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C1.a - Bráfova x Nádražní..." sheetId="2" r:id="rId2"/>
    <sheet name="D.a - Masarykovo nám. - SSZ" sheetId="3" r:id="rId3"/>
    <sheet name="E1.a - Komenského nám. JI..." sheetId="4" r:id="rId4"/>
    <sheet name="E2.a - Komenského nám. BU..." sheetId="5" r:id="rId5"/>
    <sheet name="G.a - Znojemská x Družste..." sheetId="6" r:id="rId6"/>
    <sheet name="I.a - Jejkovská Brána x B..." sheetId="7" r:id="rId7"/>
    <sheet name="II.a - Znojemská x Okrajo..." sheetId="8" r:id="rId8"/>
    <sheet name="III.a. - Purkyňovo nám." sheetId="9" r:id="rId9"/>
    <sheet name="IV.a. - Hrotovická x Spoj..." sheetId="10" r:id="rId10"/>
    <sheet name="V.a. - Hrotovická x Kosmá..." sheetId="11" r:id="rId11"/>
    <sheet name="VI.a. - Komenského nám. -..." sheetId="12" r:id="rId12"/>
    <sheet name="Pokyny pro vyplnění" sheetId="13" r:id="rId13"/>
  </sheets>
  <definedNames>
    <definedName name="_xlnm.Print_Area" localSheetId="0">'Rekapitulace stavby'!$D$4:$AO$36,'Rekapitulace stavby'!$C$42:$AQ$66</definedName>
    <definedName name="_xlnm._FilterDatabase" localSheetId="1" hidden="1">'C1.a - Bráfova x Nádražní...'!$C$91:$K$765</definedName>
    <definedName name="_xlnm.Print_Area" localSheetId="1">'C1.a - Bráfova x Nádražní...'!$C$4:$J$39,'C1.a - Bráfova x Nádražní...'!$C$45:$J$73,'C1.a - Bráfova x Nádražní...'!$C$79:$K$765</definedName>
    <definedName name="_xlnm._FilterDatabase" localSheetId="2" hidden="1">'D.a - Masarykovo nám. - SSZ'!$C$91:$K$746</definedName>
    <definedName name="_xlnm.Print_Area" localSheetId="2">'D.a - Masarykovo nám. - SSZ'!$C$4:$J$39,'D.a - Masarykovo nám. - SSZ'!$C$45:$J$73,'D.a - Masarykovo nám. - SSZ'!$C$79:$K$746</definedName>
    <definedName name="_xlnm._FilterDatabase" localSheetId="3" hidden="1">'E1.a - Komenského nám. JI...'!$C$91:$K$719</definedName>
    <definedName name="_xlnm.Print_Area" localSheetId="3">'E1.a - Komenského nám. JI...'!$C$4:$J$39,'E1.a - Komenského nám. JI...'!$C$45:$J$73,'E1.a - Komenského nám. JI...'!$C$79:$K$719</definedName>
    <definedName name="_xlnm._FilterDatabase" localSheetId="4" hidden="1">'E2.a - Komenského nám. BU...'!$C$91:$K$709</definedName>
    <definedName name="_xlnm.Print_Area" localSheetId="4">'E2.a - Komenského nám. BU...'!$C$4:$J$39,'E2.a - Komenského nám. BU...'!$C$45:$J$73,'E2.a - Komenského nám. BU...'!$C$79:$K$709</definedName>
    <definedName name="_xlnm._FilterDatabase" localSheetId="5" hidden="1">'G.a - Znojemská x Družste...'!$C$91:$K$807</definedName>
    <definedName name="_xlnm.Print_Area" localSheetId="5">'G.a - Znojemská x Družste...'!$C$4:$J$39,'G.a - Znojemská x Družste...'!$C$45:$J$73,'G.a - Znojemská x Družste...'!$C$79:$K$807</definedName>
    <definedName name="_xlnm._FilterDatabase" localSheetId="6" hidden="1">'I.a - Jejkovská Brána x B...'!$C$91:$K$830</definedName>
    <definedName name="_xlnm.Print_Area" localSheetId="6">'I.a - Jejkovská Brána x B...'!$C$4:$J$39,'I.a - Jejkovská Brána x B...'!$C$45:$J$73,'I.a - Jejkovská Brána x B...'!$C$79:$K$830</definedName>
    <definedName name="_xlnm._FilterDatabase" localSheetId="7" hidden="1">'II.a - Znojemská x Okrajo...'!$C$90:$K$803</definedName>
    <definedName name="_xlnm.Print_Area" localSheetId="7">'II.a - Znojemská x Okrajo...'!$C$4:$J$39,'II.a - Znojemská x Okrajo...'!$C$45:$J$72,'II.a - Znojemská x Okrajo...'!$C$78:$K$803</definedName>
    <definedName name="_xlnm._FilterDatabase" localSheetId="8" hidden="1">'III.a. - Purkyňovo nám.'!$C$84:$K$132</definedName>
    <definedName name="_xlnm.Print_Area" localSheetId="8">'III.a. - Purkyňovo nám.'!$C$4:$J$39,'III.a. - Purkyňovo nám.'!$C$45:$J$66,'III.a. - Purkyňovo nám.'!$C$72:$K$132</definedName>
    <definedName name="_xlnm._FilterDatabase" localSheetId="9" hidden="1">'IV.a. - Hrotovická x Spoj...'!$C$84:$K$132</definedName>
    <definedName name="_xlnm.Print_Area" localSheetId="9">'IV.a. - Hrotovická x Spoj...'!$C$4:$J$39,'IV.a. - Hrotovická x Spoj...'!$C$45:$J$66,'IV.a. - Hrotovická x Spoj...'!$C$72:$K$132</definedName>
    <definedName name="_xlnm._FilterDatabase" localSheetId="10" hidden="1">'V.a. - Hrotovická x Kosmá...'!$C$84:$K$132</definedName>
    <definedName name="_xlnm.Print_Area" localSheetId="10">'V.a. - Hrotovická x Kosmá...'!$C$4:$J$39,'V.a. - Hrotovická x Kosmá...'!$C$45:$J$66,'V.a. - Hrotovická x Kosmá...'!$C$72:$K$132</definedName>
    <definedName name="_xlnm._FilterDatabase" localSheetId="11" hidden="1">'VI.a. - Komenského nám. -...'!$C$84:$K$132</definedName>
    <definedName name="_xlnm.Print_Area" localSheetId="11">'VI.a. - Komenského nám. -...'!$C$4:$J$39,'VI.a. - Komenského nám. -...'!$C$45:$J$66,'VI.a. - Komenského nám. -...'!$C$72:$K$132</definedName>
    <definedName name="_xlnm.Print_Area" localSheetId="12">'Pokyny pro vyplnění'!$B$2:$K$71,'Pokyny pro vyplnění'!$B$74:$K$118,'Pokyny pro vyplnění'!$B$121:$K$190,'Pokyny pro vyplnění'!$B$198:$K$218</definedName>
    <definedName name="_xlnm.Print_Titles" localSheetId="0">'Rekapitulace stavby'!$52:$52</definedName>
    <definedName name="_xlnm.Print_Titles" localSheetId="1">'C1.a - Bráfova x Nádražní...'!$91:$91</definedName>
    <definedName name="_xlnm.Print_Titles" localSheetId="2">'D.a - Masarykovo nám. - SSZ'!$91:$91</definedName>
    <definedName name="_xlnm.Print_Titles" localSheetId="3">'E1.a - Komenského nám. JI...'!$91:$91</definedName>
    <definedName name="_xlnm.Print_Titles" localSheetId="4">'E2.a - Komenského nám. BU...'!$91:$91</definedName>
    <definedName name="_xlnm.Print_Titles" localSheetId="5">'G.a - Znojemská x Družste...'!$91:$91</definedName>
    <definedName name="_xlnm.Print_Titles" localSheetId="6">'I.a - Jejkovská Brána x B...'!$91:$91</definedName>
    <definedName name="_xlnm.Print_Titles" localSheetId="7">'II.a - Znojemská x Okrajo...'!$90:$90</definedName>
    <definedName name="_xlnm.Print_Titles" localSheetId="8">'III.a. - Purkyňovo nám.'!$84:$84</definedName>
    <definedName name="_xlnm.Print_Titles" localSheetId="9">'IV.a. - Hrotovická x Spoj...'!$84:$84</definedName>
    <definedName name="_xlnm.Print_Titles" localSheetId="10">'V.a. - Hrotovická x Kosmá...'!$84:$84</definedName>
    <definedName name="_xlnm.Print_Titles" localSheetId="11">'VI.a. - Komenského nám. -...'!$84:$84</definedName>
  </definedNames>
  <calcPr fullCalcOnLoad="1"/>
</workbook>
</file>

<file path=xl/sharedStrings.xml><?xml version="1.0" encoding="utf-8"?>
<sst xmlns="http://schemas.openxmlformats.org/spreadsheetml/2006/main" count="46253" uniqueCount="2603">
  <si>
    <t>Export Komplet</t>
  </si>
  <si>
    <t>VZ</t>
  </si>
  <si>
    <t>2.0</t>
  </si>
  <si>
    <t>ZAMOK</t>
  </si>
  <si>
    <t>False</t>
  </si>
  <si>
    <t>{86ea512a-1c51-4383-852d-19595a348349}</t>
  </si>
  <si>
    <t>0,01</t>
  </si>
  <si>
    <t>21</t>
  </si>
  <si>
    <t>15</t>
  </si>
  <si>
    <t>REKAPITULACE STAVBY</t>
  </si>
  <si>
    <t>v ---  níže se nacházejí doplnkové a pomocné údaje k sestavám  --- v</t>
  </si>
  <si>
    <t>Návod na vyplnění</t>
  </si>
  <si>
    <t>0,001</t>
  </si>
  <si>
    <t>Kód:</t>
  </si>
  <si>
    <t>20210525</t>
  </si>
  <si>
    <t>Měnit lze pouze buňky se žlutým podbarvením!
1) v Rekapitulaci stavby vyplňte údaje o Uchazeči (přenesou se do ostatních sestav i v jiných listech)
2) na vybraných listech vyplňte v sestavě Soupis prací ceny u položek</t>
  </si>
  <si>
    <t>Stavba:</t>
  </si>
  <si>
    <t>Preference veřejné dopravy města Třebíč</t>
  </si>
  <si>
    <t>KSO:</t>
  </si>
  <si>
    <t/>
  </si>
  <si>
    <t>CC-CZ:</t>
  </si>
  <si>
    <t>Místo:</t>
  </si>
  <si>
    <t>Město Třebíč</t>
  </si>
  <si>
    <t>Datum:</t>
  </si>
  <si>
    <t>25. 5. 2021</t>
  </si>
  <si>
    <t>Zadavatel:</t>
  </si>
  <si>
    <t>IČ:</t>
  </si>
  <si>
    <t>00290629</t>
  </si>
  <si>
    <t>DIČ:</t>
  </si>
  <si>
    <t>CZ00290629</t>
  </si>
  <si>
    <t>Uchazeč:</t>
  </si>
  <si>
    <t>Vyplň údaj</t>
  </si>
  <si>
    <t>Projektant:</t>
  </si>
  <si>
    <t>Ing. Karel Tomek</t>
  </si>
  <si>
    <t>True</t>
  </si>
  <si>
    <t>Zpracovatel:</t>
  </si>
  <si>
    <t>06770801</t>
  </si>
  <si>
    <t>Ivalú Macarena Ávila Herrera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</si>
  <si>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</si>
  <si>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</si>
  <si>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</si>
  <si>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</si>
  <si>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</si>
  <si>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</si>
  <si>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</si>
  <si>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</si>
  <si>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</si>
  <si>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</si>
  <si>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</si>
  <si>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</si>
  <si>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</si>
  <si>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</si>
  <si>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</si>
  <si>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</si>
  <si>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</si>
  <si>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</si>
  <si>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</si>
  <si>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</si>
  <si>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</si>
  <si>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</si>
  <si>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</si>
  <si>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</si>
  <si>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</si>
  <si>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</si>
  <si>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</si>
  <si>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</si>
  <si>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</si>
  <si>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</si>
  <si>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</si>
  <si>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</si>
  <si>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</si>
  <si>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</si>
  <si>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</si>
  <si>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</si>
  <si>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</si>
  <si>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</si>
  <si>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</si>
  <si>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</si>
  <si>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</si>
  <si>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C1.a</t>
  </si>
  <si>
    <t>Bráfova x Nádražní x Jungmannova - SSZ</t>
  </si>
  <si>
    <t>STA</t>
  </si>
  <si>
    <t>1</t>
  </si>
  <si>
    <t>{1ff29002-d4f6-4f7f-9c87-df3686da582f}</t>
  </si>
  <si>
    <t>828 82 15</t>
  </si>
  <si>
    <t>2</t>
  </si>
  <si>
    <t>D.a</t>
  </si>
  <si>
    <t>Masarykovo nám. - SSZ</t>
  </si>
  <si>
    <t>{5780b0fb-f386-42ea-b0e7-d870a79bf6bc}</t>
  </si>
  <si>
    <t>E1.a</t>
  </si>
  <si>
    <t>Komenského nám. JIH - SSZ</t>
  </si>
  <si>
    <t>{99f6598c-dc32-4ecf-8ffb-42852e46b21b}</t>
  </si>
  <si>
    <t>E2.a</t>
  </si>
  <si>
    <t>Komenského nám. BUS - SSZ</t>
  </si>
  <si>
    <t>{a9e52aa1-d11e-4627-b992-ec0cc7553f6e}</t>
  </si>
  <si>
    <t>G.a</t>
  </si>
  <si>
    <t>Znojemská x Družstevní x Kubišova - SSZ</t>
  </si>
  <si>
    <t>{f9b08116-6194-423a-b7d4-68e2cffe7c7e}</t>
  </si>
  <si>
    <t>I.a</t>
  </si>
  <si>
    <t>Jejkovská Brána x B. Václavka x S. Osovského x Soukenická - SSZ</t>
  </si>
  <si>
    <t>{6ba03c92-09c1-4e26-9a75-8ea77f51a76c}</t>
  </si>
  <si>
    <t>828 82 11</t>
  </si>
  <si>
    <t>II.a</t>
  </si>
  <si>
    <t>Znojemská x Okrajová x Demlova - SSZ</t>
  </si>
  <si>
    <t>{d2e2af88-94b6-42b2-a11f-1993e6f101a9}</t>
  </si>
  <si>
    <t>III.a.</t>
  </si>
  <si>
    <t>Purkyňovo nám.</t>
  </si>
  <si>
    <t>{9f15deb1-0e64-4328-8022-544bdaa5e84a}</t>
  </si>
  <si>
    <t>828 82 14</t>
  </si>
  <si>
    <t>IV.a.</t>
  </si>
  <si>
    <t>Hrotovická x Spojovací</t>
  </si>
  <si>
    <t>{088d070c-182f-4ff3-843c-62b477d51e16}</t>
  </si>
  <si>
    <t>V.a.</t>
  </si>
  <si>
    <t>Hrotovická x Kosmákova</t>
  </si>
  <si>
    <t>{2b01bdc4-454b-4b25-8833-5d731a012480}</t>
  </si>
  <si>
    <t>VI.a.</t>
  </si>
  <si>
    <t>Komenského nám. - sever</t>
  </si>
  <si>
    <t>{46a39622-6849-4415-b305-c17691edc597}</t>
  </si>
  <si>
    <t>KRYCÍ LIST SOUPISU PRACÍ</t>
  </si>
  <si>
    <t>Objekt:</t>
  </si>
  <si>
    <t>C1.a - Bráfova x Nádražní x Jungmannova - SSZ</t>
  </si>
  <si>
    <t>22242</t>
  </si>
  <si>
    <t>CZ-CPV:</t>
  </si>
  <si>
    <t>51112200-2</t>
  </si>
  <si>
    <t>CZ-CPA:</t>
  </si>
  <si>
    <t>42.22.22</t>
  </si>
  <si>
    <t>REKAPITULACE ČLENĚNÍ SOUPISU PRACÍ</t>
  </si>
  <si>
    <t>Kód dílu - Popis</t>
  </si>
  <si>
    <t>Cena celkem [CZK]</t>
  </si>
  <si>
    <t>-1</t>
  </si>
  <si>
    <t>9 - Ostatní konstrukce a práce-bourání</t>
  </si>
  <si>
    <t>783 - Dokončovací práce - nátěry</t>
  </si>
  <si>
    <t>PSV - Práce a dodávky PSV</t>
  </si>
  <si>
    <t xml:space="preserve">    742 - Elektroinstalace - slaboproud</t>
  </si>
  <si>
    <t>21-M - Elektromontáže</t>
  </si>
  <si>
    <t>22-M - Montáže oznam. a zabezp. zařízení</t>
  </si>
  <si>
    <t xml:space="preserve">    1 - Zemní práce</t>
  </si>
  <si>
    <t xml:space="preserve">    2 - Zakládání</t>
  </si>
  <si>
    <t xml:space="preserve">    5 - Komunikace</t>
  </si>
  <si>
    <t>46-M - Zemní práce při extr.mont.pracích</t>
  </si>
  <si>
    <t>HZS - Hodinové zúčtovací sazby</t>
  </si>
  <si>
    <t>VRN - Vedlejší rozpočtové náklady</t>
  </si>
  <si>
    <t xml:space="preserve">    VRN1 - Průzkumné, geodetické a projektové práce</t>
  </si>
  <si>
    <t>SOUPIS PRACÍ</t>
  </si>
  <si>
    <t>PČ</t>
  </si>
  <si>
    <t>MJ</t>
  </si>
  <si>
    <t>Množství</t>
  </si>
  <si>
    <t>J.cena [CZK]</t>
  </si>
  <si>
    <t>Cenová soustava</t>
  </si>
  <si>
    <t>J. Nh [h]</t>
  </si>
  <si>
    <t>Nh celkem [h]</t>
  </si>
  <si>
    <t>J. hmotnost [t]</t>
  </si>
  <si>
    <t>Hmotnost celkem [t]</t>
  </si>
  <si>
    <t>J. suť [t]</t>
  </si>
  <si>
    <t>Suť Celkem [t]</t>
  </si>
  <si>
    <t>Náklady soupisu celkem</t>
  </si>
  <si>
    <t>9</t>
  </si>
  <si>
    <t>Ostatní konstrukce a práce-bourání</t>
  </si>
  <si>
    <t>ROZPOCET</t>
  </si>
  <si>
    <t>K</t>
  </si>
  <si>
    <t>460230101.R01</t>
  </si>
  <si>
    <t>Drážka pro ind. smyčku - živičný kryt vč. zalití spáry</t>
  </si>
  <si>
    <t>m</t>
  </si>
  <si>
    <t>4</t>
  </si>
  <si>
    <t>-941052551</t>
  </si>
  <si>
    <t>PP</t>
  </si>
  <si>
    <t>VV</t>
  </si>
  <si>
    <t>14+12+12+13+13+12+11+14+12+15</t>
  </si>
  <si>
    <t>128*1,1 'Přepočtené koeficientem množství</t>
  </si>
  <si>
    <t>945412112</t>
  </si>
  <si>
    <t>Teleskopická hydraulická montážní plošina v zdvihu do 21 m</t>
  </si>
  <si>
    <t>den</t>
  </si>
  <si>
    <t>-1487238362</t>
  </si>
  <si>
    <t>2 "demontáže SSZ"</t>
  </si>
  <si>
    <t>4 "dny montáže SSZ"</t>
  </si>
  <si>
    <t>Součet</t>
  </si>
  <si>
    <t>3</t>
  </si>
  <si>
    <t>945412113</t>
  </si>
  <si>
    <t>Autojeřáb min. 8 t</t>
  </si>
  <si>
    <t>DEN</t>
  </si>
  <si>
    <t>-456200317</t>
  </si>
  <si>
    <t>P</t>
  </si>
  <si>
    <t>Poznámka k položce:
Demontáže stožárů SSZ, naložení, složení aj.</t>
  </si>
  <si>
    <t>2 "dny montáže a demontáže stožárů a výložníků SSZ"</t>
  </si>
  <si>
    <t>945412114</t>
  </si>
  <si>
    <t>Traktorbagr rýpadlo-nakladač</t>
  </si>
  <si>
    <t>-1995689676</t>
  </si>
  <si>
    <t>Poznámka k položce:
pomocné zemní práce, demontáže, výkopy, sondy aj.</t>
  </si>
  <si>
    <t>2 "zemní práce, sondy, převoz materiálů po steništi apod."</t>
  </si>
  <si>
    <t>783</t>
  </si>
  <si>
    <t>Dokončovací práce - nátěry</t>
  </si>
  <si>
    <t>5</t>
  </si>
  <si>
    <t>783291001</t>
  </si>
  <si>
    <t>Nátěry asfaltovým lakem kovových doplňkových konstrukcí jednonásobné</t>
  </si>
  <si>
    <t>m2</t>
  </si>
  <si>
    <t>16</t>
  </si>
  <si>
    <t>1168683541</t>
  </si>
  <si>
    <t>0,034*1*30</t>
  </si>
  <si>
    <t>6</t>
  </si>
  <si>
    <t>M</t>
  </si>
  <si>
    <t>286112520</t>
  </si>
  <si>
    <t>trubka KGEM s hrdlem 315X7,7X2M SN4KOEX,PVC</t>
  </si>
  <si>
    <t>kus</t>
  </si>
  <si>
    <t>32</t>
  </si>
  <si>
    <t>823663293</t>
  </si>
  <si>
    <t>3+2</t>
  </si>
  <si>
    <t>PSV</t>
  </si>
  <si>
    <t>Práce a dodávky PSV</t>
  </si>
  <si>
    <t>742</t>
  </si>
  <si>
    <t>Elektroinstalace - slaboproud</t>
  </si>
  <si>
    <t>7</t>
  </si>
  <si>
    <t>742121001</t>
  </si>
  <si>
    <t>Montáž kabelů sdělovacích pro vnitřní rozvody do 15 žil</t>
  </si>
  <si>
    <t>CS ÚRS 2020 01</t>
  </si>
  <si>
    <t>207344157</t>
  </si>
  <si>
    <t>Montáž kabelů sdělovacích pro vnitřní rozvody počtu žil do 15</t>
  </si>
  <si>
    <t>PSC</t>
  </si>
  <si>
    <t xml:space="preserve">Poznámka k souboru cen:
1. Ceny lze použít i pro ocenění koaxiálních kabelů.
</t>
  </si>
  <si>
    <t>8</t>
  </si>
  <si>
    <t>34121015</t>
  </si>
  <si>
    <t>Instalační kabel CAT6 FTP PE venkovní</t>
  </si>
  <si>
    <t>-1656159841</t>
  </si>
  <si>
    <t>45</t>
  </si>
  <si>
    <t>45*1,2 'Přepočtené koeficientem množství</t>
  </si>
  <si>
    <t>742210051</t>
  </si>
  <si>
    <t>Montáž zařízení dálkového přenosu s připojením a naprogramováním</t>
  </si>
  <si>
    <t>2020166544</t>
  </si>
  <si>
    <t>1 "jednotka RSU"</t>
  </si>
  <si>
    <t>10</t>
  </si>
  <si>
    <t>38227040.R01</t>
  </si>
  <si>
    <t>Stacionární jednotka RSU (Road-Side Unit)</t>
  </si>
  <si>
    <t>477659306</t>
  </si>
  <si>
    <t xml:space="preserve">Stacionární jednotka RSU (Road-Side Unit) pro příjem zpráv standardu V2X z vozidel a naopak odesílání zpráv do vozidel.
Obecné vlastnosti jednotky RSU
 Jednotka pro montáž na sloup.
 Vysílání CAM zpráv.
 Příjem CAM zpráv a jejich agregace do souhrnných krátkodobých a dlouhodobých statistik o provozu.
 Podpora přeposílání zpráv na základě protokolu Geonet.
 Vysílání a příjem DENM zpráv, včetně jich generování.
 Vysílání a příjem IVI zpráv.
 Vysílání mapy křižovatky ve zprávě MAP a vysílání signálního plánu ve zprávě SPAT.
 Preference IZS přes zprávy CAM.
 Preference MHD či IZS přes zprávy SRM a SSM při propojení s řadičem.
 Podpora zabezpečené komunikace (integrovaný HSM modul).
 Možnost napojení na C-ITS BackOffice – přes vestavěný LTE modem nebo přes kabelové připojení.
 Provozní teplota okolí jednotky: od -30 °C do 65 °C nebo lepší
 Napájení: od +10 V do +32 V – koordinace se stávající technologií SSZ
 Spotřeba: cca do 15 W
 Rozměry cca (Š × V × H): 260 × 180 × 90 mm
 Hmotnost: cca 2 kg
 Integrace antén v jednotce.
 Typy konektorů antén jednotky RSU:
o 2x V2X – 12 dBi
o LTE
o GPS
 Hardwarové parametry jednotky RSU:
o Procesor: min. takt. frekvence 1 GHz, dvě jádra, navíc 1 jádro 240 MHz
o RAM (dynamická paměť): alespoň 1 GB – DDR 3
o Úložiště dat: alespoň 16 GB interní flash disk
o Základní komunikační rozhraní: V2X (ETSI ITS G5), LTE, Ethernet, RS 485
o Pomocné rozhraní: RS-232, jednobitové vstupy a výstupy
o LTE: 800 / 900 / 1800 / 2100/ 2600 MHz
o V2X: 2 kanály 5,9 GHz, dual channel nebo diversity mode, podpora HW zabezpečení (HSM modul)
o Dosah V2X: V zástavbě cca 300 m, ve volném terénu cca 1,5 km
o Krytí: IP 68
 Ostatní komunikační parametry jednotky RSU:
o LTE – Přenosová rychlost  až 150 Mbit/s downlink, až 50 Mbit/s uplink, možnost diverzity, až dva nezávislé modemy
o Ethernet – přenosová rychlost  1x 1Gbit/s, 1×100 MBit/s
o Komunikace s řadičem SSZ: Přes Ethernet napřímo nebo s využitím převodníku na dva vodiče. Převodník je integrován v jednotce.
</t>
  </si>
  <si>
    <t>11</t>
  </si>
  <si>
    <t>220260530.R01</t>
  </si>
  <si>
    <t>Montáž držáku pro stacionární jednotku RSU na výložník nebo stožár SSZ</t>
  </si>
  <si>
    <t>64</t>
  </si>
  <si>
    <t>1141370012</t>
  </si>
  <si>
    <t>12</t>
  </si>
  <si>
    <t>345713520.M13</t>
  </si>
  <si>
    <t>Držák na stožáru SSZ pro stacionární jednotu RSU</t>
  </si>
  <si>
    <t>256</t>
  </si>
  <si>
    <t>923536875</t>
  </si>
  <si>
    <t>1 "počet jednotek RSU"</t>
  </si>
  <si>
    <t>21-M</t>
  </si>
  <si>
    <t>Elektromontáže</t>
  </si>
  <si>
    <t>13</t>
  </si>
  <si>
    <t>210101234</t>
  </si>
  <si>
    <t>Propojení kabelů celoplastových spojkou do 1 kV venkovní smršťovací SVCZ 1 až 5 žíly do 4x25až35 mm2</t>
  </si>
  <si>
    <t>512</t>
  </si>
  <si>
    <t>-1460556907</t>
  </si>
  <si>
    <t>Propojení kabelů nebo vodičů spojkou do 1 kV venkovní smršťovací kabelů celoplastových, počtu a průřezu žil do 4 x 25 až 35 mm2</t>
  </si>
  <si>
    <t>14</t>
  </si>
  <si>
    <t>35436023</t>
  </si>
  <si>
    <t>spojka kabelová smršťovaná přímé do 1kV 91ah-22s 4x16-50mm, bez rozlišení Al nebo Cu vodiče, včetně lisovacích a tepeůně smrštitelných trubiček</t>
  </si>
  <si>
    <t>128</t>
  </si>
  <si>
    <t>1324499051</t>
  </si>
  <si>
    <t>210280003</t>
  </si>
  <si>
    <t>Zkoušky a prohlídky el rozvodů a zařízení celková prohlídka pro objem mtž prací do 1 000 000 Kč</t>
  </si>
  <si>
    <t>-979213432</t>
  </si>
  <si>
    <t>Zkoušky a prohlídky elektrických rozvodů a zařízení celková prohlídka, zkoušení, měření a vyhotovení revizní zprávy pro objem montážních prací přes 500 do 1000 tisíc Kč</t>
  </si>
  <si>
    <t xml:space="preserve">Poznámka k souboru cen:
1. Ceny -0001 až -0010 jsou určeny pro objem montážních prací včetně nákladů na nosný a podružný materiál.
</t>
  </si>
  <si>
    <t>210280010</t>
  </si>
  <si>
    <t>Příplatek k celkové prohlídce za dalších i započatých 500 000 Kč přes 1 000 000 Kč</t>
  </si>
  <si>
    <t>-1949520954</t>
  </si>
  <si>
    <t>Zkoušky a prohlídky elektrických rozvodů a zařízení celková prohlídka, zkoušení, měření a vyhotovení revizní zprávy pro objem montážních prací Příplatek k ceně -0003 za každých dalších i započatých 500 tisíc Kč přes 1000 tisíc Kč</t>
  </si>
  <si>
    <t>17</t>
  </si>
  <si>
    <t>210280211</t>
  </si>
  <si>
    <t>Měření zemních odporů zemniče prvního nebo samostatného</t>
  </si>
  <si>
    <t>462442946</t>
  </si>
  <si>
    <t>1 "odkaz na výkres č. C1.a-2 a C1.a-3"</t>
  </si>
  <si>
    <t>18</t>
  </si>
  <si>
    <t>210280215</t>
  </si>
  <si>
    <t>Připlatek k měření zemních odporů prvního zemniče za každý další zemnič v síti</t>
  </si>
  <si>
    <t>715834893</t>
  </si>
  <si>
    <t>Měření zemních odporů zemniče Příplatek k ceně za každý další zemnič v síti</t>
  </si>
  <si>
    <t>10 "odkaz na výkres č. C1.a-2 a C1.a-3"</t>
  </si>
  <si>
    <t>19</t>
  </si>
  <si>
    <t>210280222</t>
  </si>
  <si>
    <t>Měření zemních odporů zemnící sítě délky pásku do 200 m</t>
  </si>
  <si>
    <t>906967835</t>
  </si>
  <si>
    <t>Měření zemních odporů zemnící sítě délky pásku přes 100 do 200 m</t>
  </si>
  <si>
    <t>20</t>
  </si>
  <si>
    <t>210280351</t>
  </si>
  <si>
    <t>Zkoušky kabelů silových do 1 kV, počtu a průřezu žil do 4x25 mm2</t>
  </si>
  <si>
    <t>-390545970</t>
  </si>
  <si>
    <t>Zkoušky vodičů a kabelů izolačních kabelů silových do 1 kV, počtu a průřezu žil do 4x25 mm2</t>
  </si>
  <si>
    <t>1 "odkaz na výkres č. C1.a-3"</t>
  </si>
  <si>
    <t>210280375</t>
  </si>
  <si>
    <t>Zkoušky kabelů ovládacích do 19 žil</t>
  </si>
  <si>
    <t>1676947546</t>
  </si>
  <si>
    <t>Zkoušky vodičů a kabelů izolačních kabelů ovládacích přes 16 do 19 žil</t>
  </si>
  <si>
    <t>2 "odkaz na výkres č. C1.a-3"</t>
  </si>
  <si>
    <t>22</t>
  </si>
  <si>
    <t>210280381</t>
  </si>
  <si>
    <t>Zkoušky kabelů ovládacích do 24 žil</t>
  </si>
  <si>
    <t>-450302447</t>
  </si>
  <si>
    <t>Zkoušky vodičů a kabelů izolačních kabelů ovládacích přes 24 do 24 žil</t>
  </si>
  <si>
    <t>23</t>
  </si>
  <si>
    <t>210280382</t>
  </si>
  <si>
    <t>Zkoušky kabelů ovládacích do 30 žil</t>
  </si>
  <si>
    <t>284720089</t>
  </si>
  <si>
    <t>Zkoušky vodičů a kabelů izolačních kabelů ovládacích přes 24 do 30 žil</t>
  </si>
  <si>
    <t>3 "odkaz na výkres č. C1.a-3"</t>
  </si>
  <si>
    <t>24</t>
  </si>
  <si>
    <t>210280384</t>
  </si>
  <si>
    <t>Zkoušky kabelů ovládacích do 48 žil</t>
  </si>
  <si>
    <t>-2031996607</t>
  </si>
  <si>
    <t>Zkoušky vodičů a kabelů izolačních kabelů ovládacích přes 37 do 48 žil</t>
  </si>
  <si>
    <t>25</t>
  </si>
  <si>
    <t>210280541</t>
  </si>
  <si>
    <t>Měření impedance nulové smyčky okruhu vedení jednofázového</t>
  </si>
  <si>
    <t>-1267788344</t>
  </si>
  <si>
    <t>Zkoušky a prohlídky elektrických přístrojů měření impedance nulové smyčky okruhu vedení jednofázového</t>
  </si>
  <si>
    <t>26</t>
  </si>
  <si>
    <t>210100003</t>
  </si>
  <si>
    <t>Ukončení vodičů v rozváděči nebo na přístroji včetně zapojení průřezu žíly do 16 mm2</t>
  </si>
  <si>
    <t>46953442</t>
  </si>
  <si>
    <t>4 "odkaz na výkres č. C1.a-3"</t>
  </si>
  <si>
    <t>27</t>
  </si>
  <si>
    <t>210100151</t>
  </si>
  <si>
    <t>Ukončení kabelů smršťovací záklopkou nebo páskou se zapojením bez letování žíly do 4x16 mm2</t>
  </si>
  <si>
    <t>989248746</t>
  </si>
  <si>
    <t>(1) "odkaz na výkres č. C1.a-3"</t>
  </si>
  <si>
    <t>28</t>
  </si>
  <si>
    <t>210101154</t>
  </si>
  <si>
    <t>Ukončení kabelů celoplastových kabelovou koncovkou do 1 kV staniční KSPe epoxidovou žíly 4x16 mm2</t>
  </si>
  <si>
    <t>349065455</t>
  </si>
  <si>
    <t>29</t>
  </si>
  <si>
    <t>354363140</t>
  </si>
  <si>
    <t>hlava rozdělovací, smršťovaná přímá do 1kV SKE-4F/1+2 5x 1,5-25</t>
  </si>
  <si>
    <t>-1256191154</t>
  </si>
  <si>
    <t>30</t>
  </si>
  <si>
    <t>210802170</t>
  </si>
  <si>
    <t>Montáž měděných vodičů CMSM, CMFM, A03VV, AO5, CGLU, CYH, CYLY, HO3VV, HO5 do 5x2,50 mm2 pevně</t>
  </si>
  <si>
    <t>1128444930</t>
  </si>
  <si>
    <t>31</t>
  </si>
  <si>
    <t>341433040</t>
  </si>
  <si>
    <t>Silový vodič YY-JZ 5x1,0 0,6/1kV black</t>
  </si>
  <si>
    <t>-1340400214</t>
  </si>
  <si>
    <t>600 "odkaz na výkres č. C1.a-3 a C1.a-5"</t>
  </si>
  <si>
    <t>600*1,15 'Přepočtené koeficientem množství</t>
  </si>
  <si>
    <t>210802174</t>
  </si>
  <si>
    <t>Montáž měděných vodičů CMSM, CMFM, A03VV, AO5, CGLU, CYH, CYLY, HO3VV, HO5 7x1,50 mm2 pevně</t>
  </si>
  <si>
    <t>287878045</t>
  </si>
  <si>
    <t>33</t>
  </si>
  <si>
    <t>341433220</t>
  </si>
  <si>
    <t>Silový vodič YY-JZ 7x1,0 0,6/1kV black</t>
  </si>
  <si>
    <t>1214463521</t>
  </si>
  <si>
    <t>200 "odkaz na výkres č. C1.a-3 a C1.a-5"</t>
  </si>
  <si>
    <t>200*1,15 'Přepočtené koeficientem množství</t>
  </si>
  <si>
    <t>34</t>
  </si>
  <si>
    <t>210812035</t>
  </si>
  <si>
    <t>Montáž kabel Cu plný kulatý do 1 kV 4x16 mm2 uložený volně nebo v liště (CYKY)</t>
  </si>
  <si>
    <t>-173423618</t>
  </si>
  <si>
    <t>Montáž izolovaných kabelů měděných do 1 kV bez ukončení plných a kulatých (CYKY, CHKE-R,...) uložených volně nebo v liště počtu a průřezu žil 4x16 mm2</t>
  </si>
  <si>
    <t>35</t>
  </si>
  <si>
    <t>341103000</t>
  </si>
  <si>
    <t>kabel silový s Cu jádrem NYY-J 4x16 mm2</t>
  </si>
  <si>
    <t>2122631843</t>
  </si>
  <si>
    <t>5*1,15 'Přepočtené koeficientem množství</t>
  </si>
  <si>
    <t>36</t>
  </si>
  <si>
    <t>210812011</t>
  </si>
  <si>
    <t>Montáž kabel Cu plný kulatý do 1 kV 3x1,5 až 6 mm2 uložený volně nebo v liště (CYKY)</t>
  </si>
  <si>
    <t>516429441</t>
  </si>
  <si>
    <t>Montáž izolovaných kabelů měděných do 1 kV bez ukončení plných a kulatých (CYKY, CHKE-R,...) uložených volně nebo v liště počtu a průřezu žil 3x1,5 až 6 mm2</t>
  </si>
  <si>
    <t>37</t>
  </si>
  <si>
    <t>341110360</t>
  </si>
  <si>
    <t>kabel silový s Cu jádrem 1kV 3x2,5mm2 NYY-J</t>
  </si>
  <si>
    <t>33457124</t>
  </si>
  <si>
    <t>45 "odkaz na výkres č. C1.a-3"</t>
  </si>
  <si>
    <t>45*1,15 'Přepočtené koeficientem množství</t>
  </si>
  <si>
    <t>38</t>
  </si>
  <si>
    <t>220960120</t>
  </si>
  <si>
    <t>Montáž dopravního videodetektoru na výložník</t>
  </si>
  <si>
    <t>513098459</t>
  </si>
  <si>
    <t>Montáž dopravního detektoru včetně rozměření a označení místa pro vyvrtání otvorů, vyvrtání otvorů, vyříznutí závitů, montáže skříňky se zapojením, nastavení a vyzkoušení, připojení uzemnění videodetektoru na výložník</t>
  </si>
  <si>
    <t>39</t>
  </si>
  <si>
    <t>220960119</t>
  </si>
  <si>
    <t>Montáž dopravního videodetektoru na stožár</t>
  </si>
  <si>
    <t>979836470</t>
  </si>
  <si>
    <t>Montáž dopravního detektoru včetně rozměření a označení místa pro vyvrtání otvorů, vyvrtání otvorů, vyříznutí závitů, montáže skříňky se zapojením, nastavení a vyzkoušení, připojení uzemnění videodetektoru na stožár</t>
  </si>
  <si>
    <t>40</t>
  </si>
  <si>
    <t>220550001.R01</t>
  </si>
  <si>
    <t>Videodetektor snímající prostor před V5 Thermicam - termodetekce</t>
  </si>
  <si>
    <t>1390703835</t>
  </si>
  <si>
    <t>3+1 "odkaz na výkres č. C1.a-2, C1.a-3 a C1.a-5"</t>
  </si>
  <si>
    <t>41</t>
  </si>
  <si>
    <t>220550001.R02</t>
  </si>
  <si>
    <t>Videodetektor snímající vzdálené dopravní zóny - Trafficcam - videodetekce</t>
  </si>
  <si>
    <t>-544435195</t>
  </si>
  <si>
    <t>3 "odkaz na výkres č. C1.a-2, C1.a-3 a C1.a-5"</t>
  </si>
  <si>
    <t>42</t>
  </si>
  <si>
    <t>220550001.R03</t>
  </si>
  <si>
    <t>Montážní příslušenství kamerové detekce SSZ včetně kabeláže, kotevního příslušenství aj. potřebného materiálu dle dopravního řešení</t>
  </si>
  <si>
    <t>-2072731243</t>
  </si>
  <si>
    <t>7 "odkaz na výkres č. C1.a-2, C1.a-3 a C1.a-5"</t>
  </si>
  <si>
    <t>43</t>
  </si>
  <si>
    <t>220260530.R03</t>
  </si>
  <si>
    <t>Nastavení dopravního video detektoru na výložník SSZ z  montážní plošiny</t>
  </si>
  <si>
    <t>-1884647955</t>
  </si>
  <si>
    <t>Nastavení dopravního video detektoru na výložník SSZ z montážní plošiny</t>
  </si>
  <si>
    <t>6 "odkaz na výkres č. C1.a-2, C1.a-3 a C1.a-5"</t>
  </si>
  <si>
    <t>44</t>
  </si>
  <si>
    <t>220450009.R03</t>
  </si>
  <si>
    <t>SW licence detekce SSZ</t>
  </si>
  <si>
    <t>53400304</t>
  </si>
  <si>
    <t>1 "odkaz na přílohu č. C1.a-1"</t>
  </si>
  <si>
    <t>22-M</t>
  </si>
  <si>
    <t>Montáže oznam. a zabezp. zařízení</t>
  </si>
  <si>
    <t>220960001-D</t>
  </si>
  <si>
    <t>Demontáž stožáru nebo sloupku, včetně odpojení a demontáže kabeláže do stožáru a uzemnění; včetně ekologické likvidace</t>
  </si>
  <si>
    <t>-384205532</t>
  </si>
  <si>
    <t xml:space="preserve">Poznámka k souboru cen:
1. V cenách 220 96 -0002 až -0004 nejsou započteny náklady na dodávku základové desky.
</t>
  </si>
  <si>
    <t>3 "odkaz na výkres č. C1.a-2"</t>
  </si>
  <si>
    <t>46</t>
  </si>
  <si>
    <t>220960003-D</t>
  </si>
  <si>
    <t>Demontáž stožáru (sloupku) výložníkového zapušťěného včetně odpojení a demontáže kabeláže a uzemnění; včetně ekologické likvidace</t>
  </si>
  <si>
    <t>526431745</t>
  </si>
  <si>
    <t>5 "odkaz na výkres č. C1.a-2"</t>
  </si>
  <si>
    <t>47</t>
  </si>
  <si>
    <t>220960182-D</t>
  </si>
  <si>
    <t>Demontáž mikroprocesorového řadiče MR včetně ekologické likvidace; zachování koordinační kabeláže bez újmy</t>
  </si>
  <si>
    <t>-1132155536</t>
  </si>
  <si>
    <t>1 "odkaz na výkres č. C1.a-2"</t>
  </si>
  <si>
    <t>48</t>
  </si>
  <si>
    <t>210800848</t>
  </si>
  <si>
    <t>Montáž měděných vodičů CSA, CSAS 1 kV 10 mm2 uložených pevně</t>
  </si>
  <si>
    <t>-1074805427</t>
  </si>
  <si>
    <t>49</t>
  </si>
  <si>
    <t>341425070</t>
  </si>
  <si>
    <t>vodič silový s Cu jádrem CSA 10 mm2</t>
  </si>
  <si>
    <t>50546736</t>
  </si>
  <si>
    <t>20+15+15+20+20+15+15+20+15+20 "odkaz na výkres č. C1.a-2 a C1.a-3"</t>
  </si>
  <si>
    <t>175*1,15 'Přepočtené koeficientem množství</t>
  </si>
  <si>
    <t>50</t>
  </si>
  <si>
    <t>220060771</t>
  </si>
  <si>
    <t>Montáž kabely závlačné ruční zatahování do rour kabelovodů jádro 1 mm TCE/KE, KFE, KEZE, 1 až 7 P</t>
  </si>
  <si>
    <t>-272461573</t>
  </si>
  <si>
    <t>51</t>
  </si>
  <si>
    <t>341300044 PC</t>
  </si>
  <si>
    <t>Kabel TCEKFE 1P 1,0 D</t>
  </si>
  <si>
    <t>1224994208</t>
  </si>
  <si>
    <t>180+170+110+100+90+15+15+60+150+170 "odkaz na výkres č. C1.a-2 a C1.a-3"</t>
  </si>
  <si>
    <t>1060*1,15 'Přepočtené koeficientem množství</t>
  </si>
  <si>
    <t>52</t>
  </si>
  <si>
    <t>341300045 PC</t>
  </si>
  <si>
    <t>Kabel TCEKFE 2P 1,0 D</t>
  </si>
  <si>
    <t>-585936209</t>
  </si>
  <si>
    <t>45 "odkaz na výkres č. C1.a-2 a C1.a-3"</t>
  </si>
  <si>
    <t>53</t>
  </si>
  <si>
    <t>220150653</t>
  </si>
  <si>
    <t>Montáž kabel pevně uložený TCEPKPFLE, TCEKEY D 0,8 mm Cu 10 NX</t>
  </si>
  <si>
    <t>1614096943</t>
  </si>
  <si>
    <t>54</t>
  </si>
  <si>
    <t>341261690</t>
  </si>
  <si>
    <t>kabel sdělovací Cu TCEPKPFLE 10x4x0,8 č.výrobku 1328010</t>
  </si>
  <si>
    <t>-660736380</t>
  </si>
  <si>
    <t>200 "odkaz na výkres č. C1.a-2 a C1.a-3"</t>
  </si>
  <si>
    <t>55</t>
  </si>
  <si>
    <t>341261690.R01</t>
  </si>
  <si>
    <t>D+M tepelně smrštitelná koncovka zaslepovací na kabel sdělovací Cu TCEPKPFLE 10x4x0,8</t>
  </si>
  <si>
    <t>-1964177578</t>
  </si>
  <si>
    <t>2 "odkaz na výkres č. C1.a-2 a C1.a-3"</t>
  </si>
  <si>
    <t>56</t>
  </si>
  <si>
    <t>220061553</t>
  </si>
  <si>
    <t>Montáž kabel návěstní zatažený do tvárnic NCEY 1 mm, NCYY 1,5 mm, CYAY 2,5 mm, do 19 žil</t>
  </si>
  <si>
    <t>1046129521</t>
  </si>
  <si>
    <t>Montáž kabelu návěstního zataženého do tvárnic včetně přípravy kabelového bubnu a přistavení k tvárnici, úpravy konců kabelů, přezkoušení kabelu, zatažení kabelu do tvárnice, uzavření konců kabelu a stočení zbytku kabelu NCEY, NCYY, CYAY s jádrem 1,00 mm do 2,5 mm do 19 žil</t>
  </si>
  <si>
    <t>57</t>
  </si>
  <si>
    <t>34111150</t>
  </si>
  <si>
    <t>kabel silový s Cu jádrem 1kV 19x1,5mm2</t>
  </si>
  <si>
    <t>-845730890</t>
  </si>
  <si>
    <t>95+80 "odkaz na výkres č. C1.a-2 a C1.a-3"</t>
  </si>
  <si>
    <t>58</t>
  </si>
  <si>
    <t>220061554</t>
  </si>
  <si>
    <t>Montáž kabel návěstní zatažený do tvárnic NYY 1,5 mm až 2,5 mm, do 30 žil</t>
  </si>
  <si>
    <t>-1171638913</t>
  </si>
  <si>
    <t>Montáž kabelu návěstního zataženého do tvárnic včetně přípravy kabelového bubnu a přistavení k tvárnici, úpravy konců kabelů, přezkoušení kabelu, zatažení kabelu do tvárnice, uzavření konců kabelu a stočení zbytku kabelu NYY NCEY, NCYY, CYAY s jádrem 1,00 mm do 2,5 mm do 30 žil</t>
  </si>
  <si>
    <t>59</t>
  </si>
  <si>
    <t>341111650</t>
  </si>
  <si>
    <t>kabel silový s Cu jádrem NYY-J 30x1,5 mm2 06/1kV</t>
  </si>
  <si>
    <t>-2079072559</t>
  </si>
  <si>
    <t>150+130+140 "odkaz na výkres č. C1.a-2 a C1.a-3"</t>
  </si>
  <si>
    <t>420*1,15 'Přepočtené koeficientem množství</t>
  </si>
  <si>
    <t>60</t>
  </si>
  <si>
    <t>34111165</t>
  </si>
  <si>
    <t>kabel silový s Cu jádrem NYY-J 24x1,5 mm2 06/1kV</t>
  </si>
  <si>
    <t>318677243</t>
  </si>
  <si>
    <t>100 "odkaz na výkres č. C1.a-2 a C1.a-3"</t>
  </si>
  <si>
    <t>100*1,15 'Přepočtené koeficientem množství</t>
  </si>
  <si>
    <t>61</t>
  </si>
  <si>
    <t>220061556</t>
  </si>
  <si>
    <t>Montáž kabel návěstní zatažený do tvárnic NYY 1,5 mm až 2,5 mm, do 48 žil</t>
  </si>
  <si>
    <t>-1811013851</t>
  </si>
  <si>
    <t>Montáž kabelu návěstního zataženého do tvárnic včetně přípravy kabelového bubnu a přistavení k tvárnici, úpravy konců kabelů, přezkoušení kabelu, zatažení kabelu do tvárnice, uzavření konců kabelu a stočení zbytku kabelu NYY NCEY, NCYY, CYAY s jádrem 1,00 mm do 2,5 mm do 48 žil</t>
  </si>
  <si>
    <t>62</t>
  </si>
  <si>
    <t>34111167</t>
  </si>
  <si>
    <t>kabel silový s Cu jádrem NYY-J 40x1,5 mm2 06/1kV</t>
  </si>
  <si>
    <t>-1288356361</t>
  </si>
  <si>
    <t>75+45 "odkaz na výkres č. C1.a-2 a C1.a-3"</t>
  </si>
  <si>
    <t>120*1,15 'Přepočtené koeficientem množství</t>
  </si>
  <si>
    <t>63</t>
  </si>
  <si>
    <t>220110346</t>
  </si>
  <si>
    <t>Montáž štítku kabelového průběžného</t>
  </si>
  <si>
    <t>903664188</t>
  </si>
  <si>
    <t>404611659 PC</t>
  </si>
  <si>
    <t>štítek kabelový s upevňovacím páskem</t>
  </si>
  <si>
    <t>ks</t>
  </si>
  <si>
    <t>-1359670836</t>
  </si>
  <si>
    <t>23*2+11*2 "odkaz na výkres č. C1.a-2 a C1.a-3"</t>
  </si>
  <si>
    <t>65</t>
  </si>
  <si>
    <t>226411270.R01</t>
  </si>
  <si>
    <t>D+M tepelně smrštitelné trubičky zž 1,0 m pro uzemnění</t>
  </si>
  <si>
    <t>-354610286</t>
  </si>
  <si>
    <t>14 "odkaz na výkres č. C1.a-2 a C1.a-3"</t>
  </si>
  <si>
    <t>66</t>
  </si>
  <si>
    <t>220111436</t>
  </si>
  <si>
    <t>Kontrolní a závěrečné měření kabelu pro rozvod signalize - počet žil připojených kabelů</t>
  </si>
  <si>
    <t>-375443492</t>
  </si>
  <si>
    <t>30+19+19+40+40+24+30+30 "odkaz na výkres č.  C1.a-3"</t>
  </si>
  <si>
    <t>67</t>
  </si>
  <si>
    <t>220111776</t>
  </si>
  <si>
    <t>Montáž vedení uzemňovacího v zemi z drátu</t>
  </si>
  <si>
    <t>1606358438</t>
  </si>
  <si>
    <t>Montáž vedení uzemňovacího v zemi včetně rozvinutí, uříznutí a navrtání otvorů pro spojení, zalití asfaltem z drátu</t>
  </si>
  <si>
    <t xml:space="preserve">Poznámka k souboru cen:
1. V cenách 220 11-1771 až -1176 nejsou započteny náklady na dodávku drátu nebo pásku.
</t>
  </si>
  <si>
    <t>14*10</t>
  </si>
  <si>
    <t>68</t>
  </si>
  <si>
    <t>35441073</t>
  </si>
  <si>
    <t>drát D 10mm FeZn</t>
  </si>
  <si>
    <t>kg</t>
  </si>
  <si>
    <t>-60193813</t>
  </si>
  <si>
    <t>140*0,62</t>
  </si>
  <si>
    <t>86,8*1,2 'Přepočtené koeficientem množství</t>
  </si>
  <si>
    <t>69</t>
  </si>
  <si>
    <t>220111777</t>
  </si>
  <si>
    <t>Montáž vedení uzemňovací v zemi z pásku FeZn 30x4 mm</t>
  </si>
  <si>
    <t>309453874</t>
  </si>
  <si>
    <t>Montáž vedení uzemňovacího v zemi včetně rozvinutí, uříznutí a navrtání otvorů pro spojení, zalití asfaltem z pásku FeZn 30x4 mm</t>
  </si>
  <si>
    <t>15+15+5+2+3+5+35+3+3+4+15+30+10+10</t>
  </si>
  <si>
    <t>70</t>
  </si>
  <si>
    <t>35442062</t>
  </si>
  <si>
    <t>pás zemnící 30x4mm FeZn</t>
  </si>
  <si>
    <t>-1796279597</t>
  </si>
  <si>
    <t>Poznámka k položce:
Hmotnost: 1,05m/kg</t>
  </si>
  <si>
    <t>(15+15+5+2+3+5+35+3+3+4+15+30+10+10)*1,05</t>
  </si>
  <si>
    <t>162,75*1,2 'Přepočtené koeficientem množství</t>
  </si>
  <si>
    <t>71</t>
  </si>
  <si>
    <t>741420021</t>
  </si>
  <si>
    <t>Montáž svorka hromosvodná se 2 šrouby</t>
  </si>
  <si>
    <t>-679832566</t>
  </si>
  <si>
    <t>Montáž hromosvodného vedení svorek se 2 šrouby</t>
  </si>
  <si>
    <t xml:space="preserve">Poznámka k souboru cen:
1. Svodovými dráty se rozumí i jímací vedení na střeše.
</t>
  </si>
  <si>
    <t>72</t>
  </si>
  <si>
    <t>35441895</t>
  </si>
  <si>
    <t>svorka připojovací k připojení kovových částí</t>
  </si>
  <si>
    <t>-1302735522</t>
  </si>
  <si>
    <t>73</t>
  </si>
  <si>
    <t>741420022</t>
  </si>
  <si>
    <t>Montáž svorka hromosvodná se 3 šrouby</t>
  </si>
  <si>
    <t>-714075713</t>
  </si>
  <si>
    <t>Montáž hromosvodného vedení svorek se 3 a více šrouby</t>
  </si>
  <si>
    <t>74</t>
  </si>
  <si>
    <t>35441986</t>
  </si>
  <si>
    <t>svorka odbočovací a spojovací pro pásek 30x4 mm, FeZn</t>
  </si>
  <si>
    <t>-2108295213</t>
  </si>
  <si>
    <t>75</t>
  </si>
  <si>
    <t>35441996</t>
  </si>
  <si>
    <t>svorka odbočovací a spojovací pro spojování kruhových a páskových vodičů, FeZn</t>
  </si>
  <si>
    <t>408996042</t>
  </si>
  <si>
    <t>76</t>
  </si>
  <si>
    <t>220111881</t>
  </si>
  <si>
    <t>Uzemnění transformátorové nebo přístrojové skříně RE, RS</t>
  </si>
  <si>
    <t>-666492909</t>
  </si>
  <si>
    <t>77</t>
  </si>
  <si>
    <t>220180201</t>
  </si>
  <si>
    <t>Zatažení do tvárnicové tratě kabelu hmotnosti do 2 kg/m</t>
  </si>
  <si>
    <t>980804207</t>
  </si>
  <si>
    <t>Zatažení kabelu do tvárnicové tratě včetně přípravných a závěrečných prací, úpravy kabelových konců, kontroly izolačního stavu kabelu, pročištění a zakalibrování otvoru, namazání kabelu vazelínou, uzavření kabelových konců a práce s kabelovým bubnem, postavení a zrušení výstražných značek do hmotnosti do 2 kg/m</t>
  </si>
  <si>
    <t>735+90+1185+45</t>
  </si>
  <si>
    <t>78</t>
  </si>
  <si>
    <t>220182071</t>
  </si>
  <si>
    <t>Nasazení ochranné hadice na pokládaný kabel</t>
  </si>
  <si>
    <t>-1166348692</t>
  </si>
  <si>
    <t>79</t>
  </si>
  <si>
    <t>460520174</t>
  </si>
  <si>
    <t>Montáž trubek ochranných plastových ohebných do 110 mm uložených do rýhy</t>
  </si>
  <si>
    <t>1380432439</t>
  </si>
  <si>
    <t>Montáž trubek ochranných uložených volně do rýhy plastových ohebných, vnitřního průměru přes 90 do 110 mm</t>
  </si>
  <si>
    <t>80</t>
  </si>
  <si>
    <t>34571355</t>
  </si>
  <si>
    <t>trubka elektroinstalační ohebná dvouplášťová korugovaná (chránička) D 94/110mm, HDPE+LDPE</t>
  </si>
  <si>
    <t>1289326850</t>
  </si>
  <si>
    <t>(140+85+70+65+35+90+120+130)*0,65 "1/3 tras bude zatažení do připravených chrániček"</t>
  </si>
  <si>
    <t>477,75*1,2 'Přepočtené koeficientem množství</t>
  </si>
  <si>
    <t>81</t>
  </si>
  <si>
    <t>460520173</t>
  </si>
  <si>
    <t>Montáž trubek ochranných plastových ohebných do 90 mm uložených do rýhy</t>
  </si>
  <si>
    <t>-678623348</t>
  </si>
  <si>
    <t>Montáž trubek ochranných uložených volně do rýhy plastových ohebných, vnitřního průměru přes 50 do 90 mm</t>
  </si>
  <si>
    <t>82</t>
  </si>
  <si>
    <t>34571354</t>
  </si>
  <si>
    <t>trubka elektroinstalační ohebná dvouplášťová korugovaná (chránička) D 75/90mm, HDPE+LDPE</t>
  </si>
  <si>
    <t>-67551666</t>
  </si>
  <si>
    <t>40+30+20*0,65  "1/3 tras bude zatažení do připravených chrániček"</t>
  </si>
  <si>
    <t>83*1,2 'Přepočtené koeficientem množství</t>
  </si>
  <si>
    <t>83</t>
  </si>
  <si>
    <t>460520172</t>
  </si>
  <si>
    <t>Montáž trubek ochranných plastových ohebných do 50 mm uložených do rýhy</t>
  </si>
  <si>
    <t>1492794627</t>
  </si>
  <si>
    <t>Montáž trubek ochranných uložených volně do rýhy plastových ohebných, vnitřního průměru přes 32 do 50 mm</t>
  </si>
  <si>
    <t>84</t>
  </si>
  <si>
    <t>34571351</t>
  </si>
  <si>
    <t>trubka elektroinstalační ohebná dvouplášťová korugovaná (chránička) D 41/50mm, HDPE+LDPE</t>
  </si>
  <si>
    <t>-457763198</t>
  </si>
  <si>
    <t>(35+170+160+100+90+80+5+5+50+140+160+190)*0,65  "1/3 tras bude zatažení do připravených chrániček"</t>
  </si>
  <si>
    <t>770,25*1,2 'Přepočtené koeficientem množství</t>
  </si>
  <si>
    <t>85</t>
  </si>
  <si>
    <t>220182021</t>
  </si>
  <si>
    <t>Uložení HDPE trubky do výkopu včetně fixace</t>
  </si>
  <si>
    <t>187817989</t>
  </si>
  <si>
    <t>Uložení trubky HDPE do výkopu včetně fixace</t>
  </si>
  <si>
    <t>86</t>
  </si>
  <si>
    <t>345713600.M01</t>
  </si>
  <si>
    <t>trubka elektroinstalační ohebná pro optickou kabeláž, HDPE 40/33 mm</t>
  </si>
  <si>
    <t>1938371870</t>
  </si>
  <si>
    <t>45*0,65  "1/3 tras bude zatažení do připravených chrániček"</t>
  </si>
  <si>
    <t>29,25*1,15 'Přepočtené koeficientem množství</t>
  </si>
  <si>
    <t>87</t>
  </si>
  <si>
    <t>220271621</t>
  </si>
  <si>
    <t>Pocínování konce sdělovacích vodičů,silnoproudých šňůr v krabici</t>
  </si>
  <si>
    <t>-1108670844</t>
  </si>
  <si>
    <t>Poznámka k položce:
Zapojení stožáru - počty vodičů</t>
  </si>
  <si>
    <t>30*5+6*7 "odkaz na výkres č. C1.a-5"</t>
  </si>
  <si>
    <t>88</t>
  </si>
  <si>
    <t>220300001.R02</t>
  </si>
  <si>
    <t>Zhotovení formy kabelové délky do 0,5 m na kabel do 5x2</t>
  </si>
  <si>
    <t>-1341673387</t>
  </si>
  <si>
    <t>89</t>
  </si>
  <si>
    <t>220300602</t>
  </si>
  <si>
    <t>Ukončení kabelu návěstního smršťovací záklopkou do 5x1/1,5</t>
  </si>
  <si>
    <t>1281068207</t>
  </si>
  <si>
    <t>Ukončení návěstních kabelů smršťovací záklopkou včetně odizolování, vyformování a zapojení vodičů na kabelech NYY, NCEY, NCYY do 5x1 nebo 1,5</t>
  </si>
  <si>
    <t>30*2 "odkaz na výkres č. C1.a-5"</t>
  </si>
  <si>
    <t>90</t>
  </si>
  <si>
    <t>220300001.R01</t>
  </si>
  <si>
    <t>Zhotovení formy kabelové délky do 0,5 m na kabel do 7x2</t>
  </si>
  <si>
    <t>-1292352655</t>
  </si>
  <si>
    <t>91</t>
  </si>
  <si>
    <t>220300601</t>
  </si>
  <si>
    <t>Ukončení kabelu návěstního smršťovací záklopkou do 7x1/1,5</t>
  </si>
  <si>
    <t>848255794</t>
  </si>
  <si>
    <t>Ukončení návěstních kabelů smršťovací záklopkou včetně odizolování, vyformování a zapojení vodičů na kabelech NYY, NCEY, NCYY do 7x1 nebo 1,5</t>
  </si>
  <si>
    <t>6*2 "odkaz na výkres č. C1.a-5"</t>
  </si>
  <si>
    <t>92</t>
  </si>
  <si>
    <t>220300004.R04</t>
  </si>
  <si>
    <t>Zhotovení formy kabelové délky do 0,5 m na kabelu do 19x2</t>
  </si>
  <si>
    <t>1605601109</t>
  </si>
  <si>
    <t>93</t>
  </si>
  <si>
    <t>220300604</t>
  </si>
  <si>
    <t>Ukončení kabelu návěstního smršťovací záklopkou do 19x1/1,5</t>
  </si>
  <si>
    <t>1655293376</t>
  </si>
  <si>
    <t>Ukončení návěstních kabelů smršťovací záklopkou včetně odizolování, vyformování a zapojení vodičů na kabelech NCEY, NCYY do 19x1 nebo 1,5</t>
  </si>
  <si>
    <t>2*2 "odkaz na výkres č. C1.a-3"</t>
  </si>
  <si>
    <t>94</t>
  </si>
  <si>
    <t>220300004.R02</t>
  </si>
  <si>
    <t>Zhotovení formy kabelové délky do 0,5 m na kabelu do 30x2</t>
  </si>
  <si>
    <t>-1989679386</t>
  </si>
  <si>
    <t>95</t>
  </si>
  <si>
    <t>220300606</t>
  </si>
  <si>
    <t>Ukončení kabelu návěstního smršťovací záklopkou do 37x1/1,5</t>
  </si>
  <si>
    <t>385400319</t>
  </si>
  <si>
    <t>Ukončení návěstních kabelů smršťovací záklopkou včetně odizolování, vyformování a zapojení vodičů na kabelech NYY, NCEY, NCYY do 37x1 nebo 1,5</t>
  </si>
  <si>
    <t>(4)*2 "odkaz na výkres č. C1.a-3"</t>
  </si>
  <si>
    <t>96</t>
  </si>
  <si>
    <t>220300004.R07</t>
  </si>
  <si>
    <t>Zhotovení formy kabelové délky do 0,5 m na kabelu do 48x2</t>
  </si>
  <si>
    <t>-459450623</t>
  </si>
  <si>
    <t>97</t>
  </si>
  <si>
    <t>220300607</t>
  </si>
  <si>
    <t>Ukončení kabelu návěstního smršťovací záklopkou do 48x1/1,5</t>
  </si>
  <si>
    <t>-919374647</t>
  </si>
  <si>
    <t>Ukončení návěstních kabelů smršťovací záklopkou včetně odizolování, vyformování a zapojení vodičů na kabelech NYY, NCEY, NCYY do 48x1 nebo 1,5</t>
  </si>
  <si>
    <t>2*4 "odkaz na výkres č. C1.a-3"</t>
  </si>
  <si>
    <t>98</t>
  </si>
  <si>
    <t>220300451</t>
  </si>
  <si>
    <t>Montáž forma pro kabely TCEKE, TCEKFY, TCEKY, TCEKEZE, TCEKEY do 2 P 1,0</t>
  </si>
  <si>
    <t>-1542768683</t>
  </si>
  <si>
    <t>99</t>
  </si>
  <si>
    <t>341300059 PC</t>
  </si>
  <si>
    <t>Vodotěsná spojka indukční smyčky</t>
  </si>
  <si>
    <t>-1572510047</t>
  </si>
  <si>
    <t>100</t>
  </si>
  <si>
    <t>220960002</t>
  </si>
  <si>
    <t>Montáž stožáru nebo sloupku přímého na základovém rámu</t>
  </si>
  <si>
    <t>2008697067</t>
  </si>
  <si>
    <t>Montáž stožáru nebo sloupku včetně postavení stožáru, usazení nebo zabetonování základu, zatažení kabelu do stožáru, připojení kabelu, připojení uzemnění přímého na základovém rámu</t>
  </si>
  <si>
    <t>101</t>
  </si>
  <si>
    <t>404611032 PC</t>
  </si>
  <si>
    <t>Stožár chodecký výšky 3,4 m</t>
  </si>
  <si>
    <t>-359389319</t>
  </si>
  <si>
    <t>2 "odkaz na výkres č. C1.a-2 a C1.a-5"</t>
  </si>
  <si>
    <t>102</t>
  </si>
  <si>
    <t>404611033 PC</t>
  </si>
  <si>
    <t>Stožár chodecký výšky 3,8 m</t>
  </si>
  <si>
    <t>-677537641</t>
  </si>
  <si>
    <t>1 "odkaz na výkres č. C1.a-2 a C1.a-5"</t>
  </si>
  <si>
    <t>103</t>
  </si>
  <si>
    <t>220960004</t>
  </si>
  <si>
    <t>Montáž sloupku ručního řízení</t>
  </si>
  <si>
    <t>1576658037</t>
  </si>
  <si>
    <t>104</t>
  </si>
  <si>
    <t>404111001 PC</t>
  </si>
  <si>
    <t>Sloupek ručního řízení</t>
  </si>
  <si>
    <t>-1167112314</t>
  </si>
  <si>
    <t>105</t>
  </si>
  <si>
    <t>404611038 PC</t>
  </si>
  <si>
    <t>Základový rám</t>
  </si>
  <si>
    <t>733279789</t>
  </si>
  <si>
    <t>2+1+1</t>
  </si>
  <si>
    <t>106</t>
  </si>
  <si>
    <t>220960003</t>
  </si>
  <si>
    <t>Montáž stožáru (sloupku) výložníkového zapušťěného</t>
  </si>
  <si>
    <t>-607754854</t>
  </si>
  <si>
    <t>107</t>
  </si>
  <si>
    <t>404611099 PC</t>
  </si>
  <si>
    <t>Stožár výložníkový SSZ s výložníkem délky 3,0 m</t>
  </si>
  <si>
    <t>-1914063147</t>
  </si>
  <si>
    <t>108</t>
  </si>
  <si>
    <t>404611097 PC</t>
  </si>
  <si>
    <t>Stožár výložníkový SSZ s výložníkem délky 4,0 m</t>
  </si>
  <si>
    <t>-1955290271</t>
  </si>
  <si>
    <t>109</t>
  </si>
  <si>
    <t>404611091 PC</t>
  </si>
  <si>
    <t>Stožár výložníkový SSZ s výložníkem délky 6,0 m</t>
  </si>
  <si>
    <t>497375643</t>
  </si>
  <si>
    <t>110</t>
  </si>
  <si>
    <t>404611065 PC</t>
  </si>
  <si>
    <t>Stožár výložníkový SSZ s výložníkem délky 7,5 m</t>
  </si>
  <si>
    <t>-64057046</t>
  </si>
  <si>
    <t>111</t>
  </si>
  <si>
    <t>220960005</t>
  </si>
  <si>
    <t>Montáž výložníku na stožár</t>
  </si>
  <si>
    <t>-1174600054</t>
  </si>
  <si>
    <t>5 "odkaz na výkres č. C1.a-2 a C1.a-5"</t>
  </si>
  <si>
    <t>112</t>
  </si>
  <si>
    <t>220960021</t>
  </si>
  <si>
    <t>Montáž svorkovnice stožárové</t>
  </si>
  <si>
    <t>-1314145225</t>
  </si>
  <si>
    <t>113</t>
  </si>
  <si>
    <t>404611031 PC</t>
  </si>
  <si>
    <t>Stožárová svorkovnice s krytím IP54 pro SSZ</t>
  </si>
  <si>
    <t>1308645883</t>
  </si>
  <si>
    <t>9 "odkaz na výkres č. C1.a-2 a C1.a-5"</t>
  </si>
  <si>
    <t>114</t>
  </si>
  <si>
    <t>220960031</t>
  </si>
  <si>
    <t>Montáž sestaveného návěstidla jednokomorového na stožár</t>
  </si>
  <si>
    <t>-1494238857</t>
  </si>
  <si>
    <t>Montáž sestaveného návěstidla včetně otevření a uvolnění paraboly, zatažení kabelu do stožáru, namontování návěstidla na stožár nebo výložník, zřízení kabelové formy, zapojení kabelu na svorkovnici ve stožáru a návěstidle, přezkoušení funkce návěstidla jednokomorového na stožár</t>
  </si>
  <si>
    <t>115</t>
  </si>
  <si>
    <t>220960032</t>
  </si>
  <si>
    <t>Montáž sestaveného návěstidla jednokomorového na výložník</t>
  </si>
  <si>
    <t>419104687</t>
  </si>
  <si>
    <t>Montáž sestaveného návěstidla včetně otevření a uvolnění paraboly, zatažení kabelu do stožáru, namontování návěstidla na stožár nebo výložník, zřízení kabelové formy, zapojení kabelu na svorkovnici ve stožáru a návěstidle, přezkoušení funkce návěstidla jednokomorového na výložník</t>
  </si>
  <si>
    <t xml:space="preserve">Poznámka k souboru cen:
1. V cenách 220 96-0031 až - 0044 nejsou započteny náklady na:
a) dodávku ucpávkové vývodky,
b) dodávku vodiče.
</t>
  </si>
  <si>
    <t>116</t>
  </si>
  <si>
    <t>404613003 PC</t>
  </si>
  <si>
    <t>Návěstidlo jednosvětlové 1x200 zelené - světelný zdroj LED  (napájený 42V AC)</t>
  </si>
  <si>
    <t>1771497321</t>
  </si>
  <si>
    <t>4 "odkaz na výkres č. C1.a-2 a C1.a-5"</t>
  </si>
  <si>
    <t>117</t>
  </si>
  <si>
    <t>404613004 PC</t>
  </si>
  <si>
    <t>Návěstidlo jednosvětlové 1x200 žluté - světelný zdroj LED  (napájený 42V AC)</t>
  </si>
  <si>
    <t>583386783</t>
  </si>
  <si>
    <t>118</t>
  </si>
  <si>
    <t>404611007.PC</t>
  </si>
  <si>
    <t>Symbol šipka plná</t>
  </si>
  <si>
    <t>9539790</t>
  </si>
  <si>
    <t>3+6+6 "odkaz na výkres č. C1.a-2 a C1.a-5"</t>
  </si>
  <si>
    <t>119</t>
  </si>
  <si>
    <t>404611008.PC</t>
  </si>
  <si>
    <t>Symbol šipka obrysová</t>
  </si>
  <si>
    <t>1605073579</t>
  </si>
  <si>
    <t>120</t>
  </si>
  <si>
    <t>220960141</t>
  </si>
  <si>
    <t>Montáž kontrastního rámu pro jednokomorové návěstidlo</t>
  </si>
  <si>
    <t>-891333241</t>
  </si>
  <si>
    <t>121</t>
  </si>
  <si>
    <t>404613024 PC</t>
  </si>
  <si>
    <t>Kontrastní rám pro návěstidlo jednosvětlové 1x 200</t>
  </si>
  <si>
    <t>-1610605666</t>
  </si>
  <si>
    <t>122</t>
  </si>
  <si>
    <t>220960036</t>
  </si>
  <si>
    <t>Montáž sestaveného návěstidla dvoukomorového na stožár</t>
  </si>
  <si>
    <t>-1334583187</t>
  </si>
  <si>
    <t>123</t>
  </si>
  <si>
    <t>404613005 PC</t>
  </si>
  <si>
    <t>Návěstidlo chodecké 2x200 (červená a zelená) - světelný zdroj LED  (napájený 42V AC)</t>
  </si>
  <si>
    <t>778183982</t>
  </si>
  <si>
    <t>6 "odkaz na výkres č. C1.a-2 a C1.a-5"</t>
  </si>
  <si>
    <t>124</t>
  </si>
  <si>
    <t>404611001.PC</t>
  </si>
  <si>
    <t>Symbol stojící chodce</t>
  </si>
  <si>
    <t>-10168408</t>
  </si>
  <si>
    <t>125</t>
  </si>
  <si>
    <t>404611002.PC</t>
  </si>
  <si>
    <t>Symbol kráčející chodec</t>
  </si>
  <si>
    <t>2098375165</t>
  </si>
  <si>
    <t>8 "odkaz na výkres č. C1.a-2 a C1.a-5"</t>
  </si>
  <si>
    <t>126</t>
  </si>
  <si>
    <t>220960113</t>
  </si>
  <si>
    <t>Montáž signalizačního zařízení pro nevidomé na návěstidlo</t>
  </si>
  <si>
    <t>-257436374</t>
  </si>
  <si>
    <t>127</t>
  </si>
  <si>
    <t>404611516 PC</t>
  </si>
  <si>
    <t>Signalizační zařízení pro nevidomé</t>
  </si>
  <si>
    <t>-1964612421</t>
  </si>
  <si>
    <t>220960116 R.01</t>
  </si>
  <si>
    <t>Montáž příjímače aktivace signalizačního zařízení pro nevidomé</t>
  </si>
  <si>
    <t>1825681180</t>
  </si>
  <si>
    <t>129</t>
  </si>
  <si>
    <t>404611505 PC</t>
  </si>
  <si>
    <t>Přijímač aktivace signalizace pro nevidomé</t>
  </si>
  <si>
    <t>390266053</t>
  </si>
  <si>
    <t>2 "odkaz na výkres č. C1.a-1, C1.a-2 a C1.a-5"</t>
  </si>
  <si>
    <t>130</t>
  </si>
  <si>
    <t>220960126</t>
  </si>
  <si>
    <t>Montáž tlačítka pro chodce na stožár</t>
  </si>
  <si>
    <t>-530665375</t>
  </si>
  <si>
    <t>131</t>
  </si>
  <si>
    <t>404611501 PC</t>
  </si>
  <si>
    <t>Tlačítko pro chodce</t>
  </si>
  <si>
    <t>567602650</t>
  </si>
  <si>
    <t>6 "odkaz na výkres č. C1.a-1, C1.a-2 a C1.a-5"</t>
  </si>
  <si>
    <t>132</t>
  </si>
  <si>
    <t>220960143</t>
  </si>
  <si>
    <t>Montáž kontrastního rámu pro tříkomorové návěstidlo 3x 200</t>
  </si>
  <si>
    <t>2094172699</t>
  </si>
  <si>
    <t>133</t>
  </si>
  <si>
    <t>404613026 PC</t>
  </si>
  <si>
    <t>Kontrastní rám pro návěstidlo třísvětlové 3x 200</t>
  </si>
  <si>
    <t>-1155427362</t>
  </si>
  <si>
    <t>134</t>
  </si>
  <si>
    <t>404613007 PC</t>
  </si>
  <si>
    <t>Návěstidlo 3 světlové 200 - světelný zdroj LED  (napájený 42V AC)</t>
  </si>
  <si>
    <t>-143874165</t>
  </si>
  <si>
    <t>135</t>
  </si>
  <si>
    <t>220960041</t>
  </si>
  <si>
    <t>Montáž sestaveného návěstidla tříkomorového na stožár</t>
  </si>
  <si>
    <t>-648505893</t>
  </si>
  <si>
    <t>7 "odkaz na výkres č. C1.a-2 a C1.a-5"</t>
  </si>
  <si>
    <t>136</t>
  </si>
  <si>
    <t>220960042</t>
  </si>
  <si>
    <t>Montáž sestaveného návěstidla tříkomorového na výložník</t>
  </si>
  <si>
    <t>-1399857270</t>
  </si>
  <si>
    <t>137</t>
  </si>
  <si>
    <t>404611009</t>
  </si>
  <si>
    <t>Symbol šipka plná (rovně a vpravo)</t>
  </si>
  <si>
    <t>-655126220</t>
  </si>
  <si>
    <t>138</t>
  </si>
  <si>
    <t>404611160 PC</t>
  </si>
  <si>
    <t>Nosič návěstidla na výložník 3x 200</t>
  </si>
  <si>
    <t>-1086443333</t>
  </si>
  <si>
    <t>139</t>
  </si>
  <si>
    <t>404611651 PC</t>
  </si>
  <si>
    <t>Montážní pásky pro montáž návěstidel na stožár</t>
  </si>
  <si>
    <t>-749262676</t>
  </si>
  <si>
    <t>8*2+7*3 "odkaz na výkres č. C1.a-5"</t>
  </si>
  <si>
    <t>140</t>
  </si>
  <si>
    <t>404613019 PC</t>
  </si>
  <si>
    <t>Držák návěstidla (AL)</t>
  </si>
  <si>
    <t>297722519</t>
  </si>
  <si>
    <t>20*2+3 "odkaz na výkres č. C1.a-5"</t>
  </si>
  <si>
    <t>141</t>
  </si>
  <si>
    <t>404613021 PC</t>
  </si>
  <si>
    <t>Upevnění se šroubením pro L a T kus</t>
  </si>
  <si>
    <t>pár</t>
  </si>
  <si>
    <t>-2057984260</t>
  </si>
  <si>
    <t>142</t>
  </si>
  <si>
    <t>4046111167.PC</t>
  </si>
  <si>
    <t>Držák dvojitý T - kus</t>
  </si>
  <si>
    <t>470155277</t>
  </si>
  <si>
    <t>12 "odkaz na výkres č. C1.a-5"</t>
  </si>
  <si>
    <t>143</t>
  </si>
  <si>
    <t>4046111166.PC</t>
  </si>
  <si>
    <t>Držák L - kus</t>
  </si>
  <si>
    <t>-768283192</t>
  </si>
  <si>
    <t>10 "odkaz na výkres č. C1.a-5"</t>
  </si>
  <si>
    <t>144</t>
  </si>
  <si>
    <t>220960165</t>
  </si>
  <si>
    <t>Montáž jednozávitové indukční smyčky s impedančním transformátorem</t>
  </si>
  <si>
    <t>502301220</t>
  </si>
  <si>
    <t>145</t>
  </si>
  <si>
    <t>404611214 PC</t>
  </si>
  <si>
    <t>Impedanční transformátor pro jednozávitové smyčky</t>
  </si>
  <si>
    <t>684110821</t>
  </si>
  <si>
    <t>10 "odkaz na výkres č. C1.a-2, C1.a-3 a C1.a-5"</t>
  </si>
  <si>
    <t>146</t>
  </si>
  <si>
    <t>220960173</t>
  </si>
  <si>
    <t>Montáž skříňky ručního řízení ( RR ) na stožár</t>
  </si>
  <si>
    <t>1238338579</t>
  </si>
  <si>
    <t>Montáž skříňky ručního řízení včetně naměření, označení a vyvrtání otvorů pro připevnění skříňky a kabelu, vyříznutí závitů, montáže skříňky a protažení kabelu, zapojení kabelu na svorkovnici, zhotovení kabelové formy, vyzkoušení funkce na stožár</t>
  </si>
  <si>
    <t>147</t>
  </si>
  <si>
    <t>404611213</t>
  </si>
  <si>
    <t>Ruční řízení</t>
  </si>
  <si>
    <t>868746309</t>
  </si>
  <si>
    <t>1 "odkaz na výkres č. C1.a-2, C1.a-3"</t>
  </si>
  <si>
    <t>148</t>
  </si>
  <si>
    <t>220960175.R01</t>
  </si>
  <si>
    <t>Montáž šachty s poklopem pro smyčky</t>
  </si>
  <si>
    <t>1985939956</t>
  </si>
  <si>
    <t>149</t>
  </si>
  <si>
    <t>404611645 PC</t>
  </si>
  <si>
    <t>Šachta pro smyčky s poklopem plastovým</t>
  </si>
  <si>
    <t>-2010150071</t>
  </si>
  <si>
    <t>9 "odkaz na výkres č. C1.a-2, C1.a-3"</t>
  </si>
  <si>
    <t>150</t>
  </si>
  <si>
    <t>220960182</t>
  </si>
  <si>
    <t>Montáž mikroprocesorového řadiče MR dle specifikace PD</t>
  </si>
  <si>
    <t>-1069858452</t>
  </si>
  <si>
    <t>151</t>
  </si>
  <si>
    <t>220960111.R01</t>
  </si>
  <si>
    <t>Mikroprocesorový řadič MR SSZ dle projektové specifikace - řadič musí být kompatibilní se stávajícími řadiči ve městě Třebíč</t>
  </si>
  <si>
    <t>-1545858849</t>
  </si>
  <si>
    <t>Mikroprocesorový řadči MR SSZ dle projektové specifikace - řadič musí být kompatibilní se stávajícími řadiči ve městě Třebíč.
Zadavatel požaduje, aby z důvodu bezpodmínečného udržení dopravních vazeb (současné koordinace) na průtahu města byly dodané řadiče plně kompatibilní se stávajícími řadiči CROSS, u nichž je vzájemná synchronizace zajištěna sériovou linkou (datovou komunikací) mezi nimi prostřednictvím metalického koordinačního kabelu – tzn., že do doby výměny všech zastaralých řadičů musí nový řadič zajistit totožný způsob řízení, jako řadič původní. Uchazeč uvede, jakým způsobem bude právě uvedený požadavek zajištěn, přičemž tato schopnost bude následně prokázána v rámci testu. Současně musí nové řadiče bezezbytku splňovat veškeré požadavky uvedené v příslušných technických zprávách všech SO ve smyslu bodů přílohy obsahující jednotlivé zkoušky.</t>
  </si>
  <si>
    <t>1 "odkaz na výkres č. C1.a-1, C1.a-2, C1.a-3"</t>
  </si>
  <si>
    <t>152</t>
  </si>
  <si>
    <t>404611202 PC</t>
  </si>
  <si>
    <t>Základový rám pod řadič - plastový</t>
  </si>
  <si>
    <t>846018927</t>
  </si>
  <si>
    <t>153</t>
  </si>
  <si>
    <t>404611402 PC</t>
  </si>
  <si>
    <t>Převedení dopravního řešení do SW řadiče</t>
  </si>
  <si>
    <t>-558626920</t>
  </si>
  <si>
    <t>1 "na předmětnou křižovatku; odkaz na výkres č. C1.a-1 a C1.a-2"</t>
  </si>
  <si>
    <t>154</t>
  </si>
  <si>
    <t>220960443</t>
  </si>
  <si>
    <t>Připojení zařízení SSZ do koordinované skupiny</t>
  </si>
  <si>
    <t>591762804</t>
  </si>
  <si>
    <t>Připojení silničního signalizačního zařízení včetně vyhledání příslušných vodičů koordinačního kabelu, kontroly ovládacích napětí, propojení svorkovnice B a F do koordinované skupiny</t>
  </si>
  <si>
    <t>2 "odkaz na výkres č. C1.a-1, C1.a-2, C1.a-3"</t>
  </si>
  <si>
    <t>155</t>
  </si>
  <si>
    <t>220960192</t>
  </si>
  <si>
    <t>Regulace a aktivace jedné signální skupiny mikroprocesorového řadiče</t>
  </si>
  <si>
    <t>1004098410</t>
  </si>
  <si>
    <t>1 "odkaz na výkres č.  C1.a-2"</t>
  </si>
  <si>
    <t>156</t>
  </si>
  <si>
    <t>220960197</t>
  </si>
  <si>
    <t>Regulace a aktivace každé další signální skupiny bez použití montážní plošiny</t>
  </si>
  <si>
    <t>-527465446</t>
  </si>
  <si>
    <t>14 "odkaz na výkres č. C1.a-2"</t>
  </si>
  <si>
    <t>157</t>
  </si>
  <si>
    <t>220960198</t>
  </si>
  <si>
    <t>Regulace a aktivace každé další signální skupiny mikroprocesorového řadiče s použitím plošiny</t>
  </si>
  <si>
    <t>-1599300431</t>
  </si>
  <si>
    <t>6 "odkaz na výkres č. C1.a-2"</t>
  </si>
  <si>
    <t>158</t>
  </si>
  <si>
    <t>220960301</t>
  </si>
  <si>
    <t>Příprava ke komplexnímu vyzkoušení křižovatky s mikroprocesorovým řadičem MR</t>
  </si>
  <si>
    <t>-309360034</t>
  </si>
  <si>
    <t>159</t>
  </si>
  <si>
    <t>220960311</t>
  </si>
  <si>
    <t>Komplexní vyzkoušení křižovatky s mikroprocesorovým řadičem MR před uvedením zařízení do provozu</t>
  </si>
  <si>
    <t>-2117708240</t>
  </si>
  <si>
    <t>160</t>
  </si>
  <si>
    <t>404611400 PC</t>
  </si>
  <si>
    <t>Zpracování základního dopravního řešení SSZ (tabulky mezičasů, kolize ...)</t>
  </si>
  <si>
    <t>1998500354</t>
  </si>
  <si>
    <t>1 "pro předmětnou křižovatku; odkaz na výkres č. C1.a-1, C1.a-2, C1.a-3"</t>
  </si>
  <si>
    <t>161</t>
  </si>
  <si>
    <t>404611401 PC</t>
  </si>
  <si>
    <t>Zpracování sady dynamického dopravního řešení</t>
  </si>
  <si>
    <t>131193094</t>
  </si>
  <si>
    <t>162</t>
  </si>
  <si>
    <t>PM</t>
  </si>
  <si>
    <t>Přidružený materiál</t>
  </si>
  <si>
    <t>kpl</t>
  </si>
  <si>
    <t>-650192060</t>
  </si>
  <si>
    <t>Přidružený materiál jako jsou mimo jiné:
- Výrobní dokumentace stožárů a výložníků
- Výrobní dokumentace pro výrobu řadiče SSZ včetně modelování dopravního řešení
- Drobný spojovací a kotvicí materiál
- Náklady na čerpání vody z výkopů
- Obnovení / rekonstrukce výkopu po nebo při nepříznivých klimatických podmínkách tak, aby bylo zajištěno vzorové uložení technické infrastruktury a podklad komunikací byl náležitě zhutněn užitím suchého zásypového materiálu
- Soustavné udržování dopravního značení
- Udržování přechodových lávek a oplocení staveniště</t>
  </si>
  <si>
    <t>163</t>
  </si>
  <si>
    <t>PPV</t>
  </si>
  <si>
    <t>Podíl přidružených výkonů</t>
  </si>
  <si>
    <t>146031545</t>
  </si>
  <si>
    <t>Podíl přidružených výkonů jako jsou mimo jiné:
- Zajištění přechodného dopravního značení odsouhlaseného DI PČR a osvětlení staveniště
- Revize elektro - ve smyslu ČSN 33 2000-6, ed.2 a ČSN 33 1500
- Kompletační a koordinační činnost s investorem stavby - mimo jiné např. se časově přizpůsobit požadovanému termínu realizace prací apod.
- Kompletační a koordinační činnost s provozovatelem SSZ a VO
- Kompletační a koordinační činnost se servisní společností SSZ
- Kompletační a koordinační činnost s ostatními SO
- Mimo staveništní doprava materiálů
- Doprava zaměstnanců
- Náklady na ubytování zaměstnanců</t>
  </si>
  <si>
    <t>Zemní práce</t>
  </si>
  <si>
    <t>164</t>
  </si>
  <si>
    <t>119002121</t>
  </si>
  <si>
    <t>Přechodová lávka délky do 2 m včetně zábradlí pro zabezpečení výkopu zřízení</t>
  </si>
  <si>
    <t>-908379827</t>
  </si>
  <si>
    <t>Pomocné konstrukce při zabezpečení výkopu vodorovné pochozí přechodová lávka délky do 2 m včetně zábradlí zřízení</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</si>
  <si>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</si>
  <si>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4 "odkaz na výkres č. C1.a-2"</t>
  </si>
  <si>
    <t>165</t>
  </si>
  <si>
    <t>119002122</t>
  </si>
  <si>
    <t>Přechodová lávka délky do 2 m včetně zábradlí pro zabezpečení výkopu odstranění</t>
  </si>
  <si>
    <t>-1876997521</t>
  </si>
  <si>
    <t>Pomocné konstrukce při zabezpečení výkopu vodorovné pochozí přechodová lávka délky do 2 m včetně zábradlí odstranění</t>
  </si>
  <si>
    <t>166</t>
  </si>
  <si>
    <t>95250800</t>
  </si>
  <si>
    <t>nájem za 8 až 28 dnů lávky přechodové 2000x900 zábradlí v 1000mm</t>
  </si>
  <si>
    <t>-749945754</t>
  </si>
  <si>
    <t>28 "odkaz na výkres č. C1.a-2"</t>
  </si>
  <si>
    <t>167</t>
  </si>
  <si>
    <t>119003227</t>
  </si>
  <si>
    <t>Mobilní plotová zábrana vyplněná dráty výšky do 2,2 m pro zabezpečení výkopu zřízení</t>
  </si>
  <si>
    <t>-450151066</t>
  </si>
  <si>
    <t>Pomocné konstrukce při zabezpečení výkopu svislé ocelové mobilní oplocení, výšky do 2,2 m panely vyplněné dráty zřízení</t>
  </si>
  <si>
    <t>105 "odkaz na výkres č. C1.a-2"</t>
  </si>
  <si>
    <t>168</t>
  </si>
  <si>
    <t>119003228</t>
  </si>
  <si>
    <t>Mobilní plotová zábrana vyplněná dráty výšky do 2,2 m pro zabezpečení výkopu odstranění</t>
  </si>
  <si>
    <t>640747260</t>
  </si>
  <si>
    <t>Pomocné konstrukce při zabezpečení výkopu svislé ocelové mobilní oplocení, výšky do 2,2 m panely vyplněné dráty odstranění</t>
  </si>
  <si>
    <t>169</t>
  </si>
  <si>
    <t>95250820</t>
  </si>
  <si>
    <t>nájem kus/měsíc dílce plotové-europloty, standardní panel medium 3500x2000mm</t>
  </si>
  <si>
    <t>729474594</t>
  </si>
  <si>
    <t>105/3,5 "odkaz na výkres č. C1.a-2"</t>
  </si>
  <si>
    <t>170</t>
  </si>
  <si>
    <t>113107111</t>
  </si>
  <si>
    <t>Odstranění podkladu pl do 50 m2 z kameniva těženého tl 100 mm</t>
  </si>
  <si>
    <t>-1858415262</t>
  </si>
  <si>
    <t>(15+15+5+2+3+5+35+3+3+4+15+30+10+10)*1 "chodníky; odkaz na výkres č. C1.a-2"</t>
  </si>
  <si>
    <t>171</t>
  </si>
  <si>
    <t>130001101</t>
  </si>
  <si>
    <t>Příplatek za ztížení vykopávky v blízkosti podzemního vedení</t>
  </si>
  <si>
    <t>M3</t>
  </si>
  <si>
    <t>284729237</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</si>
  <si>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</si>
  <si>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</si>
  <si>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(35+15+10+5+10)*0,7*0,4 "odkaz na výkres č. C1.a-2"</t>
  </si>
  <si>
    <t>172</t>
  </si>
  <si>
    <t>162651112</t>
  </si>
  <si>
    <t>Vodorovné přemístění do 5000 m výkopku/sypaniny z horniny třídy těžitelnosti I, skupiny 1 až 3</t>
  </si>
  <si>
    <t>m3</t>
  </si>
  <si>
    <t>-492415284</t>
  </si>
  <si>
    <t>Vodorovné přemístění výkopku nebo sypaniny po suchu na obvyklém dopravním prostředku, bez naložení výkopku, avšak se složením bez rozhrnutí z horniny třídy těžitelnosti I skupiny 1 až 3 na vzdálenost přes 4 000 do 5 000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</si>
  <si>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</si>
  <si>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Poznámka k položce:
Odvoz přebytku zeminy pro pískové lože a jam pro základy stožárů na místo určené investorem stavby - bez poplatku za uložení.</t>
  </si>
  <si>
    <t>(15+15+5+2+3+5+35+3+3+4+15+35+10+10)*0,4*0,3 "přebytek zeminy po kabelovém loži"</t>
  </si>
  <si>
    <t>(5*1,7*0,8*0,8+4*1,2*0,6*0,6) "přebytek zeminy pro jámy pro stožáry"</t>
  </si>
  <si>
    <t>173</t>
  </si>
  <si>
    <t>596211111</t>
  </si>
  <si>
    <t>Kladení zámkové dlažby komunikací pro pěší tl 60 mm skupiny A pl do 100 m2</t>
  </si>
  <si>
    <t>-16761543</t>
  </si>
  <si>
    <t>(15+15+5+2+3+5+35+3+3+4+15+30+10+10)*2 "odkaz na výkres č. C1.a-2"</t>
  </si>
  <si>
    <t>174</t>
  </si>
  <si>
    <t>592450400</t>
  </si>
  <si>
    <t>dlažba zámková přírodní - 20 % nový materiál</t>
  </si>
  <si>
    <t>-1735474665</t>
  </si>
  <si>
    <t>310*0,2 "odkaz na výkres č. C1.a-2"</t>
  </si>
  <si>
    <t>175</t>
  </si>
  <si>
    <t>171201201</t>
  </si>
  <si>
    <t>Uložení sypaniny na skládky</t>
  </si>
  <si>
    <t>-158534959</t>
  </si>
  <si>
    <t>176</t>
  </si>
  <si>
    <t>171201221</t>
  </si>
  <si>
    <t>Poplatek za uložení na skládce (skládkovné) zeminy a kamení kód odpadu 17 05 04</t>
  </si>
  <si>
    <t>t</t>
  </si>
  <si>
    <t>176644941</t>
  </si>
  <si>
    <t>Poplatek za uložení stavebního odpadu na skládce (skládkovné) zeminy a kamení zatříděného do Katalogu odpadů pod kódem 17 05 04</t>
  </si>
  <si>
    <t xml:space="preserve">Poznámka k souboru cen:
1. Ceny uvedené v souboru cen je doporučeno opravit podle aktuálních cen místně příslušné skládky.
2. V cenách je započítán poplatek za ukládání odpadu dle zákona 185/2001 Sb.
</t>
  </si>
  <si>
    <t>(15+15+5+2+3+5+35+3+3+4+15+35+10+10)*0,4*0,3*1,7 "přebytek zeminy po kabelovém loži"</t>
  </si>
  <si>
    <t>(5*1,7*0,8*0,8+4*1,2*0,6*0,6)*1,7 "přebytek zeminy pro jámy pro stožáry"</t>
  </si>
  <si>
    <t>177</t>
  </si>
  <si>
    <t>181102302</t>
  </si>
  <si>
    <t>Úprava pláně v zářezech se zhutněním</t>
  </si>
  <si>
    <t>624583838</t>
  </si>
  <si>
    <t>(15+15+5+2+3+5+35+3+3+4+15+30+10+10)*0,7*3</t>
  </si>
  <si>
    <t>Zakládání</t>
  </si>
  <si>
    <t>178</t>
  </si>
  <si>
    <t>215901101</t>
  </si>
  <si>
    <t>Zhutnění podloží z hornin soudržných do 100% PS nebo nesoudržných sypkých I(d) do 0,8</t>
  </si>
  <si>
    <t>1006332142</t>
  </si>
  <si>
    <t>(15+15+5+2+3+5+35+3+3+4+15+30+10+10)</t>
  </si>
  <si>
    <t>Komunikace</t>
  </si>
  <si>
    <t>179</t>
  </si>
  <si>
    <t>564411121</t>
  </si>
  <si>
    <t>Podklad nebo podsyp z asfaltového recyklátu tl do 50 mm</t>
  </si>
  <si>
    <t>819401628</t>
  </si>
  <si>
    <t>(15+15+5+2+3+5+35+3+3+4+15+30+10+10)*0,5 "odkaz na výkres č. C1.a-2"</t>
  </si>
  <si>
    <t>180</t>
  </si>
  <si>
    <t>587211000</t>
  </si>
  <si>
    <t>asfaltový recyklát</t>
  </si>
  <si>
    <t>1977617236</t>
  </si>
  <si>
    <t>77,5*0,05*2,7 "odkaz na výkres č. C1.a-2 a C1.a-7"</t>
  </si>
  <si>
    <t>181</t>
  </si>
  <si>
    <t>564751111</t>
  </si>
  <si>
    <t>Podklad ze štěrkodratě vel. 0-63 mm tl 150 mm</t>
  </si>
  <si>
    <t>1837835123</t>
  </si>
  <si>
    <t>182</t>
  </si>
  <si>
    <t>583441970</t>
  </si>
  <si>
    <t>štěrkodrť frakce 0-63</t>
  </si>
  <si>
    <t>-738110772</t>
  </si>
  <si>
    <t>77,5*0,15*2,7 "odkaz na výkres č. C1.a-2 a C1.a-7"</t>
  </si>
  <si>
    <t>46-M</t>
  </si>
  <si>
    <t>Zemní práce při extr.mont.pracích</t>
  </si>
  <si>
    <t>183</t>
  </si>
  <si>
    <t>210292208</t>
  </si>
  <si>
    <t>Opravy dopravních značek</t>
  </si>
  <si>
    <t>-1337666449</t>
  </si>
  <si>
    <t>Opravy dopravních značek - demontáž stávající dopravní značky ze stožáru a montáž na nový svožár. Včetně kotvicího materiálu.</t>
  </si>
  <si>
    <t>184</t>
  </si>
  <si>
    <t>460010024</t>
  </si>
  <si>
    <t>Vytyčení trasy vedení kabelového podzemního v zastavěném prostoru</t>
  </si>
  <si>
    <t>km</t>
  </si>
  <si>
    <t>-779131909</t>
  </si>
  <si>
    <t>0,4 "odkaz na výkres č. C1.a-2"</t>
  </si>
  <si>
    <t>185</t>
  </si>
  <si>
    <t>460010025</t>
  </si>
  <si>
    <t>Vytyčení trasy inženýrských sítí v zastavěném prostoru</t>
  </si>
  <si>
    <t>-691108440</t>
  </si>
  <si>
    <t>186</t>
  </si>
  <si>
    <t>460030039</t>
  </si>
  <si>
    <t>Rozebrání dlažeb ručně z dlaždic zámkových do písku spáry nezalité</t>
  </si>
  <si>
    <t>887752564</t>
  </si>
  <si>
    <t>Přípravné terénní práce vytrhání dlažby včetně ručního rozebrání, vytřídění, odhozu na hromady nebo naložení na dopravní prostředek a očistění kostek nebo dlaždic z pískového podkladu z dlaždic zámkových, spáry nezalité</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</si>
  <si>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</si>
  <si>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187</t>
  </si>
  <si>
    <t>460650176</t>
  </si>
  <si>
    <t>Očištění dlaždic betonových tvarovaných nebo zámkových z rozebraných dlažeb</t>
  </si>
  <si>
    <t>760289945</t>
  </si>
  <si>
    <t>Vozovky a chodníky očištění vybouraných kostek nebo dlaždic od spojovacího materiálu s původní výplní spár kamenivem, s odklizením a uložením očištěného materiálu na vzdálenost 3 m z dlaždic betonových tvarovaných nebo zámkových</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</si>
  <si>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</si>
  <si>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188</t>
  </si>
  <si>
    <t>460030092</t>
  </si>
  <si>
    <t>Vytrhání obrub ležatých chodníkových s odhozením nebo naložením na dopravní prostředek</t>
  </si>
  <si>
    <t>758172953</t>
  </si>
  <si>
    <t>Přípravné terénní práce vytrhání obrub s odkopáním horniny a lože, s odhozením nebo naložením na dopravní prostředek ležatých chodníkových</t>
  </si>
  <si>
    <t>3*2 "odkaz na výkres č. C1.a-2"</t>
  </si>
  <si>
    <t>189</t>
  </si>
  <si>
    <t>460650192</t>
  </si>
  <si>
    <t>Očištění vybouraných obrubníků chodníkových od spojovacího materiálu s odklizením do 10 m</t>
  </si>
  <si>
    <t>993033130</t>
  </si>
  <si>
    <t>Vozovky a chodníky očištění vybouraných obrubníků od spojovacího materiálu z jakéhokoliv lože s odklizením a uložením očištěného materiálu na vzdálenost 10 m chodníkových</t>
  </si>
  <si>
    <t>190</t>
  </si>
  <si>
    <t>59217019</t>
  </si>
  <si>
    <t>obrubník betonový chodníkový 1000x100x200mm</t>
  </si>
  <si>
    <t>-207785339</t>
  </si>
  <si>
    <t>191</t>
  </si>
  <si>
    <t>460030095</t>
  </si>
  <si>
    <t>Vytrhání obrub ležatých silničních s odhozením nebo naložením na dopravní prostředek</t>
  </si>
  <si>
    <t>1265094406</t>
  </si>
  <si>
    <t>Přípravné terénní práce vytrhání obrub s odkopáním horniny a lože, s odhozením nebo naložením na dopravní prostředek ležatých silničních</t>
  </si>
  <si>
    <t>18*2 "odkaz na výkres č. C1.a-2"</t>
  </si>
  <si>
    <t>192</t>
  </si>
  <si>
    <t>460650195</t>
  </si>
  <si>
    <t>Očištění vybouraných obrubníků silničních od spojovacího materiálu s odklizením do 10 m</t>
  </si>
  <si>
    <t>1354174162</t>
  </si>
  <si>
    <t>Vozovky a chodníky očištění vybouraných obrubníků od spojovacího materiálu z jakéhokoliv lože s odklizením a uložením očištěného materiálu na vzdálenost 10 m silničních</t>
  </si>
  <si>
    <t>193</t>
  </si>
  <si>
    <t>59217031</t>
  </si>
  <si>
    <t>obrubník betonový silniční 1000x150x250mm</t>
  </si>
  <si>
    <t>1540764980</t>
  </si>
  <si>
    <t>36 "odkaz na výkres č. C1.a-2"</t>
  </si>
  <si>
    <t>194</t>
  </si>
  <si>
    <t>460050813</t>
  </si>
  <si>
    <t>Hloubení nezapažených jam pro stožáry strojně v hornině tř 3 - 4</t>
  </si>
  <si>
    <t>-1534669968</t>
  </si>
  <si>
    <t>1,7*0,8*0,8*5+1,2*0,6*0,6*4 "odkaz na výkres č. C1.a-2 a C1.a-6"</t>
  </si>
  <si>
    <t>195</t>
  </si>
  <si>
    <t>460080014</t>
  </si>
  <si>
    <t>Základové konstrukce z monolitického betonu C 16/20 bez bednění pro stožáry SSZ</t>
  </si>
  <si>
    <t>1087440606</t>
  </si>
  <si>
    <t>196</t>
  </si>
  <si>
    <t>460070563</t>
  </si>
  <si>
    <t>Hloubení nezapažených jam pro základy řadičů signalizace v hornině tř 3</t>
  </si>
  <si>
    <t>-1532470529</t>
  </si>
  <si>
    <t>197</t>
  </si>
  <si>
    <t>460080042</t>
  </si>
  <si>
    <t>Výztuž základových konstrukcí betonářskou ocelí 10 505</t>
  </si>
  <si>
    <t>1778574034</t>
  </si>
  <si>
    <t>0,008*5+0,005*4 "odkaz na výkres č. C1.a-6"</t>
  </si>
  <si>
    <t>198</t>
  </si>
  <si>
    <t>460150063</t>
  </si>
  <si>
    <t>Hloubení kabelových zapažených i nezapažených rýh ručně š 40 cm, hl 80 cm, v hornině tř 3</t>
  </si>
  <si>
    <t>2019940845</t>
  </si>
  <si>
    <t>Hloubení zapažených i nezapažených kabelových rýh ručně včetně urovnání dna s přemístěním výkopku do vzdálenosti 3 m od okraje jámy nebo naložením na dopravní prostředek šířky 40 cm, hloubky 80 cm, v hornině třídy 3</t>
  </si>
  <si>
    <t xml:space="preserve">Poznámka k souboru cen:
1. Ceny hloubení rýh v hornině třídy 6 a 7 se oceňují cenami souboru cen 460 20- . Hloubení nezapažených kabelových rýh strojně.
</t>
  </si>
  <si>
    <t>5+35+3+3+4+15+30 "chodník; odkaz na výkres č. C1.a-2 a C1.a-7"</t>
  </si>
  <si>
    <t>199</t>
  </si>
  <si>
    <t>460560063</t>
  </si>
  <si>
    <t>Zásyp rýh ručně šířky 40 cm, hloubky 80 cm, z horniny třídy 3</t>
  </si>
  <si>
    <t>1283499453</t>
  </si>
  <si>
    <t>Zásyp kabelových rýh ručně s uložením výkopku ve vrstvách včetně zhutnění a urovnání povrchu šířky 40 cm hloubky 80 cm, v hornině třídy 3</t>
  </si>
  <si>
    <t>200</t>
  </si>
  <si>
    <t>460150433</t>
  </si>
  <si>
    <t>Hloubení kabelových zapažených i nezapažených rýh ručně š 55 cm, hl 80 cm, v hornině tř 3</t>
  </si>
  <si>
    <t>737034479</t>
  </si>
  <si>
    <t>Hloubení zapažených i nezapažených kabelových rýh ručně včetně urovnání dna s přemístěním výkopku do vzdálenosti 3 m od okraje jámy nebo naložením na dopravní prostředek šířky 55 cm, hloubky 80 cm, v hornině třídy 3</t>
  </si>
  <si>
    <t>10+10 "chodník; odkaz na výkres č. C1.a-2 a C1.a-7"</t>
  </si>
  <si>
    <t>201</t>
  </si>
  <si>
    <t>460560433</t>
  </si>
  <si>
    <t>Zásyp rýh ručně šířky 55 cm, hloubky 80 cm, z horniny třídy 3</t>
  </si>
  <si>
    <t>51320561</t>
  </si>
  <si>
    <t>Zásyp kabelových rýh ručně s uložením výkopku ve vrstvách včetně zhutnění a urovnání povrchu šířky 55 cm hloubky 80 cm, v hornině třídy 3</t>
  </si>
  <si>
    <t>202</t>
  </si>
  <si>
    <t>460150643</t>
  </si>
  <si>
    <t>Hloubení kabelových zapažených i nezapažených rýh ručně š 65 cm, hl 80 cm, v hornině tř 3</t>
  </si>
  <si>
    <t>-1457152402</t>
  </si>
  <si>
    <t>Hloubení zapažených i nezapažených kabelových rýh ručně včetně urovnání dna s přemístěním výkopku do vzdálenosti 3 m od okraje jámy nebo naložením na dopravní prostředek šířky 65 cm, hloubky 80 cm, v hornině třídy 3</t>
  </si>
  <si>
    <t>15+15+5+2+3 "odkaz na výkres č. C1.a-2, C1.a-3 a C1.a-7"</t>
  </si>
  <si>
    <t>203</t>
  </si>
  <si>
    <t>460560643</t>
  </si>
  <si>
    <t>Zásyp rýh ručně šířky 65 cm, hloubky 80 cm, z horniny třídy 3</t>
  </si>
  <si>
    <t>61842177</t>
  </si>
  <si>
    <t>Zásyp kabelových rýh ručně s uložením výkopku ve vrstvách včetně zhutnění a urovnání povrchu šířky 65 cm hloubky 80 cm, v hornině třídy 3</t>
  </si>
  <si>
    <t>204</t>
  </si>
  <si>
    <t>460421282</t>
  </si>
  <si>
    <t>Lože kabelů z písku tl 10 cm nad kabel, kryté plastovou folií, š lože do 80 cm</t>
  </si>
  <si>
    <t>-1639587171</t>
  </si>
  <si>
    <t>40+20+95 "odkaz na výkres č. C1.a-2"</t>
  </si>
  <si>
    <t>205</t>
  </si>
  <si>
    <t>460490013</t>
  </si>
  <si>
    <t>Krytí kabelů výstražnou fólií šířky 33 cm</t>
  </si>
  <si>
    <t>-1804251686</t>
  </si>
  <si>
    <t>206</t>
  </si>
  <si>
    <t>693113110</t>
  </si>
  <si>
    <t>pás varovný červený plný PE šíře 33 cm s potiskem</t>
  </si>
  <si>
    <t>bm</t>
  </si>
  <si>
    <t>-112351647</t>
  </si>
  <si>
    <t>200 "odkaz na výkres č. C1.a-2"</t>
  </si>
  <si>
    <t>207</t>
  </si>
  <si>
    <t>460490051</t>
  </si>
  <si>
    <t>Krytí spojek, koncovek a odbočnic pro kabely do 6 kV cihlami s ložem a zásypem pískem</t>
  </si>
  <si>
    <t>1093798491</t>
  </si>
  <si>
    <t>10+18+6 "odkaz na výkres č. C1.a-2"</t>
  </si>
  <si>
    <t>208</t>
  </si>
  <si>
    <t>460080014.D01</t>
  </si>
  <si>
    <t>Demontáž základových konstrukcí z monolitického betonu pro stožáry SSZ</t>
  </si>
  <si>
    <t>-457212524</t>
  </si>
  <si>
    <t>1,7*0,8*0,8*5+1,2*0,6*0,6*4 "odkaz na výkres č. C1.a-2"</t>
  </si>
  <si>
    <t>209</t>
  </si>
  <si>
    <t>460600061</t>
  </si>
  <si>
    <t>Odvoz suti a vybouraných hmot do 5 km - demontované základy stožárů</t>
  </si>
  <si>
    <t>2021494893</t>
  </si>
  <si>
    <t>(1,7*0,8*0,8*5+1,2*0,6*0,6*4)*2,1 "odkaz na výkres č. C1.a-2"</t>
  </si>
  <si>
    <t>210</t>
  </si>
  <si>
    <t>460600071</t>
  </si>
  <si>
    <t>Příplatek k odvozu suti a vybouraných hmot za každý další 1 km</t>
  </si>
  <si>
    <t>1535187846</t>
  </si>
  <si>
    <t>211</t>
  </si>
  <si>
    <t>460620014</t>
  </si>
  <si>
    <t>Provizorní úprava terénu se zhutněním, v hornině tř 3-4</t>
  </si>
  <si>
    <t>-1362864742</t>
  </si>
  <si>
    <t>155*0,6*3 "odkaz na výkres č. C1.a-2"</t>
  </si>
  <si>
    <t>HZS</t>
  </si>
  <si>
    <t>Hodinové zúčtovací sazby</t>
  </si>
  <si>
    <t>212</t>
  </si>
  <si>
    <t>HZS1212</t>
  </si>
  <si>
    <t>Hodinová zúčtovací sazba kopáč</t>
  </si>
  <si>
    <t>hod</t>
  </si>
  <si>
    <t>-1027352845</t>
  </si>
  <si>
    <t>Hodinové zúčtovací sazby profesí HSV zemní a pomocné práce kopáč</t>
  </si>
  <si>
    <t>Poznámka k položce:
Obnažení stávajících chrániček, jejich pročištění.</t>
  </si>
  <si>
    <t>4*8 "odkaz na výkres č. C1.a-2"</t>
  </si>
  <si>
    <t>213</t>
  </si>
  <si>
    <t>HZS1292</t>
  </si>
  <si>
    <t>Hodinová zúčtovací sazba stavební dělník</t>
  </si>
  <si>
    <t>819441357</t>
  </si>
  <si>
    <t>Hodinové zúčtovací sazby profesí HSV zemní a pomocné práce stavební dělník</t>
  </si>
  <si>
    <t>VRN</t>
  </si>
  <si>
    <t>Vedlejší rozpočtové náklady</t>
  </si>
  <si>
    <t>VRN1</t>
  </si>
  <si>
    <t>Průzkumné, geodetické a projektové práce</t>
  </si>
  <si>
    <t>214</t>
  </si>
  <si>
    <t>012103000</t>
  </si>
  <si>
    <t>Geodetické práce před výstavbou</t>
  </si>
  <si>
    <t>soubor</t>
  </si>
  <si>
    <t>1024</t>
  </si>
  <si>
    <t>-2110348072</t>
  </si>
  <si>
    <t>Geodetické práce před výstavbou - vytýčení projektovaných zařízení a ostatních inženýrských sítí</t>
  </si>
  <si>
    <t>215</t>
  </si>
  <si>
    <t>012203000</t>
  </si>
  <si>
    <t>Geodetické práce při provádění stavby</t>
  </si>
  <si>
    <t>2071648739</t>
  </si>
  <si>
    <t>216</t>
  </si>
  <si>
    <t>012303000</t>
  </si>
  <si>
    <t>Geodetické práce po výstavbě</t>
  </si>
  <si>
    <t>987555605</t>
  </si>
  <si>
    <t>217</t>
  </si>
  <si>
    <t>013244000</t>
  </si>
  <si>
    <t>Dokumentace pro provádění stavby - realizační dokumentace stavby (RDS)</t>
  </si>
  <si>
    <t>1981861618</t>
  </si>
  <si>
    <t>218</t>
  </si>
  <si>
    <t>013254000</t>
  </si>
  <si>
    <t>Dokumentace skutečného provedení stavby</t>
  </si>
  <si>
    <t>1336421531</t>
  </si>
  <si>
    <t>219</t>
  </si>
  <si>
    <t>013274000</t>
  </si>
  <si>
    <t>Pasportizace objektu před započetím prací</t>
  </si>
  <si>
    <t>-19567864</t>
  </si>
  <si>
    <t>D.a - Masarykovo nám. - SSZ</t>
  </si>
  <si>
    <t>7*12+5+8+8+5+3*1 "odkaz na výkres č. D.a-3"</t>
  </si>
  <si>
    <t>113*1,1 'Přepočtené koeficientem množství</t>
  </si>
  <si>
    <t>3 "dny demontáže SSZ a VO"</t>
  </si>
  <si>
    <t>2 "dny demontáže SSZ"</t>
  </si>
  <si>
    <t>2 "dny montáže stožárů a výložníků SSZ"</t>
  </si>
  <si>
    <t>3 "pomocné práce při obnažování stávajících chrániček pod komunikací, převoz materiálů po steništi apod."</t>
  </si>
  <si>
    <t>-1872580307</t>
  </si>
  <si>
    <t>210204011-D</t>
  </si>
  <si>
    <t>Demontáž stožárů osvětlení včetně svítidla a výložníku, bez zemních prací  ocelových samostatně stojících, délky do 12 m, včetně naložení na dopravní prostředek, dopravu do 10 km na místo určené investorem, složení na místo určení</t>
  </si>
  <si>
    <t>KUS</t>
  </si>
  <si>
    <t>60131839</t>
  </si>
  <si>
    <t>Demontáž stožáru osvětlení včetně svítidla a výložníku, bez zemních prací ocelových samostatně stojících, délky do 12 m, včetně naložení na dopravní prostředek, dopravu do 10 km na místo určené investorem, složení na místo určení</t>
  </si>
  <si>
    <t>Poznámka k položce:
včetně naložení na dopravní prostředek, dopravu do 10 km na místo určené investorem, složení na místo určení</t>
  </si>
  <si>
    <t>1 "odkaz na výkres č. D.a-3"</t>
  </si>
  <si>
    <t>1 "odkaz na výkres č. D.a-3 a D.a-4"</t>
  </si>
  <si>
    <t>9 "odkaz na výkres č. D.a-3 a D.a-4"</t>
  </si>
  <si>
    <t>210280221</t>
  </si>
  <si>
    <t>Měření zemních odporů zemnící sítě délky pásku do 100 m</t>
  </si>
  <si>
    <t>2 "odkaz na výkres č. D.a-3"</t>
  </si>
  <si>
    <t>1 "odkaz na výkres č. D.a-4"</t>
  </si>
  <si>
    <t>210280372</t>
  </si>
  <si>
    <t>Zkoušky kabelů ovládacích do 12 žil</t>
  </si>
  <si>
    <t>942579008</t>
  </si>
  <si>
    <t>Zkoušky vodičů a kabelů izolačních kabelů ovládacích přes 7 do 12 žil</t>
  </si>
  <si>
    <t>1624406577</t>
  </si>
  <si>
    <t>4 "odkaz na výkres č. D.a-4"</t>
  </si>
  <si>
    <t>210280542</t>
  </si>
  <si>
    <t>Měření impedance nulové smyčky okruhu vedení třífázového</t>
  </si>
  <si>
    <t>-1984935926</t>
  </si>
  <si>
    <t>Zkoušky a prohlídky elektrických přístrojů měření impedance nulové smyčky okruhu vedení třífázového</t>
  </si>
  <si>
    <t>2*4 "odkaz na výkres č. D.a-4"</t>
  </si>
  <si>
    <t>2 "odkaz na výkres č. D.a-4"</t>
  </si>
  <si>
    <t>350 "odkaz na výkres č. D.a-3 a D.a-6"</t>
  </si>
  <si>
    <t>350*1,15 'Přepočtené koeficientem množství</t>
  </si>
  <si>
    <t>300 "odkaz na výkres č. D.a-3 a D.a-6"</t>
  </si>
  <si>
    <t>300*1,15 'Přepočtené koeficientem množství</t>
  </si>
  <si>
    <t>10 "odkaz na výkres č. D.a-4"</t>
  </si>
  <si>
    <t>10*1,15 'Přepočtené koeficientem množství</t>
  </si>
  <si>
    <t>34111036</t>
  </si>
  <si>
    <t>kabel silový s Cu jádrem 1kV 3x2,5mm2</t>
  </si>
  <si>
    <t>-937297037</t>
  </si>
  <si>
    <t>50 "odkaz na výkres č. D.a-4"</t>
  </si>
  <si>
    <t>50*1,15 'Přepočtené koeficientem množství</t>
  </si>
  <si>
    <t>4 "odkaz na výkres č. D.a-3"</t>
  </si>
  <si>
    <t>1+1+1 "odkaz na výkres č. D.a-3"</t>
  </si>
  <si>
    <t>3+3 "odkaz na výkres č. D.a-3"</t>
  </si>
  <si>
    <t>6 "odkaz na výkres č. D.a-3"</t>
  </si>
  <si>
    <t>7*12+2*3+10*2+15*2 "odkaz na výkres č. D.a-3 a D.a-4"</t>
  </si>
  <si>
    <t>140*1,15 'Přepočtené koeficientem množství</t>
  </si>
  <si>
    <t>80+70+95+90+60+85 "odkaz na výkres č. D.a-4"</t>
  </si>
  <si>
    <t>480*1,15 'Přepočtené koeficientem množství</t>
  </si>
  <si>
    <t>15 "odkaz na výkres č. D.a-4"</t>
  </si>
  <si>
    <t>15*1,15 'Přepočtené koeficientem množství</t>
  </si>
  <si>
    <t>5 "odkaz na výkres č. D.a-3"</t>
  </si>
  <si>
    <t>1+1 "odkaz na výkres č. D.a-3"</t>
  </si>
  <si>
    <t>220061552</t>
  </si>
  <si>
    <t>Montáž kabel návěstní zatažený do tvárnic NYY 1,5 mm až 2,5 mm, do 12 žil</t>
  </si>
  <si>
    <t>-668767051</t>
  </si>
  <si>
    <t>Montáž kabelu návěstního zataženého do tvárnic včetně přípravy kabelového bubnu a přistavení k tvárnici, úpravy konců kabelů, přezkoušení kabelu, zatažení kabelu do tvárnice, uzavření konců kabelu a stočení zbytku kabelu NYY NCEY, NCYY, CYAY s jádrem 1,00 mm do 2,5 mm do 12 žil</t>
  </si>
  <si>
    <t>341111300</t>
  </si>
  <si>
    <t>kabel silový s Cu jádrem NYY-J 12x1,5 mm2</t>
  </si>
  <si>
    <t>-1598510108</t>
  </si>
  <si>
    <t>65 "odkaz na výkres č. D.a-4"</t>
  </si>
  <si>
    <t>65*1,15 'Přepočtené koeficientem množství</t>
  </si>
  <si>
    <t>2132789675</t>
  </si>
  <si>
    <t>70+60+40+25 "odkaz na výkres č. D.a-4"</t>
  </si>
  <si>
    <t>195*1,15 'Přepočtené koeficientem množství</t>
  </si>
  <si>
    <t>80 "odkaz na výkres č. D.a-4"</t>
  </si>
  <si>
    <t>80*1,15 'Přepočtené koeficientem množství</t>
  </si>
  <si>
    <t>45 "odkaz na výkres č. D.a-4"</t>
  </si>
  <si>
    <t>17*2+20+6 "odkaz na výkres č. D.a-4"</t>
  </si>
  <si>
    <t>10 "odkaz na výkres č. D.a-3 a D.a-4"</t>
  </si>
  <si>
    <t>40+24+30+30+12+30+30 "odkaz na výkres č. D.a-4"</t>
  </si>
  <si>
    <t>15+10+15</t>
  </si>
  <si>
    <t>10*8</t>
  </si>
  <si>
    <t>120*0,62</t>
  </si>
  <si>
    <t>74,4*1,2 'Přepočtené koeficientem množství</t>
  </si>
  <si>
    <t>35+35+95</t>
  </si>
  <si>
    <t>(35+35+95)*1,05</t>
  </si>
  <si>
    <t>173,25*1,2 'Přepočtené koeficientem množství</t>
  </si>
  <si>
    <t>1+1 "odkaz na výkres č. D.a-3 a D.a-4"</t>
  </si>
  <si>
    <t>315+190+500+40 "odkaz na výkres č. D.a-4"</t>
  </si>
  <si>
    <t>35+70+60+50+55+30+15 "odkaz na výkres č. D.a-4"</t>
  </si>
  <si>
    <t>315*1,2 'Přepočtené koeficientem množství</t>
  </si>
  <si>
    <t>100+50+40 "odkaz na výkres č. D.a-4"</t>
  </si>
  <si>
    <t>190*1,2 'Přepočtené koeficientem množství</t>
  </si>
  <si>
    <t>40+5+75+70+60+85+80+50+35 "odkaz na výkres č. D.a-4"</t>
  </si>
  <si>
    <t>500*1,2 'Přepočtené koeficientem množství</t>
  </si>
  <si>
    <t>40 "odkaz na výkres č. D.a-4"</t>
  </si>
  <si>
    <t>40*1,15 'Přepočtené koeficientem množství</t>
  </si>
  <si>
    <t>36*5+20*7 "odkaz na výkres č. D.a-6"</t>
  </si>
  <si>
    <t>18*2 "odkaz na výkres č. D.a-6"</t>
  </si>
  <si>
    <t>10*2 "odkaz na výkres č. D.a-6"</t>
  </si>
  <si>
    <t>220300004.R03</t>
  </si>
  <si>
    <t>Zhotovení formy kabelové délky do 0,5 m na kabelu do 12x2</t>
  </si>
  <si>
    <t>220300603</t>
  </si>
  <si>
    <t>Ukončení kabelu návěstního smršťovací záklopkou do 12x1/1,5</t>
  </si>
  <si>
    <t>Ukončení návěstních kabelů smršťovací záklopkou včetně odizolování, vyformování a zapojení vodičů na kabelech NYY, NCEY, NCYY do 12x1 nebo 1,5</t>
  </si>
  <si>
    <t>976752360</t>
  </si>
  <si>
    <t>1691284838</t>
  </si>
  <si>
    <t>4*2 "odkaz na výkres č. D.a-4"</t>
  </si>
  <si>
    <t>6 "odkaz na výkres č. D.a-3 a D.a-4"</t>
  </si>
  <si>
    <t>2 "odkaz na výkres č. D.a-3 a D.a-6"</t>
  </si>
  <si>
    <t>1025872293</t>
  </si>
  <si>
    <t>2+2+1 "odkaz na výkres č. D.a-3"</t>
  </si>
  <si>
    <t>870504190</t>
  </si>
  <si>
    <t>404611092 PC</t>
  </si>
  <si>
    <t>Stožár výložníkový SSZ s výložníkem délky 6,5 m</t>
  </si>
  <si>
    <t>404611066 PC</t>
  </si>
  <si>
    <t>Stožár výložníkový SSZ s výložníkem délky 8,0 m</t>
  </si>
  <si>
    <t>1469835195</t>
  </si>
  <si>
    <t>8 "odkaz na výkres č. D.a-3 a D.a-6"</t>
  </si>
  <si>
    <t>1 "odkaz na výkres č. D.a-3 a D.a-6"</t>
  </si>
  <si>
    <t>1719670177</t>
  </si>
  <si>
    <t>8+1 "odkaz na výkres č. D.a-3 a D.a-6"</t>
  </si>
  <si>
    <t>8 "odkaz na výkres č. D.a-1, D.a-3 a D.a-6"</t>
  </si>
  <si>
    <t>2 "odkaz na výkres č. D.a-1, D.a-3 a D.a-6"</t>
  </si>
  <si>
    <t>4 "odkaz na výkres č. D.a-3 a D.a-6"</t>
  </si>
  <si>
    <t>6 "odkaz na výkres č. D.a-3 a D.a-6"</t>
  </si>
  <si>
    <t>9*2+5*3 "odkaz na výkres č. D.a-3 a D.a-6"</t>
  </si>
  <si>
    <t>14*2+1 "odkaz na výkres č. D.a-3 a D.a-6"</t>
  </si>
  <si>
    <t>1628396696</t>
  </si>
  <si>
    <t>6*3 "odkaz na výkres č. D.a-3 a D.a-6"</t>
  </si>
  <si>
    <t>7 "odkaz na výkres č. D.a-3 a D.a-4"</t>
  </si>
  <si>
    <t>Mikroprocesorový řadič MR SSZ dle projektové specifikace - řadič musí být kompatibilní se stávajícími řadiči ve městě Třebíč.
Zadavatel požaduje, aby z důvodu bezpodmínečného udržení dopravních vazeb (současné koordinace) na průtahu města byly dodané řadiče plně kompatibilní se stávajícími řadiči CROSS, u nichž je vzájemná synchronizace zajištěna sériovou linkou (datovou komunikací) mezi nimi prostřednictvím metalického koordinačního kabelu – tzn., že do doby výměny všech zastaralých řadičů musí nový řadič zajistit totožný způsob řízení, jako řadič původní. Uchazeč uvede, jakým způsobem bude právě uvedený požadavek zajištěn, přičemž tato schopnost bude následně prokázána v rámci testu. Současně musí nové řadiče bezezbytku splňovat veškeré požadavky uvedené v příslušných technických zprávách všech SO ve smyslu bodů přílohy obsahující jednotlivé zkoušky.</t>
  </si>
  <si>
    <t>1 "odkaz na výkres č. D.a-1, D.a-3 a D.a-4"</t>
  </si>
  <si>
    <t>1 "na předmětnou křižovatku; odkaz na výkres č. D.a-3 a D.a-4"</t>
  </si>
  <si>
    <t>2 "na předmětnou křižovatku; odkaz na přílohy č. D.a-1, D.a-3 a D.a-4"</t>
  </si>
  <si>
    <t>1 "odkaz na přílohy č. D.a-1 a D.a-3"</t>
  </si>
  <si>
    <t>9 "odkaz na přílohy č. D.a-1 a D.a-3"</t>
  </si>
  <si>
    <t>3 "odkaz na přílohy č. D.a-1 a D.a-3"</t>
  </si>
  <si>
    <t>1 "odkaz na přílohy č. D.a-1, D.a-3 a D.a-4"</t>
  </si>
  <si>
    <t>1 "pro předmětnou křižovatku; odkaz na výkres č. D.a-1, D.a-3 a D.a-4"</t>
  </si>
  <si>
    <t>Demontáž stožáru nebo sloupku včetně odborného odpojení a likvidace veškerého příslušenství včetně staré kabeláže, návěstidel, VO aj. Včetně ekologické likvidace a recyklačního poplatku.</t>
  </si>
  <si>
    <t>-1821708160</t>
  </si>
  <si>
    <t>220960005-D</t>
  </si>
  <si>
    <t>Demontáž výložníku na stožár včetně odborného odpojení a likvidace veškerého příslušenství včetně staré kabeláže, návěstidel, VO aj. Včetně ekologické likvidace a recyklačního poplatku.</t>
  </si>
  <si>
    <t>-1140115278</t>
  </si>
  <si>
    <t>3 "odkaz na výkres č. D.a-3"</t>
  </si>
  <si>
    <t>Demontáž stožáru (sloupku) výložníkového zapušťěného včetně odborného odpojení a likvidace veškerého příslušenství včetně staré kabeláže, návěstidel aj. Včetně ekologické likvidace a recyklačního poplatku.</t>
  </si>
  <si>
    <t>-698401363</t>
  </si>
  <si>
    <t>220960004-D</t>
  </si>
  <si>
    <t>-1958588664</t>
  </si>
  <si>
    <t>Demontáž sloupku ručního řízení včetně odborného odpojení a likvidace veškerého příslušenství včetně staré kabeláže. Včetně ekologické likvidace a recyklačního poplatku.</t>
  </si>
  <si>
    <t>28 "odkaz na výkres č. D.a-3"</t>
  </si>
  <si>
    <t>50*3,5 "odkaz na výkres č. D.a-3"</t>
  </si>
  <si>
    <t>50 "odkaz na výkres č. D.a-3"</t>
  </si>
  <si>
    <t>113106123</t>
  </si>
  <si>
    <t>Rozebrání dlažeb nebo dílců komunikací pro pěší ze zámkových dlaždic</t>
  </si>
  <si>
    <t>-472837414</t>
  </si>
  <si>
    <t>(35+95)*2 "odkaz na výkres č. D.a-3"</t>
  </si>
  <si>
    <t>(35+35+95)*0,7*0,4 "odkaz na výkres č. D.a-3"</t>
  </si>
  <si>
    <t>(35*0,7*0,3+35*0,55*0,3+95*0,4*0,3) "přebytek zeminy po kabelovém loži"</t>
  </si>
  <si>
    <t>(3*1,7*1*1+6*1,2*0,6*0,6) "přebytek zeminy pro jámy pro stožáry"</t>
  </si>
  <si>
    <t>dlažba zámková přírodní - 10 % nový materiál</t>
  </si>
  <si>
    <t>260*0,1 "odkaz na výkres č. D.a-3"</t>
  </si>
  <si>
    <t>35*0,7*0,3+35*0,55*0,3+95*0,4*0,3 "přebytek zeminy po kabelovém loži"</t>
  </si>
  <si>
    <t>3*1,7*1*1+6*1,2*0,6*0,6 "přebytek zeminy pro jámy pro stožáry"</t>
  </si>
  <si>
    <t>(35*0,7*0,3+35*0,55*0,3+95*0,4*0,3)*1,7 "přebytek zeminy po kabelovém loži"</t>
  </si>
  <si>
    <t>(3*1,7*1*1+6*1,2*0,6*0,6)*1,7 "přebytek zeminy pro jámy pro stožáry"</t>
  </si>
  <si>
    <t>(35+35+95)*0,7*3 "odkaz na výkres č. D.a-3"</t>
  </si>
  <si>
    <t>(35+35+95) "odkaz na výkres č. D.a-3"</t>
  </si>
  <si>
    <t>260*2*0,05*2,7 "odkaz na výkres č. D.a-3 a D.a-8"</t>
  </si>
  <si>
    <t>260*2*0,15*2,7 "odkaz na výkres č. D.a-3 a D.a-8"</t>
  </si>
  <si>
    <t>0,3 "odkaz na výkres č. D.a-3"</t>
  </si>
  <si>
    <t>1,7*1*1*3+1,2*0,6*0,6*4 "odkaz na výkres č. D.a-3 a D.a-6"</t>
  </si>
  <si>
    <t>1,7*1*1*3+1,2*0,6*0,6*4+1,2*1*1*1 "odkaz na výkres č. D.a-3"</t>
  </si>
  <si>
    <t>0,008*3+0,005*6</t>
  </si>
  <si>
    <t>30 "odkaz na výkres č. D.a-3 a D.a-8"</t>
  </si>
  <si>
    <t>35 "odkaz na výkres č. D.a-3 a D.a-8"</t>
  </si>
  <si>
    <t>460201604</t>
  </si>
  <si>
    <t>Hloubení kabelových nezapažených rýh jakýchkoli rozměrů strojně v hornině tř 3 - 4</t>
  </si>
  <si>
    <t>-246682422</t>
  </si>
  <si>
    <t>(15+20)*0,7*0,8+(40+25)*0,4*0,8 "odkaz na výkres č. D.a-3 a D.a-8"</t>
  </si>
  <si>
    <t>460561821</t>
  </si>
  <si>
    <t>Zásyp rýh strojně včetně zhutnění a urovnání povrchu - v zástavbě</t>
  </si>
  <si>
    <t>1688217864</t>
  </si>
  <si>
    <t>Zásyp kabelových rýh strojně s uložením výkopku ve vrstvách včetně zhutnění a urovnání povrchu v zástavbě</t>
  </si>
  <si>
    <t xml:space="preserve">Poznámka k souboru cen:
1. Ceny 460 56-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V cenách je započteno přemístění sypaniny ze vzdálenosti 10 m od kraje výkopu nebo zasypávaného prostoru, měřeno k těžišti skládky.
4. Míru zhutnění předepisuje projekt.
</t>
  </si>
  <si>
    <t>460201612</t>
  </si>
  <si>
    <t>Zarovnání kabelových rýh š do 80 cm po výkopu strojně</t>
  </si>
  <si>
    <t>-1261310317</t>
  </si>
  <si>
    <t>15+20+40+25 "odkaz na výkres č. D.a-3 a D.a-8"</t>
  </si>
  <si>
    <t>200 "odkaz na výkres č. D.a-3"</t>
  </si>
  <si>
    <t>10 "odkaz na výkres č. D.a-3"</t>
  </si>
  <si>
    <t>Odvoz suti a vybouraných hmot do 5 km - demontované základy stožárů SSZ</t>
  </si>
  <si>
    <t>300*0,6*3 "odkaz na výkres č. D.a-3"</t>
  </si>
  <si>
    <t>460650182</t>
  </si>
  <si>
    <t>Osazení betonových obrubníků ležatých chodníkových do betonu prostého</t>
  </si>
  <si>
    <t>-1660067825</t>
  </si>
  <si>
    <t>Vozovky a chodníky osazení obrubníku betonového do lože z betonu se zatřením spár cementovou maltou ležatého chodníkového</t>
  </si>
  <si>
    <t>59217017</t>
  </si>
  <si>
    <t>obrubník betonový chodníkový 1000x100x250mm</t>
  </si>
  <si>
    <t>463547081</t>
  </si>
  <si>
    <t>213487129</t>
  </si>
  <si>
    <t>Poznámka k položce:
Obnažení stávajících chrániček pod komunikacemi, pročištění, zatažení kabeláže.</t>
  </si>
  <si>
    <t>8*3</t>
  </si>
  <si>
    <t>1823938555</t>
  </si>
  <si>
    <t>-121526491</t>
  </si>
  <si>
    <t>1828863222</t>
  </si>
  <si>
    <t>2036781837</t>
  </si>
  <si>
    <t>-1178271945</t>
  </si>
  <si>
    <t>847085411</t>
  </si>
  <si>
    <t>E1.a - Komenského nám. JIH - SSZ</t>
  </si>
  <si>
    <t>8*9+1*3+5*3+8 "odkaz na výkres č. E.1.a-2"</t>
  </si>
  <si>
    <t>98*1,1 'Přepočtené koeficientem množství</t>
  </si>
  <si>
    <t>Poznámka k položce:
Demontáže stožárů SSZ, naložení, složení aj.
Demontáže stožárů musí být provedeny s ohledem na již zrekonstruovanou kabeláž SSZ tak, aby nedošlo k jejímu poškození.</t>
  </si>
  <si>
    <t>3 "dny montáže stožárů a výložníků SSZ"</t>
  </si>
  <si>
    <t>0,034*1*20</t>
  </si>
  <si>
    <t>4+1 "odkaz na výkres č. E.1.a-2"</t>
  </si>
  <si>
    <t>30 "odkaz na výkres č. E.1.a-2"</t>
  </si>
  <si>
    <t>30*1,2 'Přepočtené koeficientem množství</t>
  </si>
  <si>
    <t>210202013</t>
  </si>
  <si>
    <t>Montáž svítidlo výbojkové průmyslové nebo venkovní na výložník</t>
  </si>
  <si>
    <t>1083230732</t>
  </si>
  <si>
    <t>Montáž svítidel výbojkových se zapojením vodičů průmyslových nebo venkovních na výložník</t>
  </si>
  <si>
    <t>34848110</t>
  </si>
  <si>
    <t>svítidlo veřejného osvětlení, LED, 70 W, 4000 K</t>
  </si>
  <si>
    <t>2139156664</t>
  </si>
  <si>
    <t>svítidlo veřejného osvětlení, LED, 70 W, 4000 K - shodný typ svítidla, která jsou instalována na Komenského nám. v Třebíči</t>
  </si>
  <si>
    <t>1 "odkaz na výkres č. E.1.a-2"</t>
  </si>
  <si>
    <t>210204011</t>
  </si>
  <si>
    <t>Montáž stožárů osvětlení ocelových samostatně stojících délky do 12 m</t>
  </si>
  <si>
    <t>-514133828</t>
  </si>
  <si>
    <t>Montáž stožárů osvětlení, bez zemních prací ocelových samostatně stojících, délky do 12 m</t>
  </si>
  <si>
    <t>31674108</t>
  </si>
  <si>
    <t>stožár osvětlovací silniční, jm. výšky 9 m, žárově zinkovaaný zevnitř i vně s termoplastovou ochranou spodní částí po spodní okraj dvířek elektro-výzbroje</t>
  </si>
  <si>
    <t>-474281902</t>
  </si>
  <si>
    <t>210204103</t>
  </si>
  <si>
    <t>Montáž výložníků osvětlení jednoramenných sloupových hmotnosti do 35 kg</t>
  </si>
  <si>
    <t>870503128</t>
  </si>
  <si>
    <t>Montáž výložníků osvětlení jednoramenných sloupových, hmotnosti do 35 kg</t>
  </si>
  <si>
    <t>31674004</t>
  </si>
  <si>
    <t>Výložník rovný jednoduchý k osvětlovacím stožárům uličním vyložení 2500mm, žárově zinkovaný zevnitř i vně</t>
  </si>
  <si>
    <t>-2140391144</t>
  </si>
  <si>
    <t>10 "odkaz na výkres č. E.1.a-2"</t>
  </si>
  <si>
    <t>1 "odkaz na výkres č. E.1.a-2 a E.1.a-3"</t>
  </si>
  <si>
    <t>2 "odkaz na výkres č. E.1.a-2"</t>
  </si>
  <si>
    <t>4 "odkaz na výkres č. E.1.a-2"</t>
  </si>
  <si>
    <t>2*4 "odkaz na výkres č. E.1.a-2 a E.1.a-3"</t>
  </si>
  <si>
    <t>2 "odkaz na výkres č. E.1.a-2 a E.1.a-3"</t>
  </si>
  <si>
    <t>350 "odkaz na výkres č. E.1.a-2 a E.1.a-4"</t>
  </si>
  <si>
    <t>300 "odkaz na výkres č. E.1.a-2 a E.1.a-4"</t>
  </si>
  <si>
    <t>10 "odkaz na výkres č. E.1.a-2 a E.1.a-3"</t>
  </si>
  <si>
    <t>210813011</t>
  </si>
  <si>
    <t>Montáž kabel Cu plný kulatý do 1 kV 3x1,5 až 6 mm2 uložený pevně (CYKY)</t>
  </si>
  <si>
    <t>Montáž izolovaných kabelů měděných do 1 kV bez ukončení plných a kulatých (CYKY, CHKE-R,...) uložených pevně počtu a průřezu žil 3x1,5 až 6 mm2</t>
  </si>
  <si>
    <t>30+40 "odkaz na výkres č. E.1.a-2 a E.1.a-4"</t>
  </si>
  <si>
    <t>70*1,15 'Přepočtené koeficientem množství</t>
  </si>
  <si>
    <t>7 "odkaz na výkres č. E.1.a-2 a E.1.a-4"</t>
  </si>
  <si>
    <t>1756779608</t>
  </si>
  <si>
    <t>1 "odkaz na výkres č. E.1.a-2 a E.1.a-4"</t>
  </si>
  <si>
    <t>1+1+1+1 "odkaz na výkres č. E.1.a-2 a E.1.a-4"</t>
  </si>
  <si>
    <t>1+1+1 "odkaz na výkres č. E.1.a-2 a E.1.a-4"</t>
  </si>
  <si>
    <t>8*9+3*3+10*3+16 "odkaz na výkres č. E.1.a-2"</t>
  </si>
  <si>
    <t>127*1,15 'Přepočtené koeficientem množství</t>
  </si>
  <si>
    <t>100132994</t>
  </si>
  <si>
    <t>-525903952</t>
  </si>
  <si>
    <t>Montáž kabel návěstní zatažený do tvárnic NYY 1,5 mm až 2,5 mm, do 19 žil</t>
  </si>
  <si>
    <t>-1901878384</t>
  </si>
  <si>
    <t>Montáž kabelu návěstního zataženého do tvárnic včetně přípravy kabelového bubnu a přistavení k tvárnici, úpravy konců kabelů, přezkoušení kabelu, zatažení kabelu do tvárnice, uzavření konců kabelu a stočení zbytku kabelu NYY NCEY, NCYY, CYAY s jádrem 1,00 mm do 2,5 mm do 19 žil</t>
  </si>
  <si>
    <t>-162038180</t>
  </si>
  <si>
    <t>20 "odkaz na výkres č. E.1.a-2"</t>
  </si>
  <si>
    <t>20*1,15 'Přepočtené koeficientem množství</t>
  </si>
  <si>
    <t>220081003</t>
  </si>
  <si>
    <t>Montáž smršťovací spojky Raychem na jednoplášťovém celoplastovém kabelu bez pancíře do 32 žil</t>
  </si>
  <si>
    <t>658676113</t>
  </si>
  <si>
    <t>Montáž spojky smršťovací pro kabely celoplastové jednoplášťové bez pancíře do 32 žil</t>
  </si>
  <si>
    <t>35436026.R01</t>
  </si>
  <si>
    <t>spojka kabelová smršťovaná přímé do 1kV pro signalizační kabely do 32 žil</t>
  </si>
  <si>
    <t>1533149736</t>
  </si>
  <si>
    <t>2*(8+10)+12 "odkaz na výkres č. E.1.a-2"</t>
  </si>
  <si>
    <t>11 "odkaz na výkres č. E.1.a-2"</t>
  </si>
  <si>
    <t>40+30+30+24+19+30+12+19 "odkaz na výkres č. E.1.a-2"</t>
  </si>
  <si>
    <t>11*8</t>
  </si>
  <si>
    <t>88*0,62</t>
  </si>
  <si>
    <t>54,56*1,2 'Přepočtené koeficientem množství</t>
  </si>
  <si>
    <t>(20)*1,05</t>
  </si>
  <si>
    <t>1754715618</t>
  </si>
  <si>
    <t>2 "odkaz na výkres č. E.1.a-1 a E.1.a-2"</t>
  </si>
  <si>
    <t>15+5+15 "odkaz na výkres č. E.1.a-2"</t>
  </si>
  <si>
    <t>15 "odkaz na výkres č. E.1.a-2"</t>
  </si>
  <si>
    <t>15*1,2 'Přepočtené koeficientem množství</t>
  </si>
  <si>
    <t>5 "odkaz na výkres č. E.1.a-2"</t>
  </si>
  <si>
    <t>5*1,2 'Přepočtené koeficientem množství</t>
  </si>
  <si>
    <t>32*5+28*7+8*3 "odkaz na výkres č. E.1.a-2 a E.1.a-4"</t>
  </si>
  <si>
    <t>16*2 "odkaz na výkres č. E.1.a-2 a E.1.a-4"</t>
  </si>
  <si>
    <t>28*2 "odkaz na výkres č. E.1.a-2 a E.1.a-4"</t>
  </si>
  <si>
    <t>-695867979</t>
  </si>
  <si>
    <t>111931305</t>
  </si>
  <si>
    <t>8 "odkaz na výkres č. E.1.a-2"</t>
  </si>
  <si>
    <t>2 "odkaz na výkres č. E.1.a-2 a E.1.a-4"</t>
  </si>
  <si>
    <t>-1943713184</t>
  </si>
  <si>
    <t>2+1 "odkaz na výkres č. E.1.a-2"</t>
  </si>
  <si>
    <t>404611064 PC</t>
  </si>
  <si>
    <t>815750508</t>
  </si>
  <si>
    <t>Stožár výložníkový SSZ s výložníkem délky 7,0 m</t>
  </si>
  <si>
    <t>4 "odkaz na výkres č. E.1.a-2 a E.1.a-4"</t>
  </si>
  <si>
    <t>9 "odkaz na výkres č. E.1.a-2 a E.1.a-4"</t>
  </si>
  <si>
    <t>3 "odkaz na výkres č. E.1.a-2 a E.1.a-4"</t>
  </si>
  <si>
    <t>1445057200</t>
  </si>
  <si>
    <t>256200229</t>
  </si>
  <si>
    <t>8 "odkaz na výkres č. E.1.a-2 a E.1.a-4"</t>
  </si>
  <si>
    <t>8+3 "odkaz na výkres č. E.1.a-2 a E.1.a-4"</t>
  </si>
  <si>
    <t>2 "odkaz na výkres č. E.1.a-1, E.1.a-2 a E.1.a-4"</t>
  </si>
  <si>
    <t>6 "odkaz na výkres č. E.1.a-2 a E.1.a-4"</t>
  </si>
  <si>
    <t>8*2+7*3 "odkaz na výkres č. E.1.a-2 a E.1.a-4"</t>
  </si>
  <si>
    <t>16*2+1 "odkaz na výkres č. E.1.a-2 a E.1.a-4"</t>
  </si>
  <si>
    <t>12*3 "odkaz na výkres č. E.1.a-2 a E.1.a-4"</t>
  </si>
  <si>
    <t>7 "odkaz na výkres č. E.1.a-2"</t>
  </si>
  <si>
    <t>1 "odkaz na výkres č. E.1.a-1 a E.1.a-2"</t>
  </si>
  <si>
    <t>3 "odkaz na výkres č. E.1.a-2"</t>
  </si>
  <si>
    <t>28 "odkaz na výkres č. E.1.a-2"</t>
  </si>
  <si>
    <t>70 "odkaz na výkres č. E.1.a-2"</t>
  </si>
  <si>
    <t>70/3,5 "odkaz na výkres č. E.1.a-2"</t>
  </si>
  <si>
    <t>(10)*2 "odkaz na výkres č. E.1.a-2"</t>
  </si>
  <si>
    <t>(10)*0,7*0,4 "odkaz na výkres č. E.1.a-2"</t>
  </si>
  <si>
    <t>(10*0,7*0,4)*2,1 "přebytek zeminy po kabelovém loži"</t>
  </si>
  <si>
    <t>(4*1,7*1*1+4*1,2*0,6*0,6)*2,1 "přebytek zeminy pro jámy pro stožáry"</t>
  </si>
  <si>
    <t>20*0,1 "odkaz na výkres č. E.1.a-2"</t>
  </si>
  <si>
    <t>10*0,7*0,3 "přebytek zeminy po kabelovém loži"</t>
  </si>
  <si>
    <t>4*1,7*1*1+4*1,2*0,6*0,6 "přebytek zeminy pro jámy pro stožáry"</t>
  </si>
  <si>
    <t>(10*0,7*0,3)*1,7 "přebytek zeminy po kabelovém loži"</t>
  </si>
  <si>
    <t>(4*1,7*1*1+4*1,2*0,6*0,6)*1,7 "přebytek zeminy pro jámy pro stožáry"</t>
  </si>
  <si>
    <t>(10)*0,7*3</t>
  </si>
  <si>
    <t>(10) "odkaz na výkres č. E.1.a-2"</t>
  </si>
  <si>
    <t>10*2*0,05*2,7 "odkaz na výkres č. E.1.a-2 a E.1.a-6"</t>
  </si>
  <si>
    <t>10*2*0,15*2,7 "odkaz na výkres č. E.1.a-2 a E.1.a-6"</t>
  </si>
  <si>
    <t>0,3 "odkaz na výkres č. E.1.a-2"</t>
  </si>
  <si>
    <t>1,7*1*1*5+1,2*0,6*0,6*3 "odkaz na výkres č. E.1.a-2 a E.1.a-4"</t>
  </si>
  <si>
    <t>1,7*1*1*3+1,2*0,6*0,6*4+1,2*1*1*1 "odkaz na výkres č. E.1.a-2"</t>
  </si>
  <si>
    <t>0,008*4+0,005*4</t>
  </si>
  <si>
    <t>12 "odkaz na výkres č. E.1.a-2"</t>
  </si>
  <si>
    <t>10*0,6*3 "odkaz na výkres č. E.1.a-2"</t>
  </si>
  <si>
    <t>Poznámka k položce:
Obnažení stávajících kabelů v prostoru demontovaných stožárů.</t>
  </si>
  <si>
    <t>8*4</t>
  </si>
  <si>
    <t>-150826339</t>
  </si>
  <si>
    <t>1586946422</t>
  </si>
  <si>
    <t>-334624786</t>
  </si>
  <si>
    <t>295326589</t>
  </si>
  <si>
    <t>939073506</t>
  </si>
  <si>
    <t>-1382803824</t>
  </si>
  <si>
    <t>Poznámka k položce:
Pasportizace dotčených zařízení SSZ a VO (demontáže osvětlení přechodů pro chodce).</t>
  </si>
  <si>
    <t>E2.a - Komenského nám. BUS - SSZ</t>
  </si>
  <si>
    <t>9*5+10 "odkaz na výkres č. E.2.a-2"</t>
  </si>
  <si>
    <t>55*1,1 'Přepočtené koeficientem množství</t>
  </si>
  <si>
    <t>1 "dny demontáže SSZ"</t>
  </si>
  <si>
    <t>1 "dny montáže stožárů a výložníků SSZ"</t>
  </si>
  <si>
    <t>5 "pomocné práce při obnažování stávajících chrániček pod komunikací, převoz materiálů po steništi apod."</t>
  </si>
  <si>
    <t>0,034*1*50</t>
  </si>
  <si>
    <t>3+1</t>
  </si>
  <si>
    <t>270 "odkaz na výkres č. E.2.a-3"</t>
  </si>
  <si>
    <t>270*1,2 'Přepočtené koeficientem množství</t>
  </si>
  <si>
    <t>1 "odkaz na výkres č. E.2.a-2 a E.2.a-3"</t>
  </si>
  <si>
    <t>Demontáž stožáru osvětlení včetně svítidla a výložníku, bez zemních prací ocelových samostatně stojících, délky do 12 m, včetně naložení na dopravní prostředek, dopravu na místo překládky, složení na místo</t>
  </si>
  <si>
    <t>Poznámka k položce:
včetně naložení na dopravní prostředek, dopravu na místo přeložení</t>
  </si>
  <si>
    <t>1 "odkaz na výkres č. E.2.a-2"</t>
  </si>
  <si>
    <t>1 "odkaz na výkres č. E.2.a-1, E.2.a-2 a E.2.a-3"</t>
  </si>
  <si>
    <t>6 "odkaz na výkres č. E.2.a-1, E.2.a-2 a E.2.a-3"</t>
  </si>
  <si>
    <t>5 "odkaz na výkres č. E.2.a-2 a E.2.a-3"</t>
  </si>
  <si>
    <t>210280223</t>
  </si>
  <si>
    <t>Měření zemních odporů zemnicí sítě délky pásku do 500 m</t>
  </si>
  <si>
    <t>18184780</t>
  </si>
  <si>
    <t>Měření zemních odporů zemnící sítě délky pásku přes 200 do 500 m</t>
  </si>
  <si>
    <t>210280371</t>
  </si>
  <si>
    <t>Zkoušky kabelů ovládacích do 7 žil</t>
  </si>
  <si>
    <t>-1140982519</t>
  </si>
  <si>
    <t>Zkoušky vodičů a kabelů izolačních kabelů ovládacích od 5 do 7 žil</t>
  </si>
  <si>
    <t>2 "odkaz na výkres č. E.2.a-2 a E.2.a-3"</t>
  </si>
  <si>
    <t>3 "odkaz na výkres č. E.2.a-2 a E.2.a-3"</t>
  </si>
  <si>
    <t>2*4 "odkaz na výkres č. E.2.a-2 a E.2.a-3"</t>
  </si>
  <si>
    <t>60+20+10+10 "odkaz na výkres č. E.2.a-2 a E.2.a-4"</t>
  </si>
  <si>
    <t>50+20 "odkaz na výkres č. E.2.a-2 a E.2.a-4"</t>
  </si>
  <si>
    <t>kabel silový s Cu jádrem 4x16 mm2 CYKY-J</t>
  </si>
  <si>
    <t>20 "odkaz na výkres č. E.2.a-2 a E.2.a-3"</t>
  </si>
  <si>
    <t>52371509</t>
  </si>
  <si>
    <t>956559405</t>
  </si>
  <si>
    <t>270 "odkaz na výkres č. E.2.a-2 a E.2.a-3"</t>
  </si>
  <si>
    <t>270*1,15 'Přepočtené koeficientem množství</t>
  </si>
  <si>
    <t>6 "odkaz na výkres č. E.2.a-2"</t>
  </si>
  <si>
    <t>1+1+1 "odkaz na výkres č. E.2.a-2"</t>
  </si>
  <si>
    <t>3*12+2*20 "odkaz na výkres č. E.2.a-2 a E.2.a-3"</t>
  </si>
  <si>
    <t>76*1,15 'Přepočtené koeficientem množství</t>
  </si>
  <si>
    <t>310+310+310+240+240 "odkaz na výkres č. E.2.a-2 a E.2.a-3"</t>
  </si>
  <si>
    <t>1410*1,15 'Přepočtené koeficientem množství</t>
  </si>
  <si>
    <t>220061551</t>
  </si>
  <si>
    <t>Montáž kabel návěstní zatažený do tvárnic NCEY 1 mm, NCYY 1,5 mm, CYAY 2,5 mm, do 5 žil</t>
  </si>
  <si>
    <t>Montáž kabelu návěstního zataženého do tvárnic včetně přípravy kabelového bubnu a přistavení k tvárnici, úpravy konců kabelů, přezkoušení kabelu, zatažení kabelu do tvárnice, uzavření konců kabelu a stočení zbytku kabelu NCEY, NCYY, CYAY s jádrem 1,00 mm do 2,5 mm do 5 žil</t>
  </si>
  <si>
    <t>34111090</t>
  </si>
  <si>
    <t>kabel silový s Cu jádrem 1kV 5x1,5mm2 NYY-J</t>
  </si>
  <si>
    <t>65 "odkaz na výkres č. E.2.a-2 a E.2.a-3"</t>
  </si>
  <si>
    <t>270+290+270 "odkaz na výkres č. E.2.a-2 a E.2.a-3"</t>
  </si>
  <si>
    <t>830*1,15 'Přepočtené koeficientem množství</t>
  </si>
  <si>
    <t>kabel silový s Cu jádrem NYY-J 19x1,5mm2 0,6/1 kV</t>
  </si>
  <si>
    <t>290+270 "odkaz na výkres č. E.2.a-2 a E.2.a-3"</t>
  </si>
  <si>
    <t>15*2+10</t>
  </si>
  <si>
    <t>7 "odkaz na výkres č. E.2.a-2 a E.2.a-3"</t>
  </si>
  <si>
    <t>30+5+30+19+19+30 "odkaz na výkres č. E.2.a-2 a E.2.a-3"</t>
  </si>
  <si>
    <t>10*6</t>
  </si>
  <si>
    <t>80*0,62</t>
  </si>
  <si>
    <t>49,6*1,2 'Přepočtené koeficientem množství</t>
  </si>
  <si>
    <t>160+60+80+10+40+10+15</t>
  </si>
  <si>
    <t>(160+60+80+10+40+10+15)*1,05</t>
  </si>
  <si>
    <t>393,75*1,2 'Přepočtené koeficientem množství</t>
  </si>
  <si>
    <t>1350+400+1360+260 "odkaz na výkres č. E.2.a-2 a E.2.a-3"</t>
  </si>
  <si>
    <t>260+280+280+260+270 "odkaz na výkres č. E.2.a-2 a E.2.a-3"</t>
  </si>
  <si>
    <t>1350*1,2 'Přepočtené koeficientem množství</t>
  </si>
  <si>
    <t>300+100 "odkaz na výkres č. E.2.a-2 a E.2.a-3"</t>
  </si>
  <si>
    <t>400*1,2 'Přepočtené koeficientem množství</t>
  </si>
  <si>
    <t>300+300+300+230+230 "odkaz na výkres č. E.2.a-2 a E.2.a-3"</t>
  </si>
  <si>
    <t>1360*1,2 'Přepočtené koeficientem množství</t>
  </si>
  <si>
    <t>260 "odkaz na výkres č. E.2.a-2 a E.2.a-3"</t>
  </si>
  <si>
    <t>260*1,15 'Přepočtené koeficientem množství</t>
  </si>
  <si>
    <t>9*5+2*7 "odkaz na výkres č. E.2.a-2 a E.2.a-4"</t>
  </si>
  <si>
    <t>9*2 "odkaz na výkres č. E.2.a-2 a E.2.a-4"</t>
  </si>
  <si>
    <t>2*2 "odkaz na výkres č. E.2.a-2 a E.2.a-4"</t>
  </si>
  <si>
    <t>220300004.R01</t>
  </si>
  <si>
    <t>2*2 "odkaz na výkres č. E.2.a-2 a E.2.a-3"</t>
  </si>
  <si>
    <t>3*2 "odkaz na výkres č. E.2.a-2 a E.2.a-3"</t>
  </si>
  <si>
    <t>-1574197799</t>
  </si>
  <si>
    <t>1+1</t>
  </si>
  <si>
    <t>404611095 PC</t>
  </si>
  <si>
    <t>Stožár výložníkový SSZ s výložníkem délky 5,0 m</t>
  </si>
  <si>
    <t>-1342794748</t>
  </si>
  <si>
    <t>-1219149227</t>
  </si>
  <si>
    <t>3 "odkaz na výkres č. E.2.a-2"</t>
  </si>
  <si>
    <t>5 "odkaz na výkres č. E.2.a-2"</t>
  </si>
  <si>
    <t>2 "odkaz na výkres č. E.2.a-2 a E.2.a-4"</t>
  </si>
  <si>
    <t>2 "odkaz na výkres č. E.2.a-1, E.2.a-2 a E.2.a-4"</t>
  </si>
  <si>
    <t>1 "odkaz na výkres č. E.2.a-1, E.2.a-2 a E.2.a-4"</t>
  </si>
  <si>
    <t>3 "odkaz na výkres č. E.2.a-2 a E.2.a-4"</t>
  </si>
  <si>
    <t>2*2+6*3 "odkaz na výkres č. E.2.a-2 a E.2.a-4"</t>
  </si>
  <si>
    <t>5*2 "odkaz na výkres č. E.2.a-2 a E.2.a-4"</t>
  </si>
  <si>
    <t>6 "odkaz na výkres č. E.2.a-2 a E.2.a-4"</t>
  </si>
  <si>
    <t>6 "odkaz na výkres č. E.2.a-2 a E.2.a-3"</t>
  </si>
  <si>
    <t>4 "odkaz na výkres č. E.2.a-2"</t>
  </si>
  <si>
    <t>28 "odkaz na výkres č. E.2.a-2"</t>
  </si>
  <si>
    <t>210 "odkaz na výkres č. E.2.a-2"</t>
  </si>
  <si>
    <t>210/3.5 "odkaz na výkres č. E.2.a-2"</t>
  </si>
  <si>
    <t>(40+30+10)*0,7*0,8 "odkaz na výkres č. E.2.a-2"</t>
  </si>
  <si>
    <t>(160+10+10)*2 "odkaz na výkres č. E.2.a-2"</t>
  </si>
  <si>
    <t>360*0.1 "odkaz na výkres č. E.2.a-2"</t>
  </si>
  <si>
    <t>((160+60)*0,7*0,3+(80+10)*0,55*0,3+(40+10)*0,4*0,3) "přebytek zeminy po kabelovém loži"</t>
  </si>
  <si>
    <t>(3*1,7*1*1+2*1,2*0,6*0,6+1*1,7*0,8*0,8) "přebytek zeminy pro jámy pro stožáry"</t>
  </si>
  <si>
    <t>((160+60)*0,7*0,3+(80+10)*0,55*0,3+(40+10)*0,4*0,3)*1,7 "přebytek zeminy po kabelovém loži"</t>
  </si>
  <si>
    <t>(3*1,7*1*1+2*1,2*0,6*0,6+1*1,7*0,8*0,8)*1,7 "přebytek zeminy pro jámy pro stožáry"</t>
  </si>
  <si>
    <t>(160+60+80+10+40+10+15)*0,7*3</t>
  </si>
  <si>
    <t>160+60+80+10+40+10+15 "odkaz na výkres č. E.2.a-2"</t>
  </si>
  <si>
    <t>(160+5+80+10+40+10)*2 "odkaz na výkres č. E.2.a-2"</t>
  </si>
  <si>
    <t>610*2*0,05*2,7 "odkaz na výkres č. E.2.a-2 a E.2.a-7"</t>
  </si>
  <si>
    <t>15*0,8*2 "překop komunikace"</t>
  </si>
  <si>
    <t>(160+5+80+10+40+10)*2 "chodníky"</t>
  </si>
  <si>
    <t>634*2*0,15*2,7+12 "odkaz na výkres č. E.2.a-2 a E.2.a-7"</t>
  </si>
  <si>
    <t>0.5 "odkaz na výkres č. E.2.a-2"</t>
  </si>
  <si>
    <t>10 "odkaz na výkres č. E.2.a-2"</t>
  </si>
  <si>
    <t>460030191</t>
  </si>
  <si>
    <t>Řezání podkladu nebo krytu živičného tloušťky do 5 cm</t>
  </si>
  <si>
    <t>1115934508</t>
  </si>
  <si>
    <t>Přípravné terénní práce řezání spár v podkladu nebo krytu živičném, tloušťky do 5 cm</t>
  </si>
  <si>
    <t>10+80+40 "odkaz na výkres č. E.2.a-2"</t>
  </si>
  <si>
    <t>460070004</t>
  </si>
  <si>
    <t>Hloubení startovací jámy pro protlak v hornině 3 - 4</t>
  </si>
  <si>
    <t>-308457539</t>
  </si>
  <si>
    <t>3,5*1,5*2 "odkaz na výkres č. E.2.a-2"</t>
  </si>
  <si>
    <t>460310016</t>
  </si>
  <si>
    <t>Protlačování otvorů strojně neřízený zemní protlak v hornině tř 3 a 4 DN 120 mm</t>
  </si>
  <si>
    <t>-1503111454</t>
  </si>
  <si>
    <t>15 "odkaz na výkres č. E.2.a-2"</t>
  </si>
  <si>
    <t>460070005</t>
  </si>
  <si>
    <t>Koncová jáma protlaku v hornině 3 - 4</t>
  </si>
  <si>
    <t>-959484173</t>
  </si>
  <si>
    <t>3,5*0,4*2,5 "odkaz na výkres č. E.2.a-2"</t>
  </si>
  <si>
    <t>460300001</t>
  </si>
  <si>
    <t>Zásyp jam nebo rýh strojně včetně zhutnění v zástavbě</t>
  </si>
  <si>
    <t>-1228010715</t>
  </si>
  <si>
    <t>Zásyp jam strojně s uložením výkopku ve vrstvách včetně zhutnění a urovnání povrchu v zástavbě</t>
  </si>
  <si>
    <t xml:space="preserve">Poznámka k souboru cen:
1. Ceny 460 30-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V cenách je započteno přemístění sypaniny ze vzdálenosti 10 m od kraje výkopu nebo zasypávaného prostoru, měřeno k těžišti skládky.
4. Míru zhutnění předepisuje projekt.
</t>
  </si>
  <si>
    <t>3,5*1,5*2</t>
  </si>
  <si>
    <t>3,5*0,4*2,5</t>
  </si>
  <si>
    <t>1,7*1*1*3+1,2*0,6*0,6*2+1,7*0,8*0,8 "odkaz na výkres č. E.2.a-2 a E.2.a-5"</t>
  </si>
  <si>
    <t>1,7*1*1*3+1,2*0,6*0,6*1+1,7*0,8*0,8 "odkaz na výkres č. E.2.a-2 a E.2.a-5"</t>
  </si>
  <si>
    <t>0,008*4+0,005*2 "odkaz na výkres č. E.2.a-2 a E.2.a-5"</t>
  </si>
  <si>
    <t>-1311330122</t>
  </si>
  <si>
    <t>160 "odkaz na výkres č. E.2.a-2"</t>
  </si>
  <si>
    <t>15*0,6*1,2 "komunikace"</t>
  </si>
  <si>
    <t>(60)*0,7*0,8+(80+10)*0,55*0,8+(40+10)*0,4*0,8 "chodníky"</t>
  </si>
  <si>
    <t>60+80+10+40+10+15 "odkaz na výkres č. E.2.a-2"</t>
  </si>
  <si>
    <t>7 "odkaz na výkres č. E.2.a-2"</t>
  </si>
  <si>
    <t>(1,7*1*1*3+1,2*0,6*0,6*1+1,7*0,8*0,8)*2,1 "odkaz na výkres č. E.2.a-2"</t>
  </si>
  <si>
    <t>375 "odkaz na výkres č. E.2.a-2"</t>
  </si>
  <si>
    <t>460030193</t>
  </si>
  <si>
    <t>Řezání podkladu nebo krytu živičného tloušťky do 15 cm</t>
  </si>
  <si>
    <t>-802613178</t>
  </si>
  <si>
    <t>Přípravné terénní práce řezání spár v podkladu nebo krytu živičném, tloušťky přes 10 do 15 cm</t>
  </si>
  <si>
    <t>30 "odkaz na výkres č. E.2.a-2"</t>
  </si>
  <si>
    <t>460650912</t>
  </si>
  <si>
    <t>Vyspravení krytu komunikací po překopech kamenivem obalovaným asfaltem tl 6 cm</t>
  </si>
  <si>
    <t>-787719919</t>
  </si>
  <si>
    <t>Vozovky a chodníky vyspravení krytu komunikací bezesparých po překopech pro pokládání kabelů, včetně rozprostření, urovnání a zhutnění podkladu kamenivem obalovaným asfaltem tloušťky 6 cm</t>
  </si>
  <si>
    <t>5+80+40 "odkaz na výkres č. E.2.a-2 a E.2.a-7"</t>
  </si>
  <si>
    <t>58942431</t>
  </si>
  <si>
    <t>beton asfaltový vrstva obrusná ACO 8 pojivo asfalt 50/70</t>
  </si>
  <si>
    <t>-1981507183</t>
  </si>
  <si>
    <t>(5+80+40)*0,04*1*2,8 "odkaz na výkres č. E.2.a-2 a E.2.a-7"</t>
  </si>
  <si>
    <t>460650913</t>
  </si>
  <si>
    <t>-1688741190</t>
  </si>
  <si>
    <t>Vozovky a chodníky vyspravení krytu komunikací bezesparých po překopech pro pokládání kabelů, včetně rozprostření, urovnání a zhutnění podkladu kamenivem obalovaným asfaltem tloušťky 8 cm</t>
  </si>
  <si>
    <t>15*0,8*2 "odkaz na výkres č. E.2.a-2 a E.2.a-7"</t>
  </si>
  <si>
    <t>58942406</t>
  </si>
  <si>
    <t>beton asfaltový vrstva obrusná ACO 11+ pojivo asfalt 50/70</t>
  </si>
  <si>
    <t>1118574310</t>
  </si>
  <si>
    <t>15*0,8*0,08*2,8 "odkaz na výkres č. E.2.a-2 a E.2.a-7"</t>
  </si>
  <si>
    <t>11162550</t>
  </si>
  <si>
    <t>emulze asfaltová spojovací</t>
  </si>
  <si>
    <t>1760963579</t>
  </si>
  <si>
    <t>20 "odkaz na výkres č. E.2.a-2 a E.2.a-7"</t>
  </si>
  <si>
    <t>58943125</t>
  </si>
  <si>
    <t>beton asfaltový podkladní ACP 22+ pojivo asfalt 50/70</t>
  </si>
  <si>
    <t>420489987</t>
  </si>
  <si>
    <t>460030194.R01</t>
  </si>
  <si>
    <t>Opravy živičných povrchů místních komunikací a zalití spár asfaltovou emulzí</t>
  </si>
  <si>
    <t>-1001751930</t>
  </si>
  <si>
    <t>1664374725</t>
  </si>
  <si>
    <t>8*10</t>
  </si>
  <si>
    <t>602620955</t>
  </si>
  <si>
    <t>-911068755</t>
  </si>
  <si>
    <t>82977609</t>
  </si>
  <si>
    <t>-1828305554</t>
  </si>
  <si>
    <t>1881739520</t>
  </si>
  <si>
    <t>-1860463641</t>
  </si>
  <si>
    <t>G.a - Znojemská x Družstevní x Kubišova - SSZ</t>
  </si>
  <si>
    <t>10*5+3+4 "odkaz na přílohu č. G.a-2"</t>
  </si>
  <si>
    <t>57*1,1 'Přepočtené koeficientem množství</t>
  </si>
  <si>
    <t>1+1+1+1</t>
  </si>
  <si>
    <t>60 "odkaz na přílohu č. G.a-2 a G.a-3"</t>
  </si>
  <si>
    <t>60*1,2 'Přepočtené koeficientem množství</t>
  </si>
  <si>
    <t>3 "odkaz na přílohu č. G.a-2 a G.a-3"</t>
  </si>
  <si>
    <t>1 "odkaz na přílohu č. G.a-2 a G.a-3"</t>
  </si>
  <si>
    <t>6 "odkaz na přílohu č. G.a-2 a G.a-3"</t>
  </si>
  <si>
    <t>11 "odkaz na přílohu č. G.a-2 a G.a-3"</t>
  </si>
  <si>
    <t>1 "odkaz na přílohu č. G.a-2, G.a-3 a G.a-4"</t>
  </si>
  <si>
    <t>4 "odkaz na přílohu č. G.a-2 a G.a-3"</t>
  </si>
  <si>
    <t>5 "odkaz na přílohu č. G.a-2 a G.a-3"</t>
  </si>
  <si>
    <t>4*2 "odkaz na přílohu č. G.a-2, G.a-3 a G.a-4"</t>
  </si>
  <si>
    <t>(1)*2 "odkaz na přílohu č. G.a-2, G.a-3 a G.a-4"</t>
  </si>
  <si>
    <t>300 "odkaz na přílohu č. G.a-2, G.a-5"</t>
  </si>
  <si>
    <t>25 "odkaz na přílohu č. G.a-2 a G.a-3"</t>
  </si>
  <si>
    <t>25*1,15 'Přepočtené koeficientem množství</t>
  </si>
  <si>
    <t>34111080</t>
  </si>
  <si>
    <t>kabel silový s Cu jádrem 1kV 4x16mm2</t>
  </si>
  <si>
    <t>-1083488564</t>
  </si>
  <si>
    <t>3*10 "spojky VO"</t>
  </si>
  <si>
    <t>30*1,15 'Přepočtené koeficientem množství</t>
  </si>
  <si>
    <t>60 "odkaz na přílohu č. G.a-2, G.a-3"</t>
  </si>
  <si>
    <t>60*1,15 'Přepočtené koeficientem množství</t>
  </si>
  <si>
    <t>10 "odkaz na přílohu č. G.a-2"</t>
  </si>
  <si>
    <t>2 "odkaz na přílohu č. G.a-2"</t>
  </si>
  <si>
    <t>1+1+1+1+1 "odkaz na přílohu č. G.a-2"</t>
  </si>
  <si>
    <t>5+2 "odkaz na přílohu č. G.a-2"</t>
  </si>
  <si>
    <t>5+7 "odkaz na přílohu č. G.a-2"</t>
  </si>
  <si>
    <t>1 "odkaz na přílohu č. G.a-2"</t>
  </si>
  <si>
    <t>-996701775</t>
  </si>
  <si>
    <t>3 "odkaz na přílohu č. G.a-2"</t>
  </si>
  <si>
    <t>5 "odkaz na přílohu č. G.a-2"</t>
  </si>
  <si>
    <t>4 "odkaz na přílohu č. G.a-2"</t>
  </si>
  <si>
    <t>10*5+5+4*2 "odkaz na přílohu č. G.a-2"</t>
  </si>
  <si>
    <t>63*1,15 'Přepočtené koeficientem množství</t>
  </si>
  <si>
    <t>50+75+95+80+45 "odkaz na přílohu č. G.a-2 a G.a-3"</t>
  </si>
  <si>
    <t>345*1,15 'Přepočtené koeficientem množství</t>
  </si>
  <si>
    <t>15 "odkaz na přílohu č. G.a-2 a G.a-3"</t>
  </si>
  <si>
    <t>5+5 "odkaz na přílohu č. G.a-2 a G.a-3"</t>
  </si>
  <si>
    <t>2 "odkaz na přílohu č. G.a-2 a G.a-3"</t>
  </si>
  <si>
    <t>45+85+65+25 "odkaz na přílohu č. G.a-2 a G.a-3"</t>
  </si>
  <si>
    <t>220*1,15 'Přepočtené koeficientem množství</t>
  </si>
  <si>
    <t>35+55+80+60+35 "odkaz na přílohu č. G.a-2 a G.a-3"</t>
  </si>
  <si>
    <t>265*1,15 'Přepočtené koeficientem množství</t>
  </si>
  <si>
    <t>20*2+10*2 "odkaz na přílohu č. G.a-2 a G.a-3"</t>
  </si>
  <si>
    <t>12 "odkaz na přílohu č. G.a-2"</t>
  </si>
  <si>
    <t>40+19+40+19+40+19+40+40+19 "odkaz na přílohu č. G.a-3"</t>
  </si>
  <si>
    <t>12*10</t>
  </si>
  <si>
    <t>20+20+10+5+10+2+5+20+10+5+5+5+10+15+5+5+5+6+10+10+10+10</t>
  </si>
  <si>
    <t>(20+20+10+5+10+2+5+20+10+5+5+5+10+15+5+5+5+6+10+10+10+10)*1,05</t>
  </si>
  <si>
    <t>213,15*1,2 'Přepočtené koeficientem množství</t>
  </si>
  <si>
    <t>145+510+350+50 "odkaz na přílohu č. G.a-2 a G.a-3"</t>
  </si>
  <si>
    <t>50+35+20+40+10+10 "odkaz na přílohu č. G.a-2 a G.a-3"</t>
  </si>
  <si>
    <t>165*1,2 'Přepočtené koeficientem množství</t>
  </si>
  <si>
    <t>35+45+55+85+80+65+60+35+25 "odkaz na přílohu č. G.a-2 a G.a-3"</t>
  </si>
  <si>
    <t>485*1,2 'Přepočtené koeficientem množství</t>
  </si>
  <si>
    <t>34571353</t>
  </si>
  <si>
    <t>trubka elektroinstalační ohebná dvouplášťová korugovaná (chránička) D 61/75mm, HDPE+LDPE</t>
  </si>
  <si>
    <t>-371192805</t>
  </si>
  <si>
    <t>25*1,2 'Přepočtené koeficientem množství</t>
  </si>
  <si>
    <t>5+50+75+95+80+45 "odkaz na přílohu č. G.a-2 a G.a-3"</t>
  </si>
  <si>
    <t>350*1,2 'Přepočtené koeficientem množství</t>
  </si>
  <si>
    <t>50 "odkaz na přílohu č. G.a-2 a G.a-3"</t>
  </si>
  <si>
    <t>27*5+10*7 "odkaz na přílohu č. G.a-2 a G.a-5"</t>
  </si>
  <si>
    <t>27*2 "odkaz na přílohu č. G.a-2 a G.a-5"</t>
  </si>
  <si>
    <t>10*2 "odkaz na přílohu č. G.a-2 a G.a-5"</t>
  </si>
  <si>
    <t>2*4 "odkaz na přílohu č. G.a-2 a G.a-3"</t>
  </si>
  <si>
    <t>2*5 "odkaz na přílohu č. G.a-2 a G.a-3"</t>
  </si>
  <si>
    <t>4 "odkaz na přílohu č. G.a-2 a G.a-5"</t>
  </si>
  <si>
    <t>1 "odkaz na přílohu č. G.a-2 a G.a-5"</t>
  </si>
  <si>
    <t>4+1+1 "odkaz na přílohu č. G.a-2"</t>
  </si>
  <si>
    <t>2 "odkaz na přílohu č. G.a-2 a G.a-5"</t>
  </si>
  <si>
    <t>404611098 PC</t>
  </si>
  <si>
    <t>Stožár výložníkový SSZ s výložníkem délky 3,5 m</t>
  </si>
  <si>
    <t>2+2 "odkaz na přílohu č. G.a-2 a G.a-5"</t>
  </si>
  <si>
    <t>6 "odkaz na přílohu č. G.a-2 a G.a-5"</t>
  </si>
  <si>
    <t>3 "odkaz na přílohu č. G.a-2 a G.a-5"</t>
  </si>
  <si>
    <t>10 "odkaz na přílohu č. G.a-2 a G.a-5"</t>
  </si>
  <si>
    <t>2 "odkaz na přílohu č. G.a-1, G.a-2 a G.a-5"</t>
  </si>
  <si>
    <t>5 "odkaz na přílohu č. G.a-2 a G.a-5"</t>
  </si>
  <si>
    <t>404611010</t>
  </si>
  <si>
    <t>Symbol šipka plná (rovně a vlevo)</t>
  </si>
  <si>
    <t>940112438</t>
  </si>
  <si>
    <t>12*2+4*3 "odkaz na přílohu č. G.a-2 a G.a-5"</t>
  </si>
  <si>
    <t>15*2+3 "odkaz na přílohu č. G.a-2 a G.a-5"</t>
  </si>
  <si>
    <t>8 "odkaz na přílohu č. G.a-2 a G.a-5"</t>
  </si>
  <si>
    <t>1 "odkaz na přílohu č. G.a-1 a G.a-2"</t>
  </si>
  <si>
    <t>14 "odkaz na přílohu č. G.a-2"</t>
  </si>
  <si>
    <t>28 "odkaz na přílohu č. G.a-2"</t>
  </si>
  <si>
    <t>50*3,5 "odkaz na přílohu č. G.a-2"</t>
  </si>
  <si>
    <t>50 "odkaz na přílohu č. G.a-2"</t>
  </si>
  <si>
    <t>(5+10+2+5+20+5+5+5+5+5)*1 "chodníky"</t>
  </si>
  <si>
    <t>(6+8+8)*1 "komunikace"</t>
  </si>
  <si>
    <t>(15+20+10+10+10)*0,7*0,4 "odkaz na přílohu č. G.a-2"</t>
  </si>
  <si>
    <t>(20+20+10+5+10+2+5+20+10+5+5+5+10+15+15+6)*0,4*0,3 "přebytek zeminy po kabelovém loži"</t>
  </si>
  <si>
    <t>(4*1,7*0,8*0,8+6*1,2*0,6*0,6) "přebytek zeminy pro jámy pro stožáry"</t>
  </si>
  <si>
    <t>(5+10+2+5+20+5+5+5+5+5)*2 "odkaz na přílohu č. G.a-2"</t>
  </si>
  <si>
    <t>134*0,2 "odkaz na přílohu č. G.a-2"</t>
  </si>
  <si>
    <t>(275+70+39)*0,4*0,3 "přebytek zeminy po kabelovém loži"</t>
  </si>
  <si>
    <t>(3*1,7*0,8*0,8+3*1,2*0,6*0,6) "přebytek zeminy pro jámy pro stožáry"</t>
  </si>
  <si>
    <t>(275+70+39)*0,4*0,3*1,7 "přebytek zeminy po kabelovém loži"</t>
  </si>
  <si>
    <t>(3*1,7*0,8*0,8+3*1,2*0,6*0,6)*1,7 "přebytek zeminy pro jámy pro stožáry"</t>
  </si>
  <si>
    <t>(30+42+15+10+10+306)*0,7*3 "odkaz na přílohu č. G.a-2"</t>
  </si>
  <si>
    <t>(30+42+15+10+10+30+6) "odkaz na přílohu č. G.a-2"</t>
  </si>
  <si>
    <t>(42+10+30)*0,5</t>
  </si>
  <si>
    <t>41*0,05*2,7 "odkaz na přílohu č. G.a-2. G.a-7 a G.a-8"</t>
  </si>
  <si>
    <t>(6+8+8)*2 "komunikace"</t>
  </si>
  <si>
    <t>41 "chodníky"</t>
  </si>
  <si>
    <t>41*0,15*2,7 "odkaz na přílohu č. G.a-2. G.a-7 a G.a-8"</t>
  </si>
  <si>
    <t>(6+8+8)*2*0,15*2,7 "komunikace"</t>
  </si>
  <si>
    <t>0.4 "odkaz na přílohu č. G.a-2"</t>
  </si>
  <si>
    <t>1105496533</t>
  </si>
  <si>
    <t>3,5*1,5*2 "odkaz na přílohu č. G.a-2 a G.a-8"</t>
  </si>
  <si>
    <t>564124093</t>
  </si>
  <si>
    <t>10 "odkaz na přílohu č. G.a-2 a G.a-8"</t>
  </si>
  <si>
    <t>360062065</t>
  </si>
  <si>
    <t>3,5*0,4*2,5 "odkaz na přílohu č. G.a-2 a G.a-8"</t>
  </si>
  <si>
    <t>171151131</t>
  </si>
  <si>
    <t>Uložení sypaniny z hornin nesoudržných a soudržných střídavě do násypů zhutněných</t>
  </si>
  <si>
    <t>-1416331084</t>
  </si>
  <si>
    <t>Uložení sypanin do násypů s rozprostřením sypaniny ve vrstvách a s hrubým urovnáním zhutněných z hornin nesoudržných a soudržných střídavě ukládaných</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</si>
  <si>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</si>
  <si>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(42+10+30)*2 "odkaz na přílohu č. G.a-2"</t>
  </si>
  <si>
    <t>2+2+2+2+2+2 "odkaz na přílohu č. G.a-2"</t>
  </si>
  <si>
    <t>8*2 "odkaz na přílohu č. G.a-2"</t>
  </si>
  <si>
    <t>16 "odkaz na přílohu č. G.a-2"</t>
  </si>
  <si>
    <t>1,7*0,8*0,8*4+1,2*0,6*0,6*6 "odkaz na přílohu č. G.a-2 a G.a-6"</t>
  </si>
  <si>
    <t>0,008*4+0,005*6</t>
  </si>
  <si>
    <t>5+10+2+5+20 "chodník"</t>
  </si>
  <si>
    <t>20+20+10 "zeleň"</t>
  </si>
  <si>
    <t>5+5 "chodník"</t>
  </si>
  <si>
    <t>10+5 "zeleň"</t>
  </si>
  <si>
    <t>(6+8+8)*0,7*1,2 "komunikace"</t>
  </si>
  <si>
    <t>(15+5+5+5)*0,7*0,8 "chodníky"</t>
  </si>
  <si>
    <t>(10)*0,7*0,8 "zeleň"</t>
  </si>
  <si>
    <t>371536027</t>
  </si>
  <si>
    <t>10+15+5+5+5+6+8+8</t>
  </si>
  <si>
    <t>30+42+10+10+30+6+8+8</t>
  </si>
  <si>
    <t>10+2+3 "odkaz na přílohu č. G.a-2"</t>
  </si>
  <si>
    <t>1,7*0,8*0,8*8+1,2*0,6*0,6*1 "odkaz na přílohu č. G.a-2"</t>
  </si>
  <si>
    <t>(1,7*0,8*0,8*8+1,2*0,6*0,6*1)*2,1 "odkaz na přílohu č. G.a-2"</t>
  </si>
  <si>
    <t>143*0,6*3 "odkaz na přílohu č. G.a-2, G.a-7 a G.a-8"</t>
  </si>
  <si>
    <t>460030194</t>
  </si>
  <si>
    <t>Řezání podkladu nebo krytu živičného tloušťky do 20 cm</t>
  </si>
  <si>
    <t>1957192007</t>
  </si>
  <si>
    <t>Přípravné terénní práce řezání spár v podkladu nebo krytu živičném, tloušťky přes 15 do 20 cm</t>
  </si>
  <si>
    <t>2*(6+8+8) "odkaz na přílohu č. G.a-2"</t>
  </si>
  <si>
    <t>26947935</t>
  </si>
  <si>
    <t>(6+8+8)*0,8 "odkaz na přílohu č. G.a-2, G.a-7 a G.a-8"</t>
  </si>
  <si>
    <t>498844276</t>
  </si>
  <si>
    <t>(6+8+8)*0,04*1*2,8 "odkaz na přílohu č. G.a-2, G.a-7 a G.a-8"</t>
  </si>
  <si>
    <t>1330335206</t>
  </si>
  <si>
    <t>(6+8+8)*0,8*2 "odkaz na přílohu č. G.a-2, G.a-7 a G.a-8"</t>
  </si>
  <si>
    <t>133060696</t>
  </si>
  <si>
    <t>(6+8+8)*0,8*0,08*2,8 "odkaz na přílohu č. G.a-2, G.a-7 a G.a-8"</t>
  </si>
  <si>
    <t>-1921305637</t>
  </si>
  <si>
    <t>804128646</t>
  </si>
  <si>
    <t>(6+8+8)*0,8*0,08*2,8</t>
  </si>
  <si>
    <t>-2145207965</t>
  </si>
  <si>
    <t>2*(6+8+8) "odkaz na přílohu č. G.a-2, G.a-7 a G.a-8"</t>
  </si>
  <si>
    <t>220</t>
  </si>
  <si>
    <t>221</t>
  </si>
  <si>
    <t>222</t>
  </si>
  <si>
    <t>223</t>
  </si>
  <si>
    <t>224</t>
  </si>
  <si>
    <t>I.a - Jejkovská Brána x B. Václavka x S. Osovského x Soukenická - SSZ</t>
  </si>
  <si>
    <t xml:space="preserve">    741 - Elektroinstalace - silnoproud</t>
  </si>
  <si>
    <t>7*9+5+5 "odkaz na přílohu č. I.a-3.1"</t>
  </si>
  <si>
    <t>73*1,1 'Přepočtené koeficientem množství</t>
  </si>
  <si>
    <t>1+2</t>
  </si>
  <si>
    <t>741</t>
  </si>
  <si>
    <t>Elektroinstalace - silnoproud</t>
  </si>
  <si>
    <t>741210002</t>
  </si>
  <si>
    <t>Montáž rozvodnice oceloplechová nebo plastová běžná do 50 kg</t>
  </si>
  <si>
    <t>-517735814</t>
  </si>
  <si>
    <t>Montáž rozvodnic oceloplechových nebo plastových bez zapojení vodičů běžných, hmotnosti do 50 kg</t>
  </si>
  <si>
    <t>1+1 "odkaz na přílohu č. I.a-3.1, I.a-4 a I.a-5"</t>
  </si>
  <si>
    <t>35711672</t>
  </si>
  <si>
    <t>rozvaděč elektroměrový kompaktní pilíř ER112/PKP7P     1x jednosazbový; Včetně vnitřního vystrojení QFA 20 A/1/B - zaplombovaný, nulový můstek, prostor pro 1f jednosazbový elektroměr pro přímé měření spotřeby el. E, pro EG.D (E-ON)</t>
  </si>
  <si>
    <t>876732249</t>
  </si>
  <si>
    <t>rozvaděč elektroměrový kompaktní pilíř ER112/PKP7P     1x jednosazbový
Včetně vnitřního vystrojení QFA 20 A/1/B - zaplombovaný, nulový můstek, prostor pro 1f jednosazbový elektroměr pro přímé měření spotřeby el. E, pro EG.D (E-ON)</t>
  </si>
  <si>
    <t>1 "odkaz na přílohu č. I.a-3.1, I.a-4 a I.a-5"</t>
  </si>
  <si>
    <t>35717665.R01</t>
  </si>
  <si>
    <t>termoplastový pilíř pro VO včetně PEN můstku, velikostně vhodný dle schéma SVO</t>
  </si>
  <si>
    <t>343478752</t>
  </si>
  <si>
    <t>Poznámka k položce:
SVO</t>
  </si>
  <si>
    <t>1 "odkaz na přílohu č. I.a-3.1 a I.a-4"</t>
  </si>
  <si>
    <t>741312011.R01</t>
  </si>
  <si>
    <t>Montáž DIN lišty do rozváděče do 1,0 m</t>
  </si>
  <si>
    <t>-216267331</t>
  </si>
  <si>
    <t>34572251</t>
  </si>
  <si>
    <t>lišta elektroinstalační nosná kovová holá DIN TS35</t>
  </si>
  <si>
    <t>-1073040639</t>
  </si>
  <si>
    <t>Poznámka k položce:
doplnění do stávajících SVO</t>
  </si>
  <si>
    <t>2*0,5 "odkaz na přílohu č. I.a-4"</t>
  </si>
  <si>
    <t>741320105</t>
  </si>
  <si>
    <t>Montáž jistič jednopólový nn do 25 A ve skříni</t>
  </si>
  <si>
    <t>-372323634</t>
  </si>
  <si>
    <t>Montáž jističů se zapojením vodičů jednopólových nn do 25 A ve skříni</t>
  </si>
  <si>
    <t>35822106</t>
  </si>
  <si>
    <t>jistič 1pólový-charakteristika B 4A</t>
  </si>
  <si>
    <t>-632289580</t>
  </si>
  <si>
    <t>2 "odkaz na přílohu č. I.a-4"</t>
  </si>
  <si>
    <t>35822111</t>
  </si>
  <si>
    <t>jistič 1pólový-charakteristika B 16A</t>
  </si>
  <si>
    <t>-646906887</t>
  </si>
  <si>
    <t>3 "odkaz na přílohu č. I.a-4"</t>
  </si>
  <si>
    <t>35822112</t>
  </si>
  <si>
    <t>jistič 1pólový-charakteristika B 20A</t>
  </si>
  <si>
    <t>-771198004</t>
  </si>
  <si>
    <t>35822113</t>
  </si>
  <si>
    <t>jistič 1pólový-charakteristika B 25A</t>
  </si>
  <si>
    <t>191305272</t>
  </si>
  <si>
    <t>3+3 "odkaz na přílohu č. I.a-4"</t>
  </si>
  <si>
    <t>741320022</t>
  </si>
  <si>
    <t>Montáž pojistek se zapojením vodičů pojistkových částí pojistkových odpínačů válcových pojistek 14x51 mm do 500 V 63 A</t>
  </si>
  <si>
    <t>-1735287624</t>
  </si>
  <si>
    <t>35824861.R01</t>
  </si>
  <si>
    <t>Pojistkový odpínač válcových pojistek 14x51 mm (do 63 A) 3f.</t>
  </si>
  <si>
    <t>-2106791052</t>
  </si>
  <si>
    <t>1+1 "odkaz na přílohu č. I.a-4"</t>
  </si>
  <si>
    <t>45 "odkaz na přílohu č. I.a-4"</t>
  </si>
  <si>
    <t>1 "odkaz na přílohu č. I.a-4"</t>
  </si>
  <si>
    <t>1 "odkaz na přílohu č. I.a-1, I.a-3.1, I.a-3.2. I.a-3.3 a I.a-4"</t>
  </si>
  <si>
    <t>6 "odkaz na přílohu č. I.a-1, I.a-3.1, I.a-3.2. I.a-3.3 a I.a-4"</t>
  </si>
  <si>
    <t>1 "odkaz na přílohu č. I.a-3.1, I.a-3.2. I.a-3.3 a I.a-4"</t>
  </si>
  <si>
    <t>10 "odkaz na přílohu č. I.a-3.1, I.a-3.2. I.a-3.3 a I.a-4"</t>
  </si>
  <si>
    <t>2+3 "odkaz na přílohu č. I.a-4"</t>
  </si>
  <si>
    <t>4 "odkaz na přílohu č. I.a-4"</t>
  </si>
  <si>
    <t>2*4*3+2*2*2 "odkaz na přílohu č. I.a-4"</t>
  </si>
  <si>
    <t>(3+2)*2 "odkaz na přílohu č. I.a-4"</t>
  </si>
  <si>
    <t>300 "odkaz na přílohu č. I.a-4 a I.a-6"</t>
  </si>
  <si>
    <t>55+10 "odkaz na přílohu č. I.a-4. I.a-5 a I.a-6"</t>
  </si>
  <si>
    <t>60+50+50 "odkaz na přílohu č. I.a-4"</t>
  </si>
  <si>
    <t>160*1,15 'Přepočtené koeficientem množství</t>
  </si>
  <si>
    <t>kabel silový s Cu jádrem 1kV 3x2,5mm2 CYKY-J</t>
  </si>
  <si>
    <t>50+30 "odkaz na přílohu č. I.a-4"</t>
  </si>
  <si>
    <t>60 "odkaz na přílohu č. I.a-4"</t>
  </si>
  <si>
    <t>2 "odkaz na přílohu č. I.a-3.1"</t>
  </si>
  <si>
    <t>1+1+1+1 "odkaz na přílohu č. I.a-3.1"</t>
  </si>
  <si>
    <t>1+1+1 "odkaz na přílohu č. I.a-3.1"</t>
  </si>
  <si>
    <t>3+3 "odkaz na přílohu č. I.a-3.1"</t>
  </si>
  <si>
    <t>1+1 "odkaz na přílohu č. I.a-3.1"</t>
  </si>
  <si>
    <t>1 "odkaz na přílohu č. I.a-3.1"</t>
  </si>
  <si>
    <t>15*5+20*2 "odkaz na přílohu č. I.a-3.1 a I.a-4"</t>
  </si>
  <si>
    <t>115*1,15 'Přepočtené koeficientem množství</t>
  </si>
  <si>
    <t>70+100+90+80+70+60+30 "odkaz na přílohu č. I.a-3.1 a I.a-4"</t>
  </si>
  <si>
    <t>500*1,15 'Přepočtené koeficientem množství</t>
  </si>
  <si>
    <t>15 "odkaz na přílohu č. I.a-3.1 a I.a-4"</t>
  </si>
  <si>
    <t>420+590 "odkaz na přílohu č. I.a-4"</t>
  </si>
  <si>
    <t>1010*1,15 'Přepočtené koeficientem množství</t>
  </si>
  <si>
    <t>60+30+25+50 "odkaz na přílohu č. I.a-4"</t>
  </si>
  <si>
    <t>165*1,15 'Přepočtené koeficientem množství</t>
  </si>
  <si>
    <t>60+50+30 "odkaz na přílohu č. I.a-4"</t>
  </si>
  <si>
    <t>21*2+5*2+12</t>
  </si>
  <si>
    <t>12 "odkaz na přílohu č. I.a-3.1"</t>
  </si>
  <si>
    <t>40+19+40+19+19+40+19 "odkaz na přílohu č. I.a-4"</t>
  </si>
  <si>
    <t>12*5</t>
  </si>
  <si>
    <t>60*0,62</t>
  </si>
  <si>
    <t>37,2*1,2 'Přepočtené koeficientem množství</t>
  </si>
  <si>
    <t>35+10+50+10+40+10+10+30+15</t>
  </si>
  <si>
    <t>(35+10+50+10+40+10+10+30+15)*1,05</t>
  </si>
  <si>
    <t>220,5*1,2 'Přepočtené koeficientem množství</t>
  </si>
  <si>
    <t>12 "odkaz na přílohu č. I.a-4"</t>
  </si>
  <si>
    <t>235+485+1035+50 "odkaz na přílohu č. I.a-4"</t>
  </si>
  <si>
    <t>15+20+15+20+10+10+20 "odkaz na přílohu č. I.a-3.1 a I.a-4"</t>
  </si>
  <si>
    <t>110*1,2 'Přepočtené koeficientem množství</t>
  </si>
  <si>
    <t>10+80+15 "odkaz na přílohu č. I.a-3.1 a I.a-4"</t>
  </si>
  <si>
    <t>105*1,2 'Přepočtené koeficientem množství</t>
  </si>
  <si>
    <t>20+0+20+0+15+15+0 "odkaz na přílohu č. I.a-3.1 a I.a-4"</t>
  </si>
  <si>
    <t>70*1,2 'Přepočtené koeficientem množství</t>
  </si>
  <si>
    <t>15+0+0+20+15+15+20+20+10+330+50+15</t>
  </si>
  <si>
    <t>510*1,2 'Přepočtené koeficientem množství</t>
  </si>
  <si>
    <t>20 "odkaz na přílohu č. I.a-3.1 a I.a-4"</t>
  </si>
  <si>
    <t>9*5+12*7 "odkaz na přílohu č. I.a-6"</t>
  </si>
  <si>
    <t>9*2 "odkaz na přílohu č. I.a-6"</t>
  </si>
  <si>
    <t>12*2 "odkaz na přílohu č. I.a-6"</t>
  </si>
  <si>
    <t>2*4 "odkaz na přílohu č. I.a-4"</t>
  </si>
  <si>
    <t>2*3 "odkaz na přílohu č. I.a-4"</t>
  </si>
  <si>
    <t>7 "odkaz na přílohu č. I.a-3.1 a I.a-4"</t>
  </si>
  <si>
    <t>2 "odkaz na přílohu č. I.a-3.1 a I.a-6"</t>
  </si>
  <si>
    <t>2+2+1 "odkaz na přílohu č. I.a-3.1, I.a-6 a I.a-7"</t>
  </si>
  <si>
    <t>-1909737159</t>
  </si>
  <si>
    <t>31674114.R01</t>
  </si>
  <si>
    <t>stožár osvětlovací jm. výšky 7,0 m - atypický - kuželový, svítidla kotvená na dřík, ŽZ zevnitř i vně s termoplastou ochranou spodní části, natřen schválenou RAL dle Revitalizace Karlova nám. - silnostěnný pro kotvení vánočních výzdob;</t>
  </si>
  <si>
    <t>-964826941</t>
  </si>
  <si>
    <t>2 "odkaz na přílohu č. I.a-3.1, I.a-4"</t>
  </si>
  <si>
    <t>1838554815</t>
  </si>
  <si>
    <t>Montáž svítidel veřejného osvětlení se zapojením vodičů průmyslových nebo venkovních na výložník</t>
  </si>
  <si>
    <t>34848110.R01</t>
  </si>
  <si>
    <t>Svítidlo veřejného osvětlení LED, 3000 K, se samostmíváním dle standardu majitele VO, záruka min. 5 let, uchycení na dřík silničního stožáru VO - svítidlo schváleno hlavním architektem projektu, NPÚ i investorem stavby</t>
  </si>
  <si>
    <t>1961206093</t>
  </si>
  <si>
    <t>Svítidlo veřejného osvětlení LED, 3000 K, se samostmíváním dle standardu majitele VO, záruka min. 5 let, uchycení na dřík silničního stožáru VO - svítidlo schváleno hlavním architektem projektu, NPÚ i investorem stavby dle stavby Revitalizace Karlova nám. v Třebíči</t>
  </si>
  <si>
    <t>Poznámka k položce:
- svítidlo veřejného osvětlení LED, 72W, 3000 K, se samostmíváním
- záruka min. 5 let
- uchycení na dřík stožáru VO 
- svítidlo schváleno hlavním architektem projektu, NPÚ i investorem stavby; 
- dle schváleného světelně technického výpočtu projektové dokumentace (STV)</t>
  </si>
  <si>
    <t>1 "odkaz na přílohu č. I.a-3.1, I.a-6"</t>
  </si>
  <si>
    <t>8 "odkaz na přílohu č. I.a-3.1 a I.a-4"</t>
  </si>
  <si>
    <t>3 "odkaz na přílohu č. I.a-3.1, I.a-6"</t>
  </si>
  <si>
    <t>-40370574</t>
  </si>
  <si>
    <t>1 "odkaz na přílohu č. I.a-3.1 a I.a-6"</t>
  </si>
  <si>
    <t>6 "odkaz na přílohu č. I.a-3.1 a I.a-6"</t>
  </si>
  <si>
    <t>2 "odkaz na přílohu č. I.a-1, I.a-3.1 a I.a-6"</t>
  </si>
  <si>
    <t>4 "odkaz na přílohu č. I.a-3.1 a I.a-6"</t>
  </si>
  <si>
    <t>6*2+4*3</t>
  </si>
  <si>
    <t>10*2+1 "odkaz na přílohu č. I.a-3.1 a I.a-6"</t>
  </si>
  <si>
    <t>8 "odkaz na přílohu č. I.a-3.1 a I.a-6"</t>
  </si>
  <si>
    <t>1 "odkaz na přílohu č. I.a-1, I.a-3.1 a I.a-4"</t>
  </si>
  <si>
    <t>2 "odkaz na přílohu č. I.a-1, I.a-3.1 a I.a-4"</t>
  </si>
  <si>
    <t>9 "odkaz na přílohu č. I.a-3.1 a I.a-4"</t>
  </si>
  <si>
    <t>4 "odkaz na přílohu č. I.a-3.1"</t>
  </si>
  <si>
    <t>28 "odkaz na přílohu č. I.a-3.1"</t>
  </si>
  <si>
    <t>3,5*50 "odkaz na přílohu č. I.a-3.1"</t>
  </si>
  <si>
    <t>175/3,5 "odkaz na přílohu č. I.a-3.1"</t>
  </si>
  <si>
    <t>(20+30+8+70+35+65)*1-135 "chodníky"</t>
  </si>
  <si>
    <t>(15+6+8+10)*1 "komunikace"</t>
  </si>
  <si>
    <t>(15+6+8+10)*1,2*0,7</t>
  </si>
  <si>
    <t>(60+35+10+5+50+10+40+10+10+30+15+70)*0,7*0,4-37,8</t>
  </si>
  <si>
    <t>(275+70+39)*0,4*0,3-16,2 "přebytek zeminy po kabelovém loži"</t>
  </si>
  <si>
    <t>(70+35+65)*2-210</t>
  </si>
  <si>
    <t>130*0,2</t>
  </si>
  <si>
    <t>460650152</t>
  </si>
  <si>
    <t>Kladení dlažby z kostek kamenných drobných do lože z kameniva těženého</t>
  </si>
  <si>
    <t>-1834101677</t>
  </si>
  <si>
    <t>Vozovky a chodníky kladení dlažby včetně spárování, do lože z kameniva těženého z kostek kamenných drobných 10x10</t>
  </si>
  <si>
    <t>10*2</t>
  </si>
  <si>
    <t>58381075</t>
  </si>
  <si>
    <t>haklík hrubý(1t=2,0m2)</t>
  </si>
  <si>
    <t>-655343137</t>
  </si>
  <si>
    <t>haklík hrubý(1t=2,0m2)  - 10 % nový materiál</t>
  </si>
  <si>
    <t>460650153</t>
  </si>
  <si>
    <t>Kladení dlažby z kostek kamenných do mozaiky do lože z kameniva těženého</t>
  </si>
  <si>
    <t>-148914009</t>
  </si>
  <si>
    <t>Vozovky a chodníky kladení dlažby včetně spárování, do lože z kameniva těženého z kostek kamenných mozaikových</t>
  </si>
  <si>
    <t>(30+8)*2-30</t>
  </si>
  <si>
    <t>58381089</t>
  </si>
  <si>
    <t>haklík řezaný</t>
  </si>
  <si>
    <t>1968646052</t>
  </si>
  <si>
    <t>haklík řezaný  - 20 % nový materiál</t>
  </si>
  <si>
    <t>46*0,2</t>
  </si>
  <si>
    <t>(275+70+39)*0,4*0,3*1,7-27,54 "přebytek zeminy po kabelovém loži"</t>
  </si>
  <si>
    <t>(275+60+39)*0,7*3-283,5</t>
  </si>
  <si>
    <t>(275+70+39)-135</t>
  </si>
  <si>
    <t>(20+30+8+70+35+65)*0,5-67,5</t>
  </si>
  <si>
    <t>46,5*0,05*2,7 "odkaz na přílohu č. I.a-8 a I.a-9"</t>
  </si>
  <si>
    <t>(15+6+8+10)*2 "komunikace"</t>
  </si>
  <si>
    <t>114-135 "chodníky"</t>
  </si>
  <si>
    <t>114*0,15*2,7</t>
  </si>
  <si>
    <t>(192-114)*2*0,15*2,7-54,675 "komunikace"</t>
  </si>
  <si>
    <t>0,4 "odkaz na přílohu č. I.a-3.1,I.a-3.2 a I.a-3.3"</t>
  </si>
  <si>
    <t>460030032</t>
  </si>
  <si>
    <t>Rozebrání dlažeb ručně z kostek velkých do písku spáry zalité</t>
  </si>
  <si>
    <t>-1714266816</t>
  </si>
  <si>
    <t>Přípravné terénní práce vytrhání dlažby včetně ručního rozebrání, vytřídění, odhozu na hromady nebo naložení na dopravní prostředek a očistění kostek nebo dlaždic z pískového podkladu z kostek velkých, spáry zalité</t>
  </si>
  <si>
    <t>10*2 "odkaz na přílohu č. I.a-3.1,I.a-3.2 a I.a-3.3"</t>
  </si>
  <si>
    <t>460030035</t>
  </si>
  <si>
    <t>Rozebrání dlažeb ručně z kostek mozaikových do písku spáry zalité</t>
  </si>
  <si>
    <t>-889816023</t>
  </si>
  <si>
    <t>Přípravné terénní práce vytrhání dlažby včetně ručního rozebrání, vytřídění, odhozu na hromady nebo naložení na dopravní prostředek a očistění kostek nebo dlaždic z pískového podkladu z kostek mozaikových, spáry zalité</t>
  </si>
  <si>
    <t>(30+8)*2-30 "odkaz na přílohu č. I.a-3.1,I.a-3.2 a I.a-3.3"</t>
  </si>
  <si>
    <t>(70+35+65)*2-210 "odkaz na přílohu č. I.a-3.1,I.a-3.2 a I.a-3.3"</t>
  </si>
  <si>
    <t>20+46+130 "odkaz na přílohu č. I.a-3.1,I.a-3.2 a I.a-3.3"</t>
  </si>
  <si>
    <t>18 "odkaz na přílohu č. I.a-3.1,I.a-3.2 a I.a-3.3"</t>
  </si>
  <si>
    <t>-355619473</t>
  </si>
  <si>
    <t>-313120121</t>
  </si>
  <si>
    <t>8*2 "odkaz na přílohu č. I.a-3.1,I.a-3.2 a I.a-3.3"</t>
  </si>
  <si>
    <t>-916203980</t>
  </si>
  <si>
    <t>114972248</t>
  </si>
  <si>
    <t>1,7*0,8*0,8*3+1,2*0,6*0,6*3 "odkaz na přílohu č. I.a-7"</t>
  </si>
  <si>
    <t>1,7*0,8*0,8*3+1,2*0,6*0,6*3</t>
  </si>
  <si>
    <t>1,7*0,8*0,8*2</t>
  </si>
  <si>
    <t>0,008*3+0,005*3</t>
  </si>
  <si>
    <t>60+35+10+5+50+10+40+10+10+30+15+70-90-95</t>
  </si>
  <si>
    <t>90-45</t>
  </si>
  <si>
    <t>(15+6+8+10)*0,7*1,2</t>
  </si>
  <si>
    <t>15+6+8+10</t>
  </si>
  <si>
    <t>60+35+10+5+50+10+40+10+10+30+15+70</t>
  </si>
  <si>
    <t>-(95+45)</t>
  </si>
  <si>
    <t>12 "odkaz na přílohu č. I.a-3.1,I.a-3.2 a I.a-3.3"</t>
  </si>
  <si>
    <t>(384-45-95)*0,6*3</t>
  </si>
  <si>
    <t>2*(12+10)</t>
  </si>
  <si>
    <t>-1012473364</t>
  </si>
  <si>
    <t>(12+10)*0,8</t>
  </si>
  <si>
    <t>225</t>
  </si>
  <si>
    <t>2113537485</t>
  </si>
  <si>
    <t>(12+10)*0,04*1*2,8 "odkaz na přílohu č. I.a-3.1,I.a-3.2 a I.a-3.3"</t>
  </si>
  <si>
    <t>226</t>
  </si>
  <si>
    <t>-1283738133</t>
  </si>
  <si>
    <t>(12+10)*0,8*2 "odkaz na přílohu č. I.a-3.1,I.a-3.2 a I.a-3.3"</t>
  </si>
  <si>
    <t>227</t>
  </si>
  <si>
    <t>-59285417</t>
  </si>
  <si>
    <t>(12+10)*0,8*0,08*2,8 "odkaz na přílohu č. I.a-3.1,I.a-3.2 a I.a-3.3"</t>
  </si>
  <si>
    <t>228</t>
  </si>
  <si>
    <t>-201086308</t>
  </si>
  <si>
    <t>229</t>
  </si>
  <si>
    <t>-2098019063</t>
  </si>
  <si>
    <t>230</t>
  </si>
  <si>
    <t>-1492112650</t>
  </si>
  <si>
    <t>2*(12+10) "odkaz na přílohu č. I.a-3.1,I.a-3.2 a I.a-3.3"</t>
  </si>
  <si>
    <t>231</t>
  </si>
  <si>
    <t>1830813884</t>
  </si>
  <si>
    <t>232</t>
  </si>
  <si>
    <t>-191950669</t>
  </si>
  <si>
    <t>233</t>
  </si>
  <si>
    <t>974794816</t>
  </si>
  <si>
    <t>234</t>
  </si>
  <si>
    <t>-1742021396</t>
  </si>
  <si>
    <t>235</t>
  </si>
  <si>
    <t>602839272</t>
  </si>
  <si>
    <t>236</t>
  </si>
  <si>
    <t>63236850</t>
  </si>
  <si>
    <t>II.a - Znojemská x Okrajová x Demlova - SSZ</t>
  </si>
  <si>
    <t>11+12+10+11 "odkaz na přílohu č. II.a-2 a II.a-3"</t>
  </si>
  <si>
    <t>44*1,1 'Přepočtené koeficientem množství</t>
  </si>
  <si>
    <t>40 "odkaz na přílohu č. II.a-3"</t>
  </si>
  <si>
    <t>40*1,2 'Přepočtené koeficientem množství</t>
  </si>
  <si>
    <t>8 "odkaz na přílohu č. II.a-2 a II.a-3"</t>
  </si>
  <si>
    <t>1 "odkaz na přílohu č. II.a-2 a II.a-3"</t>
  </si>
  <si>
    <t>6 "odkaz na přílohu č. II.a-2 a II.a-3"</t>
  </si>
  <si>
    <t>9 "odkaz na přílohu č. II.a-2 a II.a-3"</t>
  </si>
  <si>
    <t>1 "odkaz na přílohu č. II.a-2, II.a-3 a II.a-4"</t>
  </si>
  <si>
    <t>4 "odkaz na přílohu č. II.a-2 a II.a-3"</t>
  </si>
  <si>
    <t>4*2 "odkaz na přílohu č. II.a-2 a II.a-3"</t>
  </si>
  <si>
    <t>(1)*2 "odkaz na přílohu č. II.a-2 a II.a-3"</t>
  </si>
  <si>
    <t>300 "odkaz na přílohu č. II.a-2 a II.a-5"</t>
  </si>
  <si>
    <t>200 "odkaz na přílohu č. II.a-2 a II.a-3"</t>
  </si>
  <si>
    <t>8*10 "spojky VO"</t>
  </si>
  <si>
    <t>40 "odkaz na přílohu č. II.a-2 a II.a-3"</t>
  </si>
  <si>
    <t>10 "odkaz na přílohu č. II.a-2"</t>
  </si>
  <si>
    <t>1+1+1+1 "odkaz na přílohu č. II.a-2"</t>
  </si>
  <si>
    <t>4+2 "odkaz na přílohu č. II.a-2"</t>
  </si>
  <si>
    <t>4+6 "odkaz na přílohu č. II.a-2"</t>
  </si>
  <si>
    <t>1 "odkaz na přílohu č. II.a-2"</t>
  </si>
  <si>
    <t>8 "odkaz na přílohu č. II.a-2"</t>
  </si>
  <si>
    <t>15+17+15+15 "odkaz na přílohu č. II.a-2 a II.a-3"</t>
  </si>
  <si>
    <t>62*1,15 'Přepočtené koeficientem množství</t>
  </si>
  <si>
    <t>45+85+80+70 "odkaz na přílohu č. II.a-3"</t>
  </si>
  <si>
    <t>280*1,15 'Přepočtené koeficientem množství</t>
  </si>
  <si>
    <t>15 "odkaz na přílohu č. II.a-3"</t>
  </si>
  <si>
    <t>190 "odkaz na přílohu č. II.a-3"</t>
  </si>
  <si>
    <t>190*1,15 'Přepočtené koeficientem množství</t>
  </si>
  <si>
    <t>2 "odkaz na přílohu č. II.a-3"</t>
  </si>
  <si>
    <t>50+70+50+20 "odkaz na přílohu č. II.a-3"</t>
  </si>
  <si>
    <t>30+60+60+40 "odkaz na přílohu č. II.a-3"</t>
  </si>
  <si>
    <t>17*2+10*2</t>
  </si>
  <si>
    <t>40+19+40+19+40+19+40+19</t>
  </si>
  <si>
    <t>10*10</t>
  </si>
  <si>
    <t>100*0,62</t>
  </si>
  <si>
    <t>62*1,2 'Přepočtené koeficientem množství</t>
  </si>
  <si>
    <t>40+40+30+110+55+10+20+12</t>
  </si>
  <si>
    <t>(40+40+30+110+55+10+20+12)*1,05</t>
  </si>
  <si>
    <t>332,85*1,2 'Přepočtené koeficientem množství</t>
  </si>
  <si>
    <t>12 "odkaz na přílohu č. II.a-2"</t>
  </si>
  <si>
    <t>300+440+425+30</t>
  </si>
  <si>
    <t>20+40+50+60+50+40+30+10 "odkaz na přílohu č. II.a-3"</t>
  </si>
  <si>
    <t>300*1,2 'Přepočtené koeficientem množství</t>
  </si>
  <si>
    <t>80+50+120 "odkaz na přílohu č. II.a-3"</t>
  </si>
  <si>
    <t>250*1,2 'Přepočtené koeficientem množství</t>
  </si>
  <si>
    <t>5+35+75+70+60+180 "odkaz na přílohu č. II.a-3"</t>
  </si>
  <si>
    <t>425*1,2 'Přepočtené koeficientem množství</t>
  </si>
  <si>
    <t>30 "odkaz na přílohu č. II.a-3"</t>
  </si>
  <si>
    <t>32*5+8*7 "odkaz na přílohu č. II.a-5"</t>
  </si>
  <si>
    <t>32*2 "odkaz na přílohu č. II.a-5"</t>
  </si>
  <si>
    <t>8*2 "odkaz na přílohu č. II.a-5"</t>
  </si>
  <si>
    <t>2*4 "odkaz na přílohu č. II.a-3"</t>
  </si>
  <si>
    <t>4 "odkaz na přílohu č. II.a-2 a II.a-5"</t>
  </si>
  <si>
    <t>4+1 "odkaz na přílohu č. II.a-2 a II.a-5"</t>
  </si>
  <si>
    <t>404611096 PC</t>
  </si>
  <si>
    <t>Stožár výložníkový SSZ s výložníkem délky 4,5 m</t>
  </si>
  <si>
    <t>2 "odkaz na přílohu č. II.a-2 a II.a-5"</t>
  </si>
  <si>
    <t>8 "odkaz na přílohu č. II.a-2 a II.a-5"</t>
  </si>
  <si>
    <t>2 "odkaz na přílohu č. II.a-1, II.a-2 a II.a-5"</t>
  </si>
  <si>
    <t>8 "odkaz na přílohu č. II.a-1, II.a-2 a II.a-5"</t>
  </si>
  <si>
    <t>12*2+4*3 "odkaz na přílohu č. II.a-2 a II.a-5"</t>
  </si>
  <si>
    <t>15*2+3 "odkaz na přílohu č. II.a-2 a II.a-5"</t>
  </si>
  <si>
    <t>6 "odkaz na přílohu č. II.a-2 a II.a-5"</t>
  </si>
  <si>
    <t>1 "odkaz na přílohu č. II.a-1, II.a-2 a II.a-3"</t>
  </si>
  <si>
    <t>15 "odkaz na přílohu č. II.a-2 a II.a-3"</t>
  </si>
  <si>
    <t>4 "odkaz na přílohu č. II.a-2"</t>
  </si>
  <si>
    <t>28 "odkaz na přílohu č. II.a-2"</t>
  </si>
  <si>
    <t>3,5*50 "odkaz na přílohu č. II.a-2"</t>
  </si>
  <si>
    <t>50 "odkaz na přílohu č. II.a-2"</t>
  </si>
  <si>
    <t>(40+30+55)*1 "chodníky"</t>
  </si>
  <si>
    <t>(10+10)*1 "komunikace"</t>
  </si>
  <si>
    <t>(30+10+20+80)*0,7*0,4 "odkaz na přílohu č. II.a-2"</t>
  </si>
  <si>
    <t>(40+30+55)*2 "odkaz na přílohu č. II.a-2"</t>
  </si>
  <si>
    <t>250*0,2 "odkaz na přílohu č. II.a-2"</t>
  </si>
  <si>
    <t>(40+40+30+110+55+10+20)*0,4*0,3 "přebytek zeminy po kabelovém loži"</t>
  </si>
  <si>
    <t>(4*1,7*0,8*0,8+6*4*1,2*0,6*0,6) "přebytek zeminy pro jámy pro stožáry"</t>
  </si>
  <si>
    <t>(40+40+30+110+55+10+20)*0,4*0,3*1,7 "přebytek zeminy po kabelovém loži"</t>
  </si>
  <si>
    <t>(4*1,7*0,8*0,8+6*4*1,2*0,6*0,6)*1,7 "přebytek zeminy pro jámy pro stožáry"</t>
  </si>
  <si>
    <t>(40+40+30+110+55+10+20)*0,7*3</t>
  </si>
  <si>
    <t>40+40+30+110+55+10+20 "odkaz na přílohu č. II.a-2"</t>
  </si>
  <si>
    <t>(40+30+55)*0,5 "odkaz na přílohu č. II.a-2, II.a-7 a II.a-8"</t>
  </si>
  <si>
    <t>62,5*0,05*2,7 "odkaz na přílohu č. II.a-2, II.a-7 a II.a-8"</t>
  </si>
  <si>
    <t>(10+10)*2 "komunikace"</t>
  </si>
  <si>
    <t>(40+30+55)*0,5 "chodníky"</t>
  </si>
  <si>
    <t>(10+10)*1*0,15*2*2,7 "komunikace"</t>
  </si>
  <si>
    <t>(40+30+55)*0,5*0,15*2,7 "chodníky"</t>
  </si>
  <si>
    <t>915111.R01</t>
  </si>
  <si>
    <t>D+M vodorovné dopravní značení BARVOU HLADKÉ</t>
  </si>
  <si>
    <t>-544161916</t>
  </si>
  <si>
    <t>(35+65+35+30)*0,250</t>
  </si>
  <si>
    <t>3,5*0,5*4</t>
  </si>
  <si>
    <t>15*4*0,125</t>
  </si>
  <si>
    <t>915211.R01</t>
  </si>
  <si>
    <t>D+M vodorovné dopravní značení PLASTEM HLADKÉ</t>
  </si>
  <si>
    <t>-607695556</t>
  </si>
  <si>
    <t>915221.R01</t>
  </si>
  <si>
    <t>487647096</t>
  </si>
  <si>
    <t>D+M vodorovné dopravní značení PLASTEM STRUKTURÁLNÍ NEHLUČNÉ</t>
  </si>
  <si>
    <t>0,4 "odkaz na přílohu č. II.a-2"</t>
  </si>
  <si>
    <t>3,5*1,5*2 "odkaz na přílohu č. II.a-2"</t>
  </si>
  <si>
    <t>460310104</t>
  </si>
  <si>
    <t>Řízený zemní provrt strojně v hornině tř 1 až 4 hloubky do 6 m vnějšího průměru přes 110 mm do 125 mm, včetně nákladů na dopravu a chráničky</t>
  </si>
  <si>
    <t>Zemní provrty strojně - řízené horizontální vrtání v hornině tř. 1 až 4 pro protlačení PE trub, v hloubce do 6 m vnějšího průměru vrtu přes 110 do 125 mm
- včetně nákladů na dopravu a chráničky</t>
  </si>
  <si>
    <t xml:space="preserve">Poznámka k souboru cen:
1. V cenách -0001 až 0017 nejsou započteny náklady na:
a) zemní práce nutné k provedení protlaku (startovací a cílové jámy),
b) dodání chráničky a potrubí. Tyto materiály se oceňují ve specifikaci.
2. V cenách -0101 až 0109 jsou započteny i náklady na:
a) případné vodorovné přemístění výkopku z protlačovaného potrubí a svislé přemístění výkopku z montážní jámy na povrch a jeho přehození na povrchu,
b) úpravu čela potrubí pro protlačení.
3. V cenách -0101 až 0109 nejsou započteny náklady na:
a) případné zemní práce nutné k provedení protlaku (startovací a cílové jámy),
b) případné čerpání vody,
c) montáž vedení a jeho příslušenství, slouží-li protlačená trouba jako ochranné potrubí,
d) dodávku potrubí učeného k protlačení. Toto potrubí se oceňuje ve specifikaci. Ztratné lze stanovit ve výši 3%,
e) překládání a zajišťování inženýrských sítí,
f) vytýčení směru protlaku a stávajících inženýrských sítí.
</t>
  </si>
  <si>
    <t>3,5*0,4*2,5 "odkaz na přílohu č. II.a-2"</t>
  </si>
  <si>
    <t>2+2+2+2+2 "odkaz na přílohu č. II.a-2"</t>
  </si>
  <si>
    <t>6*2 "odkaz na přílohu č. II.a-2"</t>
  </si>
  <si>
    <t>1,7*0,8*0,8*4+1,2*0,6*0,6*5 "odkaz na přílohu č. II.a-2 a II.a-6"</t>
  </si>
  <si>
    <t>0,008*4+0,005*5</t>
  </si>
  <si>
    <t>25+10+5 "chodník"</t>
  </si>
  <si>
    <t>10+6+24 "zeleň"</t>
  </si>
  <si>
    <t>15+10+5 "chodník"</t>
  </si>
  <si>
    <t>110 "zeleň"</t>
  </si>
  <si>
    <t>1467225636</t>
  </si>
  <si>
    <t>15+10+5+5+10+10 "chodník"</t>
  </si>
  <si>
    <t>10 "zeleň"</t>
  </si>
  <si>
    <t>-1080824229</t>
  </si>
  <si>
    <t>(10+10)*0,7*1,2 "komunikace"</t>
  </si>
  <si>
    <t>10+10</t>
  </si>
  <si>
    <t>40+40+30+110+55+10+20</t>
  </si>
  <si>
    <t>8+8+2</t>
  </si>
  <si>
    <t>Demontáž základových konstrukcí z monolitického betonu pro stožáry</t>
  </si>
  <si>
    <t>1,7*0,8*0,8*8</t>
  </si>
  <si>
    <t>(1,7*0,8*0,8*8)*2,1</t>
  </si>
  <si>
    <t>305*0,6*3</t>
  </si>
  <si>
    <t>2*(10+10)</t>
  </si>
  <si>
    <t>(10+10)*0,8 "odkaz na přílohu č. II.a-2"</t>
  </si>
  <si>
    <t>(10+10)*0,04*1*2,8 "odkaz na přílohu č. II.a-2"</t>
  </si>
  <si>
    <t>(10+10)*0,8*2 "odkaz na přílohu č. II.a-2"</t>
  </si>
  <si>
    <t>(10+10)*0,8*0,08*2,8 "odkaz na přílohu č. II.a-2"</t>
  </si>
  <si>
    <t>2*(10+10) "odkaz na přílohu č. II.a-2"</t>
  </si>
  <si>
    <t>013244001</t>
  </si>
  <si>
    <t>Dokumentace pro provádění stavby - realizační dokumentace stavby (RDS) VODOROVNÉHO DOPRAVNÍHO ZNAČENÍ (VDZ)</t>
  </si>
  <si>
    <t>2047221673</t>
  </si>
  <si>
    <t>III.a. - Purkyňovo nám.</t>
  </si>
  <si>
    <t>51330000-4</t>
  </si>
  <si>
    <t>-730740863</t>
  </si>
  <si>
    <t>741122211</t>
  </si>
  <si>
    <t>Montáž kabel Cu plný kulatý žíla 3x1,5 až 6 mm2 uložený volně (CYKY)</t>
  </si>
  <si>
    <t>-1152182540</t>
  </si>
  <si>
    <t>Montáž kabelů měděných bez ukončení uložených volně nebo v liště plných kulatých (CYKY) počtu a průřezu žil 3x1,5 až 6 mm2</t>
  </si>
  <si>
    <t>45966454</t>
  </si>
  <si>
    <t>10 "odkaz na přílohu č. III.2"</t>
  </si>
  <si>
    <t>-2050608945</t>
  </si>
  <si>
    <t>1112389719</t>
  </si>
  <si>
    <t>Montáž držáku pro stacionární jednotku RSU na stožár</t>
  </si>
  <si>
    <t>1508607575</t>
  </si>
  <si>
    <t>345713520.M11</t>
  </si>
  <si>
    <t>1627606094</t>
  </si>
  <si>
    <t>Poznámka k položce:
Včetně kotvicího a stahovacího materiálu.</t>
  </si>
  <si>
    <t>-1491874015</t>
  </si>
  <si>
    <t>-1792029363</t>
  </si>
  <si>
    <t>2 "odkaz na přílohu č. III.2"</t>
  </si>
  <si>
    <t>220960301.R01</t>
  </si>
  <si>
    <t>Příprava ke komplexnímu vyzkoušení křižovatky s mikroprocesorovým řadičem MR a stacionární jednotkou RSU</t>
  </si>
  <si>
    <t>494874727</t>
  </si>
  <si>
    <t>1 "odkaz na přílohu č.  III.1 a III.2"</t>
  </si>
  <si>
    <t>220960311.R01</t>
  </si>
  <si>
    <t>Komplexní vyzkoušení křižovatky s mikroprocesorovým řadičem MR a stacionární jednotkou RSU před uvedením zařízení do provozu</t>
  </si>
  <si>
    <t>1623732099</t>
  </si>
  <si>
    <t>-1514299925</t>
  </si>
  <si>
    <t>1 "odkaz na přílohu č. III.2"</t>
  </si>
  <si>
    <t>Zpracování sady dynamického dopravního řešení se stacionární jednotkou RSU</t>
  </si>
  <si>
    <t>1688697748</t>
  </si>
  <si>
    <t>-1103380811</t>
  </si>
  <si>
    <t>Přidružený materiál jako jsou mimo jiné:
- Drobný spojovací a kotvicí materiál
- Soustavné udržování dopravního značení</t>
  </si>
  <si>
    <t>1671459115</t>
  </si>
  <si>
    <t>Podíl přidružených výkonů jako jsou mimo jiné:
- Zajištění přechodného dopravního značení odsouhlaseného DI PČR
- Revize elektro - ve smyslu ČSN 33 2000-6, ed.2 a ČSN 33 1500
- Kompletační a koordinační činnost s investorem stavby - mimo jiné např. se časově přizpůsobit požadovanému termínu realizace prací apod.
- Kompletační a koordinační činnost s provozovatelem SSZ a VO
- Kompletační a koordinační činnost se servisní společností SSZ
- Kompletační a koordinační činnost s ostatními SO
- Mimo staveništní doprava materiálů
- Doprava zaměstnanců
- Náklady na ubytování zaměstnanců</t>
  </si>
  <si>
    <t>IV.a. - Hrotovická x Spojovací</t>
  </si>
  <si>
    <t>10 "odkaz na přílohu č.  IV.2"</t>
  </si>
  <si>
    <t>2 "odkaz na přílohu č.  IV.2"</t>
  </si>
  <si>
    <t>1 "odkaz na přílohu č.  IV.1 a IV.2"</t>
  </si>
  <si>
    <t>V.a. - Hrotovická x Kosmákova</t>
  </si>
  <si>
    <t>10 "odkaz na přílohu č.  V.1 a V.2"</t>
  </si>
  <si>
    <t>2 "odkaz na přílohu č.  V.2"</t>
  </si>
  <si>
    <t>1 "odkaz na přílohu č.  V.1 a V.2"</t>
  </si>
  <si>
    <t>VI.a. - Komenského nám. - sever</t>
  </si>
  <si>
    <t>10 "odkaz na přílohu č.  VI.2"</t>
  </si>
  <si>
    <t>2 "odkaz na přílohu č.  VI.2"</t>
  </si>
  <si>
    <t>1 "odkaz na přílohu č.  VI.1 a VI.2"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</si>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</sst>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5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pplyProtection="1">
      <alignment horizontal="left" vertical="top"/>
      <protection locked="0"/>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0" xfId="0" applyFont="1" applyAlignment="1" applyProtection="1">
      <alignment vertical="center" wrapText="1"/>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0" fillId="0" borderId="28" xfId="0" applyFont="1" applyBorder="1" applyAlignment="1">
      <alignment horizontal="left" wrapText="1"/>
    </xf>
    <xf numFmtId="0" fontId="12"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2" fillId="0" borderId="29" xfId="0" applyFont="1" applyBorder="1" applyAlignment="1">
      <alignment vertical="center" wrapText="1"/>
    </xf>
    <xf numFmtId="0" fontId="42"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9" fillId="0" borderId="0" xfId="0" applyFont="1" applyBorder="1" applyAlignment="1">
      <alignment horizontal="center" vertical="center"/>
    </xf>
    <xf numFmtId="0" fontId="12"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2" fillId="0" borderId="29" xfId="0" applyFont="1" applyBorder="1" applyAlignment="1">
      <alignment horizontal="left" vertical="center"/>
    </xf>
    <xf numFmtId="0" fontId="42"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2" fillId="0" borderId="0" xfId="0" applyFont="1" applyBorder="1" applyAlignment="1">
      <alignment horizontal="left" vertical="center" wrapText="1"/>
    </xf>
    <xf numFmtId="0" fontId="41"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27</v>
      </c>
      <c r="AO10" s="22"/>
      <c r="AP10" s="22"/>
      <c r="AQ10" s="22"/>
      <c r="AR10" s="20"/>
      <c r="BE10" s="31"/>
      <c r="BS10" s="17" t="s">
        <v>6</v>
      </c>
    </row>
    <row r="11" spans="2:71" s="1" customFormat="1" ht="18.45" customHeight="1">
      <c r="B11" s="21"/>
      <c r="C11" s="22"/>
      <c r="D11" s="22"/>
      <c r="E11" s="27" t="s">
        <v>22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29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31</v>
      </c>
      <c r="AO13" s="22"/>
      <c r="AP13" s="22"/>
      <c r="AQ13" s="22"/>
      <c r="AR13" s="20"/>
      <c r="BE13" s="31"/>
      <c r="BS13" s="17" t="s">
        <v>6</v>
      </c>
    </row>
    <row r="14" spans="2:71" ht="12">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31</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34</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36</v>
      </c>
      <c r="AO19" s="22"/>
      <c r="AP19" s="22"/>
      <c r="AQ19" s="22"/>
      <c r="AR19" s="20"/>
      <c r="BE19" s="31"/>
      <c r="BS19" s="17" t="s">
        <v>6</v>
      </c>
    </row>
    <row r="20" spans="2:71" s="1" customFormat="1" ht="18.45" customHeight="1">
      <c r="B20" s="21"/>
      <c r="C20" s="22"/>
      <c r="D20" s="22"/>
      <c r="E20" s="27" t="s">
        <v>37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34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39</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41</v>
      </c>
      <c r="M28" s="45"/>
      <c r="N28" s="45"/>
      <c r="O28" s="45"/>
      <c r="P28" s="45"/>
      <c r="Q28" s="40"/>
      <c r="R28" s="40"/>
      <c r="S28" s="40"/>
      <c r="T28" s="40"/>
      <c r="U28" s="40"/>
      <c r="V28" s="40"/>
      <c r="W28" s="45" t="s">
        <v>42</v>
      </c>
      <c r="X28" s="45"/>
      <c r="Y28" s="45"/>
      <c r="Z28" s="45"/>
      <c r="AA28" s="45"/>
      <c r="AB28" s="45"/>
      <c r="AC28" s="45"/>
      <c r="AD28" s="45"/>
      <c r="AE28" s="45"/>
      <c r="AF28" s="40"/>
      <c r="AG28" s="40"/>
      <c r="AH28" s="40"/>
      <c r="AI28" s="40"/>
      <c r="AJ28" s="40"/>
      <c r="AK28" s="45" t="s">
        <v>43</v>
      </c>
      <c r="AL28" s="45"/>
      <c r="AM28" s="45"/>
      <c r="AN28" s="45"/>
      <c r="AO28" s="45"/>
      <c r="AP28" s="40"/>
      <c r="AQ28" s="40"/>
      <c r="AR28" s="44"/>
      <c r="BE28" s="31"/>
    </row>
    <row r="29" spans="1:57" s="3" customFormat="1" ht="14.4" customHeight="1">
      <c r="A29" s="3"/>
      <c r="B29" s="46"/>
      <c r="C29" s="47"/>
      <c r="D29" s="32" t="s">
        <v>44</v>
      </c>
      <c r="E29" s="47"/>
      <c r="F29" s="32" t="s">
        <v>45</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46</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47</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48</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49</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50</v>
      </c>
      <c r="E35" s="54"/>
      <c r="F35" s="54"/>
      <c r="G35" s="54"/>
      <c r="H35" s="54"/>
      <c r="I35" s="54"/>
      <c r="J35" s="54"/>
      <c r="K35" s="54"/>
      <c r="L35" s="54"/>
      <c r="M35" s="54"/>
      <c r="N35" s="54"/>
      <c r="O35" s="54"/>
      <c r="P35" s="54"/>
      <c r="Q35" s="54"/>
      <c r="R35" s="54"/>
      <c r="S35" s="54"/>
      <c r="T35" s="55" t="s">
        <v>51</v>
      </c>
      <c r="U35" s="54"/>
      <c r="V35" s="54"/>
      <c r="W35" s="54"/>
      <c r="X35" s="56" t="s">
        <v>52</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53</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20210525</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Preference veřejné dopravy města Třebíč</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Město Třebíč</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25. 5. 2021</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25</v>
      </c>
      <c r="D49" s="40"/>
      <c r="E49" s="40"/>
      <c r="F49" s="40"/>
      <c r="G49" s="40"/>
      <c r="H49" s="40"/>
      <c r="I49" s="40"/>
      <c r="J49" s="40"/>
      <c r="K49" s="40"/>
      <c r="L49" s="64" t="str">
        <f>IF(E11="","",E11)</f>
        <v>Město Třebíč</v>
      </c>
      <c r="M49" s="40"/>
      <c r="N49" s="40"/>
      <c r="O49" s="40"/>
      <c r="P49" s="40"/>
      <c r="Q49" s="40"/>
      <c r="R49" s="40"/>
      <c r="S49" s="40"/>
      <c r="T49" s="40"/>
      <c r="U49" s="40"/>
      <c r="V49" s="40"/>
      <c r="W49" s="40"/>
      <c r="X49" s="40"/>
      <c r="Y49" s="40"/>
      <c r="Z49" s="40"/>
      <c r="AA49" s="40"/>
      <c r="AB49" s="40"/>
      <c r="AC49" s="40"/>
      <c r="AD49" s="40"/>
      <c r="AE49" s="40"/>
      <c r="AF49" s="40"/>
      <c r="AG49" s="40"/>
      <c r="AH49" s="40"/>
      <c r="AI49" s="32" t="s">
        <v>32</v>
      </c>
      <c r="AJ49" s="40"/>
      <c r="AK49" s="40"/>
      <c r="AL49" s="40"/>
      <c r="AM49" s="73" t="str">
        <f>IF(E17="","",E17)</f>
        <v>Ing. Karel Tomek</v>
      </c>
      <c r="AN49" s="64"/>
      <c r="AO49" s="64"/>
      <c r="AP49" s="64"/>
      <c r="AQ49" s="40"/>
      <c r="AR49" s="44"/>
      <c r="AS49" s="74" t="s">
        <v>54</v>
      </c>
      <c r="AT49" s="75"/>
      <c r="AU49" s="76"/>
      <c r="AV49" s="76"/>
      <c r="AW49" s="76"/>
      <c r="AX49" s="76"/>
      <c r="AY49" s="76"/>
      <c r="AZ49" s="76"/>
      <c r="BA49" s="76"/>
      <c r="BB49" s="76"/>
      <c r="BC49" s="76"/>
      <c r="BD49" s="77"/>
      <c r="BE49" s="38"/>
    </row>
    <row r="50" spans="1:57" s="2" customFormat="1" ht="15.15" customHeight="1">
      <c r="A50" s="38"/>
      <c r="B50" s="39"/>
      <c r="C50" s="32" t="s">
        <v>30</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35</v>
      </c>
      <c r="AJ50" s="40"/>
      <c r="AK50" s="40"/>
      <c r="AL50" s="40"/>
      <c r="AM50" s="73" t="str">
        <f>IF(E20="","",E20)</f>
        <v>Ivalú Macarena Ávila Herrera</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55</v>
      </c>
      <c r="D52" s="87"/>
      <c r="E52" s="87"/>
      <c r="F52" s="87"/>
      <c r="G52" s="87"/>
      <c r="H52" s="88"/>
      <c r="I52" s="89" t="s">
        <v>56</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57</v>
      </c>
      <c r="AH52" s="87"/>
      <c r="AI52" s="87"/>
      <c r="AJ52" s="87"/>
      <c r="AK52" s="87"/>
      <c r="AL52" s="87"/>
      <c r="AM52" s="87"/>
      <c r="AN52" s="89" t="s">
        <v>58</v>
      </c>
      <c r="AO52" s="87"/>
      <c r="AP52" s="87"/>
      <c r="AQ52" s="91" t="s">
        <v>59</v>
      </c>
      <c r="AR52" s="44"/>
      <c r="AS52" s="92" t="s">
        <v>60</v>
      </c>
      <c r="AT52" s="93" t="s">
        <v>61</v>
      </c>
      <c r="AU52" s="93" t="s">
        <v>62</v>
      </c>
      <c r="AV52" s="93" t="s">
        <v>63</v>
      </c>
      <c r="AW52" s="93" t="s">
        <v>64</v>
      </c>
      <c r="AX52" s="93" t="s">
        <v>65</v>
      </c>
      <c r="AY52" s="93" t="s">
        <v>66</v>
      </c>
      <c r="AZ52" s="93" t="s">
        <v>67</v>
      </c>
      <c r="BA52" s="93" t="s">
        <v>68</v>
      </c>
      <c r="BB52" s="93" t="s">
        <v>69</v>
      </c>
      <c r="BC52" s="93" t="s">
        <v>70</v>
      </c>
      <c r="BD52" s="94" t="s">
        <v>71</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72</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ROUND(SUM(AG55:AG65),2)</f>
        <v>0</v>
      </c>
      <c r="AH54" s="101"/>
      <c r="AI54" s="101"/>
      <c r="AJ54" s="101"/>
      <c r="AK54" s="101"/>
      <c r="AL54" s="101"/>
      <c r="AM54" s="101"/>
      <c r="AN54" s="102">
        <f>SUM(AG54,AT54)</f>
        <v>0</v>
      </c>
      <c r="AO54" s="102"/>
      <c r="AP54" s="102"/>
      <c r="AQ54" s="103" t="s">
        <v>19</v>
      </c>
      <c r="AR54" s="104"/>
      <c r="AS54" s="105">
        <f>ROUND(SUM(AS55:AS65),2)</f>
        <v>0</v>
      </c>
      <c r="AT54" s="106">
        <f>ROUND(SUM(AV54:AW54),2)</f>
        <v>0</v>
      </c>
      <c r="AU54" s="107">
        <f>ROUND(SUM(AU55:AU65),5)</f>
        <v>0</v>
      </c>
      <c r="AV54" s="106">
        <f>ROUND(AZ54*L29,2)</f>
        <v>0</v>
      </c>
      <c r="AW54" s="106">
        <f>ROUND(BA54*L30,2)</f>
        <v>0</v>
      </c>
      <c r="AX54" s="106">
        <f>ROUND(BB54*L29,2)</f>
        <v>0</v>
      </c>
      <c r="AY54" s="106">
        <f>ROUND(BC54*L30,2)</f>
        <v>0</v>
      </c>
      <c r="AZ54" s="106">
        <f>ROUND(SUM(AZ55:AZ65),2)</f>
        <v>0</v>
      </c>
      <c r="BA54" s="106">
        <f>ROUND(SUM(BA55:BA65),2)</f>
        <v>0</v>
      </c>
      <c r="BB54" s="106">
        <f>ROUND(SUM(BB55:BB65),2)</f>
        <v>0</v>
      </c>
      <c r="BC54" s="106">
        <f>ROUND(SUM(BC55:BC65),2)</f>
        <v>0</v>
      </c>
      <c r="BD54" s="108">
        <f>ROUND(SUM(BD55:BD65),2)</f>
        <v>0</v>
      </c>
      <c r="BE54" s="6"/>
      <c r="BS54" s="109" t="s">
        <v>73</v>
      </c>
      <c r="BT54" s="109" t="s">
        <v>74</v>
      </c>
      <c r="BU54" s="110" t="s">
        <v>75</v>
      </c>
      <c r="BV54" s="109" t="s">
        <v>76</v>
      </c>
      <c r="BW54" s="109" t="s">
        <v>5</v>
      </c>
      <c r="BX54" s="109" t="s">
        <v>77</v>
      </c>
      <c r="CL54" s="109" t="s">
        <v>19</v>
      </c>
    </row>
    <row r="55" spans="1:91" s="7" customFormat="1" ht="24.75" customHeight="1">
      <c r="A55" s="111" t="s">
        <v>78</v>
      </c>
      <c r="B55" s="112"/>
      <c r="C55" s="113"/>
      <c r="D55" s="114" t="s">
        <v>79</v>
      </c>
      <c r="E55" s="114"/>
      <c r="F55" s="114"/>
      <c r="G55" s="114"/>
      <c r="H55" s="114"/>
      <c r="I55" s="115"/>
      <c r="J55" s="114" t="s">
        <v>80</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'C1.a - Bráfova x Nádražní...'!J30</f>
        <v>0</v>
      </c>
      <c r="AH55" s="115"/>
      <c r="AI55" s="115"/>
      <c r="AJ55" s="115"/>
      <c r="AK55" s="115"/>
      <c r="AL55" s="115"/>
      <c r="AM55" s="115"/>
      <c r="AN55" s="116">
        <f>SUM(AG55,AT55)</f>
        <v>0</v>
      </c>
      <c r="AO55" s="115"/>
      <c r="AP55" s="115"/>
      <c r="AQ55" s="117" t="s">
        <v>81</v>
      </c>
      <c r="AR55" s="118"/>
      <c r="AS55" s="119">
        <v>0</v>
      </c>
      <c r="AT55" s="120">
        <f>ROUND(SUM(AV55:AW55),2)</f>
        <v>0</v>
      </c>
      <c r="AU55" s="121">
        <f>'C1.a - Bráfova x Nádražní...'!P92</f>
        <v>0</v>
      </c>
      <c r="AV55" s="120">
        <f>'C1.a - Bráfova x Nádražní...'!J33</f>
        <v>0</v>
      </c>
      <c r="AW55" s="120">
        <f>'C1.a - Bráfova x Nádražní...'!J34</f>
        <v>0</v>
      </c>
      <c r="AX55" s="120">
        <f>'C1.a - Bráfova x Nádražní...'!J35</f>
        <v>0</v>
      </c>
      <c r="AY55" s="120">
        <f>'C1.a - Bráfova x Nádražní...'!J36</f>
        <v>0</v>
      </c>
      <c r="AZ55" s="120">
        <f>'C1.a - Bráfova x Nádražní...'!F33</f>
        <v>0</v>
      </c>
      <c r="BA55" s="120">
        <f>'C1.a - Bráfova x Nádražní...'!F34</f>
        <v>0</v>
      </c>
      <c r="BB55" s="120">
        <f>'C1.a - Bráfova x Nádražní...'!F35</f>
        <v>0</v>
      </c>
      <c r="BC55" s="120">
        <f>'C1.a - Bráfova x Nádražní...'!F36</f>
        <v>0</v>
      </c>
      <c r="BD55" s="122">
        <f>'C1.a - Bráfova x Nádražní...'!F37</f>
        <v>0</v>
      </c>
      <c r="BE55" s="7"/>
      <c r="BT55" s="123" t="s">
        <v>82</v>
      </c>
      <c r="BV55" s="123" t="s">
        <v>76</v>
      </c>
      <c r="BW55" s="123" t="s">
        <v>83</v>
      </c>
      <c r="BX55" s="123" t="s">
        <v>5</v>
      </c>
      <c r="CL55" s="123" t="s">
        <v>84</v>
      </c>
      <c r="CM55" s="123" t="s">
        <v>85</v>
      </c>
    </row>
    <row r="56" spans="1:91" s="7" customFormat="1" ht="16.5" customHeight="1">
      <c r="A56" s="111" t="s">
        <v>78</v>
      </c>
      <c r="B56" s="112"/>
      <c r="C56" s="113"/>
      <c r="D56" s="114" t="s">
        <v>86</v>
      </c>
      <c r="E56" s="114"/>
      <c r="F56" s="114"/>
      <c r="G56" s="114"/>
      <c r="H56" s="114"/>
      <c r="I56" s="115"/>
      <c r="J56" s="114" t="s">
        <v>87</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'D.a - Masarykovo nám. - SSZ'!J30</f>
        <v>0</v>
      </c>
      <c r="AH56" s="115"/>
      <c r="AI56" s="115"/>
      <c r="AJ56" s="115"/>
      <c r="AK56" s="115"/>
      <c r="AL56" s="115"/>
      <c r="AM56" s="115"/>
      <c r="AN56" s="116">
        <f>SUM(AG56,AT56)</f>
        <v>0</v>
      </c>
      <c r="AO56" s="115"/>
      <c r="AP56" s="115"/>
      <c r="AQ56" s="117" t="s">
        <v>81</v>
      </c>
      <c r="AR56" s="118"/>
      <c r="AS56" s="119">
        <v>0</v>
      </c>
      <c r="AT56" s="120">
        <f>ROUND(SUM(AV56:AW56),2)</f>
        <v>0</v>
      </c>
      <c r="AU56" s="121">
        <f>'D.a - Masarykovo nám. - SSZ'!P92</f>
        <v>0</v>
      </c>
      <c r="AV56" s="120">
        <f>'D.a - Masarykovo nám. - SSZ'!J33</f>
        <v>0</v>
      </c>
      <c r="AW56" s="120">
        <f>'D.a - Masarykovo nám. - SSZ'!J34</f>
        <v>0</v>
      </c>
      <c r="AX56" s="120">
        <f>'D.a - Masarykovo nám. - SSZ'!J35</f>
        <v>0</v>
      </c>
      <c r="AY56" s="120">
        <f>'D.a - Masarykovo nám. - SSZ'!J36</f>
        <v>0</v>
      </c>
      <c r="AZ56" s="120">
        <f>'D.a - Masarykovo nám. - SSZ'!F33</f>
        <v>0</v>
      </c>
      <c r="BA56" s="120">
        <f>'D.a - Masarykovo nám. - SSZ'!F34</f>
        <v>0</v>
      </c>
      <c r="BB56" s="120">
        <f>'D.a - Masarykovo nám. - SSZ'!F35</f>
        <v>0</v>
      </c>
      <c r="BC56" s="120">
        <f>'D.a - Masarykovo nám. - SSZ'!F36</f>
        <v>0</v>
      </c>
      <c r="BD56" s="122">
        <f>'D.a - Masarykovo nám. - SSZ'!F37</f>
        <v>0</v>
      </c>
      <c r="BE56" s="7"/>
      <c r="BT56" s="123" t="s">
        <v>82</v>
      </c>
      <c r="BV56" s="123" t="s">
        <v>76</v>
      </c>
      <c r="BW56" s="123" t="s">
        <v>88</v>
      </c>
      <c r="BX56" s="123" t="s">
        <v>5</v>
      </c>
      <c r="CL56" s="123" t="s">
        <v>84</v>
      </c>
      <c r="CM56" s="123" t="s">
        <v>85</v>
      </c>
    </row>
    <row r="57" spans="1:91" s="7" customFormat="1" ht="16.5" customHeight="1">
      <c r="A57" s="111" t="s">
        <v>78</v>
      </c>
      <c r="B57" s="112"/>
      <c r="C57" s="113"/>
      <c r="D57" s="114" t="s">
        <v>89</v>
      </c>
      <c r="E57" s="114"/>
      <c r="F57" s="114"/>
      <c r="G57" s="114"/>
      <c r="H57" s="114"/>
      <c r="I57" s="115"/>
      <c r="J57" s="114" t="s">
        <v>90</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'E1.a - Komenského nám. JI...'!J30</f>
        <v>0</v>
      </c>
      <c r="AH57" s="115"/>
      <c r="AI57" s="115"/>
      <c r="AJ57" s="115"/>
      <c r="AK57" s="115"/>
      <c r="AL57" s="115"/>
      <c r="AM57" s="115"/>
      <c r="AN57" s="116">
        <f>SUM(AG57,AT57)</f>
        <v>0</v>
      </c>
      <c r="AO57" s="115"/>
      <c r="AP57" s="115"/>
      <c r="AQ57" s="117" t="s">
        <v>81</v>
      </c>
      <c r="AR57" s="118"/>
      <c r="AS57" s="119">
        <v>0</v>
      </c>
      <c r="AT57" s="120">
        <f>ROUND(SUM(AV57:AW57),2)</f>
        <v>0</v>
      </c>
      <c r="AU57" s="121">
        <f>'E1.a - Komenského nám. JI...'!P92</f>
        <v>0</v>
      </c>
      <c r="AV57" s="120">
        <f>'E1.a - Komenského nám. JI...'!J33</f>
        <v>0</v>
      </c>
      <c r="AW57" s="120">
        <f>'E1.a - Komenského nám. JI...'!J34</f>
        <v>0</v>
      </c>
      <c r="AX57" s="120">
        <f>'E1.a - Komenského nám. JI...'!J35</f>
        <v>0</v>
      </c>
      <c r="AY57" s="120">
        <f>'E1.a - Komenského nám. JI...'!J36</f>
        <v>0</v>
      </c>
      <c r="AZ57" s="120">
        <f>'E1.a - Komenského nám. JI...'!F33</f>
        <v>0</v>
      </c>
      <c r="BA57" s="120">
        <f>'E1.a - Komenského nám. JI...'!F34</f>
        <v>0</v>
      </c>
      <c r="BB57" s="120">
        <f>'E1.a - Komenského nám. JI...'!F35</f>
        <v>0</v>
      </c>
      <c r="BC57" s="120">
        <f>'E1.a - Komenského nám. JI...'!F36</f>
        <v>0</v>
      </c>
      <c r="BD57" s="122">
        <f>'E1.a - Komenského nám. JI...'!F37</f>
        <v>0</v>
      </c>
      <c r="BE57" s="7"/>
      <c r="BT57" s="123" t="s">
        <v>82</v>
      </c>
      <c r="BV57" s="123" t="s">
        <v>76</v>
      </c>
      <c r="BW57" s="123" t="s">
        <v>91</v>
      </c>
      <c r="BX57" s="123" t="s">
        <v>5</v>
      </c>
      <c r="CL57" s="123" t="s">
        <v>84</v>
      </c>
      <c r="CM57" s="123" t="s">
        <v>85</v>
      </c>
    </row>
    <row r="58" spans="1:91" s="7" customFormat="1" ht="16.5" customHeight="1">
      <c r="A58" s="111" t="s">
        <v>78</v>
      </c>
      <c r="B58" s="112"/>
      <c r="C58" s="113"/>
      <c r="D58" s="114" t="s">
        <v>92</v>
      </c>
      <c r="E58" s="114"/>
      <c r="F58" s="114"/>
      <c r="G58" s="114"/>
      <c r="H58" s="114"/>
      <c r="I58" s="115"/>
      <c r="J58" s="114" t="s">
        <v>93</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'E2.a - Komenského nám. BU...'!J30</f>
        <v>0</v>
      </c>
      <c r="AH58" s="115"/>
      <c r="AI58" s="115"/>
      <c r="AJ58" s="115"/>
      <c r="AK58" s="115"/>
      <c r="AL58" s="115"/>
      <c r="AM58" s="115"/>
      <c r="AN58" s="116">
        <f>SUM(AG58,AT58)</f>
        <v>0</v>
      </c>
      <c r="AO58" s="115"/>
      <c r="AP58" s="115"/>
      <c r="AQ58" s="117" t="s">
        <v>81</v>
      </c>
      <c r="AR58" s="118"/>
      <c r="AS58" s="119">
        <v>0</v>
      </c>
      <c r="AT58" s="120">
        <f>ROUND(SUM(AV58:AW58),2)</f>
        <v>0</v>
      </c>
      <c r="AU58" s="121">
        <f>'E2.a - Komenského nám. BU...'!P92</f>
        <v>0</v>
      </c>
      <c r="AV58" s="120">
        <f>'E2.a - Komenského nám. BU...'!J33</f>
        <v>0</v>
      </c>
      <c r="AW58" s="120">
        <f>'E2.a - Komenského nám. BU...'!J34</f>
        <v>0</v>
      </c>
      <c r="AX58" s="120">
        <f>'E2.a - Komenského nám. BU...'!J35</f>
        <v>0</v>
      </c>
      <c r="AY58" s="120">
        <f>'E2.a - Komenského nám. BU...'!J36</f>
        <v>0</v>
      </c>
      <c r="AZ58" s="120">
        <f>'E2.a - Komenského nám. BU...'!F33</f>
        <v>0</v>
      </c>
      <c r="BA58" s="120">
        <f>'E2.a - Komenského nám. BU...'!F34</f>
        <v>0</v>
      </c>
      <c r="BB58" s="120">
        <f>'E2.a - Komenského nám. BU...'!F35</f>
        <v>0</v>
      </c>
      <c r="BC58" s="120">
        <f>'E2.a - Komenského nám. BU...'!F36</f>
        <v>0</v>
      </c>
      <c r="BD58" s="122">
        <f>'E2.a - Komenského nám. BU...'!F37</f>
        <v>0</v>
      </c>
      <c r="BE58" s="7"/>
      <c r="BT58" s="123" t="s">
        <v>82</v>
      </c>
      <c r="BV58" s="123" t="s">
        <v>76</v>
      </c>
      <c r="BW58" s="123" t="s">
        <v>94</v>
      </c>
      <c r="BX58" s="123" t="s">
        <v>5</v>
      </c>
      <c r="CL58" s="123" t="s">
        <v>84</v>
      </c>
      <c r="CM58" s="123" t="s">
        <v>85</v>
      </c>
    </row>
    <row r="59" spans="1:91" s="7" customFormat="1" ht="24.75" customHeight="1">
      <c r="A59" s="111" t="s">
        <v>78</v>
      </c>
      <c r="B59" s="112"/>
      <c r="C59" s="113"/>
      <c r="D59" s="114" t="s">
        <v>95</v>
      </c>
      <c r="E59" s="114"/>
      <c r="F59" s="114"/>
      <c r="G59" s="114"/>
      <c r="H59" s="114"/>
      <c r="I59" s="115"/>
      <c r="J59" s="114" t="s">
        <v>96</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'G.a - Znojemská x Družste...'!J30</f>
        <v>0</v>
      </c>
      <c r="AH59" s="115"/>
      <c r="AI59" s="115"/>
      <c r="AJ59" s="115"/>
      <c r="AK59" s="115"/>
      <c r="AL59" s="115"/>
      <c r="AM59" s="115"/>
      <c r="AN59" s="116">
        <f>SUM(AG59,AT59)</f>
        <v>0</v>
      </c>
      <c r="AO59" s="115"/>
      <c r="AP59" s="115"/>
      <c r="AQ59" s="117" t="s">
        <v>81</v>
      </c>
      <c r="AR59" s="118"/>
      <c r="AS59" s="119">
        <v>0</v>
      </c>
      <c r="AT59" s="120">
        <f>ROUND(SUM(AV59:AW59),2)</f>
        <v>0</v>
      </c>
      <c r="AU59" s="121">
        <f>'G.a - Znojemská x Družste...'!P92</f>
        <v>0</v>
      </c>
      <c r="AV59" s="120">
        <f>'G.a - Znojemská x Družste...'!J33</f>
        <v>0</v>
      </c>
      <c r="AW59" s="120">
        <f>'G.a - Znojemská x Družste...'!J34</f>
        <v>0</v>
      </c>
      <c r="AX59" s="120">
        <f>'G.a - Znojemská x Družste...'!J35</f>
        <v>0</v>
      </c>
      <c r="AY59" s="120">
        <f>'G.a - Znojemská x Družste...'!J36</f>
        <v>0</v>
      </c>
      <c r="AZ59" s="120">
        <f>'G.a - Znojemská x Družste...'!F33</f>
        <v>0</v>
      </c>
      <c r="BA59" s="120">
        <f>'G.a - Znojemská x Družste...'!F34</f>
        <v>0</v>
      </c>
      <c r="BB59" s="120">
        <f>'G.a - Znojemská x Družste...'!F35</f>
        <v>0</v>
      </c>
      <c r="BC59" s="120">
        <f>'G.a - Znojemská x Družste...'!F36</f>
        <v>0</v>
      </c>
      <c r="BD59" s="122">
        <f>'G.a - Znojemská x Družste...'!F37</f>
        <v>0</v>
      </c>
      <c r="BE59" s="7"/>
      <c r="BT59" s="123" t="s">
        <v>82</v>
      </c>
      <c r="BV59" s="123" t="s">
        <v>76</v>
      </c>
      <c r="BW59" s="123" t="s">
        <v>97</v>
      </c>
      <c r="BX59" s="123" t="s">
        <v>5</v>
      </c>
      <c r="CL59" s="123" t="s">
        <v>84</v>
      </c>
      <c r="CM59" s="123" t="s">
        <v>85</v>
      </c>
    </row>
    <row r="60" spans="1:91" s="7" customFormat="1" ht="24.75" customHeight="1">
      <c r="A60" s="111" t="s">
        <v>78</v>
      </c>
      <c r="B60" s="112"/>
      <c r="C60" s="113"/>
      <c r="D60" s="114" t="s">
        <v>98</v>
      </c>
      <c r="E60" s="114"/>
      <c r="F60" s="114"/>
      <c r="G60" s="114"/>
      <c r="H60" s="114"/>
      <c r="I60" s="115"/>
      <c r="J60" s="114" t="s">
        <v>99</v>
      </c>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6">
        <f>'I.a - Jejkovská Brána x B...'!J30</f>
        <v>0</v>
      </c>
      <c r="AH60" s="115"/>
      <c r="AI60" s="115"/>
      <c r="AJ60" s="115"/>
      <c r="AK60" s="115"/>
      <c r="AL60" s="115"/>
      <c r="AM60" s="115"/>
      <c r="AN60" s="116">
        <f>SUM(AG60,AT60)</f>
        <v>0</v>
      </c>
      <c r="AO60" s="115"/>
      <c r="AP60" s="115"/>
      <c r="AQ60" s="117" t="s">
        <v>81</v>
      </c>
      <c r="AR60" s="118"/>
      <c r="AS60" s="119">
        <v>0</v>
      </c>
      <c r="AT60" s="120">
        <f>ROUND(SUM(AV60:AW60),2)</f>
        <v>0</v>
      </c>
      <c r="AU60" s="121">
        <f>'I.a - Jejkovská Brána x B...'!P92</f>
        <v>0</v>
      </c>
      <c r="AV60" s="120">
        <f>'I.a - Jejkovská Brána x B...'!J33</f>
        <v>0</v>
      </c>
      <c r="AW60" s="120">
        <f>'I.a - Jejkovská Brána x B...'!J34</f>
        <v>0</v>
      </c>
      <c r="AX60" s="120">
        <f>'I.a - Jejkovská Brána x B...'!J35</f>
        <v>0</v>
      </c>
      <c r="AY60" s="120">
        <f>'I.a - Jejkovská Brána x B...'!J36</f>
        <v>0</v>
      </c>
      <c r="AZ60" s="120">
        <f>'I.a - Jejkovská Brána x B...'!F33</f>
        <v>0</v>
      </c>
      <c r="BA60" s="120">
        <f>'I.a - Jejkovská Brána x B...'!F34</f>
        <v>0</v>
      </c>
      <c r="BB60" s="120">
        <f>'I.a - Jejkovská Brána x B...'!F35</f>
        <v>0</v>
      </c>
      <c r="BC60" s="120">
        <f>'I.a - Jejkovská Brána x B...'!F36</f>
        <v>0</v>
      </c>
      <c r="BD60" s="122">
        <f>'I.a - Jejkovská Brána x B...'!F37</f>
        <v>0</v>
      </c>
      <c r="BE60" s="7"/>
      <c r="BT60" s="123" t="s">
        <v>82</v>
      </c>
      <c r="BV60" s="123" t="s">
        <v>76</v>
      </c>
      <c r="BW60" s="123" t="s">
        <v>100</v>
      </c>
      <c r="BX60" s="123" t="s">
        <v>5</v>
      </c>
      <c r="CL60" s="123" t="s">
        <v>101</v>
      </c>
      <c r="CM60" s="123" t="s">
        <v>85</v>
      </c>
    </row>
    <row r="61" spans="1:91" s="7" customFormat="1" ht="24.75" customHeight="1">
      <c r="A61" s="111" t="s">
        <v>78</v>
      </c>
      <c r="B61" s="112"/>
      <c r="C61" s="113"/>
      <c r="D61" s="114" t="s">
        <v>102</v>
      </c>
      <c r="E61" s="114"/>
      <c r="F61" s="114"/>
      <c r="G61" s="114"/>
      <c r="H61" s="114"/>
      <c r="I61" s="115"/>
      <c r="J61" s="114" t="s">
        <v>103</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'II.a - Znojemská x Okrajo...'!J30</f>
        <v>0</v>
      </c>
      <c r="AH61" s="115"/>
      <c r="AI61" s="115"/>
      <c r="AJ61" s="115"/>
      <c r="AK61" s="115"/>
      <c r="AL61" s="115"/>
      <c r="AM61" s="115"/>
      <c r="AN61" s="116">
        <f>SUM(AG61,AT61)</f>
        <v>0</v>
      </c>
      <c r="AO61" s="115"/>
      <c r="AP61" s="115"/>
      <c r="AQ61" s="117" t="s">
        <v>81</v>
      </c>
      <c r="AR61" s="118"/>
      <c r="AS61" s="119">
        <v>0</v>
      </c>
      <c r="AT61" s="120">
        <f>ROUND(SUM(AV61:AW61),2)</f>
        <v>0</v>
      </c>
      <c r="AU61" s="121">
        <f>'II.a - Znojemská x Okrajo...'!P91</f>
        <v>0</v>
      </c>
      <c r="AV61" s="120">
        <f>'II.a - Znojemská x Okrajo...'!J33</f>
        <v>0</v>
      </c>
      <c r="AW61" s="120">
        <f>'II.a - Znojemská x Okrajo...'!J34</f>
        <v>0</v>
      </c>
      <c r="AX61" s="120">
        <f>'II.a - Znojemská x Okrajo...'!J35</f>
        <v>0</v>
      </c>
      <c r="AY61" s="120">
        <f>'II.a - Znojemská x Okrajo...'!J36</f>
        <v>0</v>
      </c>
      <c r="AZ61" s="120">
        <f>'II.a - Znojemská x Okrajo...'!F33</f>
        <v>0</v>
      </c>
      <c r="BA61" s="120">
        <f>'II.a - Znojemská x Okrajo...'!F34</f>
        <v>0</v>
      </c>
      <c r="BB61" s="120">
        <f>'II.a - Znojemská x Okrajo...'!F35</f>
        <v>0</v>
      </c>
      <c r="BC61" s="120">
        <f>'II.a - Znojemská x Okrajo...'!F36</f>
        <v>0</v>
      </c>
      <c r="BD61" s="122">
        <f>'II.a - Znojemská x Okrajo...'!F37</f>
        <v>0</v>
      </c>
      <c r="BE61" s="7"/>
      <c r="BT61" s="123" t="s">
        <v>82</v>
      </c>
      <c r="BV61" s="123" t="s">
        <v>76</v>
      </c>
      <c r="BW61" s="123" t="s">
        <v>104</v>
      </c>
      <c r="BX61" s="123" t="s">
        <v>5</v>
      </c>
      <c r="CL61" s="123" t="s">
        <v>84</v>
      </c>
      <c r="CM61" s="123" t="s">
        <v>85</v>
      </c>
    </row>
    <row r="62" spans="1:91" s="7" customFormat="1" ht="16.5" customHeight="1">
      <c r="A62" s="111" t="s">
        <v>78</v>
      </c>
      <c r="B62" s="112"/>
      <c r="C62" s="113"/>
      <c r="D62" s="114" t="s">
        <v>105</v>
      </c>
      <c r="E62" s="114"/>
      <c r="F62" s="114"/>
      <c r="G62" s="114"/>
      <c r="H62" s="114"/>
      <c r="I62" s="115"/>
      <c r="J62" s="114" t="s">
        <v>106</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6">
        <f>'III.a. - Purkyňovo nám.'!J30</f>
        <v>0</v>
      </c>
      <c r="AH62" s="115"/>
      <c r="AI62" s="115"/>
      <c r="AJ62" s="115"/>
      <c r="AK62" s="115"/>
      <c r="AL62" s="115"/>
      <c r="AM62" s="115"/>
      <c r="AN62" s="116">
        <f>SUM(AG62,AT62)</f>
        <v>0</v>
      </c>
      <c r="AO62" s="115"/>
      <c r="AP62" s="115"/>
      <c r="AQ62" s="117" t="s">
        <v>81</v>
      </c>
      <c r="AR62" s="118"/>
      <c r="AS62" s="119">
        <v>0</v>
      </c>
      <c r="AT62" s="120">
        <f>ROUND(SUM(AV62:AW62),2)</f>
        <v>0</v>
      </c>
      <c r="AU62" s="121">
        <f>'III.a. - Purkyňovo nám.'!P85</f>
        <v>0</v>
      </c>
      <c r="AV62" s="120">
        <f>'III.a. - Purkyňovo nám.'!J33</f>
        <v>0</v>
      </c>
      <c r="AW62" s="120">
        <f>'III.a. - Purkyňovo nám.'!J34</f>
        <v>0</v>
      </c>
      <c r="AX62" s="120">
        <f>'III.a. - Purkyňovo nám.'!J35</f>
        <v>0</v>
      </c>
      <c r="AY62" s="120">
        <f>'III.a. - Purkyňovo nám.'!J36</f>
        <v>0</v>
      </c>
      <c r="AZ62" s="120">
        <f>'III.a. - Purkyňovo nám.'!F33</f>
        <v>0</v>
      </c>
      <c r="BA62" s="120">
        <f>'III.a. - Purkyňovo nám.'!F34</f>
        <v>0</v>
      </c>
      <c r="BB62" s="120">
        <f>'III.a. - Purkyňovo nám.'!F35</f>
        <v>0</v>
      </c>
      <c r="BC62" s="120">
        <f>'III.a. - Purkyňovo nám.'!F36</f>
        <v>0</v>
      </c>
      <c r="BD62" s="122">
        <f>'III.a. - Purkyňovo nám.'!F37</f>
        <v>0</v>
      </c>
      <c r="BE62" s="7"/>
      <c r="BT62" s="123" t="s">
        <v>82</v>
      </c>
      <c r="BV62" s="123" t="s">
        <v>76</v>
      </c>
      <c r="BW62" s="123" t="s">
        <v>107</v>
      </c>
      <c r="BX62" s="123" t="s">
        <v>5</v>
      </c>
      <c r="CL62" s="123" t="s">
        <v>108</v>
      </c>
      <c r="CM62" s="123" t="s">
        <v>85</v>
      </c>
    </row>
    <row r="63" spans="1:91" s="7" customFormat="1" ht="16.5" customHeight="1">
      <c r="A63" s="111" t="s">
        <v>78</v>
      </c>
      <c r="B63" s="112"/>
      <c r="C63" s="113"/>
      <c r="D63" s="114" t="s">
        <v>109</v>
      </c>
      <c r="E63" s="114"/>
      <c r="F63" s="114"/>
      <c r="G63" s="114"/>
      <c r="H63" s="114"/>
      <c r="I63" s="115"/>
      <c r="J63" s="114" t="s">
        <v>110</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6">
        <f>'IV.a. - Hrotovická x Spoj...'!J30</f>
        <v>0</v>
      </c>
      <c r="AH63" s="115"/>
      <c r="AI63" s="115"/>
      <c r="AJ63" s="115"/>
      <c r="AK63" s="115"/>
      <c r="AL63" s="115"/>
      <c r="AM63" s="115"/>
      <c r="AN63" s="116">
        <f>SUM(AG63,AT63)</f>
        <v>0</v>
      </c>
      <c r="AO63" s="115"/>
      <c r="AP63" s="115"/>
      <c r="AQ63" s="117" t="s">
        <v>81</v>
      </c>
      <c r="AR63" s="118"/>
      <c r="AS63" s="119">
        <v>0</v>
      </c>
      <c r="AT63" s="120">
        <f>ROUND(SUM(AV63:AW63),2)</f>
        <v>0</v>
      </c>
      <c r="AU63" s="121">
        <f>'IV.a. - Hrotovická x Spoj...'!P85</f>
        <v>0</v>
      </c>
      <c r="AV63" s="120">
        <f>'IV.a. - Hrotovická x Spoj...'!J33</f>
        <v>0</v>
      </c>
      <c r="AW63" s="120">
        <f>'IV.a. - Hrotovická x Spoj...'!J34</f>
        <v>0</v>
      </c>
      <c r="AX63" s="120">
        <f>'IV.a. - Hrotovická x Spoj...'!J35</f>
        <v>0</v>
      </c>
      <c r="AY63" s="120">
        <f>'IV.a. - Hrotovická x Spoj...'!J36</f>
        <v>0</v>
      </c>
      <c r="AZ63" s="120">
        <f>'IV.a. - Hrotovická x Spoj...'!F33</f>
        <v>0</v>
      </c>
      <c r="BA63" s="120">
        <f>'IV.a. - Hrotovická x Spoj...'!F34</f>
        <v>0</v>
      </c>
      <c r="BB63" s="120">
        <f>'IV.a. - Hrotovická x Spoj...'!F35</f>
        <v>0</v>
      </c>
      <c r="BC63" s="120">
        <f>'IV.a. - Hrotovická x Spoj...'!F36</f>
        <v>0</v>
      </c>
      <c r="BD63" s="122">
        <f>'IV.a. - Hrotovická x Spoj...'!F37</f>
        <v>0</v>
      </c>
      <c r="BE63" s="7"/>
      <c r="BT63" s="123" t="s">
        <v>82</v>
      </c>
      <c r="BV63" s="123" t="s">
        <v>76</v>
      </c>
      <c r="BW63" s="123" t="s">
        <v>111</v>
      </c>
      <c r="BX63" s="123" t="s">
        <v>5</v>
      </c>
      <c r="CL63" s="123" t="s">
        <v>108</v>
      </c>
      <c r="CM63" s="123" t="s">
        <v>85</v>
      </c>
    </row>
    <row r="64" spans="1:91" s="7" customFormat="1" ht="16.5" customHeight="1">
      <c r="A64" s="111" t="s">
        <v>78</v>
      </c>
      <c r="B64" s="112"/>
      <c r="C64" s="113"/>
      <c r="D64" s="114" t="s">
        <v>112</v>
      </c>
      <c r="E64" s="114"/>
      <c r="F64" s="114"/>
      <c r="G64" s="114"/>
      <c r="H64" s="114"/>
      <c r="I64" s="115"/>
      <c r="J64" s="114" t="s">
        <v>113</v>
      </c>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6">
        <f>'V.a. - Hrotovická x Kosmá...'!J30</f>
        <v>0</v>
      </c>
      <c r="AH64" s="115"/>
      <c r="AI64" s="115"/>
      <c r="AJ64" s="115"/>
      <c r="AK64" s="115"/>
      <c r="AL64" s="115"/>
      <c r="AM64" s="115"/>
      <c r="AN64" s="116">
        <f>SUM(AG64,AT64)</f>
        <v>0</v>
      </c>
      <c r="AO64" s="115"/>
      <c r="AP64" s="115"/>
      <c r="AQ64" s="117" t="s">
        <v>81</v>
      </c>
      <c r="AR64" s="118"/>
      <c r="AS64" s="119">
        <v>0</v>
      </c>
      <c r="AT64" s="120">
        <f>ROUND(SUM(AV64:AW64),2)</f>
        <v>0</v>
      </c>
      <c r="AU64" s="121">
        <f>'V.a. - Hrotovická x Kosmá...'!P85</f>
        <v>0</v>
      </c>
      <c r="AV64" s="120">
        <f>'V.a. - Hrotovická x Kosmá...'!J33</f>
        <v>0</v>
      </c>
      <c r="AW64" s="120">
        <f>'V.a. - Hrotovická x Kosmá...'!J34</f>
        <v>0</v>
      </c>
      <c r="AX64" s="120">
        <f>'V.a. - Hrotovická x Kosmá...'!J35</f>
        <v>0</v>
      </c>
      <c r="AY64" s="120">
        <f>'V.a. - Hrotovická x Kosmá...'!J36</f>
        <v>0</v>
      </c>
      <c r="AZ64" s="120">
        <f>'V.a. - Hrotovická x Kosmá...'!F33</f>
        <v>0</v>
      </c>
      <c r="BA64" s="120">
        <f>'V.a. - Hrotovická x Kosmá...'!F34</f>
        <v>0</v>
      </c>
      <c r="BB64" s="120">
        <f>'V.a. - Hrotovická x Kosmá...'!F35</f>
        <v>0</v>
      </c>
      <c r="BC64" s="120">
        <f>'V.a. - Hrotovická x Kosmá...'!F36</f>
        <v>0</v>
      </c>
      <c r="BD64" s="122">
        <f>'V.a. - Hrotovická x Kosmá...'!F37</f>
        <v>0</v>
      </c>
      <c r="BE64" s="7"/>
      <c r="BT64" s="123" t="s">
        <v>82</v>
      </c>
      <c r="BV64" s="123" t="s">
        <v>76</v>
      </c>
      <c r="BW64" s="123" t="s">
        <v>114</v>
      </c>
      <c r="BX64" s="123" t="s">
        <v>5</v>
      </c>
      <c r="CL64" s="123" t="s">
        <v>108</v>
      </c>
      <c r="CM64" s="123" t="s">
        <v>85</v>
      </c>
    </row>
    <row r="65" spans="1:91" s="7" customFormat="1" ht="16.5" customHeight="1">
      <c r="A65" s="111" t="s">
        <v>78</v>
      </c>
      <c r="B65" s="112"/>
      <c r="C65" s="113"/>
      <c r="D65" s="114" t="s">
        <v>115</v>
      </c>
      <c r="E65" s="114"/>
      <c r="F65" s="114"/>
      <c r="G65" s="114"/>
      <c r="H65" s="114"/>
      <c r="I65" s="115"/>
      <c r="J65" s="114" t="s">
        <v>116</v>
      </c>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6">
        <f>'VI.a. - Komenského nám. -...'!J30</f>
        <v>0</v>
      </c>
      <c r="AH65" s="115"/>
      <c r="AI65" s="115"/>
      <c r="AJ65" s="115"/>
      <c r="AK65" s="115"/>
      <c r="AL65" s="115"/>
      <c r="AM65" s="115"/>
      <c r="AN65" s="116">
        <f>SUM(AG65,AT65)</f>
        <v>0</v>
      </c>
      <c r="AO65" s="115"/>
      <c r="AP65" s="115"/>
      <c r="AQ65" s="117" t="s">
        <v>81</v>
      </c>
      <c r="AR65" s="118"/>
      <c r="AS65" s="124">
        <v>0</v>
      </c>
      <c r="AT65" s="125">
        <f>ROUND(SUM(AV65:AW65),2)</f>
        <v>0</v>
      </c>
      <c r="AU65" s="126">
        <f>'VI.a. - Komenského nám. -...'!P85</f>
        <v>0</v>
      </c>
      <c r="AV65" s="125">
        <f>'VI.a. - Komenského nám. -...'!J33</f>
        <v>0</v>
      </c>
      <c r="AW65" s="125">
        <f>'VI.a. - Komenského nám. -...'!J34</f>
        <v>0</v>
      </c>
      <c r="AX65" s="125">
        <f>'VI.a. - Komenského nám. -...'!J35</f>
        <v>0</v>
      </c>
      <c r="AY65" s="125">
        <f>'VI.a. - Komenského nám. -...'!J36</f>
        <v>0</v>
      </c>
      <c r="AZ65" s="125">
        <f>'VI.a. - Komenského nám. -...'!F33</f>
        <v>0</v>
      </c>
      <c r="BA65" s="125">
        <f>'VI.a. - Komenského nám. -...'!F34</f>
        <v>0</v>
      </c>
      <c r="BB65" s="125">
        <f>'VI.a. - Komenského nám. -...'!F35</f>
        <v>0</v>
      </c>
      <c r="BC65" s="125">
        <f>'VI.a. - Komenského nám. -...'!F36</f>
        <v>0</v>
      </c>
      <c r="BD65" s="127">
        <f>'VI.a. - Komenského nám. -...'!F37</f>
        <v>0</v>
      </c>
      <c r="BE65" s="7"/>
      <c r="BT65" s="123" t="s">
        <v>82</v>
      </c>
      <c r="BV65" s="123" t="s">
        <v>76</v>
      </c>
      <c r="BW65" s="123" t="s">
        <v>117</v>
      </c>
      <c r="BX65" s="123" t="s">
        <v>5</v>
      </c>
      <c r="CL65" s="123" t="s">
        <v>108</v>
      </c>
      <c r="CM65" s="123" t="s">
        <v>85</v>
      </c>
    </row>
    <row r="66" spans="1:57" s="2" customFormat="1" ht="30" customHeight="1">
      <c r="A66" s="38"/>
      <c r="B66" s="39"/>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4"/>
      <c r="AS66" s="38"/>
      <c r="AT66" s="38"/>
      <c r="AU66" s="38"/>
      <c r="AV66" s="38"/>
      <c r="AW66" s="38"/>
      <c r="AX66" s="38"/>
      <c r="AY66" s="38"/>
      <c r="AZ66" s="38"/>
      <c r="BA66" s="38"/>
      <c r="BB66" s="38"/>
      <c r="BC66" s="38"/>
      <c r="BD66" s="38"/>
      <c r="BE66" s="38"/>
    </row>
    <row r="67" spans="1:57" s="2" customFormat="1" ht="6.95" customHeight="1">
      <c r="A67" s="38"/>
      <c r="B67" s="59"/>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44"/>
      <c r="AS67" s="38"/>
      <c r="AT67" s="38"/>
      <c r="AU67" s="38"/>
      <c r="AV67" s="38"/>
      <c r="AW67" s="38"/>
      <c r="AX67" s="38"/>
      <c r="AY67" s="38"/>
      <c r="AZ67" s="38"/>
      <c r="BA67" s="38"/>
      <c r="BB67" s="38"/>
      <c r="BC67" s="38"/>
      <c r="BD67" s="38"/>
      <c r="BE67" s="38"/>
    </row>
  </sheetData>
  <sheetProtection password="CC35" sheet="1" objects="1" scenarios="1" formatColumns="0" formatRows="0"/>
  <mergeCells count="82">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54:AP54"/>
  </mergeCells>
  <hyperlinks>
    <hyperlink ref="A55" location="'C1.a - Bráfova x Nádražní...'!C2" display="/"/>
    <hyperlink ref="A56" location="'D.a - Masarykovo nám. - SSZ'!C2" display="/"/>
    <hyperlink ref="A57" location="'E1.a - Komenského nám. JI...'!C2" display="/"/>
    <hyperlink ref="A58" location="'E2.a - Komenského nám. BU...'!C2" display="/"/>
    <hyperlink ref="A59" location="'G.a - Znojemská x Družste...'!C2" display="/"/>
    <hyperlink ref="A60" location="'I.a - Jejkovská Brána x B...'!C2" display="/"/>
    <hyperlink ref="A61" location="'II.a - Znojemská x Okrajo...'!C2" display="/"/>
    <hyperlink ref="A62" location="'III.a. - Purkyňovo nám.'!C2" display="/"/>
    <hyperlink ref="A63" location="'IV.a. - Hrotovická x Spoj...'!C2" display="/"/>
    <hyperlink ref="A64" location="'V.a. - Hrotovická x Kosmá...'!C2" display="/"/>
    <hyperlink ref="A65" location="'VI.a. - Komenského nám.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3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111</v>
      </c>
    </row>
    <row r="3" spans="2:46" s="1" customFormat="1" ht="6.95" customHeight="1">
      <c r="B3" s="129"/>
      <c r="C3" s="130"/>
      <c r="D3" s="130"/>
      <c r="E3" s="130"/>
      <c r="F3" s="130"/>
      <c r="G3" s="130"/>
      <c r="H3" s="130"/>
      <c r="I3" s="131"/>
      <c r="J3" s="130"/>
      <c r="K3" s="130"/>
      <c r="L3" s="20"/>
      <c r="AT3" s="17" t="s">
        <v>85</v>
      </c>
    </row>
    <row r="4" spans="2:46" s="1" customFormat="1" ht="24.95" customHeight="1">
      <c r="B4" s="20"/>
      <c r="D4" s="132" t="s">
        <v>118</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Preference veřejné dopravy města Třebíč</v>
      </c>
      <c r="F7" s="134"/>
      <c r="G7" s="134"/>
      <c r="H7" s="134"/>
      <c r="I7" s="128"/>
      <c r="L7" s="20"/>
    </row>
    <row r="8" spans="1:31" s="2" customFormat="1" ht="12" customHeight="1">
      <c r="A8" s="38"/>
      <c r="B8" s="44"/>
      <c r="C8" s="38"/>
      <c r="D8" s="134" t="s">
        <v>119</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2405</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108</v>
      </c>
      <c r="G11" s="38"/>
      <c r="H11" s="38"/>
      <c r="I11" s="140" t="s">
        <v>20</v>
      </c>
      <c r="J11" s="139" t="s">
        <v>121</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25. 5. 2021</v>
      </c>
      <c r="K12" s="38"/>
      <c r="L12" s="137"/>
      <c r="S12" s="38"/>
      <c r="T12" s="38"/>
      <c r="U12" s="38"/>
      <c r="V12" s="38"/>
      <c r="W12" s="38"/>
      <c r="X12" s="38"/>
      <c r="Y12" s="38"/>
      <c r="Z12" s="38"/>
      <c r="AA12" s="38"/>
      <c r="AB12" s="38"/>
      <c r="AC12" s="38"/>
      <c r="AD12" s="38"/>
      <c r="AE12" s="38"/>
    </row>
    <row r="13" spans="1:31" s="2" customFormat="1" ht="21.8" customHeight="1">
      <c r="A13" s="38"/>
      <c r="B13" s="44"/>
      <c r="C13" s="38"/>
      <c r="D13" s="142" t="s">
        <v>122</v>
      </c>
      <c r="E13" s="38"/>
      <c r="F13" s="143" t="s">
        <v>2372</v>
      </c>
      <c r="G13" s="38"/>
      <c r="H13" s="38"/>
      <c r="I13" s="144" t="s">
        <v>124</v>
      </c>
      <c r="J13" s="143" t="s">
        <v>125</v>
      </c>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22</v>
      </c>
      <c r="F15" s="38"/>
      <c r="G15" s="38"/>
      <c r="H15" s="38"/>
      <c r="I15" s="140" t="s">
        <v>28</v>
      </c>
      <c r="J15" s="139" t="s">
        <v>29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33</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36</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83.25" customHeight="1">
      <c r="A27" s="145"/>
      <c r="B27" s="146"/>
      <c r="C27" s="145"/>
      <c r="D27" s="145"/>
      <c r="E27" s="147" t="s">
        <v>39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1"/>
      <c r="J29" s="150"/>
      <c r="K29" s="150"/>
      <c r="L29" s="137"/>
      <c r="S29" s="38"/>
      <c r="T29" s="38"/>
      <c r="U29" s="38"/>
      <c r="V29" s="38"/>
      <c r="W29" s="38"/>
      <c r="X29" s="38"/>
      <c r="Y29" s="38"/>
      <c r="Z29" s="38"/>
      <c r="AA29" s="38"/>
      <c r="AB29" s="38"/>
      <c r="AC29" s="38"/>
      <c r="AD29" s="38"/>
      <c r="AE29" s="38"/>
    </row>
    <row r="30" spans="1:31" s="2" customFormat="1" ht="25.4" customHeight="1">
      <c r="A30" s="38"/>
      <c r="B30" s="44"/>
      <c r="C30" s="38"/>
      <c r="D30" s="152" t="s">
        <v>40</v>
      </c>
      <c r="E30" s="38"/>
      <c r="F30" s="38"/>
      <c r="G30" s="38"/>
      <c r="H30" s="38"/>
      <c r="I30" s="136"/>
      <c r="J30" s="153">
        <f>ROUND(J85,2)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1"/>
      <c r="J31" s="150"/>
      <c r="K31" s="150"/>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4" t="s">
        <v>42</v>
      </c>
      <c r="G32" s="38"/>
      <c r="H32" s="38"/>
      <c r="I32" s="155" t="s">
        <v>41</v>
      </c>
      <c r="J32" s="154"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6" t="s">
        <v>44</v>
      </c>
      <c r="E33" s="134" t="s">
        <v>45</v>
      </c>
      <c r="F33" s="157">
        <f>ROUND((SUM(BE85:BE132)),2)</f>
        <v>0</v>
      </c>
      <c r="G33" s="38"/>
      <c r="H33" s="38"/>
      <c r="I33" s="158">
        <v>0.21</v>
      </c>
      <c r="J33" s="157">
        <f>ROUND(((SUM(BE85:BE132))*I33),2)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7">
        <f>ROUND((SUM(BF85:BF132)),2)</f>
        <v>0</v>
      </c>
      <c r="G34" s="38"/>
      <c r="H34" s="38"/>
      <c r="I34" s="158">
        <v>0.15</v>
      </c>
      <c r="J34" s="157">
        <f>ROUND(((SUM(BF85:BF132))*I34),2)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7">
        <f>ROUND((SUM(BG85:BG132)),2)</f>
        <v>0</v>
      </c>
      <c r="G35" s="38"/>
      <c r="H35" s="38"/>
      <c r="I35" s="158">
        <v>0.21</v>
      </c>
      <c r="J35" s="157">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7">
        <f>ROUND((SUM(BH85:BH132)),2)</f>
        <v>0</v>
      </c>
      <c r="G36" s="38"/>
      <c r="H36" s="38"/>
      <c r="I36" s="158">
        <v>0.15</v>
      </c>
      <c r="J36" s="157">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7">
        <f>ROUND((SUM(BI85:BI132)),2)</f>
        <v>0</v>
      </c>
      <c r="G37" s="38"/>
      <c r="H37" s="38"/>
      <c r="I37" s="158">
        <v>0</v>
      </c>
      <c r="J37" s="157">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9"/>
      <c r="D39" s="160" t="s">
        <v>50</v>
      </c>
      <c r="E39" s="161"/>
      <c r="F39" s="161"/>
      <c r="G39" s="162" t="s">
        <v>51</v>
      </c>
      <c r="H39" s="163" t="s">
        <v>52</v>
      </c>
      <c r="I39" s="164"/>
      <c r="J39" s="165">
        <f>SUM(J30:J37)</f>
        <v>0</v>
      </c>
      <c r="K39" s="166"/>
      <c r="L39" s="137"/>
      <c r="S39" s="38"/>
      <c r="T39" s="38"/>
      <c r="U39" s="38"/>
      <c r="V39" s="38"/>
      <c r="W39" s="38"/>
      <c r="X39" s="38"/>
      <c r="Y39" s="38"/>
      <c r="Z39" s="38"/>
      <c r="AA39" s="38"/>
      <c r="AB39" s="38"/>
      <c r="AC39" s="38"/>
      <c r="AD39" s="38"/>
      <c r="AE39" s="38"/>
    </row>
    <row r="40" spans="1:31" s="2" customFormat="1" ht="14.4" customHeight="1">
      <c r="A40" s="38"/>
      <c r="B40" s="167"/>
      <c r="C40" s="168"/>
      <c r="D40" s="168"/>
      <c r="E40" s="168"/>
      <c r="F40" s="168"/>
      <c r="G40" s="168"/>
      <c r="H40" s="168"/>
      <c r="I40" s="169"/>
      <c r="J40" s="168"/>
      <c r="K40" s="168"/>
      <c r="L40" s="137"/>
      <c r="S40" s="38"/>
      <c r="T40" s="38"/>
      <c r="U40" s="38"/>
      <c r="V40" s="38"/>
      <c r="W40" s="38"/>
      <c r="X40" s="38"/>
      <c r="Y40" s="38"/>
      <c r="Z40" s="38"/>
      <c r="AA40" s="38"/>
      <c r="AB40" s="38"/>
      <c r="AC40" s="38"/>
      <c r="AD40" s="38"/>
      <c r="AE40" s="38"/>
    </row>
    <row r="44" spans="1:31" s="2" customFormat="1" ht="6.95" customHeight="1">
      <c r="A44" s="38"/>
      <c r="B44" s="170"/>
      <c r="C44" s="171"/>
      <c r="D44" s="171"/>
      <c r="E44" s="171"/>
      <c r="F44" s="171"/>
      <c r="G44" s="171"/>
      <c r="H44" s="171"/>
      <c r="I44" s="172"/>
      <c r="J44" s="171"/>
      <c r="K44" s="171"/>
      <c r="L44" s="137"/>
      <c r="S44" s="38"/>
      <c r="T44" s="38"/>
      <c r="U44" s="38"/>
      <c r="V44" s="38"/>
      <c r="W44" s="38"/>
      <c r="X44" s="38"/>
      <c r="Y44" s="38"/>
      <c r="Z44" s="38"/>
      <c r="AA44" s="38"/>
      <c r="AB44" s="38"/>
      <c r="AC44" s="38"/>
      <c r="AD44" s="38"/>
      <c r="AE44" s="38"/>
    </row>
    <row r="45" spans="1:31" s="2" customFormat="1" ht="24.95" customHeight="1">
      <c r="A45" s="38"/>
      <c r="B45" s="39"/>
      <c r="C45" s="23" t="s">
        <v>126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3" t="str">
        <f>E7</f>
        <v>Preference veřejné dopravy města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119</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IV.a. - Hrotovická x Spojovací</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Město Třebíč</v>
      </c>
      <c r="G52" s="40"/>
      <c r="H52" s="40"/>
      <c r="I52" s="140" t="s">
        <v>23</v>
      </c>
      <c r="J52" s="72" t="str">
        <f>IF(J12="","",J12)</f>
        <v>25. 5. 2021</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32</v>
      </c>
      <c r="J54" s="36" t="str">
        <f>E21</f>
        <v>Ing. Karel Tomek</v>
      </c>
      <c r="K54" s="40"/>
      <c r="L54" s="137"/>
      <c r="S54" s="38"/>
      <c r="T54" s="38"/>
      <c r="U54" s="38"/>
      <c r="V54" s="38"/>
      <c r="W54" s="38"/>
      <c r="X54" s="38"/>
      <c r="Y54" s="38"/>
      <c r="Z54" s="38"/>
      <c r="AA54" s="38"/>
      <c r="AB54" s="38"/>
      <c r="AC54" s="38"/>
      <c r="AD54" s="38"/>
      <c r="AE54" s="38"/>
    </row>
    <row r="55" spans="1:31" s="2" customFormat="1" ht="25.65" customHeight="1">
      <c r="A55" s="38"/>
      <c r="B55" s="39"/>
      <c r="C55" s="32" t="s">
        <v>30</v>
      </c>
      <c r="D55" s="40"/>
      <c r="E55" s="40"/>
      <c r="F55" s="27" t="str">
        <f>IF(E18="","",E18)</f>
        <v>Vyplň údaj</v>
      </c>
      <c r="G55" s="40"/>
      <c r="H55" s="40"/>
      <c r="I55" s="140" t="s">
        <v>35</v>
      </c>
      <c r="J55" s="36" t="str">
        <f>E24</f>
        <v>Ivalú Macarena Ávila Herrera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4" t="s">
        <v>127</v>
      </c>
      <c r="D57" s="175"/>
      <c r="E57" s="175"/>
      <c r="F57" s="175"/>
      <c r="G57" s="175"/>
      <c r="H57" s="175"/>
      <c r="I57" s="176"/>
      <c r="J57" s="177" t="s">
        <v>128</v>
      </c>
      <c r="K57" s="175"/>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8" t="s">
        <v>72</v>
      </c>
      <c r="D59" s="40"/>
      <c r="E59" s="40"/>
      <c r="F59" s="40"/>
      <c r="G59" s="40"/>
      <c r="H59" s="40"/>
      <c r="I59" s="136"/>
      <c r="J59" s="102">
        <f>J85</f>
        <v>0</v>
      </c>
      <c r="K59" s="40"/>
      <c r="L59" s="137"/>
      <c r="S59" s="38"/>
      <c r="T59" s="38"/>
      <c r="U59" s="38"/>
      <c r="V59" s="38"/>
      <c r="W59" s="38"/>
      <c r="X59" s="38"/>
      <c r="Y59" s="38"/>
      <c r="Z59" s="38"/>
      <c r="AA59" s="38"/>
      <c r="AB59" s="38"/>
      <c r="AC59" s="38"/>
      <c r="AD59" s="38"/>
      <c r="AE59" s="38"/>
      <c r="AU59" s="17" t="s">
        <v>129</v>
      </c>
    </row>
    <row r="60" spans="1:31" s="9" customFormat="1" ht="24.95" customHeight="1">
      <c r="A60" s="9"/>
      <c r="B60" s="179"/>
      <c r="C60" s="180"/>
      <c r="D60" s="181" t="s">
        <v>130</v>
      </c>
      <c r="E60" s="182"/>
      <c r="F60" s="182"/>
      <c r="G60" s="182"/>
      <c r="H60" s="182"/>
      <c r="I60" s="183"/>
      <c r="J60" s="184">
        <f>J86</f>
        <v>0</v>
      </c>
      <c r="K60" s="180"/>
      <c r="L60" s="185"/>
      <c r="S60" s="9"/>
      <c r="T60" s="9"/>
      <c r="U60" s="9"/>
      <c r="V60" s="9"/>
      <c r="W60" s="9"/>
      <c r="X60" s="9"/>
      <c r="Y60" s="9"/>
      <c r="Z60" s="9"/>
      <c r="AA60" s="9"/>
      <c r="AB60" s="9"/>
      <c r="AC60" s="9"/>
      <c r="AD60" s="9"/>
      <c r="AE60" s="9"/>
    </row>
    <row r="61" spans="1:31" s="9" customFormat="1" ht="24.95" customHeight="1">
      <c r="A61" s="9"/>
      <c r="B61" s="179"/>
      <c r="C61" s="180"/>
      <c r="D61" s="181" t="s">
        <v>132</v>
      </c>
      <c r="E61" s="182"/>
      <c r="F61" s="182"/>
      <c r="G61" s="182"/>
      <c r="H61" s="182"/>
      <c r="I61" s="183"/>
      <c r="J61" s="184">
        <f>J89</f>
        <v>0</v>
      </c>
      <c r="K61" s="180"/>
      <c r="L61" s="185"/>
      <c r="S61" s="9"/>
      <c r="T61" s="9"/>
      <c r="U61" s="9"/>
      <c r="V61" s="9"/>
      <c r="W61" s="9"/>
      <c r="X61" s="9"/>
      <c r="Y61" s="9"/>
      <c r="Z61" s="9"/>
      <c r="AA61" s="9"/>
      <c r="AB61" s="9"/>
      <c r="AC61" s="9"/>
      <c r="AD61" s="9"/>
      <c r="AE61" s="9"/>
    </row>
    <row r="62" spans="1:31" s="10" customFormat="1" ht="19.9" customHeight="1">
      <c r="A62" s="10"/>
      <c r="B62" s="186"/>
      <c r="C62" s="187"/>
      <c r="D62" s="188" t="s">
        <v>1992</v>
      </c>
      <c r="E62" s="189"/>
      <c r="F62" s="189"/>
      <c r="G62" s="189"/>
      <c r="H62" s="189"/>
      <c r="I62" s="190"/>
      <c r="J62" s="191">
        <f>J90</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133</v>
      </c>
      <c r="E63" s="189"/>
      <c r="F63" s="189"/>
      <c r="G63" s="189"/>
      <c r="H63" s="189"/>
      <c r="I63" s="190"/>
      <c r="J63" s="191">
        <f>J97</f>
        <v>0</v>
      </c>
      <c r="K63" s="187"/>
      <c r="L63" s="192"/>
      <c r="S63" s="10"/>
      <c r="T63" s="10"/>
      <c r="U63" s="10"/>
      <c r="V63" s="10"/>
      <c r="W63" s="10"/>
      <c r="X63" s="10"/>
      <c r="Y63" s="10"/>
      <c r="Z63" s="10"/>
      <c r="AA63" s="10"/>
      <c r="AB63" s="10"/>
      <c r="AC63" s="10"/>
      <c r="AD63" s="10"/>
      <c r="AE63" s="10"/>
    </row>
    <row r="64" spans="1:31" s="9" customFormat="1" ht="24.95" customHeight="1">
      <c r="A64" s="9"/>
      <c r="B64" s="179"/>
      <c r="C64" s="180"/>
      <c r="D64" s="181" t="s">
        <v>134</v>
      </c>
      <c r="E64" s="182"/>
      <c r="F64" s="182"/>
      <c r="G64" s="182"/>
      <c r="H64" s="182"/>
      <c r="I64" s="183"/>
      <c r="J64" s="184">
        <f>J104</f>
        <v>0</v>
      </c>
      <c r="K64" s="180"/>
      <c r="L64" s="185"/>
      <c r="S64" s="9"/>
      <c r="T64" s="9"/>
      <c r="U64" s="9"/>
      <c r="V64" s="9"/>
      <c r="W64" s="9"/>
      <c r="X64" s="9"/>
      <c r="Y64" s="9"/>
      <c r="Z64" s="9"/>
      <c r="AA64" s="9"/>
      <c r="AB64" s="9"/>
      <c r="AC64" s="9"/>
      <c r="AD64" s="9"/>
      <c r="AE64" s="9"/>
    </row>
    <row r="65" spans="1:31" s="9" customFormat="1" ht="24.95" customHeight="1">
      <c r="A65" s="9"/>
      <c r="B65" s="179"/>
      <c r="C65" s="180"/>
      <c r="D65" s="181" t="s">
        <v>135</v>
      </c>
      <c r="E65" s="182"/>
      <c r="F65" s="182"/>
      <c r="G65" s="182"/>
      <c r="H65" s="182"/>
      <c r="I65" s="183"/>
      <c r="J65" s="184">
        <f>J111</f>
        <v>0</v>
      </c>
      <c r="K65" s="180"/>
      <c r="L65" s="185"/>
      <c r="S65" s="9"/>
      <c r="T65" s="9"/>
      <c r="U65" s="9"/>
      <c r="V65" s="9"/>
      <c r="W65" s="9"/>
      <c r="X65" s="9"/>
      <c r="Y65" s="9"/>
      <c r="Z65" s="9"/>
      <c r="AA65" s="9"/>
      <c r="AB65" s="9"/>
      <c r="AC65" s="9"/>
      <c r="AD65" s="9"/>
      <c r="AE65" s="9"/>
    </row>
    <row r="66" spans="1:31" s="2" customFormat="1" ht="21.8" customHeight="1">
      <c r="A66" s="38"/>
      <c r="B66" s="39"/>
      <c r="C66" s="40"/>
      <c r="D66" s="40"/>
      <c r="E66" s="40"/>
      <c r="F66" s="40"/>
      <c r="G66" s="40"/>
      <c r="H66" s="40"/>
      <c r="I66" s="136"/>
      <c r="J66" s="40"/>
      <c r="K66" s="40"/>
      <c r="L66" s="137"/>
      <c r="S66" s="38"/>
      <c r="T66" s="38"/>
      <c r="U66" s="38"/>
      <c r="V66" s="38"/>
      <c r="W66" s="38"/>
      <c r="X66" s="38"/>
      <c r="Y66" s="38"/>
      <c r="Z66" s="38"/>
      <c r="AA66" s="38"/>
      <c r="AB66" s="38"/>
      <c r="AC66" s="38"/>
      <c r="AD66" s="38"/>
      <c r="AE66" s="38"/>
    </row>
    <row r="67" spans="1:31" s="2" customFormat="1" ht="6.95" customHeight="1">
      <c r="A67" s="38"/>
      <c r="B67" s="59"/>
      <c r="C67" s="60"/>
      <c r="D67" s="60"/>
      <c r="E67" s="60"/>
      <c r="F67" s="60"/>
      <c r="G67" s="60"/>
      <c r="H67" s="60"/>
      <c r="I67" s="169"/>
      <c r="J67" s="60"/>
      <c r="K67" s="60"/>
      <c r="L67" s="137"/>
      <c r="S67" s="38"/>
      <c r="T67" s="38"/>
      <c r="U67" s="38"/>
      <c r="V67" s="38"/>
      <c r="W67" s="38"/>
      <c r="X67" s="38"/>
      <c r="Y67" s="38"/>
      <c r="Z67" s="38"/>
      <c r="AA67" s="38"/>
      <c r="AB67" s="38"/>
      <c r="AC67" s="38"/>
      <c r="AD67" s="38"/>
      <c r="AE67" s="38"/>
    </row>
    <row r="71" spans="1:31" s="2" customFormat="1" ht="6.95" customHeight="1">
      <c r="A71" s="38"/>
      <c r="B71" s="61"/>
      <c r="C71" s="62"/>
      <c r="D71" s="62"/>
      <c r="E71" s="62"/>
      <c r="F71" s="62"/>
      <c r="G71" s="62"/>
      <c r="H71" s="62"/>
      <c r="I71" s="172"/>
      <c r="J71" s="62"/>
      <c r="K71" s="62"/>
      <c r="L71" s="137"/>
      <c r="S71" s="38"/>
      <c r="T71" s="38"/>
      <c r="U71" s="38"/>
      <c r="V71" s="38"/>
      <c r="W71" s="38"/>
      <c r="X71" s="38"/>
      <c r="Y71" s="38"/>
      <c r="Z71" s="38"/>
      <c r="AA71" s="38"/>
      <c r="AB71" s="38"/>
      <c r="AC71" s="38"/>
      <c r="AD71" s="38"/>
      <c r="AE71" s="38"/>
    </row>
    <row r="72" spans="1:31" s="2" customFormat="1" ht="24.95" customHeight="1">
      <c r="A72" s="38"/>
      <c r="B72" s="39"/>
      <c r="C72" s="23" t="s">
        <v>143</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16</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6.5" customHeight="1">
      <c r="A75" s="38"/>
      <c r="B75" s="39"/>
      <c r="C75" s="40"/>
      <c r="D75" s="40"/>
      <c r="E75" s="173" t="str">
        <f>E7</f>
        <v>Preference veřejné dopravy města Třebíč</v>
      </c>
      <c r="F75" s="32"/>
      <c r="G75" s="32"/>
      <c r="H75" s="32"/>
      <c r="I75" s="136"/>
      <c r="J75" s="40"/>
      <c r="K75" s="40"/>
      <c r="L75" s="137"/>
      <c r="S75" s="38"/>
      <c r="T75" s="38"/>
      <c r="U75" s="38"/>
      <c r="V75" s="38"/>
      <c r="W75" s="38"/>
      <c r="X75" s="38"/>
      <c r="Y75" s="38"/>
      <c r="Z75" s="38"/>
      <c r="AA75" s="38"/>
      <c r="AB75" s="38"/>
      <c r="AC75" s="38"/>
      <c r="AD75" s="38"/>
      <c r="AE75" s="38"/>
    </row>
    <row r="76" spans="1:31" s="2" customFormat="1" ht="12" customHeight="1">
      <c r="A76" s="38"/>
      <c r="B76" s="39"/>
      <c r="C76" s="32" t="s">
        <v>119</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6.5" customHeight="1">
      <c r="A77" s="38"/>
      <c r="B77" s="39"/>
      <c r="C77" s="40"/>
      <c r="D77" s="40"/>
      <c r="E77" s="69" t="str">
        <f>E9</f>
        <v>IV.a. - Hrotovická x Spojovací</v>
      </c>
      <c r="F77" s="40"/>
      <c r="G77" s="40"/>
      <c r="H77" s="40"/>
      <c r="I77" s="136"/>
      <c r="J77" s="40"/>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21</v>
      </c>
      <c r="D79" s="40"/>
      <c r="E79" s="40"/>
      <c r="F79" s="27" t="str">
        <f>F12</f>
        <v>Město Třebíč</v>
      </c>
      <c r="G79" s="40"/>
      <c r="H79" s="40"/>
      <c r="I79" s="140" t="s">
        <v>23</v>
      </c>
      <c r="J79" s="72" t="str">
        <f>IF(J12="","",J12)</f>
        <v>25. 5. 2021</v>
      </c>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5.15" customHeight="1">
      <c r="A81" s="38"/>
      <c r="B81" s="39"/>
      <c r="C81" s="32" t="s">
        <v>25</v>
      </c>
      <c r="D81" s="40"/>
      <c r="E81" s="40"/>
      <c r="F81" s="27" t="str">
        <f>E15</f>
        <v>Město Třebíč</v>
      </c>
      <c r="G81" s="40"/>
      <c r="H81" s="40"/>
      <c r="I81" s="140" t="s">
        <v>32</v>
      </c>
      <c r="J81" s="36" t="str">
        <f>E21</f>
        <v>Ing. Karel Tomek</v>
      </c>
      <c r="K81" s="40"/>
      <c r="L81" s="137"/>
      <c r="S81" s="38"/>
      <c r="T81" s="38"/>
      <c r="U81" s="38"/>
      <c r="V81" s="38"/>
      <c r="W81" s="38"/>
      <c r="X81" s="38"/>
      <c r="Y81" s="38"/>
      <c r="Z81" s="38"/>
      <c r="AA81" s="38"/>
      <c r="AB81" s="38"/>
      <c r="AC81" s="38"/>
      <c r="AD81" s="38"/>
      <c r="AE81" s="38"/>
    </row>
    <row r="82" spans="1:31" s="2" customFormat="1" ht="25.65" customHeight="1">
      <c r="A82" s="38"/>
      <c r="B82" s="39"/>
      <c r="C82" s="32" t="s">
        <v>30</v>
      </c>
      <c r="D82" s="40"/>
      <c r="E82" s="40"/>
      <c r="F82" s="27" t="str">
        <f>IF(E18="","",E18)</f>
        <v>Vyplň údaj</v>
      </c>
      <c r="G82" s="40"/>
      <c r="H82" s="40"/>
      <c r="I82" s="140" t="s">
        <v>35</v>
      </c>
      <c r="J82" s="36" t="str">
        <f>E24</f>
        <v>Ivalú Macarena Ávila Herrera</v>
      </c>
      <c r="K82" s="40"/>
      <c r="L82" s="137"/>
      <c r="S82" s="38"/>
      <c r="T82" s="38"/>
      <c r="U82" s="38"/>
      <c r="V82" s="38"/>
      <c r="W82" s="38"/>
      <c r="X82" s="38"/>
      <c r="Y82" s="38"/>
      <c r="Z82" s="38"/>
      <c r="AA82" s="38"/>
      <c r="AB82" s="38"/>
      <c r="AC82" s="38"/>
      <c r="AD82" s="38"/>
      <c r="AE82" s="38"/>
    </row>
    <row r="83" spans="1:31" s="2" customFormat="1" ht="10.3"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11" customFormat="1" ht="29.25" customHeight="1">
      <c r="A84" s="193"/>
      <c r="B84" s="194"/>
      <c r="C84" s="195" t="s">
        <v>144</v>
      </c>
      <c r="D84" s="196" t="s">
        <v>59</v>
      </c>
      <c r="E84" s="196" t="s">
        <v>55</v>
      </c>
      <c r="F84" s="196" t="s">
        <v>56</v>
      </c>
      <c r="G84" s="196" t="s">
        <v>145</v>
      </c>
      <c r="H84" s="196" t="s">
        <v>146</v>
      </c>
      <c r="I84" s="197" t="s">
        <v>147</v>
      </c>
      <c r="J84" s="196" t="s">
        <v>128</v>
      </c>
      <c r="K84" s="198" t="s">
        <v>148</v>
      </c>
      <c r="L84" s="199"/>
      <c r="M84" s="92" t="s">
        <v>19</v>
      </c>
      <c r="N84" s="93" t="s">
        <v>44</v>
      </c>
      <c r="O84" s="93" t="s">
        <v>149</v>
      </c>
      <c r="P84" s="93" t="s">
        <v>150</v>
      </c>
      <c r="Q84" s="93" t="s">
        <v>151</v>
      </c>
      <c r="R84" s="93" t="s">
        <v>152</v>
      </c>
      <c r="S84" s="93" t="s">
        <v>153</v>
      </c>
      <c r="T84" s="94" t="s">
        <v>154</v>
      </c>
      <c r="U84" s="193"/>
      <c r="V84" s="193"/>
      <c r="W84" s="193"/>
      <c r="X84" s="193"/>
      <c r="Y84" s="193"/>
      <c r="Z84" s="193"/>
      <c r="AA84" s="193"/>
      <c r="AB84" s="193"/>
      <c r="AC84" s="193"/>
      <c r="AD84" s="193"/>
      <c r="AE84" s="193"/>
    </row>
    <row r="85" spans="1:63" s="2" customFormat="1" ht="22.8" customHeight="1">
      <c r="A85" s="38"/>
      <c r="B85" s="39"/>
      <c r="C85" s="99" t="s">
        <v>155</v>
      </c>
      <c r="D85" s="40"/>
      <c r="E85" s="40"/>
      <c r="F85" s="40"/>
      <c r="G85" s="40"/>
      <c r="H85" s="40"/>
      <c r="I85" s="136"/>
      <c r="J85" s="200">
        <f>BK85</f>
        <v>0</v>
      </c>
      <c r="K85" s="40"/>
      <c r="L85" s="44"/>
      <c r="M85" s="95"/>
      <c r="N85" s="201"/>
      <c r="O85" s="96"/>
      <c r="P85" s="202">
        <f>P86+P89+P104+P111</f>
        <v>0</v>
      </c>
      <c r="Q85" s="96"/>
      <c r="R85" s="202">
        <f>R86+R89+R104+R111</f>
        <v>0.004195</v>
      </c>
      <c r="S85" s="96"/>
      <c r="T85" s="203">
        <f>T86+T89+T104+T111</f>
        <v>0</v>
      </c>
      <c r="U85" s="38"/>
      <c r="V85" s="38"/>
      <c r="W85" s="38"/>
      <c r="X85" s="38"/>
      <c r="Y85" s="38"/>
      <c r="Z85" s="38"/>
      <c r="AA85" s="38"/>
      <c r="AB85" s="38"/>
      <c r="AC85" s="38"/>
      <c r="AD85" s="38"/>
      <c r="AE85" s="38"/>
      <c r="AT85" s="17" t="s">
        <v>73</v>
      </c>
      <c r="AU85" s="17" t="s">
        <v>129</v>
      </c>
      <c r="BK85" s="204">
        <f>BK86+BK89+BK104+BK111</f>
        <v>0</v>
      </c>
    </row>
    <row r="86" spans="1:63" s="12" customFormat="1" ht="25.9" customHeight="1">
      <c r="A86" s="12"/>
      <c r="B86" s="205"/>
      <c r="C86" s="206"/>
      <c r="D86" s="207" t="s">
        <v>73</v>
      </c>
      <c r="E86" s="208" t="s">
        <v>156</v>
      </c>
      <c r="F86" s="208" t="s">
        <v>157</v>
      </c>
      <c r="G86" s="206"/>
      <c r="H86" s="206"/>
      <c r="I86" s="209"/>
      <c r="J86" s="210">
        <f>BK86</f>
        <v>0</v>
      </c>
      <c r="K86" s="206"/>
      <c r="L86" s="211"/>
      <c r="M86" s="212"/>
      <c r="N86" s="213"/>
      <c r="O86" s="213"/>
      <c r="P86" s="214">
        <f>SUM(P87:P88)</f>
        <v>0</v>
      </c>
      <c r="Q86" s="213"/>
      <c r="R86" s="214">
        <f>SUM(R87:R88)</f>
        <v>0</v>
      </c>
      <c r="S86" s="213"/>
      <c r="T86" s="215">
        <f>SUM(T87:T88)</f>
        <v>0</v>
      </c>
      <c r="U86" s="12"/>
      <c r="V86" s="12"/>
      <c r="W86" s="12"/>
      <c r="X86" s="12"/>
      <c r="Y86" s="12"/>
      <c r="Z86" s="12"/>
      <c r="AA86" s="12"/>
      <c r="AB86" s="12"/>
      <c r="AC86" s="12"/>
      <c r="AD86" s="12"/>
      <c r="AE86" s="12"/>
      <c r="AR86" s="216" t="s">
        <v>82</v>
      </c>
      <c r="AT86" s="217" t="s">
        <v>73</v>
      </c>
      <c r="AU86" s="217" t="s">
        <v>74</v>
      </c>
      <c r="AY86" s="216" t="s">
        <v>158</v>
      </c>
      <c r="BK86" s="218">
        <f>SUM(BK87:BK88)</f>
        <v>0</v>
      </c>
    </row>
    <row r="87" spans="1:65" s="2" customFormat="1" ht="21.75" customHeight="1">
      <c r="A87" s="38"/>
      <c r="B87" s="39"/>
      <c r="C87" s="219" t="s">
        <v>82</v>
      </c>
      <c r="D87" s="219" t="s">
        <v>159</v>
      </c>
      <c r="E87" s="220" t="s">
        <v>169</v>
      </c>
      <c r="F87" s="221" t="s">
        <v>170</v>
      </c>
      <c r="G87" s="222" t="s">
        <v>171</v>
      </c>
      <c r="H87" s="223">
        <v>1</v>
      </c>
      <c r="I87" s="224"/>
      <c r="J87" s="225">
        <f>ROUND(I87*H87,2)</f>
        <v>0</v>
      </c>
      <c r="K87" s="221" t="s">
        <v>19</v>
      </c>
      <c r="L87" s="44"/>
      <c r="M87" s="226" t="s">
        <v>19</v>
      </c>
      <c r="N87" s="227" t="s">
        <v>45</v>
      </c>
      <c r="O87" s="84"/>
      <c r="P87" s="228">
        <f>O87*H87</f>
        <v>0</v>
      </c>
      <c r="Q87" s="228">
        <v>0</v>
      </c>
      <c r="R87" s="228">
        <f>Q87*H87</f>
        <v>0</v>
      </c>
      <c r="S87" s="228">
        <v>0</v>
      </c>
      <c r="T87" s="229">
        <f>S87*H87</f>
        <v>0</v>
      </c>
      <c r="U87" s="38"/>
      <c r="V87" s="38"/>
      <c r="W87" s="38"/>
      <c r="X87" s="38"/>
      <c r="Y87" s="38"/>
      <c r="Z87" s="38"/>
      <c r="AA87" s="38"/>
      <c r="AB87" s="38"/>
      <c r="AC87" s="38"/>
      <c r="AD87" s="38"/>
      <c r="AE87" s="38"/>
      <c r="AR87" s="230" t="s">
        <v>163</v>
      </c>
      <c r="AT87" s="230" t="s">
        <v>159</v>
      </c>
      <c r="AU87" s="230" t="s">
        <v>82</v>
      </c>
      <c r="AY87" s="17" t="s">
        <v>158</v>
      </c>
      <c r="BE87" s="231">
        <f>IF(N87="základní",J87,0)</f>
        <v>0</v>
      </c>
      <c r="BF87" s="231">
        <f>IF(N87="snížená",J87,0)</f>
        <v>0</v>
      </c>
      <c r="BG87" s="231">
        <f>IF(N87="zákl. přenesená",J87,0)</f>
        <v>0</v>
      </c>
      <c r="BH87" s="231">
        <f>IF(N87="sníž. přenesená",J87,0)</f>
        <v>0</v>
      </c>
      <c r="BI87" s="231">
        <f>IF(N87="nulová",J87,0)</f>
        <v>0</v>
      </c>
      <c r="BJ87" s="17" t="s">
        <v>82</v>
      </c>
      <c r="BK87" s="231">
        <f>ROUND(I87*H87,2)</f>
        <v>0</v>
      </c>
      <c r="BL87" s="17" t="s">
        <v>163</v>
      </c>
      <c r="BM87" s="230" t="s">
        <v>2373</v>
      </c>
    </row>
    <row r="88" spans="1:47" s="2" customFormat="1" ht="12">
      <c r="A88" s="38"/>
      <c r="B88" s="39"/>
      <c r="C88" s="40"/>
      <c r="D88" s="232" t="s">
        <v>165</v>
      </c>
      <c r="E88" s="40"/>
      <c r="F88" s="233" t="s">
        <v>170</v>
      </c>
      <c r="G88" s="40"/>
      <c r="H88" s="40"/>
      <c r="I88" s="136"/>
      <c r="J88" s="40"/>
      <c r="K88" s="40"/>
      <c r="L88" s="44"/>
      <c r="M88" s="234"/>
      <c r="N88" s="235"/>
      <c r="O88" s="84"/>
      <c r="P88" s="84"/>
      <c r="Q88" s="84"/>
      <c r="R88" s="84"/>
      <c r="S88" s="84"/>
      <c r="T88" s="85"/>
      <c r="U88" s="38"/>
      <c r="V88" s="38"/>
      <c r="W88" s="38"/>
      <c r="X88" s="38"/>
      <c r="Y88" s="38"/>
      <c r="Z88" s="38"/>
      <c r="AA88" s="38"/>
      <c r="AB88" s="38"/>
      <c r="AC88" s="38"/>
      <c r="AD88" s="38"/>
      <c r="AE88" s="38"/>
      <c r="AT88" s="17" t="s">
        <v>165</v>
      </c>
      <c r="AU88" s="17" t="s">
        <v>82</v>
      </c>
    </row>
    <row r="89" spans="1:63" s="12" customFormat="1" ht="25.9" customHeight="1">
      <c r="A89" s="12"/>
      <c r="B89" s="205"/>
      <c r="C89" s="206"/>
      <c r="D89" s="207" t="s">
        <v>73</v>
      </c>
      <c r="E89" s="208" t="s">
        <v>206</v>
      </c>
      <c r="F89" s="208" t="s">
        <v>207</v>
      </c>
      <c r="G89" s="206"/>
      <c r="H89" s="206"/>
      <c r="I89" s="209"/>
      <c r="J89" s="210">
        <f>BK89</f>
        <v>0</v>
      </c>
      <c r="K89" s="206"/>
      <c r="L89" s="211"/>
      <c r="M89" s="212"/>
      <c r="N89" s="213"/>
      <c r="O89" s="213"/>
      <c r="P89" s="214">
        <f>P90+P97</f>
        <v>0</v>
      </c>
      <c r="Q89" s="213"/>
      <c r="R89" s="214">
        <f>R90+R97</f>
        <v>0.002955</v>
      </c>
      <c r="S89" s="213"/>
      <c r="T89" s="215">
        <f>T90+T97</f>
        <v>0</v>
      </c>
      <c r="U89" s="12"/>
      <c r="V89" s="12"/>
      <c r="W89" s="12"/>
      <c r="X89" s="12"/>
      <c r="Y89" s="12"/>
      <c r="Z89" s="12"/>
      <c r="AA89" s="12"/>
      <c r="AB89" s="12"/>
      <c r="AC89" s="12"/>
      <c r="AD89" s="12"/>
      <c r="AE89" s="12"/>
      <c r="AR89" s="216" t="s">
        <v>85</v>
      </c>
      <c r="AT89" s="217" t="s">
        <v>73</v>
      </c>
      <c r="AU89" s="217" t="s">
        <v>74</v>
      </c>
      <c r="AY89" s="216" t="s">
        <v>158</v>
      </c>
      <c r="BK89" s="218">
        <f>BK90+BK97</f>
        <v>0</v>
      </c>
    </row>
    <row r="90" spans="1:63" s="12" customFormat="1" ht="22.8" customHeight="1">
      <c r="A90" s="12"/>
      <c r="B90" s="205"/>
      <c r="C90" s="206"/>
      <c r="D90" s="207" t="s">
        <v>73</v>
      </c>
      <c r="E90" s="269" t="s">
        <v>1996</v>
      </c>
      <c r="F90" s="269" t="s">
        <v>1997</v>
      </c>
      <c r="G90" s="206"/>
      <c r="H90" s="206"/>
      <c r="I90" s="209"/>
      <c r="J90" s="270">
        <f>BK90</f>
        <v>0</v>
      </c>
      <c r="K90" s="206"/>
      <c r="L90" s="211"/>
      <c r="M90" s="212"/>
      <c r="N90" s="213"/>
      <c r="O90" s="213"/>
      <c r="P90" s="214">
        <f>SUM(P91:P96)</f>
        <v>0</v>
      </c>
      <c r="Q90" s="213"/>
      <c r="R90" s="214">
        <f>SUM(R91:R96)</f>
        <v>0.001955</v>
      </c>
      <c r="S90" s="213"/>
      <c r="T90" s="215">
        <f>SUM(T91:T96)</f>
        <v>0</v>
      </c>
      <c r="U90" s="12"/>
      <c r="V90" s="12"/>
      <c r="W90" s="12"/>
      <c r="X90" s="12"/>
      <c r="Y90" s="12"/>
      <c r="Z90" s="12"/>
      <c r="AA90" s="12"/>
      <c r="AB90" s="12"/>
      <c r="AC90" s="12"/>
      <c r="AD90" s="12"/>
      <c r="AE90" s="12"/>
      <c r="AR90" s="216" t="s">
        <v>85</v>
      </c>
      <c r="AT90" s="217" t="s">
        <v>73</v>
      </c>
      <c r="AU90" s="217" t="s">
        <v>82</v>
      </c>
      <c r="AY90" s="216" t="s">
        <v>158</v>
      </c>
      <c r="BK90" s="218">
        <f>SUM(BK91:BK96)</f>
        <v>0</v>
      </c>
    </row>
    <row r="91" spans="1:65" s="2" customFormat="1" ht="21.75" customHeight="1">
      <c r="A91" s="38"/>
      <c r="B91" s="39"/>
      <c r="C91" s="219" t="s">
        <v>85</v>
      </c>
      <c r="D91" s="219" t="s">
        <v>159</v>
      </c>
      <c r="E91" s="220" t="s">
        <v>2374</v>
      </c>
      <c r="F91" s="221" t="s">
        <v>2375</v>
      </c>
      <c r="G91" s="222" t="s">
        <v>162</v>
      </c>
      <c r="H91" s="223">
        <v>10</v>
      </c>
      <c r="I91" s="224"/>
      <c r="J91" s="225">
        <f>ROUND(I91*H91,2)</f>
        <v>0</v>
      </c>
      <c r="K91" s="221" t="s">
        <v>213</v>
      </c>
      <c r="L91" s="44"/>
      <c r="M91" s="226" t="s">
        <v>19</v>
      </c>
      <c r="N91" s="227" t="s">
        <v>45</v>
      </c>
      <c r="O91" s="84"/>
      <c r="P91" s="228">
        <f>O91*H91</f>
        <v>0</v>
      </c>
      <c r="Q91" s="228">
        <v>0</v>
      </c>
      <c r="R91" s="228">
        <f>Q91*H91</f>
        <v>0</v>
      </c>
      <c r="S91" s="228">
        <v>0</v>
      </c>
      <c r="T91" s="229">
        <f>S91*H91</f>
        <v>0</v>
      </c>
      <c r="U91" s="38"/>
      <c r="V91" s="38"/>
      <c r="W91" s="38"/>
      <c r="X91" s="38"/>
      <c r="Y91" s="38"/>
      <c r="Z91" s="38"/>
      <c r="AA91" s="38"/>
      <c r="AB91" s="38"/>
      <c r="AC91" s="38"/>
      <c r="AD91" s="38"/>
      <c r="AE91" s="38"/>
      <c r="AR91" s="230" t="s">
        <v>195</v>
      </c>
      <c r="AT91" s="230" t="s">
        <v>159</v>
      </c>
      <c r="AU91" s="230" t="s">
        <v>85</v>
      </c>
      <c r="AY91" s="17" t="s">
        <v>158</v>
      </c>
      <c r="BE91" s="231">
        <f>IF(N91="základní",J91,0)</f>
        <v>0</v>
      </c>
      <c r="BF91" s="231">
        <f>IF(N91="snížená",J91,0)</f>
        <v>0</v>
      </c>
      <c r="BG91" s="231">
        <f>IF(N91="zákl. přenesená",J91,0)</f>
        <v>0</v>
      </c>
      <c r="BH91" s="231">
        <f>IF(N91="sníž. přenesená",J91,0)</f>
        <v>0</v>
      </c>
      <c r="BI91" s="231">
        <f>IF(N91="nulová",J91,0)</f>
        <v>0</v>
      </c>
      <c r="BJ91" s="17" t="s">
        <v>82</v>
      </c>
      <c r="BK91" s="231">
        <f>ROUND(I91*H91,2)</f>
        <v>0</v>
      </c>
      <c r="BL91" s="17" t="s">
        <v>195</v>
      </c>
      <c r="BM91" s="230" t="s">
        <v>2376</v>
      </c>
    </row>
    <row r="92" spans="1:47" s="2" customFormat="1" ht="12">
      <c r="A92" s="38"/>
      <c r="B92" s="39"/>
      <c r="C92" s="40"/>
      <c r="D92" s="232" t="s">
        <v>165</v>
      </c>
      <c r="E92" s="40"/>
      <c r="F92" s="233" t="s">
        <v>2377</v>
      </c>
      <c r="G92" s="40"/>
      <c r="H92" s="40"/>
      <c r="I92" s="136"/>
      <c r="J92" s="40"/>
      <c r="K92" s="40"/>
      <c r="L92" s="44"/>
      <c r="M92" s="234"/>
      <c r="N92" s="235"/>
      <c r="O92" s="84"/>
      <c r="P92" s="84"/>
      <c r="Q92" s="84"/>
      <c r="R92" s="84"/>
      <c r="S92" s="84"/>
      <c r="T92" s="85"/>
      <c r="U92" s="38"/>
      <c r="V92" s="38"/>
      <c r="W92" s="38"/>
      <c r="X92" s="38"/>
      <c r="Y92" s="38"/>
      <c r="Z92" s="38"/>
      <c r="AA92" s="38"/>
      <c r="AB92" s="38"/>
      <c r="AC92" s="38"/>
      <c r="AD92" s="38"/>
      <c r="AE92" s="38"/>
      <c r="AT92" s="17" t="s">
        <v>165</v>
      </c>
      <c r="AU92" s="17" t="s">
        <v>85</v>
      </c>
    </row>
    <row r="93" spans="1:65" s="2" customFormat="1" ht="16.5" customHeight="1">
      <c r="A93" s="38"/>
      <c r="B93" s="39"/>
      <c r="C93" s="259" t="s">
        <v>176</v>
      </c>
      <c r="D93" s="259" t="s">
        <v>199</v>
      </c>
      <c r="E93" s="260" t="s">
        <v>1332</v>
      </c>
      <c r="F93" s="261" t="s">
        <v>1333</v>
      </c>
      <c r="G93" s="262" t="s">
        <v>162</v>
      </c>
      <c r="H93" s="263">
        <v>11.5</v>
      </c>
      <c r="I93" s="264"/>
      <c r="J93" s="265">
        <f>ROUND(I93*H93,2)</f>
        <v>0</v>
      </c>
      <c r="K93" s="261" t="s">
        <v>213</v>
      </c>
      <c r="L93" s="266"/>
      <c r="M93" s="267" t="s">
        <v>19</v>
      </c>
      <c r="N93" s="268" t="s">
        <v>45</v>
      </c>
      <c r="O93" s="84"/>
      <c r="P93" s="228">
        <f>O93*H93</f>
        <v>0</v>
      </c>
      <c r="Q93" s="228">
        <v>0.00017</v>
      </c>
      <c r="R93" s="228">
        <f>Q93*H93</f>
        <v>0.001955</v>
      </c>
      <c r="S93" s="228">
        <v>0</v>
      </c>
      <c r="T93" s="229">
        <f>S93*H93</f>
        <v>0</v>
      </c>
      <c r="U93" s="38"/>
      <c r="V93" s="38"/>
      <c r="W93" s="38"/>
      <c r="X93" s="38"/>
      <c r="Y93" s="38"/>
      <c r="Z93" s="38"/>
      <c r="AA93" s="38"/>
      <c r="AB93" s="38"/>
      <c r="AC93" s="38"/>
      <c r="AD93" s="38"/>
      <c r="AE93" s="38"/>
      <c r="AR93" s="230" t="s">
        <v>203</v>
      </c>
      <c r="AT93" s="230" t="s">
        <v>199</v>
      </c>
      <c r="AU93" s="230" t="s">
        <v>85</v>
      </c>
      <c r="AY93" s="17" t="s">
        <v>158</v>
      </c>
      <c r="BE93" s="231">
        <f>IF(N93="základní",J93,0)</f>
        <v>0</v>
      </c>
      <c r="BF93" s="231">
        <f>IF(N93="snížená",J93,0)</f>
        <v>0</v>
      </c>
      <c r="BG93" s="231">
        <f>IF(N93="zákl. přenesená",J93,0)</f>
        <v>0</v>
      </c>
      <c r="BH93" s="231">
        <f>IF(N93="sníž. přenesená",J93,0)</f>
        <v>0</v>
      </c>
      <c r="BI93" s="231">
        <f>IF(N93="nulová",J93,0)</f>
        <v>0</v>
      </c>
      <c r="BJ93" s="17" t="s">
        <v>82</v>
      </c>
      <c r="BK93" s="231">
        <f>ROUND(I93*H93,2)</f>
        <v>0</v>
      </c>
      <c r="BL93" s="17" t="s">
        <v>195</v>
      </c>
      <c r="BM93" s="230" t="s">
        <v>2378</v>
      </c>
    </row>
    <row r="94" spans="1:47" s="2" customFormat="1" ht="12">
      <c r="A94" s="38"/>
      <c r="B94" s="39"/>
      <c r="C94" s="40"/>
      <c r="D94" s="232" t="s">
        <v>165</v>
      </c>
      <c r="E94" s="40"/>
      <c r="F94" s="233" t="s">
        <v>1333</v>
      </c>
      <c r="G94" s="40"/>
      <c r="H94" s="40"/>
      <c r="I94" s="136"/>
      <c r="J94" s="40"/>
      <c r="K94" s="40"/>
      <c r="L94" s="44"/>
      <c r="M94" s="234"/>
      <c r="N94" s="235"/>
      <c r="O94" s="84"/>
      <c r="P94" s="84"/>
      <c r="Q94" s="84"/>
      <c r="R94" s="84"/>
      <c r="S94" s="84"/>
      <c r="T94" s="85"/>
      <c r="U94" s="38"/>
      <c r="V94" s="38"/>
      <c r="W94" s="38"/>
      <c r="X94" s="38"/>
      <c r="Y94" s="38"/>
      <c r="Z94" s="38"/>
      <c r="AA94" s="38"/>
      <c r="AB94" s="38"/>
      <c r="AC94" s="38"/>
      <c r="AD94" s="38"/>
      <c r="AE94" s="38"/>
      <c r="AT94" s="17" t="s">
        <v>165</v>
      </c>
      <c r="AU94" s="17" t="s">
        <v>85</v>
      </c>
    </row>
    <row r="95" spans="1:51" s="13" customFormat="1" ht="12">
      <c r="A95" s="13"/>
      <c r="B95" s="236"/>
      <c r="C95" s="237"/>
      <c r="D95" s="232" t="s">
        <v>166</v>
      </c>
      <c r="E95" s="238" t="s">
        <v>19</v>
      </c>
      <c r="F95" s="239" t="s">
        <v>2406</v>
      </c>
      <c r="G95" s="237"/>
      <c r="H95" s="240">
        <v>10</v>
      </c>
      <c r="I95" s="241"/>
      <c r="J95" s="237"/>
      <c r="K95" s="237"/>
      <c r="L95" s="242"/>
      <c r="M95" s="243"/>
      <c r="N95" s="244"/>
      <c r="O95" s="244"/>
      <c r="P95" s="244"/>
      <c r="Q95" s="244"/>
      <c r="R95" s="244"/>
      <c r="S95" s="244"/>
      <c r="T95" s="245"/>
      <c r="U95" s="13"/>
      <c r="V95" s="13"/>
      <c r="W95" s="13"/>
      <c r="X95" s="13"/>
      <c r="Y95" s="13"/>
      <c r="Z95" s="13"/>
      <c r="AA95" s="13"/>
      <c r="AB95" s="13"/>
      <c r="AC95" s="13"/>
      <c r="AD95" s="13"/>
      <c r="AE95" s="13"/>
      <c r="AT95" s="246" t="s">
        <v>166</v>
      </c>
      <c r="AU95" s="246" t="s">
        <v>85</v>
      </c>
      <c r="AV95" s="13" t="s">
        <v>85</v>
      </c>
      <c r="AW95" s="13" t="s">
        <v>34</v>
      </c>
      <c r="AX95" s="13" t="s">
        <v>82</v>
      </c>
      <c r="AY95" s="246" t="s">
        <v>158</v>
      </c>
    </row>
    <row r="96" spans="1:51" s="13" customFormat="1" ht="12">
      <c r="A96" s="13"/>
      <c r="B96" s="236"/>
      <c r="C96" s="237"/>
      <c r="D96" s="232" t="s">
        <v>166</v>
      </c>
      <c r="E96" s="237"/>
      <c r="F96" s="239" t="s">
        <v>1331</v>
      </c>
      <c r="G96" s="237"/>
      <c r="H96" s="240">
        <v>11.5</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166</v>
      </c>
      <c r="AU96" s="246" t="s">
        <v>85</v>
      </c>
      <c r="AV96" s="13" t="s">
        <v>85</v>
      </c>
      <c r="AW96" s="13" t="s">
        <v>4</v>
      </c>
      <c r="AX96" s="13" t="s">
        <v>82</v>
      </c>
      <c r="AY96" s="246" t="s">
        <v>158</v>
      </c>
    </row>
    <row r="97" spans="1:63" s="12" customFormat="1" ht="22.8" customHeight="1">
      <c r="A97" s="12"/>
      <c r="B97" s="205"/>
      <c r="C97" s="206"/>
      <c r="D97" s="207" t="s">
        <v>73</v>
      </c>
      <c r="E97" s="269" t="s">
        <v>208</v>
      </c>
      <c r="F97" s="269" t="s">
        <v>209</v>
      </c>
      <c r="G97" s="206"/>
      <c r="H97" s="206"/>
      <c r="I97" s="209"/>
      <c r="J97" s="270">
        <f>BK97</f>
        <v>0</v>
      </c>
      <c r="K97" s="206"/>
      <c r="L97" s="211"/>
      <c r="M97" s="212"/>
      <c r="N97" s="213"/>
      <c r="O97" s="213"/>
      <c r="P97" s="214">
        <f>SUM(P98:P103)</f>
        <v>0</v>
      </c>
      <c r="Q97" s="213"/>
      <c r="R97" s="214">
        <f>SUM(R98:R103)</f>
        <v>0.001</v>
      </c>
      <c r="S97" s="213"/>
      <c r="T97" s="215">
        <f>SUM(T98:T103)</f>
        <v>0</v>
      </c>
      <c r="U97" s="12"/>
      <c r="V97" s="12"/>
      <c r="W97" s="12"/>
      <c r="X97" s="12"/>
      <c r="Y97" s="12"/>
      <c r="Z97" s="12"/>
      <c r="AA97" s="12"/>
      <c r="AB97" s="12"/>
      <c r="AC97" s="12"/>
      <c r="AD97" s="12"/>
      <c r="AE97" s="12"/>
      <c r="AR97" s="216" t="s">
        <v>85</v>
      </c>
      <c r="AT97" s="217" t="s">
        <v>73</v>
      </c>
      <c r="AU97" s="217" t="s">
        <v>82</v>
      </c>
      <c r="AY97" s="216" t="s">
        <v>158</v>
      </c>
      <c r="BK97" s="218">
        <f>SUM(BK98:BK103)</f>
        <v>0</v>
      </c>
    </row>
    <row r="98" spans="1:65" s="2" customFormat="1" ht="21.75" customHeight="1">
      <c r="A98" s="38"/>
      <c r="B98" s="39"/>
      <c r="C98" s="219" t="s">
        <v>163</v>
      </c>
      <c r="D98" s="219" t="s">
        <v>159</v>
      </c>
      <c r="E98" s="220" t="s">
        <v>224</v>
      </c>
      <c r="F98" s="221" t="s">
        <v>225</v>
      </c>
      <c r="G98" s="222" t="s">
        <v>202</v>
      </c>
      <c r="H98" s="223">
        <v>1</v>
      </c>
      <c r="I98" s="224"/>
      <c r="J98" s="225">
        <f>ROUND(I98*H98,2)</f>
        <v>0</v>
      </c>
      <c r="K98" s="221" t="s">
        <v>213</v>
      </c>
      <c r="L98" s="44"/>
      <c r="M98" s="226" t="s">
        <v>19</v>
      </c>
      <c r="N98" s="227" t="s">
        <v>45</v>
      </c>
      <c r="O98" s="84"/>
      <c r="P98" s="228">
        <f>O98*H98</f>
        <v>0</v>
      </c>
      <c r="Q98" s="228">
        <v>0</v>
      </c>
      <c r="R98" s="228">
        <f>Q98*H98</f>
        <v>0</v>
      </c>
      <c r="S98" s="228">
        <v>0</v>
      </c>
      <c r="T98" s="229">
        <f>S98*H98</f>
        <v>0</v>
      </c>
      <c r="U98" s="38"/>
      <c r="V98" s="38"/>
      <c r="W98" s="38"/>
      <c r="X98" s="38"/>
      <c r="Y98" s="38"/>
      <c r="Z98" s="38"/>
      <c r="AA98" s="38"/>
      <c r="AB98" s="38"/>
      <c r="AC98" s="38"/>
      <c r="AD98" s="38"/>
      <c r="AE98" s="38"/>
      <c r="AR98" s="230" t="s">
        <v>195</v>
      </c>
      <c r="AT98" s="230" t="s">
        <v>159</v>
      </c>
      <c r="AU98" s="230" t="s">
        <v>85</v>
      </c>
      <c r="AY98" s="17" t="s">
        <v>158</v>
      </c>
      <c r="BE98" s="231">
        <f>IF(N98="základní",J98,0)</f>
        <v>0</v>
      </c>
      <c r="BF98" s="231">
        <f>IF(N98="snížená",J98,0)</f>
        <v>0</v>
      </c>
      <c r="BG98" s="231">
        <f>IF(N98="zákl. přenesená",J98,0)</f>
        <v>0</v>
      </c>
      <c r="BH98" s="231">
        <f>IF(N98="sníž. přenesená",J98,0)</f>
        <v>0</v>
      </c>
      <c r="BI98" s="231">
        <f>IF(N98="nulová",J98,0)</f>
        <v>0</v>
      </c>
      <c r="BJ98" s="17" t="s">
        <v>82</v>
      </c>
      <c r="BK98" s="231">
        <f>ROUND(I98*H98,2)</f>
        <v>0</v>
      </c>
      <c r="BL98" s="17" t="s">
        <v>195</v>
      </c>
      <c r="BM98" s="230" t="s">
        <v>2380</v>
      </c>
    </row>
    <row r="99" spans="1:47" s="2" customFormat="1" ht="12">
      <c r="A99" s="38"/>
      <c r="B99" s="39"/>
      <c r="C99" s="40"/>
      <c r="D99" s="232" t="s">
        <v>165</v>
      </c>
      <c r="E99" s="40"/>
      <c r="F99" s="233" t="s">
        <v>225</v>
      </c>
      <c r="G99" s="40"/>
      <c r="H99" s="40"/>
      <c r="I99" s="136"/>
      <c r="J99" s="40"/>
      <c r="K99" s="40"/>
      <c r="L99" s="44"/>
      <c r="M99" s="234"/>
      <c r="N99" s="235"/>
      <c r="O99" s="84"/>
      <c r="P99" s="84"/>
      <c r="Q99" s="84"/>
      <c r="R99" s="84"/>
      <c r="S99" s="84"/>
      <c r="T99" s="85"/>
      <c r="U99" s="38"/>
      <c r="V99" s="38"/>
      <c r="W99" s="38"/>
      <c r="X99" s="38"/>
      <c r="Y99" s="38"/>
      <c r="Z99" s="38"/>
      <c r="AA99" s="38"/>
      <c r="AB99" s="38"/>
      <c r="AC99" s="38"/>
      <c r="AD99" s="38"/>
      <c r="AE99" s="38"/>
      <c r="AT99" s="17" t="s">
        <v>165</v>
      </c>
      <c r="AU99" s="17" t="s">
        <v>85</v>
      </c>
    </row>
    <row r="100" spans="1:51" s="13" customFormat="1" ht="12">
      <c r="A100" s="13"/>
      <c r="B100" s="236"/>
      <c r="C100" s="237"/>
      <c r="D100" s="232" t="s">
        <v>166</v>
      </c>
      <c r="E100" s="238" t="s">
        <v>19</v>
      </c>
      <c r="F100" s="239" t="s">
        <v>243</v>
      </c>
      <c r="G100" s="237"/>
      <c r="H100" s="240">
        <v>1</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166</v>
      </c>
      <c r="AU100" s="246" t="s">
        <v>85</v>
      </c>
      <c r="AV100" s="13" t="s">
        <v>85</v>
      </c>
      <c r="AW100" s="13" t="s">
        <v>34</v>
      </c>
      <c r="AX100" s="13" t="s">
        <v>82</v>
      </c>
      <c r="AY100" s="246" t="s">
        <v>158</v>
      </c>
    </row>
    <row r="101" spans="1:65" s="2" customFormat="1" ht="16.5" customHeight="1">
      <c r="A101" s="38"/>
      <c r="B101" s="39"/>
      <c r="C101" s="259" t="s">
        <v>191</v>
      </c>
      <c r="D101" s="259" t="s">
        <v>199</v>
      </c>
      <c r="E101" s="260" t="s">
        <v>229</v>
      </c>
      <c r="F101" s="261" t="s">
        <v>230</v>
      </c>
      <c r="G101" s="262" t="s">
        <v>202</v>
      </c>
      <c r="H101" s="263">
        <v>1</v>
      </c>
      <c r="I101" s="264"/>
      <c r="J101" s="265">
        <f>ROUND(I101*H101,2)</f>
        <v>0</v>
      </c>
      <c r="K101" s="261" t="s">
        <v>19</v>
      </c>
      <c r="L101" s="266"/>
      <c r="M101" s="267" t="s">
        <v>19</v>
      </c>
      <c r="N101" s="268" t="s">
        <v>45</v>
      </c>
      <c r="O101" s="84"/>
      <c r="P101" s="228">
        <f>O101*H101</f>
        <v>0</v>
      </c>
      <c r="Q101" s="228">
        <v>0.001</v>
      </c>
      <c r="R101" s="228">
        <f>Q101*H101</f>
        <v>0.001</v>
      </c>
      <c r="S101" s="228">
        <v>0</v>
      </c>
      <c r="T101" s="229">
        <f>S101*H101</f>
        <v>0</v>
      </c>
      <c r="U101" s="38"/>
      <c r="V101" s="38"/>
      <c r="W101" s="38"/>
      <c r="X101" s="38"/>
      <c r="Y101" s="38"/>
      <c r="Z101" s="38"/>
      <c r="AA101" s="38"/>
      <c r="AB101" s="38"/>
      <c r="AC101" s="38"/>
      <c r="AD101" s="38"/>
      <c r="AE101" s="38"/>
      <c r="AR101" s="230" t="s">
        <v>203</v>
      </c>
      <c r="AT101" s="230" t="s">
        <v>199</v>
      </c>
      <c r="AU101" s="230" t="s">
        <v>85</v>
      </c>
      <c r="AY101" s="17" t="s">
        <v>158</v>
      </c>
      <c r="BE101" s="231">
        <f>IF(N101="základní",J101,0)</f>
        <v>0</v>
      </c>
      <c r="BF101" s="231">
        <f>IF(N101="snížená",J101,0)</f>
        <v>0</v>
      </c>
      <c r="BG101" s="231">
        <f>IF(N101="zákl. přenesená",J101,0)</f>
        <v>0</v>
      </c>
      <c r="BH101" s="231">
        <f>IF(N101="sníž. přenesená",J101,0)</f>
        <v>0</v>
      </c>
      <c r="BI101" s="231">
        <f>IF(N101="nulová",J101,0)</f>
        <v>0</v>
      </c>
      <c r="BJ101" s="17" t="s">
        <v>82</v>
      </c>
      <c r="BK101" s="231">
        <f>ROUND(I101*H101,2)</f>
        <v>0</v>
      </c>
      <c r="BL101" s="17" t="s">
        <v>195</v>
      </c>
      <c r="BM101" s="230" t="s">
        <v>2381</v>
      </c>
    </row>
    <row r="102" spans="1:47" s="2" customFormat="1" ht="12">
      <c r="A102" s="38"/>
      <c r="B102" s="39"/>
      <c r="C102" s="40"/>
      <c r="D102" s="232" t="s">
        <v>165</v>
      </c>
      <c r="E102" s="40"/>
      <c r="F102" s="233" t="s">
        <v>232</v>
      </c>
      <c r="G102" s="40"/>
      <c r="H102" s="40"/>
      <c r="I102" s="136"/>
      <c r="J102" s="40"/>
      <c r="K102" s="40"/>
      <c r="L102" s="44"/>
      <c r="M102" s="234"/>
      <c r="N102" s="235"/>
      <c r="O102" s="84"/>
      <c r="P102" s="84"/>
      <c r="Q102" s="84"/>
      <c r="R102" s="84"/>
      <c r="S102" s="84"/>
      <c r="T102" s="85"/>
      <c r="U102" s="38"/>
      <c r="V102" s="38"/>
      <c r="W102" s="38"/>
      <c r="X102" s="38"/>
      <c r="Y102" s="38"/>
      <c r="Z102" s="38"/>
      <c r="AA102" s="38"/>
      <c r="AB102" s="38"/>
      <c r="AC102" s="38"/>
      <c r="AD102" s="38"/>
      <c r="AE102" s="38"/>
      <c r="AT102" s="17" t="s">
        <v>165</v>
      </c>
      <c r="AU102" s="17" t="s">
        <v>85</v>
      </c>
    </row>
    <row r="103" spans="1:51" s="13" customFormat="1" ht="12">
      <c r="A103" s="13"/>
      <c r="B103" s="236"/>
      <c r="C103" s="237"/>
      <c r="D103" s="232" t="s">
        <v>166</v>
      </c>
      <c r="E103" s="238" t="s">
        <v>19</v>
      </c>
      <c r="F103" s="239" t="s">
        <v>243</v>
      </c>
      <c r="G103" s="237"/>
      <c r="H103" s="240">
        <v>1</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166</v>
      </c>
      <c r="AU103" s="246" t="s">
        <v>85</v>
      </c>
      <c r="AV103" s="13" t="s">
        <v>85</v>
      </c>
      <c r="AW103" s="13" t="s">
        <v>34</v>
      </c>
      <c r="AX103" s="13" t="s">
        <v>82</v>
      </c>
      <c r="AY103" s="246" t="s">
        <v>158</v>
      </c>
    </row>
    <row r="104" spans="1:63" s="12" customFormat="1" ht="25.9" customHeight="1">
      <c r="A104" s="12"/>
      <c r="B104" s="205"/>
      <c r="C104" s="206"/>
      <c r="D104" s="207" t="s">
        <v>73</v>
      </c>
      <c r="E104" s="208" t="s">
        <v>244</v>
      </c>
      <c r="F104" s="208" t="s">
        <v>245</v>
      </c>
      <c r="G104" s="206"/>
      <c r="H104" s="206"/>
      <c r="I104" s="209"/>
      <c r="J104" s="210">
        <f>BK104</f>
        <v>0</v>
      </c>
      <c r="K104" s="206"/>
      <c r="L104" s="211"/>
      <c r="M104" s="212"/>
      <c r="N104" s="213"/>
      <c r="O104" s="213"/>
      <c r="P104" s="214">
        <f>SUM(P105:P110)</f>
        <v>0</v>
      </c>
      <c r="Q104" s="213"/>
      <c r="R104" s="214">
        <f>SUM(R105:R110)</f>
        <v>0</v>
      </c>
      <c r="S104" s="213"/>
      <c r="T104" s="215">
        <f>SUM(T105:T110)</f>
        <v>0</v>
      </c>
      <c r="U104" s="12"/>
      <c r="V104" s="12"/>
      <c r="W104" s="12"/>
      <c r="X104" s="12"/>
      <c r="Y104" s="12"/>
      <c r="Z104" s="12"/>
      <c r="AA104" s="12"/>
      <c r="AB104" s="12"/>
      <c r="AC104" s="12"/>
      <c r="AD104" s="12"/>
      <c r="AE104" s="12"/>
      <c r="AR104" s="216" t="s">
        <v>176</v>
      </c>
      <c r="AT104" s="217" t="s">
        <v>73</v>
      </c>
      <c r="AU104" s="217" t="s">
        <v>74</v>
      </c>
      <c r="AY104" s="216" t="s">
        <v>158</v>
      </c>
      <c r="BK104" s="218">
        <f>SUM(BK105:BK110)</f>
        <v>0</v>
      </c>
    </row>
    <row r="105" spans="1:65" s="2" customFormat="1" ht="16.5" customHeight="1">
      <c r="A105" s="38"/>
      <c r="B105" s="39"/>
      <c r="C105" s="219" t="s">
        <v>198</v>
      </c>
      <c r="D105" s="219" t="s">
        <v>159</v>
      </c>
      <c r="E105" s="220" t="s">
        <v>234</v>
      </c>
      <c r="F105" s="221" t="s">
        <v>2382</v>
      </c>
      <c r="G105" s="222" t="s">
        <v>202</v>
      </c>
      <c r="H105" s="223">
        <v>1</v>
      </c>
      <c r="I105" s="224"/>
      <c r="J105" s="225">
        <f>ROUND(I105*H105,2)</f>
        <v>0</v>
      </c>
      <c r="K105" s="221" t="s">
        <v>19</v>
      </c>
      <c r="L105" s="44"/>
      <c r="M105" s="226" t="s">
        <v>19</v>
      </c>
      <c r="N105" s="227" t="s">
        <v>45</v>
      </c>
      <c r="O105" s="84"/>
      <c r="P105" s="228">
        <f>O105*H105</f>
        <v>0</v>
      </c>
      <c r="Q105" s="228">
        <v>0</v>
      </c>
      <c r="R105" s="228">
        <f>Q105*H105</f>
        <v>0</v>
      </c>
      <c r="S105" s="228">
        <v>0</v>
      </c>
      <c r="T105" s="229">
        <f>S105*H105</f>
        <v>0</v>
      </c>
      <c r="U105" s="38"/>
      <c r="V105" s="38"/>
      <c r="W105" s="38"/>
      <c r="X105" s="38"/>
      <c r="Y105" s="38"/>
      <c r="Z105" s="38"/>
      <c r="AA105" s="38"/>
      <c r="AB105" s="38"/>
      <c r="AC105" s="38"/>
      <c r="AD105" s="38"/>
      <c r="AE105" s="38"/>
      <c r="AR105" s="230" t="s">
        <v>236</v>
      </c>
      <c r="AT105" s="230" t="s">
        <v>159</v>
      </c>
      <c r="AU105" s="230" t="s">
        <v>82</v>
      </c>
      <c r="AY105" s="17" t="s">
        <v>158</v>
      </c>
      <c r="BE105" s="231">
        <f>IF(N105="základní",J105,0)</f>
        <v>0</v>
      </c>
      <c r="BF105" s="231">
        <f>IF(N105="snížená",J105,0)</f>
        <v>0</v>
      </c>
      <c r="BG105" s="231">
        <f>IF(N105="zákl. přenesená",J105,0)</f>
        <v>0</v>
      </c>
      <c r="BH105" s="231">
        <f>IF(N105="sníž. přenesená",J105,0)</f>
        <v>0</v>
      </c>
      <c r="BI105" s="231">
        <f>IF(N105="nulová",J105,0)</f>
        <v>0</v>
      </c>
      <c r="BJ105" s="17" t="s">
        <v>82</v>
      </c>
      <c r="BK105" s="231">
        <f>ROUND(I105*H105,2)</f>
        <v>0</v>
      </c>
      <c r="BL105" s="17" t="s">
        <v>236</v>
      </c>
      <c r="BM105" s="230" t="s">
        <v>2383</v>
      </c>
    </row>
    <row r="106" spans="1:47" s="2" customFormat="1" ht="12">
      <c r="A106" s="38"/>
      <c r="B106" s="39"/>
      <c r="C106" s="40"/>
      <c r="D106" s="232" t="s">
        <v>165</v>
      </c>
      <c r="E106" s="40"/>
      <c r="F106" s="233" t="s">
        <v>2382</v>
      </c>
      <c r="G106" s="40"/>
      <c r="H106" s="40"/>
      <c r="I106" s="136"/>
      <c r="J106" s="40"/>
      <c r="K106" s="40"/>
      <c r="L106" s="44"/>
      <c r="M106" s="234"/>
      <c r="N106" s="235"/>
      <c r="O106" s="84"/>
      <c r="P106" s="84"/>
      <c r="Q106" s="84"/>
      <c r="R106" s="84"/>
      <c r="S106" s="84"/>
      <c r="T106" s="85"/>
      <c r="U106" s="38"/>
      <c r="V106" s="38"/>
      <c r="W106" s="38"/>
      <c r="X106" s="38"/>
      <c r="Y106" s="38"/>
      <c r="Z106" s="38"/>
      <c r="AA106" s="38"/>
      <c r="AB106" s="38"/>
      <c r="AC106" s="38"/>
      <c r="AD106" s="38"/>
      <c r="AE106" s="38"/>
      <c r="AT106" s="17" t="s">
        <v>165</v>
      </c>
      <c r="AU106" s="17" t="s">
        <v>82</v>
      </c>
    </row>
    <row r="107" spans="1:65" s="2" customFormat="1" ht="16.5" customHeight="1">
      <c r="A107" s="38"/>
      <c r="B107" s="39"/>
      <c r="C107" s="259" t="s">
        <v>210</v>
      </c>
      <c r="D107" s="259" t="s">
        <v>199</v>
      </c>
      <c r="E107" s="260" t="s">
        <v>2384</v>
      </c>
      <c r="F107" s="261" t="s">
        <v>240</v>
      </c>
      <c r="G107" s="262" t="s">
        <v>202</v>
      </c>
      <c r="H107" s="263">
        <v>1</v>
      </c>
      <c r="I107" s="264"/>
      <c r="J107" s="265">
        <f>ROUND(I107*H107,2)</f>
        <v>0</v>
      </c>
      <c r="K107" s="261" t="s">
        <v>19</v>
      </c>
      <c r="L107" s="266"/>
      <c r="M107" s="267" t="s">
        <v>19</v>
      </c>
      <c r="N107" s="268" t="s">
        <v>45</v>
      </c>
      <c r="O107" s="84"/>
      <c r="P107" s="228">
        <f>O107*H107</f>
        <v>0</v>
      </c>
      <c r="Q107" s="228">
        <v>0</v>
      </c>
      <c r="R107" s="228">
        <f>Q107*H107</f>
        <v>0</v>
      </c>
      <c r="S107" s="228">
        <v>0</v>
      </c>
      <c r="T107" s="229">
        <f>S107*H107</f>
        <v>0</v>
      </c>
      <c r="U107" s="38"/>
      <c r="V107" s="38"/>
      <c r="W107" s="38"/>
      <c r="X107" s="38"/>
      <c r="Y107" s="38"/>
      <c r="Z107" s="38"/>
      <c r="AA107" s="38"/>
      <c r="AB107" s="38"/>
      <c r="AC107" s="38"/>
      <c r="AD107" s="38"/>
      <c r="AE107" s="38"/>
      <c r="AR107" s="230" t="s">
        <v>241</v>
      </c>
      <c r="AT107" s="230" t="s">
        <v>199</v>
      </c>
      <c r="AU107" s="230" t="s">
        <v>82</v>
      </c>
      <c r="AY107" s="17" t="s">
        <v>158</v>
      </c>
      <c r="BE107" s="231">
        <f>IF(N107="základní",J107,0)</f>
        <v>0</v>
      </c>
      <c r="BF107" s="231">
        <f>IF(N107="snížená",J107,0)</f>
        <v>0</v>
      </c>
      <c r="BG107" s="231">
        <f>IF(N107="zákl. přenesená",J107,0)</f>
        <v>0</v>
      </c>
      <c r="BH107" s="231">
        <f>IF(N107="sníž. přenesená",J107,0)</f>
        <v>0</v>
      </c>
      <c r="BI107" s="231">
        <f>IF(N107="nulová",J107,0)</f>
        <v>0</v>
      </c>
      <c r="BJ107" s="17" t="s">
        <v>82</v>
      </c>
      <c r="BK107" s="231">
        <f>ROUND(I107*H107,2)</f>
        <v>0</v>
      </c>
      <c r="BL107" s="17" t="s">
        <v>236</v>
      </c>
      <c r="BM107" s="230" t="s">
        <v>2385</v>
      </c>
    </row>
    <row r="108" spans="1:47" s="2" customFormat="1" ht="12">
      <c r="A108" s="38"/>
      <c r="B108" s="39"/>
      <c r="C108" s="40"/>
      <c r="D108" s="232" t="s">
        <v>165</v>
      </c>
      <c r="E108" s="40"/>
      <c r="F108" s="233" t="s">
        <v>240</v>
      </c>
      <c r="G108" s="40"/>
      <c r="H108" s="40"/>
      <c r="I108" s="136"/>
      <c r="J108" s="40"/>
      <c r="K108" s="40"/>
      <c r="L108" s="44"/>
      <c r="M108" s="234"/>
      <c r="N108" s="235"/>
      <c r="O108" s="84"/>
      <c r="P108" s="84"/>
      <c r="Q108" s="84"/>
      <c r="R108" s="84"/>
      <c r="S108" s="84"/>
      <c r="T108" s="85"/>
      <c r="U108" s="38"/>
      <c r="V108" s="38"/>
      <c r="W108" s="38"/>
      <c r="X108" s="38"/>
      <c r="Y108" s="38"/>
      <c r="Z108" s="38"/>
      <c r="AA108" s="38"/>
      <c r="AB108" s="38"/>
      <c r="AC108" s="38"/>
      <c r="AD108" s="38"/>
      <c r="AE108" s="38"/>
      <c r="AT108" s="17" t="s">
        <v>165</v>
      </c>
      <c r="AU108" s="17" t="s">
        <v>82</v>
      </c>
    </row>
    <row r="109" spans="1:47" s="2" customFormat="1" ht="12">
      <c r="A109" s="38"/>
      <c r="B109" s="39"/>
      <c r="C109" s="40"/>
      <c r="D109" s="232" t="s">
        <v>181</v>
      </c>
      <c r="E109" s="40"/>
      <c r="F109" s="258" t="s">
        <v>2386</v>
      </c>
      <c r="G109" s="40"/>
      <c r="H109" s="40"/>
      <c r="I109" s="136"/>
      <c r="J109" s="40"/>
      <c r="K109" s="40"/>
      <c r="L109" s="44"/>
      <c r="M109" s="234"/>
      <c r="N109" s="235"/>
      <c r="O109" s="84"/>
      <c r="P109" s="84"/>
      <c r="Q109" s="84"/>
      <c r="R109" s="84"/>
      <c r="S109" s="84"/>
      <c r="T109" s="85"/>
      <c r="U109" s="38"/>
      <c r="V109" s="38"/>
      <c r="W109" s="38"/>
      <c r="X109" s="38"/>
      <c r="Y109" s="38"/>
      <c r="Z109" s="38"/>
      <c r="AA109" s="38"/>
      <c r="AB109" s="38"/>
      <c r="AC109" s="38"/>
      <c r="AD109" s="38"/>
      <c r="AE109" s="38"/>
      <c r="AT109" s="17" t="s">
        <v>181</v>
      </c>
      <c r="AU109" s="17" t="s">
        <v>82</v>
      </c>
    </row>
    <row r="110" spans="1:51" s="13" customFormat="1" ht="12">
      <c r="A110" s="13"/>
      <c r="B110" s="236"/>
      <c r="C110" s="237"/>
      <c r="D110" s="232" t="s">
        <v>166</v>
      </c>
      <c r="E110" s="238" t="s">
        <v>19</v>
      </c>
      <c r="F110" s="239" t="s">
        <v>243</v>
      </c>
      <c r="G110" s="237"/>
      <c r="H110" s="240">
        <v>1</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166</v>
      </c>
      <c r="AU110" s="246" t="s">
        <v>82</v>
      </c>
      <c r="AV110" s="13" t="s">
        <v>85</v>
      </c>
      <c r="AW110" s="13" t="s">
        <v>34</v>
      </c>
      <c r="AX110" s="13" t="s">
        <v>82</v>
      </c>
      <c r="AY110" s="246" t="s">
        <v>158</v>
      </c>
    </row>
    <row r="111" spans="1:63" s="12" customFormat="1" ht="25.9" customHeight="1">
      <c r="A111" s="12"/>
      <c r="B111" s="205"/>
      <c r="C111" s="206"/>
      <c r="D111" s="207" t="s">
        <v>73</v>
      </c>
      <c r="E111" s="208" t="s">
        <v>408</v>
      </c>
      <c r="F111" s="208" t="s">
        <v>409</v>
      </c>
      <c r="G111" s="206"/>
      <c r="H111" s="206"/>
      <c r="I111" s="209"/>
      <c r="J111" s="210">
        <f>BK111</f>
        <v>0</v>
      </c>
      <c r="K111" s="206"/>
      <c r="L111" s="211"/>
      <c r="M111" s="212"/>
      <c r="N111" s="213"/>
      <c r="O111" s="213"/>
      <c r="P111" s="214">
        <f>SUM(P112:P132)</f>
        <v>0</v>
      </c>
      <c r="Q111" s="213"/>
      <c r="R111" s="214">
        <f>SUM(R112:R132)</f>
        <v>0.00124</v>
      </c>
      <c r="S111" s="213"/>
      <c r="T111" s="215">
        <f>SUM(T112:T132)</f>
        <v>0</v>
      </c>
      <c r="U111" s="12"/>
      <c r="V111" s="12"/>
      <c r="W111" s="12"/>
      <c r="X111" s="12"/>
      <c r="Y111" s="12"/>
      <c r="Z111" s="12"/>
      <c r="AA111" s="12"/>
      <c r="AB111" s="12"/>
      <c r="AC111" s="12"/>
      <c r="AD111" s="12"/>
      <c r="AE111" s="12"/>
      <c r="AR111" s="216" t="s">
        <v>176</v>
      </c>
      <c r="AT111" s="217" t="s">
        <v>73</v>
      </c>
      <c r="AU111" s="217" t="s">
        <v>74</v>
      </c>
      <c r="AY111" s="216" t="s">
        <v>158</v>
      </c>
      <c r="BK111" s="218">
        <f>SUM(BK112:BK132)</f>
        <v>0</v>
      </c>
    </row>
    <row r="112" spans="1:65" s="2" customFormat="1" ht="16.5" customHeight="1">
      <c r="A112" s="38"/>
      <c r="B112" s="39"/>
      <c r="C112" s="219" t="s">
        <v>218</v>
      </c>
      <c r="D112" s="219" t="s">
        <v>159</v>
      </c>
      <c r="E112" s="220" t="s">
        <v>503</v>
      </c>
      <c r="F112" s="221" t="s">
        <v>504</v>
      </c>
      <c r="G112" s="222" t="s">
        <v>202</v>
      </c>
      <c r="H112" s="223">
        <v>2</v>
      </c>
      <c r="I112" s="224"/>
      <c r="J112" s="225">
        <f>ROUND(I112*H112,2)</f>
        <v>0</v>
      </c>
      <c r="K112" s="221" t="s">
        <v>19</v>
      </c>
      <c r="L112" s="44"/>
      <c r="M112" s="226" t="s">
        <v>19</v>
      </c>
      <c r="N112" s="227" t="s">
        <v>45</v>
      </c>
      <c r="O112" s="84"/>
      <c r="P112" s="228">
        <f>O112*H112</f>
        <v>0</v>
      </c>
      <c r="Q112" s="228">
        <v>0</v>
      </c>
      <c r="R112" s="228">
        <f>Q112*H112</f>
        <v>0</v>
      </c>
      <c r="S112" s="228">
        <v>0</v>
      </c>
      <c r="T112" s="229">
        <f>S112*H112</f>
        <v>0</v>
      </c>
      <c r="U112" s="38"/>
      <c r="V112" s="38"/>
      <c r="W112" s="38"/>
      <c r="X112" s="38"/>
      <c r="Y112" s="38"/>
      <c r="Z112" s="38"/>
      <c r="AA112" s="38"/>
      <c r="AB112" s="38"/>
      <c r="AC112" s="38"/>
      <c r="AD112" s="38"/>
      <c r="AE112" s="38"/>
      <c r="AR112" s="230" t="s">
        <v>236</v>
      </c>
      <c r="AT112" s="230" t="s">
        <v>159</v>
      </c>
      <c r="AU112" s="230" t="s">
        <v>82</v>
      </c>
      <c r="AY112" s="17" t="s">
        <v>158</v>
      </c>
      <c r="BE112" s="231">
        <f>IF(N112="základní",J112,0)</f>
        <v>0</v>
      </c>
      <c r="BF112" s="231">
        <f>IF(N112="snížená",J112,0)</f>
        <v>0</v>
      </c>
      <c r="BG112" s="231">
        <f>IF(N112="zákl. přenesená",J112,0)</f>
        <v>0</v>
      </c>
      <c r="BH112" s="231">
        <f>IF(N112="sníž. přenesená",J112,0)</f>
        <v>0</v>
      </c>
      <c r="BI112" s="231">
        <f>IF(N112="nulová",J112,0)</f>
        <v>0</v>
      </c>
      <c r="BJ112" s="17" t="s">
        <v>82</v>
      </c>
      <c r="BK112" s="231">
        <f>ROUND(I112*H112,2)</f>
        <v>0</v>
      </c>
      <c r="BL112" s="17" t="s">
        <v>236</v>
      </c>
      <c r="BM112" s="230" t="s">
        <v>2387</v>
      </c>
    </row>
    <row r="113" spans="1:47" s="2" customFormat="1" ht="12">
      <c r="A113" s="38"/>
      <c r="B113" s="39"/>
      <c r="C113" s="40"/>
      <c r="D113" s="232" t="s">
        <v>165</v>
      </c>
      <c r="E113" s="40"/>
      <c r="F113" s="233" t="s">
        <v>504</v>
      </c>
      <c r="G113" s="40"/>
      <c r="H113" s="40"/>
      <c r="I113" s="136"/>
      <c r="J113" s="40"/>
      <c r="K113" s="40"/>
      <c r="L113" s="44"/>
      <c r="M113" s="234"/>
      <c r="N113" s="235"/>
      <c r="O113" s="84"/>
      <c r="P113" s="84"/>
      <c r="Q113" s="84"/>
      <c r="R113" s="84"/>
      <c r="S113" s="84"/>
      <c r="T113" s="85"/>
      <c r="U113" s="38"/>
      <c r="V113" s="38"/>
      <c r="W113" s="38"/>
      <c r="X113" s="38"/>
      <c r="Y113" s="38"/>
      <c r="Z113" s="38"/>
      <c r="AA113" s="38"/>
      <c r="AB113" s="38"/>
      <c r="AC113" s="38"/>
      <c r="AD113" s="38"/>
      <c r="AE113" s="38"/>
      <c r="AT113" s="17" t="s">
        <v>165</v>
      </c>
      <c r="AU113" s="17" t="s">
        <v>82</v>
      </c>
    </row>
    <row r="114" spans="1:65" s="2" customFormat="1" ht="16.5" customHeight="1">
      <c r="A114" s="38"/>
      <c r="B114" s="39"/>
      <c r="C114" s="259" t="s">
        <v>156</v>
      </c>
      <c r="D114" s="259" t="s">
        <v>199</v>
      </c>
      <c r="E114" s="260" t="s">
        <v>506</v>
      </c>
      <c r="F114" s="261" t="s">
        <v>507</v>
      </c>
      <c r="G114" s="262" t="s">
        <v>508</v>
      </c>
      <c r="H114" s="263">
        <v>2</v>
      </c>
      <c r="I114" s="264"/>
      <c r="J114" s="265">
        <f>ROUND(I114*H114,2)</f>
        <v>0</v>
      </c>
      <c r="K114" s="261" t="s">
        <v>19</v>
      </c>
      <c r="L114" s="266"/>
      <c r="M114" s="267" t="s">
        <v>19</v>
      </c>
      <c r="N114" s="268" t="s">
        <v>45</v>
      </c>
      <c r="O114" s="84"/>
      <c r="P114" s="228">
        <f>O114*H114</f>
        <v>0</v>
      </c>
      <c r="Q114" s="228">
        <v>0.00062</v>
      </c>
      <c r="R114" s="228">
        <f>Q114*H114</f>
        <v>0.00124</v>
      </c>
      <c r="S114" s="228">
        <v>0</v>
      </c>
      <c r="T114" s="229">
        <f>S114*H114</f>
        <v>0</v>
      </c>
      <c r="U114" s="38"/>
      <c r="V114" s="38"/>
      <c r="W114" s="38"/>
      <c r="X114" s="38"/>
      <c r="Y114" s="38"/>
      <c r="Z114" s="38"/>
      <c r="AA114" s="38"/>
      <c r="AB114" s="38"/>
      <c r="AC114" s="38"/>
      <c r="AD114" s="38"/>
      <c r="AE114" s="38"/>
      <c r="AR114" s="230" t="s">
        <v>241</v>
      </c>
      <c r="AT114" s="230" t="s">
        <v>199</v>
      </c>
      <c r="AU114" s="230" t="s">
        <v>82</v>
      </c>
      <c r="AY114" s="17" t="s">
        <v>158</v>
      </c>
      <c r="BE114" s="231">
        <f>IF(N114="základní",J114,0)</f>
        <v>0</v>
      </c>
      <c r="BF114" s="231">
        <f>IF(N114="snížená",J114,0)</f>
        <v>0</v>
      </c>
      <c r="BG114" s="231">
        <f>IF(N114="zákl. přenesená",J114,0)</f>
        <v>0</v>
      </c>
      <c r="BH114" s="231">
        <f>IF(N114="sníž. přenesená",J114,0)</f>
        <v>0</v>
      </c>
      <c r="BI114" s="231">
        <f>IF(N114="nulová",J114,0)</f>
        <v>0</v>
      </c>
      <c r="BJ114" s="17" t="s">
        <v>82</v>
      </c>
      <c r="BK114" s="231">
        <f>ROUND(I114*H114,2)</f>
        <v>0</v>
      </c>
      <c r="BL114" s="17" t="s">
        <v>236</v>
      </c>
      <c r="BM114" s="230" t="s">
        <v>2388</v>
      </c>
    </row>
    <row r="115" spans="1:47" s="2" customFormat="1" ht="12">
      <c r="A115" s="38"/>
      <c r="B115" s="39"/>
      <c r="C115" s="40"/>
      <c r="D115" s="232" t="s">
        <v>165</v>
      </c>
      <c r="E115" s="40"/>
      <c r="F115" s="233" t="s">
        <v>507</v>
      </c>
      <c r="G115" s="40"/>
      <c r="H115" s="40"/>
      <c r="I115" s="136"/>
      <c r="J115" s="40"/>
      <c r="K115" s="40"/>
      <c r="L115" s="44"/>
      <c r="M115" s="234"/>
      <c r="N115" s="235"/>
      <c r="O115" s="84"/>
      <c r="P115" s="84"/>
      <c r="Q115" s="84"/>
      <c r="R115" s="84"/>
      <c r="S115" s="84"/>
      <c r="T115" s="85"/>
      <c r="U115" s="38"/>
      <c r="V115" s="38"/>
      <c r="W115" s="38"/>
      <c r="X115" s="38"/>
      <c r="Y115" s="38"/>
      <c r="Z115" s="38"/>
      <c r="AA115" s="38"/>
      <c r="AB115" s="38"/>
      <c r="AC115" s="38"/>
      <c r="AD115" s="38"/>
      <c r="AE115" s="38"/>
      <c r="AT115" s="17" t="s">
        <v>165</v>
      </c>
      <c r="AU115" s="17" t="s">
        <v>82</v>
      </c>
    </row>
    <row r="116" spans="1:51" s="13" customFormat="1" ht="12">
      <c r="A116" s="13"/>
      <c r="B116" s="236"/>
      <c r="C116" s="237"/>
      <c r="D116" s="232" t="s">
        <v>166</v>
      </c>
      <c r="E116" s="238" t="s">
        <v>19</v>
      </c>
      <c r="F116" s="239" t="s">
        <v>2407</v>
      </c>
      <c r="G116" s="237"/>
      <c r="H116" s="240">
        <v>2</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166</v>
      </c>
      <c r="AU116" s="246" t="s">
        <v>82</v>
      </c>
      <c r="AV116" s="13" t="s">
        <v>85</v>
      </c>
      <c r="AW116" s="13" t="s">
        <v>34</v>
      </c>
      <c r="AX116" s="13" t="s">
        <v>82</v>
      </c>
      <c r="AY116" s="246" t="s">
        <v>158</v>
      </c>
    </row>
    <row r="117" spans="1:65" s="2" customFormat="1" ht="33" customHeight="1">
      <c r="A117" s="38"/>
      <c r="B117" s="39"/>
      <c r="C117" s="219" t="s">
        <v>228</v>
      </c>
      <c r="D117" s="219" t="s">
        <v>159</v>
      </c>
      <c r="E117" s="220" t="s">
        <v>2390</v>
      </c>
      <c r="F117" s="221" t="s">
        <v>2391</v>
      </c>
      <c r="G117" s="222" t="s">
        <v>202</v>
      </c>
      <c r="H117" s="223">
        <v>1</v>
      </c>
      <c r="I117" s="224"/>
      <c r="J117" s="225">
        <f>ROUND(I117*H117,2)</f>
        <v>0</v>
      </c>
      <c r="K117" s="221" t="s">
        <v>19</v>
      </c>
      <c r="L117" s="44"/>
      <c r="M117" s="226" t="s">
        <v>19</v>
      </c>
      <c r="N117" s="227" t="s">
        <v>45</v>
      </c>
      <c r="O117" s="84"/>
      <c r="P117" s="228">
        <f>O117*H117</f>
        <v>0</v>
      </c>
      <c r="Q117" s="228">
        <v>0</v>
      </c>
      <c r="R117" s="228">
        <f>Q117*H117</f>
        <v>0</v>
      </c>
      <c r="S117" s="228">
        <v>0</v>
      </c>
      <c r="T117" s="229">
        <f>S117*H117</f>
        <v>0</v>
      </c>
      <c r="U117" s="38"/>
      <c r="V117" s="38"/>
      <c r="W117" s="38"/>
      <c r="X117" s="38"/>
      <c r="Y117" s="38"/>
      <c r="Z117" s="38"/>
      <c r="AA117" s="38"/>
      <c r="AB117" s="38"/>
      <c r="AC117" s="38"/>
      <c r="AD117" s="38"/>
      <c r="AE117" s="38"/>
      <c r="AR117" s="230" t="s">
        <v>236</v>
      </c>
      <c r="AT117" s="230" t="s">
        <v>159</v>
      </c>
      <c r="AU117" s="230" t="s">
        <v>82</v>
      </c>
      <c r="AY117" s="17" t="s">
        <v>158</v>
      </c>
      <c r="BE117" s="231">
        <f>IF(N117="základní",J117,0)</f>
        <v>0</v>
      </c>
      <c r="BF117" s="231">
        <f>IF(N117="snížená",J117,0)</f>
        <v>0</v>
      </c>
      <c r="BG117" s="231">
        <f>IF(N117="zákl. přenesená",J117,0)</f>
        <v>0</v>
      </c>
      <c r="BH117" s="231">
        <f>IF(N117="sníž. přenesená",J117,0)</f>
        <v>0</v>
      </c>
      <c r="BI117" s="231">
        <f>IF(N117="nulová",J117,0)</f>
        <v>0</v>
      </c>
      <c r="BJ117" s="17" t="s">
        <v>82</v>
      </c>
      <c r="BK117" s="231">
        <f>ROUND(I117*H117,2)</f>
        <v>0</v>
      </c>
      <c r="BL117" s="17" t="s">
        <v>236</v>
      </c>
      <c r="BM117" s="230" t="s">
        <v>2392</v>
      </c>
    </row>
    <row r="118" spans="1:47" s="2" customFormat="1" ht="12">
      <c r="A118" s="38"/>
      <c r="B118" s="39"/>
      <c r="C118" s="40"/>
      <c r="D118" s="232" t="s">
        <v>165</v>
      </c>
      <c r="E118" s="40"/>
      <c r="F118" s="233" t="s">
        <v>2391</v>
      </c>
      <c r="G118" s="40"/>
      <c r="H118" s="40"/>
      <c r="I118" s="136"/>
      <c r="J118" s="40"/>
      <c r="K118" s="40"/>
      <c r="L118" s="44"/>
      <c r="M118" s="234"/>
      <c r="N118" s="235"/>
      <c r="O118" s="84"/>
      <c r="P118" s="84"/>
      <c r="Q118" s="84"/>
      <c r="R118" s="84"/>
      <c r="S118" s="84"/>
      <c r="T118" s="85"/>
      <c r="U118" s="38"/>
      <c r="V118" s="38"/>
      <c r="W118" s="38"/>
      <c r="X118" s="38"/>
      <c r="Y118" s="38"/>
      <c r="Z118" s="38"/>
      <c r="AA118" s="38"/>
      <c r="AB118" s="38"/>
      <c r="AC118" s="38"/>
      <c r="AD118" s="38"/>
      <c r="AE118" s="38"/>
      <c r="AT118" s="17" t="s">
        <v>165</v>
      </c>
      <c r="AU118" s="17" t="s">
        <v>82</v>
      </c>
    </row>
    <row r="119" spans="1:51" s="13" customFormat="1" ht="12">
      <c r="A119" s="13"/>
      <c r="B119" s="236"/>
      <c r="C119" s="237"/>
      <c r="D119" s="232" t="s">
        <v>166</v>
      </c>
      <c r="E119" s="238" t="s">
        <v>19</v>
      </c>
      <c r="F119" s="239" t="s">
        <v>2408</v>
      </c>
      <c r="G119" s="237"/>
      <c r="H119" s="240">
        <v>1</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166</v>
      </c>
      <c r="AU119" s="246" t="s">
        <v>82</v>
      </c>
      <c r="AV119" s="13" t="s">
        <v>85</v>
      </c>
      <c r="AW119" s="13" t="s">
        <v>34</v>
      </c>
      <c r="AX119" s="13" t="s">
        <v>82</v>
      </c>
      <c r="AY119" s="246" t="s">
        <v>158</v>
      </c>
    </row>
    <row r="120" spans="1:65" s="2" customFormat="1" ht="33" customHeight="1">
      <c r="A120" s="38"/>
      <c r="B120" s="39"/>
      <c r="C120" s="219" t="s">
        <v>233</v>
      </c>
      <c r="D120" s="219" t="s">
        <v>159</v>
      </c>
      <c r="E120" s="220" t="s">
        <v>2394</v>
      </c>
      <c r="F120" s="221" t="s">
        <v>2395</v>
      </c>
      <c r="G120" s="222" t="s">
        <v>202</v>
      </c>
      <c r="H120" s="223">
        <v>1</v>
      </c>
      <c r="I120" s="224"/>
      <c r="J120" s="225">
        <f>ROUND(I120*H120,2)</f>
        <v>0</v>
      </c>
      <c r="K120" s="221" t="s">
        <v>19</v>
      </c>
      <c r="L120" s="44"/>
      <c r="M120" s="226" t="s">
        <v>19</v>
      </c>
      <c r="N120" s="227" t="s">
        <v>45</v>
      </c>
      <c r="O120" s="84"/>
      <c r="P120" s="228">
        <f>O120*H120</f>
        <v>0</v>
      </c>
      <c r="Q120" s="228">
        <v>0</v>
      </c>
      <c r="R120" s="228">
        <f>Q120*H120</f>
        <v>0</v>
      </c>
      <c r="S120" s="228">
        <v>0</v>
      </c>
      <c r="T120" s="229">
        <f>S120*H120</f>
        <v>0</v>
      </c>
      <c r="U120" s="38"/>
      <c r="V120" s="38"/>
      <c r="W120" s="38"/>
      <c r="X120" s="38"/>
      <c r="Y120" s="38"/>
      <c r="Z120" s="38"/>
      <c r="AA120" s="38"/>
      <c r="AB120" s="38"/>
      <c r="AC120" s="38"/>
      <c r="AD120" s="38"/>
      <c r="AE120" s="38"/>
      <c r="AR120" s="230" t="s">
        <v>236</v>
      </c>
      <c r="AT120" s="230" t="s">
        <v>159</v>
      </c>
      <c r="AU120" s="230" t="s">
        <v>82</v>
      </c>
      <c r="AY120" s="17" t="s">
        <v>158</v>
      </c>
      <c r="BE120" s="231">
        <f>IF(N120="základní",J120,0)</f>
        <v>0</v>
      </c>
      <c r="BF120" s="231">
        <f>IF(N120="snížená",J120,0)</f>
        <v>0</v>
      </c>
      <c r="BG120" s="231">
        <f>IF(N120="zákl. přenesená",J120,0)</f>
        <v>0</v>
      </c>
      <c r="BH120" s="231">
        <f>IF(N120="sníž. přenesená",J120,0)</f>
        <v>0</v>
      </c>
      <c r="BI120" s="231">
        <f>IF(N120="nulová",J120,0)</f>
        <v>0</v>
      </c>
      <c r="BJ120" s="17" t="s">
        <v>82</v>
      </c>
      <c r="BK120" s="231">
        <f>ROUND(I120*H120,2)</f>
        <v>0</v>
      </c>
      <c r="BL120" s="17" t="s">
        <v>236</v>
      </c>
      <c r="BM120" s="230" t="s">
        <v>2396</v>
      </c>
    </row>
    <row r="121" spans="1:47" s="2" customFormat="1" ht="12">
      <c r="A121" s="38"/>
      <c r="B121" s="39"/>
      <c r="C121" s="40"/>
      <c r="D121" s="232" t="s">
        <v>165</v>
      </c>
      <c r="E121" s="40"/>
      <c r="F121" s="233" t="s">
        <v>2395</v>
      </c>
      <c r="G121" s="40"/>
      <c r="H121" s="40"/>
      <c r="I121" s="136"/>
      <c r="J121" s="40"/>
      <c r="K121" s="40"/>
      <c r="L121" s="44"/>
      <c r="M121" s="234"/>
      <c r="N121" s="235"/>
      <c r="O121" s="84"/>
      <c r="P121" s="84"/>
      <c r="Q121" s="84"/>
      <c r="R121" s="84"/>
      <c r="S121" s="84"/>
      <c r="T121" s="85"/>
      <c r="U121" s="38"/>
      <c r="V121" s="38"/>
      <c r="W121" s="38"/>
      <c r="X121" s="38"/>
      <c r="Y121" s="38"/>
      <c r="Z121" s="38"/>
      <c r="AA121" s="38"/>
      <c r="AB121" s="38"/>
      <c r="AC121" s="38"/>
      <c r="AD121" s="38"/>
      <c r="AE121" s="38"/>
      <c r="AT121" s="17" t="s">
        <v>165</v>
      </c>
      <c r="AU121" s="17" t="s">
        <v>82</v>
      </c>
    </row>
    <row r="122" spans="1:51" s="13" customFormat="1" ht="12">
      <c r="A122" s="13"/>
      <c r="B122" s="236"/>
      <c r="C122" s="237"/>
      <c r="D122" s="232" t="s">
        <v>166</v>
      </c>
      <c r="E122" s="238" t="s">
        <v>19</v>
      </c>
      <c r="F122" s="239" t="s">
        <v>2408</v>
      </c>
      <c r="G122" s="237"/>
      <c r="H122" s="240">
        <v>1</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166</v>
      </c>
      <c r="AU122" s="246" t="s">
        <v>82</v>
      </c>
      <c r="AV122" s="13" t="s">
        <v>85</v>
      </c>
      <c r="AW122" s="13" t="s">
        <v>34</v>
      </c>
      <c r="AX122" s="13" t="s">
        <v>82</v>
      </c>
      <c r="AY122" s="246" t="s">
        <v>158</v>
      </c>
    </row>
    <row r="123" spans="1:65" s="2" customFormat="1" ht="21.75" customHeight="1">
      <c r="A123" s="38"/>
      <c r="B123" s="39"/>
      <c r="C123" s="219" t="s">
        <v>238</v>
      </c>
      <c r="D123" s="219" t="s">
        <v>159</v>
      </c>
      <c r="E123" s="220" t="s">
        <v>966</v>
      </c>
      <c r="F123" s="221" t="s">
        <v>967</v>
      </c>
      <c r="G123" s="222" t="s">
        <v>202</v>
      </c>
      <c r="H123" s="223">
        <v>1</v>
      </c>
      <c r="I123" s="224"/>
      <c r="J123" s="225">
        <f>ROUND(I123*H123,2)</f>
        <v>0</v>
      </c>
      <c r="K123" s="221" t="s">
        <v>19</v>
      </c>
      <c r="L123" s="44"/>
      <c r="M123" s="226" t="s">
        <v>19</v>
      </c>
      <c r="N123" s="227" t="s">
        <v>45</v>
      </c>
      <c r="O123" s="84"/>
      <c r="P123" s="228">
        <f>O123*H123</f>
        <v>0</v>
      </c>
      <c r="Q123" s="228">
        <v>0</v>
      </c>
      <c r="R123" s="228">
        <f>Q123*H123</f>
        <v>0</v>
      </c>
      <c r="S123" s="228">
        <v>0</v>
      </c>
      <c r="T123" s="229">
        <f>S123*H123</f>
        <v>0</v>
      </c>
      <c r="U123" s="38"/>
      <c r="V123" s="38"/>
      <c r="W123" s="38"/>
      <c r="X123" s="38"/>
      <c r="Y123" s="38"/>
      <c r="Z123" s="38"/>
      <c r="AA123" s="38"/>
      <c r="AB123" s="38"/>
      <c r="AC123" s="38"/>
      <c r="AD123" s="38"/>
      <c r="AE123" s="38"/>
      <c r="AR123" s="230" t="s">
        <v>236</v>
      </c>
      <c r="AT123" s="230" t="s">
        <v>159</v>
      </c>
      <c r="AU123" s="230" t="s">
        <v>82</v>
      </c>
      <c r="AY123" s="17" t="s">
        <v>158</v>
      </c>
      <c r="BE123" s="231">
        <f>IF(N123="základní",J123,0)</f>
        <v>0</v>
      </c>
      <c r="BF123" s="231">
        <f>IF(N123="snížená",J123,0)</f>
        <v>0</v>
      </c>
      <c r="BG123" s="231">
        <f>IF(N123="zákl. přenesená",J123,0)</f>
        <v>0</v>
      </c>
      <c r="BH123" s="231">
        <f>IF(N123="sníž. přenesená",J123,0)</f>
        <v>0</v>
      </c>
      <c r="BI123" s="231">
        <f>IF(N123="nulová",J123,0)</f>
        <v>0</v>
      </c>
      <c r="BJ123" s="17" t="s">
        <v>82</v>
      </c>
      <c r="BK123" s="231">
        <f>ROUND(I123*H123,2)</f>
        <v>0</v>
      </c>
      <c r="BL123" s="17" t="s">
        <v>236</v>
      </c>
      <c r="BM123" s="230" t="s">
        <v>2397</v>
      </c>
    </row>
    <row r="124" spans="1:47" s="2" customFormat="1" ht="12">
      <c r="A124" s="38"/>
      <c r="B124" s="39"/>
      <c r="C124" s="40"/>
      <c r="D124" s="232" t="s">
        <v>165</v>
      </c>
      <c r="E124" s="40"/>
      <c r="F124" s="233" t="s">
        <v>967</v>
      </c>
      <c r="G124" s="40"/>
      <c r="H124" s="40"/>
      <c r="I124" s="136"/>
      <c r="J124" s="40"/>
      <c r="K124" s="40"/>
      <c r="L124" s="44"/>
      <c r="M124" s="234"/>
      <c r="N124" s="235"/>
      <c r="O124" s="84"/>
      <c r="P124" s="84"/>
      <c r="Q124" s="84"/>
      <c r="R124" s="84"/>
      <c r="S124" s="84"/>
      <c r="T124" s="85"/>
      <c r="U124" s="38"/>
      <c r="V124" s="38"/>
      <c r="W124" s="38"/>
      <c r="X124" s="38"/>
      <c r="Y124" s="38"/>
      <c r="Z124" s="38"/>
      <c r="AA124" s="38"/>
      <c r="AB124" s="38"/>
      <c r="AC124" s="38"/>
      <c r="AD124" s="38"/>
      <c r="AE124" s="38"/>
      <c r="AT124" s="17" t="s">
        <v>165</v>
      </c>
      <c r="AU124" s="17" t="s">
        <v>82</v>
      </c>
    </row>
    <row r="125" spans="1:51" s="13" customFormat="1" ht="12">
      <c r="A125" s="13"/>
      <c r="B125" s="236"/>
      <c r="C125" s="237"/>
      <c r="D125" s="232" t="s">
        <v>166</v>
      </c>
      <c r="E125" s="238" t="s">
        <v>19</v>
      </c>
      <c r="F125" s="239" t="s">
        <v>2408</v>
      </c>
      <c r="G125" s="237"/>
      <c r="H125" s="240">
        <v>1</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166</v>
      </c>
      <c r="AU125" s="246" t="s">
        <v>82</v>
      </c>
      <c r="AV125" s="13" t="s">
        <v>85</v>
      </c>
      <c r="AW125" s="13" t="s">
        <v>34</v>
      </c>
      <c r="AX125" s="13" t="s">
        <v>82</v>
      </c>
      <c r="AY125" s="246" t="s">
        <v>158</v>
      </c>
    </row>
    <row r="126" spans="1:65" s="2" customFormat="1" ht="21.75" customHeight="1">
      <c r="A126" s="38"/>
      <c r="B126" s="39"/>
      <c r="C126" s="219" t="s">
        <v>246</v>
      </c>
      <c r="D126" s="219" t="s">
        <v>159</v>
      </c>
      <c r="E126" s="220" t="s">
        <v>971</v>
      </c>
      <c r="F126" s="221" t="s">
        <v>2399</v>
      </c>
      <c r="G126" s="222" t="s">
        <v>202</v>
      </c>
      <c r="H126" s="223">
        <v>1</v>
      </c>
      <c r="I126" s="224"/>
      <c r="J126" s="225">
        <f>ROUND(I126*H126,2)</f>
        <v>0</v>
      </c>
      <c r="K126" s="221" t="s">
        <v>19</v>
      </c>
      <c r="L126" s="44"/>
      <c r="M126" s="226" t="s">
        <v>19</v>
      </c>
      <c r="N126" s="227" t="s">
        <v>45</v>
      </c>
      <c r="O126" s="84"/>
      <c r="P126" s="228">
        <f>O126*H126</f>
        <v>0</v>
      </c>
      <c r="Q126" s="228">
        <v>0</v>
      </c>
      <c r="R126" s="228">
        <f>Q126*H126</f>
        <v>0</v>
      </c>
      <c r="S126" s="228">
        <v>0</v>
      </c>
      <c r="T126" s="229">
        <f>S126*H126</f>
        <v>0</v>
      </c>
      <c r="U126" s="38"/>
      <c r="V126" s="38"/>
      <c r="W126" s="38"/>
      <c r="X126" s="38"/>
      <c r="Y126" s="38"/>
      <c r="Z126" s="38"/>
      <c r="AA126" s="38"/>
      <c r="AB126" s="38"/>
      <c r="AC126" s="38"/>
      <c r="AD126" s="38"/>
      <c r="AE126" s="38"/>
      <c r="AR126" s="230" t="s">
        <v>236</v>
      </c>
      <c r="AT126" s="230" t="s">
        <v>159</v>
      </c>
      <c r="AU126" s="230" t="s">
        <v>82</v>
      </c>
      <c r="AY126" s="17" t="s">
        <v>158</v>
      </c>
      <c r="BE126" s="231">
        <f>IF(N126="základní",J126,0)</f>
        <v>0</v>
      </c>
      <c r="BF126" s="231">
        <f>IF(N126="snížená",J126,0)</f>
        <v>0</v>
      </c>
      <c r="BG126" s="231">
        <f>IF(N126="zákl. přenesená",J126,0)</f>
        <v>0</v>
      </c>
      <c r="BH126" s="231">
        <f>IF(N126="sníž. přenesená",J126,0)</f>
        <v>0</v>
      </c>
      <c r="BI126" s="231">
        <f>IF(N126="nulová",J126,0)</f>
        <v>0</v>
      </c>
      <c r="BJ126" s="17" t="s">
        <v>82</v>
      </c>
      <c r="BK126" s="231">
        <f>ROUND(I126*H126,2)</f>
        <v>0</v>
      </c>
      <c r="BL126" s="17" t="s">
        <v>236</v>
      </c>
      <c r="BM126" s="230" t="s">
        <v>2400</v>
      </c>
    </row>
    <row r="127" spans="1:47" s="2" customFormat="1" ht="12">
      <c r="A127" s="38"/>
      <c r="B127" s="39"/>
      <c r="C127" s="40"/>
      <c r="D127" s="232" t="s">
        <v>165</v>
      </c>
      <c r="E127" s="40"/>
      <c r="F127" s="233" t="s">
        <v>2399</v>
      </c>
      <c r="G127" s="40"/>
      <c r="H127" s="40"/>
      <c r="I127" s="136"/>
      <c r="J127" s="40"/>
      <c r="K127" s="40"/>
      <c r="L127" s="44"/>
      <c r="M127" s="234"/>
      <c r="N127" s="235"/>
      <c r="O127" s="84"/>
      <c r="P127" s="84"/>
      <c r="Q127" s="84"/>
      <c r="R127" s="84"/>
      <c r="S127" s="84"/>
      <c r="T127" s="85"/>
      <c r="U127" s="38"/>
      <c r="V127" s="38"/>
      <c r="W127" s="38"/>
      <c r="X127" s="38"/>
      <c r="Y127" s="38"/>
      <c r="Z127" s="38"/>
      <c r="AA127" s="38"/>
      <c r="AB127" s="38"/>
      <c r="AC127" s="38"/>
      <c r="AD127" s="38"/>
      <c r="AE127" s="38"/>
      <c r="AT127" s="17" t="s">
        <v>165</v>
      </c>
      <c r="AU127" s="17" t="s">
        <v>82</v>
      </c>
    </row>
    <row r="128" spans="1:51" s="13" customFormat="1" ht="12">
      <c r="A128" s="13"/>
      <c r="B128" s="236"/>
      <c r="C128" s="237"/>
      <c r="D128" s="232" t="s">
        <v>166</v>
      </c>
      <c r="E128" s="238" t="s">
        <v>19</v>
      </c>
      <c r="F128" s="239" t="s">
        <v>2408</v>
      </c>
      <c r="G128" s="237"/>
      <c r="H128" s="240">
        <v>1</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166</v>
      </c>
      <c r="AU128" s="246" t="s">
        <v>82</v>
      </c>
      <c r="AV128" s="13" t="s">
        <v>85</v>
      </c>
      <c r="AW128" s="13" t="s">
        <v>34</v>
      </c>
      <c r="AX128" s="13" t="s">
        <v>82</v>
      </c>
      <c r="AY128" s="246" t="s">
        <v>158</v>
      </c>
    </row>
    <row r="129" spans="1:65" s="2" customFormat="1" ht="16.5" customHeight="1">
      <c r="A129" s="38"/>
      <c r="B129" s="39"/>
      <c r="C129" s="219" t="s">
        <v>252</v>
      </c>
      <c r="D129" s="219" t="s">
        <v>159</v>
      </c>
      <c r="E129" s="220" t="s">
        <v>975</v>
      </c>
      <c r="F129" s="221" t="s">
        <v>976</v>
      </c>
      <c r="G129" s="222" t="s">
        <v>977</v>
      </c>
      <c r="H129" s="223">
        <v>1</v>
      </c>
      <c r="I129" s="224"/>
      <c r="J129" s="225">
        <f>ROUND(I129*H129,2)</f>
        <v>0</v>
      </c>
      <c r="K129" s="221" t="s">
        <v>19</v>
      </c>
      <c r="L129" s="44"/>
      <c r="M129" s="226" t="s">
        <v>19</v>
      </c>
      <c r="N129" s="227" t="s">
        <v>45</v>
      </c>
      <c r="O129" s="84"/>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236</v>
      </c>
      <c r="AT129" s="230" t="s">
        <v>159</v>
      </c>
      <c r="AU129" s="230" t="s">
        <v>82</v>
      </c>
      <c r="AY129" s="17" t="s">
        <v>158</v>
      </c>
      <c r="BE129" s="231">
        <f>IF(N129="základní",J129,0)</f>
        <v>0</v>
      </c>
      <c r="BF129" s="231">
        <f>IF(N129="snížená",J129,0)</f>
        <v>0</v>
      </c>
      <c r="BG129" s="231">
        <f>IF(N129="zákl. přenesená",J129,0)</f>
        <v>0</v>
      </c>
      <c r="BH129" s="231">
        <f>IF(N129="sníž. přenesená",J129,0)</f>
        <v>0</v>
      </c>
      <c r="BI129" s="231">
        <f>IF(N129="nulová",J129,0)</f>
        <v>0</v>
      </c>
      <c r="BJ129" s="17" t="s">
        <v>82</v>
      </c>
      <c r="BK129" s="231">
        <f>ROUND(I129*H129,2)</f>
        <v>0</v>
      </c>
      <c r="BL129" s="17" t="s">
        <v>236</v>
      </c>
      <c r="BM129" s="230" t="s">
        <v>2401</v>
      </c>
    </row>
    <row r="130" spans="1:47" s="2" customFormat="1" ht="12">
      <c r="A130" s="38"/>
      <c r="B130" s="39"/>
      <c r="C130" s="40"/>
      <c r="D130" s="232" t="s">
        <v>165</v>
      </c>
      <c r="E130" s="40"/>
      <c r="F130" s="233" t="s">
        <v>2402</v>
      </c>
      <c r="G130" s="40"/>
      <c r="H130" s="40"/>
      <c r="I130" s="136"/>
      <c r="J130" s="40"/>
      <c r="K130" s="40"/>
      <c r="L130" s="44"/>
      <c r="M130" s="234"/>
      <c r="N130" s="235"/>
      <c r="O130" s="84"/>
      <c r="P130" s="84"/>
      <c r="Q130" s="84"/>
      <c r="R130" s="84"/>
      <c r="S130" s="84"/>
      <c r="T130" s="85"/>
      <c r="U130" s="38"/>
      <c r="V130" s="38"/>
      <c r="W130" s="38"/>
      <c r="X130" s="38"/>
      <c r="Y130" s="38"/>
      <c r="Z130" s="38"/>
      <c r="AA130" s="38"/>
      <c r="AB130" s="38"/>
      <c r="AC130" s="38"/>
      <c r="AD130" s="38"/>
      <c r="AE130" s="38"/>
      <c r="AT130" s="17" t="s">
        <v>165</v>
      </c>
      <c r="AU130" s="17" t="s">
        <v>82</v>
      </c>
    </row>
    <row r="131" spans="1:65" s="2" customFormat="1" ht="16.5" customHeight="1">
      <c r="A131" s="38"/>
      <c r="B131" s="39"/>
      <c r="C131" s="219" t="s">
        <v>8</v>
      </c>
      <c r="D131" s="219" t="s">
        <v>159</v>
      </c>
      <c r="E131" s="220" t="s">
        <v>981</v>
      </c>
      <c r="F131" s="221" t="s">
        <v>982</v>
      </c>
      <c r="G131" s="222" t="s">
        <v>977</v>
      </c>
      <c r="H131" s="223">
        <v>1</v>
      </c>
      <c r="I131" s="224"/>
      <c r="J131" s="225">
        <f>ROUND(I131*H131,2)</f>
        <v>0</v>
      </c>
      <c r="K131" s="221" t="s">
        <v>19</v>
      </c>
      <c r="L131" s="44"/>
      <c r="M131" s="226" t="s">
        <v>19</v>
      </c>
      <c r="N131" s="227" t="s">
        <v>45</v>
      </c>
      <c r="O131" s="84"/>
      <c r="P131" s="228">
        <f>O131*H131</f>
        <v>0</v>
      </c>
      <c r="Q131" s="228">
        <v>0</v>
      </c>
      <c r="R131" s="228">
        <f>Q131*H131</f>
        <v>0</v>
      </c>
      <c r="S131" s="228">
        <v>0</v>
      </c>
      <c r="T131" s="229">
        <f>S131*H131</f>
        <v>0</v>
      </c>
      <c r="U131" s="38"/>
      <c r="V131" s="38"/>
      <c r="W131" s="38"/>
      <c r="X131" s="38"/>
      <c r="Y131" s="38"/>
      <c r="Z131" s="38"/>
      <c r="AA131" s="38"/>
      <c r="AB131" s="38"/>
      <c r="AC131" s="38"/>
      <c r="AD131" s="38"/>
      <c r="AE131" s="38"/>
      <c r="AR131" s="230" t="s">
        <v>236</v>
      </c>
      <c r="AT131" s="230" t="s">
        <v>159</v>
      </c>
      <c r="AU131" s="230" t="s">
        <v>82</v>
      </c>
      <c r="AY131" s="17" t="s">
        <v>158</v>
      </c>
      <c r="BE131" s="231">
        <f>IF(N131="základní",J131,0)</f>
        <v>0</v>
      </c>
      <c r="BF131" s="231">
        <f>IF(N131="snížená",J131,0)</f>
        <v>0</v>
      </c>
      <c r="BG131" s="231">
        <f>IF(N131="zákl. přenesená",J131,0)</f>
        <v>0</v>
      </c>
      <c r="BH131" s="231">
        <f>IF(N131="sníž. přenesená",J131,0)</f>
        <v>0</v>
      </c>
      <c r="BI131" s="231">
        <f>IF(N131="nulová",J131,0)</f>
        <v>0</v>
      </c>
      <c r="BJ131" s="17" t="s">
        <v>82</v>
      </c>
      <c r="BK131" s="231">
        <f>ROUND(I131*H131,2)</f>
        <v>0</v>
      </c>
      <c r="BL131" s="17" t="s">
        <v>236</v>
      </c>
      <c r="BM131" s="230" t="s">
        <v>2403</v>
      </c>
    </row>
    <row r="132" spans="1:47" s="2" customFormat="1" ht="12">
      <c r="A132" s="38"/>
      <c r="B132" s="39"/>
      <c r="C132" s="40"/>
      <c r="D132" s="232" t="s">
        <v>165</v>
      </c>
      <c r="E132" s="40"/>
      <c r="F132" s="233" t="s">
        <v>2404</v>
      </c>
      <c r="G132" s="40"/>
      <c r="H132" s="40"/>
      <c r="I132" s="136"/>
      <c r="J132" s="40"/>
      <c r="K132" s="40"/>
      <c r="L132" s="44"/>
      <c r="M132" s="271"/>
      <c r="N132" s="272"/>
      <c r="O132" s="273"/>
      <c r="P132" s="273"/>
      <c r="Q132" s="273"/>
      <c r="R132" s="273"/>
      <c r="S132" s="273"/>
      <c r="T132" s="274"/>
      <c r="U132" s="38"/>
      <c r="V132" s="38"/>
      <c r="W132" s="38"/>
      <c r="X132" s="38"/>
      <c r="Y132" s="38"/>
      <c r="Z132" s="38"/>
      <c r="AA132" s="38"/>
      <c r="AB132" s="38"/>
      <c r="AC132" s="38"/>
      <c r="AD132" s="38"/>
      <c r="AE132" s="38"/>
      <c r="AT132" s="17" t="s">
        <v>165</v>
      </c>
      <c r="AU132" s="17" t="s">
        <v>82</v>
      </c>
    </row>
    <row r="133" spans="1:31" s="2" customFormat="1" ht="6.95" customHeight="1">
      <c r="A133" s="38"/>
      <c r="B133" s="59"/>
      <c r="C133" s="60"/>
      <c r="D133" s="60"/>
      <c r="E133" s="60"/>
      <c r="F133" s="60"/>
      <c r="G133" s="60"/>
      <c r="H133" s="60"/>
      <c r="I133" s="169"/>
      <c r="J133" s="60"/>
      <c r="K133" s="60"/>
      <c r="L133" s="44"/>
      <c r="M133" s="38"/>
      <c r="O133" s="38"/>
      <c r="P133" s="38"/>
      <c r="Q133" s="38"/>
      <c r="R133" s="38"/>
      <c r="S133" s="38"/>
      <c r="T133" s="38"/>
      <c r="U133" s="38"/>
      <c r="V133" s="38"/>
      <c r="W133" s="38"/>
      <c r="X133" s="38"/>
      <c r="Y133" s="38"/>
      <c r="Z133" s="38"/>
      <c r="AA133" s="38"/>
      <c r="AB133" s="38"/>
      <c r="AC133" s="38"/>
      <c r="AD133" s="38"/>
      <c r="AE133" s="38"/>
    </row>
  </sheetData>
  <sheetProtection password="CC35" sheet="1" objects="1" scenarios="1" formatColumns="0" formatRows="0" autoFilter="0"/>
  <autoFilter ref="C84:K132"/>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3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114</v>
      </c>
    </row>
    <row r="3" spans="2:46" s="1" customFormat="1" ht="6.95" customHeight="1">
      <c r="B3" s="129"/>
      <c r="C3" s="130"/>
      <c r="D3" s="130"/>
      <c r="E3" s="130"/>
      <c r="F3" s="130"/>
      <c r="G3" s="130"/>
      <c r="H3" s="130"/>
      <c r="I3" s="131"/>
      <c r="J3" s="130"/>
      <c r="K3" s="130"/>
      <c r="L3" s="20"/>
      <c r="AT3" s="17" t="s">
        <v>85</v>
      </c>
    </row>
    <row r="4" spans="2:46" s="1" customFormat="1" ht="24.95" customHeight="1">
      <c r="B4" s="20"/>
      <c r="D4" s="132" t="s">
        <v>118</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Preference veřejné dopravy města Třebíč</v>
      </c>
      <c r="F7" s="134"/>
      <c r="G7" s="134"/>
      <c r="H7" s="134"/>
      <c r="I7" s="128"/>
      <c r="L7" s="20"/>
    </row>
    <row r="8" spans="1:31" s="2" customFormat="1" ht="12" customHeight="1">
      <c r="A8" s="38"/>
      <c r="B8" s="44"/>
      <c r="C8" s="38"/>
      <c r="D8" s="134" t="s">
        <v>119</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2409</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108</v>
      </c>
      <c r="G11" s="38"/>
      <c r="H11" s="38"/>
      <c r="I11" s="140" t="s">
        <v>20</v>
      </c>
      <c r="J11" s="139" t="s">
        <v>121</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25. 5. 2021</v>
      </c>
      <c r="K12" s="38"/>
      <c r="L12" s="137"/>
      <c r="S12" s="38"/>
      <c r="T12" s="38"/>
      <c r="U12" s="38"/>
      <c r="V12" s="38"/>
      <c r="W12" s="38"/>
      <c r="X12" s="38"/>
      <c r="Y12" s="38"/>
      <c r="Z12" s="38"/>
      <c r="AA12" s="38"/>
      <c r="AB12" s="38"/>
      <c r="AC12" s="38"/>
      <c r="AD12" s="38"/>
      <c r="AE12" s="38"/>
    </row>
    <row r="13" spans="1:31" s="2" customFormat="1" ht="21.8" customHeight="1">
      <c r="A13" s="38"/>
      <c r="B13" s="44"/>
      <c r="C13" s="38"/>
      <c r="D13" s="142" t="s">
        <v>122</v>
      </c>
      <c r="E13" s="38"/>
      <c r="F13" s="143" t="s">
        <v>2372</v>
      </c>
      <c r="G13" s="38"/>
      <c r="H13" s="38"/>
      <c r="I13" s="144" t="s">
        <v>124</v>
      </c>
      <c r="J13" s="143" t="s">
        <v>125</v>
      </c>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22</v>
      </c>
      <c r="F15" s="38"/>
      <c r="G15" s="38"/>
      <c r="H15" s="38"/>
      <c r="I15" s="140" t="s">
        <v>28</v>
      </c>
      <c r="J15" s="139" t="s">
        <v>29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33</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36</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83.25" customHeight="1">
      <c r="A27" s="145"/>
      <c r="B27" s="146"/>
      <c r="C27" s="145"/>
      <c r="D27" s="145"/>
      <c r="E27" s="147" t="s">
        <v>39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1"/>
      <c r="J29" s="150"/>
      <c r="K29" s="150"/>
      <c r="L29" s="137"/>
      <c r="S29" s="38"/>
      <c r="T29" s="38"/>
      <c r="U29" s="38"/>
      <c r="V29" s="38"/>
      <c r="W29" s="38"/>
      <c r="X29" s="38"/>
      <c r="Y29" s="38"/>
      <c r="Z29" s="38"/>
      <c r="AA29" s="38"/>
      <c r="AB29" s="38"/>
      <c r="AC29" s="38"/>
      <c r="AD29" s="38"/>
      <c r="AE29" s="38"/>
    </row>
    <row r="30" spans="1:31" s="2" customFormat="1" ht="25.4" customHeight="1">
      <c r="A30" s="38"/>
      <c r="B30" s="44"/>
      <c r="C30" s="38"/>
      <c r="D30" s="152" t="s">
        <v>40</v>
      </c>
      <c r="E30" s="38"/>
      <c r="F30" s="38"/>
      <c r="G30" s="38"/>
      <c r="H30" s="38"/>
      <c r="I30" s="136"/>
      <c r="J30" s="153">
        <f>ROUND(J85,2)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1"/>
      <c r="J31" s="150"/>
      <c r="K31" s="150"/>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4" t="s">
        <v>42</v>
      </c>
      <c r="G32" s="38"/>
      <c r="H32" s="38"/>
      <c r="I32" s="155" t="s">
        <v>41</v>
      </c>
      <c r="J32" s="154"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6" t="s">
        <v>44</v>
      </c>
      <c r="E33" s="134" t="s">
        <v>45</v>
      </c>
      <c r="F33" s="157">
        <f>ROUND((SUM(BE85:BE132)),2)</f>
        <v>0</v>
      </c>
      <c r="G33" s="38"/>
      <c r="H33" s="38"/>
      <c r="I33" s="158">
        <v>0.21</v>
      </c>
      <c r="J33" s="157">
        <f>ROUND(((SUM(BE85:BE132))*I33),2)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7">
        <f>ROUND((SUM(BF85:BF132)),2)</f>
        <v>0</v>
      </c>
      <c r="G34" s="38"/>
      <c r="H34" s="38"/>
      <c r="I34" s="158">
        <v>0.15</v>
      </c>
      <c r="J34" s="157">
        <f>ROUND(((SUM(BF85:BF132))*I34),2)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7">
        <f>ROUND((SUM(BG85:BG132)),2)</f>
        <v>0</v>
      </c>
      <c r="G35" s="38"/>
      <c r="H35" s="38"/>
      <c r="I35" s="158">
        <v>0.21</v>
      </c>
      <c r="J35" s="157">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7">
        <f>ROUND((SUM(BH85:BH132)),2)</f>
        <v>0</v>
      </c>
      <c r="G36" s="38"/>
      <c r="H36" s="38"/>
      <c r="I36" s="158">
        <v>0.15</v>
      </c>
      <c r="J36" s="157">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7">
        <f>ROUND((SUM(BI85:BI132)),2)</f>
        <v>0</v>
      </c>
      <c r="G37" s="38"/>
      <c r="H37" s="38"/>
      <c r="I37" s="158">
        <v>0</v>
      </c>
      <c r="J37" s="157">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9"/>
      <c r="D39" s="160" t="s">
        <v>50</v>
      </c>
      <c r="E39" s="161"/>
      <c r="F39" s="161"/>
      <c r="G39" s="162" t="s">
        <v>51</v>
      </c>
      <c r="H39" s="163" t="s">
        <v>52</v>
      </c>
      <c r="I39" s="164"/>
      <c r="J39" s="165">
        <f>SUM(J30:J37)</f>
        <v>0</v>
      </c>
      <c r="K39" s="166"/>
      <c r="L39" s="137"/>
      <c r="S39" s="38"/>
      <c r="T39" s="38"/>
      <c r="U39" s="38"/>
      <c r="V39" s="38"/>
      <c r="W39" s="38"/>
      <c r="X39" s="38"/>
      <c r="Y39" s="38"/>
      <c r="Z39" s="38"/>
      <c r="AA39" s="38"/>
      <c r="AB39" s="38"/>
      <c r="AC39" s="38"/>
      <c r="AD39" s="38"/>
      <c r="AE39" s="38"/>
    </row>
    <row r="40" spans="1:31" s="2" customFormat="1" ht="14.4" customHeight="1">
      <c r="A40" s="38"/>
      <c r="B40" s="167"/>
      <c r="C40" s="168"/>
      <c r="D40" s="168"/>
      <c r="E40" s="168"/>
      <c r="F40" s="168"/>
      <c r="G40" s="168"/>
      <c r="H40" s="168"/>
      <c r="I40" s="169"/>
      <c r="J40" s="168"/>
      <c r="K40" s="168"/>
      <c r="L40" s="137"/>
      <c r="S40" s="38"/>
      <c r="T40" s="38"/>
      <c r="U40" s="38"/>
      <c r="V40" s="38"/>
      <c r="W40" s="38"/>
      <c r="X40" s="38"/>
      <c r="Y40" s="38"/>
      <c r="Z40" s="38"/>
      <c r="AA40" s="38"/>
      <c r="AB40" s="38"/>
      <c r="AC40" s="38"/>
      <c r="AD40" s="38"/>
      <c r="AE40" s="38"/>
    </row>
    <row r="44" spans="1:31" s="2" customFormat="1" ht="6.95" customHeight="1">
      <c r="A44" s="38"/>
      <c r="B44" s="170"/>
      <c r="C44" s="171"/>
      <c r="D44" s="171"/>
      <c r="E44" s="171"/>
      <c r="F44" s="171"/>
      <c r="G44" s="171"/>
      <c r="H44" s="171"/>
      <c r="I44" s="172"/>
      <c r="J44" s="171"/>
      <c r="K44" s="171"/>
      <c r="L44" s="137"/>
      <c r="S44" s="38"/>
      <c r="T44" s="38"/>
      <c r="U44" s="38"/>
      <c r="V44" s="38"/>
      <c r="W44" s="38"/>
      <c r="X44" s="38"/>
      <c r="Y44" s="38"/>
      <c r="Z44" s="38"/>
      <c r="AA44" s="38"/>
      <c r="AB44" s="38"/>
      <c r="AC44" s="38"/>
      <c r="AD44" s="38"/>
      <c r="AE44" s="38"/>
    </row>
    <row r="45" spans="1:31" s="2" customFormat="1" ht="24.95" customHeight="1">
      <c r="A45" s="38"/>
      <c r="B45" s="39"/>
      <c r="C45" s="23" t="s">
        <v>126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3" t="str">
        <f>E7</f>
        <v>Preference veřejné dopravy města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119</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V.a. - Hrotovická x Kosmákova</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Město Třebíč</v>
      </c>
      <c r="G52" s="40"/>
      <c r="H52" s="40"/>
      <c r="I52" s="140" t="s">
        <v>23</v>
      </c>
      <c r="J52" s="72" t="str">
        <f>IF(J12="","",J12)</f>
        <v>25. 5. 2021</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32</v>
      </c>
      <c r="J54" s="36" t="str">
        <f>E21</f>
        <v>Ing. Karel Tomek</v>
      </c>
      <c r="K54" s="40"/>
      <c r="L54" s="137"/>
      <c r="S54" s="38"/>
      <c r="T54" s="38"/>
      <c r="U54" s="38"/>
      <c r="V54" s="38"/>
      <c r="W54" s="38"/>
      <c r="X54" s="38"/>
      <c r="Y54" s="38"/>
      <c r="Z54" s="38"/>
      <c r="AA54" s="38"/>
      <c r="AB54" s="38"/>
      <c r="AC54" s="38"/>
      <c r="AD54" s="38"/>
      <c r="AE54" s="38"/>
    </row>
    <row r="55" spans="1:31" s="2" customFormat="1" ht="25.65" customHeight="1">
      <c r="A55" s="38"/>
      <c r="B55" s="39"/>
      <c r="C55" s="32" t="s">
        <v>30</v>
      </c>
      <c r="D55" s="40"/>
      <c r="E55" s="40"/>
      <c r="F55" s="27" t="str">
        <f>IF(E18="","",E18)</f>
        <v>Vyplň údaj</v>
      </c>
      <c r="G55" s="40"/>
      <c r="H55" s="40"/>
      <c r="I55" s="140" t="s">
        <v>35</v>
      </c>
      <c r="J55" s="36" t="str">
        <f>E24</f>
        <v>Ivalú Macarena Ávila Herrera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4" t="s">
        <v>127</v>
      </c>
      <c r="D57" s="175"/>
      <c r="E57" s="175"/>
      <c r="F57" s="175"/>
      <c r="G57" s="175"/>
      <c r="H57" s="175"/>
      <c r="I57" s="176"/>
      <c r="J57" s="177" t="s">
        <v>128</v>
      </c>
      <c r="K57" s="175"/>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8" t="s">
        <v>72</v>
      </c>
      <c r="D59" s="40"/>
      <c r="E59" s="40"/>
      <c r="F59" s="40"/>
      <c r="G59" s="40"/>
      <c r="H59" s="40"/>
      <c r="I59" s="136"/>
      <c r="J59" s="102">
        <f>J85</f>
        <v>0</v>
      </c>
      <c r="K59" s="40"/>
      <c r="L59" s="137"/>
      <c r="S59" s="38"/>
      <c r="T59" s="38"/>
      <c r="U59" s="38"/>
      <c r="V59" s="38"/>
      <c r="W59" s="38"/>
      <c r="X59" s="38"/>
      <c r="Y59" s="38"/>
      <c r="Z59" s="38"/>
      <c r="AA59" s="38"/>
      <c r="AB59" s="38"/>
      <c r="AC59" s="38"/>
      <c r="AD59" s="38"/>
      <c r="AE59" s="38"/>
      <c r="AU59" s="17" t="s">
        <v>129</v>
      </c>
    </row>
    <row r="60" spans="1:31" s="9" customFormat="1" ht="24.95" customHeight="1">
      <c r="A60" s="9"/>
      <c r="B60" s="179"/>
      <c r="C60" s="180"/>
      <c r="D60" s="181" t="s">
        <v>130</v>
      </c>
      <c r="E60" s="182"/>
      <c r="F60" s="182"/>
      <c r="G60" s="182"/>
      <c r="H60" s="182"/>
      <c r="I60" s="183"/>
      <c r="J60" s="184">
        <f>J86</f>
        <v>0</v>
      </c>
      <c r="K60" s="180"/>
      <c r="L60" s="185"/>
      <c r="S60" s="9"/>
      <c r="T60" s="9"/>
      <c r="U60" s="9"/>
      <c r="V60" s="9"/>
      <c r="W60" s="9"/>
      <c r="X60" s="9"/>
      <c r="Y60" s="9"/>
      <c r="Z60" s="9"/>
      <c r="AA60" s="9"/>
      <c r="AB60" s="9"/>
      <c r="AC60" s="9"/>
      <c r="AD60" s="9"/>
      <c r="AE60" s="9"/>
    </row>
    <row r="61" spans="1:31" s="9" customFormat="1" ht="24.95" customHeight="1">
      <c r="A61" s="9"/>
      <c r="B61" s="179"/>
      <c r="C61" s="180"/>
      <c r="D61" s="181" t="s">
        <v>132</v>
      </c>
      <c r="E61" s="182"/>
      <c r="F61" s="182"/>
      <c r="G61" s="182"/>
      <c r="H61" s="182"/>
      <c r="I61" s="183"/>
      <c r="J61" s="184">
        <f>J89</f>
        <v>0</v>
      </c>
      <c r="K61" s="180"/>
      <c r="L61" s="185"/>
      <c r="S61" s="9"/>
      <c r="T61" s="9"/>
      <c r="U61" s="9"/>
      <c r="V61" s="9"/>
      <c r="W61" s="9"/>
      <c r="X61" s="9"/>
      <c r="Y61" s="9"/>
      <c r="Z61" s="9"/>
      <c r="AA61" s="9"/>
      <c r="AB61" s="9"/>
      <c r="AC61" s="9"/>
      <c r="AD61" s="9"/>
      <c r="AE61" s="9"/>
    </row>
    <row r="62" spans="1:31" s="10" customFormat="1" ht="19.9" customHeight="1">
      <c r="A62" s="10"/>
      <c r="B62" s="186"/>
      <c r="C62" s="187"/>
      <c r="D62" s="188" t="s">
        <v>1992</v>
      </c>
      <c r="E62" s="189"/>
      <c r="F62" s="189"/>
      <c r="G62" s="189"/>
      <c r="H62" s="189"/>
      <c r="I62" s="190"/>
      <c r="J62" s="191">
        <f>J90</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133</v>
      </c>
      <c r="E63" s="189"/>
      <c r="F63" s="189"/>
      <c r="G63" s="189"/>
      <c r="H63" s="189"/>
      <c r="I63" s="190"/>
      <c r="J63" s="191">
        <f>J97</f>
        <v>0</v>
      </c>
      <c r="K63" s="187"/>
      <c r="L63" s="192"/>
      <c r="S63" s="10"/>
      <c r="T63" s="10"/>
      <c r="U63" s="10"/>
      <c r="V63" s="10"/>
      <c r="W63" s="10"/>
      <c r="X63" s="10"/>
      <c r="Y63" s="10"/>
      <c r="Z63" s="10"/>
      <c r="AA63" s="10"/>
      <c r="AB63" s="10"/>
      <c r="AC63" s="10"/>
      <c r="AD63" s="10"/>
      <c r="AE63" s="10"/>
    </row>
    <row r="64" spans="1:31" s="9" customFormat="1" ht="24.95" customHeight="1">
      <c r="A64" s="9"/>
      <c r="B64" s="179"/>
      <c r="C64" s="180"/>
      <c r="D64" s="181" t="s">
        <v>134</v>
      </c>
      <c r="E64" s="182"/>
      <c r="F64" s="182"/>
      <c r="G64" s="182"/>
      <c r="H64" s="182"/>
      <c r="I64" s="183"/>
      <c r="J64" s="184">
        <f>J104</f>
        <v>0</v>
      </c>
      <c r="K64" s="180"/>
      <c r="L64" s="185"/>
      <c r="S64" s="9"/>
      <c r="T64" s="9"/>
      <c r="U64" s="9"/>
      <c r="V64" s="9"/>
      <c r="W64" s="9"/>
      <c r="X64" s="9"/>
      <c r="Y64" s="9"/>
      <c r="Z64" s="9"/>
      <c r="AA64" s="9"/>
      <c r="AB64" s="9"/>
      <c r="AC64" s="9"/>
      <c r="AD64" s="9"/>
      <c r="AE64" s="9"/>
    </row>
    <row r="65" spans="1:31" s="9" customFormat="1" ht="24.95" customHeight="1">
      <c r="A65" s="9"/>
      <c r="B65" s="179"/>
      <c r="C65" s="180"/>
      <c r="D65" s="181" t="s">
        <v>135</v>
      </c>
      <c r="E65" s="182"/>
      <c r="F65" s="182"/>
      <c r="G65" s="182"/>
      <c r="H65" s="182"/>
      <c r="I65" s="183"/>
      <c r="J65" s="184">
        <f>J111</f>
        <v>0</v>
      </c>
      <c r="K65" s="180"/>
      <c r="L65" s="185"/>
      <c r="S65" s="9"/>
      <c r="T65" s="9"/>
      <c r="U65" s="9"/>
      <c r="V65" s="9"/>
      <c r="W65" s="9"/>
      <c r="X65" s="9"/>
      <c r="Y65" s="9"/>
      <c r="Z65" s="9"/>
      <c r="AA65" s="9"/>
      <c r="AB65" s="9"/>
      <c r="AC65" s="9"/>
      <c r="AD65" s="9"/>
      <c r="AE65" s="9"/>
    </row>
    <row r="66" spans="1:31" s="2" customFormat="1" ht="21.8" customHeight="1">
      <c r="A66" s="38"/>
      <c r="B66" s="39"/>
      <c r="C66" s="40"/>
      <c r="D66" s="40"/>
      <c r="E66" s="40"/>
      <c r="F66" s="40"/>
      <c r="G66" s="40"/>
      <c r="H66" s="40"/>
      <c r="I66" s="136"/>
      <c r="J66" s="40"/>
      <c r="K66" s="40"/>
      <c r="L66" s="137"/>
      <c r="S66" s="38"/>
      <c r="T66" s="38"/>
      <c r="U66" s="38"/>
      <c r="V66" s="38"/>
      <c r="W66" s="38"/>
      <c r="X66" s="38"/>
      <c r="Y66" s="38"/>
      <c r="Z66" s="38"/>
      <c r="AA66" s="38"/>
      <c r="AB66" s="38"/>
      <c r="AC66" s="38"/>
      <c r="AD66" s="38"/>
      <c r="AE66" s="38"/>
    </row>
    <row r="67" spans="1:31" s="2" customFormat="1" ht="6.95" customHeight="1">
      <c r="A67" s="38"/>
      <c r="B67" s="59"/>
      <c r="C67" s="60"/>
      <c r="D67" s="60"/>
      <c r="E67" s="60"/>
      <c r="F67" s="60"/>
      <c r="G67" s="60"/>
      <c r="H67" s="60"/>
      <c r="I67" s="169"/>
      <c r="J67" s="60"/>
      <c r="K67" s="60"/>
      <c r="L67" s="137"/>
      <c r="S67" s="38"/>
      <c r="T67" s="38"/>
      <c r="U67" s="38"/>
      <c r="V67" s="38"/>
      <c r="W67" s="38"/>
      <c r="X67" s="38"/>
      <c r="Y67" s="38"/>
      <c r="Z67" s="38"/>
      <c r="AA67" s="38"/>
      <c r="AB67" s="38"/>
      <c r="AC67" s="38"/>
      <c r="AD67" s="38"/>
      <c r="AE67" s="38"/>
    </row>
    <row r="71" spans="1:31" s="2" customFormat="1" ht="6.95" customHeight="1">
      <c r="A71" s="38"/>
      <c r="B71" s="61"/>
      <c r="C71" s="62"/>
      <c r="D71" s="62"/>
      <c r="E71" s="62"/>
      <c r="F71" s="62"/>
      <c r="G71" s="62"/>
      <c r="H71" s="62"/>
      <c r="I71" s="172"/>
      <c r="J71" s="62"/>
      <c r="K71" s="62"/>
      <c r="L71" s="137"/>
      <c r="S71" s="38"/>
      <c r="T71" s="38"/>
      <c r="U71" s="38"/>
      <c r="V71" s="38"/>
      <c r="W71" s="38"/>
      <c r="X71" s="38"/>
      <c r="Y71" s="38"/>
      <c r="Z71" s="38"/>
      <c r="AA71" s="38"/>
      <c r="AB71" s="38"/>
      <c r="AC71" s="38"/>
      <c r="AD71" s="38"/>
      <c r="AE71" s="38"/>
    </row>
    <row r="72" spans="1:31" s="2" customFormat="1" ht="24.95" customHeight="1">
      <c r="A72" s="38"/>
      <c r="B72" s="39"/>
      <c r="C72" s="23" t="s">
        <v>143</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16</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6.5" customHeight="1">
      <c r="A75" s="38"/>
      <c r="B75" s="39"/>
      <c r="C75" s="40"/>
      <c r="D75" s="40"/>
      <c r="E75" s="173" t="str">
        <f>E7</f>
        <v>Preference veřejné dopravy města Třebíč</v>
      </c>
      <c r="F75" s="32"/>
      <c r="G75" s="32"/>
      <c r="H75" s="32"/>
      <c r="I75" s="136"/>
      <c r="J75" s="40"/>
      <c r="K75" s="40"/>
      <c r="L75" s="137"/>
      <c r="S75" s="38"/>
      <c r="T75" s="38"/>
      <c r="U75" s="38"/>
      <c r="V75" s="38"/>
      <c r="W75" s="38"/>
      <c r="X75" s="38"/>
      <c r="Y75" s="38"/>
      <c r="Z75" s="38"/>
      <c r="AA75" s="38"/>
      <c r="AB75" s="38"/>
      <c r="AC75" s="38"/>
      <c r="AD75" s="38"/>
      <c r="AE75" s="38"/>
    </row>
    <row r="76" spans="1:31" s="2" customFormat="1" ht="12" customHeight="1">
      <c r="A76" s="38"/>
      <c r="B76" s="39"/>
      <c r="C76" s="32" t="s">
        <v>119</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6.5" customHeight="1">
      <c r="A77" s="38"/>
      <c r="B77" s="39"/>
      <c r="C77" s="40"/>
      <c r="D77" s="40"/>
      <c r="E77" s="69" t="str">
        <f>E9</f>
        <v>V.a. - Hrotovická x Kosmákova</v>
      </c>
      <c r="F77" s="40"/>
      <c r="G77" s="40"/>
      <c r="H77" s="40"/>
      <c r="I77" s="136"/>
      <c r="J77" s="40"/>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21</v>
      </c>
      <c r="D79" s="40"/>
      <c r="E79" s="40"/>
      <c r="F79" s="27" t="str">
        <f>F12</f>
        <v>Město Třebíč</v>
      </c>
      <c r="G79" s="40"/>
      <c r="H79" s="40"/>
      <c r="I79" s="140" t="s">
        <v>23</v>
      </c>
      <c r="J79" s="72" t="str">
        <f>IF(J12="","",J12)</f>
        <v>25. 5. 2021</v>
      </c>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5.15" customHeight="1">
      <c r="A81" s="38"/>
      <c r="B81" s="39"/>
      <c r="C81" s="32" t="s">
        <v>25</v>
      </c>
      <c r="D81" s="40"/>
      <c r="E81" s="40"/>
      <c r="F81" s="27" t="str">
        <f>E15</f>
        <v>Město Třebíč</v>
      </c>
      <c r="G81" s="40"/>
      <c r="H81" s="40"/>
      <c r="I81" s="140" t="s">
        <v>32</v>
      </c>
      <c r="J81" s="36" t="str">
        <f>E21</f>
        <v>Ing. Karel Tomek</v>
      </c>
      <c r="K81" s="40"/>
      <c r="L81" s="137"/>
      <c r="S81" s="38"/>
      <c r="T81" s="38"/>
      <c r="U81" s="38"/>
      <c r="V81" s="38"/>
      <c r="W81" s="38"/>
      <c r="X81" s="38"/>
      <c r="Y81" s="38"/>
      <c r="Z81" s="38"/>
      <c r="AA81" s="38"/>
      <c r="AB81" s="38"/>
      <c r="AC81" s="38"/>
      <c r="AD81" s="38"/>
      <c r="AE81" s="38"/>
    </row>
    <row r="82" spans="1:31" s="2" customFormat="1" ht="25.65" customHeight="1">
      <c r="A82" s="38"/>
      <c r="B82" s="39"/>
      <c r="C82" s="32" t="s">
        <v>30</v>
      </c>
      <c r="D82" s="40"/>
      <c r="E82" s="40"/>
      <c r="F82" s="27" t="str">
        <f>IF(E18="","",E18)</f>
        <v>Vyplň údaj</v>
      </c>
      <c r="G82" s="40"/>
      <c r="H82" s="40"/>
      <c r="I82" s="140" t="s">
        <v>35</v>
      </c>
      <c r="J82" s="36" t="str">
        <f>E24</f>
        <v>Ivalú Macarena Ávila Herrera</v>
      </c>
      <c r="K82" s="40"/>
      <c r="L82" s="137"/>
      <c r="S82" s="38"/>
      <c r="T82" s="38"/>
      <c r="U82" s="38"/>
      <c r="V82" s="38"/>
      <c r="W82" s="38"/>
      <c r="X82" s="38"/>
      <c r="Y82" s="38"/>
      <c r="Z82" s="38"/>
      <c r="AA82" s="38"/>
      <c r="AB82" s="38"/>
      <c r="AC82" s="38"/>
      <c r="AD82" s="38"/>
      <c r="AE82" s="38"/>
    </row>
    <row r="83" spans="1:31" s="2" customFormat="1" ht="10.3"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11" customFormat="1" ht="29.25" customHeight="1">
      <c r="A84" s="193"/>
      <c r="B84" s="194"/>
      <c r="C84" s="195" t="s">
        <v>144</v>
      </c>
      <c r="D84" s="196" t="s">
        <v>59</v>
      </c>
      <c r="E84" s="196" t="s">
        <v>55</v>
      </c>
      <c r="F84" s="196" t="s">
        <v>56</v>
      </c>
      <c r="G84" s="196" t="s">
        <v>145</v>
      </c>
      <c r="H84" s="196" t="s">
        <v>146</v>
      </c>
      <c r="I84" s="197" t="s">
        <v>147</v>
      </c>
      <c r="J84" s="196" t="s">
        <v>128</v>
      </c>
      <c r="K84" s="198" t="s">
        <v>148</v>
      </c>
      <c r="L84" s="199"/>
      <c r="M84" s="92" t="s">
        <v>19</v>
      </c>
      <c r="N84" s="93" t="s">
        <v>44</v>
      </c>
      <c r="O84" s="93" t="s">
        <v>149</v>
      </c>
      <c r="P84" s="93" t="s">
        <v>150</v>
      </c>
      <c r="Q84" s="93" t="s">
        <v>151</v>
      </c>
      <c r="R84" s="93" t="s">
        <v>152</v>
      </c>
      <c r="S84" s="93" t="s">
        <v>153</v>
      </c>
      <c r="T84" s="94" t="s">
        <v>154</v>
      </c>
      <c r="U84" s="193"/>
      <c r="V84" s="193"/>
      <c r="W84" s="193"/>
      <c r="X84" s="193"/>
      <c r="Y84" s="193"/>
      <c r="Z84" s="193"/>
      <c r="AA84" s="193"/>
      <c r="AB84" s="193"/>
      <c r="AC84" s="193"/>
      <c r="AD84" s="193"/>
      <c r="AE84" s="193"/>
    </row>
    <row r="85" spans="1:63" s="2" customFormat="1" ht="22.8" customHeight="1">
      <c r="A85" s="38"/>
      <c r="B85" s="39"/>
      <c r="C85" s="99" t="s">
        <v>155</v>
      </c>
      <c r="D85" s="40"/>
      <c r="E85" s="40"/>
      <c r="F85" s="40"/>
      <c r="G85" s="40"/>
      <c r="H85" s="40"/>
      <c r="I85" s="136"/>
      <c r="J85" s="200">
        <f>BK85</f>
        <v>0</v>
      </c>
      <c r="K85" s="40"/>
      <c r="L85" s="44"/>
      <c r="M85" s="95"/>
      <c r="N85" s="201"/>
      <c r="O85" s="96"/>
      <c r="P85" s="202">
        <f>P86+P89+P104+P111</f>
        <v>0</v>
      </c>
      <c r="Q85" s="96"/>
      <c r="R85" s="202">
        <f>R86+R89+R104+R111</f>
        <v>0.004195</v>
      </c>
      <c r="S85" s="96"/>
      <c r="T85" s="203">
        <f>T86+T89+T104+T111</f>
        <v>0</v>
      </c>
      <c r="U85" s="38"/>
      <c r="V85" s="38"/>
      <c r="W85" s="38"/>
      <c r="X85" s="38"/>
      <c r="Y85" s="38"/>
      <c r="Z85" s="38"/>
      <c r="AA85" s="38"/>
      <c r="AB85" s="38"/>
      <c r="AC85" s="38"/>
      <c r="AD85" s="38"/>
      <c r="AE85" s="38"/>
      <c r="AT85" s="17" t="s">
        <v>73</v>
      </c>
      <c r="AU85" s="17" t="s">
        <v>129</v>
      </c>
      <c r="BK85" s="204">
        <f>BK86+BK89+BK104+BK111</f>
        <v>0</v>
      </c>
    </row>
    <row r="86" spans="1:63" s="12" customFormat="1" ht="25.9" customHeight="1">
      <c r="A86" s="12"/>
      <c r="B86" s="205"/>
      <c r="C86" s="206"/>
      <c r="D86" s="207" t="s">
        <v>73</v>
      </c>
      <c r="E86" s="208" t="s">
        <v>156</v>
      </c>
      <c r="F86" s="208" t="s">
        <v>157</v>
      </c>
      <c r="G86" s="206"/>
      <c r="H86" s="206"/>
      <c r="I86" s="209"/>
      <c r="J86" s="210">
        <f>BK86</f>
        <v>0</v>
      </c>
      <c r="K86" s="206"/>
      <c r="L86" s="211"/>
      <c r="M86" s="212"/>
      <c r="N86" s="213"/>
      <c r="O86" s="213"/>
      <c r="P86" s="214">
        <f>SUM(P87:P88)</f>
        <v>0</v>
      </c>
      <c r="Q86" s="213"/>
      <c r="R86" s="214">
        <f>SUM(R87:R88)</f>
        <v>0</v>
      </c>
      <c r="S86" s="213"/>
      <c r="T86" s="215">
        <f>SUM(T87:T88)</f>
        <v>0</v>
      </c>
      <c r="U86" s="12"/>
      <c r="V86" s="12"/>
      <c r="W86" s="12"/>
      <c r="X86" s="12"/>
      <c r="Y86" s="12"/>
      <c r="Z86" s="12"/>
      <c r="AA86" s="12"/>
      <c r="AB86" s="12"/>
      <c r="AC86" s="12"/>
      <c r="AD86" s="12"/>
      <c r="AE86" s="12"/>
      <c r="AR86" s="216" t="s">
        <v>82</v>
      </c>
      <c r="AT86" s="217" t="s">
        <v>73</v>
      </c>
      <c r="AU86" s="217" t="s">
        <v>74</v>
      </c>
      <c r="AY86" s="216" t="s">
        <v>158</v>
      </c>
      <c r="BK86" s="218">
        <f>SUM(BK87:BK88)</f>
        <v>0</v>
      </c>
    </row>
    <row r="87" spans="1:65" s="2" customFormat="1" ht="21.75" customHeight="1">
      <c r="A87" s="38"/>
      <c r="B87" s="39"/>
      <c r="C87" s="219" t="s">
        <v>82</v>
      </c>
      <c r="D87" s="219" t="s">
        <v>159</v>
      </c>
      <c r="E87" s="220" t="s">
        <v>169</v>
      </c>
      <c r="F87" s="221" t="s">
        <v>170</v>
      </c>
      <c r="G87" s="222" t="s">
        <v>171</v>
      </c>
      <c r="H87" s="223">
        <v>1</v>
      </c>
      <c r="I87" s="224"/>
      <c r="J87" s="225">
        <f>ROUND(I87*H87,2)</f>
        <v>0</v>
      </c>
      <c r="K87" s="221" t="s">
        <v>19</v>
      </c>
      <c r="L87" s="44"/>
      <c r="M87" s="226" t="s">
        <v>19</v>
      </c>
      <c r="N87" s="227" t="s">
        <v>45</v>
      </c>
      <c r="O87" s="84"/>
      <c r="P87" s="228">
        <f>O87*H87</f>
        <v>0</v>
      </c>
      <c r="Q87" s="228">
        <v>0</v>
      </c>
      <c r="R87" s="228">
        <f>Q87*H87</f>
        <v>0</v>
      </c>
      <c r="S87" s="228">
        <v>0</v>
      </c>
      <c r="T87" s="229">
        <f>S87*H87</f>
        <v>0</v>
      </c>
      <c r="U87" s="38"/>
      <c r="V87" s="38"/>
      <c r="W87" s="38"/>
      <c r="X87" s="38"/>
      <c r="Y87" s="38"/>
      <c r="Z87" s="38"/>
      <c r="AA87" s="38"/>
      <c r="AB87" s="38"/>
      <c r="AC87" s="38"/>
      <c r="AD87" s="38"/>
      <c r="AE87" s="38"/>
      <c r="AR87" s="230" t="s">
        <v>163</v>
      </c>
      <c r="AT87" s="230" t="s">
        <v>159</v>
      </c>
      <c r="AU87" s="230" t="s">
        <v>82</v>
      </c>
      <c r="AY87" s="17" t="s">
        <v>158</v>
      </c>
      <c r="BE87" s="231">
        <f>IF(N87="základní",J87,0)</f>
        <v>0</v>
      </c>
      <c r="BF87" s="231">
        <f>IF(N87="snížená",J87,0)</f>
        <v>0</v>
      </c>
      <c r="BG87" s="231">
        <f>IF(N87="zákl. přenesená",J87,0)</f>
        <v>0</v>
      </c>
      <c r="BH87" s="231">
        <f>IF(N87="sníž. přenesená",J87,0)</f>
        <v>0</v>
      </c>
      <c r="BI87" s="231">
        <f>IF(N87="nulová",J87,0)</f>
        <v>0</v>
      </c>
      <c r="BJ87" s="17" t="s">
        <v>82</v>
      </c>
      <c r="BK87" s="231">
        <f>ROUND(I87*H87,2)</f>
        <v>0</v>
      </c>
      <c r="BL87" s="17" t="s">
        <v>163</v>
      </c>
      <c r="BM87" s="230" t="s">
        <v>2373</v>
      </c>
    </row>
    <row r="88" spans="1:47" s="2" customFormat="1" ht="12">
      <c r="A88" s="38"/>
      <c r="B88" s="39"/>
      <c r="C88" s="40"/>
      <c r="D88" s="232" t="s">
        <v>165</v>
      </c>
      <c r="E88" s="40"/>
      <c r="F88" s="233" t="s">
        <v>170</v>
      </c>
      <c r="G88" s="40"/>
      <c r="H88" s="40"/>
      <c r="I88" s="136"/>
      <c r="J88" s="40"/>
      <c r="K88" s="40"/>
      <c r="L88" s="44"/>
      <c r="M88" s="234"/>
      <c r="N88" s="235"/>
      <c r="O88" s="84"/>
      <c r="P88" s="84"/>
      <c r="Q88" s="84"/>
      <c r="R88" s="84"/>
      <c r="S88" s="84"/>
      <c r="T88" s="85"/>
      <c r="U88" s="38"/>
      <c r="V88" s="38"/>
      <c r="W88" s="38"/>
      <c r="X88" s="38"/>
      <c r="Y88" s="38"/>
      <c r="Z88" s="38"/>
      <c r="AA88" s="38"/>
      <c r="AB88" s="38"/>
      <c r="AC88" s="38"/>
      <c r="AD88" s="38"/>
      <c r="AE88" s="38"/>
      <c r="AT88" s="17" t="s">
        <v>165</v>
      </c>
      <c r="AU88" s="17" t="s">
        <v>82</v>
      </c>
    </row>
    <row r="89" spans="1:63" s="12" customFormat="1" ht="25.9" customHeight="1">
      <c r="A89" s="12"/>
      <c r="B89" s="205"/>
      <c r="C89" s="206"/>
      <c r="D89" s="207" t="s">
        <v>73</v>
      </c>
      <c r="E89" s="208" t="s">
        <v>206</v>
      </c>
      <c r="F89" s="208" t="s">
        <v>207</v>
      </c>
      <c r="G89" s="206"/>
      <c r="H89" s="206"/>
      <c r="I89" s="209"/>
      <c r="J89" s="210">
        <f>BK89</f>
        <v>0</v>
      </c>
      <c r="K89" s="206"/>
      <c r="L89" s="211"/>
      <c r="M89" s="212"/>
      <c r="N89" s="213"/>
      <c r="O89" s="213"/>
      <c r="P89" s="214">
        <f>P90+P97</f>
        <v>0</v>
      </c>
      <c r="Q89" s="213"/>
      <c r="R89" s="214">
        <f>R90+R97</f>
        <v>0.002955</v>
      </c>
      <c r="S89" s="213"/>
      <c r="T89" s="215">
        <f>T90+T97</f>
        <v>0</v>
      </c>
      <c r="U89" s="12"/>
      <c r="V89" s="12"/>
      <c r="W89" s="12"/>
      <c r="X89" s="12"/>
      <c r="Y89" s="12"/>
      <c r="Z89" s="12"/>
      <c r="AA89" s="12"/>
      <c r="AB89" s="12"/>
      <c r="AC89" s="12"/>
      <c r="AD89" s="12"/>
      <c r="AE89" s="12"/>
      <c r="AR89" s="216" t="s">
        <v>85</v>
      </c>
      <c r="AT89" s="217" t="s">
        <v>73</v>
      </c>
      <c r="AU89" s="217" t="s">
        <v>74</v>
      </c>
      <c r="AY89" s="216" t="s">
        <v>158</v>
      </c>
      <c r="BK89" s="218">
        <f>BK90+BK97</f>
        <v>0</v>
      </c>
    </row>
    <row r="90" spans="1:63" s="12" customFormat="1" ht="22.8" customHeight="1">
      <c r="A90" s="12"/>
      <c r="B90" s="205"/>
      <c r="C90" s="206"/>
      <c r="D90" s="207" t="s">
        <v>73</v>
      </c>
      <c r="E90" s="269" t="s">
        <v>1996</v>
      </c>
      <c r="F90" s="269" t="s">
        <v>1997</v>
      </c>
      <c r="G90" s="206"/>
      <c r="H90" s="206"/>
      <c r="I90" s="209"/>
      <c r="J90" s="270">
        <f>BK90</f>
        <v>0</v>
      </c>
      <c r="K90" s="206"/>
      <c r="L90" s="211"/>
      <c r="M90" s="212"/>
      <c r="N90" s="213"/>
      <c r="O90" s="213"/>
      <c r="P90" s="214">
        <f>SUM(P91:P96)</f>
        <v>0</v>
      </c>
      <c r="Q90" s="213"/>
      <c r="R90" s="214">
        <f>SUM(R91:R96)</f>
        <v>0.001955</v>
      </c>
      <c r="S90" s="213"/>
      <c r="T90" s="215">
        <f>SUM(T91:T96)</f>
        <v>0</v>
      </c>
      <c r="U90" s="12"/>
      <c r="V90" s="12"/>
      <c r="W90" s="12"/>
      <c r="X90" s="12"/>
      <c r="Y90" s="12"/>
      <c r="Z90" s="12"/>
      <c r="AA90" s="12"/>
      <c r="AB90" s="12"/>
      <c r="AC90" s="12"/>
      <c r="AD90" s="12"/>
      <c r="AE90" s="12"/>
      <c r="AR90" s="216" t="s">
        <v>85</v>
      </c>
      <c r="AT90" s="217" t="s">
        <v>73</v>
      </c>
      <c r="AU90" s="217" t="s">
        <v>82</v>
      </c>
      <c r="AY90" s="216" t="s">
        <v>158</v>
      </c>
      <c r="BK90" s="218">
        <f>SUM(BK91:BK96)</f>
        <v>0</v>
      </c>
    </row>
    <row r="91" spans="1:65" s="2" customFormat="1" ht="21.75" customHeight="1">
      <c r="A91" s="38"/>
      <c r="B91" s="39"/>
      <c r="C91" s="219" t="s">
        <v>85</v>
      </c>
      <c r="D91" s="219" t="s">
        <v>159</v>
      </c>
      <c r="E91" s="220" t="s">
        <v>2374</v>
      </c>
      <c r="F91" s="221" t="s">
        <v>2375</v>
      </c>
      <c r="G91" s="222" t="s">
        <v>162</v>
      </c>
      <c r="H91" s="223">
        <v>10</v>
      </c>
      <c r="I91" s="224"/>
      <c r="J91" s="225">
        <f>ROUND(I91*H91,2)</f>
        <v>0</v>
      </c>
      <c r="K91" s="221" t="s">
        <v>213</v>
      </c>
      <c r="L91" s="44"/>
      <c r="M91" s="226" t="s">
        <v>19</v>
      </c>
      <c r="N91" s="227" t="s">
        <v>45</v>
      </c>
      <c r="O91" s="84"/>
      <c r="P91" s="228">
        <f>O91*H91</f>
        <v>0</v>
      </c>
      <c r="Q91" s="228">
        <v>0</v>
      </c>
      <c r="R91" s="228">
        <f>Q91*H91</f>
        <v>0</v>
      </c>
      <c r="S91" s="228">
        <v>0</v>
      </c>
      <c r="T91" s="229">
        <f>S91*H91</f>
        <v>0</v>
      </c>
      <c r="U91" s="38"/>
      <c r="V91" s="38"/>
      <c r="W91" s="38"/>
      <c r="X91" s="38"/>
      <c r="Y91" s="38"/>
      <c r="Z91" s="38"/>
      <c r="AA91" s="38"/>
      <c r="AB91" s="38"/>
      <c r="AC91" s="38"/>
      <c r="AD91" s="38"/>
      <c r="AE91" s="38"/>
      <c r="AR91" s="230" t="s">
        <v>195</v>
      </c>
      <c r="AT91" s="230" t="s">
        <v>159</v>
      </c>
      <c r="AU91" s="230" t="s">
        <v>85</v>
      </c>
      <c r="AY91" s="17" t="s">
        <v>158</v>
      </c>
      <c r="BE91" s="231">
        <f>IF(N91="základní",J91,0)</f>
        <v>0</v>
      </c>
      <c r="BF91" s="231">
        <f>IF(N91="snížená",J91,0)</f>
        <v>0</v>
      </c>
      <c r="BG91" s="231">
        <f>IF(N91="zákl. přenesená",J91,0)</f>
        <v>0</v>
      </c>
      <c r="BH91" s="231">
        <f>IF(N91="sníž. přenesená",J91,0)</f>
        <v>0</v>
      </c>
      <c r="BI91" s="231">
        <f>IF(N91="nulová",J91,0)</f>
        <v>0</v>
      </c>
      <c r="BJ91" s="17" t="s">
        <v>82</v>
      </c>
      <c r="BK91" s="231">
        <f>ROUND(I91*H91,2)</f>
        <v>0</v>
      </c>
      <c r="BL91" s="17" t="s">
        <v>195</v>
      </c>
      <c r="BM91" s="230" t="s">
        <v>2376</v>
      </c>
    </row>
    <row r="92" spans="1:47" s="2" customFormat="1" ht="12">
      <c r="A92" s="38"/>
      <c r="B92" s="39"/>
      <c r="C92" s="40"/>
      <c r="D92" s="232" t="s">
        <v>165</v>
      </c>
      <c r="E92" s="40"/>
      <c r="F92" s="233" t="s">
        <v>2377</v>
      </c>
      <c r="G92" s="40"/>
      <c r="H92" s="40"/>
      <c r="I92" s="136"/>
      <c r="J92" s="40"/>
      <c r="K92" s="40"/>
      <c r="L92" s="44"/>
      <c r="M92" s="234"/>
      <c r="N92" s="235"/>
      <c r="O92" s="84"/>
      <c r="P92" s="84"/>
      <c r="Q92" s="84"/>
      <c r="R92" s="84"/>
      <c r="S92" s="84"/>
      <c r="T92" s="85"/>
      <c r="U92" s="38"/>
      <c r="V92" s="38"/>
      <c r="W92" s="38"/>
      <c r="X92" s="38"/>
      <c r="Y92" s="38"/>
      <c r="Z92" s="38"/>
      <c r="AA92" s="38"/>
      <c r="AB92" s="38"/>
      <c r="AC92" s="38"/>
      <c r="AD92" s="38"/>
      <c r="AE92" s="38"/>
      <c r="AT92" s="17" t="s">
        <v>165</v>
      </c>
      <c r="AU92" s="17" t="s">
        <v>85</v>
      </c>
    </row>
    <row r="93" spans="1:65" s="2" customFormat="1" ht="16.5" customHeight="1">
      <c r="A93" s="38"/>
      <c r="B93" s="39"/>
      <c r="C93" s="259" t="s">
        <v>176</v>
      </c>
      <c r="D93" s="259" t="s">
        <v>199</v>
      </c>
      <c r="E93" s="260" t="s">
        <v>1332</v>
      </c>
      <c r="F93" s="261" t="s">
        <v>1333</v>
      </c>
      <c r="G93" s="262" t="s">
        <v>162</v>
      </c>
      <c r="H93" s="263">
        <v>11.5</v>
      </c>
      <c r="I93" s="264"/>
      <c r="J93" s="265">
        <f>ROUND(I93*H93,2)</f>
        <v>0</v>
      </c>
      <c r="K93" s="261" t="s">
        <v>213</v>
      </c>
      <c r="L93" s="266"/>
      <c r="M93" s="267" t="s">
        <v>19</v>
      </c>
      <c r="N93" s="268" t="s">
        <v>45</v>
      </c>
      <c r="O93" s="84"/>
      <c r="P93" s="228">
        <f>O93*H93</f>
        <v>0</v>
      </c>
      <c r="Q93" s="228">
        <v>0.00017</v>
      </c>
      <c r="R93" s="228">
        <f>Q93*H93</f>
        <v>0.001955</v>
      </c>
      <c r="S93" s="228">
        <v>0</v>
      </c>
      <c r="T93" s="229">
        <f>S93*H93</f>
        <v>0</v>
      </c>
      <c r="U93" s="38"/>
      <c r="V93" s="38"/>
      <c r="W93" s="38"/>
      <c r="X93" s="38"/>
      <c r="Y93" s="38"/>
      <c r="Z93" s="38"/>
      <c r="AA93" s="38"/>
      <c r="AB93" s="38"/>
      <c r="AC93" s="38"/>
      <c r="AD93" s="38"/>
      <c r="AE93" s="38"/>
      <c r="AR93" s="230" t="s">
        <v>203</v>
      </c>
      <c r="AT93" s="230" t="s">
        <v>199</v>
      </c>
      <c r="AU93" s="230" t="s">
        <v>85</v>
      </c>
      <c r="AY93" s="17" t="s">
        <v>158</v>
      </c>
      <c r="BE93" s="231">
        <f>IF(N93="základní",J93,0)</f>
        <v>0</v>
      </c>
      <c r="BF93" s="231">
        <f>IF(N93="snížená",J93,0)</f>
        <v>0</v>
      </c>
      <c r="BG93" s="231">
        <f>IF(N93="zákl. přenesená",J93,0)</f>
        <v>0</v>
      </c>
      <c r="BH93" s="231">
        <f>IF(N93="sníž. přenesená",J93,0)</f>
        <v>0</v>
      </c>
      <c r="BI93" s="231">
        <f>IF(N93="nulová",J93,0)</f>
        <v>0</v>
      </c>
      <c r="BJ93" s="17" t="s">
        <v>82</v>
      </c>
      <c r="BK93" s="231">
        <f>ROUND(I93*H93,2)</f>
        <v>0</v>
      </c>
      <c r="BL93" s="17" t="s">
        <v>195</v>
      </c>
      <c r="BM93" s="230" t="s">
        <v>2378</v>
      </c>
    </row>
    <row r="94" spans="1:47" s="2" customFormat="1" ht="12">
      <c r="A94" s="38"/>
      <c r="B94" s="39"/>
      <c r="C94" s="40"/>
      <c r="D94" s="232" t="s">
        <v>165</v>
      </c>
      <c r="E94" s="40"/>
      <c r="F94" s="233" t="s">
        <v>1333</v>
      </c>
      <c r="G94" s="40"/>
      <c r="H94" s="40"/>
      <c r="I94" s="136"/>
      <c r="J94" s="40"/>
      <c r="K94" s="40"/>
      <c r="L94" s="44"/>
      <c r="M94" s="234"/>
      <c r="N94" s="235"/>
      <c r="O94" s="84"/>
      <c r="P94" s="84"/>
      <c r="Q94" s="84"/>
      <c r="R94" s="84"/>
      <c r="S94" s="84"/>
      <c r="T94" s="85"/>
      <c r="U94" s="38"/>
      <c r="V94" s="38"/>
      <c r="W94" s="38"/>
      <c r="X94" s="38"/>
      <c r="Y94" s="38"/>
      <c r="Z94" s="38"/>
      <c r="AA94" s="38"/>
      <c r="AB94" s="38"/>
      <c r="AC94" s="38"/>
      <c r="AD94" s="38"/>
      <c r="AE94" s="38"/>
      <c r="AT94" s="17" t="s">
        <v>165</v>
      </c>
      <c r="AU94" s="17" t="s">
        <v>85</v>
      </c>
    </row>
    <row r="95" spans="1:51" s="13" customFormat="1" ht="12">
      <c r="A95" s="13"/>
      <c r="B95" s="236"/>
      <c r="C95" s="237"/>
      <c r="D95" s="232" t="s">
        <v>166</v>
      </c>
      <c r="E95" s="238" t="s">
        <v>19</v>
      </c>
      <c r="F95" s="239" t="s">
        <v>2410</v>
      </c>
      <c r="G95" s="237"/>
      <c r="H95" s="240">
        <v>10</v>
      </c>
      <c r="I95" s="241"/>
      <c r="J95" s="237"/>
      <c r="K95" s="237"/>
      <c r="L95" s="242"/>
      <c r="M95" s="243"/>
      <c r="N95" s="244"/>
      <c r="O95" s="244"/>
      <c r="P95" s="244"/>
      <c r="Q95" s="244"/>
      <c r="R95" s="244"/>
      <c r="S95" s="244"/>
      <c r="T95" s="245"/>
      <c r="U95" s="13"/>
      <c r="V95" s="13"/>
      <c r="W95" s="13"/>
      <c r="X95" s="13"/>
      <c r="Y95" s="13"/>
      <c r="Z95" s="13"/>
      <c r="AA95" s="13"/>
      <c r="AB95" s="13"/>
      <c r="AC95" s="13"/>
      <c r="AD95" s="13"/>
      <c r="AE95" s="13"/>
      <c r="AT95" s="246" t="s">
        <v>166</v>
      </c>
      <c r="AU95" s="246" t="s">
        <v>85</v>
      </c>
      <c r="AV95" s="13" t="s">
        <v>85</v>
      </c>
      <c r="AW95" s="13" t="s">
        <v>34</v>
      </c>
      <c r="AX95" s="13" t="s">
        <v>82</v>
      </c>
      <c r="AY95" s="246" t="s">
        <v>158</v>
      </c>
    </row>
    <row r="96" spans="1:51" s="13" customFormat="1" ht="12">
      <c r="A96" s="13"/>
      <c r="B96" s="236"/>
      <c r="C96" s="237"/>
      <c r="D96" s="232" t="s">
        <v>166</v>
      </c>
      <c r="E96" s="237"/>
      <c r="F96" s="239" t="s">
        <v>1331</v>
      </c>
      <c r="G96" s="237"/>
      <c r="H96" s="240">
        <v>11.5</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166</v>
      </c>
      <c r="AU96" s="246" t="s">
        <v>85</v>
      </c>
      <c r="AV96" s="13" t="s">
        <v>85</v>
      </c>
      <c r="AW96" s="13" t="s">
        <v>4</v>
      </c>
      <c r="AX96" s="13" t="s">
        <v>82</v>
      </c>
      <c r="AY96" s="246" t="s">
        <v>158</v>
      </c>
    </row>
    <row r="97" spans="1:63" s="12" customFormat="1" ht="22.8" customHeight="1">
      <c r="A97" s="12"/>
      <c r="B97" s="205"/>
      <c r="C97" s="206"/>
      <c r="D97" s="207" t="s">
        <v>73</v>
      </c>
      <c r="E97" s="269" t="s">
        <v>208</v>
      </c>
      <c r="F97" s="269" t="s">
        <v>209</v>
      </c>
      <c r="G97" s="206"/>
      <c r="H97" s="206"/>
      <c r="I97" s="209"/>
      <c r="J97" s="270">
        <f>BK97</f>
        <v>0</v>
      </c>
      <c r="K97" s="206"/>
      <c r="L97" s="211"/>
      <c r="M97" s="212"/>
      <c r="N97" s="213"/>
      <c r="O97" s="213"/>
      <c r="P97" s="214">
        <f>SUM(P98:P103)</f>
        <v>0</v>
      </c>
      <c r="Q97" s="213"/>
      <c r="R97" s="214">
        <f>SUM(R98:R103)</f>
        <v>0.001</v>
      </c>
      <c r="S97" s="213"/>
      <c r="T97" s="215">
        <f>SUM(T98:T103)</f>
        <v>0</v>
      </c>
      <c r="U97" s="12"/>
      <c r="V97" s="12"/>
      <c r="W97" s="12"/>
      <c r="X97" s="12"/>
      <c r="Y97" s="12"/>
      <c r="Z97" s="12"/>
      <c r="AA97" s="12"/>
      <c r="AB97" s="12"/>
      <c r="AC97" s="12"/>
      <c r="AD97" s="12"/>
      <c r="AE97" s="12"/>
      <c r="AR97" s="216" t="s">
        <v>85</v>
      </c>
      <c r="AT97" s="217" t="s">
        <v>73</v>
      </c>
      <c r="AU97" s="217" t="s">
        <v>82</v>
      </c>
      <c r="AY97" s="216" t="s">
        <v>158</v>
      </c>
      <c r="BK97" s="218">
        <f>SUM(BK98:BK103)</f>
        <v>0</v>
      </c>
    </row>
    <row r="98" spans="1:65" s="2" customFormat="1" ht="21.75" customHeight="1">
      <c r="A98" s="38"/>
      <c r="B98" s="39"/>
      <c r="C98" s="219" t="s">
        <v>163</v>
      </c>
      <c r="D98" s="219" t="s">
        <v>159</v>
      </c>
      <c r="E98" s="220" t="s">
        <v>224</v>
      </c>
      <c r="F98" s="221" t="s">
        <v>225</v>
      </c>
      <c r="G98" s="222" t="s">
        <v>202</v>
      </c>
      <c r="H98" s="223">
        <v>1</v>
      </c>
      <c r="I98" s="224"/>
      <c r="J98" s="225">
        <f>ROUND(I98*H98,2)</f>
        <v>0</v>
      </c>
      <c r="K98" s="221" t="s">
        <v>213</v>
      </c>
      <c r="L98" s="44"/>
      <c r="M98" s="226" t="s">
        <v>19</v>
      </c>
      <c r="N98" s="227" t="s">
        <v>45</v>
      </c>
      <c r="O98" s="84"/>
      <c r="P98" s="228">
        <f>O98*H98</f>
        <v>0</v>
      </c>
      <c r="Q98" s="228">
        <v>0</v>
      </c>
      <c r="R98" s="228">
        <f>Q98*H98</f>
        <v>0</v>
      </c>
      <c r="S98" s="228">
        <v>0</v>
      </c>
      <c r="T98" s="229">
        <f>S98*H98</f>
        <v>0</v>
      </c>
      <c r="U98" s="38"/>
      <c r="V98" s="38"/>
      <c r="W98" s="38"/>
      <c r="X98" s="38"/>
      <c r="Y98" s="38"/>
      <c r="Z98" s="38"/>
      <c r="AA98" s="38"/>
      <c r="AB98" s="38"/>
      <c r="AC98" s="38"/>
      <c r="AD98" s="38"/>
      <c r="AE98" s="38"/>
      <c r="AR98" s="230" t="s">
        <v>195</v>
      </c>
      <c r="AT98" s="230" t="s">
        <v>159</v>
      </c>
      <c r="AU98" s="230" t="s">
        <v>85</v>
      </c>
      <c r="AY98" s="17" t="s">
        <v>158</v>
      </c>
      <c r="BE98" s="231">
        <f>IF(N98="základní",J98,0)</f>
        <v>0</v>
      </c>
      <c r="BF98" s="231">
        <f>IF(N98="snížená",J98,0)</f>
        <v>0</v>
      </c>
      <c r="BG98" s="231">
        <f>IF(N98="zákl. přenesená",J98,0)</f>
        <v>0</v>
      </c>
      <c r="BH98" s="231">
        <f>IF(N98="sníž. přenesená",J98,0)</f>
        <v>0</v>
      </c>
      <c r="BI98" s="231">
        <f>IF(N98="nulová",J98,0)</f>
        <v>0</v>
      </c>
      <c r="BJ98" s="17" t="s">
        <v>82</v>
      </c>
      <c r="BK98" s="231">
        <f>ROUND(I98*H98,2)</f>
        <v>0</v>
      </c>
      <c r="BL98" s="17" t="s">
        <v>195</v>
      </c>
      <c r="BM98" s="230" t="s">
        <v>2380</v>
      </c>
    </row>
    <row r="99" spans="1:47" s="2" customFormat="1" ht="12">
      <c r="A99" s="38"/>
      <c r="B99" s="39"/>
      <c r="C99" s="40"/>
      <c r="D99" s="232" t="s">
        <v>165</v>
      </c>
      <c r="E99" s="40"/>
      <c r="F99" s="233" t="s">
        <v>225</v>
      </c>
      <c r="G99" s="40"/>
      <c r="H99" s="40"/>
      <c r="I99" s="136"/>
      <c r="J99" s="40"/>
      <c r="K99" s="40"/>
      <c r="L99" s="44"/>
      <c r="M99" s="234"/>
      <c r="N99" s="235"/>
      <c r="O99" s="84"/>
      <c r="P99" s="84"/>
      <c r="Q99" s="84"/>
      <c r="R99" s="84"/>
      <c r="S99" s="84"/>
      <c r="T99" s="85"/>
      <c r="U99" s="38"/>
      <c r="V99" s="38"/>
      <c r="W99" s="38"/>
      <c r="X99" s="38"/>
      <c r="Y99" s="38"/>
      <c r="Z99" s="38"/>
      <c r="AA99" s="38"/>
      <c r="AB99" s="38"/>
      <c r="AC99" s="38"/>
      <c r="AD99" s="38"/>
      <c r="AE99" s="38"/>
      <c r="AT99" s="17" t="s">
        <v>165</v>
      </c>
      <c r="AU99" s="17" t="s">
        <v>85</v>
      </c>
    </row>
    <row r="100" spans="1:51" s="13" customFormat="1" ht="12">
      <c r="A100" s="13"/>
      <c r="B100" s="236"/>
      <c r="C100" s="237"/>
      <c r="D100" s="232" t="s">
        <v>166</v>
      </c>
      <c r="E100" s="238" t="s">
        <v>19</v>
      </c>
      <c r="F100" s="239" t="s">
        <v>243</v>
      </c>
      <c r="G100" s="237"/>
      <c r="H100" s="240">
        <v>1</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166</v>
      </c>
      <c r="AU100" s="246" t="s">
        <v>85</v>
      </c>
      <c r="AV100" s="13" t="s">
        <v>85</v>
      </c>
      <c r="AW100" s="13" t="s">
        <v>34</v>
      </c>
      <c r="AX100" s="13" t="s">
        <v>82</v>
      </c>
      <c r="AY100" s="246" t="s">
        <v>158</v>
      </c>
    </row>
    <row r="101" spans="1:65" s="2" customFormat="1" ht="16.5" customHeight="1">
      <c r="A101" s="38"/>
      <c r="B101" s="39"/>
      <c r="C101" s="259" t="s">
        <v>191</v>
      </c>
      <c r="D101" s="259" t="s">
        <v>199</v>
      </c>
      <c r="E101" s="260" t="s">
        <v>229</v>
      </c>
      <c r="F101" s="261" t="s">
        <v>230</v>
      </c>
      <c r="G101" s="262" t="s">
        <v>202</v>
      </c>
      <c r="H101" s="263">
        <v>1</v>
      </c>
      <c r="I101" s="264"/>
      <c r="J101" s="265">
        <f>ROUND(I101*H101,2)</f>
        <v>0</v>
      </c>
      <c r="K101" s="261" t="s">
        <v>19</v>
      </c>
      <c r="L101" s="266"/>
      <c r="M101" s="267" t="s">
        <v>19</v>
      </c>
      <c r="N101" s="268" t="s">
        <v>45</v>
      </c>
      <c r="O101" s="84"/>
      <c r="P101" s="228">
        <f>O101*H101</f>
        <v>0</v>
      </c>
      <c r="Q101" s="228">
        <v>0.001</v>
      </c>
      <c r="R101" s="228">
        <f>Q101*H101</f>
        <v>0.001</v>
      </c>
      <c r="S101" s="228">
        <v>0</v>
      </c>
      <c r="T101" s="229">
        <f>S101*H101</f>
        <v>0</v>
      </c>
      <c r="U101" s="38"/>
      <c r="V101" s="38"/>
      <c r="W101" s="38"/>
      <c r="X101" s="38"/>
      <c r="Y101" s="38"/>
      <c r="Z101" s="38"/>
      <c r="AA101" s="38"/>
      <c r="AB101" s="38"/>
      <c r="AC101" s="38"/>
      <c r="AD101" s="38"/>
      <c r="AE101" s="38"/>
      <c r="AR101" s="230" t="s">
        <v>203</v>
      </c>
      <c r="AT101" s="230" t="s">
        <v>199</v>
      </c>
      <c r="AU101" s="230" t="s">
        <v>85</v>
      </c>
      <c r="AY101" s="17" t="s">
        <v>158</v>
      </c>
      <c r="BE101" s="231">
        <f>IF(N101="základní",J101,0)</f>
        <v>0</v>
      </c>
      <c r="BF101" s="231">
        <f>IF(N101="snížená",J101,0)</f>
        <v>0</v>
      </c>
      <c r="BG101" s="231">
        <f>IF(N101="zákl. přenesená",J101,0)</f>
        <v>0</v>
      </c>
      <c r="BH101" s="231">
        <f>IF(N101="sníž. přenesená",J101,0)</f>
        <v>0</v>
      </c>
      <c r="BI101" s="231">
        <f>IF(N101="nulová",J101,0)</f>
        <v>0</v>
      </c>
      <c r="BJ101" s="17" t="s">
        <v>82</v>
      </c>
      <c r="BK101" s="231">
        <f>ROUND(I101*H101,2)</f>
        <v>0</v>
      </c>
      <c r="BL101" s="17" t="s">
        <v>195</v>
      </c>
      <c r="BM101" s="230" t="s">
        <v>2381</v>
      </c>
    </row>
    <row r="102" spans="1:47" s="2" customFormat="1" ht="12">
      <c r="A102" s="38"/>
      <c r="B102" s="39"/>
      <c r="C102" s="40"/>
      <c r="D102" s="232" t="s">
        <v>165</v>
      </c>
      <c r="E102" s="40"/>
      <c r="F102" s="233" t="s">
        <v>232</v>
      </c>
      <c r="G102" s="40"/>
      <c r="H102" s="40"/>
      <c r="I102" s="136"/>
      <c r="J102" s="40"/>
      <c r="K102" s="40"/>
      <c r="L102" s="44"/>
      <c r="M102" s="234"/>
      <c r="N102" s="235"/>
      <c r="O102" s="84"/>
      <c r="P102" s="84"/>
      <c r="Q102" s="84"/>
      <c r="R102" s="84"/>
      <c r="S102" s="84"/>
      <c r="T102" s="85"/>
      <c r="U102" s="38"/>
      <c r="V102" s="38"/>
      <c r="W102" s="38"/>
      <c r="X102" s="38"/>
      <c r="Y102" s="38"/>
      <c r="Z102" s="38"/>
      <c r="AA102" s="38"/>
      <c r="AB102" s="38"/>
      <c r="AC102" s="38"/>
      <c r="AD102" s="38"/>
      <c r="AE102" s="38"/>
      <c r="AT102" s="17" t="s">
        <v>165</v>
      </c>
      <c r="AU102" s="17" t="s">
        <v>85</v>
      </c>
    </row>
    <row r="103" spans="1:51" s="13" customFormat="1" ht="12">
      <c r="A103" s="13"/>
      <c r="B103" s="236"/>
      <c r="C103" s="237"/>
      <c r="D103" s="232" t="s">
        <v>166</v>
      </c>
      <c r="E103" s="238" t="s">
        <v>19</v>
      </c>
      <c r="F103" s="239" t="s">
        <v>243</v>
      </c>
      <c r="G103" s="237"/>
      <c r="H103" s="240">
        <v>1</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166</v>
      </c>
      <c r="AU103" s="246" t="s">
        <v>85</v>
      </c>
      <c r="AV103" s="13" t="s">
        <v>85</v>
      </c>
      <c r="AW103" s="13" t="s">
        <v>34</v>
      </c>
      <c r="AX103" s="13" t="s">
        <v>82</v>
      </c>
      <c r="AY103" s="246" t="s">
        <v>158</v>
      </c>
    </row>
    <row r="104" spans="1:63" s="12" customFormat="1" ht="25.9" customHeight="1">
      <c r="A104" s="12"/>
      <c r="B104" s="205"/>
      <c r="C104" s="206"/>
      <c r="D104" s="207" t="s">
        <v>73</v>
      </c>
      <c r="E104" s="208" t="s">
        <v>244</v>
      </c>
      <c r="F104" s="208" t="s">
        <v>245</v>
      </c>
      <c r="G104" s="206"/>
      <c r="H104" s="206"/>
      <c r="I104" s="209"/>
      <c r="J104" s="210">
        <f>BK104</f>
        <v>0</v>
      </c>
      <c r="K104" s="206"/>
      <c r="L104" s="211"/>
      <c r="M104" s="212"/>
      <c r="N104" s="213"/>
      <c r="O104" s="213"/>
      <c r="P104" s="214">
        <f>SUM(P105:P110)</f>
        <v>0</v>
      </c>
      <c r="Q104" s="213"/>
      <c r="R104" s="214">
        <f>SUM(R105:R110)</f>
        <v>0</v>
      </c>
      <c r="S104" s="213"/>
      <c r="T104" s="215">
        <f>SUM(T105:T110)</f>
        <v>0</v>
      </c>
      <c r="U104" s="12"/>
      <c r="V104" s="12"/>
      <c r="W104" s="12"/>
      <c r="X104" s="12"/>
      <c r="Y104" s="12"/>
      <c r="Z104" s="12"/>
      <c r="AA104" s="12"/>
      <c r="AB104" s="12"/>
      <c r="AC104" s="12"/>
      <c r="AD104" s="12"/>
      <c r="AE104" s="12"/>
      <c r="AR104" s="216" t="s">
        <v>176</v>
      </c>
      <c r="AT104" s="217" t="s">
        <v>73</v>
      </c>
      <c r="AU104" s="217" t="s">
        <v>74</v>
      </c>
      <c r="AY104" s="216" t="s">
        <v>158</v>
      </c>
      <c r="BK104" s="218">
        <f>SUM(BK105:BK110)</f>
        <v>0</v>
      </c>
    </row>
    <row r="105" spans="1:65" s="2" customFormat="1" ht="16.5" customHeight="1">
      <c r="A105" s="38"/>
      <c r="B105" s="39"/>
      <c r="C105" s="219" t="s">
        <v>198</v>
      </c>
      <c r="D105" s="219" t="s">
        <v>159</v>
      </c>
      <c r="E105" s="220" t="s">
        <v>234</v>
      </c>
      <c r="F105" s="221" t="s">
        <v>2382</v>
      </c>
      <c r="G105" s="222" t="s">
        <v>202</v>
      </c>
      <c r="H105" s="223">
        <v>1</v>
      </c>
      <c r="I105" s="224"/>
      <c r="J105" s="225">
        <f>ROUND(I105*H105,2)</f>
        <v>0</v>
      </c>
      <c r="K105" s="221" t="s">
        <v>19</v>
      </c>
      <c r="L105" s="44"/>
      <c r="M105" s="226" t="s">
        <v>19</v>
      </c>
      <c r="N105" s="227" t="s">
        <v>45</v>
      </c>
      <c r="O105" s="84"/>
      <c r="P105" s="228">
        <f>O105*H105</f>
        <v>0</v>
      </c>
      <c r="Q105" s="228">
        <v>0</v>
      </c>
      <c r="R105" s="228">
        <f>Q105*H105</f>
        <v>0</v>
      </c>
      <c r="S105" s="228">
        <v>0</v>
      </c>
      <c r="T105" s="229">
        <f>S105*H105</f>
        <v>0</v>
      </c>
      <c r="U105" s="38"/>
      <c r="V105" s="38"/>
      <c r="W105" s="38"/>
      <c r="X105" s="38"/>
      <c r="Y105" s="38"/>
      <c r="Z105" s="38"/>
      <c r="AA105" s="38"/>
      <c r="AB105" s="38"/>
      <c r="AC105" s="38"/>
      <c r="AD105" s="38"/>
      <c r="AE105" s="38"/>
      <c r="AR105" s="230" t="s">
        <v>236</v>
      </c>
      <c r="AT105" s="230" t="s">
        <v>159</v>
      </c>
      <c r="AU105" s="230" t="s">
        <v>82</v>
      </c>
      <c r="AY105" s="17" t="s">
        <v>158</v>
      </c>
      <c r="BE105" s="231">
        <f>IF(N105="základní",J105,0)</f>
        <v>0</v>
      </c>
      <c r="BF105" s="231">
        <f>IF(N105="snížená",J105,0)</f>
        <v>0</v>
      </c>
      <c r="BG105" s="231">
        <f>IF(N105="zákl. přenesená",J105,0)</f>
        <v>0</v>
      </c>
      <c r="BH105" s="231">
        <f>IF(N105="sníž. přenesená",J105,0)</f>
        <v>0</v>
      </c>
      <c r="BI105" s="231">
        <f>IF(N105="nulová",J105,0)</f>
        <v>0</v>
      </c>
      <c r="BJ105" s="17" t="s">
        <v>82</v>
      </c>
      <c r="BK105" s="231">
        <f>ROUND(I105*H105,2)</f>
        <v>0</v>
      </c>
      <c r="BL105" s="17" t="s">
        <v>236</v>
      </c>
      <c r="BM105" s="230" t="s">
        <v>2383</v>
      </c>
    </row>
    <row r="106" spans="1:47" s="2" customFormat="1" ht="12">
      <c r="A106" s="38"/>
      <c r="B106" s="39"/>
      <c r="C106" s="40"/>
      <c r="D106" s="232" t="s">
        <v>165</v>
      </c>
      <c r="E106" s="40"/>
      <c r="F106" s="233" t="s">
        <v>2382</v>
      </c>
      <c r="G106" s="40"/>
      <c r="H106" s="40"/>
      <c r="I106" s="136"/>
      <c r="J106" s="40"/>
      <c r="K106" s="40"/>
      <c r="L106" s="44"/>
      <c r="M106" s="234"/>
      <c r="N106" s="235"/>
      <c r="O106" s="84"/>
      <c r="P106" s="84"/>
      <c r="Q106" s="84"/>
      <c r="R106" s="84"/>
      <c r="S106" s="84"/>
      <c r="T106" s="85"/>
      <c r="U106" s="38"/>
      <c r="V106" s="38"/>
      <c r="W106" s="38"/>
      <c r="X106" s="38"/>
      <c r="Y106" s="38"/>
      <c r="Z106" s="38"/>
      <c r="AA106" s="38"/>
      <c r="AB106" s="38"/>
      <c r="AC106" s="38"/>
      <c r="AD106" s="38"/>
      <c r="AE106" s="38"/>
      <c r="AT106" s="17" t="s">
        <v>165</v>
      </c>
      <c r="AU106" s="17" t="s">
        <v>82</v>
      </c>
    </row>
    <row r="107" spans="1:65" s="2" customFormat="1" ht="16.5" customHeight="1">
      <c r="A107" s="38"/>
      <c r="B107" s="39"/>
      <c r="C107" s="259" t="s">
        <v>210</v>
      </c>
      <c r="D107" s="259" t="s">
        <v>199</v>
      </c>
      <c r="E107" s="260" t="s">
        <v>2384</v>
      </c>
      <c r="F107" s="261" t="s">
        <v>240</v>
      </c>
      <c r="G107" s="262" t="s">
        <v>202</v>
      </c>
      <c r="H107" s="263">
        <v>1</v>
      </c>
      <c r="I107" s="264"/>
      <c r="J107" s="265">
        <f>ROUND(I107*H107,2)</f>
        <v>0</v>
      </c>
      <c r="K107" s="261" t="s">
        <v>19</v>
      </c>
      <c r="L107" s="266"/>
      <c r="M107" s="267" t="s">
        <v>19</v>
      </c>
      <c r="N107" s="268" t="s">
        <v>45</v>
      </c>
      <c r="O107" s="84"/>
      <c r="P107" s="228">
        <f>O107*H107</f>
        <v>0</v>
      </c>
      <c r="Q107" s="228">
        <v>0</v>
      </c>
      <c r="R107" s="228">
        <f>Q107*H107</f>
        <v>0</v>
      </c>
      <c r="S107" s="228">
        <v>0</v>
      </c>
      <c r="T107" s="229">
        <f>S107*H107</f>
        <v>0</v>
      </c>
      <c r="U107" s="38"/>
      <c r="V107" s="38"/>
      <c r="W107" s="38"/>
      <c r="X107" s="38"/>
      <c r="Y107" s="38"/>
      <c r="Z107" s="38"/>
      <c r="AA107" s="38"/>
      <c r="AB107" s="38"/>
      <c r="AC107" s="38"/>
      <c r="AD107" s="38"/>
      <c r="AE107" s="38"/>
      <c r="AR107" s="230" t="s">
        <v>241</v>
      </c>
      <c r="AT107" s="230" t="s">
        <v>199</v>
      </c>
      <c r="AU107" s="230" t="s">
        <v>82</v>
      </c>
      <c r="AY107" s="17" t="s">
        <v>158</v>
      </c>
      <c r="BE107" s="231">
        <f>IF(N107="základní",J107,0)</f>
        <v>0</v>
      </c>
      <c r="BF107" s="231">
        <f>IF(N107="snížená",J107,0)</f>
        <v>0</v>
      </c>
      <c r="BG107" s="231">
        <f>IF(N107="zákl. přenesená",J107,0)</f>
        <v>0</v>
      </c>
      <c r="BH107" s="231">
        <f>IF(N107="sníž. přenesená",J107,0)</f>
        <v>0</v>
      </c>
      <c r="BI107" s="231">
        <f>IF(N107="nulová",J107,0)</f>
        <v>0</v>
      </c>
      <c r="BJ107" s="17" t="s">
        <v>82</v>
      </c>
      <c r="BK107" s="231">
        <f>ROUND(I107*H107,2)</f>
        <v>0</v>
      </c>
      <c r="BL107" s="17" t="s">
        <v>236</v>
      </c>
      <c r="BM107" s="230" t="s">
        <v>2385</v>
      </c>
    </row>
    <row r="108" spans="1:47" s="2" customFormat="1" ht="12">
      <c r="A108" s="38"/>
      <c r="B108" s="39"/>
      <c r="C108" s="40"/>
      <c r="D108" s="232" t="s">
        <v>165</v>
      </c>
      <c r="E108" s="40"/>
      <c r="F108" s="233" t="s">
        <v>240</v>
      </c>
      <c r="G108" s="40"/>
      <c r="H108" s="40"/>
      <c r="I108" s="136"/>
      <c r="J108" s="40"/>
      <c r="K108" s="40"/>
      <c r="L108" s="44"/>
      <c r="M108" s="234"/>
      <c r="N108" s="235"/>
      <c r="O108" s="84"/>
      <c r="P108" s="84"/>
      <c r="Q108" s="84"/>
      <c r="R108" s="84"/>
      <c r="S108" s="84"/>
      <c r="T108" s="85"/>
      <c r="U108" s="38"/>
      <c r="V108" s="38"/>
      <c r="W108" s="38"/>
      <c r="X108" s="38"/>
      <c r="Y108" s="38"/>
      <c r="Z108" s="38"/>
      <c r="AA108" s="38"/>
      <c r="AB108" s="38"/>
      <c r="AC108" s="38"/>
      <c r="AD108" s="38"/>
      <c r="AE108" s="38"/>
      <c r="AT108" s="17" t="s">
        <v>165</v>
      </c>
      <c r="AU108" s="17" t="s">
        <v>82</v>
      </c>
    </row>
    <row r="109" spans="1:47" s="2" customFormat="1" ht="12">
      <c r="A109" s="38"/>
      <c r="B109" s="39"/>
      <c r="C109" s="40"/>
      <c r="D109" s="232" t="s">
        <v>181</v>
      </c>
      <c r="E109" s="40"/>
      <c r="F109" s="258" t="s">
        <v>2386</v>
      </c>
      <c r="G109" s="40"/>
      <c r="H109" s="40"/>
      <c r="I109" s="136"/>
      <c r="J109" s="40"/>
      <c r="K109" s="40"/>
      <c r="L109" s="44"/>
      <c r="M109" s="234"/>
      <c r="N109" s="235"/>
      <c r="O109" s="84"/>
      <c r="P109" s="84"/>
      <c r="Q109" s="84"/>
      <c r="R109" s="84"/>
      <c r="S109" s="84"/>
      <c r="T109" s="85"/>
      <c r="U109" s="38"/>
      <c r="V109" s="38"/>
      <c r="W109" s="38"/>
      <c r="X109" s="38"/>
      <c r="Y109" s="38"/>
      <c r="Z109" s="38"/>
      <c r="AA109" s="38"/>
      <c r="AB109" s="38"/>
      <c r="AC109" s="38"/>
      <c r="AD109" s="38"/>
      <c r="AE109" s="38"/>
      <c r="AT109" s="17" t="s">
        <v>181</v>
      </c>
      <c r="AU109" s="17" t="s">
        <v>82</v>
      </c>
    </row>
    <row r="110" spans="1:51" s="13" customFormat="1" ht="12">
      <c r="A110" s="13"/>
      <c r="B110" s="236"/>
      <c r="C110" s="237"/>
      <c r="D110" s="232" t="s">
        <v>166</v>
      </c>
      <c r="E110" s="238" t="s">
        <v>19</v>
      </c>
      <c r="F110" s="239" t="s">
        <v>243</v>
      </c>
      <c r="G110" s="237"/>
      <c r="H110" s="240">
        <v>1</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166</v>
      </c>
      <c r="AU110" s="246" t="s">
        <v>82</v>
      </c>
      <c r="AV110" s="13" t="s">
        <v>85</v>
      </c>
      <c r="AW110" s="13" t="s">
        <v>34</v>
      </c>
      <c r="AX110" s="13" t="s">
        <v>82</v>
      </c>
      <c r="AY110" s="246" t="s">
        <v>158</v>
      </c>
    </row>
    <row r="111" spans="1:63" s="12" customFormat="1" ht="25.9" customHeight="1">
      <c r="A111" s="12"/>
      <c r="B111" s="205"/>
      <c r="C111" s="206"/>
      <c r="D111" s="207" t="s">
        <v>73</v>
      </c>
      <c r="E111" s="208" t="s">
        <v>408</v>
      </c>
      <c r="F111" s="208" t="s">
        <v>409</v>
      </c>
      <c r="G111" s="206"/>
      <c r="H111" s="206"/>
      <c r="I111" s="209"/>
      <c r="J111" s="210">
        <f>BK111</f>
        <v>0</v>
      </c>
      <c r="K111" s="206"/>
      <c r="L111" s="211"/>
      <c r="M111" s="212"/>
      <c r="N111" s="213"/>
      <c r="O111" s="213"/>
      <c r="P111" s="214">
        <f>SUM(P112:P132)</f>
        <v>0</v>
      </c>
      <c r="Q111" s="213"/>
      <c r="R111" s="214">
        <f>SUM(R112:R132)</f>
        <v>0.00124</v>
      </c>
      <c r="S111" s="213"/>
      <c r="T111" s="215">
        <f>SUM(T112:T132)</f>
        <v>0</v>
      </c>
      <c r="U111" s="12"/>
      <c r="V111" s="12"/>
      <c r="W111" s="12"/>
      <c r="X111" s="12"/>
      <c r="Y111" s="12"/>
      <c r="Z111" s="12"/>
      <c r="AA111" s="12"/>
      <c r="AB111" s="12"/>
      <c r="AC111" s="12"/>
      <c r="AD111" s="12"/>
      <c r="AE111" s="12"/>
      <c r="AR111" s="216" t="s">
        <v>176</v>
      </c>
      <c r="AT111" s="217" t="s">
        <v>73</v>
      </c>
      <c r="AU111" s="217" t="s">
        <v>74</v>
      </c>
      <c r="AY111" s="216" t="s">
        <v>158</v>
      </c>
      <c r="BK111" s="218">
        <f>SUM(BK112:BK132)</f>
        <v>0</v>
      </c>
    </row>
    <row r="112" spans="1:65" s="2" customFormat="1" ht="16.5" customHeight="1">
      <c r="A112" s="38"/>
      <c r="B112" s="39"/>
      <c r="C112" s="219" t="s">
        <v>218</v>
      </c>
      <c r="D112" s="219" t="s">
        <v>159</v>
      </c>
      <c r="E112" s="220" t="s">
        <v>503</v>
      </c>
      <c r="F112" s="221" t="s">
        <v>504</v>
      </c>
      <c r="G112" s="222" t="s">
        <v>202</v>
      </c>
      <c r="H112" s="223">
        <v>2</v>
      </c>
      <c r="I112" s="224"/>
      <c r="J112" s="225">
        <f>ROUND(I112*H112,2)</f>
        <v>0</v>
      </c>
      <c r="K112" s="221" t="s">
        <v>19</v>
      </c>
      <c r="L112" s="44"/>
      <c r="M112" s="226" t="s">
        <v>19</v>
      </c>
      <c r="N112" s="227" t="s">
        <v>45</v>
      </c>
      <c r="O112" s="84"/>
      <c r="P112" s="228">
        <f>O112*H112</f>
        <v>0</v>
      </c>
      <c r="Q112" s="228">
        <v>0</v>
      </c>
      <c r="R112" s="228">
        <f>Q112*H112</f>
        <v>0</v>
      </c>
      <c r="S112" s="228">
        <v>0</v>
      </c>
      <c r="T112" s="229">
        <f>S112*H112</f>
        <v>0</v>
      </c>
      <c r="U112" s="38"/>
      <c r="V112" s="38"/>
      <c r="W112" s="38"/>
      <c r="X112" s="38"/>
      <c r="Y112" s="38"/>
      <c r="Z112" s="38"/>
      <c r="AA112" s="38"/>
      <c r="AB112" s="38"/>
      <c r="AC112" s="38"/>
      <c r="AD112" s="38"/>
      <c r="AE112" s="38"/>
      <c r="AR112" s="230" t="s">
        <v>236</v>
      </c>
      <c r="AT112" s="230" t="s">
        <v>159</v>
      </c>
      <c r="AU112" s="230" t="s">
        <v>82</v>
      </c>
      <c r="AY112" s="17" t="s">
        <v>158</v>
      </c>
      <c r="BE112" s="231">
        <f>IF(N112="základní",J112,0)</f>
        <v>0</v>
      </c>
      <c r="BF112" s="231">
        <f>IF(N112="snížená",J112,0)</f>
        <v>0</v>
      </c>
      <c r="BG112" s="231">
        <f>IF(N112="zákl. přenesená",J112,0)</f>
        <v>0</v>
      </c>
      <c r="BH112" s="231">
        <f>IF(N112="sníž. přenesená",J112,0)</f>
        <v>0</v>
      </c>
      <c r="BI112" s="231">
        <f>IF(N112="nulová",J112,0)</f>
        <v>0</v>
      </c>
      <c r="BJ112" s="17" t="s">
        <v>82</v>
      </c>
      <c r="BK112" s="231">
        <f>ROUND(I112*H112,2)</f>
        <v>0</v>
      </c>
      <c r="BL112" s="17" t="s">
        <v>236</v>
      </c>
      <c r="BM112" s="230" t="s">
        <v>2387</v>
      </c>
    </row>
    <row r="113" spans="1:47" s="2" customFormat="1" ht="12">
      <c r="A113" s="38"/>
      <c r="B113" s="39"/>
      <c r="C113" s="40"/>
      <c r="D113" s="232" t="s">
        <v>165</v>
      </c>
      <c r="E113" s="40"/>
      <c r="F113" s="233" t="s">
        <v>504</v>
      </c>
      <c r="G113" s="40"/>
      <c r="H113" s="40"/>
      <c r="I113" s="136"/>
      <c r="J113" s="40"/>
      <c r="K113" s="40"/>
      <c r="L113" s="44"/>
      <c r="M113" s="234"/>
      <c r="N113" s="235"/>
      <c r="O113" s="84"/>
      <c r="P113" s="84"/>
      <c r="Q113" s="84"/>
      <c r="R113" s="84"/>
      <c r="S113" s="84"/>
      <c r="T113" s="85"/>
      <c r="U113" s="38"/>
      <c r="V113" s="38"/>
      <c r="W113" s="38"/>
      <c r="X113" s="38"/>
      <c r="Y113" s="38"/>
      <c r="Z113" s="38"/>
      <c r="AA113" s="38"/>
      <c r="AB113" s="38"/>
      <c r="AC113" s="38"/>
      <c r="AD113" s="38"/>
      <c r="AE113" s="38"/>
      <c r="AT113" s="17" t="s">
        <v>165</v>
      </c>
      <c r="AU113" s="17" t="s">
        <v>82</v>
      </c>
    </row>
    <row r="114" spans="1:65" s="2" customFormat="1" ht="16.5" customHeight="1">
      <c r="A114" s="38"/>
      <c r="B114" s="39"/>
      <c r="C114" s="259" t="s">
        <v>156</v>
      </c>
      <c r="D114" s="259" t="s">
        <v>199</v>
      </c>
      <c r="E114" s="260" t="s">
        <v>506</v>
      </c>
      <c r="F114" s="261" t="s">
        <v>507</v>
      </c>
      <c r="G114" s="262" t="s">
        <v>508</v>
      </c>
      <c r="H114" s="263">
        <v>2</v>
      </c>
      <c r="I114" s="264"/>
      <c r="J114" s="265">
        <f>ROUND(I114*H114,2)</f>
        <v>0</v>
      </c>
      <c r="K114" s="261" t="s">
        <v>19</v>
      </c>
      <c r="L114" s="266"/>
      <c r="M114" s="267" t="s">
        <v>19</v>
      </c>
      <c r="N114" s="268" t="s">
        <v>45</v>
      </c>
      <c r="O114" s="84"/>
      <c r="P114" s="228">
        <f>O114*H114</f>
        <v>0</v>
      </c>
      <c r="Q114" s="228">
        <v>0.00062</v>
      </c>
      <c r="R114" s="228">
        <f>Q114*H114</f>
        <v>0.00124</v>
      </c>
      <c r="S114" s="228">
        <v>0</v>
      </c>
      <c r="T114" s="229">
        <f>S114*H114</f>
        <v>0</v>
      </c>
      <c r="U114" s="38"/>
      <c r="V114" s="38"/>
      <c r="W114" s="38"/>
      <c r="X114" s="38"/>
      <c r="Y114" s="38"/>
      <c r="Z114" s="38"/>
      <c r="AA114" s="38"/>
      <c r="AB114" s="38"/>
      <c r="AC114" s="38"/>
      <c r="AD114" s="38"/>
      <c r="AE114" s="38"/>
      <c r="AR114" s="230" t="s">
        <v>241</v>
      </c>
      <c r="AT114" s="230" t="s">
        <v>199</v>
      </c>
      <c r="AU114" s="230" t="s">
        <v>82</v>
      </c>
      <c r="AY114" s="17" t="s">
        <v>158</v>
      </c>
      <c r="BE114" s="231">
        <f>IF(N114="základní",J114,0)</f>
        <v>0</v>
      </c>
      <c r="BF114" s="231">
        <f>IF(N114="snížená",J114,0)</f>
        <v>0</v>
      </c>
      <c r="BG114" s="231">
        <f>IF(N114="zákl. přenesená",J114,0)</f>
        <v>0</v>
      </c>
      <c r="BH114" s="231">
        <f>IF(N114="sníž. přenesená",J114,0)</f>
        <v>0</v>
      </c>
      <c r="BI114" s="231">
        <f>IF(N114="nulová",J114,0)</f>
        <v>0</v>
      </c>
      <c r="BJ114" s="17" t="s">
        <v>82</v>
      </c>
      <c r="BK114" s="231">
        <f>ROUND(I114*H114,2)</f>
        <v>0</v>
      </c>
      <c r="BL114" s="17" t="s">
        <v>236</v>
      </c>
      <c r="BM114" s="230" t="s">
        <v>2388</v>
      </c>
    </row>
    <row r="115" spans="1:47" s="2" customFormat="1" ht="12">
      <c r="A115" s="38"/>
      <c r="B115" s="39"/>
      <c r="C115" s="40"/>
      <c r="D115" s="232" t="s">
        <v>165</v>
      </c>
      <c r="E115" s="40"/>
      <c r="F115" s="233" t="s">
        <v>507</v>
      </c>
      <c r="G115" s="40"/>
      <c r="H115" s="40"/>
      <c r="I115" s="136"/>
      <c r="J115" s="40"/>
      <c r="K115" s="40"/>
      <c r="L115" s="44"/>
      <c r="M115" s="234"/>
      <c r="N115" s="235"/>
      <c r="O115" s="84"/>
      <c r="P115" s="84"/>
      <c r="Q115" s="84"/>
      <c r="R115" s="84"/>
      <c r="S115" s="84"/>
      <c r="T115" s="85"/>
      <c r="U115" s="38"/>
      <c r="V115" s="38"/>
      <c r="W115" s="38"/>
      <c r="X115" s="38"/>
      <c r="Y115" s="38"/>
      <c r="Z115" s="38"/>
      <c r="AA115" s="38"/>
      <c r="AB115" s="38"/>
      <c r="AC115" s="38"/>
      <c r="AD115" s="38"/>
      <c r="AE115" s="38"/>
      <c r="AT115" s="17" t="s">
        <v>165</v>
      </c>
      <c r="AU115" s="17" t="s">
        <v>82</v>
      </c>
    </row>
    <row r="116" spans="1:51" s="13" customFormat="1" ht="12">
      <c r="A116" s="13"/>
      <c r="B116" s="236"/>
      <c r="C116" s="237"/>
      <c r="D116" s="232" t="s">
        <v>166</v>
      </c>
      <c r="E116" s="238" t="s">
        <v>19</v>
      </c>
      <c r="F116" s="239" t="s">
        <v>2411</v>
      </c>
      <c r="G116" s="237"/>
      <c r="H116" s="240">
        <v>2</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166</v>
      </c>
      <c r="AU116" s="246" t="s">
        <v>82</v>
      </c>
      <c r="AV116" s="13" t="s">
        <v>85</v>
      </c>
      <c r="AW116" s="13" t="s">
        <v>34</v>
      </c>
      <c r="AX116" s="13" t="s">
        <v>82</v>
      </c>
      <c r="AY116" s="246" t="s">
        <v>158</v>
      </c>
    </row>
    <row r="117" spans="1:65" s="2" customFormat="1" ht="33" customHeight="1">
      <c r="A117" s="38"/>
      <c r="B117" s="39"/>
      <c r="C117" s="219" t="s">
        <v>228</v>
      </c>
      <c r="D117" s="219" t="s">
        <v>159</v>
      </c>
      <c r="E117" s="220" t="s">
        <v>2390</v>
      </c>
      <c r="F117" s="221" t="s">
        <v>2391</v>
      </c>
      <c r="G117" s="222" t="s">
        <v>202</v>
      </c>
      <c r="H117" s="223">
        <v>1</v>
      </c>
      <c r="I117" s="224"/>
      <c r="J117" s="225">
        <f>ROUND(I117*H117,2)</f>
        <v>0</v>
      </c>
      <c r="K117" s="221" t="s">
        <v>19</v>
      </c>
      <c r="L117" s="44"/>
      <c r="M117" s="226" t="s">
        <v>19</v>
      </c>
      <c r="N117" s="227" t="s">
        <v>45</v>
      </c>
      <c r="O117" s="84"/>
      <c r="P117" s="228">
        <f>O117*H117</f>
        <v>0</v>
      </c>
      <c r="Q117" s="228">
        <v>0</v>
      </c>
      <c r="R117" s="228">
        <f>Q117*H117</f>
        <v>0</v>
      </c>
      <c r="S117" s="228">
        <v>0</v>
      </c>
      <c r="T117" s="229">
        <f>S117*H117</f>
        <v>0</v>
      </c>
      <c r="U117" s="38"/>
      <c r="V117" s="38"/>
      <c r="W117" s="38"/>
      <c r="X117" s="38"/>
      <c r="Y117" s="38"/>
      <c r="Z117" s="38"/>
      <c r="AA117" s="38"/>
      <c r="AB117" s="38"/>
      <c r="AC117" s="38"/>
      <c r="AD117" s="38"/>
      <c r="AE117" s="38"/>
      <c r="AR117" s="230" t="s">
        <v>236</v>
      </c>
      <c r="AT117" s="230" t="s">
        <v>159</v>
      </c>
      <c r="AU117" s="230" t="s">
        <v>82</v>
      </c>
      <c r="AY117" s="17" t="s">
        <v>158</v>
      </c>
      <c r="BE117" s="231">
        <f>IF(N117="základní",J117,0)</f>
        <v>0</v>
      </c>
      <c r="BF117" s="231">
        <f>IF(N117="snížená",J117,0)</f>
        <v>0</v>
      </c>
      <c r="BG117" s="231">
        <f>IF(N117="zákl. přenesená",J117,0)</f>
        <v>0</v>
      </c>
      <c r="BH117" s="231">
        <f>IF(N117="sníž. přenesená",J117,0)</f>
        <v>0</v>
      </c>
      <c r="BI117" s="231">
        <f>IF(N117="nulová",J117,0)</f>
        <v>0</v>
      </c>
      <c r="BJ117" s="17" t="s">
        <v>82</v>
      </c>
      <c r="BK117" s="231">
        <f>ROUND(I117*H117,2)</f>
        <v>0</v>
      </c>
      <c r="BL117" s="17" t="s">
        <v>236</v>
      </c>
      <c r="BM117" s="230" t="s">
        <v>2392</v>
      </c>
    </row>
    <row r="118" spans="1:47" s="2" customFormat="1" ht="12">
      <c r="A118" s="38"/>
      <c r="B118" s="39"/>
      <c r="C118" s="40"/>
      <c r="D118" s="232" t="s">
        <v>165</v>
      </c>
      <c r="E118" s="40"/>
      <c r="F118" s="233" t="s">
        <v>2391</v>
      </c>
      <c r="G118" s="40"/>
      <c r="H118" s="40"/>
      <c r="I118" s="136"/>
      <c r="J118" s="40"/>
      <c r="K118" s="40"/>
      <c r="L118" s="44"/>
      <c r="M118" s="234"/>
      <c r="N118" s="235"/>
      <c r="O118" s="84"/>
      <c r="P118" s="84"/>
      <c r="Q118" s="84"/>
      <c r="R118" s="84"/>
      <c r="S118" s="84"/>
      <c r="T118" s="85"/>
      <c r="U118" s="38"/>
      <c r="V118" s="38"/>
      <c r="W118" s="38"/>
      <c r="X118" s="38"/>
      <c r="Y118" s="38"/>
      <c r="Z118" s="38"/>
      <c r="AA118" s="38"/>
      <c r="AB118" s="38"/>
      <c r="AC118" s="38"/>
      <c r="AD118" s="38"/>
      <c r="AE118" s="38"/>
      <c r="AT118" s="17" t="s">
        <v>165</v>
      </c>
      <c r="AU118" s="17" t="s">
        <v>82</v>
      </c>
    </row>
    <row r="119" spans="1:51" s="13" customFormat="1" ht="12">
      <c r="A119" s="13"/>
      <c r="B119" s="236"/>
      <c r="C119" s="237"/>
      <c r="D119" s="232" t="s">
        <v>166</v>
      </c>
      <c r="E119" s="238" t="s">
        <v>19</v>
      </c>
      <c r="F119" s="239" t="s">
        <v>2412</v>
      </c>
      <c r="G119" s="237"/>
      <c r="H119" s="240">
        <v>1</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166</v>
      </c>
      <c r="AU119" s="246" t="s">
        <v>82</v>
      </c>
      <c r="AV119" s="13" t="s">
        <v>85</v>
      </c>
      <c r="AW119" s="13" t="s">
        <v>34</v>
      </c>
      <c r="AX119" s="13" t="s">
        <v>82</v>
      </c>
      <c r="AY119" s="246" t="s">
        <v>158</v>
      </c>
    </row>
    <row r="120" spans="1:65" s="2" customFormat="1" ht="33" customHeight="1">
      <c r="A120" s="38"/>
      <c r="B120" s="39"/>
      <c r="C120" s="219" t="s">
        <v>233</v>
      </c>
      <c r="D120" s="219" t="s">
        <v>159</v>
      </c>
      <c r="E120" s="220" t="s">
        <v>2394</v>
      </c>
      <c r="F120" s="221" t="s">
        <v>2395</v>
      </c>
      <c r="G120" s="222" t="s">
        <v>202</v>
      </c>
      <c r="H120" s="223">
        <v>1</v>
      </c>
      <c r="I120" s="224"/>
      <c r="J120" s="225">
        <f>ROUND(I120*H120,2)</f>
        <v>0</v>
      </c>
      <c r="K120" s="221" t="s">
        <v>19</v>
      </c>
      <c r="L120" s="44"/>
      <c r="M120" s="226" t="s">
        <v>19</v>
      </c>
      <c r="N120" s="227" t="s">
        <v>45</v>
      </c>
      <c r="O120" s="84"/>
      <c r="P120" s="228">
        <f>O120*H120</f>
        <v>0</v>
      </c>
      <c r="Q120" s="228">
        <v>0</v>
      </c>
      <c r="R120" s="228">
        <f>Q120*H120</f>
        <v>0</v>
      </c>
      <c r="S120" s="228">
        <v>0</v>
      </c>
      <c r="T120" s="229">
        <f>S120*H120</f>
        <v>0</v>
      </c>
      <c r="U120" s="38"/>
      <c r="V120" s="38"/>
      <c r="W120" s="38"/>
      <c r="X120" s="38"/>
      <c r="Y120" s="38"/>
      <c r="Z120" s="38"/>
      <c r="AA120" s="38"/>
      <c r="AB120" s="38"/>
      <c r="AC120" s="38"/>
      <c r="AD120" s="38"/>
      <c r="AE120" s="38"/>
      <c r="AR120" s="230" t="s">
        <v>236</v>
      </c>
      <c r="AT120" s="230" t="s">
        <v>159</v>
      </c>
      <c r="AU120" s="230" t="s">
        <v>82</v>
      </c>
      <c r="AY120" s="17" t="s">
        <v>158</v>
      </c>
      <c r="BE120" s="231">
        <f>IF(N120="základní",J120,0)</f>
        <v>0</v>
      </c>
      <c r="BF120" s="231">
        <f>IF(N120="snížená",J120,0)</f>
        <v>0</v>
      </c>
      <c r="BG120" s="231">
        <f>IF(N120="zákl. přenesená",J120,0)</f>
        <v>0</v>
      </c>
      <c r="BH120" s="231">
        <f>IF(N120="sníž. přenesená",J120,0)</f>
        <v>0</v>
      </c>
      <c r="BI120" s="231">
        <f>IF(N120="nulová",J120,0)</f>
        <v>0</v>
      </c>
      <c r="BJ120" s="17" t="s">
        <v>82</v>
      </c>
      <c r="BK120" s="231">
        <f>ROUND(I120*H120,2)</f>
        <v>0</v>
      </c>
      <c r="BL120" s="17" t="s">
        <v>236</v>
      </c>
      <c r="BM120" s="230" t="s">
        <v>2396</v>
      </c>
    </row>
    <row r="121" spans="1:47" s="2" customFormat="1" ht="12">
      <c r="A121" s="38"/>
      <c r="B121" s="39"/>
      <c r="C121" s="40"/>
      <c r="D121" s="232" t="s">
        <v>165</v>
      </c>
      <c r="E121" s="40"/>
      <c r="F121" s="233" t="s">
        <v>2395</v>
      </c>
      <c r="G121" s="40"/>
      <c r="H121" s="40"/>
      <c r="I121" s="136"/>
      <c r="J121" s="40"/>
      <c r="K121" s="40"/>
      <c r="L121" s="44"/>
      <c r="M121" s="234"/>
      <c r="N121" s="235"/>
      <c r="O121" s="84"/>
      <c r="P121" s="84"/>
      <c r="Q121" s="84"/>
      <c r="R121" s="84"/>
      <c r="S121" s="84"/>
      <c r="T121" s="85"/>
      <c r="U121" s="38"/>
      <c r="V121" s="38"/>
      <c r="W121" s="38"/>
      <c r="X121" s="38"/>
      <c r="Y121" s="38"/>
      <c r="Z121" s="38"/>
      <c r="AA121" s="38"/>
      <c r="AB121" s="38"/>
      <c r="AC121" s="38"/>
      <c r="AD121" s="38"/>
      <c r="AE121" s="38"/>
      <c r="AT121" s="17" t="s">
        <v>165</v>
      </c>
      <c r="AU121" s="17" t="s">
        <v>82</v>
      </c>
    </row>
    <row r="122" spans="1:51" s="13" customFormat="1" ht="12">
      <c r="A122" s="13"/>
      <c r="B122" s="236"/>
      <c r="C122" s="237"/>
      <c r="D122" s="232" t="s">
        <v>166</v>
      </c>
      <c r="E122" s="238" t="s">
        <v>19</v>
      </c>
      <c r="F122" s="239" t="s">
        <v>2412</v>
      </c>
      <c r="G122" s="237"/>
      <c r="H122" s="240">
        <v>1</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166</v>
      </c>
      <c r="AU122" s="246" t="s">
        <v>82</v>
      </c>
      <c r="AV122" s="13" t="s">
        <v>85</v>
      </c>
      <c r="AW122" s="13" t="s">
        <v>34</v>
      </c>
      <c r="AX122" s="13" t="s">
        <v>82</v>
      </c>
      <c r="AY122" s="246" t="s">
        <v>158</v>
      </c>
    </row>
    <row r="123" spans="1:65" s="2" customFormat="1" ht="21.75" customHeight="1">
      <c r="A123" s="38"/>
      <c r="B123" s="39"/>
      <c r="C123" s="219" t="s">
        <v>238</v>
      </c>
      <c r="D123" s="219" t="s">
        <v>159</v>
      </c>
      <c r="E123" s="220" t="s">
        <v>966</v>
      </c>
      <c r="F123" s="221" t="s">
        <v>967</v>
      </c>
      <c r="G123" s="222" t="s">
        <v>202</v>
      </c>
      <c r="H123" s="223">
        <v>1</v>
      </c>
      <c r="I123" s="224"/>
      <c r="J123" s="225">
        <f>ROUND(I123*H123,2)</f>
        <v>0</v>
      </c>
      <c r="K123" s="221" t="s">
        <v>19</v>
      </c>
      <c r="L123" s="44"/>
      <c r="M123" s="226" t="s">
        <v>19</v>
      </c>
      <c r="N123" s="227" t="s">
        <v>45</v>
      </c>
      <c r="O123" s="84"/>
      <c r="P123" s="228">
        <f>O123*H123</f>
        <v>0</v>
      </c>
      <c r="Q123" s="228">
        <v>0</v>
      </c>
      <c r="R123" s="228">
        <f>Q123*H123</f>
        <v>0</v>
      </c>
      <c r="S123" s="228">
        <v>0</v>
      </c>
      <c r="T123" s="229">
        <f>S123*H123</f>
        <v>0</v>
      </c>
      <c r="U123" s="38"/>
      <c r="V123" s="38"/>
      <c r="W123" s="38"/>
      <c r="X123" s="38"/>
      <c r="Y123" s="38"/>
      <c r="Z123" s="38"/>
      <c r="AA123" s="38"/>
      <c r="AB123" s="38"/>
      <c r="AC123" s="38"/>
      <c r="AD123" s="38"/>
      <c r="AE123" s="38"/>
      <c r="AR123" s="230" t="s">
        <v>236</v>
      </c>
      <c r="AT123" s="230" t="s">
        <v>159</v>
      </c>
      <c r="AU123" s="230" t="s">
        <v>82</v>
      </c>
      <c r="AY123" s="17" t="s">
        <v>158</v>
      </c>
      <c r="BE123" s="231">
        <f>IF(N123="základní",J123,0)</f>
        <v>0</v>
      </c>
      <c r="BF123" s="231">
        <f>IF(N123="snížená",J123,0)</f>
        <v>0</v>
      </c>
      <c r="BG123" s="231">
        <f>IF(N123="zákl. přenesená",J123,0)</f>
        <v>0</v>
      </c>
      <c r="BH123" s="231">
        <f>IF(N123="sníž. přenesená",J123,0)</f>
        <v>0</v>
      </c>
      <c r="BI123" s="231">
        <f>IF(N123="nulová",J123,0)</f>
        <v>0</v>
      </c>
      <c r="BJ123" s="17" t="s">
        <v>82</v>
      </c>
      <c r="BK123" s="231">
        <f>ROUND(I123*H123,2)</f>
        <v>0</v>
      </c>
      <c r="BL123" s="17" t="s">
        <v>236</v>
      </c>
      <c r="BM123" s="230" t="s">
        <v>2397</v>
      </c>
    </row>
    <row r="124" spans="1:47" s="2" customFormat="1" ht="12">
      <c r="A124" s="38"/>
      <c r="B124" s="39"/>
      <c r="C124" s="40"/>
      <c r="D124" s="232" t="s">
        <v>165</v>
      </c>
      <c r="E124" s="40"/>
      <c r="F124" s="233" t="s">
        <v>967</v>
      </c>
      <c r="G124" s="40"/>
      <c r="H124" s="40"/>
      <c r="I124" s="136"/>
      <c r="J124" s="40"/>
      <c r="K124" s="40"/>
      <c r="L124" s="44"/>
      <c r="M124" s="234"/>
      <c r="N124" s="235"/>
      <c r="O124" s="84"/>
      <c r="P124" s="84"/>
      <c r="Q124" s="84"/>
      <c r="R124" s="84"/>
      <c r="S124" s="84"/>
      <c r="T124" s="85"/>
      <c r="U124" s="38"/>
      <c r="V124" s="38"/>
      <c r="W124" s="38"/>
      <c r="X124" s="38"/>
      <c r="Y124" s="38"/>
      <c r="Z124" s="38"/>
      <c r="AA124" s="38"/>
      <c r="AB124" s="38"/>
      <c r="AC124" s="38"/>
      <c r="AD124" s="38"/>
      <c r="AE124" s="38"/>
      <c r="AT124" s="17" t="s">
        <v>165</v>
      </c>
      <c r="AU124" s="17" t="s">
        <v>82</v>
      </c>
    </row>
    <row r="125" spans="1:51" s="13" customFormat="1" ht="12">
      <c r="A125" s="13"/>
      <c r="B125" s="236"/>
      <c r="C125" s="237"/>
      <c r="D125" s="232" t="s">
        <v>166</v>
      </c>
      <c r="E125" s="238" t="s">
        <v>19</v>
      </c>
      <c r="F125" s="239" t="s">
        <v>2412</v>
      </c>
      <c r="G125" s="237"/>
      <c r="H125" s="240">
        <v>1</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166</v>
      </c>
      <c r="AU125" s="246" t="s">
        <v>82</v>
      </c>
      <c r="AV125" s="13" t="s">
        <v>85</v>
      </c>
      <c r="AW125" s="13" t="s">
        <v>34</v>
      </c>
      <c r="AX125" s="13" t="s">
        <v>82</v>
      </c>
      <c r="AY125" s="246" t="s">
        <v>158</v>
      </c>
    </row>
    <row r="126" spans="1:65" s="2" customFormat="1" ht="21.75" customHeight="1">
      <c r="A126" s="38"/>
      <c r="B126" s="39"/>
      <c r="C126" s="219" t="s">
        <v>246</v>
      </c>
      <c r="D126" s="219" t="s">
        <v>159</v>
      </c>
      <c r="E126" s="220" t="s">
        <v>971</v>
      </c>
      <c r="F126" s="221" t="s">
        <v>2399</v>
      </c>
      <c r="G126" s="222" t="s">
        <v>202</v>
      </c>
      <c r="H126" s="223">
        <v>1</v>
      </c>
      <c r="I126" s="224"/>
      <c r="J126" s="225">
        <f>ROUND(I126*H126,2)</f>
        <v>0</v>
      </c>
      <c r="K126" s="221" t="s">
        <v>19</v>
      </c>
      <c r="L126" s="44"/>
      <c r="M126" s="226" t="s">
        <v>19</v>
      </c>
      <c r="N126" s="227" t="s">
        <v>45</v>
      </c>
      <c r="O126" s="84"/>
      <c r="P126" s="228">
        <f>O126*H126</f>
        <v>0</v>
      </c>
      <c r="Q126" s="228">
        <v>0</v>
      </c>
      <c r="R126" s="228">
        <f>Q126*H126</f>
        <v>0</v>
      </c>
      <c r="S126" s="228">
        <v>0</v>
      </c>
      <c r="T126" s="229">
        <f>S126*H126</f>
        <v>0</v>
      </c>
      <c r="U126" s="38"/>
      <c r="V126" s="38"/>
      <c r="W126" s="38"/>
      <c r="X126" s="38"/>
      <c r="Y126" s="38"/>
      <c r="Z126" s="38"/>
      <c r="AA126" s="38"/>
      <c r="AB126" s="38"/>
      <c r="AC126" s="38"/>
      <c r="AD126" s="38"/>
      <c r="AE126" s="38"/>
      <c r="AR126" s="230" t="s">
        <v>236</v>
      </c>
      <c r="AT126" s="230" t="s">
        <v>159</v>
      </c>
      <c r="AU126" s="230" t="s">
        <v>82</v>
      </c>
      <c r="AY126" s="17" t="s">
        <v>158</v>
      </c>
      <c r="BE126" s="231">
        <f>IF(N126="základní",J126,0)</f>
        <v>0</v>
      </c>
      <c r="BF126" s="231">
        <f>IF(N126="snížená",J126,0)</f>
        <v>0</v>
      </c>
      <c r="BG126" s="231">
        <f>IF(N126="zákl. přenesená",J126,0)</f>
        <v>0</v>
      </c>
      <c r="BH126" s="231">
        <f>IF(N126="sníž. přenesená",J126,0)</f>
        <v>0</v>
      </c>
      <c r="BI126" s="231">
        <f>IF(N126="nulová",J126,0)</f>
        <v>0</v>
      </c>
      <c r="BJ126" s="17" t="s">
        <v>82</v>
      </c>
      <c r="BK126" s="231">
        <f>ROUND(I126*H126,2)</f>
        <v>0</v>
      </c>
      <c r="BL126" s="17" t="s">
        <v>236</v>
      </c>
      <c r="BM126" s="230" t="s">
        <v>2400</v>
      </c>
    </row>
    <row r="127" spans="1:47" s="2" customFormat="1" ht="12">
      <c r="A127" s="38"/>
      <c r="B127" s="39"/>
      <c r="C127" s="40"/>
      <c r="D127" s="232" t="s">
        <v>165</v>
      </c>
      <c r="E127" s="40"/>
      <c r="F127" s="233" t="s">
        <v>2399</v>
      </c>
      <c r="G127" s="40"/>
      <c r="H127" s="40"/>
      <c r="I127" s="136"/>
      <c r="J127" s="40"/>
      <c r="K127" s="40"/>
      <c r="L127" s="44"/>
      <c r="M127" s="234"/>
      <c r="N127" s="235"/>
      <c r="O127" s="84"/>
      <c r="P127" s="84"/>
      <c r="Q127" s="84"/>
      <c r="R127" s="84"/>
      <c r="S127" s="84"/>
      <c r="T127" s="85"/>
      <c r="U127" s="38"/>
      <c r="V127" s="38"/>
      <c r="W127" s="38"/>
      <c r="X127" s="38"/>
      <c r="Y127" s="38"/>
      <c r="Z127" s="38"/>
      <c r="AA127" s="38"/>
      <c r="AB127" s="38"/>
      <c r="AC127" s="38"/>
      <c r="AD127" s="38"/>
      <c r="AE127" s="38"/>
      <c r="AT127" s="17" t="s">
        <v>165</v>
      </c>
      <c r="AU127" s="17" t="s">
        <v>82</v>
      </c>
    </row>
    <row r="128" spans="1:51" s="13" customFormat="1" ht="12">
      <c r="A128" s="13"/>
      <c r="B128" s="236"/>
      <c r="C128" s="237"/>
      <c r="D128" s="232" t="s">
        <v>166</v>
      </c>
      <c r="E128" s="238" t="s">
        <v>19</v>
      </c>
      <c r="F128" s="239" t="s">
        <v>2412</v>
      </c>
      <c r="G128" s="237"/>
      <c r="H128" s="240">
        <v>1</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166</v>
      </c>
      <c r="AU128" s="246" t="s">
        <v>82</v>
      </c>
      <c r="AV128" s="13" t="s">
        <v>85</v>
      </c>
      <c r="AW128" s="13" t="s">
        <v>34</v>
      </c>
      <c r="AX128" s="13" t="s">
        <v>82</v>
      </c>
      <c r="AY128" s="246" t="s">
        <v>158</v>
      </c>
    </row>
    <row r="129" spans="1:65" s="2" customFormat="1" ht="16.5" customHeight="1">
      <c r="A129" s="38"/>
      <c r="B129" s="39"/>
      <c r="C129" s="219" t="s">
        <v>252</v>
      </c>
      <c r="D129" s="219" t="s">
        <v>159</v>
      </c>
      <c r="E129" s="220" t="s">
        <v>975</v>
      </c>
      <c r="F129" s="221" t="s">
        <v>976</v>
      </c>
      <c r="G129" s="222" t="s">
        <v>977</v>
      </c>
      <c r="H129" s="223">
        <v>1</v>
      </c>
      <c r="I129" s="224"/>
      <c r="J129" s="225">
        <f>ROUND(I129*H129,2)</f>
        <v>0</v>
      </c>
      <c r="K129" s="221" t="s">
        <v>19</v>
      </c>
      <c r="L129" s="44"/>
      <c r="M129" s="226" t="s">
        <v>19</v>
      </c>
      <c r="N129" s="227" t="s">
        <v>45</v>
      </c>
      <c r="O129" s="84"/>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236</v>
      </c>
      <c r="AT129" s="230" t="s">
        <v>159</v>
      </c>
      <c r="AU129" s="230" t="s">
        <v>82</v>
      </c>
      <c r="AY129" s="17" t="s">
        <v>158</v>
      </c>
      <c r="BE129" s="231">
        <f>IF(N129="základní",J129,0)</f>
        <v>0</v>
      </c>
      <c r="BF129" s="231">
        <f>IF(N129="snížená",J129,0)</f>
        <v>0</v>
      </c>
      <c r="BG129" s="231">
        <f>IF(N129="zákl. přenesená",J129,0)</f>
        <v>0</v>
      </c>
      <c r="BH129" s="231">
        <f>IF(N129="sníž. přenesená",J129,0)</f>
        <v>0</v>
      </c>
      <c r="BI129" s="231">
        <f>IF(N129="nulová",J129,0)</f>
        <v>0</v>
      </c>
      <c r="BJ129" s="17" t="s">
        <v>82</v>
      </c>
      <c r="BK129" s="231">
        <f>ROUND(I129*H129,2)</f>
        <v>0</v>
      </c>
      <c r="BL129" s="17" t="s">
        <v>236</v>
      </c>
      <c r="BM129" s="230" t="s">
        <v>2401</v>
      </c>
    </row>
    <row r="130" spans="1:47" s="2" customFormat="1" ht="12">
      <c r="A130" s="38"/>
      <c r="B130" s="39"/>
      <c r="C130" s="40"/>
      <c r="D130" s="232" t="s">
        <v>165</v>
      </c>
      <c r="E130" s="40"/>
      <c r="F130" s="233" t="s">
        <v>2402</v>
      </c>
      <c r="G130" s="40"/>
      <c r="H130" s="40"/>
      <c r="I130" s="136"/>
      <c r="J130" s="40"/>
      <c r="K130" s="40"/>
      <c r="L130" s="44"/>
      <c r="M130" s="234"/>
      <c r="N130" s="235"/>
      <c r="O130" s="84"/>
      <c r="P130" s="84"/>
      <c r="Q130" s="84"/>
      <c r="R130" s="84"/>
      <c r="S130" s="84"/>
      <c r="T130" s="85"/>
      <c r="U130" s="38"/>
      <c r="V130" s="38"/>
      <c r="W130" s="38"/>
      <c r="X130" s="38"/>
      <c r="Y130" s="38"/>
      <c r="Z130" s="38"/>
      <c r="AA130" s="38"/>
      <c r="AB130" s="38"/>
      <c r="AC130" s="38"/>
      <c r="AD130" s="38"/>
      <c r="AE130" s="38"/>
      <c r="AT130" s="17" t="s">
        <v>165</v>
      </c>
      <c r="AU130" s="17" t="s">
        <v>82</v>
      </c>
    </row>
    <row r="131" spans="1:65" s="2" customFormat="1" ht="16.5" customHeight="1">
      <c r="A131" s="38"/>
      <c r="B131" s="39"/>
      <c r="C131" s="219" t="s">
        <v>8</v>
      </c>
      <c r="D131" s="219" t="s">
        <v>159</v>
      </c>
      <c r="E131" s="220" t="s">
        <v>981</v>
      </c>
      <c r="F131" s="221" t="s">
        <v>982</v>
      </c>
      <c r="G131" s="222" t="s">
        <v>977</v>
      </c>
      <c r="H131" s="223">
        <v>1</v>
      </c>
      <c r="I131" s="224"/>
      <c r="J131" s="225">
        <f>ROUND(I131*H131,2)</f>
        <v>0</v>
      </c>
      <c r="K131" s="221" t="s">
        <v>19</v>
      </c>
      <c r="L131" s="44"/>
      <c r="M131" s="226" t="s">
        <v>19</v>
      </c>
      <c r="N131" s="227" t="s">
        <v>45</v>
      </c>
      <c r="O131" s="84"/>
      <c r="P131" s="228">
        <f>O131*H131</f>
        <v>0</v>
      </c>
      <c r="Q131" s="228">
        <v>0</v>
      </c>
      <c r="R131" s="228">
        <f>Q131*H131</f>
        <v>0</v>
      </c>
      <c r="S131" s="228">
        <v>0</v>
      </c>
      <c r="T131" s="229">
        <f>S131*H131</f>
        <v>0</v>
      </c>
      <c r="U131" s="38"/>
      <c r="V131" s="38"/>
      <c r="W131" s="38"/>
      <c r="X131" s="38"/>
      <c r="Y131" s="38"/>
      <c r="Z131" s="38"/>
      <c r="AA131" s="38"/>
      <c r="AB131" s="38"/>
      <c r="AC131" s="38"/>
      <c r="AD131" s="38"/>
      <c r="AE131" s="38"/>
      <c r="AR131" s="230" t="s">
        <v>236</v>
      </c>
      <c r="AT131" s="230" t="s">
        <v>159</v>
      </c>
      <c r="AU131" s="230" t="s">
        <v>82</v>
      </c>
      <c r="AY131" s="17" t="s">
        <v>158</v>
      </c>
      <c r="BE131" s="231">
        <f>IF(N131="základní",J131,0)</f>
        <v>0</v>
      </c>
      <c r="BF131" s="231">
        <f>IF(N131="snížená",J131,0)</f>
        <v>0</v>
      </c>
      <c r="BG131" s="231">
        <f>IF(N131="zákl. přenesená",J131,0)</f>
        <v>0</v>
      </c>
      <c r="BH131" s="231">
        <f>IF(N131="sníž. přenesená",J131,0)</f>
        <v>0</v>
      </c>
      <c r="BI131" s="231">
        <f>IF(N131="nulová",J131,0)</f>
        <v>0</v>
      </c>
      <c r="BJ131" s="17" t="s">
        <v>82</v>
      </c>
      <c r="BK131" s="231">
        <f>ROUND(I131*H131,2)</f>
        <v>0</v>
      </c>
      <c r="BL131" s="17" t="s">
        <v>236</v>
      </c>
      <c r="BM131" s="230" t="s">
        <v>2403</v>
      </c>
    </row>
    <row r="132" spans="1:47" s="2" customFormat="1" ht="12">
      <c r="A132" s="38"/>
      <c r="B132" s="39"/>
      <c r="C132" s="40"/>
      <c r="D132" s="232" t="s">
        <v>165</v>
      </c>
      <c r="E132" s="40"/>
      <c r="F132" s="233" t="s">
        <v>2404</v>
      </c>
      <c r="G132" s="40"/>
      <c r="H132" s="40"/>
      <c r="I132" s="136"/>
      <c r="J132" s="40"/>
      <c r="K132" s="40"/>
      <c r="L132" s="44"/>
      <c r="M132" s="271"/>
      <c r="N132" s="272"/>
      <c r="O132" s="273"/>
      <c r="P132" s="273"/>
      <c r="Q132" s="273"/>
      <c r="R132" s="273"/>
      <c r="S132" s="273"/>
      <c r="T132" s="274"/>
      <c r="U132" s="38"/>
      <c r="V132" s="38"/>
      <c r="W132" s="38"/>
      <c r="X132" s="38"/>
      <c r="Y132" s="38"/>
      <c r="Z132" s="38"/>
      <c r="AA132" s="38"/>
      <c r="AB132" s="38"/>
      <c r="AC132" s="38"/>
      <c r="AD132" s="38"/>
      <c r="AE132" s="38"/>
      <c r="AT132" s="17" t="s">
        <v>165</v>
      </c>
      <c r="AU132" s="17" t="s">
        <v>82</v>
      </c>
    </row>
    <row r="133" spans="1:31" s="2" customFormat="1" ht="6.95" customHeight="1">
      <c r="A133" s="38"/>
      <c r="B133" s="59"/>
      <c r="C133" s="60"/>
      <c r="D133" s="60"/>
      <c r="E133" s="60"/>
      <c r="F133" s="60"/>
      <c r="G133" s="60"/>
      <c r="H133" s="60"/>
      <c r="I133" s="169"/>
      <c r="J133" s="60"/>
      <c r="K133" s="60"/>
      <c r="L133" s="44"/>
      <c r="M133" s="38"/>
      <c r="O133" s="38"/>
      <c r="P133" s="38"/>
      <c r="Q133" s="38"/>
      <c r="R133" s="38"/>
      <c r="S133" s="38"/>
      <c r="T133" s="38"/>
      <c r="U133" s="38"/>
      <c r="V133" s="38"/>
      <c r="W133" s="38"/>
      <c r="X133" s="38"/>
      <c r="Y133" s="38"/>
      <c r="Z133" s="38"/>
      <c r="AA133" s="38"/>
      <c r="AB133" s="38"/>
      <c r="AC133" s="38"/>
      <c r="AD133" s="38"/>
      <c r="AE133" s="38"/>
    </row>
  </sheetData>
  <sheetProtection password="CC35" sheet="1" objects="1" scenarios="1" formatColumns="0" formatRows="0" autoFilter="0"/>
  <autoFilter ref="C84:K132"/>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3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117</v>
      </c>
    </row>
    <row r="3" spans="2:46" s="1" customFormat="1" ht="6.95" customHeight="1">
      <c r="B3" s="129"/>
      <c r="C3" s="130"/>
      <c r="D3" s="130"/>
      <c r="E3" s="130"/>
      <c r="F3" s="130"/>
      <c r="G3" s="130"/>
      <c r="H3" s="130"/>
      <c r="I3" s="131"/>
      <c r="J3" s="130"/>
      <c r="K3" s="130"/>
      <c r="L3" s="20"/>
      <c r="AT3" s="17" t="s">
        <v>85</v>
      </c>
    </row>
    <row r="4" spans="2:46" s="1" customFormat="1" ht="24.95" customHeight="1">
      <c r="B4" s="20"/>
      <c r="D4" s="132" t="s">
        <v>118</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Preference veřejné dopravy města Třebíč</v>
      </c>
      <c r="F7" s="134"/>
      <c r="G7" s="134"/>
      <c r="H7" s="134"/>
      <c r="I7" s="128"/>
      <c r="L7" s="20"/>
    </row>
    <row r="8" spans="1:31" s="2" customFormat="1" ht="12" customHeight="1">
      <c r="A8" s="38"/>
      <c r="B8" s="44"/>
      <c r="C8" s="38"/>
      <c r="D8" s="134" t="s">
        <v>119</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2413</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108</v>
      </c>
      <c r="G11" s="38"/>
      <c r="H11" s="38"/>
      <c r="I11" s="140" t="s">
        <v>20</v>
      </c>
      <c r="J11" s="139" t="s">
        <v>121</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25. 5. 2021</v>
      </c>
      <c r="K12" s="38"/>
      <c r="L12" s="137"/>
      <c r="S12" s="38"/>
      <c r="T12" s="38"/>
      <c r="U12" s="38"/>
      <c r="V12" s="38"/>
      <c r="W12" s="38"/>
      <c r="X12" s="38"/>
      <c r="Y12" s="38"/>
      <c r="Z12" s="38"/>
      <c r="AA12" s="38"/>
      <c r="AB12" s="38"/>
      <c r="AC12" s="38"/>
      <c r="AD12" s="38"/>
      <c r="AE12" s="38"/>
    </row>
    <row r="13" spans="1:31" s="2" customFormat="1" ht="21.8" customHeight="1">
      <c r="A13" s="38"/>
      <c r="B13" s="44"/>
      <c r="C13" s="38"/>
      <c r="D13" s="142" t="s">
        <v>122</v>
      </c>
      <c r="E13" s="38"/>
      <c r="F13" s="143" t="s">
        <v>2372</v>
      </c>
      <c r="G13" s="38"/>
      <c r="H13" s="38"/>
      <c r="I13" s="144" t="s">
        <v>124</v>
      </c>
      <c r="J13" s="143" t="s">
        <v>125</v>
      </c>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22</v>
      </c>
      <c r="F15" s="38"/>
      <c r="G15" s="38"/>
      <c r="H15" s="38"/>
      <c r="I15" s="140" t="s">
        <v>28</v>
      </c>
      <c r="J15" s="139" t="s">
        <v>29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33</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36</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83.25" customHeight="1">
      <c r="A27" s="145"/>
      <c r="B27" s="146"/>
      <c r="C27" s="145"/>
      <c r="D27" s="145"/>
      <c r="E27" s="147" t="s">
        <v>39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1"/>
      <c r="J29" s="150"/>
      <c r="K29" s="150"/>
      <c r="L29" s="137"/>
      <c r="S29" s="38"/>
      <c r="T29" s="38"/>
      <c r="U29" s="38"/>
      <c r="V29" s="38"/>
      <c r="W29" s="38"/>
      <c r="X29" s="38"/>
      <c r="Y29" s="38"/>
      <c r="Z29" s="38"/>
      <c r="AA29" s="38"/>
      <c r="AB29" s="38"/>
      <c r="AC29" s="38"/>
      <c r="AD29" s="38"/>
      <c r="AE29" s="38"/>
    </row>
    <row r="30" spans="1:31" s="2" customFormat="1" ht="25.4" customHeight="1">
      <c r="A30" s="38"/>
      <c r="B30" s="44"/>
      <c r="C30" s="38"/>
      <c r="D30" s="152" t="s">
        <v>40</v>
      </c>
      <c r="E30" s="38"/>
      <c r="F30" s="38"/>
      <c r="G30" s="38"/>
      <c r="H30" s="38"/>
      <c r="I30" s="136"/>
      <c r="J30" s="153">
        <f>ROUND(J85,2)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1"/>
      <c r="J31" s="150"/>
      <c r="K31" s="150"/>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4" t="s">
        <v>42</v>
      </c>
      <c r="G32" s="38"/>
      <c r="H32" s="38"/>
      <c r="I32" s="155" t="s">
        <v>41</v>
      </c>
      <c r="J32" s="154"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6" t="s">
        <v>44</v>
      </c>
      <c r="E33" s="134" t="s">
        <v>45</v>
      </c>
      <c r="F33" s="157">
        <f>ROUND((SUM(BE85:BE132)),2)</f>
        <v>0</v>
      </c>
      <c r="G33" s="38"/>
      <c r="H33" s="38"/>
      <c r="I33" s="158">
        <v>0.21</v>
      </c>
      <c r="J33" s="157">
        <f>ROUND(((SUM(BE85:BE132))*I33),2)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7">
        <f>ROUND((SUM(BF85:BF132)),2)</f>
        <v>0</v>
      </c>
      <c r="G34" s="38"/>
      <c r="H34" s="38"/>
      <c r="I34" s="158">
        <v>0.15</v>
      </c>
      <c r="J34" s="157">
        <f>ROUND(((SUM(BF85:BF132))*I34),2)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7">
        <f>ROUND((SUM(BG85:BG132)),2)</f>
        <v>0</v>
      </c>
      <c r="G35" s="38"/>
      <c r="H35" s="38"/>
      <c r="I35" s="158">
        <v>0.21</v>
      </c>
      <c r="J35" s="157">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7">
        <f>ROUND((SUM(BH85:BH132)),2)</f>
        <v>0</v>
      </c>
      <c r="G36" s="38"/>
      <c r="H36" s="38"/>
      <c r="I36" s="158">
        <v>0.15</v>
      </c>
      <c r="J36" s="157">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7">
        <f>ROUND((SUM(BI85:BI132)),2)</f>
        <v>0</v>
      </c>
      <c r="G37" s="38"/>
      <c r="H37" s="38"/>
      <c r="I37" s="158">
        <v>0</v>
      </c>
      <c r="J37" s="157">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9"/>
      <c r="D39" s="160" t="s">
        <v>50</v>
      </c>
      <c r="E39" s="161"/>
      <c r="F39" s="161"/>
      <c r="G39" s="162" t="s">
        <v>51</v>
      </c>
      <c r="H39" s="163" t="s">
        <v>52</v>
      </c>
      <c r="I39" s="164"/>
      <c r="J39" s="165">
        <f>SUM(J30:J37)</f>
        <v>0</v>
      </c>
      <c r="K39" s="166"/>
      <c r="L39" s="137"/>
      <c r="S39" s="38"/>
      <c r="T39" s="38"/>
      <c r="U39" s="38"/>
      <c r="V39" s="38"/>
      <c r="W39" s="38"/>
      <c r="X39" s="38"/>
      <c r="Y39" s="38"/>
      <c r="Z39" s="38"/>
      <c r="AA39" s="38"/>
      <c r="AB39" s="38"/>
      <c r="AC39" s="38"/>
      <c r="AD39" s="38"/>
      <c r="AE39" s="38"/>
    </row>
    <row r="40" spans="1:31" s="2" customFormat="1" ht="14.4" customHeight="1">
      <c r="A40" s="38"/>
      <c r="B40" s="167"/>
      <c r="C40" s="168"/>
      <c r="D40" s="168"/>
      <c r="E40" s="168"/>
      <c r="F40" s="168"/>
      <c r="G40" s="168"/>
      <c r="H40" s="168"/>
      <c r="I40" s="169"/>
      <c r="J40" s="168"/>
      <c r="K40" s="168"/>
      <c r="L40" s="137"/>
      <c r="S40" s="38"/>
      <c r="T40" s="38"/>
      <c r="U40" s="38"/>
      <c r="V40" s="38"/>
      <c r="W40" s="38"/>
      <c r="X40" s="38"/>
      <c r="Y40" s="38"/>
      <c r="Z40" s="38"/>
      <c r="AA40" s="38"/>
      <c r="AB40" s="38"/>
      <c r="AC40" s="38"/>
      <c r="AD40" s="38"/>
      <c r="AE40" s="38"/>
    </row>
    <row r="44" spans="1:31" s="2" customFormat="1" ht="6.95" customHeight="1">
      <c r="A44" s="38"/>
      <c r="B44" s="170"/>
      <c r="C44" s="171"/>
      <c r="D44" s="171"/>
      <c r="E44" s="171"/>
      <c r="F44" s="171"/>
      <c r="G44" s="171"/>
      <c r="H44" s="171"/>
      <c r="I44" s="172"/>
      <c r="J44" s="171"/>
      <c r="K44" s="171"/>
      <c r="L44" s="137"/>
      <c r="S44" s="38"/>
      <c r="T44" s="38"/>
      <c r="U44" s="38"/>
      <c r="V44" s="38"/>
      <c r="W44" s="38"/>
      <c r="X44" s="38"/>
      <c r="Y44" s="38"/>
      <c r="Z44" s="38"/>
      <c r="AA44" s="38"/>
      <c r="AB44" s="38"/>
      <c r="AC44" s="38"/>
      <c r="AD44" s="38"/>
      <c r="AE44" s="38"/>
    </row>
    <row r="45" spans="1:31" s="2" customFormat="1" ht="24.95" customHeight="1">
      <c r="A45" s="38"/>
      <c r="B45" s="39"/>
      <c r="C45" s="23" t="s">
        <v>126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3" t="str">
        <f>E7</f>
        <v>Preference veřejné dopravy města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119</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VI.a. - Komenského nám. - sever</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Město Třebíč</v>
      </c>
      <c r="G52" s="40"/>
      <c r="H52" s="40"/>
      <c r="I52" s="140" t="s">
        <v>23</v>
      </c>
      <c r="J52" s="72" t="str">
        <f>IF(J12="","",J12)</f>
        <v>25. 5. 2021</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32</v>
      </c>
      <c r="J54" s="36" t="str">
        <f>E21</f>
        <v>Ing. Karel Tomek</v>
      </c>
      <c r="K54" s="40"/>
      <c r="L54" s="137"/>
      <c r="S54" s="38"/>
      <c r="T54" s="38"/>
      <c r="U54" s="38"/>
      <c r="V54" s="38"/>
      <c r="W54" s="38"/>
      <c r="X54" s="38"/>
      <c r="Y54" s="38"/>
      <c r="Z54" s="38"/>
      <c r="AA54" s="38"/>
      <c r="AB54" s="38"/>
      <c r="AC54" s="38"/>
      <c r="AD54" s="38"/>
      <c r="AE54" s="38"/>
    </row>
    <row r="55" spans="1:31" s="2" customFormat="1" ht="25.65" customHeight="1">
      <c r="A55" s="38"/>
      <c r="B55" s="39"/>
      <c r="C55" s="32" t="s">
        <v>30</v>
      </c>
      <c r="D55" s="40"/>
      <c r="E55" s="40"/>
      <c r="F55" s="27" t="str">
        <f>IF(E18="","",E18)</f>
        <v>Vyplň údaj</v>
      </c>
      <c r="G55" s="40"/>
      <c r="H55" s="40"/>
      <c r="I55" s="140" t="s">
        <v>35</v>
      </c>
      <c r="J55" s="36" t="str">
        <f>E24</f>
        <v>Ivalú Macarena Ávila Herrera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4" t="s">
        <v>127</v>
      </c>
      <c r="D57" s="175"/>
      <c r="E57" s="175"/>
      <c r="F57" s="175"/>
      <c r="G57" s="175"/>
      <c r="H57" s="175"/>
      <c r="I57" s="176"/>
      <c r="J57" s="177" t="s">
        <v>128</v>
      </c>
      <c r="K57" s="175"/>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8" t="s">
        <v>72</v>
      </c>
      <c r="D59" s="40"/>
      <c r="E59" s="40"/>
      <c r="F59" s="40"/>
      <c r="G59" s="40"/>
      <c r="H59" s="40"/>
      <c r="I59" s="136"/>
      <c r="J59" s="102">
        <f>J85</f>
        <v>0</v>
      </c>
      <c r="K59" s="40"/>
      <c r="L59" s="137"/>
      <c r="S59" s="38"/>
      <c r="T59" s="38"/>
      <c r="U59" s="38"/>
      <c r="V59" s="38"/>
      <c r="W59" s="38"/>
      <c r="X59" s="38"/>
      <c r="Y59" s="38"/>
      <c r="Z59" s="38"/>
      <c r="AA59" s="38"/>
      <c r="AB59" s="38"/>
      <c r="AC59" s="38"/>
      <c r="AD59" s="38"/>
      <c r="AE59" s="38"/>
      <c r="AU59" s="17" t="s">
        <v>129</v>
      </c>
    </row>
    <row r="60" spans="1:31" s="9" customFormat="1" ht="24.95" customHeight="1">
      <c r="A60" s="9"/>
      <c r="B60" s="179"/>
      <c r="C60" s="180"/>
      <c r="D60" s="181" t="s">
        <v>130</v>
      </c>
      <c r="E60" s="182"/>
      <c r="F60" s="182"/>
      <c r="G60" s="182"/>
      <c r="H60" s="182"/>
      <c r="I60" s="183"/>
      <c r="J60" s="184">
        <f>J86</f>
        <v>0</v>
      </c>
      <c r="K60" s="180"/>
      <c r="L60" s="185"/>
      <c r="S60" s="9"/>
      <c r="T60" s="9"/>
      <c r="U60" s="9"/>
      <c r="V60" s="9"/>
      <c r="W60" s="9"/>
      <c r="X60" s="9"/>
      <c r="Y60" s="9"/>
      <c r="Z60" s="9"/>
      <c r="AA60" s="9"/>
      <c r="AB60" s="9"/>
      <c r="AC60" s="9"/>
      <c r="AD60" s="9"/>
      <c r="AE60" s="9"/>
    </row>
    <row r="61" spans="1:31" s="9" customFormat="1" ht="24.95" customHeight="1">
      <c r="A61" s="9"/>
      <c r="B61" s="179"/>
      <c r="C61" s="180"/>
      <c r="D61" s="181" t="s">
        <v>132</v>
      </c>
      <c r="E61" s="182"/>
      <c r="F61" s="182"/>
      <c r="G61" s="182"/>
      <c r="H61" s="182"/>
      <c r="I61" s="183"/>
      <c r="J61" s="184">
        <f>J89</f>
        <v>0</v>
      </c>
      <c r="K61" s="180"/>
      <c r="L61" s="185"/>
      <c r="S61" s="9"/>
      <c r="T61" s="9"/>
      <c r="U61" s="9"/>
      <c r="V61" s="9"/>
      <c r="W61" s="9"/>
      <c r="X61" s="9"/>
      <c r="Y61" s="9"/>
      <c r="Z61" s="9"/>
      <c r="AA61" s="9"/>
      <c r="AB61" s="9"/>
      <c r="AC61" s="9"/>
      <c r="AD61" s="9"/>
      <c r="AE61" s="9"/>
    </row>
    <row r="62" spans="1:31" s="10" customFormat="1" ht="19.9" customHeight="1">
      <c r="A62" s="10"/>
      <c r="B62" s="186"/>
      <c r="C62" s="187"/>
      <c r="D62" s="188" t="s">
        <v>1992</v>
      </c>
      <c r="E62" s="189"/>
      <c r="F62" s="189"/>
      <c r="G62" s="189"/>
      <c r="H62" s="189"/>
      <c r="I62" s="190"/>
      <c r="J62" s="191">
        <f>J90</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133</v>
      </c>
      <c r="E63" s="189"/>
      <c r="F63" s="189"/>
      <c r="G63" s="189"/>
      <c r="H63" s="189"/>
      <c r="I63" s="190"/>
      <c r="J63" s="191">
        <f>J97</f>
        <v>0</v>
      </c>
      <c r="K63" s="187"/>
      <c r="L63" s="192"/>
      <c r="S63" s="10"/>
      <c r="T63" s="10"/>
      <c r="U63" s="10"/>
      <c r="V63" s="10"/>
      <c r="W63" s="10"/>
      <c r="X63" s="10"/>
      <c r="Y63" s="10"/>
      <c r="Z63" s="10"/>
      <c r="AA63" s="10"/>
      <c r="AB63" s="10"/>
      <c r="AC63" s="10"/>
      <c r="AD63" s="10"/>
      <c r="AE63" s="10"/>
    </row>
    <row r="64" spans="1:31" s="9" customFormat="1" ht="24.95" customHeight="1">
      <c r="A64" s="9"/>
      <c r="B64" s="179"/>
      <c r="C64" s="180"/>
      <c r="D64" s="181" t="s">
        <v>134</v>
      </c>
      <c r="E64" s="182"/>
      <c r="F64" s="182"/>
      <c r="G64" s="182"/>
      <c r="H64" s="182"/>
      <c r="I64" s="183"/>
      <c r="J64" s="184">
        <f>J104</f>
        <v>0</v>
      </c>
      <c r="K64" s="180"/>
      <c r="L64" s="185"/>
      <c r="S64" s="9"/>
      <c r="T64" s="9"/>
      <c r="U64" s="9"/>
      <c r="V64" s="9"/>
      <c r="W64" s="9"/>
      <c r="X64" s="9"/>
      <c r="Y64" s="9"/>
      <c r="Z64" s="9"/>
      <c r="AA64" s="9"/>
      <c r="AB64" s="9"/>
      <c r="AC64" s="9"/>
      <c r="AD64" s="9"/>
      <c r="AE64" s="9"/>
    </row>
    <row r="65" spans="1:31" s="9" customFormat="1" ht="24.95" customHeight="1">
      <c r="A65" s="9"/>
      <c r="B65" s="179"/>
      <c r="C65" s="180"/>
      <c r="D65" s="181" t="s">
        <v>135</v>
      </c>
      <c r="E65" s="182"/>
      <c r="F65" s="182"/>
      <c r="G65" s="182"/>
      <c r="H65" s="182"/>
      <c r="I65" s="183"/>
      <c r="J65" s="184">
        <f>J111</f>
        <v>0</v>
      </c>
      <c r="K65" s="180"/>
      <c r="L65" s="185"/>
      <c r="S65" s="9"/>
      <c r="T65" s="9"/>
      <c r="U65" s="9"/>
      <c r="V65" s="9"/>
      <c r="W65" s="9"/>
      <c r="X65" s="9"/>
      <c r="Y65" s="9"/>
      <c r="Z65" s="9"/>
      <c r="AA65" s="9"/>
      <c r="AB65" s="9"/>
      <c r="AC65" s="9"/>
      <c r="AD65" s="9"/>
      <c r="AE65" s="9"/>
    </row>
    <row r="66" spans="1:31" s="2" customFormat="1" ht="21.8" customHeight="1">
      <c r="A66" s="38"/>
      <c r="B66" s="39"/>
      <c r="C66" s="40"/>
      <c r="D66" s="40"/>
      <c r="E66" s="40"/>
      <c r="F66" s="40"/>
      <c r="G66" s="40"/>
      <c r="H66" s="40"/>
      <c r="I66" s="136"/>
      <c r="J66" s="40"/>
      <c r="K66" s="40"/>
      <c r="L66" s="137"/>
      <c r="S66" s="38"/>
      <c r="T66" s="38"/>
      <c r="U66" s="38"/>
      <c r="V66" s="38"/>
      <c r="W66" s="38"/>
      <c r="X66" s="38"/>
      <c r="Y66" s="38"/>
      <c r="Z66" s="38"/>
      <c r="AA66" s="38"/>
      <c r="AB66" s="38"/>
      <c r="AC66" s="38"/>
      <c r="AD66" s="38"/>
      <c r="AE66" s="38"/>
    </row>
    <row r="67" spans="1:31" s="2" customFormat="1" ht="6.95" customHeight="1">
      <c r="A67" s="38"/>
      <c r="B67" s="59"/>
      <c r="C67" s="60"/>
      <c r="D67" s="60"/>
      <c r="E67" s="60"/>
      <c r="F67" s="60"/>
      <c r="G67" s="60"/>
      <c r="H67" s="60"/>
      <c r="I67" s="169"/>
      <c r="J67" s="60"/>
      <c r="K67" s="60"/>
      <c r="L67" s="137"/>
      <c r="S67" s="38"/>
      <c r="T67" s="38"/>
      <c r="U67" s="38"/>
      <c r="V67" s="38"/>
      <c r="W67" s="38"/>
      <c r="X67" s="38"/>
      <c r="Y67" s="38"/>
      <c r="Z67" s="38"/>
      <c r="AA67" s="38"/>
      <c r="AB67" s="38"/>
      <c r="AC67" s="38"/>
      <c r="AD67" s="38"/>
      <c r="AE67" s="38"/>
    </row>
    <row r="71" spans="1:31" s="2" customFormat="1" ht="6.95" customHeight="1">
      <c r="A71" s="38"/>
      <c r="B71" s="61"/>
      <c r="C71" s="62"/>
      <c r="D71" s="62"/>
      <c r="E71" s="62"/>
      <c r="F71" s="62"/>
      <c r="G71" s="62"/>
      <c r="H71" s="62"/>
      <c r="I71" s="172"/>
      <c r="J71" s="62"/>
      <c r="K71" s="62"/>
      <c r="L71" s="137"/>
      <c r="S71" s="38"/>
      <c r="T71" s="38"/>
      <c r="U71" s="38"/>
      <c r="V71" s="38"/>
      <c r="W71" s="38"/>
      <c r="X71" s="38"/>
      <c r="Y71" s="38"/>
      <c r="Z71" s="38"/>
      <c r="AA71" s="38"/>
      <c r="AB71" s="38"/>
      <c r="AC71" s="38"/>
      <c r="AD71" s="38"/>
      <c r="AE71" s="38"/>
    </row>
    <row r="72" spans="1:31" s="2" customFormat="1" ht="24.95" customHeight="1">
      <c r="A72" s="38"/>
      <c r="B72" s="39"/>
      <c r="C72" s="23" t="s">
        <v>143</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16</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6.5" customHeight="1">
      <c r="A75" s="38"/>
      <c r="B75" s="39"/>
      <c r="C75" s="40"/>
      <c r="D75" s="40"/>
      <c r="E75" s="173" t="str">
        <f>E7</f>
        <v>Preference veřejné dopravy města Třebíč</v>
      </c>
      <c r="F75" s="32"/>
      <c r="G75" s="32"/>
      <c r="H75" s="32"/>
      <c r="I75" s="136"/>
      <c r="J75" s="40"/>
      <c r="K75" s="40"/>
      <c r="L75" s="137"/>
      <c r="S75" s="38"/>
      <c r="T75" s="38"/>
      <c r="U75" s="38"/>
      <c r="V75" s="38"/>
      <c r="W75" s="38"/>
      <c r="X75" s="38"/>
      <c r="Y75" s="38"/>
      <c r="Z75" s="38"/>
      <c r="AA75" s="38"/>
      <c r="AB75" s="38"/>
      <c r="AC75" s="38"/>
      <c r="AD75" s="38"/>
      <c r="AE75" s="38"/>
    </row>
    <row r="76" spans="1:31" s="2" customFormat="1" ht="12" customHeight="1">
      <c r="A76" s="38"/>
      <c r="B76" s="39"/>
      <c r="C76" s="32" t="s">
        <v>119</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6.5" customHeight="1">
      <c r="A77" s="38"/>
      <c r="B77" s="39"/>
      <c r="C77" s="40"/>
      <c r="D77" s="40"/>
      <c r="E77" s="69" t="str">
        <f>E9</f>
        <v>VI.a. - Komenského nám. - sever</v>
      </c>
      <c r="F77" s="40"/>
      <c r="G77" s="40"/>
      <c r="H77" s="40"/>
      <c r="I77" s="136"/>
      <c r="J77" s="40"/>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21</v>
      </c>
      <c r="D79" s="40"/>
      <c r="E79" s="40"/>
      <c r="F79" s="27" t="str">
        <f>F12</f>
        <v>Město Třebíč</v>
      </c>
      <c r="G79" s="40"/>
      <c r="H79" s="40"/>
      <c r="I79" s="140" t="s">
        <v>23</v>
      </c>
      <c r="J79" s="72" t="str">
        <f>IF(J12="","",J12)</f>
        <v>25. 5. 2021</v>
      </c>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5.15" customHeight="1">
      <c r="A81" s="38"/>
      <c r="B81" s="39"/>
      <c r="C81" s="32" t="s">
        <v>25</v>
      </c>
      <c r="D81" s="40"/>
      <c r="E81" s="40"/>
      <c r="F81" s="27" t="str">
        <f>E15</f>
        <v>Město Třebíč</v>
      </c>
      <c r="G81" s="40"/>
      <c r="H81" s="40"/>
      <c r="I81" s="140" t="s">
        <v>32</v>
      </c>
      <c r="J81" s="36" t="str">
        <f>E21</f>
        <v>Ing. Karel Tomek</v>
      </c>
      <c r="K81" s="40"/>
      <c r="L81" s="137"/>
      <c r="S81" s="38"/>
      <c r="T81" s="38"/>
      <c r="U81" s="38"/>
      <c r="V81" s="38"/>
      <c r="W81" s="38"/>
      <c r="X81" s="38"/>
      <c r="Y81" s="38"/>
      <c r="Z81" s="38"/>
      <c r="AA81" s="38"/>
      <c r="AB81" s="38"/>
      <c r="AC81" s="38"/>
      <c r="AD81" s="38"/>
      <c r="AE81" s="38"/>
    </row>
    <row r="82" spans="1:31" s="2" customFormat="1" ht="25.65" customHeight="1">
      <c r="A82" s="38"/>
      <c r="B82" s="39"/>
      <c r="C82" s="32" t="s">
        <v>30</v>
      </c>
      <c r="D82" s="40"/>
      <c r="E82" s="40"/>
      <c r="F82" s="27" t="str">
        <f>IF(E18="","",E18)</f>
        <v>Vyplň údaj</v>
      </c>
      <c r="G82" s="40"/>
      <c r="H82" s="40"/>
      <c r="I82" s="140" t="s">
        <v>35</v>
      </c>
      <c r="J82" s="36" t="str">
        <f>E24</f>
        <v>Ivalú Macarena Ávila Herrera</v>
      </c>
      <c r="K82" s="40"/>
      <c r="L82" s="137"/>
      <c r="S82" s="38"/>
      <c r="T82" s="38"/>
      <c r="U82" s="38"/>
      <c r="V82" s="38"/>
      <c r="W82" s="38"/>
      <c r="X82" s="38"/>
      <c r="Y82" s="38"/>
      <c r="Z82" s="38"/>
      <c r="AA82" s="38"/>
      <c r="AB82" s="38"/>
      <c r="AC82" s="38"/>
      <c r="AD82" s="38"/>
      <c r="AE82" s="38"/>
    </row>
    <row r="83" spans="1:31" s="2" customFormat="1" ht="10.3"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11" customFormat="1" ht="29.25" customHeight="1">
      <c r="A84" s="193"/>
      <c r="B84" s="194"/>
      <c r="C84" s="195" t="s">
        <v>144</v>
      </c>
      <c r="D84" s="196" t="s">
        <v>59</v>
      </c>
      <c r="E84" s="196" t="s">
        <v>55</v>
      </c>
      <c r="F84" s="196" t="s">
        <v>56</v>
      </c>
      <c r="G84" s="196" t="s">
        <v>145</v>
      </c>
      <c r="H84" s="196" t="s">
        <v>146</v>
      </c>
      <c r="I84" s="197" t="s">
        <v>147</v>
      </c>
      <c r="J84" s="196" t="s">
        <v>128</v>
      </c>
      <c r="K84" s="198" t="s">
        <v>148</v>
      </c>
      <c r="L84" s="199"/>
      <c r="M84" s="92" t="s">
        <v>19</v>
      </c>
      <c r="N84" s="93" t="s">
        <v>44</v>
      </c>
      <c r="O84" s="93" t="s">
        <v>149</v>
      </c>
      <c r="P84" s="93" t="s">
        <v>150</v>
      </c>
      <c r="Q84" s="93" t="s">
        <v>151</v>
      </c>
      <c r="R84" s="93" t="s">
        <v>152</v>
      </c>
      <c r="S84" s="93" t="s">
        <v>153</v>
      </c>
      <c r="T84" s="94" t="s">
        <v>154</v>
      </c>
      <c r="U84" s="193"/>
      <c r="V84" s="193"/>
      <c r="W84" s="193"/>
      <c r="X84" s="193"/>
      <c r="Y84" s="193"/>
      <c r="Z84" s="193"/>
      <c r="AA84" s="193"/>
      <c r="AB84" s="193"/>
      <c r="AC84" s="193"/>
      <c r="AD84" s="193"/>
      <c r="AE84" s="193"/>
    </row>
    <row r="85" spans="1:63" s="2" customFormat="1" ht="22.8" customHeight="1">
      <c r="A85" s="38"/>
      <c r="B85" s="39"/>
      <c r="C85" s="99" t="s">
        <v>155</v>
      </c>
      <c r="D85" s="40"/>
      <c r="E85" s="40"/>
      <c r="F85" s="40"/>
      <c r="G85" s="40"/>
      <c r="H85" s="40"/>
      <c r="I85" s="136"/>
      <c r="J85" s="200">
        <f>BK85</f>
        <v>0</v>
      </c>
      <c r="K85" s="40"/>
      <c r="L85" s="44"/>
      <c r="M85" s="95"/>
      <c r="N85" s="201"/>
      <c r="O85" s="96"/>
      <c r="P85" s="202">
        <f>P86+P89+P104+P111</f>
        <v>0</v>
      </c>
      <c r="Q85" s="96"/>
      <c r="R85" s="202">
        <f>R86+R89+R104+R111</f>
        <v>0.004195</v>
      </c>
      <c r="S85" s="96"/>
      <c r="T85" s="203">
        <f>T86+T89+T104+T111</f>
        <v>0</v>
      </c>
      <c r="U85" s="38"/>
      <c r="V85" s="38"/>
      <c r="W85" s="38"/>
      <c r="X85" s="38"/>
      <c r="Y85" s="38"/>
      <c r="Z85" s="38"/>
      <c r="AA85" s="38"/>
      <c r="AB85" s="38"/>
      <c r="AC85" s="38"/>
      <c r="AD85" s="38"/>
      <c r="AE85" s="38"/>
      <c r="AT85" s="17" t="s">
        <v>73</v>
      </c>
      <c r="AU85" s="17" t="s">
        <v>129</v>
      </c>
      <c r="BK85" s="204">
        <f>BK86+BK89+BK104+BK111</f>
        <v>0</v>
      </c>
    </row>
    <row r="86" spans="1:63" s="12" customFormat="1" ht="25.9" customHeight="1">
      <c r="A86" s="12"/>
      <c r="B86" s="205"/>
      <c r="C86" s="206"/>
      <c r="D86" s="207" t="s">
        <v>73</v>
      </c>
      <c r="E86" s="208" t="s">
        <v>156</v>
      </c>
      <c r="F86" s="208" t="s">
        <v>157</v>
      </c>
      <c r="G86" s="206"/>
      <c r="H86" s="206"/>
      <c r="I86" s="209"/>
      <c r="J86" s="210">
        <f>BK86</f>
        <v>0</v>
      </c>
      <c r="K86" s="206"/>
      <c r="L86" s="211"/>
      <c r="M86" s="212"/>
      <c r="N86" s="213"/>
      <c r="O86" s="213"/>
      <c r="P86" s="214">
        <f>SUM(P87:P88)</f>
        <v>0</v>
      </c>
      <c r="Q86" s="213"/>
      <c r="R86" s="214">
        <f>SUM(R87:R88)</f>
        <v>0</v>
      </c>
      <c r="S86" s="213"/>
      <c r="T86" s="215">
        <f>SUM(T87:T88)</f>
        <v>0</v>
      </c>
      <c r="U86" s="12"/>
      <c r="V86" s="12"/>
      <c r="W86" s="12"/>
      <c r="X86" s="12"/>
      <c r="Y86" s="12"/>
      <c r="Z86" s="12"/>
      <c r="AA86" s="12"/>
      <c r="AB86" s="12"/>
      <c r="AC86" s="12"/>
      <c r="AD86" s="12"/>
      <c r="AE86" s="12"/>
      <c r="AR86" s="216" t="s">
        <v>82</v>
      </c>
      <c r="AT86" s="217" t="s">
        <v>73</v>
      </c>
      <c r="AU86" s="217" t="s">
        <v>74</v>
      </c>
      <c r="AY86" s="216" t="s">
        <v>158</v>
      </c>
      <c r="BK86" s="218">
        <f>SUM(BK87:BK88)</f>
        <v>0</v>
      </c>
    </row>
    <row r="87" spans="1:65" s="2" customFormat="1" ht="21.75" customHeight="1">
      <c r="A87" s="38"/>
      <c r="B87" s="39"/>
      <c r="C87" s="219" t="s">
        <v>82</v>
      </c>
      <c r="D87" s="219" t="s">
        <v>159</v>
      </c>
      <c r="E87" s="220" t="s">
        <v>169</v>
      </c>
      <c r="F87" s="221" t="s">
        <v>170</v>
      </c>
      <c r="G87" s="222" t="s">
        <v>171</v>
      </c>
      <c r="H87" s="223">
        <v>1</v>
      </c>
      <c r="I87" s="224"/>
      <c r="J87" s="225">
        <f>ROUND(I87*H87,2)</f>
        <v>0</v>
      </c>
      <c r="K87" s="221" t="s">
        <v>19</v>
      </c>
      <c r="L87" s="44"/>
      <c r="M87" s="226" t="s">
        <v>19</v>
      </c>
      <c r="N87" s="227" t="s">
        <v>45</v>
      </c>
      <c r="O87" s="84"/>
      <c r="P87" s="228">
        <f>O87*H87</f>
        <v>0</v>
      </c>
      <c r="Q87" s="228">
        <v>0</v>
      </c>
      <c r="R87" s="228">
        <f>Q87*H87</f>
        <v>0</v>
      </c>
      <c r="S87" s="228">
        <v>0</v>
      </c>
      <c r="T87" s="229">
        <f>S87*H87</f>
        <v>0</v>
      </c>
      <c r="U87" s="38"/>
      <c r="V87" s="38"/>
      <c r="W87" s="38"/>
      <c r="X87" s="38"/>
      <c r="Y87" s="38"/>
      <c r="Z87" s="38"/>
      <c r="AA87" s="38"/>
      <c r="AB87" s="38"/>
      <c r="AC87" s="38"/>
      <c r="AD87" s="38"/>
      <c r="AE87" s="38"/>
      <c r="AR87" s="230" t="s">
        <v>163</v>
      </c>
      <c r="AT87" s="230" t="s">
        <v>159</v>
      </c>
      <c r="AU87" s="230" t="s">
        <v>82</v>
      </c>
      <c r="AY87" s="17" t="s">
        <v>158</v>
      </c>
      <c r="BE87" s="231">
        <f>IF(N87="základní",J87,0)</f>
        <v>0</v>
      </c>
      <c r="BF87" s="231">
        <f>IF(N87="snížená",J87,0)</f>
        <v>0</v>
      </c>
      <c r="BG87" s="231">
        <f>IF(N87="zákl. přenesená",J87,0)</f>
        <v>0</v>
      </c>
      <c r="BH87" s="231">
        <f>IF(N87="sníž. přenesená",J87,0)</f>
        <v>0</v>
      </c>
      <c r="BI87" s="231">
        <f>IF(N87="nulová",J87,0)</f>
        <v>0</v>
      </c>
      <c r="BJ87" s="17" t="s">
        <v>82</v>
      </c>
      <c r="BK87" s="231">
        <f>ROUND(I87*H87,2)</f>
        <v>0</v>
      </c>
      <c r="BL87" s="17" t="s">
        <v>163</v>
      </c>
      <c r="BM87" s="230" t="s">
        <v>2373</v>
      </c>
    </row>
    <row r="88" spans="1:47" s="2" customFormat="1" ht="12">
      <c r="A88" s="38"/>
      <c r="B88" s="39"/>
      <c r="C88" s="40"/>
      <c r="D88" s="232" t="s">
        <v>165</v>
      </c>
      <c r="E88" s="40"/>
      <c r="F88" s="233" t="s">
        <v>170</v>
      </c>
      <c r="G88" s="40"/>
      <c r="H88" s="40"/>
      <c r="I88" s="136"/>
      <c r="J88" s="40"/>
      <c r="K88" s="40"/>
      <c r="L88" s="44"/>
      <c r="M88" s="234"/>
      <c r="N88" s="235"/>
      <c r="O88" s="84"/>
      <c r="P88" s="84"/>
      <c r="Q88" s="84"/>
      <c r="R88" s="84"/>
      <c r="S88" s="84"/>
      <c r="T88" s="85"/>
      <c r="U88" s="38"/>
      <c r="V88" s="38"/>
      <c r="W88" s="38"/>
      <c r="X88" s="38"/>
      <c r="Y88" s="38"/>
      <c r="Z88" s="38"/>
      <c r="AA88" s="38"/>
      <c r="AB88" s="38"/>
      <c r="AC88" s="38"/>
      <c r="AD88" s="38"/>
      <c r="AE88" s="38"/>
      <c r="AT88" s="17" t="s">
        <v>165</v>
      </c>
      <c r="AU88" s="17" t="s">
        <v>82</v>
      </c>
    </row>
    <row r="89" spans="1:63" s="12" customFormat="1" ht="25.9" customHeight="1">
      <c r="A89" s="12"/>
      <c r="B89" s="205"/>
      <c r="C89" s="206"/>
      <c r="D89" s="207" t="s">
        <v>73</v>
      </c>
      <c r="E89" s="208" t="s">
        <v>206</v>
      </c>
      <c r="F89" s="208" t="s">
        <v>207</v>
      </c>
      <c r="G89" s="206"/>
      <c r="H89" s="206"/>
      <c r="I89" s="209"/>
      <c r="J89" s="210">
        <f>BK89</f>
        <v>0</v>
      </c>
      <c r="K89" s="206"/>
      <c r="L89" s="211"/>
      <c r="M89" s="212"/>
      <c r="N89" s="213"/>
      <c r="O89" s="213"/>
      <c r="P89" s="214">
        <f>P90+P97</f>
        <v>0</v>
      </c>
      <c r="Q89" s="213"/>
      <c r="R89" s="214">
        <f>R90+R97</f>
        <v>0.002955</v>
      </c>
      <c r="S89" s="213"/>
      <c r="T89" s="215">
        <f>T90+T97</f>
        <v>0</v>
      </c>
      <c r="U89" s="12"/>
      <c r="V89" s="12"/>
      <c r="W89" s="12"/>
      <c r="X89" s="12"/>
      <c r="Y89" s="12"/>
      <c r="Z89" s="12"/>
      <c r="AA89" s="12"/>
      <c r="AB89" s="12"/>
      <c r="AC89" s="12"/>
      <c r="AD89" s="12"/>
      <c r="AE89" s="12"/>
      <c r="AR89" s="216" t="s">
        <v>85</v>
      </c>
      <c r="AT89" s="217" t="s">
        <v>73</v>
      </c>
      <c r="AU89" s="217" t="s">
        <v>74</v>
      </c>
      <c r="AY89" s="216" t="s">
        <v>158</v>
      </c>
      <c r="BK89" s="218">
        <f>BK90+BK97</f>
        <v>0</v>
      </c>
    </row>
    <row r="90" spans="1:63" s="12" customFormat="1" ht="22.8" customHeight="1">
      <c r="A90" s="12"/>
      <c r="B90" s="205"/>
      <c r="C90" s="206"/>
      <c r="D90" s="207" t="s">
        <v>73</v>
      </c>
      <c r="E90" s="269" t="s">
        <v>1996</v>
      </c>
      <c r="F90" s="269" t="s">
        <v>1997</v>
      </c>
      <c r="G90" s="206"/>
      <c r="H90" s="206"/>
      <c r="I90" s="209"/>
      <c r="J90" s="270">
        <f>BK90</f>
        <v>0</v>
      </c>
      <c r="K90" s="206"/>
      <c r="L90" s="211"/>
      <c r="M90" s="212"/>
      <c r="N90" s="213"/>
      <c r="O90" s="213"/>
      <c r="P90" s="214">
        <f>SUM(P91:P96)</f>
        <v>0</v>
      </c>
      <c r="Q90" s="213"/>
      <c r="R90" s="214">
        <f>SUM(R91:R96)</f>
        <v>0.001955</v>
      </c>
      <c r="S90" s="213"/>
      <c r="T90" s="215">
        <f>SUM(T91:T96)</f>
        <v>0</v>
      </c>
      <c r="U90" s="12"/>
      <c r="V90" s="12"/>
      <c r="W90" s="12"/>
      <c r="X90" s="12"/>
      <c r="Y90" s="12"/>
      <c r="Z90" s="12"/>
      <c r="AA90" s="12"/>
      <c r="AB90" s="12"/>
      <c r="AC90" s="12"/>
      <c r="AD90" s="12"/>
      <c r="AE90" s="12"/>
      <c r="AR90" s="216" t="s">
        <v>85</v>
      </c>
      <c r="AT90" s="217" t="s">
        <v>73</v>
      </c>
      <c r="AU90" s="217" t="s">
        <v>82</v>
      </c>
      <c r="AY90" s="216" t="s">
        <v>158</v>
      </c>
      <c r="BK90" s="218">
        <f>SUM(BK91:BK96)</f>
        <v>0</v>
      </c>
    </row>
    <row r="91" spans="1:65" s="2" customFormat="1" ht="21.75" customHeight="1">
      <c r="A91" s="38"/>
      <c r="B91" s="39"/>
      <c r="C91" s="219" t="s">
        <v>85</v>
      </c>
      <c r="D91" s="219" t="s">
        <v>159</v>
      </c>
      <c r="E91" s="220" t="s">
        <v>2374</v>
      </c>
      <c r="F91" s="221" t="s">
        <v>2375</v>
      </c>
      <c r="G91" s="222" t="s">
        <v>162</v>
      </c>
      <c r="H91" s="223">
        <v>10</v>
      </c>
      <c r="I91" s="224"/>
      <c r="J91" s="225">
        <f>ROUND(I91*H91,2)</f>
        <v>0</v>
      </c>
      <c r="K91" s="221" t="s">
        <v>213</v>
      </c>
      <c r="L91" s="44"/>
      <c r="M91" s="226" t="s">
        <v>19</v>
      </c>
      <c r="N91" s="227" t="s">
        <v>45</v>
      </c>
      <c r="O91" s="84"/>
      <c r="P91" s="228">
        <f>O91*H91</f>
        <v>0</v>
      </c>
      <c r="Q91" s="228">
        <v>0</v>
      </c>
      <c r="R91" s="228">
        <f>Q91*H91</f>
        <v>0</v>
      </c>
      <c r="S91" s="228">
        <v>0</v>
      </c>
      <c r="T91" s="229">
        <f>S91*H91</f>
        <v>0</v>
      </c>
      <c r="U91" s="38"/>
      <c r="V91" s="38"/>
      <c r="W91" s="38"/>
      <c r="X91" s="38"/>
      <c r="Y91" s="38"/>
      <c r="Z91" s="38"/>
      <c r="AA91" s="38"/>
      <c r="AB91" s="38"/>
      <c r="AC91" s="38"/>
      <c r="AD91" s="38"/>
      <c r="AE91" s="38"/>
      <c r="AR91" s="230" t="s">
        <v>195</v>
      </c>
      <c r="AT91" s="230" t="s">
        <v>159</v>
      </c>
      <c r="AU91" s="230" t="s">
        <v>85</v>
      </c>
      <c r="AY91" s="17" t="s">
        <v>158</v>
      </c>
      <c r="BE91" s="231">
        <f>IF(N91="základní",J91,0)</f>
        <v>0</v>
      </c>
      <c r="BF91" s="231">
        <f>IF(N91="snížená",J91,0)</f>
        <v>0</v>
      </c>
      <c r="BG91" s="231">
        <f>IF(N91="zákl. přenesená",J91,0)</f>
        <v>0</v>
      </c>
      <c r="BH91" s="231">
        <f>IF(N91="sníž. přenesená",J91,0)</f>
        <v>0</v>
      </c>
      <c r="BI91" s="231">
        <f>IF(N91="nulová",J91,0)</f>
        <v>0</v>
      </c>
      <c r="BJ91" s="17" t="s">
        <v>82</v>
      </c>
      <c r="BK91" s="231">
        <f>ROUND(I91*H91,2)</f>
        <v>0</v>
      </c>
      <c r="BL91" s="17" t="s">
        <v>195</v>
      </c>
      <c r="BM91" s="230" t="s">
        <v>2376</v>
      </c>
    </row>
    <row r="92" spans="1:47" s="2" customFormat="1" ht="12">
      <c r="A92" s="38"/>
      <c r="B92" s="39"/>
      <c r="C92" s="40"/>
      <c r="D92" s="232" t="s">
        <v>165</v>
      </c>
      <c r="E92" s="40"/>
      <c r="F92" s="233" t="s">
        <v>2377</v>
      </c>
      <c r="G92" s="40"/>
      <c r="H92" s="40"/>
      <c r="I92" s="136"/>
      <c r="J92" s="40"/>
      <c r="K92" s="40"/>
      <c r="L92" s="44"/>
      <c r="M92" s="234"/>
      <c r="N92" s="235"/>
      <c r="O92" s="84"/>
      <c r="P92" s="84"/>
      <c r="Q92" s="84"/>
      <c r="R92" s="84"/>
      <c r="S92" s="84"/>
      <c r="T92" s="85"/>
      <c r="U92" s="38"/>
      <c r="V92" s="38"/>
      <c r="W92" s="38"/>
      <c r="X92" s="38"/>
      <c r="Y92" s="38"/>
      <c r="Z92" s="38"/>
      <c r="AA92" s="38"/>
      <c r="AB92" s="38"/>
      <c r="AC92" s="38"/>
      <c r="AD92" s="38"/>
      <c r="AE92" s="38"/>
      <c r="AT92" s="17" t="s">
        <v>165</v>
      </c>
      <c r="AU92" s="17" t="s">
        <v>85</v>
      </c>
    </row>
    <row r="93" spans="1:65" s="2" customFormat="1" ht="16.5" customHeight="1">
      <c r="A93" s="38"/>
      <c r="B93" s="39"/>
      <c r="C93" s="259" t="s">
        <v>176</v>
      </c>
      <c r="D93" s="259" t="s">
        <v>199</v>
      </c>
      <c r="E93" s="260" t="s">
        <v>1332</v>
      </c>
      <c r="F93" s="261" t="s">
        <v>1333</v>
      </c>
      <c r="G93" s="262" t="s">
        <v>162</v>
      </c>
      <c r="H93" s="263">
        <v>11.5</v>
      </c>
      <c r="I93" s="264"/>
      <c r="J93" s="265">
        <f>ROUND(I93*H93,2)</f>
        <v>0</v>
      </c>
      <c r="K93" s="261" t="s">
        <v>213</v>
      </c>
      <c r="L93" s="266"/>
      <c r="M93" s="267" t="s">
        <v>19</v>
      </c>
      <c r="N93" s="268" t="s">
        <v>45</v>
      </c>
      <c r="O93" s="84"/>
      <c r="P93" s="228">
        <f>O93*H93</f>
        <v>0</v>
      </c>
      <c r="Q93" s="228">
        <v>0.00017</v>
      </c>
      <c r="R93" s="228">
        <f>Q93*H93</f>
        <v>0.001955</v>
      </c>
      <c r="S93" s="228">
        <v>0</v>
      </c>
      <c r="T93" s="229">
        <f>S93*H93</f>
        <v>0</v>
      </c>
      <c r="U93" s="38"/>
      <c r="V93" s="38"/>
      <c r="W93" s="38"/>
      <c r="X93" s="38"/>
      <c r="Y93" s="38"/>
      <c r="Z93" s="38"/>
      <c r="AA93" s="38"/>
      <c r="AB93" s="38"/>
      <c r="AC93" s="38"/>
      <c r="AD93" s="38"/>
      <c r="AE93" s="38"/>
      <c r="AR93" s="230" t="s">
        <v>203</v>
      </c>
      <c r="AT93" s="230" t="s">
        <v>199</v>
      </c>
      <c r="AU93" s="230" t="s">
        <v>85</v>
      </c>
      <c r="AY93" s="17" t="s">
        <v>158</v>
      </c>
      <c r="BE93" s="231">
        <f>IF(N93="základní",J93,0)</f>
        <v>0</v>
      </c>
      <c r="BF93" s="231">
        <f>IF(N93="snížená",J93,0)</f>
        <v>0</v>
      </c>
      <c r="BG93" s="231">
        <f>IF(N93="zákl. přenesená",J93,0)</f>
        <v>0</v>
      </c>
      <c r="BH93" s="231">
        <f>IF(N93="sníž. přenesená",J93,0)</f>
        <v>0</v>
      </c>
      <c r="BI93" s="231">
        <f>IF(N93="nulová",J93,0)</f>
        <v>0</v>
      </c>
      <c r="BJ93" s="17" t="s">
        <v>82</v>
      </c>
      <c r="BK93" s="231">
        <f>ROUND(I93*H93,2)</f>
        <v>0</v>
      </c>
      <c r="BL93" s="17" t="s">
        <v>195</v>
      </c>
      <c r="BM93" s="230" t="s">
        <v>2378</v>
      </c>
    </row>
    <row r="94" spans="1:47" s="2" customFormat="1" ht="12">
      <c r="A94" s="38"/>
      <c r="B94" s="39"/>
      <c r="C94" s="40"/>
      <c r="D94" s="232" t="s">
        <v>165</v>
      </c>
      <c r="E94" s="40"/>
      <c r="F94" s="233" t="s">
        <v>1333</v>
      </c>
      <c r="G94" s="40"/>
      <c r="H94" s="40"/>
      <c r="I94" s="136"/>
      <c r="J94" s="40"/>
      <c r="K94" s="40"/>
      <c r="L94" s="44"/>
      <c r="M94" s="234"/>
      <c r="N94" s="235"/>
      <c r="O94" s="84"/>
      <c r="P94" s="84"/>
      <c r="Q94" s="84"/>
      <c r="R94" s="84"/>
      <c r="S94" s="84"/>
      <c r="T94" s="85"/>
      <c r="U94" s="38"/>
      <c r="V94" s="38"/>
      <c r="W94" s="38"/>
      <c r="X94" s="38"/>
      <c r="Y94" s="38"/>
      <c r="Z94" s="38"/>
      <c r="AA94" s="38"/>
      <c r="AB94" s="38"/>
      <c r="AC94" s="38"/>
      <c r="AD94" s="38"/>
      <c r="AE94" s="38"/>
      <c r="AT94" s="17" t="s">
        <v>165</v>
      </c>
      <c r="AU94" s="17" t="s">
        <v>85</v>
      </c>
    </row>
    <row r="95" spans="1:51" s="13" customFormat="1" ht="12">
      <c r="A95" s="13"/>
      <c r="B95" s="236"/>
      <c r="C95" s="237"/>
      <c r="D95" s="232" t="s">
        <v>166</v>
      </c>
      <c r="E95" s="238" t="s">
        <v>19</v>
      </c>
      <c r="F95" s="239" t="s">
        <v>2414</v>
      </c>
      <c r="G95" s="237"/>
      <c r="H95" s="240">
        <v>10</v>
      </c>
      <c r="I95" s="241"/>
      <c r="J95" s="237"/>
      <c r="K95" s="237"/>
      <c r="L95" s="242"/>
      <c r="M95" s="243"/>
      <c r="N95" s="244"/>
      <c r="O95" s="244"/>
      <c r="P95" s="244"/>
      <c r="Q95" s="244"/>
      <c r="R95" s="244"/>
      <c r="S95" s="244"/>
      <c r="T95" s="245"/>
      <c r="U95" s="13"/>
      <c r="V95" s="13"/>
      <c r="W95" s="13"/>
      <c r="X95" s="13"/>
      <c r="Y95" s="13"/>
      <c r="Z95" s="13"/>
      <c r="AA95" s="13"/>
      <c r="AB95" s="13"/>
      <c r="AC95" s="13"/>
      <c r="AD95" s="13"/>
      <c r="AE95" s="13"/>
      <c r="AT95" s="246" t="s">
        <v>166</v>
      </c>
      <c r="AU95" s="246" t="s">
        <v>85</v>
      </c>
      <c r="AV95" s="13" t="s">
        <v>85</v>
      </c>
      <c r="AW95" s="13" t="s">
        <v>34</v>
      </c>
      <c r="AX95" s="13" t="s">
        <v>82</v>
      </c>
      <c r="AY95" s="246" t="s">
        <v>158</v>
      </c>
    </row>
    <row r="96" spans="1:51" s="13" customFormat="1" ht="12">
      <c r="A96" s="13"/>
      <c r="B96" s="236"/>
      <c r="C96" s="237"/>
      <c r="D96" s="232" t="s">
        <v>166</v>
      </c>
      <c r="E96" s="237"/>
      <c r="F96" s="239" t="s">
        <v>1331</v>
      </c>
      <c r="G96" s="237"/>
      <c r="H96" s="240">
        <v>11.5</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166</v>
      </c>
      <c r="AU96" s="246" t="s">
        <v>85</v>
      </c>
      <c r="AV96" s="13" t="s">
        <v>85</v>
      </c>
      <c r="AW96" s="13" t="s">
        <v>4</v>
      </c>
      <c r="AX96" s="13" t="s">
        <v>82</v>
      </c>
      <c r="AY96" s="246" t="s">
        <v>158</v>
      </c>
    </row>
    <row r="97" spans="1:63" s="12" customFormat="1" ht="22.8" customHeight="1">
      <c r="A97" s="12"/>
      <c r="B97" s="205"/>
      <c r="C97" s="206"/>
      <c r="D97" s="207" t="s">
        <v>73</v>
      </c>
      <c r="E97" s="269" t="s">
        <v>208</v>
      </c>
      <c r="F97" s="269" t="s">
        <v>209</v>
      </c>
      <c r="G97" s="206"/>
      <c r="H97" s="206"/>
      <c r="I97" s="209"/>
      <c r="J97" s="270">
        <f>BK97</f>
        <v>0</v>
      </c>
      <c r="K97" s="206"/>
      <c r="L97" s="211"/>
      <c r="M97" s="212"/>
      <c r="N97" s="213"/>
      <c r="O97" s="213"/>
      <c r="P97" s="214">
        <f>SUM(P98:P103)</f>
        <v>0</v>
      </c>
      <c r="Q97" s="213"/>
      <c r="R97" s="214">
        <f>SUM(R98:R103)</f>
        <v>0.001</v>
      </c>
      <c r="S97" s="213"/>
      <c r="T97" s="215">
        <f>SUM(T98:T103)</f>
        <v>0</v>
      </c>
      <c r="U97" s="12"/>
      <c r="V97" s="12"/>
      <c r="W97" s="12"/>
      <c r="X97" s="12"/>
      <c r="Y97" s="12"/>
      <c r="Z97" s="12"/>
      <c r="AA97" s="12"/>
      <c r="AB97" s="12"/>
      <c r="AC97" s="12"/>
      <c r="AD97" s="12"/>
      <c r="AE97" s="12"/>
      <c r="AR97" s="216" t="s">
        <v>85</v>
      </c>
      <c r="AT97" s="217" t="s">
        <v>73</v>
      </c>
      <c r="AU97" s="217" t="s">
        <v>82</v>
      </c>
      <c r="AY97" s="216" t="s">
        <v>158</v>
      </c>
      <c r="BK97" s="218">
        <f>SUM(BK98:BK103)</f>
        <v>0</v>
      </c>
    </row>
    <row r="98" spans="1:65" s="2" customFormat="1" ht="21.75" customHeight="1">
      <c r="A98" s="38"/>
      <c r="B98" s="39"/>
      <c r="C98" s="219" t="s">
        <v>163</v>
      </c>
      <c r="D98" s="219" t="s">
        <v>159</v>
      </c>
      <c r="E98" s="220" t="s">
        <v>224</v>
      </c>
      <c r="F98" s="221" t="s">
        <v>225</v>
      </c>
      <c r="G98" s="222" t="s">
        <v>202</v>
      </c>
      <c r="H98" s="223">
        <v>1</v>
      </c>
      <c r="I98" s="224"/>
      <c r="J98" s="225">
        <f>ROUND(I98*H98,2)</f>
        <v>0</v>
      </c>
      <c r="K98" s="221" t="s">
        <v>213</v>
      </c>
      <c r="L98" s="44"/>
      <c r="M98" s="226" t="s">
        <v>19</v>
      </c>
      <c r="N98" s="227" t="s">
        <v>45</v>
      </c>
      <c r="O98" s="84"/>
      <c r="P98" s="228">
        <f>O98*H98</f>
        <v>0</v>
      </c>
      <c r="Q98" s="228">
        <v>0</v>
      </c>
      <c r="R98" s="228">
        <f>Q98*H98</f>
        <v>0</v>
      </c>
      <c r="S98" s="228">
        <v>0</v>
      </c>
      <c r="T98" s="229">
        <f>S98*H98</f>
        <v>0</v>
      </c>
      <c r="U98" s="38"/>
      <c r="V98" s="38"/>
      <c r="W98" s="38"/>
      <c r="X98" s="38"/>
      <c r="Y98" s="38"/>
      <c r="Z98" s="38"/>
      <c r="AA98" s="38"/>
      <c r="AB98" s="38"/>
      <c r="AC98" s="38"/>
      <c r="AD98" s="38"/>
      <c r="AE98" s="38"/>
      <c r="AR98" s="230" t="s">
        <v>195</v>
      </c>
      <c r="AT98" s="230" t="s">
        <v>159</v>
      </c>
      <c r="AU98" s="230" t="s">
        <v>85</v>
      </c>
      <c r="AY98" s="17" t="s">
        <v>158</v>
      </c>
      <c r="BE98" s="231">
        <f>IF(N98="základní",J98,0)</f>
        <v>0</v>
      </c>
      <c r="BF98" s="231">
        <f>IF(N98="snížená",J98,0)</f>
        <v>0</v>
      </c>
      <c r="BG98" s="231">
        <f>IF(N98="zákl. přenesená",J98,0)</f>
        <v>0</v>
      </c>
      <c r="BH98" s="231">
        <f>IF(N98="sníž. přenesená",J98,0)</f>
        <v>0</v>
      </c>
      <c r="BI98" s="231">
        <f>IF(N98="nulová",J98,0)</f>
        <v>0</v>
      </c>
      <c r="BJ98" s="17" t="s">
        <v>82</v>
      </c>
      <c r="BK98" s="231">
        <f>ROUND(I98*H98,2)</f>
        <v>0</v>
      </c>
      <c r="BL98" s="17" t="s">
        <v>195</v>
      </c>
      <c r="BM98" s="230" t="s">
        <v>2380</v>
      </c>
    </row>
    <row r="99" spans="1:47" s="2" customFormat="1" ht="12">
      <c r="A99" s="38"/>
      <c r="B99" s="39"/>
      <c r="C99" s="40"/>
      <c r="D99" s="232" t="s">
        <v>165</v>
      </c>
      <c r="E99" s="40"/>
      <c r="F99" s="233" t="s">
        <v>225</v>
      </c>
      <c r="G99" s="40"/>
      <c r="H99" s="40"/>
      <c r="I99" s="136"/>
      <c r="J99" s="40"/>
      <c r="K99" s="40"/>
      <c r="L99" s="44"/>
      <c r="M99" s="234"/>
      <c r="N99" s="235"/>
      <c r="O99" s="84"/>
      <c r="P99" s="84"/>
      <c r="Q99" s="84"/>
      <c r="R99" s="84"/>
      <c r="S99" s="84"/>
      <c r="T99" s="85"/>
      <c r="U99" s="38"/>
      <c r="V99" s="38"/>
      <c r="W99" s="38"/>
      <c r="X99" s="38"/>
      <c r="Y99" s="38"/>
      <c r="Z99" s="38"/>
      <c r="AA99" s="38"/>
      <c r="AB99" s="38"/>
      <c r="AC99" s="38"/>
      <c r="AD99" s="38"/>
      <c r="AE99" s="38"/>
      <c r="AT99" s="17" t="s">
        <v>165</v>
      </c>
      <c r="AU99" s="17" t="s">
        <v>85</v>
      </c>
    </row>
    <row r="100" spans="1:51" s="13" customFormat="1" ht="12">
      <c r="A100" s="13"/>
      <c r="B100" s="236"/>
      <c r="C100" s="237"/>
      <c r="D100" s="232" t="s">
        <v>166</v>
      </c>
      <c r="E100" s="238" t="s">
        <v>19</v>
      </c>
      <c r="F100" s="239" t="s">
        <v>243</v>
      </c>
      <c r="G100" s="237"/>
      <c r="H100" s="240">
        <v>1</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166</v>
      </c>
      <c r="AU100" s="246" t="s">
        <v>85</v>
      </c>
      <c r="AV100" s="13" t="s">
        <v>85</v>
      </c>
      <c r="AW100" s="13" t="s">
        <v>34</v>
      </c>
      <c r="AX100" s="13" t="s">
        <v>82</v>
      </c>
      <c r="AY100" s="246" t="s">
        <v>158</v>
      </c>
    </row>
    <row r="101" spans="1:65" s="2" customFormat="1" ht="16.5" customHeight="1">
      <c r="A101" s="38"/>
      <c r="B101" s="39"/>
      <c r="C101" s="259" t="s">
        <v>191</v>
      </c>
      <c r="D101" s="259" t="s">
        <v>199</v>
      </c>
      <c r="E101" s="260" t="s">
        <v>229</v>
      </c>
      <c r="F101" s="261" t="s">
        <v>230</v>
      </c>
      <c r="G101" s="262" t="s">
        <v>202</v>
      </c>
      <c r="H101" s="263">
        <v>1</v>
      </c>
      <c r="I101" s="264"/>
      <c r="J101" s="265">
        <f>ROUND(I101*H101,2)</f>
        <v>0</v>
      </c>
      <c r="K101" s="261" t="s">
        <v>19</v>
      </c>
      <c r="L101" s="266"/>
      <c r="M101" s="267" t="s">
        <v>19</v>
      </c>
      <c r="N101" s="268" t="s">
        <v>45</v>
      </c>
      <c r="O101" s="84"/>
      <c r="P101" s="228">
        <f>O101*H101</f>
        <v>0</v>
      </c>
      <c r="Q101" s="228">
        <v>0.001</v>
      </c>
      <c r="R101" s="228">
        <f>Q101*H101</f>
        <v>0.001</v>
      </c>
      <c r="S101" s="228">
        <v>0</v>
      </c>
      <c r="T101" s="229">
        <f>S101*H101</f>
        <v>0</v>
      </c>
      <c r="U101" s="38"/>
      <c r="V101" s="38"/>
      <c r="W101" s="38"/>
      <c r="X101" s="38"/>
      <c r="Y101" s="38"/>
      <c r="Z101" s="38"/>
      <c r="AA101" s="38"/>
      <c r="AB101" s="38"/>
      <c r="AC101" s="38"/>
      <c r="AD101" s="38"/>
      <c r="AE101" s="38"/>
      <c r="AR101" s="230" t="s">
        <v>203</v>
      </c>
      <c r="AT101" s="230" t="s">
        <v>199</v>
      </c>
      <c r="AU101" s="230" t="s">
        <v>85</v>
      </c>
      <c r="AY101" s="17" t="s">
        <v>158</v>
      </c>
      <c r="BE101" s="231">
        <f>IF(N101="základní",J101,0)</f>
        <v>0</v>
      </c>
      <c r="BF101" s="231">
        <f>IF(N101="snížená",J101,0)</f>
        <v>0</v>
      </c>
      <c r="BG101" s="231">
        <f>IF(N101="zákl. přenesená",J101,0)</f>
        <v>0</v>
      </c>
      <c r="BH101" s="231">
        <f>IF(N101="sníž. přenesená",J101,0)</f>
        <v>0</v>
      </c>
      <c r="BI101" s="231">
        <f>IF(N101="nulová",J101,0)</f>
        <v>0</v>
      </c>
      <c r="BJ101" s="17" t="s">
        <v>82</v>
      </c>
      <c r="BK101" s="231">
        <f>ROUND(I101*H101,2)</f>
        <v>0</v>
      </c>
      <c r="BL101" s="17" t="s">
        <v>195</v>
      </c>
      <c r="BM101" s="230" t="s">
        <v>2381</v>
      </c>
    </row>
    <row r="102" spans="1:47" s="2" customFormat="1" ht="12">
      <c r="A102" s="38"/>
      <c r="B102" s="39"/>
      <c r="C102" s="40"/>
      <c r="D102" s="232" t="s">
        <v>165</v>
      </c>
      <c r="E102" s="40"/>
      <c r="F102" s="233" t="s">
        <v>232</v>
      </c>
      <c r="G102" s="40"/>
      <c r="H102" s="40"/>
      <c r="I102" s="136"/>
      <c r="J102" s="40"/>
      <c r="K102" s="40"/>
      <c r="L102" s="44"/>
      <c r="M102" s="234"/>
      <c r="N102" s="235"/>
      <c r="O102" s="84"/>
      <c r="P102" s="84"/>
      <c r="Q102" s="84"/>
      <c r="R102" s="84"/>
      <c r="S102" s="84"/>
      <c r="T102" s="85"/>
      <c r="U102" s="38"/>
      <c r="V102" s="38"/>
      <c r="W102" s="38"/>
      <c r="X102" s="38"/>
      <c r="Y102" s="38"/>
      <c r="Z102" s="38"/>
      <c r="AA102" s="38"/>
      <c r="AB102" s="38"/>
      <c r="AC102" s="38"/>
      <c r="AD102" s="38"/>
      <c r="AE102" s="38"/>
      <c r="AT102" s="17" t="s">
        <v>165</v>
      </c>
      <c r="AU102" s="17" t="s">
        <v>85</v>
      </c>
    </row>
    <row r="103" spans="1:51" s="13" customFormat="1" ht="12">
      <c r="A103" s="13"/>
      <c r="B103" s="236"/>
      <c r="C103" s="237"/>
      <c r="D103" s="232" t="s">
        <v>166</v>
      </c>
      <c r="E103" s="238" t="s">
        <v>19</v>
      </c>
      <c r="F103" s="239" t="s">
        <v>243</v>
      </c>
      <c r="G103" s="237"/>
      <c r="H103" s="240">
        <v>1</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166</v>
      </c>
      <c r="AU103" s="246" t="s">
        <v>85</v>
      </c>
      <c r="AV103" s="13" t="s">
        <v>85</v>
      </c>
      <c r="AW103" s="13" t="s">
        <v>34</v>
      </c>
      <c r="AX103" s="13" t="s">
        <v>82</v>
      </c>
      <c r="AY103" s="246" t="s">
        <v>158</v>
      </c>
    </row>
    <row r="104" spans="1:63" s="12" customFormat="1" ht="25.9" customHeight="1">
      <c r="A104" s="12"/>
      <c r="B104" s="205"/>
      <c r="C104" s="206"/>
      <c r="D104" s="207" t="s">
        <v>73</v>
      </c>
      <c r="E104" s="208" t="s">
        <v>244</v>
      </c>
      <c r="F104" s="208" t="s">
        <v>245</v>
      </c>
      <c r="G104" s="206"/>
      <c r="H104" s="206"/>
      <c r="I104" s="209"/>
      <c r="J104" s="210">
        <f>BK104</f>
        <v>0</v>
      </c>
      <c r="K104" s="206"/>
      <c r="L104" s="211"/>
      <c r="M104" s="212"/>
      <c r="N104" s="213"/>
      <c r="O104" s="213"/>
      <c r="P104" s="214">
        <f>SUM(P105:P110)</f>
        <v>0</v>
      </c>
      <c r="Q104" s="213"/>
      <c r="R104" s="214">
        <f>SUM(R105:R110)</f>
        <v>0</v>
      </c>
      <c r="S104" s="213"/>
      <c r="T104" s="215">
        <f>SUM(T105:T110)</f>
        <v>0</v>
      </c>
      <c r="U104" s="12"/>
      <c r="V104" s="12"/>
      <c r="W104" s="12"/>
      <c r="X104" s="12"/>
      <c r="Y104" s="12"/>
      <c r="Z104" s="12"/>
      <c r="AA104" s="12"/>
      <c r="AB104" s="12"/>
      <c r="AC104" s="12"/>
      <c r="AD104" s="12"/>
      <c r="AE104" s="12"/>
      <c r="AR104" s="216" t="s">
        <v>176</v>
      </c>
      <c r="AT104" s="217" t="s">
        <v>73</v>
      </c>
      <c r="AU104" s="217" t="s">
        <v>74</v>
      </c>
      <c r="AY104" s="216" t="s">
        <v>158</v>
      </c>
      <c r="BK104" s="218">
        <f>SUM(BK105:BK110)</f>
        <v>0</v>
      </c>
    </row>
    <row r="105" spans="1:65" s="2" customFormat="1" ht="16.5" customHeight="1">
      <c r="A105" s="38"/>
      <c r="B105" s="39"/>
      <c r="C105" s="219" t="s">
        <v>198</v>
      </c>
      <c r="D105" s="219" t="s">
        <v>159</v>
      </c>
      <c r="E105" s="220" t="s">
        <v>234</v>
      </c>
      <c r="F105" s="221" t="s">
        <v>2382</v>
      </c>
      <c r="G105" s="222" t="s">
        <v>202</v>
      </c>
      <c r="H105" s="223">
        <v>1</v>
      </c>
      <c r="I105" s="224"/>
      <c r="J105" s="225">
        <f>ROUND(I105*H105,2)</f>
        <v>0</v>
      </c>
      <c r="K105" s="221" t="s">
        <v>19</v>
      </c>
      <c r="L105" s="44"/>
      <c r="M105" s="226" t="s">
        <v>19</v>
      </c>
      <c r="N105" s="227" t="s">
        <v>45</v>
      </c>
      <c r="O105" s="84"/>
      <c r="P105" s="228">
        <f>O105*H105</f>
        <v>0</v>
      </c>
      <c r="Q105" s="228">
        <v>0</v>
      </c>
      <c r="R105" s="228">
        <f>Q105*H105</f>
        <v>0</v>
      </c>
      <c r="S105" s="228">
        <v>0</v>
      </c>
      <c r="T105" s="229">
        <f>S105*H105</f>
        <v>0</v>
      </c>
      <c r="U105" s="38"/>
      <c r="V105" s="38"/>
      <c r="W105" s="38"/>
      <c r="X105" s="38"/>
      <c r="Y105" s="38"/>
      <c r="Z105" s="38"/>
      <c r="AA105" s="38"/>
      <c r="AB105" s="38"/>
      <c r="AC105" s="38"/>
      <c r="AD105" s="38"/>
      <c r="AE105" s="38"/>
      <c r="AR105" s="230" t="s">
        <v>236</v>
      </c>
      <c r="AT105" s="230" t="s">
        <v>159</v>
      </c>
      <c r="AU105" s="230" t="s">
        <v>82</v>
      </c>
      <c r="AY105" s="17" t="s">
        <v>158</v>
      </c>
      <c r="BE105" s="231">
        <f>IF(N105="základní",J105,0)</f>
        <v>0</v>
      </c>
      <c r="BF105" s="231">
        <f>IF(N105="snížená",J105,0)</f>
        <v>0</v>
      </c>
      <c r="BG105" s="231">
        <f>IF(N105="zákl. přenesená",J105,0)</f>
        <v>0</v>
      </c>
      <c r="BH105" s="231">
        <f>IF(N105="sníž. přenesená",J105,0)</f>
        <v>0</v>
      </c>
      <c r="BI105" s="231">
        <f>IF(N105="nulová",J105,0)</f>
        <v>0</v>
      </c>
      <c r="BJ105" s="17" t="s">
        <v>82</v>
      </c>
      <c r="BK105" s="231">
        <f>ROUND(I105*H105,2)</f>
        <v>0</v>
      </c>
      <c r="BL105" s="17" t="s">
        <v>236</v>
      </c>
      <c r="BM105" s="230" t="s">
        <v>2383</v>
      </c>
    </row>
    <row r="106" spans="1:47" s="2" customFormat="1" ht="12">
      <c r="A106" s="38"/>
      <c r="B106" s="39"/>
      <c r="C106" s="40"/>
      <c r="D106" s="232" t="s">
        <v>165</v>
      </c>
      <c r="E106" s="40"/>
      <c r="F106" s="233" t="s">
        <v>2382</v>
      </c>
      <c r="G106" s="40"/>
      <c r="H106" s="40"/>
      <c r="I106" s="136"/>
      <c r="J106" s="40"/>
      <c r="K106" s="40"/>
      <c r="L106" s="44"/>
      <c r="M106" s="234"/>
      <c r="N106" s="235"/>
      <c r="O106" s="84"/>
      <c r="P106" s="84"/>
      <c r="Q106" s="84"/>
      <c r="R106" s="84"/>
      <c r="S106" s="84"/>
      <c r="T106" s="85"/>
      <c r="U106" s="38"/>
      <c r="V106" s="38"/>
      <c r="W106" s="38"/>
      <c r="X106" s="38"/>
      <c r="Y106" s="38"/>
      <c r="Z106" s="38"/>
      <c r="AA106" s="38"/>
      <c r="AB106" s="38"/>
      <c r="AC106" s="38"/>
      <c r="AD106" s="38"/>
      <c r="AE106" s="38"/>
      <c r="AT106" s="17" t="s">
        <v>165</v>
      </c>
      <c r="AU106" s="17" t="s">
        <v>82</v>
      </c>
    </row>
    <row r="107" spans="1:65" s="2" customFormat="1" ht="16.5" customHeight="1">
      <c r="A107" s="38"/>
      <c r="B107" s="39"/>
      <c r="C107" s="259" t="s">
        <v>210</v>
      </c>
      <c r="D107" s="259" t="s">
        <v>199</v>
      </c>
      <c r="E107" s="260" t="s">
        <v>2384</v>
      </c>
      <c r="F107" s="261" t="s">
        <v>240</v>
      </c>
      <c r="G107" s="262" t="s">
        <v>202</v>
      </c>
      <c r="H107" s="263">
        <v>1</v>
      </c>
      <c r="I107" s="264"/>
      <c r="J107" s="265">
        <f>ROUND(I107*H107,2)</f>
        <v>0</v>
      </c>
      <c r="K107" s="261" t="s">
        <v>19</v>
      </c>
      <c r="L107" s="266"/>
      <c r="M107" s="267" t="s">
        <v>19</v>
      </c>
      <c r="N107" s="268" t="s">
        <v>45</v>
      </c>
      <c r="O107" s="84"/>
      <c r="P107" s="228">
        <f>O107*H107</f>
        <v>0</v>
      </c>
      <c r="Q107" s="228">
        <v>0</v>
      </c>
      <c r="R107" s="228">
        <f>Q107*H107</f>
        <v>0</v>
      </c>
      <c r="S107" s="228">
        <v>0</v>
      </c>
      <c r="T107" s="229">
        <f>S107*H107</f>
        <v>0</v>
      </c>
      <c r="U107" s="38"/>
      <c r="V107" s="38"/>
      <c r="W107" s="38"/>
      <c r="X107" s="38"/>
      <c r="Y107" s="38"/>
      <c r="Z107" s="38"/>
      <c r="AA107" s="38"/>
      <c r="AB107" s="38"/>
      <c r="AC107" s="38"/>
      <c r="AD107" s="38"/>
      <c r="AE107" s="38"/>
      <c r="AR107" s="230" t="s">
        <v>241</v>
      </c>
      <c r="AT107" s="230" t="s">
        <v>199</v>
      </c>
      <c r="AU107" s="230" t="s">
        <v>82</v>
      </c>
      <c r="AY107" s="17" t="s">
        <v>158</v>
      </c>
      <c r="BE107" s="231">
        <f>IF(N107="základní",J107,0)</f>
        <v>0</v>
      </c>
      <c r="BF107" s="231">
        <f>IF(N107="snížená",J107,0)</f>
        <v>0</v>
      </c>
      <c r="BG107" s="231">
        <f>IF(N107="zákl. přenesená",J107,0)</f>
        <v>0</v>
      </c>
      <c r="BH107" s="231">
        <f>IF(N107="sníž. přenesená",J107,0)</f>
        <v>0</v>
      </c>
      <c r="BI107" s="231">
        <f>IF(N107="nulová",J107,0)</f>
        <v>0</v>
      </c>
      <c r="BJ107" s="17" t="s">
        <v>82</v>
      </c>
      <c r="BK107" s="231">
        <f>ROUND(I107*H107,2)</f>
        <v>0</v>
      </c>
      <c r="BL107" s="17" t="s">
        <v>236</v>
      </c>
      <c r="BM107" s="230" t="s">
        <v>2385</v>
      </c>
    </row>
    <row r="108" spans="1:47" s="2" customFormat="1" ht="12">
      <c r="A108" s="38"/>
      <c r="B108" s="39"/>
      <c r="C108" s="40"/>
      <c r="D108" s="232" t="s">
        <v>165</v>
      </c>
      <c r="E108" s="40"/>
      <c r="F108" s="233" t="s">
        <v>240</v>
      </c>
      <c r="G108" s="40"/>
      <c r="H108" s="40"/>
      <c r="I108" s="136"/>
      <c r="J108" s="40"/>
      <c r="K108" s="40"/>
      <c r="L108" s="44"/>
      <c r="M108" s="234"/>
      <c r="N108" s="235"/>
      <c r="O108" s="84"/>
      <c r="P108" s="84"/>
      <c r="Q108" s="84"/>
      <c r="R108" s="84"/>
      <c r="S108" s="84"/>
      <c r="T108" s="85"/>
      <c r="U108" s="38"/>
      <c r="V108" s="38"/>
      <c r="W108" s="38"/>
      <c r="X108" s="38"/>
      <c r="Y108" s="38"/>
      <c r="Z108" s="38"/>
      <c r="AA108" s="38"/>
      <c r="AB108" s="38"/>
      <c r="AC108" s="38"/>
      <c r="AD108" s="38"/>
      <c r="AE108" s="38"/>
      <c r="AT108" s="17" t="s">
        <v>165</v>
      </c>
      <c r="AU108" s="17" t="s">
        <v>82</v>
      </c>
    </row>
    <row r="109" spans="1:47" s="2" customFormat="1" ht="12">
      <c r="A109" s="38"/>
      <c r="B109" s="39"/>
      <c r="C109" s="40"/>
      <c r="D109" s="232" t="s">
        <v>181</v>
      </c>
      <c r="E109" s="40"/>
      <c r="F109" s="258" t="s">
        <v>2386</v>
      </c>
      <c r="G109" s="40"/>
      <c r="H109" s="40"/>
      <c r="I109" s="136"/>
      <c r="J109" s="40"/>
      <c r="K109" s="40"/>
      <c r="L109" s="44"/>
      <c r="M109" s="234"/>
      <c r="N109" s="235"/>
      <c r="O109" s="84"/>
      <c r="P109" s="84"/>
      <c r="Q109" s="84"/>
      <c r="R109" s="84"/>
      <c r="S109" s="84"/>
      <c r="T109" s="85"/>
      <c r="U109" s="38"/>
      <c r="V109" s="38"/>
      <c r="W109" s="38"/>
      <c r="X109" s="38"/>
      <c r="Y109" s="38"/>
      <c r="Z109" s="38"/>
      <c r="AA109" s="38"/>
      <c r="AB109" s="38"/>
      <c r="AC109" s="38"/>
      <c r="AD109" s="38"/>
      <c r="AE109" s="38"/>
      <c r="AT109" s="17" t="s">
        <v>181</v>
      </c>
      <c r="AU109" s="17" t="s">
        <v>82</v>
      </c>
    </row>
    <row r="110" spans="1:51" s="13" customFormat="1" ht="12">
      <c r="A110" s="13"/>
      <c r="B110" s="236"/>
      <c r="C110" s="237"/>
      <c r="D110" s="232" t="s">
        <v>166</v>
      </c>
      <c r="E110" s="238" t="s">
        <v>19</v>
      </c>
      <c r="F110" s="239" t="s">
        <v>243</v>
      </c>
      <c r="G110" s="237"/>
      <c r="H110" s="240">
        <v>1</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166</v>
      </c>
      <c r="AU110" s="246" t="s">
        <v>82</v>
      </c>
      <c r="AV110" s="13" t="s">
        <v>85</v>
      </c>
      <c r="AW110" s="13" t="s">
        <v>34</v>
      </c>
      <c r="AX110" s="13" t="s">
        <v>82</v>
      </c>
      <c r="AY110" s="246" t="s">
        <v>158</v>
      </c>
    </row>
    <row r="111" spans="1:63" s="12" customFormat="1" ht="25.9" customHeight="1">
      <c r="A111" s="12"/>
      <c r="B111" s="205"/>
      <c r="C111" s="206"/>
      <c r="D111" s="207" t="s">
        <v>73</v>
      </c>
      <c r="E111" s="208" t="s">
        <v>408</v>
      </c>
      <c r="F111" s="208" t="s">
        <v>409</v>
      </c>
      <c r="G111" s="206"/>
      <c r="H111" s="206"/>
      <c r="I111" s="209"/>
      <c r="J111" s="210">
        <f>BK111</f>
        <v>0</v>
      </c>
      <c r="K111" s="206"/>
      <c r="L111" s="211"/>
      <c r="M111" s="212"/>
      <c r="N111" s="213"/>
      <c r="O111" s="213"/>
      <c r="P111" s="214">
        <f>SUM(P112:P132)</f>
        <v>0</v>
      </c>
      <c r="Q111" s="213"/>
      <c r="R111" s="214">
        <f>SUM(R112:R132)</f>
        <v>0.00124</v>
      </c>
      <c r="S111" s="213"/>
      <c r="T111" s="215">
        <f>SUM(T112:T132)</f>
        <v>0</v>
      </c>
      <c r="U111" s="12"/>
      <c r="V111" s="12"/>
      <c r="W111" s="12"/>
      <c r="X111" s="12"/>
      <c r="Y111" s="12"/>
      <c r="Z111" s="12"/>
      <c r="AA111" s="12"/>
      <c r="AB111" s="12"/>
      <c r="AC111" s="12"/>
      <c r="AD111" s="12"/>
      <c r="AE111" s="12"/>
      <c r="AR111" s="216" t="s">
        <v>176</v>
      </c>
      <c r="AT111" s="217" t="s">
        <v>73</v>
      </c>
      <c r="AU111" s="217" t="s">
        <v>74</v>
      </c>
      <c r="AY111" s="216" t="s">
        <v>158</v>
      </c>
      <c r="BK111" s="218">
        <f>SUM(BK112:BK132)</f>
        <v>0</v>
      </c>
    </row>
    <row r="112" spans="1:65" s="2" customFormat="1" ht="16.5" customHeight="1">
      <c r="A112" s="38"/>
      <c r="B112" s="39"/>
      <c r="C112" s="219" t="s">
        <v>218</v>
      </c>
      <c r="D112" s="219" t="s">
        <v>159</v>
      </c>
      <c r="E112" s="220" t="s">
        <v>503</v>
      </c>
      <c r="F112" s="221" t="s">
        <v>504</v>
      </c>
      <c r="G112" s="222" t="s">
        <v>202</v>
      </c>
      <c r="H112" s="223">
        <v>2</v>
      </c>
      <c r="I112" s="224"/>
      <c r="J112" s="225">
        <f>ROUND(I112*H112,2)</f>
        <v>0</v>
      </c>
      <c r="K112" s="221" t="s">
        <v>19</v>
      </c>
      <c r="L112" s="44"/>
      <c r="M112" s="226" t="s">
        <v>19</v>
      </c>
      <c r="N112" s="227" t="s">
        <v>45</v>
      </c>
      <c r="O112" s="84"/>
      <c r="P112" s="228">
        <f>O112*H112</f>
        <v>0</v>
      </c>
      <c r="Q112" s="228">
        <v>0</v>
      </c>
      <c r="R112" s="228">
        <f>Q112*H112</f>
        <v>0</v>
      </c>
      <c r="S112" s="228">
        <v>0</v>
      </c>
      <c r="T112" s="229">
        <f>S112*H112</f>
        <v>0</v>
      </c>
      <c r="U112" s="38"/>
      <c r="V112" s="38"/>
      <c r="W112" s="38"/>
      <c r="X112" s="38"/>
      <c r="Y112" s="38"/>
      <c r="Z112" s="38"/>
      <c r="AA112" s="38"/>
      <c r="AB112" s="38"/>
      <c r="AC112" s="38"/>
      <c r="AD112" s="38"/>
      <c r="AE112" s="38"/>
      <c r="AR112" s="230" t="s">
        <v>236</v>
      </c>
      <c r="AT112" s="230" t="s">
        <v>159</v>
      </c>
      <c r="AU112" s="230" t="s">
        <v>82</v>
      </c>
      <c r="AY112" s="17" t="s">
        <v>158</v>
      </c>
      <c r="BE112" s="231">
        <f>IF(N112="základní",J112,0)</f>
        <v>0</v>
      </c>
      <c r="BF112" s="231">
        <f>IF(N112="snížená",J112,0)</f>
        <v>0</v>
      </c>
      <c r="BG112" s="231">
        <f>IF(N112="zákl. přenesená",J112,0)</f>
        <v>0</v>
      </c>
      <c r="BH112" s="231">
        <f>IF(N112="sníž. přenesená",J112,0)</f>
        <v>0</v>
      </c>
      <c r="BI112" s="231">
        <f>IF(N112="nulová",J112,0)</f>
        <v>0</v>
      </c>
      <c r="BJ112" s="17" t="s">
        <v>82</v>
      </c>
      <c r="BK112" s="231">
        <f>ROUND(I112*H112,2)</f>
        <v>0</v>
      </c>
      <c r="BL112" s="17" t="s">
        <v>236</v>
      </c>
      <c r="BM112" s="230" t="s">
        <v>2387</v>
      </c>
    </row>
    <row r="113" spans="1:47" s="2" customFormat="1" ht="12">
      <c r="A113" s="38"/>
      <c r="B113" s="39"/>
      <c r="C113" s="40"/>
      <c r="D113" s="232" t="s">
        <v>165</v>
      </c>
      <c r="E113" s="40"/>
      <c r="F113" s="233" t="s">
        <v>504</v>
      </c>
      <c r="G113" s="40"/>
      <c r="H113" s="40"/>
      <c r="I113" s="136"/>
      <c r="J113" s="40"/>
      <c r="K113" s="40"/>
      <c r="L113" s="44"/>
      <c r="M113" s="234"/>
      <c r="N113" s="235"/>
      <c r="O113" s="84"/>
      <c r="P113" s="84"/>
      <c r="Q113" s="84"/>
      <c r="R113" s="84"/>
      <c r="S113" s="84"/>
      <c r="T113" s="85"/>
      <c r="U113" s="38"/>
      <c r="V113" s="38"/>
      <c r="W113" s="38"/>
      <c r="X113" s="38"/>
      <c r="Y113" s="38"/>
      <c r="Z113" s="38"/>
      <c r="AA113" s="38"/>
      <c r="AB113" s="38"/>
      <c r="AC113" s="38"/>
      <c r="AD113" s="38"/>
      <c r="AE113" s="38"/>
      <c r="AT113" s="17" t="s">
        <v>165</v>
      </c>
      <c r="AU113" s="17" t="s">
        <v>82</v>
      </c>
    </row>
    <row r="114" spans="1:65" s="2" customFormat="1" ht="16.5" customHeight="1">
      <c r="A114" s="38"/>
      <c r="B114" s="39"/>
      <c r="C114" s="259" t="s">
        <v>156</v>
      </c>
      <c r="D114" s="259" t="s">
        <v>199</v>
      </c>
      <c r="E114" s="260" t="s">
        <v>506</v>
      </c>
      <c r="F114" s="261" t="s">
        <v>507</v>
      </c>
      <c r="G114" s="262" t="s">
        <v>508</v>
      </c>
      <c r="H114" s="263">
        <v>2</v>
      </c>
      <c r="I114" s="264"/>
      <c r="J114" s="265">
        <f>ROUND(I114*H114,2)</f>
        <v>0</v>
      </c>
      <c r="K114" s="261" t="s">
        <v>19</v>
      </c>
      <c r="L114" s="266"/>
      <c r="M114" s="267" t="s">
        <v>19</v>
      </c>
      <c r="N114" s="268" t="s">
        <v>45</v>
      </c>
      <c r="O114" s="84"/>
      <c r="P114" s="228">
        <f>O114*H114</f>
        <v>0</v>
      </c>
      <c r="Q114" s="228">
        <v>0.00062</v>
      </c>
      <c r="R114" s="228">
        <f>Q114*H114</f>
        <v>0.00124</v>
      </c>
      <c r="S114" s="228">
        <v>0</v>
      </c>
      <c r="T114" s="229">
        <f>S114*H114</f>
        <v>0</v>
      </c>
      <c r="U114" s="38"/>
      <c r="V114" s="38"/>
      <c r="W114" s="38"/>
      <c r="X114" s="38"/>
      <c r="Y114" s="38"/>
      <c r="Z114" s="38"/>
      <c r="AA114" s="38"/>
      <c r="AB114" s="38"/>
      <c r="AC114" s="38"/>
      <c r="AD114" s="38"/>
      <c r="AE114" s="38"/>
      <c r="AR114" s="230" t="s">
        <v>241</v>
      </c>
      <c r="AT114" s="230" t="s">
        <v>199</v>
      </c>
      <c r="AU114" s="230" t="s">
        <v>82</v>
      </c>
      <c r="AY114" s="17" t="s">
        <v>158</v>
      </c>
      <c r="BE114" s="231">
        <f>IF(N114="základní",J114,0)</f>
        <v>0</v>
      </c>
      <c r="BF114" s="231">
        <f>IF(N114="snížená",J114,0)</f>
        <v>0</v>
      </c>
      <c r="BG114" s="231">
        <f>IF(N114="zákl. přenesená",J114,0)</f>
        <v>0</v>
      </c>
      <c r="BH114" s="231">
        <f>IF(N114="sníž. přenesená",J114,0)</f>
        <v>0</v>
      </c>
      <c r="BI114" s="231">
        <f>IF(N114="nulová",J114,0)</f>
        <v>0</v>
      </c>
      <c r="BJ114" s="17" t="s">
        <v>82</v>
      </c>
      <c r="BK114" s="231">
        <f>ROUND(I114*H114,2)</f>
        <v>0</v>
      </c>
      <c r="BL114" s="17" t="s">
        <v>236</v>
      </c>
      <c r="BM114" s="230" t="s">
        <v>2388</v>
      </c>
    </row>
    <row r="115" spans="1:47" s="2" customFormat="1" ht="12">
      <c r="A115" s="38"/>
      <c r="B115" s="39"/>
      <c r="C115" s="40"/>
      <c r="D115" s="232" t="s">
        <v>165</v>
      </c>
      <c r="E115" s="40"/>
      <c r="F115" s="233" t="s">
        <v>507</v>
      </c>
      <c r="G115" s="40"/>
      <c r="H115" s="40"/>
      <c r="I115" s="136"/>
      <c r="J115" s="40"/>
      <c r="K115" s="40"/>
      <c r="L115" s="44"/>
      <c r="M115" s="234"/>
      <c r="N115" s="235"/>
      <c r="O115" s="84"/>
      <c r="P115" s="84"/>
      <c r="Q115" s="84"/>
      <c r="R115" s="84"/>
      <c r="S115" s="84"/>
      <c r="T115" s="85"/>
      <c r="U115" s="38"/>
      <c r="V115" s="38"/>
      <c r="W115" s="38"/>
      <c r="X115" s="38"/>
      <c r="Y115" s="38"/>
      <c r="Z115" s="38"/>
      <c r="AA115" s="38"/>
      <c r="AB115" s="38"/>
      <c r="AC115" s="38"/>
      <c r="AD115" s="38"/>
      <c r="AE115" s="38"/>
      <c r="AT115" s="17" t="s">
        <v>165</v>
      </c>
      <c r="AU115" s="17" t="s">
        <v>82</v>
      </c>
    </row>
    <row r="116" spans="1:51" s="13" customFormat="1" ht="12">
      <c r="A116" s="13"/>
      <c r="B116" s="236"/>
      <c r="C116" s="237"/>
      <c r="D116" s="232" t="s">
        <v>166</v>
      </c>
      <c r="E116" s="238" t="s">
        <v>19</v>
      </c>
      <c r="F116" s="239" t="s">
        <v>2415</v>
      </c>
      <c r="G116" s="237"/>
      <c r="H116" s="240">
        <v>2</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166</v>
      </c>
      <c r="AU116" s="246" t="s">
        <v>82</v>
      </c>
      <c r="AV116" s="13" t="s">
        <v>85</v>
      </c>
      <c r="AW116" s="13" t="s">
        <v>34</v>
      </c>
      <c r="AX116" s="13" t="s">
        <v>82</v>
      </c>
      <c r="AY116" s="246" t="s">
        <v>158</v>
      </c>
    </row>
    <row r="117" spans="1:65" s="2" customFormat="1" ht="33" customHeight="1">
      <c r="A117" s="38"/>
      <c r="B117" s="39"/>
      <c r="C117" s="219" t="s">
        <v>228</v>
      </c>
      <c r="D117" s="219" t="s">
        <v>159</v>
      </c>
      <c r="E117" s="220" t="s">
        <v>2390</v>
      </c>
      <c r="F117" s="221" t="s">
        <v>2391</v>
      </c>
      <c r="G117" s="222" t="s">
        <v>202</v>
      </c>
      <c r="H117" s="223">
        <v>1</v>
      </c>
      <c r="I117" s="224"/>
      <c r="J117" s="225">
        <f>ROUND(I117*H117,2)</f>
        <v>0</v>
      </c>
      <c r="K117" s="221" t="s">
        <v>19</v>
      </c>
      <c r="L117" s="44"/>
      <c r="M117" s="226" t="s">
        <v>19</v>
      </c>
      <c r="N117" s="227" t="s">
        <v>45</v>
      </c>
      <c r="O117" s="84"/>
      <c r="P117" s="228">
        <f>O117*H117</f>
        <v>0</v>
      </c>
      <c r="Q117" s="228">
        <v>0</v>
      </c>
      <c r="R117" s="228">
        <f>Q117*H117</f>
        <v>0</v>
      </c>
      <c r="S117" s="228">
        <v>0</v>
      </c>
      <c r="T117" s="229">
        <f>S117*H117</f>
        <v>0</v>
      </c>
      <c r="U117" s="38"/>
      <c r="V117" s="38"/>
      <c r="W117" s="38"/>
      <c r="X117" s="38"/>
      <c r="Y117" s="38"/>
      <c r="Z117" s="38"/>
      <c r="AA117" s="38"/>
      <c r="AB117" s="38"/>
      <c r="AC117" s="38"/>
      <c r="AD117" s="38"/>
      <c r="AE117" s="38"/>
      <c r="AR117" s="230" t="s">
        <v>236</v>
      </c>
      <c r="AT117" s="230" t="s">
        <v>159</v>
      </c>
      <c r="AU117" s="230" t="s">
        <v>82</v>
      </c>
      <c r="AY117" s="17" t="s">
        <v>158</v>
      </c>
      <c r="BE117" s="231">
        <f>IF(N117="základní",J117,0)</f>
        <v>0</v>
      </c>
      <c r="BF117" s="231">
        <f>IF(N117="snížená",J117,0)</f>
        <v>0</v>
      </c>
      <c r="BG117" s="231">
        <f>IF(N117="zákl. přenesená",J117,0)</f>
        <v>0</v>
      </c>
      <c r="BH117" s="231">
        <f>IF(N117="sníž. přenesená",J117,0)</f>
        <v>0</v>
      </c>
      <c r="BI117" s="231">
        <f>IF(N117="nulová",J117,0)</f>
        <v>0</v>
      </c>
      <c r="BJ117" s="17" t="s">
        <v>82</v>
      </c>
      <c r="BK117" s="231">
        <f>ROUND(I117*H117,2)</f>
        <v>0</v>
      </c>
      <c r="BL117" s="17" t="s">
        <v>236</v>
      </c>
      <c r="BM117" s="230" t="s">
        <v>2392</v>
      </c>
    </row>
    <row r="118" spans="1:47" s="2" customFormat="1" ht="12">
      <c r="A118" s="38"/>
      <c r="B118" s="39"/>
      <c r="C118" s="40"/>
      <c r="D118" s="232" t="s">
        <v>165</v>
      </c>
      <c r="E118" s="40"/>
      <c r="F118" s="233" t="s">
        <v>2391</v>
      </c>
      <c r="G118" s="40"/>
      <c r="H118" s="40"/>
      <c r="I118" s="136"/>
      <c r="J118" s="40"/>
      <c r="K118" s="40"/>
      <c r="L118" s="44"/>
      <c r="M118" s="234"/>
      <c r="N118" s="235"/>
      <c r="O118" s="84"/>
      <c r="P118" s="84"/>
      <c r="Q118" s="84"/>
      <c r="R118" s="84"/>
      <c r="S118" s="84"/>
      <c r="T118" s="85"/>
      <c r="U118" s="38"/>
      <c r="V118" s="38"/>
      <c r="W118" s="38"/>
      <c r="X118" s="38"/>
      <c r="Y118" s="38"/>
      <c r="Z118" s="38"/>
      <c r="AA118" s="38"/>
      <c r="AB118" s="38"/>
      <c r="AC118" s="38"/>
      <c r="AD118" s="38"/>
      <c r="AE118" s="38"/>
      <c r="AT118" s="17" t="s">
        <v>165</v>
      </c>
      <c r="AU118" s="17" t="s">
        <v>82</v>
      </c>
    </row>
    <row r="119" spans="1:51" s="13" customFormat="1" ht="12">
      <c r="A119" s="13"/>
      <c r="B119" s="236"/>
      <c r="C119" s="237"/>
      <c r="D119" s="232" t="s">
        <v>166</v>
      </c>
      <c r="E119" s="238" t="s">
        <v>19</v>
      </c>
      <c r="F119" s="239" t="s">
        <v>2416</v>
      </c>
      <c r="G119" s="237"/>
      <c r="H119" s="240">
        <v>1</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166</v>
      </c>
      <c r="AU119" s="246" t="s">
        <v>82</v>
      </c>
      <c r="AV119" s="13" t="s">
        <v>85</v>
      </c>
      <c r="AW119" s="13" t="s">
        <v>34</v>
      </c>
      <c r="AX119" s="13" t="s">
        <v>82</v>
      </c>
      <c r="AY119" s="246" t="s">
        <v>158</v>
      </c>
    </row>
    <row r="120" spans="1:65" s="2" customFormat="1" ht="33" customHeight="1">
      <c r="A120" s="38"/>
      <c r="B120" s="39"/>
      <c r="C120" s="219" t="s">
        <v>233</v>
      </c>
      <c r="D120" s="219" t="s">
        <v>159</v>
      </c>
      <c r="E120" s="220" t="s">
        <v>2394</v>
      </c>
      <c r="F120" s="221" t="s">
        <v>2395</v>
      </c>
      <c r="G120" s="222" t="s">
        <v>202</v>
      </c>
      <c r="H120" s="223">
        <v>1</v>
      </c>
      <c r="I120" s="224"/>
      <c r="J120" s="225">
        <f>ROUND(I120*H120,2)</f>
        <v>0</v>
      </c>
      <c r="K120" s="221" t="s">
        <v>19</v>
      </c>
      <c r="L120" s="44"/>
      <c r="M120" s="226" t="s">
        <v>19</v>
      </c>
      <c r="N120" s="227" t="s">
        <v>45</v>
      </c>
      <c r="O120" s="84"/>
      <c r="P120" s="228">
        <f>O120*H120</f>
        <v>0</v>
      </c>
      <c r="Q120" s="228">
        <v>0</v>
      </c>
      <c r="R120" s="228">
        <f>Q120*H120</f>
        <v>0</v>
      </c>
      <c r="S120" s="228">
        <v>0</v>
      </c>
      <c r="T120" s="229">
        <f>S120*H120</f>
        <v>0</v>
      </c>
      <c r="U120" s="38"/>
      <c r="V120" s="38"/>
      <c r="W120" s="38"/>
      <c r="X120" s="38"/>
      <c r="Y120" s="38"/>
      <c r="Z120" s="38"/>
      <c r="AA120" s="38"/>
      <c r="AB120" s="38"/>
      <c r="AC120" s="38"/>
      <c r="AD120" s="38"/>
      <c r="AE120" s="38"/>
      <c r="AR120" s="230" t="s">
        <v>236</v>
      </c>
      <c r="AT120" s="230" t="s">
        <v>159</v>
      </c>
      <c r="AU120" s="230" t="s">
        <v>82</v>
      </c>
      <c r="AY120" s="17" t="s">
        <v>158</v>
      </c>
      <c r="BE120" s="231">
        <f>IF(N120="základní",J120,0)</f>
        <v>0</v>
      </c>
      <c r="BF120" s="231">
        <f>IF(N120="snížená",J120,0)</f>
        <v>0</v>
      </c>
      <c r="BG120" s="231">
        <f>IF(N120="zákl. přenesená",J120,0)</f>
        <v>0</v>
      </c>
      <c r="BH120" s="231">
        <f>IF(N120="sníž. přenesená",J120,0)</f>
        <v>0</v>
      </c>
      <c r="BI120" s="231">
        <f>IF(N120="nulová",J120,0)</f>
        <v>0</v>
      </c>
      <c r="BJ120" s="17" t="s">
        <v>82</v>
      </c>
      <c r="BK120" s="231">
        <f>ROUND(I120*H120,2)</f>
        <v>0</v>
      </c>
      <c r="BL120" s="17" t="s">
        <v>236</v>
      </c>
      <c r="BM120" s="230" t="s">
        <v>2396</v>
      </c>
    </row>
    <row r="121" spans="1:47" s="2" customFormat="1" ht="12">
      <c r="A121" s="38"/>
      <c r="B121" s="39"/>
      <c r="C121" s="40"/>
      <c r="D121" s="232" t="s">
        <v>165</v>
      </c>
      <c r="E121" s="40"/>
      <c r="F121" s="233" t="s">
        <v>2395</v>
      </c>
      <c r="G121" s="40"/>
      <c r="H121" s="40"/>
      <c r="I121" s="136"/>
      <c r="J121" s="40"/>
      <c r="K121" s="40"/>
      <c r="L121" s="44"/>
      <c r="M121" s="234"/>
      <c r="N121" s="235"/>
      <c r="O121" s="84"/>
      <c r="P121" s="84"/>
      <c r="Q121" s="84"/>
      <c r="R121" s="84"/>
      <c r="S121" s="84"/>
      <c r="T121" s="85"/>
      <c r="U121" s="38"/>
      <c r="V121" s="38"/>
      <c r="W121" s="38"/>
      <c r="X121" s="38"/>
      <c r="Y121" s="38"/>
      <c r="Z121" s="38"/>
      <c r="AA121" s="38"/>
      <c r="AB121" s="38"/>
      <c r="AC121" s="38"/>
      <c r="AD121" s="38"/>
      <c r="AE121" s="38"/>
      <c r="AT121" s="17" t="s">
        <v>165</v>
      </c>
      <c r="AU121" s="17" t="s">
        <v>82</v>
      </c>
    </row>
    <row r="122" spans="1:51" s="13" customFormat="1" ht="12">
      <c r="A122" s="13"/>
      <c r="B122" s="236"/>
      <c r="C122" s="237"/>
      <c r="D122" s="232" t="s">
        <v>166</v>
      </c>
      <c r="E122" s="238" t="s">
        <v>19</v>
      </c>
      <c r="F122" s="239" t="s">
        <v>2416</v>
      </c>
      <c r="G122" s="237"/>
      <c r="H122" s="240">
        <v>1</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166</v>
      </c>
      <c r="AU122" s="246" t="s">
        <v>82</v>
      </c>
      <c r="AV122" s="13" t="s">
        <v>85</v>
      </c>
      <c r="AW122" s="13" t="s">
        <v>34</v>
      </c>
      <c r="AX122" s="13" t="s">
        <v>82</v>
      </c>
      <c r="AY122" s="246" t="s">
        <v>158</v>
      </c>
    </row>
    <row r="123" spans="1:65" s="2" customFormat="1" ht="21.75" customHeight="1">
      <c r="A123" s="38"/>
      <c r="B123" s="39"/>
      <c r="C123" s="219" t="s">
        <v>238</v>
      </c>
      <c r="D123" s="219" t="s">
        <v>159</v>
      </c>
      <c r="E123" s="220" t="s">
        <v>966</v>
      </c>
      <c r="F123" s="221" t="s">
        <v>967</v>
      </c>
      <c r="G123" s="222" t="s">
        <v>202</v>
      </c>
      <c r="H123" s="223">
        <v>1</v>
      </c>
      <c r="I123" s="224"/>
      <c r="J123" s="225">
        <f>ROUND(I123*H123,2)</f>
        <v>0</v>
      </c>
      <c r="K123" s="221" t="s">
        <v>19</v>
      </c>
      <c r="L123" s="44"/>
      <c r="M123" s="226" t="s">
        <v>19</v>
      </c>
      <c r="N123" s="227" t="s">
        <v>45</v>
      </c>
      <c r="O123" s="84"/>
      <c r="P123" s="228">
        <f>O123*H123</f>
        <v>0</v>
      </c>
      <c r="Q123" s="228">
        <v>0</v>
      </c>
      <c r="R123" s="228">
        <f>Q123*H123</f>
        <v>0</v>
      </c>
      <c r="S123" s="228">
        <v>0</v>
      </c>
      <c r="T123" s="229">
        <f>S123*H123</f>
        <v>0</v>
      </c>
      <c r="U123" s="38"/>
      <c r="V123" s="38"/>
      <c r="W123" s="38"/>
      <c r="X123" s="38"/>
      <c r="Y123" s="38"/>
      <c r="Z123" s="38"/>
      <c r="AA123" s="38"/>
      <c r="AB123" s="38"/>
      <c r="AC123" s="38"/>
      <c r="AD123" s="38"/>
      <c r="AE123" s="38"/>
      <c r="AR123" s="230" t="s">
        <v>236</v>
      </c>
      <c r="AT123" s="230" t="s">
        <v>159</v>
      </c>
      <c r="AU123" s="230" t="s">
        <v>82</v>
      </c>
      <c r="AY123" s="17" t="s">
        <v>158</v>
      </c>
      <c r="BE123" s="231">
        <f>IF(N123="základní",J123,0)</f>
        <v>0</v>
      </c>
      <c r="BF123" s="231">
        <f>IF(N123="snížená",J123,0)</f>
        <v>0</v>
      </c>
      <c r="BG123" s="231">
        <f>IF(N123="zákl. přenesená",J123,0)</f>
        <v>0</v>
      </c>
      <c r="BH123" s="231">
        <f>IF(N123="sníž. přenesená",J123,0)</f>
        <v>0</v>
      </c>
      <c r="BI123" s="231">
        <f>IF(N123="nulová",J123,0)</f>
        <v>0</v>
      </c>
      <c r="BJ123" s="17" t="s">
        <v>82</v>
      </c>
      <c r="BK123" s="231">
        <f>ROUND(I123*H123,2)</f>
        <v>0</v>
      </c>
      <c r="BL123" s="17" t="s">
        <v>236</v>
      </c>
      <c r="BM123" s="230" t="s">
        <v>2397</v>
      </c>
    </row>
    <row r="124" spans="1:47" s="2" customFormat="1" ht="12">
      <c r="A124" s="38"/>
      <c r="B124" s="39"/>
      <c r="C124" s="40"/>
      <c r="D124" s="232" t="s">
        <v>165</v>
      </c>
      <c r="E124" s="40"/>
      <c r="F124" s="233" t="s">
        <v>967</v>
      </c>
      <c r="G124" s="40"/>
      <c r="H124" s="40"/>
      <c r="I124" s="136"/>
      <c r="J124" s="40"/>
      <c r="K124" s="40"/>
      <c r="L124" s="44"/>
      <c r="M124" s="234"/>
      <c r="N124" s="235"/>
      <c r="O124" s="84"/>
      <c r="P124" s="84"/>
      <c r="Q124" s="84"/>
      <c r="R124" s="84"/>
      <c r="S124" s="84"/>
      <c r="T124" s="85"/>
      <c r="U124" s="38"/>
      <c r="V124" s="38"/>
      <c r="W124" s="38"/>
      <c r="X124" s="38"/>
      <c r="Y124" s="38"/>
      <c r="Z124" s="38"/>
      <c r="AA124" s="38"/>
      <c r="AB124" s="38"/>
      <c r="AC124" s="38"/>
      <c r="AD124" s="38"/>
      <c r="AE124" s="38"/>
      <c r="AT124" s="17" t="s">
        <v>165</v>
      </c>
      <c r="AU124" s="17" t="s">
        <v>82</v>
      </c>
    </row>
    <row r="125" spans="1:51" s="13" customFormat="1" ht="12">
      <c r="A125" s="13"/>
      <c r="B125" s="236"/>
      <c r="C125" s="237"/>
      <c r="D125" s="232" t="s">
        <v>166</v>
      </c>
      <c r="E125" s="238" t="s">
        <v>19</v>
      </c>
      <c r="F125" s="239" t="s">
        <v>2416</v>
      </c>
      <c r="G125" s="237"/>
      <c r="H125" s="240">
        <v>1</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166</v>
      </c>
      <c r="AU125" s="246" t="s">
        <v>82</v>
      </c>
      <c r="AV125" s="13" t="s">
        <v>85</v>
      </c>
      <c r="AW125" s="13" t="s">
        <v>34</v>
      </c>
      <c r="AX125" s="13" t="s">
        <v>82</v>
      </c>
      <c r="AY125" s="246" t="s">
        <v>158</v>
      </c>
    </row>
    <row r="126" spans="1:65" s="2" customFormat="1" ht="21.75" customHeight="1">
      <c r="A126" s="38"/>
      <c r="B126" s="39"/>
      <c r="C126" s="219" t="s">
        <v>246</v>
      </c>
      <c r="D126" s="219" t="s">
        <v>159</v>
      </c>
      <c r="E126" s="220" t="s">
        <v>971</v>
      </c>
      <c r="F126" s="221" t="s">
        <v>2399</v>
      </c>
      <c r="G126" s="222" t="s">
        <v>202</v>
      </c>
      <c r="H126" s="223">
        <v>1</v>
      </c>
      <c r="I126" s="224"/>
      <c r="J126" s="225">
        <f>ROUND(I126*H126,2)</f>
        <v>0</v>
      </c>
      <c r="K126" s="221" t="s">
        <v>19</v>
      </c>
      <c r="L126" s="44"/>
      <c r="M126" s="226" t="s">
        <v>19</v>
      </c>
      <c r="N126" s="227" t="s">
        <v>45</v>
      </c>
      <c r="O126" s="84"/>
      <c r="P126" s="228">
        <f>O126*H126</f>
        <v>0</v>
      </c>
      <c r="Q126" s="228">
        <v>0</v>
      </c>
      <c r="R126" s="228">
        <f>Q126*H126</f>
        <v>0</v>
      </c>
      <c r="S126" s="228">
        <v>0</v>
      </c>
      <c r="T126" s="229">
        <f>S126*H126</f>
        <v>0</v>
      </c>
      <c r="U126" s="38"/>
      <c r="V126" s="38"/>
      <c r="W126" s="38"/>
      <c r="X126" s="38"/>
      <c r="Y126" s="38"/>
      <c r="Z126" s="38"/>
      <c r="AA126" s="38"/>
      <c r="AB126" s="38"/>
      <c r="AC126" s="38"/>
      <c r="AD126" s="38"/>
      <c r="AE126" s="38"/>
      <c r="AR126" s="230" t="s">
        <v>236</v>
      </c>
      <c r="AT126" s="230" t="s">
        <v>159</v>
      </c>
      <c r="AU126" s="230" t="s">
        <v>82</v>
      </c>
      <c r="AY126" s="17" t="s">
        <v>158</v>
      </c>
      <c r="BE126" s="231">
        <f>IF(N126="základní",J126,0)</f>
        <v>0</v>
      </c>
      <c r="BF126" s="231">
        <f>IF(N126="snížená",J126,0)</f>
        <v>0</v>
      </c>
      <c r="BG126" s="231">
        <f>IF(N126="zákl. přenesená",J126,0)</f>
        <v>0</v>
      </c>
      <c r="BH126" s="231">
        <f>IF(N126="sníž. přenesená",J126,0)</f>
        <v>0</v>
      </c>
      <c r="BI126" s="231">
        <f>IF(N126="nulová",J126,0)</f>
        <v>0</v>
      </c>
      <c r="BJ126" s="17" t="s">
        <v>82</v>
      </c>
      <c r="BK126" s="231">
        <f>ROUND(I126*H126,2)</f>
        <v>0</v>
      </c>
      <c r="BL126" s="17" t="s">
        <v>236</v>
      </c>
      <c r="BM126" s="230" t="s">
        <v>2400</v>
      </c>
    </row>
    <row r="127" spans="1:47" s="2" customFormat="1" ht="12">
      <c r="A127" s="38"/>
      <c r="B127" s="39"/>
      <c r="C127" s="40"/>
      <c r="D127" s="232" t="s">
        <v>165</v>
      </c>
      <c r="E127" s="40"/>
      <c r="F127" s="233" t="s">
        <v>2399</v>
      </c>
      <c r="G127" s="40"/>
      <c r="H127" s="40"/>
      <c r="I127" s="136"/>
      <c r="J127" s="40"/>
      <c r="K127" s="40"/>
      <c r="L127" s="44"/>
      <c r="M127" s="234"/>
      <c r="N127" s="235"/>
      <c r="O127" s="84"/>
      <c r="P127" s="84"/>
      <c r="Q127" s="84"/>
      <c r="R127" s="84"/>
      <c r="S127" s="84"/>
      <c r="T127" s="85"/>
      <c r="U127" s="38"/>
      <c r="V127" s="38"/>
      <c r="W127" s="38"/>
      <c r="X127" s="38"/>
      <c r="Y127" s="38"/>
      <c r="Z127" s="38"/>
      <c r="AA127" s="38"/>
      <c r="AB127" s="38"/>
      <c r="AC127" s="38"/>
      <c r="AD127" s="38"/>
      <c r="AE127" s="38"/>
      <c r="AT127" s="17" t="s">
        <v>165</v>
      </c>
      <c r="AU127" s="17" t="s">
        <v>82</v>
      </c>
    </row>
    <row r="128" spans="1:51" s="13" customFormat="1" ht="12">
      <c r="A128" s="13"/>
      <c r="B128" s="236"/>
      <c r="C128" s="237"/>
      <c r="D128" s="232" t="s">
        <v>166</v>
      </c>
      <c r="E128" s="238" t="s">
        <v>19</v>
      </c>
      <c r="F128" s="239" t="s">
        <v>2416</v>
      </c>
      <c r="G128" s="237"/>
      <c r="H128" s="240">
        <v>1</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166</v>
      </c>
      <c r="AU128" s="246" t="s">
        <v>82</v>
      </c>
      <c r="AV128" s="13" t="s">
        <v>85</v>
      </c>
      <c r="AW128" s="13" t="s">
        <v>34</v>
      </c>
      <c r="AX128" s="13" t="s">
        <v>82</v>
      </c>
      <c r="AY128" s="246" t="s">
        <v>158</v>
      </c>
    </row>
    <row r="129" spans="1:65" s="2" customFormat="1" ht="16.5" customHeight="1">
      <c r="A129" s="38"/>
      <c r="B129" s="39"/>
      <c r="C129" s="219" t="s">
        <v>252</v>
      </c>
      <c r="D129" s="219" t="s">
        <v>159</v>
      </c>
      <c r="E129" s="220" t="s">
        <v>975</v>
      </c>
      <c r="F129" s="221" t="s">
        <v>976</v>
      </c>
      <c r="G129" s="222" t="s">
        <v>977</v>
      </c>
      <c r="H129" s="223">
        <v>1</v>
      </c>
      <c r="I129" s="224"/>
      <c r="J129" s="225">
        <f>ROUND(I129*H129,2)</f>
        <v>0</v>
      </c>
      <c r="K129" s="221" t="s">
        <v>19</v>
      </c>
      <c r="L129" s="44"/>
      <c r="M129" s="226" t="s">
        <v>19</v>
      </c>
      <c r="N129" s="227" t="s">
        <v>45</v>
      </c>
      <c r="O129" s="84"/>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236</v>
      </c>
      <c r="AT129" s="230" t="s">
        <v>159</v>
      </c>
      <c r="AU129" s="230" t="s">
        <v>82</v>
      </c>
      <c r="AY129" s="17" t="s">
        <v>158</v>
      </c>
      <c r="BE129" s="231">
        <f>IF(N129="základní",J129,0)</f>
        <v>0</v>
      </c>
      <c r="BF129" s="231">
        <f>IF(N129="snížená",J129,0)</f>
        <v>0</v>
      </c>
      <c r="BG129" s="231">
        <f>IF(N129="zákl. přenesená",J129,0)</f>
        <v>0</v>
      </c>
      <c r="BH129" s="231">
        <f>IF(N129="sníž. přenesená",J129,0)</f>
        <v>0</v>
      </c>
      <c r="BI129" s="231">
        <f>IF(N129="nulová",J129,0)</f>
        <v>0</v>
      </c>
      <c r="BJ129" s="17" t="s">
        <v>82</v>
      </c>
      <c r="BK129" s="231">
        <f>ROUND(I129*H129,2)</f>
        <v>0</v>
      </c>
      <c r="BL129" s="17" t="s">
        <v>236</v>
      </c>
      <c r="BM129" s="230" t="s">
        <v>2401</v>
      </c>
    </row>
    <row r="130" spans="1:47" s="2" customFormat="1" ht="12">
      <c r="A130" s="38"/>
      <c r="B130" s="39"/>
      <c r="C130" s="40"/>
      <c r="D130" s="232" t="s">
        <v>165</v>
      </c>
      <c r="E130" s="40"/>
      <c r="F130" s="233" t="s">
        <v>2402</v>
      </c>
      <c r="G130" s="40"/>
      <c r="H130" s="40"/>
      <c r="I130" s="136"/>
      <c r="J130" s="40"/>
      <c r="K130" s="40"/>
      <c r="L130" s="44"/>
      <c r="M130" s="234"/>
      <c r="N130" s="235"/>
      <c r="O130" s="84"/>
      <c r="P130" s="84"/>
      <c r="Q130" s="84"/>
      <c r="R130" s="84"/>
      <c r="S130" s="84"/>
      <c r="T130" s="85"/>
      <c r="U130" s="38"/>
      <c r="V130" s="38"/>
      <c r="W130" s="38"/>
      <c r="X130" s="38"/>
      <c r="Y130" s="38"/>
      <c r="Z130" s="38"/>
      <c r="AA130" s="38"/>
      <c r="AB130" s="38"/>
      <c r="AC130" s="38"/>
      <c r="AD130" s="38"/>
      <c r="AE130" s="38"/>
      <c r="AT130" s="17" t="s">
        <v>165</v>
      </c>
      <c r="AU130" s="17" t="s">
        <v>82</v>
      </c>
    </row>
    <row r="131" spans="1:65" s="2" customFormat="1" ht="16.5" customHeight="1">
      <c r="A131" s="38"/>
      <c r="B131" s="39"/>
      <c r="C131" s="219" t="s">
        <v>8</v>
      </c>
      <c r="D131" s="219" t="s">
        <v>159</v>
      </c>
      <c r="E131" s="220" t="s">
        <v>981</v>
      </c>
      <c r="F131" s="221" t="s">
        <v>982</v>
      </c>
      <c r="G131" s="222" t="s">
        <v>977</v>
      </c>
      <c r="H131" s="223">
        <v>1</v>
      </c>
      <c r="I131" s="224"/>
      <c r="J131" s="225">
        <f>ROUND(I131*H131,2)</f>
        <v>0</v>
      </c>
      <c r="K131" s="221" t="s">
        <v>19</v>
      </c>
      <c r="L131" s="44"/>
      <c r="M131" s="226" t="s">
        <v>19</v>
      </c>
      <c r="N131" s="227" t="s">
        <v>45</v>
      </c>
      <c r="O131" s="84"/>
      <c r="P131" s="228">
        <f>O131*H131</f>
        <v>0</v>
      </c>
      <c r="Q131" s="228">
        <v>0</v>
      </c>
      <c r="R131" s="228">
        <f>Q131*H131</f>
        <v>0</v>
      </c>
      <c r="S131" s="228">
        <v>0</v>
      </c>
      <c r="T131" s="229">
        <f>S131*H131</f>
        <v>0</v>
      </c>
      <c r="U131" s="38"/>
      <c r="V131" s="38"/>
      <c r="W131" s="38"/>
      <c r="X131" s="38"/>
      <c r="Y131" s="38"/>
      <c r="Z131" s="38"/>
      <c r="AA131" s="38"/>
      <c r="AB131" s="38"/>
      <c r="AC131" s="38"/>
      <c r="AD131" s="38"/>
      <c r="AE131" s="38"/>
      <c r="AR131" s="230" t="s">
        <v>236</v>
      </c>
      <c r="AT131" s="230" t="s">
        <v>159</v>
      </c>
      <c r="AU131" s="230" t="s">
        <v>82</v>
      </c>
      <c r="AY131" s="17" t="s">
        <v>158</v>
      </c>
      <c r="BE131" s="231">
        <f>IF(N131="základní",J131,0)</f>
        <v>0</v>
      </c>
      <c r="BF131" s="231">
        <f>IF(N131="snížená",J131,0)</f>
        <v>0</v>
      </c>
      <c r="BG131" s="231">
        <f>IF(N131="zákl. přenesená",J131,0)</f>
        <v>0</v>
      </c>
      <c r="BH131" s="231">
        <f>IF(N131="sníž. přenesená",J131,0)</f>
        <v>0</v>
      </c>
      <c r="BI131" s="231">
        <f>IF(N131="nulová",J131,0)</f>
        <v>0</v>
      </c>
      <c r="BJ131" s="17" t="s">
        <v>82</v>
      </c>
      <c r="BK131" s="231">
        <f>ROUND(I131*H131,2)</f>
        <v>0</v>
      </c>
      <c r="BL131" s="17" t="s">
        <v>236</v>
      </c>
      <c r="BM131" s="230" t="s">
        <v>2403</v>
      </c>
    </row>
    <row r="132" spans="1:47" s="2" customFormat="1" ht="12">
      <c r="A132" s="38"/>
      <c r="B132" s="39"/>
      <c r="C132" s="40"/>
      <c r="D132" s="232" t="s">
        <v>165</v>
      </c>
      <c r="E132" s="40"/>
      <c r="F132" s="233" t="s">
        <v>2404</v>
      </c>
      <c r="G132" s="40"/>
      <c r="H132" s="40"/>
      <c r="I132" s="136"/>
      <c r="J132" s="40"/>
      <c r="K132" s="40"/>
      <c r="L132" s="44"/>
      <c r="M132" s="271"/>
      <c r="N132" s="272"/>
      <c r="O132" s="273"/>
      <c r="P132" s="273"/>
      <c r="Q132" s="273"/>
      <c r="R132" s="273"/>
      <c r="S132" s="273"/>
      <c r="T132" s="274"/>
      <c r="U132" s="38"/>
      <c r="V132" s="38"/>
      <c r="W132" s="38"/>
      <c r="X132" s="38"/>
      <c r="Y132" s="38"/>
      <c r="Z132" s="38"/>
      <c r="AA132" s="38"/>
      <c r="AB132" s="38"/>
      <c r="AC132" s="38"/>
      <c r="AD132" s="38"/>
      <c r="AE132" s="38"/>
      <c r="AT132" s="17" t="s">
        <v>165</v>
      </c>
      <c r="AU132" s="17" t="s">
        <v>82</v>
      </c>
    </row>
    <row r="133" spans="1:31" s="2" customFormat="1" ht="6.95" customHeight="1">
      <c r="A133" s="38"/>
      <c r="B133" s="59"/>
      <c r="C133" s="60"/>
      <c r="D133" s="60"/>
      <c r="E133" s="60"/>
      <c r="F133" s="60"/>
      <c r="G133" s="60"/>
      <c r="H133" s="60"/>
      <c r="I133" s="169"/>
      <c r="J133" s="60"/>
      <c r="K133" s="60"/>
      <c r="L133" s="44"/>
      <c r="M133" s="38"/>
      <c r="O133" s="38"/>
      <c r="P133" s="38"/>
      <c r="Q133" s="38"/>
      <c r="R133" s="38"/>
      <c r="S133" s="38"/>
      <c r="T133" s="38"/>
      <c r="U133" s="38"/>
      <c r="V133" s="38"/>
      <c r="W133" s="38"/>
      <c r="X133" s="38"/>
      <c r="Y133" s="38"/>
      <c r="Z133" s="38"/>
      <c r="AA133" s="38"/>
      <c r="AB133" s="38"/>
      <c r="AC133" s="38"/>
      <c r="AD133" s="38"/>
      <c r="AE133" s="38"/>
    </row>
  </sheetData>
  <sheetProtection password="CC35" sheet="1" objects="1" scenarios="1" formatColumns="0" formatRows="0" autoFilter="0"/>
  <autoFilter ref="C84:K132"/>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5" customWidth="1"/>
    <col min="2" max="2" width="1.7109375" style="275" customWidth="1"/>
    <col min="3" max="4" width="5.00390625" style="275" customWidth="1"/>
    <col min="5" max="5" width="11.7109375" style="275" customWidth="1"/>
    <col min="6" max="6" width="9.140625" style="275" customWidth="1"/>
    <col min="7" max="7" width="5.00390625" style="275" customWidth="1"/>
    <col min="8" max="8" width="77.8515625" style="275" customWidth="1"/>
    <col min="9" max="10" width="20.00390625" style="275" customWidth="1"/>
    <col min="11" max="11" width="1.7109375" style="275" customWidth="1"/>
  </cols>
  <sheetData>
    <row r="1" s="1" customFormat="1" ht="37.5" customHeight="1"/>
    <row r="2" spans="2:11" s="1" customFormat="1" ht="7.5" customHeight="1">
      <c r="B2" s="276"/>
      <c r="C2" s="277"/>
      <c r="D2" s="277"/>
      <c r="E2" s="277"/>
      <c r="F2" s="277"/>
      <c r="G2" s="277"/>
      <c r="H2" s="277"/>
      <c r="I2" s="277"/>
      <c r="J2" s="277"/>
      <c r="K2" s="278"/>
    </row>
    <row r="3" spans="2:11" s="15" customFormat="1" ht="45" customHeight="1">
      <c r="B3" s="279"/>
      <c r="C3" s="280" t="s">
        <v>2417</v>
      </c>
      <c r="D3" s="280"/>
      <c r="E3" s="280"/>
      <c r="F3" s="280"/>
      <c r="G3" s="280"/>
      <c r="H3" s="280"/>
      <c r="I3" s="280"/>
      <c r="J3" s="280"/>
      <c r="K3" s="281"/>
    </row>
    <row r="4" spans="2:11" s="1" customFormat="1" ht="25.5" customHeight="1">
      <c r="B4" s="282"/>
      <c r="C4" s="283" t="s">
        <v>2418</v>
      </c>
      <c r="D4" s="283"/>
      <c r="E4" s="283"/>
      <c r="F4" s="283"/>
      <c r="G4" s="283"/>
      <c r="H4" s="283"/>
      <c r="I4" s="283"/>
      <c r="J4" s="283"/>
      <c r="K4" s="284"/>
    </row>
    <row r="5" spans="2:11" s="1" customFormat="1" ht="5.25" customHeight="1">
      <c r="B5" s="282"/>
      <c r="C5" s="285"/>
      <c r="D5" s="285"/>
      <c r="E5" s="285"/>
      <c r="F5" s="285"/>
      <c r="G5" s="285"/>
      <c r="H5" s="285"/>
      <c r="I5" s="285"/>
      <c r="J5" s="285"/>
      <c r="K5" s="284"/>
    </row>
    <row r="6" spans="2:11" s="1" customFormat="1" ht="15" customHeight="1">
      <c r="B6" s="282"/>
      <c r="C6" s="286" t="s">
        <v>2419</v>
      </c>
      <c r="D6" s="286"/>
      <c r="E6" s="286"/>
      <c r="F6" s="286"/>
      <c r="G6" s="286"/>
      <c r="H6" s="286"/>
      <c r="I6" s="286"/>
      <c r="J6" s="286"/>
      <c r="K6" s="284"/>
    </row>
    <row r="7" spans="2:11" s="1" customFormat="1" ht="15" customHeight="1">
      <c r="B7" s="287"/>
      <c r="C7" s="286" t="s">
        <v>2420</v>
      </c>
      <c r="D7" s="286"/>
      <c r="E7" s="286"/>
      <c r="F7" s="286"/>
      <c r="G7" s="286"/>
      <c r="H7" s="286"/>
      <c r="I7" s="286"/>
      <c r="J7" s="286"/>
      <c r="K7" s="284"/>
    </row>
    <row r="8" spans="2:11" s="1" customFormat="1" ht="12.75" customHeight="1">
      <c r="B8" s="287"/>
      <c r="C8" s="286"/>
      <c r="D8" s="286"/>
      <c r="E8" s="286"/>
      <c r="F8" s="286"/>
      <c r="G8" s="286"/>
      <c r="H8" s="286"/>
      <c r="I8" s="286"/>
      <c r="J8" s="286"/>
      <c r="K8" s="284"/>
    </row>
    <row r="9" spans="2:11" s="1" customFormat="1" ht="15" customHeight="1">
      <c r="B9" s="287"/>
      <c r="C9" s="286" t="s">
        <v>2421</v>
      </c>
      <c r="D9" s="286"/>
      <c r="E9" s="286"/>
      <c r="F9" s="286"/>
      <c r="G9" s="286"/>
      <c r="H9" s="286"/>
      <c r="I9" s="286"/>
      <c r="J9" s="286"/>
      <c r="K9" s="284"/>
    </row>
    <row r="10" spans="2:11" s="1" customFormat="1" ht="15" customHeight="1">
      <c r="B10" s="287"/>
      <c r="C10" s="286"/>
      <c r="D10" s="286" t="s">
        <v>2422</v>
      </c>
      <c r="E10" s="286"/>
      <c r="F10" s="286"/>
      <c r="G10" s="286"/>
      <c r="H10" s="286"/>
      <c r="I10" s="286"/>
      <c r="J10" s="286"/>
      <c r="K10" s="284"/>
    </row>
    <row r="11" spans="2:11" s="1" customFormat="1" ht="15" customHeight="1">
      <c r="B11" s="287"/>
      <c r="C11" s="288"/>
      <c r="D11" s="286" t="s">
        <v>2423</v>
      </c>
      <c r="E11" s="286"/>
      <c r="F11" s="286"/>
      <c r="G11" s="286"/>
      <c r="H11" s="286"/>
      <c r="I11" s="286"/>
      <c r="J11" s="286"/>
      <c r="K11" s="284"/>
    </row>
    <row r="12" spans="2:11" s="1" customFormat="1" ht="15" customHeight="1">
      <c r="B12" s="287"/>
      <c r="C12" s="288"/>
      <c r="D12" s="286"/>
      <c r="E12" s="286"/>
      <c r="F12" s="286"/>
      <c r="G12" s="286"/>
      <c r="H12" s="286"/>
      <c r="I12" s="286"/>
      <c r="J12" s="286"/>
      <c r="K12" s="284"/>
    </row>
    <row r="13" spans="2:11" s="1" customFormat="1" ht="15" customHeight="1">
      <c r="B13" s="287"/>
      <c r="C13" s="288"/>
      <c r="D13" s="289" t="s">
        <v>2424</v>
      </c>
      <c r="E13" s="286"/>
      <c r="F13" s="286"/>
      <c r="G13" s="286"/>
      <c r="H13" s="286"/>
      <c r="I13" s="286"/>
      <c r="J13" s="286"/>
      <c r="K13" s="284"/>
    </row>
    <row r="14" spans="2:11" s="1" customFormat="1" ht="12.75" customHeight="1">
      <c r="B14" s="287"/>
      <c r="C14" s="288"/>
      <c r="D14" s="288"/>
      <c r="E14" s="288"/>
      <c r="F14" s="288"/>
      <c r="G14" s="288"/>
      <c r="H14" s="288"/>
      <c r="I14" s="288"/>
      <c r="J14" s="288"/>
      <c r="K14" s="284"/>
    </row>
    <row r="15" spans="2:11" s="1" customFormat="1" ht="15" customHeight="1">
      <c r="B15" s="287"/>
      <c r="C15" s="288"/>
      <c r="D15" s="286" t="s">
        <v>2425</v>
      </c>
      <c r="E15" s="286"/>
      <c r="F15" s="286"/>
      <c r="G15" s="286"/>
      <c r="H15" s="286"/>
      <c r="I15" s="286"/>
      <c r="J15" s="286"/>
      <c r="K15" s="284"/>
    </row>
    <row r="16" spans="2:11" s="1" customFormat="1" ht="15" customHeight="1">
      <c r="B16" s="287"/>
      <c r="C16" s="288"/>
      <c r="D16" s="286" t="s">
        <v>2426</v>
      </c>
      <c r="E16" s="286"/>
      <c r="F16" s="286"/>
      <c r="G16" s="286"/>
      <c r="H16" s="286"/>
      <c r="I16" s="286"/>
      <c r="J16" s="286"/>
      <c r="K16" s="284"/>
    </row>
    <row r="17" spans="2:11" s="1" customFormat="1" ht="15" customHeight="1">
      <c r="B17" s="287"/>
      <c r="C17" s="288"/>
      <c r="D17" s="286" t="s">
        <v>2427</v>
      </c>
      <c r="E17" s="286"/>
      <c r="F17" s="286"/>
      <c r="G17" s="286"/>
      <c r="H17" s="286"/>
      <c r="I17" s="286"/>
      <c r="J17" s="286"/>
      <c r="K17" s="284"/>
    </row>
    <row r="18" spans="2:11" s="1" customFormat="1" ht="15" customHeight="1">
      <c r="B18" s="287"/>
      <c r="C18" s="288"/>
      <c r="D18" s="288"/>
      <c r="E18" s="290" t="s">
        <v>81</v>
      </c>
      <c r="F18" s="286" t="s">
        <v>2428</v>
      </c>
      <c r="G18" s="286"/>
      <c r="H18" s="286"/>
      <c r="I18" s="286"/>
      <c r="J18" s="286"/>
      <c r="K18" s="284"/>
    </row>
    <row r="19" spans="2:11" s="1" customFormat="1" ht="15" customHeight="1">
      <c r="B19" s="287"/>
      <c r="C19" s="288"/>
      <c r="D19" s="288"/>
      <c r="E19" s="290" t="s">
        <v>2429</v>
      </c>
      <c r="F19" s="286" t="s">
        <v>2430</v>
      </c>
      <c r="G19" s="286"/>
      <c r="H19" s="286"/>
      <c r="I19" s="286"/>
      <c r="J19" s="286"/>
      <c r="K19" s="284"/>
    </row>
    <row r="20" spans="2:11" s="1" customFormat="1" ht="15" customHeight="1">
      <c r="B20" s="287"/>
      <c r="C20" s="288"/>
      <c r="D20" s="288"/>
      <c r="E20" s="290" t="s">
        <v>2431</v>
      </c>
      <c r="F20" s="286" t="s">
        <v>2432</v>
      </c>
      <c r="G20" s="286"/>
      <c r="H20" s="286"/>
      <c r="I20" s="286"/>
      <c r="J20" s="286"/>
      <c r="K20" s="284"/>
    </row>
    <row r="21" spans="2:11" s="1" customFormat="1" ht="15" customHeight="1">
      <c r="B21" s="287"/>
      <c r="C21" s="288"/>
      <c r="D21" s="288"/>
      <c r="E21" s="290" t="s">
        <v>2433</v>
      </c>
      <c r="F21" s="286" t="s">
        <v>2434</v>
      </c>
      <c r="G21" s="286"/>
      <c r="H21" s="286"/>
      <c r="I21" s="286"/>
      <c r="J21" s="286"/>
      <c r="K21" s="284"/>
    </row>
    <row r="22" spans="2:11" s="1" customFormat="1" ht="15" customHeight="1">
      <c r="B22" s="287"/>
      <c r="C22" s="288"/>
      <c r="D22" s="288"/>
      <c r="E22" s="290" t="s">
        <v>2435</v>
      </c>
      <c r="F22" s="286" t="s">
        <v>2436</v>
      </c>
      <c r="G22" s="286"/>
      <c r="H22" s="286"/>
      <c r="I22" s="286"/>
      <c r="J22" s="286"/>
      <c r="K22" s="284"/>
    </row>
    <row r="23" spans="2:11" s="1" customFormat="1" ht="15" customHeight="1">
      <c r="B23" s="287"/>
      <c r="C23" s="288"/>
      <c r="D23" s="288"/>
      <c r="E23" s="290" t="s">
        <v>2437</v>
      </c>
      <c r="F23" s="286" t="s">
        <v>2438</v>
      </c>
      <c r="G23" s="286"/>
      <c r="H23" s="286"/>
      <c r="I23" s="286"/>
      <c r="J23" s="286"/>
      <c r="K23" s="284"/>
    </row>
    <row r="24" spans="2:11" s="1" customFormat="1" ht="12.75" customHeight="1">
      <c r="B24" s="287"/>
      <c r="C24" s="288"/>
      <c r="D24" s="288"/>
      <c r="E24" s="288"/>
      <c r="F24" s="288"/>
      <c r="G24" s="288"/>
      <c r="H24" s="288"/>
      <c r="I24" s="288"/>
      <c r="J24" s="288"/>
      <c r="K24" s="284"/>
    </row>
    <row r="25" spans="2:11" s="1" customFormat="1" ht="15" customHeight="1">
      <c r="B25" s="287"/>
      <c r="C25" s="286" t="s">
        <v>2439</v>
      </c>
      <c r="D25" s="286"/>
      <c r="E25" s="286"/>
      <c r="F25" s="286"/>
      <c r="G25" s="286"/>
      <c r="H25" s="286"/>
      <c r="I25" s="286"/>
      <c r="J25" s="286"/>
      <c r="K25" s="284"/>
    </row>
    <row r="26" spans="2:11" s="1" customFormat="1" ht="15" customHeight="1">
      <c r="B26" s="287"/>
      <c r="C26" s="286" t="s">
        <v>2440</v>
      </c>
      <c r="D26" s="286"/>
      <c r="E26" s="286"/>
      <c r="F26" s="286"/>
      <c r="G26" s="286"/>
      <c r="H26" s="286"/>
      <c r="I26" s="286"/>
      <c r="J26" s="286"/>
      <c r="K26" s="284"/>
    </row>
    <row r="27" spans="2:11" s="1" customFormat="1" ht="15" customHeight="1">
      <c r="B27" s="287"/>
      <c r="C27" s="286"/>
      <c r="D27" s="286" t="s">
        <v>2441</v>
      </c>
      <c r="E27" s="286"/>
      <c r="F27" s="286"/>
      <c r="G27" s="286"/>
      <c r="H27" s="286"/>
      <c r="I27" s="286"/>
      <c r="J27" s="286"/>
      <c r="K27" s="284"/>
    </row>
    <row r="28" spans="2:11" s="1" customFormat="1" ht="15" customHeight="1">
      <c r="B28" s="287"/>
      <c r="C28" s="288"/>
      <c r="D28" s="286" t="s">
        <v>2442</v>
      </c>
      <c r="E28" s="286"/>
      <c r="F28" s="286"/>
      <c r="G28" s="286"/>
      <c r="H28" s="286"/>
      <c r="I28" s="286"/>
      <c r="J28" s="286"/>
      <c r="K28" s="284"/>
    </row>
    <row r="29" spans="2:11" s="1" customFormat="1" ht="12.75" customHeight="1">
      <c r="B29" s="287"/>
      <c r="C29" s="288"/>
      <c r="D29" s="288"/>
      <c r="E29" s="288"/>
      <c r="F29" s="288"/>
      <c r="G29" s="288"/>
      <c r="H29" s="288"/>
      <c r="I29" s="288"/>
      <c r="J29" s="288"/>
      <c r="K29" s="284"/>
    </row>
    <row r="30" spans="2:11" s="1" customFormat="1" ht="15" customHeight="1">
      <c r="B30" s="287"/>
      <c r="C30" s="288"/>
      <c r="D30" s="286" t="s">
        <v>2443</v>
      </c>
      <c r="E30" s="286"/>
      <c r="F30" s="286"/>
      <c r="G30" s="286"/>
      <c r="H30" s="286"/>
      <c r="I30" s="286"/>
      <c r="J30" s="286"/>
      <c r="K30" s="284"/>
    </row>
    <row r="31" spans="2:11" s="1" customFormat="1" ht="15" customHeight="1">
      <c r="B31" s="287"/>
      <c r="C31" s="288"/>
      <c r="D31" s="286" t="s">
        <v>2444</v>
      </c>
      <c r="E31" s="286"/>
      <c r="F31" s="286"/>
      <c r="G31" s="286"/>
      <c r="H31" s="286"/>
      <c r="I31" s="286"/>
      <c r="J31" s="286"/>
      <c r="K31" s="284"/>
    </row>
    <row r="32" spans="2:11" s="1" customFormat="1" ht="12.75" customHeight="1">
      <c r="B32" s="287"/>
      <c r="C32" s="288"/>
      <c r="D32" s="288"/>
      <c r="E32" s="288"/>
      <c r="F32" s="288"/>
      <c r="G32" s="288"/>
      <c r="H32" s="288"/>
      <c r="I32" s="288"/>
      <c r="J32" s="288"/>
      <c r="K32" s="284"/>
    </row>
    <row r="33" spans="2:11" s="1" customFormat="1" ht="15" customHeight="1">
      <c r="B33" s="287"/>
      <c r="C33" s="288"/>
      <c r="D33" s="286" t="s">
        <v>2445</v>
      </c>
      <c r="E33" s="286"/>
      <c r="F33" s="286"/>
      <c r="G33" s="286"/>
      <c r="H33" s="286"/>
      <c r="I33" s="286"/>
      <c r="J33" s="286"/>
      <c r="K33" s="284"/>
    </row>
    <row r="34" spans="2:11" s="1" customFormat="1" ht="15" customHeight="1">
      <c r="B34" s="287"/>
      <c r="C34" s="288"/>
      <c r="D34" s="286" t="s">
        <v>2446</v>
      </c>
      <c r="E34" s="286"/>
      <c r="F34" s="286"/>
      <c r="G34" s="286"/>
      <c r="H34" s="286"/>
      <c r="I34" s="286"/>
      <c r="J34" s="286"/>
      <c r="K34" s="284"/>
    </row>
    <row r="35" spans="2:11" s="1" customFormat="1" ht="15" customHeight="1">
      <c r="B35" s="287"/>
      <c r="C35" s="288"/>
      <c r="D35" s="286" t="s">
        <v>2447</v>
      </c>
      <c r="E35" s="286"/>
      <c r="F35" s="286"/>
      <c r="G35" s="286"/>
      <c r="H35" s="286"/>
      <c r="I35" s="286"/>
      <c r="J35" s="286"/>
      <c r="K35" s="284"/>
    </row>
    <row r="36" spans="2:11" s="1" customFormat="1" ht="15" customHeight="1">
      <c r="B36" s="287"/>
      <c r="C36" s="288"/>
      <c r="D36" s="286"/>
      <c r="E36" s="289" t="s">
        <v>144</v>
      </c>
      <c r="F36" s="286"/>
      <c r="G36" s="286" t="s">
        <v>2448</v>
      </c>
      <c r="H36" s="286"/>
      <c r="I36" s="286"/>
      <c r="J36" s="286"/>
      <c r="K36" s="284"/>
    </row>
    <row r="37" spans="2:11" s="1" customFormat="1" ht="30.75" customHeight="1">
      <c r="B37" s="287"/>
      <c r="C37" s="288"/>
      <c r="D37" s="286"/>
      <c r="E37" s="289" t="s">
        <v>2449</v>
      </c>
      <c r="F37" s="286"/>
      <c r="G37" s="286" t="s">
        <v>2450</v>
      </c>
      <c r="H37" s="286"/>
      <c r="I37" s="286"/>
      <c r="J37" s="286"/>
      <c r="K37" s="284"/>
    </row>
    <row r="38" spans="2:11" s="1" customFormat="1" ht="15" customHeight="1">
      <c r="B38" s="287"/>
      <c r="C38" s="288"/>
      <c r="D38" s="286"/>
      <c r="E38" s="289" t="s">
        <v>55</v>
      </c>
      <c r="F38" s="286"/>
      <c r="G38" s="286" t="s">
        <v>2451</v>
      </c>
      <c r="H38" s="286"/>
      <c r="I38" s="286"/>
      <c r="J38" s="286"/>
      <c r="K38" s="284"/>
    </row>
    <row r="39" spans="2:11" s="1" customFormat="1" ht="15" customHeight="1">
      <c r="B39" s="287"/>
      <c r="C39" s="288"/>
      <c r="D39" s="286"/>
      <c r="E39" s="289" t="s">
        <v>56</v>
      </c>
      <c r="F39" s="286"/>
      <c r="G39" s="286" t="s">
        <v>2452</v>
      </c>
      <c r="H39" s="286"/>
      <c r="I39" s="286"/>
      <c r="J39" s="286"/>
      <c r="K39" s="284"/>
    </row>
    <row r="40" spans="2:11" s="1" customFormat="1" ht="15" customHeight="1">
      <c r="B40" s="287"/>
      <c r="C40" s="288"/>
      <c r="D40" s="286"/>
      <c r="E40" s="289" t="s">
        <v>145</v>
      </c>
      <c r="F40" s="286"/>
      <c r="G40" s="286" t="s">
        <v>2453</v>
      </c>
      <c r="H40" s="286"/>
      <c r="I40" s="286"/>
      <c r="J40" s="286"/>
      <c r="K40" s="284"/>
    </row>
    <row r="41" spans="2:11" s="1" customFormat="1" ht="15" customHeight="1">
      <c r="B41" s="287"/>
      <c r="C41" s="288"/>
      <c r="D41" s="286"/>
      <c r="E41" s="289" t="s">
        <v>146</v>
      </c>
      <c r="F41" s="286"/>
      <c r="G41" s="286" t="s">
        <v>2454</v>
      </c>
      <c r="H41" s="286"/>
      <c r="I41" s="286"/>
      <c r="J41" s="286"/>
      <c r="K41" s="284"/>
    </row>
    <row r="42" spans="2:11" s="1" customFormat="1" ht="15" customHeight="1">
      <c r="B42" s="287"/>
      <c r="C42" s="288"/>
      <c r="D42" s="286"/>
      <c r="E42" s="289" t="s">
        <v>2455</v>
      </c>
      <c r="F42" s="286"/>
      <c r="G42" s="286" t="s">
        <v>2456</v>
      </c>
      <c r="H42" s="286"/>
      <c r="I42" s="286"/>
      <c r="J42" s="286"/>
      <c r="K42" s="284"/>
    </row>
    <row r="43" spans="2:11" s="1" customFormat="1" ht="15" customHeight="1">
      <c r="B43" s="287"/>
      <c r="C43" s="288"/>
      <c r="D43" s="286"/>
      <c r="E43" s="289"/>
      <c r="F43" s="286"/>
      <c r="G43" s="286" t="s">
        <v>2457</v>
      </c>
      <c r="H43" s="286"/>
      <c r="I43" s="286"/>
      <c r="J43" s="286"/>
      <c r="K43" s="284"/>
    </row>
    <row r="44" spans="2:11" s="1" customFormat="1" ht="15" customHeight="1">
      <c r="B44" s="287"/>
      <c r="C44" s="288"/>
      <c r="D44" s="286"/>
      <c r="E44" s="289" t="s">
        <v>2458</v>
      </c>
      <c r="F44" s="286"/>
      <c r="G44" s="286" t="s">
        <v>2459</v>
      </c>
      <c r="H44" s="286"/>
      <c r="I44" s="286"/>
      <c r="J44" s="286"/>
      <c r="K44" s="284"/>
    </row>
    <row r="45" spans="2:11" s="1" customFormat="1" ht="15" customHeight="1">
      <c r="B45" s="287"/>
      <c r="C45" s="288"/>
      <c r="D45" s="286"/>
      <c r="E45" s="289" t="s">
        <v>148</v>
      </c>
      <c r="F45" s="286"/>
      <c r="G45" s="286" t="s">
        <v>2460</v>
      </c>
      <c r="H45" s="286"/>
      <c r="I45" s="286"/>
      <c r="J45" s="286"/>
      <c r="K45" s="284"/>
    </row>
    <row r="46" spans="2:11" s="1" customFormat="1" ht="12.75" customHeight="1">
      <c r="B46" s="287"/>
      <c r="C46" s="288"/>
      <c r="D46" s="286"/>
      <c r="E46" s="286"/>
      <c r="F46" s="286"/>
      <c r="G46" s="286"/>
      <c r="H46" s="286"/>
      <c r="I46" s="286"/>
      <c r="J46" s="286"/>
      <c r="K46" s="284"/>
    </row>
    <row r="47" spans="2:11" s="1" customFormat="1" ht="15" customHeight="1">
      <c r="B47" s="287"/>
      <c r="C47" s="288"/>
      <c r="D47" s="286" t="s">
        <v>2461</v>
      </c>
      <c r="E47" s="286"/>
      <c r="F47" s="286"/>
      <c r="G47" s="286"/>
      <c r="H47" s="286"/>
      <c r="I47" s="286"/>
      <c r="J47" s="286"/>
      <c r="K47" s="284"/>
    </row>
    <row r="48" spans="2:11" s="1" customFormat="1" ht="15" customHeight="1">
      <c r="B48" s="287"/>
      <c r="C48" s="288"/>
      <c r="D48" s="288"/>
      <c r="E48" s="286" t="s">
        <v>2462</v>
      </c>
      <c r="F48" s="286"/>
      <c r="G48" s="286"/>
      <c r="H48" s="286"/>
      <c r="I48" s="286"/>
      <c r="J48" s="286"/>
      <c r="K48" s="284"/>
    </row>
    <row r="49" spans="2:11" s="1" customFormat="1" ht="15" customHeight="1">
      <c r="B49" s="287"/>
      <c r="C49" s="288"/>
      <c r="D49" s="288"/>
      <c r="E49" s="286" t="s">
        <v>2463</v>
      </c>
      <c r="F49" s="286"/>
      <c r="G49" s="286"/>
      <c r="H49" s="286"/>
      <c r="I49" s="286"/>
      <c r="J49" s="286"/>
      <c r="K49" s="284"/>
    </row>
    <row r="50" spans="2:11" s="1" customFormat="1" ht="15" customHeight="1">
      <c r="B50" s="287"/>
      <c r="C50" s="288"/>
      <c r="D50" s="288"/>
      <c r="E50" s="286" t="s">
        <v>2464</v>
      </c>
      <c r="F50" s="286"/>
      <c r="G50" s="286"/>
      <c r="H50" s="286"/>
      <c r="I50" s="286"/>
      <c r="J50" s="286"/>
      <c r="K50" s="284"/>
    </row>
    <row r="51" spans="2:11" s="1" customFormat="1" ht="15" customHeight="1">
      <c r="B51" s="287"/>
      <c r="C51" s="288"/>
      <c r="D51" s="286" t="s">
        <v>2465</v>
      </c>
      <c r="E51" s="286"/>
      <c r="F51" s="286"/>
      <c r="G51" s="286"/>
      <c r="H51" s="286"/>
      <c r="I51" s="286"/>
      <c r="J51" s="286"/>
      <c r="K51" s="284"/>
    </row>
    <row r="52" spans="2:11" s="1" customFormat="1" ht="25.5" customHeight="1">
      <c r="B52" s="282"/>
      <c r="C52" s="283" t="s">
        <v>2466</v>
      </c>
      <c r="D52" s="283"/>
      <c r="E52" s="283"/>
      <c r="F52" s="283"/>
      <c r="G52" s="283"/>
      <c r="H52" s="283"/>
      <c r="I52" s="283"/>
      <c r="J52" s="283"/>
      <c r="K52" s="284"/>
    </row>
    <row r="53" spans="2:11" s="1" customFormat="1" ht="5.25" customHeight="1">
      <c r="B53" s="282"/>
      <c r="C53" s="285"/>
      <c r="D53" s="285"/>
      <c r="E53" s="285"/>
      <c r="F53" s="285"/>
      <c r="G53" s="285"/>
      <c r="H53" s="285"/>
      <c r="I53" s="285"/>
      <c r="J53" s="285"/>
      <c r="K53" s="284"/>
    </row>
    <row r="54" spans="2:11" s="1" customFormat="1" ht="15" customHeight="1">
      <c r="B54" s="282"/>
      <c r="C54" s="286" t="s">
        <v>2467</v>
      </c>
      <c r="D54" s="286"/>
      <c r="E54" s="286"/>
      <c r="F54" s="286"/>
      <c r="G54" s="286"/>
      <c r="H54" s="286"/>
      <c r="I54" s="286"/>
      <c r="J54" s="286"/>
      <c r="K54" s="284"/>
    </row>
    <row r="55" spans="2:11" s="1" customFormat="1" ht="15" customHeight="1">
      <c r="B55" s="282"/>
      <c r="C55" s="286" t="s">
        <v>2468</v>
      </c>
      <c r="D55" s="286"/>
      <c r="E55" s="286"/>
      <c r="F55" s="286"/>
      <c r="G55" s="286"/>
      <c r="H55" s="286"/>
      <c r="I55" s="286"/>
      <c r="J55" s="286"/>
      <c r="K55" s="284"/>
    </row>
    <row r="56" spans="2:11" s="1" customFormat="1" ht="12.75" customHeight="1">
      <c r="B56" s="282"/>
      <c r="C56" s="286"/>
      <c r="D56" s="286"/>
      <c r="E56" s="286"/>
      <c r="F56" s="286"/>
      <c r="G56" s="286"/>
      <c r="H56" s="286"/>
      <c r="I56" s="286"/>
      <c r="J56" s="286"/>
      <c r="K56" s="284"/>
    </row>
    <row r="57" spans="2:11" s="1" customFormat="1" ht="15" customHeight="1">
      <c r="B57" s="282"/>
      <c r="C57" s="286" t="s">
        <v>2469</v>
      </c>
      <c r="D57" s="286"/>
      <c r="E57" s="286"/>
      <c r="F57" s="286"/>
      <c r="G57" s="286"/>
      <c r="H57" s="286"/>
      <c r="I57" s="286"/>
      <c r="J57" s="286"/>
      <c r="K57" s="284"/>
    </row>
    <row r="58" spans="2:11" s="1" customFormat="1" ht="15" customHeight="1">
      <c r="B58" s="282"/>
      <c r="C58" s="288"/>
      <c r="D58" s="286" t="s">
        <v>2470</v>
      </c>
      <c r="E58" s="286"/>
      <c r="F58" s="286"/>
      <c r="G58" s="286"/>
      <c r="H58" s="286"/>
      <c r="I58" s="286"/>
      <c r="J58" s="286"/>
      <c r="K58" s="284"/>
    </row>
    <row r="59" spans="2:11" s="1" customFormat="1" ht="15" customHeight="1">
      <c r="B59" s="282"/>
      <c r="C59" s="288"/>
      <c r="D59" s="286" t="s">
        <v>2471</v>
      </c>
      <c r="E59" s="286"/>
      <c r="F59" s="286"/>
      <c r="G59" s="286"/>
      <c r="H59" s="286"/>
      <c r="I59" s="286"/>
      <c r="J59" s="286"/>
      <c r="K59" s="284"/>
    </row>
    <row r="60" spans="2:11" s="1" customFormat="1" ht="15" customHeight="1">
      <c r="B60" s="282"/>
      <c r="C60" s="288"/>
      <c r="D60" s="286" t="s">
        <v>2472</v>
      </c>
      <c r="E60" s="286"/>
      <c r="F60" s="286"/>
      <c r="G60" s="286"/>
      <c r="H60" s="286"/>
      <c r="I60" s="286"/>
      <c r="J60" s="286"/>
      <c r="K60" s="284"/>
    </row>
    <row r="61" spans="2:11" s="1" customFormat="1" ht="15" customHeight="1">
      <c r="B61" s="282"/>
      <c r="C61" s="288"/>
      <c r="D61" s="286" t="s">
        <v>2473</v>
      </c>
      <c r="E61" s="286"/>
      <c r="F61" s="286"/>
      <c r="G61" s="286"/>
      <c r="H61" s="286"/>
      <c r="I61" s="286"/>
      <c r="J61" s="286"/>
      <c r="K61" s="284"/>
    </row>
    <row r="62" spans="2:11" s="1" customFormat="1" ht="15" customHeight="1">
      <c r="B62" s="282"/>
      <c r="C62" s="288"/>
      <c r="D62" s="291" t="s">
        <v>2474</v>
      </c>
      <c r="E62" s="291"/>
      <c r="F62" s="291"/>
      <c r="G62" s="291"/>
      <c r="H62" s="291"/>
      <c r="I62" s="291"/>
      <c r="J62" s="291"/>
      <c r="K62" s="284"/>
    </row>
    <row r="63" spans="2:11" s="1" customFormat="1" ht="15" customHeight="1">
      <c r="B63" s="282"/>
      <c r="C63" s="288"/>
      <c r="D63" s="286" t="s">
        <v>2475</v>
      </c>
      <c r="E63" s="286"/>
      <c r="F63" s="286"/>
      <c r="G63" s="286"/>
      <c r="H63" s="286"/>
      <c r="I63" s="286"/>
      <c r="J63" s="286"/>
      <c r="K63" s="284"/>
    </row>
    <row r="64" spans="2:11" s="1" customFormat="1" ht="12.75" customHeight="1">
      <c r="B64" s="282"/>
      <c r="C64" s="288"/>
      <c r="D64" s="288"/>
      <c r="E64" s="292"/>
      <c r="F64" s="288"/>
      <c r="G64" s="288"/>
      <c r="H64" s="288"/>
      <c r="I64" s="288"/>
      <c r="J64" s="288"/>
      <c r="K64" s="284"/>
    </row>
    <row r="65" spans="2:11" s="1" customFormat="1" ht="15" customHeight="1">
      <c r="B65" s="282"/>
      <c r="C65" s="288"/>
      <c r="D65" s="286" t="s">
        <v>2476</v>
      </c>
      <c r="E65" s="286"/>
      <c r="F65" s="286"/>
      <c r="G65" s="286"/>
      <c r="H65" s="286"/>
      <c r="I65" s="286"/>
      <c r="J65" s="286"/>
      <c r="K65" s="284"/>
    </row>
    <row r="66" spans="2:11" s="1" customFormat="1" ht="15" customHeight="1">
      <c r="B66" s="282"/>
      <c r="C66" s="288"/>
      <c r="D66" s="291" t="s">
        <v>2477</v>
      </c>
      <c r="E66" s="291"/>
      <c r="F66" s="291"/>
      <c r="G66" s="291"/>
      <c r="H66" s="291"/>
      <c r="I66" s="291"/>
      <c r="J66" s="291"/>
      <c r="K66" s="284"/>
    </row>
    <row r="67" spans="2:11" s="1" customFormat="1" ht="15" customHeight="1">
      <c r="B67" s="282"/>
      <c r="C67" s="288"/>
      <c r="D67" s="286" t="s">
        <v>2478</v>
      </c>
      <c r="E67" s="286"/>
      <c r="F67" s="286"/>
      <c r="G67" s="286"/>
      <c r="H67" s="286"/>
      <c r="I67" s="286"/>
      <c r="J67" s="286"/>
      <c r="K67" s="284"/>
    </row>
    <row r="68" spans="2:11" s="1" customFormat="1" ht="15" customHeight="1">
      <c r="B68" s="282"/>
      <c r="C68" s="288"/>
      <c r="D68" s="286" t="s">
        <v>2479</v>
      </c>
      <c r="E68" s="286"/>
      <c r="F68" s="286"/>
      <c r="G68" s="286"/>
      <c r="H68" s="286"/>
      <c r="I68" s="286"/>
      <c r="J68" s="286"/>
      <c r="K68" s="284"/>
    </row>
    <row r="69" spans="2:11" s="1" customFormat="1" ht="15" customHeight="1">
      <c r="B69" s="282"/>
      <c r="C69" s="288"/>
      <c r="D69" s="286" t="s">
        <v>2480</v>
      </c>
      <c r="E69" s="286"/>
      <c r="F69" s="286"/>
      <c r="G69" s="286"/>
      <c r="H69" s="286"/>
      <c r="I69" s="286"/>
      <c r="J69" s="286"/>
      <c r="K69" s="284"/>
    </row>
    <row r="70" spans="2:11" s="1" customFormat="1" ht="15" customHeight="1">
      <c r="B70" s="282"/>
      <c r="C70" s="288"/>
      <c r="D70" s="286" t="s">
        <v>2481</v>
      </c>
      <c r="E70" s="286"/>
      <c r="F70" s="286"/>
      <c r="G70" s="286"/>
      <c r="H70" s="286"/>
      <c r="I70" s="286"/>
      <c r="J70" s="286"/>
      <c r="K70" s="284"/>
    </row>
    <row r="71" spans="2:11" s="1" customFormat="1" ht="12.75" customHeight="1">
      <c r="B71" s="293"/>
      <c r="C71" s="294"/>
      <c r="D71" s="294"/>
      <c r="E71" s="294"/>
      <c r="F71" s="294"/>
      <c r="G71" s="294"/>
      <c r="H71" s="294"/>
      <c r="I71" s="294"/>
      <c r="J71" s="294"/>
      <c r="K71" s="295"/>
    </row>
    <row r="72" spans="2:11" s="1" customFormat="1" ht="18.75" customHeight="1">
      <c r="B72" s="296"/>
      <c r="C72" s="296"/>
      <c r="D72" s="296"/>
      <c r="E72" s="296"/>
      <c r="F72" s="296"/>
      <c r="G72" s="296"/>
      <c r="H72" s="296"/>
      <c r="I72" s="296"/>
      <c r="J72" s="296"/>
      <c r="K72" s="297"/>
    </row>
    <row r="73" spans="2:11" s="1" customFormat="1" ht="18.75" customHeight="1">
      <c r="B73" s="297"/>
      <c r="C73" s="297"/>
      <c r="D73" s="297"/>
      <c r="E73" s="297"/>
      <c r="F73" s="297"/>
      <c r="G73" s="297"/>
      <c r="H73" s="297"/>
      <c r="I73" s="297"/>
      <c r="J73" s="297"/>
      <c r="K73" s="297"/>
    </row>
    <row r="74" spans="2:11" s="1" customFormat="1" ht="7.5" customHeight="1">
      <c r="B74" s="298"/>
      <c r="C74" s="299"/>
      <c r="D74" s="299"/>
      <c r="E74" s="299"/>
      <c r="F74" s="299"/>
      <c r="G74" s="299"/>
      <c r="H74" s="299"/>
      <c r="I74" s="299"/>
      <c r="J74" s="299"/>
      <c r="K74" s="300"/>
    </row>
    <row r="75" spans="2:11" s="1" customFormat="1" ht="45" customHeight="1">
      <c r="B75" s="301"/>
      <c r="C75" s="302" t="s">
        <v>2482</v>
      </c>
      <c r="D75" s="302"/>
      <c r="E75" s="302"/>
      <c r="F75" s="302"/>
      <c r="G75" s="302"/>
      <c r="H75" s="302"/>
      <c r="I75" s="302"/>
      <c r="J75" s="302"/>
      <c r="K75" s="303"/>
    </row>
    <row r="76" spans="2:11" s="1" customFormat="1" ht="17.25" customHeight="1">
      <c r="B76" s="301"/>
      <c r="C76" s="304" t="s">
        <v>2483</v>
      </c>
      <c r="D76" s="304"/>
      <c r="E76" s="304"/>
      <c r="F76" s="304" t="s">
        <v>2484</v>
      </c>
      <c r="G76" s="305"/>
      <c r="H76" s="304" t="s">
        <v>56</v>
      </c>
      <c r="I76" s="304" t="s">
        <v>59</v>
      </c>
      <c r="J76" s="304" t="s">
        <v>2485</v>
      </c>
      <c r="K76" s="303"/>
    </row>
    <row r="77" spans="2:11" s="1" customFormat="1" ht="17.25" customHeight="1">
      <c r="B77" s="301"/>
      <c r="C77" s="306" t="s">
        <v>2486</v>
      </c>
      <c r="D77" s="306"/>
      <c r="E77" s="306"/>
      <c r="F77" s="307" t="s">
        <v>2487</v>
      </c>
      <c r="G77" s="308"/>
      <c r="H77" s="306"/>
      <c r="I77" s="306"/>
      <c r="J77" s="306" t="s">
        <v>2488</v>
      </c>
      <c r="K77" s="303"/>
    </row>
    <row r="78" spans="2:11" s="1" customFormat="1" ht="5.25" customHeight="1">
      <c r="B78" s="301"/>
      <c r="C78" s="309"/>
      <c r="D78" s="309"/>
      <c r="E78" s="309"/>
      <c r="F78" s="309"/>
      <c r="G78" s="310"/>
      <c r="H78" s="309"/>
      <c r="I78" s="309"/>
      <c r="J78" s="309"/>
      <c r="K78" s="303"/>
    </row>
    <row r="79" spans="2:11" s="1" customFormat="1" ht="15" customHeight="1">
      <c r="B79" s="301"/>
      <c r="C79" s="289" t="s">
        <v>55</v>
      </c>
      <c r="D79" s="309"/>
      <c r="E79" s="309"/>
      <c r="F79" s="311" t="s">
        <v>2489</v>
      </c>
      <c r="G79" s="310"/>
      <c r="H79" s="289" t="s">
        <v>2490</v>
      </c>
      <c r="I79" s="289" t="s">
        <v>2491</v>
      </c>
      <c r="J79" s="289">
        <v>20</v>
      </c>
      <c r="K79" s="303"/>
    </row>
    <row r="80" spans="2:11" s="1" customFormat="1" ht="15" customHeight="1">
      <c r="B80" s="301"/>
      <c r="C80" s="289" t="s">
        <v>2492</v>
      </c>
      <c r="D80" s="289"/>
      <c r="E80" s="289"/>
      <c r="F80" s="311" t="s">
        <v>2489</v>
      </c>
      <c r="G80" s="310"/>
      <c r="H80" s="289" t="s">
        <v>2493</v>
      </c>
      <c r="I80" s="289" t="s">
        <v>2491</v>
      </c>
      <c r="J80" s="289">
        <v>120</v>
      </c>
      <c r="K80" s="303"/>
    </row>
    <row r="81" spans="2:11" s="1" customFormat="1" ht="15" customHeight="1">
      <c r="B81" s="312"/>
      <c r="C81" s="289" t="s">
        <v>2494</v>
      </c>
      <c r="D81" s="289"/>
      <c r="E81" s="289"/>
      <c r="F81" s="311" t="s">
        <v>2495</v>
      </c>
      <c r="G81" s="310"/>
      <c r="H81" s="289" t="s">
        <v>2496</v>
      </c>
      <c r="I81" s="289" t="s">
        <v>2491</v>
      </c>
      <c r="J81" s="289">
        <v>50</v>
      </c>
      <c r="K81" s="303"/>
    </row>
    <row r="82" spans="2:11" s="1" customFormat="1" ht="15" customHeight="1">
      <c r="B82" s="312"/>
      <c r="C82" s="289" t="s">
        <v>2497</v>
      </c>
      <c r="D82" s="289"/>
      <c r="E82" s="289"/>
      <c r="F82" s="311" t="s">
        <v>2489</v>
      </c>
      <c r="G82" s="310"/>
      <c r="H82" s="289" t="s">
        <v>2498</v>
      </c>
      <c r="I82" s="289" t="s">
        <v>2499</v>
      </c>
      <c r="J82" s="289"/>
      <c r="K82" s="303"/>
    </row>
    <row r="83" spans="2:11" s="1" customFormat="1" ht="15" customHeight="1">
      <c r="B83" s="312"/>
      <c r="C83" s="313" t="s">
        <v>2500</v>
      </c>
      <c r="D83" s="313"/>
      <c r="E83" s="313"/>
      <c r="F83" s="314" t="s">
        <v>2495</v>
      </c>
      <c r="G83" s="313"/>
      <c r="H83" s="313" t="s">
        <v>2501</v>
      </c>
      <c r="I83" s="313" t="s">
        <v>2491</v>
      </c>
      <c r="J83" s="313">
        <v>15</v>
      </c>
      <c r="K83" s="303"/>
    </row>
    <row r="84" spans="2:11" s="1" customFormat="1" ht="15" customHeight="1">
      <c r="B84" s="312"/>
      <c r="C84" s="313" t="s">
        <v>2502</v>
      </c>
      <c r="D84" s="313"/>
      <c r="E84" s="313"/>
      <c r="F84" s="314" t="s">
        <v>2495</v>
      </c>
      <c r="G84" s="313"/>
      <c r="H84" s="313" t="s">
        <v>2503</v>
      </c>
      <c r="I84" s="313" t="s">
        <v>2491</v>
      </c>
      <c r="J84" s="313">
        <v>15</v>
      </c>
      <c r="K84" s="303"/>
    </row>
    <row r="85" spans="2:11" s="1" customFormat="1" ht="15" customHeight="1">
      <c r="B85" s="312"/>
      <c r="C85" s="313" t="s">
        <v>2504</v>
      </c>
      <c r="D85" s="313"/>
      <c r="E85" s="313"/>
      <c r="F85" s="314" t="s">
        <v>2495</v>
      </c>
      <c r="G85" s="313"/>
      <c r="H85" s="313" t="s">
        <v>2505</v>
      </c>
      <c r="I85" s="313" t="s">
        <v>2491</v>
      </c>
      <c r="J85" s="313">
        <v>20</v>
      </c>
      <c r="K85" s="303"/>
    </row>
    <row r="86" spans="2:11" s="1" customFormat="1" ht="15" customHeight="1">
      <c r="B86" s="312"/>
      <c r="C86" s="313" t="s">
        <v>2506</v>
      </c>
      <c r="D86" s="313"/>
      <c r="E86" s="313"/>
      <c r="F86" s="314" t="s">
        <v>2495</v>
      </c>
      <c r="G86" s="313"/>
      <c r="H86" s="313" t="s">
        <v>2507</v>
      </c>
      <c r="I86" s="313" t="s">
        <v>2491</v>
      </c>
      <c r="J86" s="313">
        <v>20</v>
      </c>
      <c r="K86" s="303"/>
    </row>
    <row r="87" spans="2:11" s="1" customFormat="1" ht="15" customHeight="1">
      <c r="B87" s="312"/>
      <c r="C87" s="289" t="s">
        <v>2508</v>
      </c>
      <c r="D87" s="289"/>
      <c r="E87" s="289"/>
      <c r="F87" s="311" t="s">
        <v>2495</v>
      </c>
      <c r="G87" s="310"/>
      <c r="H87" s="289" t="s">
        <v>2509</v>
      </c>
      <c r="I87" s="289" t="s">
        <v>2491</v>
      </c>
      <c r="J87" s="289">
        <v>50</v>
      </c>
      <c r="K87" s="303"/>
    </row>
    <row r="88" spans="2:11" s="1" customFormat="1" ht="15" customHeight="1">
      <c r="B88" s="312"/>
      <c r="C88" s="289" t="s">
        <v>2510</v>
      </c>
      <c r="D88" s="289"/>
      <c r="E88" s="289"/>
      <c r="F88" s="311" t="s">
        <v>2495</v>
      </c>
      <c r="G88" s="310"/>
      <c r="H88" s="289" t="s">
        <v>2511</v>
      </c>
      <c r="I88" s="289" t="s">
        <v>2491</v>
      </c>
      <c r="J88" s="289">
        <v>20</v>
      </c>
      <c r="K88" s="303"/>
    </row>
    <row r="89" spans="2:11" s="1" customFormat="1" ht="15" customHeight="1">
      <c r="B89" s="312"/>
      <c r="C89" s="289" t="s">
        <v>2512</v>
      </c>
      <c r="D89" s="289"/>
      <c r="E89" s="289"/>
      <c r="F89" s="311" t="s">
        <v>2495</v>
      </c>
      <c r="G89" s="310"/>
      <c r="H89" s="289" t="s">
        <v>2513</v>
      </c>
      <c r="I89" s="289" t="s">
        <v>2491</v>
      </c>
      <c r="J89" s="289">
        <v>20</v>
      </c>
      <c r="K89" s="303"/>
    </row>
    <row r="90" spans="2:11" s="1" customFormat="1" ht="15" customHeight="1">
      <c r="B90" s="312"/>
      <c r="C90" s="289" t="s">
        <v>2514</v>
      </c>
      <c r="D90" s="289"/>
      <c r="E90" s="289"/>
      <c r="F90" s="311" t="s">
        <v>2495</v>
      </c>
      <c r="G90" s="310"/>
      <c r="H90" s="289" t="s">
        <v>2515</v>
      </c>
      <c r="I90" s="289" t="s">
        <v>2491</v>
      </c>
      <c r="J90" s="289">
        <v>50</v>
      </c>
      <c r="K90" s="303"/>
    </row>
    <row r="91" spans="2:11" s="1" customFormat="1" ht="15" customHeight="1">
      <c r="B91" s="312"/>
      <c r="C91" s="289" t="s">
        <v>2516</v>
      </c>
      <c r="D91" s="289"/>
      <c r="E91" s="289"/>
      <c r="F91" s="311" t="s">
        <v>2495</v>
      </c>
      <c r="G91" s="310"/>
      <c r="H91" s="289" t="s">
        <v>2516</v>
      </c>
      <c r="I91" s="289" t="s">
        <v>2491</v>
      </c>
      <c r="J91" s="289">
        <v>50</v>
      </c>
      <c r="K91" s="303"/>
    </row>
    <row r="92" spans="2:11" s="1" customFormat="1" ht="15" customHeight="1">
      <c r="B92" s="312"/>
      <c r="C92" s="289" t="s">
        <v>2517</v>
      </c>
      <c r="D92" s="289"/>
      <c r="E92" s="289"/>
      <c r="F92" s="311" t="s">
        <v>2495</v>
      </c>
      <c r="G92" s="310"/>
      <c r="H92" s="289" t="s">
        <v>2518</v>
      </c>
      <c r="I92" s="289" t="s">
        <v>2491</v>
      </c>
      <c r="J92" s="289">
        <v>255</v>
      </c>
      <c r="K92" s="303"/>
    </row>
    <row r="93" spans="2:11" s="1" customFormat="1" ht="15" customHeight="1">
      <c r="B93" s="312"/>
      <c r="C93" s="289" t="s">
        <v>2519</v>
      </c>
      <c r="D93" s="289"/>
      <c r="E93" s="289"/>
      <c r="F93" s="311" t="s">
        <v>2489</v>
      </c>
      <c r="G93" s="310"/>
      <c r="H93" s="289" t="s">
        <v>2520</v>
      </c>
      <c r="I93" s="289" t="s">
        <v>2521</v>
      </c>
      <c r="J93" s="289"/>
      <c r="K93" s="303"/>
    </row>
    <row r="94" spans="2:11" s="1" customFormat="1" ht="15" customHeight="1">
      <c r="B94" s="312"/>
      <c r="C94" s="289" t="s">
        <v>2522</v>
      </c>
      <c r="D94" s="289"/>
      <c r="E94" s="289"/>
      <c r="F94" s="311" t="s">
        <v>2489</v>
      </c>
      <c r="G94" s="310"/>
      <c r="H94" s="289" t="s">
        <v>2523</v>
      </c>
      <c r="I94" s="289" t="s">
        <v>2524</v>
      </c>
      <c r="J94" s="289"/>
      <c r="K94" s="303"/>
    </row>
    <row r="95" spans="2:11" s="1" customFormat="1" ht="15" customHeight="1">
      <c r="B95" s="312"/>
      <c r="C95" s="289" t="s">
        <v>2525</v>
      </c>
      <c r="D95" s="289"/>
      <c r="E95" s="289"/>
      <c r="F95" s="311" t="s">
        <v>2489</v>
      </c>
      <c r="G95" s="310"/>
      <c r="H95" s="289" t="s">
        <v>2525</v>
      </c>
      <c r="I95" s="289" t="s">
        <v>2524</v>
      </c>
      <c r="J95" s="289"/>
      <c r="K95" s="303"/>
    </row>
    <row r="96" spans="2:11" s="1" customFormat="1" ht="15" customHeight="1">
      <c r="B96" s="312"/>
      <c r="C96" s="289" t="s">
        <v>40</v>
      </c>
      <c r="D96" s="289"/>
      <c r="E96" s="289"/>
      <c r="F96" s="311" t="s">
        <v>2489</v>
      </c>
      <c r="G96" s="310"/>
      <c r="H96" s="289" t="s">
        <v>2526</v>
      </c>
      <c r="I96" s="289" t="s">
        <v>2524</v>
      </c>
      <c r="J96" s="289"/>
      <c r="K96" s="303"/>
    </row>
    <row r="97" spans="2:11" s="1" customFormat="1" ht="15" customHeight="1">
      <c r="B97" s="312"/>
      <c r="C97" s="289" t="s">
        <v>50</v>
      </c>
      <c r="D97" s="289"/>
      <c r="E97" s="289"/>
      <c r="F97" s="311" t="s">
        <v>2489</v>
      </c>
      <c r="G97" s="310"/>
      <c r="H97" s="289" t="s">
        <v>2527</v>
      </c>
      <c r="I97" s="289" t="s">
        <v>2524</v>
      </c>
      <c r="J97" s="289"/>
      <c r="K97" s="303"/>
    </row>
    <row r="98" spans="2:11" s="1" customFormat="1" ht="15" customHeight="1">
      <c r="B98" s="315"/>
      <c r="C98" s="316"/>
      <c r="D98" s="316"/>
      <c r="E98" s="316"/>
      <c r="F98" s="316"/>
      <c r="G98" s="316"/>
      <c r="H98" s="316"/>
      <c r="I98" s="316"/>
      <c r="J98" s="316"/>
      <c r="K98" s="317"/>
    </row>
    <row r="99" spans="2:11" s="1" customFormat="1" ht="18.75" customHeight="1">
      <c r="B99" s="318"/>
      <c r="C99" s="319"/>
      <c r="D99" s="319"/>
      <c r="E99" s="319"/>
      <c r="F99" s="319"/>
      <c r="G99" s="319"/>
      <c r="H99" s="319"/>
      <c r="I99" s="319"/>
      <c r="J99" s="319"/>
      <c r="K99" s="318"/>
    </row>
    <row r="100" spans="2:11" s="1" customFormat="1" ht="18.75" customHeight="1">
      <c r="B100" s="297"/>
      <c r="C100" s="297"/>
      <c r="D100" s="297"/>
      <c r="E100" s="297"/>
      <c r="F100" s="297"/>
      <c r="G100" s="297"/>
      <c r="H100" s="297"/>
      <c r="I100" s="297"/>
      <c r="J100" s="297"/>
      <c r="K100" s="297"/>
    </row>
    <row r="101" spans="2:11" s="1" customFormat="1" ht="7.5" customHeight="1">
      <c r="B101" s="298"/>
      <c r="C101" s="299"/>
      <c r="D101" s="299"/>
      <c r="E101" s="299"/>
      <c r="F101" s="299"/>
      <c r="G101" s="299"/>
      <c r="H101" s="299"/>
      <c r="I101" s="299"/>
      <c r="J101" s="299"/>
      <c r="K101" s="300"/>
    </row>
    <row r="102" spans="2:11" s="1" customFormat="1" ht="45" customHeight="1">
      <c r="B102" s="301"/>
      <c r="C102" s="302" t="s">
        <v>2528</v>
      </c>
      <c r="D102" s="302"/>
      <c r="E102" s="302"/>
      <c r="F102" s="302"/>
      <c r="G102" s="302"/>
      <c r="H102" s="302"/>
      <c r="I102" s="302"/>
      <c r="J102" s="302"/>
      <c r="K102" s="303"/>
    </row>
    <row r="103" spans="2:11" s="1" customFormat="1" ht="17.25" customHeight="1">
      <c r="B103" s="301"/>
      <c r="C103" s="304" t="s">
        <v>2483</v>
      </c>
      <c r="D103" s="304"/>
      <c r="E103" s="304"/>
      <c r="F103" s="304" t="s">
        <v>2484</v>
      </c>
      <c r="G103" s="305"/>
      <c r="H103" s="304" t="s">
        <v>56</v>
      </c>
      <c r="I103" s="304" t="s">
        <v>59</v>
      </c>
      <c r="J103" s="304" t="s">
        <v>2485</v>
      </c>
      <c r="K103" s="303"/>
    </row>
    <row r="104" spans="2:11" s="1" customFormat="1" ht="17.25" customHeight="1">
      <c r="B104" s="301"/>
      <c r="C104" s="306" t="s">
        <v>2486</v>
      </c>
      <c r="D104" s="306"/>
      <c r="E104" s="306"/>
      <c r="F104" s="307" t="s">
        <v>2487</v>
      </c>
      <c r="G104" s="308"/>
      <c r="H104" s="306"/>
      <c r="I104" s="306"/>
      <c r="J104" s="306" t="s">
        <v>2488</v>
      </c>
      <c r="K104" s="303"/>
    </row>
    <row r="105" spans="2:11" s="1" customFormat="1" ht="5.25" customHeight="1">
      <c r="B105" s="301"/>
      <c r="C105" s="304"/>
      <c r="D105" s="304"/>
      <c r="E105" s="304"/>
      <c r="F105" s="304"/>
      <c r="G105" s="320"/>
      <c r="H105" s="304"/>
      <c r="I105" s="304"/>
      <c r="J105" s="304"/>
      <c r="K105" s="303"/>
    </row>
    <row r="106" spans="2:11" s="1" customFormat="1" ht="15" customHeight="1">
      <c r="B106" s="301"/>
      <c r="C106" s="289" t="s">
        <v>55</v>
      </c>
      <c r="D106" s="309"/>
      <c r="E106" s="309"/>
      <c r="F106" s="311" t="s">
        <v>2489</v>
      </c>
      <c r="G106" s="320"/>
      <c r="H106" s="289" t="s">
        <v>2529</v>
      </c>
      <c r="I106" s="289" t="s">
        <v>2491</v>
      </c>
      <c r="J106" s="289">
        <v>20</v>
      </c>
      <c r="K106" s="303"/>
    </row>
    <row r="107" spans="2:11" s="1" customFormat="1" ht="15" customHeight="1">
      <c r="B107" s="301"/>
      <c r="C107" s="289" t="s">
        <v>2492</v>
      </c>
      <c r="D107" s="289"/>
      <c r="E107" s="289"/>
      <c r="F107" s="311" t="s">
        <v>2489</v>
      </c>
      <c r="G107" s="289"/>
      <c r="H107" s="289" t="s">
        <v>2529</v>
      </c>
      <c r="I107" s="289" t="s">
        <v>2491</v>
      </c>
      <c r="J107" s="289">
        <v>120</v>
      </c>
      <c r="K107" s="303"/>
    </row>
    <row r="108" spans="2:11" s="1" customFormat="1" ht="15" customHeight="1">
      <c r="B108" s="312"/>
      <c r="C108" s="289" t="s">
        <v>2494</v>
      </c>
      <c r="D108" s="289"/>
      <c r="E108" s="289"/>
      <c r="F108" s="311" t="s">
        <v>2495</v>
      </c>
      <c r="G108" s="289"/>
      <c r="H108" s="289" t="s">
        <v>2529</v>
      </c>
      <c r="I108" s="289" t="s">
        <v>2491</v>
      </c>
      <c r="J108" s="289">
        <v>50</v>
      </c>
      <c r="K108" s="303"/>
    </row>
    <row r="109" spans="2:11" s="1" customFormat="1" ht="15" customHeight="1">
      <c r="B109" s="312"/>
      <c r="C109" s="289" t="s">
        <v>2497</v>
      </c>
      <c r="D109" s="289"/>
      <c r="E109" s="289"/>
      <c r="F109" s="311" t="s">
        <v>2489</v>
      </c>
      <c r="G109" s="289"/>
      <c r="H109" s="289" t="s">
        <v>2529</v>
      </c>
      <c r="I109" s="289" t="s">
        <v>2499</v>
      </c>
      <c r="J109" s="289"/>
      <c r="K109" s="303"/>
    </row>
    <row r="110" spans="2:11" s="1" customFormat="1" ht="15" customHeight="1">
      <c r="B110" s="312"/>
      <c r="C110" s="289" t="s">
        <v>2508</v>
      </c>
      <c r="D110" s="289"/>
      <c r="E110" s="289"/>
      <c r="F110" s="311" t="s">
        <v>2495</v>
      </c>
      <c r="G110" s="289"/>
      <c r="H110" s="289" t="s">
        <v>2529</v>
      </c>
      <c r="I110" s="289" t="s">
        <v>2491</v>
      </c>
      <c r="J110" s="289">
        <v>50</v>
      </c>
      <c r="K110" s="303"/>
    </row>
    <row r="111" spans="2:11" s="1" customFormat="1" ht="15" customHeight="1">
      <c r="B111" s="312"/>
      <c r="C111" s="289" t="s">
        <v>2516</v>
      </c>
      <c r="D111" s="289"/>
      <c r="E111" s="289"/>
      <c r="F111" s="311" t="s">
        <v>2495</v>
      </c>
      <c r="G111" s="289"/>
      <c r="H111" s="289" t="s">
        <v>2529</v>
      </c>
      <c r="I111" s="289" t="s">
        <v>2491</v>
      </c>
      <c r="J111" s="289">
        <v>50</v>
      </c>
      <c r="K111" s="303"/>
    </row>
    <row r="112" spans="2:11" s="1" customFormat="1" ht="15" customHeight="1">
      <c r="B112" s="312"/>
      <c r="C112" s="289" t="s">
        <v>2514</v>
      </c>
      <c r="D112" s="289"/>
      <c r="E112" s="289"/>
      <c r="F112" s="311" t="s">
        <v>2495</v>
      </c>
      <c r="G112" s="289"/>
      <c r="H112" s="289" t="s">
        <v>2529</v>
      </c>
      <c r="I112" s="289" t="s">
        <v>2491</v>
      </c>
      <c r="J112" s="289">
        <v>50</v>
      </c>
      <c r="K112" s="303"/>
    </row>
    <row r="113" spans="2:11" s="1" customFormat="1" ht="15" customHeight="1">
      <c r="B113" s="312"/>
      <c r="C113" s="289" t="s">
        <v>55</v>
      </c>
      <c r="D113" s="289"/>
      <c r="E113" s="289"/>
      <c r="F113" s="311" t="s">
        <v>2489</v>
      </c>
      <c r="G113" s="289"/>
      <c r="H113" s="289" t="s">
        <v>2530</v>
      </c>
      <c r="I113" s="289" t="s">
        <v>2491</v>
      </c>
      <c r="J113" s="289">
        <v>20</v>
      </c>
      <c r="K113" s="303"/>
    </row>
    <row r="114" spans="2:11" s="1" customFormat="1" ht="15" customHeight="1">
      <c r="B114" s="312"/>
      <c r="C114" s="289" t="s">
        <v>2531</v>
      </c>
      <c r="D114" s="289"/>
      <c r="E114" s="289"/>
      <c r="F114" s="311" t="s">
        <v>2489</v>
      </c>
      <c r="G114" s="289"/>
      <c r="H114" s="289" t="s">
        <v>2532</v>
      </c>
      <c r="I114" s="289" t="s">
        <v>2491</v>
      </c>
      <c r="J114" s="289">
        <v>120</v>
      </c>
      <c r="K114" s="303"/>
    </row>
    <row r="115" spans="2:11" s="1" customFormat="1" ht="15" customHeight="1">
      <c r="B115" s="312"/>
      <c r="C115" s="289" t="s">
        <v>40</v>
      </c>
      <c r="D115" s="289"/>
      <c r="E115" s="289"/>
      <c r="F115" s="311" t="s">
        <v>2489</v>
      </c>
      <c r="G115" s="289"/>
      <c r="H115" s="289" t="s">
        <v>2533</v>
      </c>
      <c r="I115" s="289" t="s">
        <v>2524</v>
      </c>
      <c r="J115" s="289"/>
      <c r="K115" s="303"/>
    </row>
    <row r="116" spans="2:11" s="1" customFormat="1" ht="15" customHeight="1">
      <c r="B116" s="312"/>
      <c r="C116" s="289" t="s">
        <v>50</v>
      </c>
      <c r="D116" s="289"/>
      <c r="E116" s="289"/>
      <c r="F116" s="311" t="s">
        <v>2489</v>
      </c>
      <c r="G116" s="289"/>
      <c r="H116" s="289" t="s">
        <v>2534</v>
      </c>
      <c r="I116" s="289" t="s">
        <v>2524</v>
      </c>
      <c r="J116" s="289"/>
      <c r="K116" s="303"/>
    </row>
    <row r="117" spans="2:11" s="1" customFormat="1" ht="15" customHeight="1">
      <c r="B117" s="312"/>
      <c r="C117" s="289" t="s">
        <v>59</v>
      </c>
      <c r="D117" s="289"/>
      <c r="E117" s="289"/>
      <c r="F117" s="311" t="s">
        <v>2489</v>
      </c>
      <c r="G117" s="289"/>
      <c r="H117" s="289" t="s">
        <v>2535</v>
      </c>
      <c r="I117" s="289" t="s">
        <v>2536</v>
      </c>
      <c r="J117" s="289"/>
      <c r="K117" s="303"/>
    </row>
    <row r="118" spans="2:11" s="1" customFormat="1" ht="15" customHeight="1">
      <c r="B118" s="315"/>
      <c r="C118" s="321"/>
      <c r="D118" s="321"/>
      <c r="E118" s="321"/>
      <c r="F118" s="321"/>
      <c r="G118" s="321"/>
      <c r="H118" s="321"/>
      <c r="I118" s="321"/>
      <c r="J118" s="321"/>
      <c r="K118" s="317"/>
    </row>
    <row r="119" spans="2:11" s="1" customFormat="1" ht="18.75" customHeight="1">
      <c r="B119" s="322"/>
      <c r="C119" s="286"/>
      <c r="D119" s="286"/>
      <c r="E119" s="286"/>
      <c r="F119" s="323"/>
      <c r="G119" s="286"/>
      <c r="H119" s="286"/>
      <c r="I119" s="286"/>
      <c r="J119" s="286"/>
      <c r="K119" s="322"/>
    </row>
    <row r="120" spans="2:11" s="1" customFormat="1" ht="18.75" customHeight="1">
      <c r="B120" s="297"/>
      <c r="C120" s="297"/>
      <c r="D120" s="297"/>
      <c r="E120" s="297"/>
      <c r="F120" s="297"/>
      <c r="G120" s="297"/>
      <c r="H120" s="297"/>
      <c r="I120" s="297"/>
      <c r="J120" s="297"/>
      <c r="K120" s="297"/>
    </row>
    <row r="121" spans="2:11" s="1" customFormat="1" ht="7.5" customHeight="1">
      <c r="B121" s="324"/>
      <c r="C121" s="325"/>
      <c r="D121" s="325"/>
      <c r="E121" s="325"/>
      <c r="F121" s="325"/>
      <c r="G121" s="325"/>
      <c r="H121" s="325"/>
      <c r="I121" s="325"/>
      <c r="J121" s="325"/>
      <c r="K121" s="326"/>
    </row>
    <row r="122" spans="2:11" s="1" customFormat="1" ht="45" customHeight="1">
      <c r="B122" s="327"/>
      <c r="C122" s="280" t="s">
        <v>2537</v>
      </c>
      <c r="D122" s="280"/>
      <c r="E122" s="280"/>
      <c r="F122" s="280"/>
      <c r="G122" s="280"/>
      <c r="H122" s="280"/>
      <c r="I122" s="280"/>
      <c r="J122" s="280"/>
      <c r="K122" s="328"/>
    </row>
    <row r="123" spans="2:11" s="1" customFormat="1" ht="17.25" customHeight="1">
      <c r="B123" s="329"/>
      <c r="C123" s="304" t="s">
        <v>2483</v>
      </c>
      <c r="D123" s="304"/>
      <c r="E123" s="304"/>
      <c r="F123" s="304" t="s">
        <v>2484</v>
      </c>
      <c r="G123" s="305"/>
      <c r="H123" s="304" t="s">
        <v>56</v>
      </c>
      <c r="I123" s="304" t="s">
        <v>59</v>
      </c>
      <c r="J123" s="304" t="s">
        <v>2485</v>
      </c>
      <c r="K123" s="330"/>
    </row>
    <row r="124" spans="2:11" s="1" customFormat="1" ht="17.25" customHeight="1">
      <c r="B124" s="329"/>
      <c r="C124" s="306" t="s">
        <v>2486</v>
      </c>
      <c r="D124" s="306"/>
      <c r="E124" s="306"/>
      <c r="F124" s="307" t="s">
        <v>2487</v>
      </c>
      <c r="G124" s="308"/>
      <c r="H124" s="306"/>
      <c r="I124" s="306"/>
      <c r="J124" s="306" t="s">
        <v>2488</v>
      </c>
      <c r="K124" s="330"/>
    </row>
    <row r="125" spans="2:11" s="1" customFormat="1" ht="5.25" customHeight="1">
      <c r="B125" s="331"/>
      <c r="C125" s="309"/>
      <c r="D125" s="309"/>
      <c r="E125" s="309"/>
      <c r="F125" s="309"/>
      <c r="G125" s="289"/>
      <c r="H125" s="309"/>
      <c r="I125" s="309"/>
      <c r="J125" s="309"/>
      <c r="K125" s="332"/>
    </row>
    <row r="126" spans="2:11" s="1" customFormat="1" ht="15" customHeight="1">
      <c r="B126" s="331"/>
      <c r="C126" s="289" t="s">
        <v>2492</v>
      </c>
      <c r="D126" s="309"/>
      <c r="E126" s="309"/>
      <c r="F126" s="311" t="s">
        <v>2489</v>
      </c>
      <c r="G126" s="289"/>
      <c r="H126" s="289" t="s">
        <v>2529</v>
      </c>
      <c r="I126" s="289" t="s">
        <v>2491</v>
      </c>
      <c r="J126" s="289">
        <v>120</v>
      </c>
      <c r="K126" s="333"/>
    </row>
    <row r="127" spans="2:11" s="1" customFormat="1" ht="15" customHeight="1">
      <c r="B127" s="331"/>
      <c r="C127" s="289" t="s">
        <v>2538</v>
      </c>
      <c r="D127" s="289"/>
      <c r="E127" s="289"/>
      <c r="F127" s="311" t="s">
        <v>2489</v>
      </c>
      <c r="G127" s="289"/>
      <c r="H127" s="289" t="s">
        <v>2539</v>
      </c>
      <c r="I127" s="289" t="s">
        <v>2491</v>
      </c>
      <c r="J127" s="289" t="s">
        <v>2540</v>
      </c>
      <c r="K127" s="333"/>
    </row>
    <row r="128" spans="2:11" s="1" customFormat="1" ht="15" customHeight="1">
      <c r="B128" s="331"/>
      <c r="C128" s="289" t="s">
        <v>2437</v>
      </c>
      <c r="D128" s="289"/>
      <c r="E128" s="289"/>
      <c r="F128" s="311" t="s">
        <v>2489</v>
      </c>
      <c r="G128" s="289"/>
      <c r="H128" s="289" t="s">
        <v>2541</v>
      </c>
      <c r="I128" s="289" t="s">
        <v>2491</v>
      </c>
      <c r="J128" s="289" t="s">
        <v>2540</v>
      </c>
      <c r="K128" s="333"/>
    </row>
    <row r="129" spans="2:11" s="1" customFormat="1" ht="15" customHeight="1">
      <c r="B129" s="331"/>
      <c r="C129" s="289" t="s">
        <v>2500</v>
      </c>
      <c r="D129" s="289"/>
      <c r="E129" s="289"/>
      <c r="F129" s="311" t="s">
        <v>2495</v>
      </c>
      <c r="G129" s="289"/>
      <c r="H129" s="289" t="s">
        <v>2501</v>
      </c>
      <c r="I129" s="289" t="s">
        <v>2491</v>
      </c>
      <c r="J129" s="289">
        <v>15</v>
      </c>
      <c r="K129" s="333"/>
    </row>
    <row r="130" spans="2:11" s="1" customFormat="1" ht="15" customHeight="1">
      <c r="B130" s="331"/>
      <c r="C130" s="313" t="s">
        <v>2502</v>
      </c>
      <c r="D130" s="313"/>
      <c r="E130" s="313"/>
      <c r="F130" s="314" t="s">
        <v>2495</v>
      </c>
      <c r="G130" s="313"/>
      <c r="H130" s="313" t="s">
        <v>2503</v>
      </c>
      <c r="I130" s="313" t="s">
        <v>2491</v>
      </c>
      <c r="J130" s="313">
        <v>15</v>
      </c>
      <c r="K130" s="333"/>
    </row>
    <row r="131" spans="2:11" s="1" customFormat="1" ht="15" customHeight="1">
      <c r="B131" s="331"/>
      <c r="C131" s="313" t="s">
        <v>2504</v>
      </c>
      <c r="D131" s="313"/>
      <c r="E131" s="313"/>
      <c r="F131" s="314" t="s">
        <v>2495</v>
      </c>
      <c r="G131" s="313"/>
      <c r="H131" s="313" t="s">
        <v>2505</v>
      </c>
      <c r="I131" s="313" t="s">
        <v>2491</v>
      </c>
      <c r="J131" s="313">
        <v>20</v>
      </c>
      <c r="K131" s="333"/>
    </row>
    <row r="132" spans="2:11" s="1" customFormat="1" ht="15" customHeight="1">
      <c r="B132" s="331"/>
      <c r="C132" s="313" t="s">
        <v>2506</v>
      </c>
      <c r="D132" s="313"/>
      <c r="E132" s="313"/>
      <c r="F132" s="314" t="s">
        <v>2495</v>
      </c>
      <c r="G132" s="313"/>
      <c r="H132" s="313" t="s">
        <v>2507</v>
      </c>
      <c r="I132" s="313" t="s">
        <v>2491</v>
      </c>
      <c r="J132" s="313">
        <v>20</v>
      </c>
      <c r="K132" s="333"/>
    </row>
    <row r="133" spans="2:11" s="1" customFormat="1" ht="15" customHeight="1">
      <c r="B133" s="331"/>
      <c r="C133" s="289" t="s">
        <v>2494</v>
      </c>
      <c r="D133" s="289"/>
      <c r="E133" s="289"/>
      <c r="F133" s="311" t="s">
        <v>2495</v>
      </c>
      <c r="G133" s="289"/>
      <c r="H133" s="289" t="s">
        <v>2529</v>
      </c>
      <c r="I133" s="289" t="s">
        <v>2491</v>
      </c>
      <c r="J133" s="289">
        <v>50</v>
      </c>
      <c r="K133" s="333"/>
    </row>
    <row r="134" spans="2:11" s="1" customFormat="1" ht="15" customHeight="1">
      <c r="B134" s="331"/>
      <c r="C134" s="289" t="s">
        <v>2508</v>
      </c>
      <c r="D134" s="289"/>
      <c r="E134" s="289"/>
      <c r="F134" s="311" t="s">
        <v>2495</v>
      </c>
      <c r="G134" s="289"/>
      <c r="H134" s="289" t="s">
        <v>2529</v>
      </c>
      <c r="I134" s="289" t="s">
        <v>2491</v>
      </c>
      <c r="J134" s="289">
        <v>50</v>
      </c>
      <c r="K134" s="333"/>
    </row>
    <row r="135" spans="2:11" s="1" customFormat="1" ht="15" customHeight="1">
      <c r="B135" s="331"/>
      <c r="C135" s="289" t="s">
        <v>2514</v>
      </c>
      <c r="D135" s="289"/>
      <c r="E135" s="289"/>
      <c r="F135" s="311" t="s">
        <v>2495</v>
      </c>
      <c r="G135" s="289"/>
      <c r="H135" s="289" t="s">
        <v>2529</v>
      </c>
      <c r="I135" s="289" t="s">
        <v>2491</v>
      </c>
      <c r="J135" s="289">
        <v>50</v>
      </c>
      <c r="K135" s="333"/>
    </row>
    <row r="136" spans="2:11" s="1" customFormat="1" ht="15" customHeight="1">
      <c r="B136" s="331"/>
      <c r="C136" s="289" t="s">
        <v>2516</v>
      </c>
      <c r="D136" s="289"/>
      <c r="E136" s="289"/>
      <c r="F136" s="311" t="s">
        <v>2495</v>
      </c>
      <c r="G136" s="289"/>
      <c r="H136" s="289" t="s">
        <v>2529</v>
      </c>
      <c r="I136" s="289" t="s">
        <v>2491</v>
      </c>
      <c r="J136" s="289">
        <v>50</v>
      </c>
      <c r="K136" s="333"/>
    </row>
    <row r="137" spans="2:11" s="1" customFormat="1" ht="15" customHeight="1">
      <c r="B137" s="331"/>
      <c r="C137" s="289" t="s">
        <v>2517</v>
      </c>
      <c r="D137" s="289"/>
      <c r="E137" s="289"/>
      <c r="F137" s="311" t="s">
        <v>2495</v>
      </c>
      <c r="G137" s="289"/>
      <c r="H137" s="289" t="s">
        <v>2542</v>
      </c>
      <c r="I137" s="289" t="s">
        <v>2491</v>
      </c>
      <c r="J137" s="289">
        <v>255</v>
      </c>
      <c r="K137" s="333"/>
    </row>
    <row r="138" spans="2:11" s="1" customFormat="1" ht="15" customHeight="1">
      <c r="B138" s="331"/>
      <c r="C138" s="289" t="s">
        <v>2519</v>
      </c>
      <c r="D138" s="289"/>
      <c r="E138" s="289"/>
      <c r="F138" s="311" t="s">
        <v>2489</v>
      </c>
      <c r="G138" s="289"/>
      <c r="H138" s="289" t="s">
        <v>2543</v>
      </c>
      <c r="I138" s="289" t="s">
        <v>2521</v>
      </c>
      <c r="J138" s="289"/>
      <c r="K138" s="333"/>
    </row>
    <row r="139" spans="2:11" s="1" customFormat="1" ht="15" customHeight="1">
      <c r="B139" s="331"/>
      <c r="C139" s="289" t="s">
        <v>2522</v>
      </c>
      <c r="D139" s="289"/>
      <c r="E139" s="289"/>
      <c r="F139" s="311" t="s">
        <v>2489</v>
      </c>
      <c r="G139" s="289"/>
      <c r="H139" s="289" t="s">
        <v>2544</v>
      </c>
      <c r="I139" s="289" t="s">
        <v>2524</v>
      </c>
      <c r="J139" s="289"/>
      <c r="K139" s="333"/>
    </row>
    <row r="140" spans="2:11" s="1" customFormat="1" ht="15" customHeight="1">
      <c r="B140" s="331"/>
      <c r="C140" s="289" t="s">
        <v>2525</v>
      </c>
      <c r="D140" s="289"/>
      <c r="E140" s="289"/>
      <c r="F140" s="311" t="s">
        <v>2489</v>
      </c>
      <c r="G140" s="289"/>
      <c r="H140" s="289" t="s">
        <v>2525</v>
      </c>
      <c r="I140" s="289" t="s">
        <v>2524</v>
      </c>
      <c r="J140" s="289"/>
      <c r="K140" s="333"/>
    </row>
    <row r="141" spans="2:11" s="1" customFormat="1" ht="15" customHeight="1">
      <c r="B141" s="331"/>
      <c r="C141" s="289" t="s">
        <v>40</v>
      </c>
      <c r="D141" s="289"/>
      <c r="E141" s="289"/>
      <c r="F141" s="311" t="s">
        <v>2489</v>
      </c>
      <c r="G141" s="289"/>
      <c r="H141" s="289" t="s">
        <v>2545</v>
      </c>
      <c r="I141" s="289" t="s">
        <v>2524</v>
      </c>
      <c r="J141" s="289"/>
      <c r="K141" s="333"/>
    </row>
    <row r="142" spans="2:11" s="1" customFormat="1" ht="15" customHeight="1">
      <c r="B142" s="331"/>
      <c r="C142" s="289" t="s">
        <v>2546</v>
      </c>
      <c r="D142" s="289"/>
      <c r="E142" s="289"/>
      <c r="F142" s="311" t="s">
        <v>2489</v>
      </c>
      <c r="G142" s="289"/>
      <c r="H142" s="289" t="s">
        <v>2547</v>
      </c>
      <c r="I142" s="289" t="s">
        <v>2524</v>
      </c>
      <c r="J142" s="289"/>
      <c r="K142" s="333"/>
    </row>
    <row r="143" spans="2:11" s="1" customFormat="1" ht="15" customHeight="1">
      <c r="B143" s="334"/>
      <c r="C143" s="335"/>
      <c r="D143" s="335"/>
      <c r="E143" s="335"/>
      <c r="F143" s="335"/>
      <c r="G143" s="335"/>
      <c r="H143" s="335"/>
      <c r="I143" s="335"/>
      <c r="J143" s="335"/>
      <c r="K143" s="336"/>
    </row>
    <row r="144" spans="2:11" s="1" customFormat="1" ht="18.75" customHeight="1">
      <c r="B144" s="286"/>
      <c r="C144" s="286"/>
      <c r="D144" s="286"/>
      <c r="E144" s="286"/>
      <c r="F144" s="323"/>
      <c r="G144" s="286"/>
      <c r="H144" s="286"/>
      <c r="I144" s="286"/>
      <c r="J144" s="286"/>
      <c r="K144" s="286"/>
    </row>
    <row r="145" spans="2:11" s="1" customFormat="1" ht="18.75" customHeight="1">
      <c r="B145" s="297"/>
      <c r="C145" s="297"/>
      <c r="D145" s="297"/>
      <c r="E145" s="297"/>
      <c r="F145" s="297"/>
      <c r="G145" s="297"/>
      <c r="H145" s="297"/>
      <c r="I145" s="297"/>
      <c r="J145" s="297"/>
      <c r="K145" s="297"/>
    </row>
    <row r="146" spans="2:11" s="1" customFormat="1" ht="7.5" customHeight="1">
      <c r="B146" s="298"/>
      <c r="C146" s="299"/>
      <c r="D146" s="299"/>
      <c r="E146" s="299"/>
      <c r="F146" s="299"/>
      <c r="G146" s="299"/>
      <c r="H146" s="299"/>
      <c r="I146" s="299"/>
      <c r="J146" s="299"/>
      <c r="K146" s="300"/>
    </row>
    <row r="147" spans="2:11" s="1" customFormat="1" ht="45" customHeight="1">
      <c r="B147" s="301"/>
      <c r="C147" s="302" t="s">
        <v>2548</v>
      </c>
      <c r="D147" s="302"/>
      <c r="E147" s="302"/>
      <c r="F147" s="302"/>
      <c r="G147" s="302"/>
      <c r="H147" s="302"/>
      <c r="I147" s="302"/>
      <c r="J147" s="302"/>
      <c r="K147" s="303"/>
    </row>
    <row r="148" spans="2:11" s="1" customFormat="1" ht="17.25" customHeight="1">
      <c r="B148" s="301"/>
      <c r="C148" s="304" t="s">
        <v>2483</v>
      </c>
      <c r="D148" s="304"/>
      <c r="E148" s="304"/>
      <c r="F148" s="304" t="s">
        <v>2484</v>
      </c>
      <c r="G148" s="305"/>
      <c r="H148" s="304" t="s">
        <v>56</v>
      </c>
      <c r="I148" s="304" t="s">
        <v>59</v>
      </c>
      <c r="J148" s="304" t="s">
        <v>2485</v>
      </c>
      <c r="K148" s="303"/>
    </row>
    <row r="149" spans="2:11" s="1" customFormat="1" ht="17.25" customHeight="1">
      <c r="B149" s="301"/>
      <c r="C149" s="306" t="s">
        <v>2486</v>
      </c>
      <c r="D149" s="306"/>
      <c r="E149" s="306"/>
      <c r="F149" s="307" t="s">
        <v>2487</v>
      </c>
      <c r="G149" s="308"/>
      <c r="H149" s="306"/>
      <c r="I149" s="306"/>
      <c r="J149" s="306" t="s">
        <v>2488</v>
      </c>
      <c r="K149" s="303"/>
    </row>
    <row r="150" spans="2:11" s="1" customFormat="1" ht="5.25" customHeight="1">
      <c r="B150" s="312"/>
      <c r="C150" s="309"/>
      <c r="D150" s="309"/>
      <c r="E150" s="309"/>
      <c r="F150" s="309"/>
      <c r="G150" s="310"/>
      <c r="H150" s="309"/>
      <c r="I150" s="309"/>
      <c r="J150" s="309"/>
      <c r="K150" s="333"/>
    </row>
    <row r="151" spans="2:11" s="1" customFormat="1" ht="15" customHeight="1">
      <c r="B151" s="312"/>
      <c r="C151" s="337" t="s">
        <v>2492</v>
      </c>
      <c r="D151" s="289"/>
      <c r="E151" s="289"/>
      <c r="F151" s="338" t="s">
        <v>2489</v>
      </c>
      <c r="G151" s="289"/>
      <c r="H151" s="337" t="s">
        <v>2529</v>
      </c>
      <c r="I151" s="337" t="s">
        <v>2491</v>
      </c>
      <c r="J151" s="337">
        <v>120</v>
      </c>
      <c r="K151" s="333"/>
    </row>
    <row r="152" spans="2:11" s="1" customFormat="1" ht="15" customHeight="1">
      <c r="B152" s="312"/>
      <c r="C152" s="337" t="s">
        <v>2538</v>
      </c>
      <c r="D152" s="289"/>
      <c r="E152" s="289"/>
      <c r="F152" s="338" t="s">
        <v>2489</v>
      </c>
      <c r="G152" s="289"/>
      <c r="H152" s="337" t="s">
        <v>2549</v>
      </c>
      <c r="I152" s="337" t="s">
        <v>2491</v>
      </c>
      <c r="J152" s="337" t="s">
        <v>2540</v>
      </c>
      <c r="K152" s="333"/>
    </row>
    <row r="153" spans="2:11" s="1" customFormat="1" ht="15" customHeight="1">
      <c r="B153" s="312"/>
      <c r="C153" s="337" t="s">
        <v>2437</v>
      </c>
      <c r="D153" s="289"/>
      <c r="E153" s="289"/>
      <c r="F153" s="338" t="s">
        <v>2489</v>
      </c>
      <c r="G153" s="289"/>
      <c r="H153" s="337" t="s">
        <v>2550</v>
      </c>
      <c r="I153" s="337" t="s">
        <v>2491</v>
      </c>
      <c r="J153" s="337" t="s">
        <v>2540</v>
      </c>
      <c r="K153" s="333"/>
    </row>
    <row r="154" spans="2:11" s="1" customFormat="1" ht="15" customHeight="1">
      <c r="B154" s="312"/>
      <c r="C154" s="337" t="s">
        <v>2494</v>
      </c>
      <c r="D154" s="289"/>
      <c r="E154" s="289"/>
      <c r="F154" s="338" t="s">
        <v>2495</v>
      </c>
      <c r="G154" s="289"/>
      <c r="H154" s="337" t="s">
        <v>2529</v>
      </c>
      <c r="I154" s="337" t="s">
        <v>2491</v>
      </c>
      <c r="J154" s="337">
        <v>50</v>
      </c>
      <c r="K154" s="333"/>
    </row>
    <row r="155" spans="2:11" s="1" customFormat="1" ht="15" customHeight="1">
      <c r="B155" s="312"/>
      <c r="C155" s="337" t="s">
        <v>2497</v>
      </c>
      <c r="D155" s="289"/>
      <c r="E155" s="289"/>
      <c r="F155" s="338" t="s">
        <v>2489</v>
      </c>
      <c r="G155" s="289"/>
      <c r="H155" s="337" t="s">
        <v>2529</v>
      </c>
      <c r="I155" s="337" t="s">
        <v>2499</v>
      </c>
      <c r="J155" s="337"/>
      <c r="K155" s="333"/>
    </row>
    <row r="156" spans="2:11" s="1" customFormat="1" ht="15" customHeight="1">
      <c r="B156" s="312"/>
      <c r="C156" s="337" t="s">
        <v>2508</v>
      </c>
      <c r="D156" s="289"/>
      <c r="E156" s="289"/>
      <c r="F156" s="338" t="s">
        <v>2495</v>
      </c>
      <c r="G156" s="289"/>
      <c r="H156" s="337" t="s">
        <v>2529</v>
      </c>
      <c r="I156" s="337" t="s">
        <v>2491</v>
      </c>
      <c r="J156" s="337">
        <v>50</v>
      </c>
      <c r="K156" s="333"/>
    </row>
    <row r="157" spans="2:11" s="1" customFormat="1" ht="15" customHeight="1">
      <c r="B157" s="312"/>
      <c r="C157" s="337" t="s">
        <v>2516</v>
      </c>
      <c r="D157" s="289"/>
      <c r="E157" s="289"/>
      <c r="F157" s="338" t="s">
        <v>2495</v>
      </c>
      <c r="G157" s="289"/>
      <c r="H157" s="337" t="s">
        <v>2529</v>
      </c>
      <c r="I157" s="337" t="s">
        <v>2491</v>
      </c>
      <c r="J157" s="337">
        <v>50</v>
      </c>
      <c r="K157" s="333"/>
    </row>
    <row r="158" spans="2:11" s="1" customFormat="1" ht="15" customHeight="1">
      <c r="B158" s="312"/>
      <c r="C158" s="337" t="s">
        <v>2514</v>
      </c>
      <c r="D158" s="289"/>
      <c r="E158" s="289"/>
      <c r="F158" s="338" t="s">
        <v>2495</v>
      </c>
      <c r="G158" s="289"/>
      <c r="H158" s="337" t="s">
        <v>2529</v>
      </c>
      <c r="I158" s="337" t="s">
        <v>2491</v>
      </c>
      <c r="J158" s="337">
        <v>50</v>
      </c>
      <c r="K158" s="333"/>
    </row>
    <row r="159" spans="2:11" s="1" customFormat="1" ht="15" customHeight="1">
      <c r="B159" s="312"/>
      <c r="C159" s="337" t="s">
        <v>127</v>
      </c>
      <c r="D159" s="289"/>
      <c r="E159" s="289"/>
      <c r="F159" s="338" t="s">
        <v>2489</v>
      </c>
      <c r="G159" s="289"/>
      <c r="H159" s="337" t="s">
        <v>2551</v>
      </c>
      <c r="I159" s="337" t="s">
        <v>2491</v>
      </c>
      <c r="J159" s="337" t="s">
        <v>2552</v>
      </c>
      <c r="K159" s="333"/>
    </row>
    <row r="160" spans="2:11" s="1" customFormat="1" ht="15" customHeight="1">
      <c r="B160" s="312"/>
      <c r="C160" s="337" t="s">
        <v>2553</v>
      </c>
      <c r="D160" s="289"/>
      <c r="E160" s="289"/>
      <c r="F160" s="338" t="s">
        <v>2489</v>
      </c>
      <c r="G160" s="289"/>
      <c r="H160" s="337" t="s">
        <v>2554</v>
      </c>
      <c r="I160" s="337" t="s">
        <v>2524</v>
      </c>
      <c r="J160" s="337"/>
      <c r="K160" s="333"/>
    </row>
    <row r="161" spans="2:11" s="1" customFormat="1" ht="15" customHeight="1">
      <c r="B161" s="339"/>
      <c r="C161" s="321"/>
      <c r="D161" s="321"/>
      <c r="E161" s="321"/>
      <c r="F161" s="321"/>
      <c r="G161" s="321"/>
      <c r="H161" s="321"/>
      <c r="I161" s="321"/>
      <c r="J161" s="321"/>
      <c r="K161" s="340"/>
    </row>
    <row r="162" spans="2:11" s="1" customFormat="1" ht="18.75" customHeight="1">
      <c r="B162" s="286"/>
      <c r="C162" s="289"/>
      <c r="D162" s="289"/>
      <c r="E162" s="289"/>
      <c r="F162" s="311"/>
      <c r="G162" s="289"/>
      <c r="H162" s="289"/>
      <c r="I162" s="289"/>
      <c r="J162" s="289"/>
      <c r="K162" s="286"/>
    </row>
    <row r="163" spans="2:11" s="1" customFormat="1" ht="18.75" customHeight="1">
      <c r="B163" s="297"/>
      <c r="C163" s="297"/>
      <c r="D163" s="297"/>
      <c r="E163" s="297"/>
      <c r="F163" s="297"/>
      <c r="G163" s="297"/>
      <c r="H163" s="297"/>
      <c r="I163" s="297"/>
      <c r="J163" s="297"/>
      <c r="K163" s="297"/>
    </row>
    <row r="164" spans="2:11" s="1" customFormat="1" ht="7.5" customHeight="1">
      <c r="B164" s="276"/>
      <c r="C164" s="277"/>
      <c r="D164" s="277"/>
      <c r="E164" s="277"/>
      <c r="F164" s="277"/>
      <c r="G164" s="277"/>
      <c r="H164" s="277"/>
      <c r="I164" s="277"/>
      <c r="J164" s="277"/>
      <c r="K164" s="278"/>
    </row>
    <row r="165" spans="2:11" s="1" customFormat="1" ht="45" customHeight="1">
      <c r="B165" s="279"/>
      <c r="C165" s="280" t="s">
        <v>2555</v>
      </c>
      <c r="D165" s="280"/>
      <c r="E165" s="280"/>
      <c r="F165" s="280"/>
      <c r="G165" s="280"/>
      <c r="H165" s="280"/>
      <c r="I165" s="280"/>
      <c r="J165" s="280"/>
      <c r="K165" s="281"/>
    </row>
    <row r="166" spans="2:11" s="1" customFormat="1" ht="17.25" customHeight="1">
      <c r="B166" s="279"/>
      <c r="C166" s="304" t="s">
        <v>2483</v>
      </c>
      <c r="D166" s="304"/>
      <c r="E166" s="304"/>
      <c r="F166" s="304" t="s">
        <v>2484</v>
      </c>
      <c r="G166" s="341"/>
      <c r="H166" s="342" t="s">
        <v>56</v>
      </c>
      <c r="I166" s="342" t="s">
        <v>59</v>
      </c>
      <c r="J166" s="304" t="s">
        <v>2485</v>
      </c>
      <c r="K166" s="281"/>
    </row>
    <row r="167" spans="2:11" s="1" customFormat="1" ht="17.25" customHeight="1">
      <c r="B167" s="282"/>
      <c r="C167" s="306" t="s">
        <v>2486</v>
      </c>
      <c r="D167" s="306"/>
      <c r="E167" s="306"/>
      <c r="F167" s="307" t="s">
        <v>2487</v>
      </c>
      <c r="G167" s="343"/>
      <c r="H167" s="344"/>
      <c r="I167" s="344"/>
      <c r="J167" s="306" t="s">
        <v>2488</v>
      </c>
      <c r="K167" s="284"/>
    </row>
    <row r="168" spans="2:11" s="1" customFormat="1" ht="5.25" customHeight="1">
      <c r="B168" s="312"/>
      <c r="C168" s="309"/>
      <c r="D168" s="309"/>
      <c r="E168" s="309"/>
      <c r="F168" s="309"/>
      <c r="G168" s="310"/>
      <c r="H168" s="309"/>
      <c r="I168" s="309"/>
      <c r="J168" s="309"/>
      <c r="K168" s="333"/>
    </row>
    <row r="169" spans="2:11" s="1" customFormat="1" ht="15" customHeight="1">
      <c r="B169" s="312"/>
      <c r="C169" s="289" t="s">
        <v>2492</v>
      </c>
      <c r="D169" s="289"/>
      <c r="E169" s="289"/>
      <c r="F169" s="311" t="s">
        <v>2489</v>
      </c>
      <c r="G169" s="289"/>
      <c r="H169" s="289" t="s">
        <v>2529</v>
      </c>
      <c r="I169" s="289" t="s">
        <v>2491</v>
      </c>
      <c r="J169" s="289">
        <v>120</v>
      </c>
      <c r="K169" s="333"/>
    </row>
    <row r="170" spans="2:11" s="1" customFormat="1" ht="15" customHeight="1">
      <c r="B170" s="312"/>
      <c r="C170" s="289" t="s">
        <v>2538</v>
      </c>
      <c r="D170" s="289"/>
      <c r="E170" s="289"/>
      <c r="F170" s="311" t="s">
        <v>2489</v>
      </c>
      <c r="G170" s="289"/>
      <c r="H170" s="289" t="s">
        <v>2539</v>
      </c>
      <c r="I170" s="289" t="s">
        <v>2491</v>
      </c>
      <c r="J170" s="289" t="s">
        <v>2540</v>
      </c>
      <c r="K170" s="333"/>
    </row>
    <row r="171" spans="2:11" s="1" customFormat="1" ht="15" customHeight="1">
      <c r="B171" s="312"/>
      <c r="C171" s="289" t="s">
        <v>2437</v>
      </c>
      <c r="D171" s="289"/>
      <c r="E171" s="289"/>
      <c r="F171" s="311" t="s">
        <v>2489</v>
      </c>
      <c r="G171" s="289"/>
      <c r="H171" s="289" t="s">
        <v>2556</v>
      </c>
      <c r="I171" s="289" t="s">
        <v>2491</v>
      </c>
      <c r="J171" s="289" t="s">
        <v>2540</v>
      </c>
      <c r="K171" s="333"/>
    </row>
    <row r="172" spans="2:11" s="1" customFormat="1" ht="15" customHeight="1">
      <c r="B172" s="312"/>
      <c r="C172" s="289" t="s">
        <v>2494</v>
      </c>
      <c r="D172" s="289"/>
      <c r="E172" s="289"/>
      <c r="F172" s="311" t="s">
        <v>2495</v>
      </c>
      <c r="G172" s="289"/>
      <c r="H172" s="289" t="s">
        <v>2556</v>
      </c>
      <c r="I172" s="289" t="s">
        <v>2491</v>
      </c>
      <c r="J172" s="289">
        <v>50</v>
      </c>
      <c r="K172" s="333"/>
    </row>
    <row r="173" spans="2:11" s="1" customFormat="1" ht="15" customHeight="1">
      <c r="B173" s="312"/>
      <c r="C173" s="289" t="s">
        <v>2497</v>
      </c>
      <c r="D173" s="289"/>
      <c r="E173" s="289"/>
      <c r="F173" s="311" t="s">
        <v>2489</v>
      </c>
      <c r="G173" s="289"/>
      <c r="H173" s="289" t="s">
        <v>2556</v>
      </c>
      <c r="I173" s="289" t="s">
        <v>2499</v>
      </c>
      <c r="J173" s="289"/>
      <c r="K173" s="333"/>
    </row>
    <row r="174" spans="2:11" s="1" customFormat="1" ht="15" customHeight="1">
      <c r="B174" s="312"/>
      <c r="C174" s="289" t="s">
        <v>2508</v>
      </c>
      <c r="D174" s="289"/>
      <c r="E174" s="289"/>
      <c r="F174" s="311" t="s">
        <v>2495</v>
      </c>
      <c r="G174" s="289"/>
      <c r="H174" s="289" t="s">
        <v>2556</v>
      </c>
      <c r="I174" s="289" t="s">
        <v>2491</v>
      </c>
      <c r="J174" s="289">
        <v>50</v>
      </c>
      <c r="K174" s="333"/>
    </row>
    <row r="175" spans="2:11" s="1" customFormat="1" ht="15" customHeight="1">
      <c r="B175" s="312"/>
      <c r="C175" s="289" t="s">
        <v>2516</v>
      </c>
      <c r="D175" s="289"/>
      <c r="E175" s="289"/>
      <c r="F175" s="311" t="s">
        <v>2495</v>
      </c>
      <c r="G175" s="289"/>
      <c r="H175" s="289" t="s">
        <v>2556</v>
      </c>
      <c r="I175" s="289" t="s">
        <v>2491</v>
      </c>
      <c r="J175" s="289">
        <v>50</v>
      </c>
      <c r="K175" s="333"/>
    </row>
    <row r="176" spans="2:11" s="1" customFormat="1" ht="15" customHeight="1">
      <c r="B176" s="312"/>
      <c r="C176" s="289" t="s">
        <v>2514</v>
      </c>
      <c r="D176" s="289"/>
      <c r="E176" s="289"/>
      <c r="F176" s="311" t="s">
        <v>2495</v>
      </c>
      <c r="G176" s="289"/>
      <c r="H176" s="289" t="s">
        <v>2556</v>
      </c>
      <c r="I176" s="289" t="s">
        <v>2491</v>
      </c>
      <c r="J176" s="289">
        <v>50</v>
      </c>
      <c r="K176" s="333"/>
    </row>
    <row r="177" spans="2:11" s="1" customFormat="1" ht="15" customHeight="1">
      <c r="B177" s="312"/>
      <c r="C177" s="289" t="s">
        <v>144</v>
      </c>
      <c r="D177" s="289"/>
      <c r="E177" s="289"/>
      <c r="F177" s="311" t="s">
        <v>2489</v>
      </c>
      <c r="G177" s="289"/>
      <c r="H177" s="289" t="s">
        <v>2557</v>
      </c>
      <c r="I177" s="289" t="s">
        <v>2558</v>
      </c>
      <c r="J177" s="289"/>
      <c r="K177" s="333"/>
    </row>
    <row r="178" spans="2:11" s="1" customFormat="1" ht="15" customHeight="1">
      <c r="B178" s="312"/>
      <c r="C178" s="289" t="s">
        <v>59</v>
      </c>
      <c r="D178" s="289"/>
      <c r="E178" s="289"/>
      <c r="F178" s="311" t="s">
        <v>2489</v>
      </c>
      <c r="G178" s="289"/>
      <c r="H178" s="289" t="s">
        <v>2559</v>
      </c>
      <c r="I178" s="289" t="s">
        <v>2560</v>
      </c>
      <c r="J178" s="289">
        <v>1</v>
      </c>
      <c r="K178" s="333"/>
    </row>
    <row r="179" spans="2:11" s="1" customFormat="1" ht="15" customHeight="1">
      <c r="B179" s="312"/>
      <c r="C179" s="289" t="s">
        <v>55</v>
      </c>
      <c r="D179" s="289"/>
      <c r="E179" s="289"/>
      <c r="F179" s="311" t="s">
        <v>2489</v>
      </c>
      <c r="G179" s="289"/>
      <c r="H179" s="289" t="s">
        <v>2561</v>
      </c>
      <c r="I179" s="289" t="s">
        <v>2491</v>
      </c>
      <c r="J179" s="289">
        <v>20</v>
      </c>
      <c r="K179" s="333"/>
    </row>
    <row r="180" spans="2:11" s="1" customFormat="1" ht="15" customHeight="1">
      <c r="B180" s="312"/>
      <c r="C180" s="289" t="s">
        <v>56</v>
      </c>
      <c r="D180" s="289"/>
      <c r="E180" s="289"/>
      <c r="F180" s="311" t="s">
        <v>2489</v>
      </c>
      <c r="G180" s="289"/>
      <c r="H180" s="289" t="s">
        <v>2562</v>
      </c>
      <c r="I180" s="289" t="s">
        <v>2491</v>
      </c>
      <c r="J180" s="289">
        <v>255</v>
      </c>
      <c r="K180" s="333"/>
    </row>
    <row r="181" spans="2:11" s="1" customFormat="1" ht="15" customHeight="1">
      <c r="B181" s="312"/>
      <c r="C181" s="289" t="s">
        <v>145</v>
      </c>
      <c r="D181" s="289"/>
      <c r="E181" s="289"/>
      <c r="F181" s="311" t="s">
        <v>2489</v>
      </c>
      <c r="G181" s="289"/>
      <c r="H181" s="289" t="s">
        <v>2453</v>
      </c>
      <c r="I181" s="289" t="s">
        <v>2491</v>
      </c>
      <c r="J181" s="289">
        <v>10</v>
      </c>
      <c r="K181" s="333"/>
    </row>
    <row r="182" spans="2:11" s="1" customFormat="1" ht="15" customHeight="1">
      <c r="B182" s="312"/>
      <c r="C182" s="289" t="s">
        <v>146</v>
      </c>
      <c r="D182" s="289"/>
      <c r="E182" s="289"/>
      <c r="F182" s="311" t="s">
        <v>2489</v>
      </c>
      <c r="G182" s="289"/>
      <c r="H182" s="289" t="s">
        <v>2563</v>
      </c>
      <c r="I182" s="289" t="s">
        <v>2524</v>
      </c>
      <c r="J182" s="289"/>
      <c r="K182" s="333"/>
    </row>
    <row r="183" spans="2:11" s="1" customFormat="1" ht="15" customHeight="1">
      <c r="B183" s="312"/>
      <c r="C183" s="289" t="s">
        <v>2564</v>
      </c>
      <c r="D183" s="289"/>
      <c r="E183" s="289"/>
      <c r="F183" s="311" t="s">
        <v>2489</v>
      </c>
      <c r="G183" s="289"/>
      <c r="H183" s="289" t="s">
        <v>2565</v>
      </c>
      <c r="I183" s="289" t="s">
        <v>2524</v>
      </c>
      <c r="J183" s="289"/>
      <c r="K183" s="333"/>
    </row>
    <row r="184" spans="2:11" s="1" customFormat="1" ht="15" customHeight="1">
      <c r="B184" s="312"/>
      <c r="C184" s="289" t="s">
        <v>2553</v>
      </c>
      <c r="D184" s="289"/>
      <c r="E184" s="289"/>
      <c r="F184" s="311" t="s">
        <v>2489</v>
      </c>
      <c r="G184" s="289"/>
      <c r="H184" s="289" t="s">
        <v>2566</v>
      </c>
      <c r="I184" s="289" t="s">
        <v>2524</v>
      </c>
      <c r="J184" s="289"/>
      <c r="K184" s="333"/>
    </row>
    <row r="185" spans="2:11" s="1" customFormat="1" ht="15" customHeight="1">
      <c r="B185" s="312"/>
      <c r="C185" s="289" t="s">
        <v>148</v>
      </c>
      <c r="D185" s="289"/>
      <c r="E185" s="289"/>
      <c r="F185" s="311" t="s">
        <v>2495</v>
      </c>
      <c r="G185" s="289"/>
      <c r="H185" s="289" t="s">
        <v>2567</v>
      </c>
      <c r="I185" s="289" t="s">
        <v>2491</v>
      </c>
      <c r="J185" s="289">
        <v>50</v>
      </c>
      <c r="K185" s="333"/>
    </row>
    <row r="186" spans="2:11" s="1" customFormat="1" ht="15" customHeight="1">
      <c r="B186" s="312"/>
      <c r="C186" s="289" t="s">
        <v>2568</v>
      </c>
      <c r="D186" s="289"/>
      <c r="E186" s="289"/>
      <c r="F186" s="311" t="s">
        <v>2495</v>
      </c>
      <c r="G186" s="289"/>
      <c r="H186" s="289" t="s">
        <v>2569</v>
      </c>
      <c r="I186" s="289" t="s">
        <v>2570</v>
      </c>
      <c r="J186" s="289"/>
      <c r="K186" s="333"/>
    </row>
    <row r="187" spans="2:11" s="1" customFormat="1" ht="15" customHeight="1">
      <c r="B187" s="312"/>
      <c r="C187" s="289" t="s">
        <v>2571</v>
      </c>
      <c r="D187" s="289"/>
      <c r="E187" s="289"/>
      <c r="F187" s="311" t="s">
        <v>2495</v>
      </c>
      <c r="G187" s="289"/>
      <c r="H187" s="289" t="s">
        <v>2572</v>
      </c>
      <c r="I187" s="289" t="s">
        <v>2570</v>
      </c>
      <c r="J187" s="289"/>
      <c r="K187" s="333"/>
    </row>
    <row r="188" spans="2:11" s="1" customFormat="1" ht="15" customHeight="1">
      <c r="B188" s="312"/>
      <c r="C188" s="289" t="s">
        <v>2573</v>
      </c>
      <c r="D188" s="289"/>
      <c r="E188" s="289"/>
      <c r="F188" s="311" t="s">
        <v>2495</v>
      </c>
      <c r="G188" s="289"/>
      <c r="H188" s="289" t="s">
        <v>2574</v>
      </c>
      <c r="I188" s="289" t="s">
        <v>2570</v>
      </c>
      <c r="J188" s="289"/>
      <c r="K188" s="333"/>
    </row>
    <row r="189" spans="2:11" s="1" customFormat="1" ht="15" customHeight="1">
      <c r="B189" s="312"/>
      <c r="C189" s="345" t="s">
        <v>2575</v>
      </c>
      <c r="D189" s="289"/>
      <c r="E189" s="289"/>
      <c r="F189" s="311" t="s">
        <v>2495</v>
      </c>
      <c r="G189" s="289"/>
      <c r="H189" s="289" t="s">
        <v>2576</v>
      </c>
      <c r="I189" s="289" t="s">
        <v>2577</v>
      </c>
      <c r="J189" s="346" t="s">
        <v>2578</v>
      </c>
      <c r="K189" s="333"/>
    </row>
    <row r="190" spans="2:11" s="1" customFormat="1" ht="15" customHeight="1">
      <c r="B190" s="312"/>
      <c r="C190" s="296" t="s">
        <v>44</v>
      </c>
      <c r="D190" s="289"/>
      <c r="E190" s="289"/>
      <c r="F190" s="311" t="s">
        <v>2489</v>
      </c>
      <c r="G190" s="289"/>
      <c r="H190" s="286" t="s">
        <v>2579</v>
      </c>
      <c r="I190" s="289" t="s">
        <v>2580</v>
      </c>
      <c r="J190" s="289"/>
      <c r="K190" s="333"/>
    </row>
    <row r="191" spans="2:11" s="1" customFormat="1" ht="15" customHeight="1">
      <c r="B191" s="312"/>
      <c r="C191" s="296" t="s">
        <v>2581</v>
      </c>
      <c r="D191" s="289"/>
      <c r="E191" s="289"/>
      <c r="F191" s="311" t="s">
        <v>2489</v>
      </c>
      <c r="G191" s="289"/>
      <c r="H191" s="289" t="s">
        <v>2582</v>
      </c>
      <c r="I191" s="289" t="s">
        <v>2524</v>
      </c>
      <c r="J191" s="289"/>
      <c r="K191" s="333"/>
    </row>
    <row r="192" spans="2:11" s="1" customFormat="1" ht="15" customHeight="1">
      <c r="B192" s="312"/>
      <c r="C192" s="296" t="s">
        <v>2583</v>
      </c>
      <c r="D192" s="289"/>
      <c r="E192" s="289"/>
      <c r="F192" s="311" t="s">
        <v>2489</v>
      </c>
      <c r="G192" s="289"/>
      <c r="H192" s="289" t="s">
        <v>2584</v>
      </c>
      <c r="I192" s="289" t="s">
        <v>2524</v>
      </c>
      <c r="J192" s="289"/>
      <c r="K192" s="333"/>
    </row>
    <row r="193" spans="2:11" s="1" customFormat="1" ht="15" customHeight="1">
      <c r="B193" s="312"/>
      <c r="C193" s="296" t="s">
        <v>2585</v>
      </c>
      <c r="D193" s="289"/>
      <c r="E193" s="289"/>
      <c r="F193" s="311" t="s">
        <v>2495</v>
      </c>
      <c r="G193" s="289"/>
      <c r="H193" s="289" t="s">
        <v>2586</v>
      </c>
      <c r="I193" s="289" t="s">
        <v>2524</v>
      </c>
      <c r="J193" s="289"/>
      <c r="K193" s="333"/>
    </row>
    <row r="194" spans="2:11" s="1" customFormat="1" ht="15" customHeight="1">
      <c r="B194" s="339"/>
      <c r="C194" s="347"/>
      <c r="D194" s="321"/>
      <c r="E194" s="321"/>
      <c r="F194" s="321"/>
      <c r="G194" s="321"/>
      <c r="H194" s="321"/>
      <c r="I194" s="321"/>
      <c r="J194" s="321"/>
      <c r="K194" s="340"/>
    </row>
    <row r="195" spans="2:11" s="1" customFormat="1" ht="18.75" customHeight="1">
      <c r="B195" s="286"/>
      <c r="C195" s="289"/>
      <c r="D195" s="289"/>
      <c r="E195" s="289"/>
      <c r="F195" s="311"/>
      <c r="G195" s="289"/>
      <c r="H195" s="289"/>
      <c r="I195" s="289"/>
      <c r="J195" s="289"/>
      <c r="K195" s="286"/>
    </row>
    <row r="196" spans="2:11" s="1" customFormat="1" ht="18.75" customHeight="1">
      <c r="B196" s="286"/>
      <c r="C196" s="289"/>
      <c r="D196" s="289"/>
      <c r="E196" s="289"/>
      <c r="F196" s="311"/>
      <c r="G196" s="289"/>
      <c r="H196" s="289"/>
      <c r="I196" s="289"/>
      <c r="J196" s="289"/>
      <c r="K196" s="286"/>
    </row>
    <row r="197" spans="2:11" s="1" customFormat="1" ht="18.75" customHeight="1">
      <c r="B197" s="297"/>
      <c r="C197" s="297"/>
      <c r="D197" s="297"/>
      <c r="E197" s="297"/>
      <c r="F197" s="297"/>
      <c r="G197" s="297"/>
      <c r="H197" s="297"/>
      <c r="I197" s="297"/>
      <c r="J197" s="297"/>
      <c r="K197" s="297"/>
    </row>
    <row r="198" spans="2:11" s="1" customFormat="1" ht="13.5">
      <c r="B198" s="276"/>
      <c r="C198" s="277"/>
      <c r="D198" s="277"/>
      <c r="E198" s="277"/>
      <c r="F198" s="277"/>
      <c r="G198" s="277"/>
      <c r="H198" s="277"/>
      <c r="I198" s="277"/>
      <c r="J198" s="277"/>
      <c r="K198" s="278"/>
    </row>
    <row r="199" spans="2:11" s="1" customFormat="1" ht="21">
      <c r="B199" s="279"/>
      <c r="C199" s="280" t="s">
        <v>2587</v>
      </c>
      <c r="D199" s="280"/>
      <c r="E199" s="280"/>
      <c r="F199" s="280"/>
      <c r="G199" s="280"/>
      <c r="H199" s="280"/>
      <c r="I199" s="280"/>
      <c r="J199" s="280"/>
      <c r="K199" s="281"/>
    </row>
    <row r="200" spans="2:11" s="1" customFormat="1" ht="25.5" customHeight="1">
      <c r="B200" s="279"/>
      <c r="C200" s="348" t="s">
        <v>2588</v>
      </c>
      <c r="D200" s="348"/>
      <c r="E200" s="348"/>
      <c r="F200" s="348" t="s">
        <v>2589</v>
      </c>
      <c r="G200" s="349"/>
      <c r="H200" s="348" t="s">
        <v>2590</v>
      </c>
      <c r="I200" s="348"/>
      <c r="J200" s="348"/>
      <c r="K200" s="281"/>
    </row>
    <row r="201" spans="2:11" s="1" customFormat="1" ht="5.25" customHeight="1">
      <c r="B201" s="312"/>
      <c r="C201" s="309"/>
      <c r="D201" s="309"/>
      <c r="E201" s="309"/>
      <c r="F201" s="309"/>
      <c r="G201" s="289"/>
      <c r="H201" s="309"/>
      <c r="I201" s="309"/>
      <c r="J201" s="309"/>
      <c r="K201" s="333"/>
    </row>
    <row r="202" spans="2:11" s="1" customFormat="1" ht="15" customHeight="1">
      <c r="B202" s="312"/>
      <c r="C202" s="289" t="s">
        <v>2580</v>
      </c>
      <c r="D202" s="289"/>
      <c r="E202" s="289"/>
      <c r="F202" s="311" t="s">
        <v>45</v>
      </c>
      <c r="G202" s="289"/>
      <c r="H202" s="289" t="s">
        <v>2591</v>
      </c>
      <c r="I202" s="289"/>
      <c r="J202" s="289"/>
      <c r="K202" s="333"/>
    </row>
    <row r="203" spans="2:11" s="1" customFormat="1" ht="15" customHeight="1">
      <c r="B203" s="312"/>
      <c r="C203" s="318"/>
      <c r="D203" s="289"/>
      <c r="E203" s="289"/>
      <c r="F203" s="311" t="s">
        <v>46</v>
      </c>
      <c r="G203" s="289"/>
      <c r="H203" s="289" t="s">
        <v>2592</v>
      </c>
      <c r="I203" s="289"/>
      <c r="J203" s="289"/>
      <c r="K203" s="333"/>
    </row>
    <row r="204" spans="2:11" s="1" customFormat="1" ht="15" customHeight="1">
      <c r="B204" s="312"/>
      <c r="C204" s="318"/>
      <c r="D204" s="289"/>
      <c r="E204" s="289"/>
      <c r="F204" s="311" t="s">
        <v>49</v>
      </c>
      <c r="G204" s="289"/>
      <c r="H204" s="289" t="s">
        <v>2593</v>
      </c>
      <c r="I204" s="289"/>
      <c r="J204" s="289"/>
      <c r="K204" s="333"/>
    </row>
    <row r="205" spans="2:11" s="1" customFormat="1" ht="15" customHeight="1">
      <c r="B205" s="312"/>
      <c r="C205" s="289"/>
      <c r="D205" s="289"/>
      <c r="E205" s="289"/>
      <c r="F205" s="311" t="s">
        <v>47</v>
      </c>
      <c r="G205" s="289"/>
      <c r="H205" s="289" t="s">
        <v>2594</v>
      </c>
      <c r="I205" s="289"/>
      <c r="J205" s="289"/>
      <c r="K205" s="333"/>
    </row>
    <row r="206" spans="2:11" s="1" customFormat="1" ht="15" customHeight="1">
      <c r="B206" s="312"/>
      <c r="C206" s="289"/>
      <c r="D206" s="289"/>
      <c r="E206" s="289"/>
      <c r="F206" s="311" t="s">
        <v>48</v>
      </c>
      <c r="G206" s="289"/>
      <c r="H206" s="289" t="s">
        <v>2595</v>
      </c>
      <c r="I206" s="289"/>
      <c r="J206" s="289"/>
      <c r="K206" s="333"/>
    </row>
    <row r="207" spans="2:11" s="1" customFormat="1" ht="15" customHeight="1">
      <c r="B207" s="312"/>
      <c r="C207" s="289"/>
      <c r="D207" s="289"/>
      <c r="E207" s="289"/>
      <c r="F207" s="311"/>
      <c r="G207" s="289"/>
      <c r="H207" s="289"/>
      <c r="I207" s="289"/>
      <c r="J207" s="289"/>
      <c r="K207" s="333"/>
    </row>
    <row r="208" spans="2:11" s="1" customFormat="1" ht="15" customHeight="1">
      <c r="B208" s="312"/>
      <c r="C208" s="289" t="s">
        <v>2536</v>
      </c>
      <c r="D208" s="289"/>
      <c r="E208" s="289"/>
      <c r="F208" s="311" t="s">
        <v>81</v>
      </c>
      <c r="G208" s="289"/>
      <c r="H208" s="289" t="s">
        <v>2596</v>
      </c>
      <c r="I208" s="289"/>
      <c r="J208" s="289"/>
      <c r="K208" s="333"/>
    </row>
    <row r="209" spans="2:11" s="1" customFormat="1" ht="15" customHeight="1">
      <c r="B209" s="312"/>
      <c r="C209" s="318"/>
      <c r="D209" s="289"/>
      <c r="E209" s="289"/>
      <c r="F209" s="311" t="s">
        <v>2431</v>
      </c>
      <c r="G209" s="289"/>
      <c r="H209" s="289" t="s">
        <v>2432</v>
      </c>
      <c r="I209" s="289"/>
      <c r="J209" s="289"/>
      <c r="K209" s="333"/>
    </row>
    <row r="210" spans="2:11" s="1" customFormat="1" ht="15" customHeight="1">
      <c r="B210" s="312"/>
      <c r="C210" s="289"/>
      <c r="D210" s="289"/>
      <c r="E210" s="289"/>
      <c r="F210" s="311" t="s">
        <v>2429</v>
      </c>
      <c r="G210" s="289"/>
      <c r="H210" s="289" t="s">
        <v>2597</v>
      </c>
      <c r="I210" s="289"/>
      <c r="J210" s="289"/>
      <c r="K210" s="333"/>
    </row>
    <row r="211" spans="2:11" s="1" customFormat="1" ht="15" customHeight="1">
      <c r="B211" s="350"/>
      <c r="C211" s="318"/>
      <c r="D211" s="318"/>
      <c r="E211" s="318"/>
      <c r="F211" s="311" t="s">
        <v>2433</v>
      </c>
      <c r="G211" s="296"/>
      <c r="H211" s="337" t="s">
        <v>2434</v>
      </c>
      <c r="I211" s="337"/>
      <c r="J211" s="337"/>
      <c r="K211" s="351"/>
    </row>
    <row r="212" spans="2:11" s="1" customFormat="1" ht="15" customHeight="1">
      <c r="B212" s="350"/>
      <c r="C212" s="318"/>
      <c r="D212" s="318"/>
      <c r="E212" s="318"/>
      <c r="F212" s="311" t="s">
        <v>2435</v>
      </c>
      <c r="G212" s="296"/>
      <c r="H212" s="337" t="s">
        <v>2598</v>
      </c>
      <c r="I212" s="337"/>
      <c r="J212" s="337"/>
      <c r="K212" s="351"/>
    </row>
    <row r="213" spans="2:11" s="1" customFormat="1" ht="15" customHeight="1">
      <c r="B213" s="350"/>
      <c r="C213" s="318"/>
      <c r="D213" s="318"/>
      <c r="E213" s="318"/>
      <c r="F213" s="352"/>
      <c r="G213" s="296"/>
      <c r="H213" s="353"/>
      <c r="I213" s="353"/>
      <c r="J213" s="353"/>
      <c r="K213" s="351"/>
    </row>
    <row r="214" spans="2:11" s="1" customFormat="1" ht="15" customHeight="1">
      <c r="B214" s="350"/>
      <c r="C214" s="289" t="s">
        <v>2560</v>
      </c>
      <c r="D214" s="318"/>
      <c r="E214" s="318"/>
      <c r="F214" s="311">
        <v>1</v>
      </c>
      <c r="G214" s="296"/>
      <c r="H214" s="337" t="s">
        <v>2599</v>
      </c>
      <c r="I214" s="337"/>
      <c r="J214" s="337"/>
      <c r="K214" s="351"/>
    </row>
    <row r="215" spans="2:11" s="1" customFormat="1" ht="15" customHeight="1">
      <c r="B215" s="350"/>
      <c r="C215" s="318"/>
      <c r="D215" s="318"/>
      <c r="E215" s="318"/>
      <c r="F215" s="311">
        <v>2</v>
      </c>
      <c r="G215" s="296"/>
      <c r="H215" s="337" t="s">
        <v>2600</v>
      </c>
      <c r="I215" s="337"/>
      <c r="J215" s="337"/>
      <c r="K215" s="351"/>
    </row>
    <row r="216" spans="2:11" s="1" customFormat="1" ht="15" customHeight="1">
      <c r="B216" s="350"/>
      <c r="C216" s="318"/>
      <c r="D216" s="318"/>
      <c r="E216" s="318"/>
      <c r="F216" s="311">
        <v>3</v>
      </c>
      <c r="G216" s="296"/>
      <c r="H216" s="337" t="s">
        <v>2601</v>
      </c>
      <c r="I216" s="337"/>
      <c r="J216" s="337"/>
      <c r="K216" s="351"/>
    </row>
    <row r="217" spans="2:11" s="1" customFormat="1" ht="15" customHeight="1">
      <c r="B217" s="350"/>
      <c r="C217" s="318"/>
      <c r="D217" s="318"/>
      <c r="E217" s="318"/>
      <c r="F217" s="311">
        <v>4</v>
      </c>
      <c r="G217" s="296"/>
      <c r="H217" s="337" t="s">
        <v>2602</v>
      </c>
      <c r="I217" s="337"/>
      <c r="J217" s="337"/>
      <c r="K217" s="351"/>
    </row>
    <row r="218" spans="2:11" s="1" customFormat="1" ht="12.75" customHeight="1">
      <c r="B218" s="354"/>
      <c r="C218" s="355"/>
      <c r="D218" s="355"/>
      <c r="E218" s="355"/>
      <c r="F218" s="355"/>
      <c r="G218" s="355"/>
      <c r="H218" s="355"/>
      <c r="I218" s="355"/>
      <c r="J218" s="355"/>
      <c r="K218" s="35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76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83</v>
      </c>
    </row>
    <row r="3" spans="2:46" s="1" customFormat="1" ht="6.95" customHeight="1">
      <c r="B3" s="129"/>
      <c r="C3" s="130"/>
      <c r="D3" s="130"/>
      <c r="E3" s="130"/>
      <c r="F3" s="130"/>
      <c r="G3" s="130"/>
      <c r="H3" s="130"/>
      <c r="I3" s="131"/>
      <c r="J3" s="130"/>
      <c r="K3" s="130"/>
      <c r="L3" s="20"/>
      <c r="AT3" s="17" t="s">
        <v>85</v>
      </c>
    </row>
    <row r="4" spans="2:46" s="1" customFormat="1" ht="24.95" customHeight="1">
      <c r="B4" s="20"/>
      <c r="D4" s="132" t="s">
        <v>118</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Preference veřejné dopravy města Třebíč</v>
      </c>
      <c r="F7" s="134"/>
      <c r="G7" s="134"/>
      <c r="H7" s="134"/>
      <c r="I7" s="128"/>
      <c r="L7" s="20"/>
    </row>
    <row r="8" spans="1:31" s="2" customFormat="1" ht="12" customHeight="1">
      <c r="A8" s="38"/>
      <c r="B8" s="44"/>
      <c r="C8" s="38"/>
      <c r="D8" s="134" t="s">
        <v>119</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120</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84</v>
      </c>
      <c r="G11" s="38"/>
      <c r="H11" s="38"/>
      <c r="I11" s="140" t="s">
        <v>20</v>
      </c>
      <c r="J11" s="139" t="s">
        <v>121</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25. 5. 2021</v>
      </c>
      <c r="K12" s="38"/>
      <c r="L12" s="137"/>
      <c r="S12" s="38"/>
      <c r="T12" s="38"/>
      <c r="U12" s="38"/>
      <c r="V12" s="38"/>
      <c r="W12" s="38"/>
      <c r="X12" s="38"/>
      <c r="Y12" s="38"/>
      <c r="Z12" s="38"/>
      <c r="AA12" s="38"/>
      <c r="AB12" s="38"/>
      <c r="AC12" s="38"/>
      <c r="AD12" s="38"/>
      <c r="AE12" s="38"/>
    </row>
    <row r="13" spans="1:31" s="2" customFormat="1" ht="21.8" customHeight="1">
      <c r="A13" s="38"/>
      <c r="B13" s="44"/>
      <c r="C13" s="38"/>
      <c r="D13" s="142" t="s">
        <v>122</v>
      </c>
      <c r="E13" s="38"/>
      <c r="F13" s="143" t="s">
        <v>123</v>
      </c>
      <c r="G13" s="38"/>
      <c r="H13" s="38"/>
      <c r="I13" s="144" t="s">
        <v>124</v>
      </c>
      <c r="J13" s="143" t="s">
        <v>125</v>
      </c>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22</v>
      </c>
      <c r="F15" s="38"/>
      <c r="G15" s="38"/>
      <c r="H15" s="38"/>
      <c r="I15" s="140" t="s">
        <v>28</v>
      </c>
      <c r="J15" s="139" t="s">
        <v>29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33</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36</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83.25" customHeight="1">
      <c r="A27" s="145"/>
      <c r="B27" s="146"/>
      <c r="C27" s="145"/>
      <c r="D27" s="145"/>
      <c r="E27" s="147" t="s">
        <v>39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1"/>
      <c r="J29" s="150"/>
      <c r="K29" s="150"/>
      <c r="L29" s="137"/>
      <c r="S29" s="38"/>
      <c r="T29" s="38"/>
      <c r="U29" s="38"/>
      <c r="V29" s="38"/>
      <c r="W29" s="38"/>
      <c r="X29" s="38"/>
      <c r="Y29" s="38"/>
      <c r="Z29" s="38"/>
      <c r="AA29" s="38"/>
      <c r="AB29" s="38"/>
      <c r="AC29" s="38"/>
      <c r="AD29" s="38"/>
      <c r="AE29" s="38"/>
    </row>
    <row r="30" spans="1:31" s="2" customFormat="1" ht="25.4" customHeight="1">
      <c r="A30" s="38"/>
      <c r="B30" s="44"/>
      <c r="C30" s="38"/>
      <c r="D30" s="152" t="s">
        <v>40</v>
      </c>
      <c r="E30" s="38"/>
      <c r="F30" s="38"/>
      <c r="G30" s="38"/>
      <c r="H30" s="38"/>
      <c r="I30" s="136"/>
      <c r="J30" s="153">
        <f>ROUND(J92,2)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1"/>
      <c r="J31" s="150"/>
      <c r="K31" s="150"/>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4" t="s">
        <v>42</v>
      </c>
      <c r="G32" s="38"/>
      <c r="H32" s="38"/>
      <c r="I32" s="155" t="s">
        <v>41</v>
      </c>
      <c r="J32" s="154"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6" t="s">
        <v>44</v>
      </c>
      <c r="E33" s="134" t="s">
        <v>45</v>
      </c>
      <c r="F33" s="157">
        <f>ROUND((SUM(BE92:BE765)),2)</f>
        <v>0</v>
      </c>
      <c r="G33" s="38"/>
      <c r="H33" s="38"/>
      <c r="I33" s="158">
        <v>0.21</v>
      </c>
      <c r="J33" s="157">
        <f>ROUND(((SUM(BE92:BE765))*I33),2)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7">
        <f>ROUND((SUM(BF92:BF765)),2)</f>
        <v>0</v>
      </c>
      <c r="G34" s="38"/>
      <c r="H34" s="38"/>
      <c r="I34" s="158">
        <v>0.15</v>
      </c>
      <c r="J34" s="157">
        <f>ROUND(((SUM(BF92:BF765))*I34),2)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7">
        <f>ROUND((SUM(BG92:BG765)),2)</f>
        <v>0</v>
      </c>
      <c r="G35" s="38"/>
      <c r="H35" s="38"/>
      <c r="I35" s="158">
        <v>0.21</v>
      </c>
      <c r="J35" s="157">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7">
        <f>ROUND((SUM(BH92:BH765)),2)</f>
        <v>0</v>
      </c>
      <c r="G36" s="38"/>
      <c r="H36" s="38"/>
      <c r="I36" s="158">
        <v>0.15</v>
      </c>
      <c r="J36" s="157">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7">
        <f>ROUND((SUM(BI92:BI765)),2)</f>
        <v>0</v>
      </c>
      <c r="G37" s="38"/>
      <c r="H37" s="38"/>
      <c r="I37" s="158">
        <v>0</v>
      </c>
      <c r="J37" s="157">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9"/>
      <c r="D39" s="160" t="s">
        <v>50</v>
      </c>
      <c r="E39" s="161"/>
      <c r="F39" s="161"/>
      <c r="G39" s="162" t="s">
        <v>51</v>
      </c>
      <c r="H39" s="163" t="s">
        <v>52</v>
      </c>
      <c r="I39" s="164"/>
      <c r="J39" s="165">
        <f>SUM(J30:J37)</f>
        <v>0</v>
      </c>
      <c r="K39" s="166"/>
      <c r="L39" s="137"/>
      <c r="S39" s="38"/>
      <c r="T39" s="38"/>
      <c r="U39" s="38"/>
      <c r="V39" s="38"/>
      <c r="W39" s="38"/>
      <c r="X39" s="38"/>
      <c r="Y39" s="38"/>
      <c r="Z39" s="38"/>
      <c r="AA39" s="38"/>
      <c r="AB39" s="38"/>
      <c r="AC39" s="38"/>
      <c r="AD39" s="38"/>
      <c r="AE39" s="38"/>
    </row>
    <row r="40" spans="1:31" s="2" customFormat="1" ht="14.4" customHeight="1">
      <c r="A40" s="38"/>
      <c r="B40" s="167"/>
      <c r="C40" s="168"/>
      <c r="D40" s="168"/>
      <c r="E40" s="168"/>
      <c r="F40" s="168"/>
      <c r="G40" s="168"/>
      <c r="H40" s="168"/>
      <c r="I40" s="169"/>
      <c r="J40" s="168"/>
      <c r="K40" s="168"/>
      <c r="L40" s="137"/>
      <c r="S40" s="38"/>
      <c r="T40" s="38"/>
      <c r="U40" s="38"/>
      <c r="V40" s="38"/>
      <c r="W40" s="38"/>
      <c r="X40" s="38"/>
      <c r="Y40" s="38"/>
      <c r="Z40" s="38"/>
      <c r="AA40" s="38"/>
      <c r="AB40" s="38"/>
      <c r="AC40" s="38"/>
      <c r="AD40" s="38"/>
      <c r="AE40" s="38"/>
    </row>
    <row r="44" spans="1:31" s="2" customFormat="1" ht="6.95" customHeight="1">
      <c r="A44" s="38"/>
      <c r="B44" s="170"/>
      <c r="C44" s="171"/>
      <c r="D44" s="171"/>
      <c r="E44" s="171"/>
      <c r="F44" s="171"/>
      <c r="G44" s="171"/>
      <c r="H44" s="171"/>
      <c r="I44" s="172"/>
      <c r="J44" s="171"/>
      <c r="K44" s="171"/>
      <c r="L44" s="137"/>
      <c r="S44" s="38"/>
      <c r="T44" s="38"/>
      <c r="U44" s="38"/>
      <c r="V44" s="38"/>
      <c r="W44" s="38"/>
      <c r="X44" s="38"/>
      <c r="Y44" s="38"/>
      <c r="Z44" s="38"/>
      <c r="AA44" s="38"/>
      <c r="AB44" s="38"/>
      <c r="AC44" s="38"/>
      <c r="AD44" s="38"/>
      <c r="AE44" s="38"/>
    </row>
    <row r="45" spans="1:31" s="2" customFormat="1" ht="24.95" customHeight="1">
      <c r="A45" s="38"/>
      <c r="B45" s="39"/>
      <c r="C45" s="23" t="s">
        <v>126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3" t="str">
        <f>E7</f>
        <v>Preference veřejné dopravy města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119</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C1.a - Bráfova x Nádražní x Jungmannova - SSZ</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Město Třebíč</v>
      </c>
      <c r="G52" s="40"/>
      <c r="H52" s="40"/>
      <c r="I52" s="140" t="s">
        <v>23</v>
      </c>
      <c r="J52" s="72" t="str">
        <f>IF(J12="","",J12)</f>
        <v>25. 5. 2021</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32</v>
      </c>
      <c r="J54" s="36" t="str">
        <f>E21</f>
        <v>Ing. Karel Tomek</v>
      </c>
      <c r="K54" s="40"/>
      <c r="L54" s="137"/>
      <c r="S54" s="38"/>
      <c r="T54" s="38"/>
      <c r="U54" s="38"/>
      <c r="V54" s="38"/>
      <c r="W54" s="38"/>
      <c r="X54" s="38"/>
      <c r="Y54" s="38"/>
      <c r="Z54" s="38"/>
      <c r="AA54" s="38"/>
      <c r="AB54" s="38"/>
      <c r="AC54" s="38"/>
      <c r="AD54" s="38"/>
      <c r="AE54" s="38"/>
    </row>
    <row r="55" spans="1:31" s="2" customFormat="1" ht="25.65" customHeight="1">
      <c r="A55" s="38"/>
      <c r="B55" s="39"/>
      <c r="C55" s="32" t="s">
        <v>30</v>
      </c>
      <c r="D55" s="40"/>
      <c r="E55" s="40"/>
      <c r="F55" s="27" t="str">
        <f>IF(E18="","",E18)</f>
        <v>Vyplň údaj</v>
      </c>
      <c r="G55" s="40"/>
      <c r="H55" s="40"/>
      <c r="I55" s="140" t="s">
        <v>35</v>
      </c>
      <c r="J55" s="36" t="str">
        <f>E24</f>
        <v>Ivalú Macarena Ávila Herrera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4" t="s">
        <v>127</v>
      </c>
      <c r="D57" s="175"/>
      <c r="E57" s="175"/>
      <c r="F57" s="175"/>
      <c r="G57" s="175"/>
      <c r="H57" s="175"/>
      <c r="I57" s="176"/>
      <c r="J57" s="177" t="s">
        <v>128</v>
      </c>
      <c r="K57" s="175"/>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8" t="s">
        <v>72</v>
      </c>
      <c r="D59" s="40"/>
      <c r="E59" s="40"/>
      <c r="F59" s="40"/>
      <c r="G59" s="40"/>
      <c r="H59" s="40"/>
      <c r="I59" s="136"/>
      <c r="J59" s="102">
        <f>J92</f>
        <v>0</v>
      </c>
      <c r="K59" s="40"/>
      <c r="L59" s="137"/>
      <c r="S59" s="38"/>
      <c r="T59" s="38"/>
      <c r="U59" s="38"/>
      <c r="V59" s="38"/>
      <c r="W59" s="38"/>
      <c r="X59" s="38"/>
      <c r="Y59" s="38"/>
      <c r="Z59" s="38"/>
      <c r="AA59" s="38"/>
      <c r="AB59" s="38"/>
      <c r="AC59" s="38"/>
      <c r="AD59" s="38"/>
      <c r="AE59" s="38"/>
      <c r="AU59" s="17" t="s">
        <v>129</v>
      </c>
    </row>
    <row r="60" spans="1:31" s="9" customFormat="1" ht="24.95" customHeight="1">
      <c r="A60" s="9"/>
      <c r="B60" s="179"/>
      <c r="C60" s="180"/>
      <c r="D60" s="181" t="s">
        <v>130</v>
      </c>
      <c r="E60" s="182"/>
      <c r="F60" s="182"/>
      <c r="G60" s="182"/>
      <c r="H60" s="182"/>
      <c r="I60" s="183"/>
      <c r="J60" s="184">
        <f>J93</f>
        <v>0</v>
      </c>
      <c r="K60" s="180"/>
      <c r="L60" s="185"/>
      <c r="S60" s="9"/>
      <c r="T60" s="9"/>
      <c r="U60" s="9"/>
      <c r="V60" s="9"/>
      <c r="W60" s="9"/>
      <c r="X60" s="9"/>
      <c r="Y60" s="9"/>
      <c r="Z60" s="9"/>
      <c r="AA60" s="9"/>
      <c r="AB60" s="9"/>
      <c r="AC60" s="9"/>
      <c r="AD60" s="9"/>
      <c r="AE60" s="9"/>
    </row>
    <row r="61" spans="1:31" s="9" customFormat="1" ht="24.95" customHeight="1">
      <c r="A61" s="9"/>
      <c r="B61" s="179"/>
      <c r="C61" s="180"/>
      <c r="D61" s="181" t="s">
        <v>131</v>
      </c>
      <c r="E61" s="182"/>
      <c r="F61" s="182"/>
      <c r="G61" s="182"/>
      <c r="H61" s="182"/>
      <c r="I61" s="183"/>
      <c r="J61" s="184">
        <f>J112</f>
        <v>0</v>
      </c>
      <c r="K61" s="180"/>
      <c r="L61" s="185"/>
      <c r="S61" s="9"/>
      <c r="T61" s="9"/>
      <c r="U61" s="9"/>
      <c r="V61" s="9"/>
      <c r="W61" s="9"/>
      <c r="X61" s="9"/>
      <c r="Y61" s="9"/>
      <c r="Z61" s="9"/>
      <c r="AA61" s="9"/>
      <c r="AB61" s="9"/>
      <c r="AC61" s="9"/>
      <c r="AD61" s="9"/>
      <c r="AE61" s="9"/>
    </row>
    <row r="62" spans="1:31" s="9" customFormat="1" ht="24.95" customHeight="1">
      <c r="A62" s="9"/>
      <c r="B62" s="179"/>
      <c r="C62" s="180"/>
      <c r="D62" s="181" t="s">
        <v>132</v>
      </c>
      <c r="E62" s="182"/>
      <c r="F62" s="182"/>
      <c r="G62" s="182"/>
      <c r="H62" s="182"/>
      <c r="I62" s="183"/>
      <c r="J62" s="184">
        <f>J119</f>
        <v>0</v>
      </c>
      <c r="K62" s="180"/>
      <c r="L62" s="185"/>
      <c r="S62" s="9"/>
      <c r="T62" s="9"/>
      <c r="U62" s="9"/>
      <c r="V62" s="9"/>
      <c r="W62" s="9"/>
      <c r="X62" s="9"/>
      <c r="Y62" s="9"/>
      <c r="Z62" s="9"/>
      <c r="AA62" s="9"/>
      <c r="AB62" s="9"/>
      <c r="AC62" s="9"/>
      <c r="AD62" s="9"/>
      <c r="AE62" s="9"/>
    </row>
    <row r="63" spans="1:31" s="10" customFormat="1" ht="19.9" customHeight="1">
      <c r="A63" s="10"/>
      <c r="B63" s="186"/>
      <c r="C63" s="187"/>
      <c r="D63" s="188" t="s">
        <v>133</v>
      </c>
      <c r="E63" s="189"/>
      <c r="F63" s="189"/>
      <c r="G63" s="189"/>
      <c r="H63" s="189"/>
      <c r="I63" s="190"/>
      <c r="J63" s="191">
        <f>J120</f>
        <v>0</v>
      </c>
      <c r="K63" s="187"/>
      <c r="L63" s="192"/>
      <c r="S63" s="10"/>
      <c r="T63" s="10"/>
      <c r="U63" s="10"/>
      <c r="V63" s="10"/>
      <c r="W63" s="10"/>
      <c r="X63" s="10"/>
      <c r="Y63" s="10"/>
      <c r="Z63" s="10"/>
      <c r="AA63" s="10"/>
      <c r="AB63" s="10"/>
      <c r="AC63" s="10"/>
      <c r="AD63" s="10"/>
      <c r="AE63" s="10"/>
    </row>
    <row r="64" spans="1:31" s="9" customFormat="1" ht="24.95" customHeight="1">
      <c r="A64" s="9"/>
      <c r="B64" s="179"/>
      <c r="C64" s="180"/>
      <c r="D64" s="181" t="s">
        <v>134</v>
      </c>
      <c r="E64" s="182"/>
      <c r="F64" s="182"/>
      <c r="G64" s="182"/>
      <c r="H64" s="182"/>
      <c r="I64" s="183"/>
      <c r="J64" s="184">
        <f>J139</f>
        <v>0</v>
      </c>
      <c r="K64" s="180"/>
      <c r="L64" s="185"/>
      <c r="S64" s="9"/>
      <c r="T64" s="9"/>
      <c r="U64" s="9"/>
      <c r="V64" s="9"/>
      <c r="W64" s="9"/>
      <c r="X64" s="9"/>
      <c r="Y64" s="9"/>
      <c r="Z64" s="9"/>
      <c r="AA64" s="9"/>
      <c r="AB64" s="9"/>
      <c r="AC64" s="9"/>
      <c r="AD64" s="9"/>
      <c r="AE64" s="9"/>
    </row>
    <row r="65" spans="1:31" s="9" customFormat="1" ht="24.95" customHeight="1">
      <c r="A65" s="9"/>
      <c r="B65" s="179"/>
      <c r="C65" s="180"/>
      <c r="D65" s="181" t="s">
        <v>135</v>
      </c>
      <c r="E65" s="182"/>
      <c r="F65" s="182"/>
      <c r="G65" s="182"/>
      <c r="H65" s="182"/>
      <c r="I65" s="183"/>
      <c r="J65" s="184">
        <f>J232</f>
        <v>0</v>
      </c>
      <c r="K65" s="180"/>
      <c r="L65" s="185"/>
      <c r="S65" s="9"/>
      <c r="T65" s="9"/>
      <c r="U65" s="9"/>
      <c r="V65" s="9"/>
      <c r="W65" s="9"/>
      <c r="X65" s="9"/>
      <c r="Y65" s="9"/>
      <c r="Z65" s="9"/>
      <c r="AA65" s="9"/>
      <c r="AB65" s="9"/>
      <c r="AC65" s="9"/>
      <c r="AD65" s="9"/>
      <c r="AE65" s="9"/>
    </row>
    <row r="66" spans="1:31" s="10" customFormat="1" ht="19.9" customHeight="1">
      <c r="A66" s="10"/>
      <c r="B66" s="186"/>
      <c r="C66" s="187"/>
      <c r="D66" s="188" t="s">
        <v>136</v>
      </c>
      <c r="E66" s="189"/>
      <c r="F66" s="189"/>
      <c r="G66" s="189"/>
      <c r="H66" s="189"/>
      <c r="I66" s="190"/>
      <c r="J66" s="191">
        <f>J572</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137</v>
      </c>
      <c r="E67" s="189"/>
      <c r="F67" s="189"/>
      <c r="G67" s="189"/>
      <c r="H67" s="189"/>
      <c r="I67" s="190"/>
      <c r="J67" s="191">
        <f>J629</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138</v>
      </c>
      <c r="E68" s="189"/>
      <c r="F68" s="189"/>
      <c r="G68" s="189"/>
      <c r="H68" s="189"/>
      <c r="I68" s="190"/>
      <c r="J68" s="191">
        <f>J633</f>
        <v>0</v>
      </c>
      <c r="K68" s="187"/>
      <c r="L68" s="192"/>
      <c r="S68" s="10"/>
      <c r="T68" s="10"/>
      <c r="U68" s="10"/>
      <c r="V68" s="10"/>
      <c r="W68" s="10"/>
      <c r="X68" s="10"/>
      <c r="Y68" s="10"/>
      <c r="Z68" s="10"/>
      <c r="AA68" s="10"/>
      <c r="AB68" s="10"/>
      <c r="AC68" s="10"/>
      <c r="AD68" s="10"/>
      <c r="AE68" s="10"/>
    </row>
    <row r="69" spans="1:31" s="9" customFormat="1" ht="24.95" customHeight="1">
      <c r="A69" s="9"/>
      <c r="B69" s="179"/>
      <c r="C69" s="180"/>
      <c r="D69" s="181" t="s">
        <v>139</v>
      </c>
      <c r="E69" s="182"/>
      <c r="F69" s="182"/>
      <c r="G69" s="182"/>
      <c r="H69" s="182"/>
      <c r="I69" s="183"/>
      <c r="J69" s="184">
        <f>J647</f>
        <v>0</v>
      </c>
      <c r="K69" s="180"/>
      <c r="L69" s="185"/>
      <c r="S69" s="9"/>
      <c r="T69" s="9"/>
      <c r="U69" s="9"/>
      <c r="V69" s="9"/>
      <c r="W69" s="9"/>
      <c r="X69" s="9"/>
      <c r="Y69" s="9"/>
      <c r="Z69" s="9"/>
      <c r="AA69" s="9"/>
      <c r="AB69" s="9"/>
      <c r="AC69" s="9"/>
      <c r="AD69" s="9"/>
      <c r="AE69" s="9"/>
    </row>
    <row r="70" spans="1:31" s="9" customFormat="1" ht="24.95" customHeight="1">
      <c r="A70" s="9"/>
      <c r="B70" s="179"/>
      <c r="C70" s="180"/>
      <c r="D70" s="181" t="s">
        <v>140</v>
      </c>
      <c r="E70" s="182"/>
      <c r="F70" s="182"/>
      <c r="G70" s="182"/>
      <c r="H70" s="182"/>
      <c r="I70" s="183"/>
      <c r="J70" s="184">
        <f>J743</f>
        <v>0</v>
      </c>
      <c r="K70" s="180"/>
      <c r="L70" s="185"/>
      <c r="S70" s="9"/>
      <c r="T70" s="9"/>
      <c r="U70" s="9"/>
      <c r="V70" s="9"/>
      <c r="W70" s="9"/>
      <c r="X70" s="9"/>
      <c r="Y70" s="9"/>
      <c r="Z70" s="9"/>
      <c r="AA70" s="9"/>
      <c r="AB70" s="9"/>
      <c r="AC70" s="9"/>
      <c r="AD70" s="9"/>
      <c r="AE70" s="9"/>
    </row>
    <row r="71" spans="1:31" s="9" customFormat="1" ht="24.95" customHeight="1">
      <c r="A71" s="9"/>
      <c r="B71" s="179"/>
      <c r="C71" s="180"/>
      <c r="D71" s="181" t="s">
        <v>141</v>
      </c>
      <c r="E71" s="182"/>
      <c r="F71" s="182"/>
      <c r="G71" s="182"/>
      <c r="H71" s="182"/>
      <c r="I71" s="183"/>
      <c r="J71" s="184">
        <f>J752</f>
        <v>0</v>
      </c>
      <c r="K71" s="180"/>
      <c r="L71" s="185"/>
      <c r="S71" s="9"/>
      <c r="T71" s="9"/>
      <c r="U71" s="9"/>
      <c r="V71" s="9"/>
      <c r="W71" s="9"/>
      <c r="X71" s="9"/>
      <c r="Y71" s="9"/>
      <c r="Z71" s="9"/>
      <c r="AA71" s="9"/>
      <c r="AB71" s="9"/>
      <c r="AC71" s="9"/>
      <c r="AD71" s="9"/>
      <c r="AE71" s="9"/>
    </row>
    <row r="72" spans="1:31" s="10" customFormat="1" ht="19.9" customHeight="1">
      <c r="A72" s="10"/>
      <c r="B72" s="186"/>
      <c r="C72" s="187"/>
      <c r="D72" s="188" t="s">
        <v>142</v>
      </c>
      <c r="E72" s="189"/>
      <c r="F72" s="189"/>
      <c r="G72" s="189"/>
      <c r="H72" s="189"/>
      <c r="I72" s="190"/>
      <c r="J72" s="191">
        <f>J753</f>
        <v>0</v>
      </c>
      <c r="K72" s="187"/>
      <c r="L72" s="192"/>
      <c r="S72" s="10"/>
      <c r="T72" s="10"/>
      <c r="U72" s="10"/>
      <c r="V72" s="10"/>
      <c r="W72" s="10"/>
      <c r="X72" s="10"/>
      <c r="Y72" s="10"/>
      <c r="Z72" s="10"/>
      <c r="AA72" s="10"/>
      <c r="AB72" s="10"/>
      <c r="AC72" s="10"/>
      <c r="AD72" s="10"/>
      <c r="AE72" s="10"/>
    </row>
    <row r="73" spans="1:31" s="2" customFormat="1" ht="21.8"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6.95" customHeight="1">
      <c r="A74" s="38"/>
      <c r="B74" s="59"/>
      <c r="C74" s="60"/>
      <c r="D74" s="60"/>
      <c r="E74" s="60"/>
      <c r="F74" s="60"/>
      <c r="G74" s="60"/>
      <c r="H74" s="60"/>
      <c r="I74" s="169"/>
      <c r="J74" s="60"/>
      <c r="K74" s="60"/>
      <c r="L74" s="137"/>
      <c r="S74" s="38"/>
      <c r="T74" s="38"/>
      <c r="U74" s="38"/>
      <c r="V74" s="38"/>
      <c r="W74" s="38"/>
      <c r="X74" s="38"/>
      <c r="Y74" s="38"/>
      <c r="Z74" s="38"/>
      <c r="AA74" s="38"/>
      <c r="AB74" s="38"/>
      <c r="AC74" s="38"/>
      <c r="AD74" s="38"/>
      <c r="AE74" s="38"/>
    </row>
    <row r="78" spans="1:31" s="2" customFormat="1" ht="6.95" customHeight="1">
      <c r="A78" s="38"/>
      <c r="B78" s="61"/>
      <c r="C78" s="62"/>
      <c r="D78" s="62"/>
      <c r="E78" s="62"/>
      <c r="F78" s="62"/>
      <c r="G78" s="62"/>
      <c r="H78" s="62"/>
      <c r="I78" s="172"/>
      <c r="J78" s="62"/>
      <c r="K78" s="62"/>
      <c r="L78" s="137"/>
      <c r="S78" s="38"/>
      <c r="T78" s="38"/>
      <c r="U78" s="38"/>
      <c r="V78" s="38"/>
      <c r="W78" s="38"/>
      <c r="X78" s="38"/>
      <c r="Y78" s="38"/>
      <c r="Z78" s="38"/>
      <c r="AA78" s="38"/>
      <c r="AB78" s="38"/>
      <c r="AC78" s="38"/>
      <c r="AD78" s="38"/>
      <c r="AE78" s="38"/>
    </row>
    <row r="79" spans="1:31" s="2" customFormat="1" ht="24.95" customHeight="1">
      <c r="A79" s="38"/>
      <c r="B79" s="39"/>
      <c r="C79" s="23" t="s">
        <v>143</v>
      </c>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2" customHeight="1">
      <c r="A81" s="38"/>
      <c r="B81" s="39"/>
      <c r="C81" s="32" t="s">
        <v>16</v>
      </c>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6.5" customHeight="1">
      <c r="A82" s="38"/>
      <c r="B82" s="39"/>
      <c r="C82" s="40"/>
      <c r="D82" s="40"/>
      <c r="E82" s="173" t="str">
        <f>E7</f>
        <v>Preference veřejné dopravy města Třebíč</v>
      </c>
      <c r="F82" s="32"/>
      <c r="G82" s="32"/>
      <c r="H82" s="32"/>
      <c r="I82" s="136"/>
      <c r="J82" s="40"/>
      <c r="K82" s="40"/>
      <c r="L82" s="137"/>
      <c r="S82" s="38"/>
      <c r="T82" s="38"/>
      <c r="U82" s="38"/>
      <c r="V82" s="38"/>
      <c r="W82" s="38"/>
      <c r="X82" s="38"/>
      <c r="Y82" s="38"/>
      <c r="Z82" s="38"/>
      <c r="AA82" s="38"/>
      <c r="AB82" s="38"/>
      <c r="AC82" s="38"/>
      <c r="AD82" s="38"/>
      <c r="AE82" s="38"/>
    </row>
    <row r="83" spans="1:31" s="2" customFormat="1" ht="12" customHeight="1">
      <c r="A83" s="38"/>
      <c r="B83" s="39"/>
      <c r="C83" s="32" t="s">
        <v>119</v>
      </c>
      <c r="D83" s="40"/>
      <c r="E83" s="40"/>
      <c r="F83" s="40"/>
      <c r="G83" s="40"/>
      <c r="H83" s="40"/>
      <c r="I83" s="136"/>
      <c r="J83" s="40"/>
      <c r="K83" s="40"/>
      <c r="L83" s="137"/>
      <c r="S83" s="38"/>
      <c r="T83" s="38"/>
      <c r="U83" s="38"/>
      <c r="V83" s="38"/>
      <c r="W83" s="38"/>
      <c r="X83" s="38"/>
      <c r="Y83" s="38"/>
      <c r="Z83" s="38"/>
      <c r="AA83" s="38"/>
      <c r="AB83" s="38"/>
      <c r="AC83" s="38"/>
      <c r="AD83" s="38"/>
      <c r="AE83" s="38"/>
    </row>
    <row r="84" spans="1:31" s="2" customFormat="1" ht="16.5" customHeight="1">
      <c r="A84" s="38"/>
      <c r="B84" s="39"/>
      <c r="C84" s="40"/>
      <c r="D84" s="40"/>
      <c r="E84" s="69" t="str">
        <f>E9</f>
        <v>C1.a - Bráfova x Nádražní x Jungmannova - SSZ</v>
      </c>
      <c r="F84" s="40"/>
      <c r="G84" s="40"/>
      <c r="H84" s="40"/>
      <c r="I84" s="136"/>
      <c r="J84" s="40"/>
      <c r="K84" s="40"/>
      <c r="L84" s="137"/>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136"/>
      <c r="J85" s="40"/>
      <c r="K85" s="40"/>
      <c r="L85" s="137"/>
      <c r="S85" s="38"/>
      <c r="T85" s="38"/>
      <c r="U85" s="38"/>
      <c r="V85" s="38"/>
      <c r="W85" s="38"/>
      <c r="X85" s="38"/>
      <c r="Y85" s="38"/>
      <c r="Z85" s="38"/>
      <c r="AA85" s="38"/>
      <c r="AB85" s="38"/>
      <c r="AC85" s="38"/>
      <c r="AD85" s="38"/>
      <c r="AE85" s="38"/>
    </row>
    <row r="86" spans="1:31" s="2" customFormat="1" ht="12" customHeight="1">
      <c r="A86" s="38"/>
      <c r="B86" s="39"/>
      <c r="C86" s="32" t="s">
        <v>21</v>
      </c>
      <c r="D86" s="40"/>
      <c r="E86" s="40"/>
      <c r="F86" s="27" t="str">
        <f>F12</f>
        <v>Město Třebíč</v>
      </c>
      <c r="G86" s="40"/>
      <c r="H86" s="40"/>
      <c r="I86" s="140" t="s">
        <v>23</v>
      </c>
      <c r="J86" s="72" t="str">
        <f>IF(J12="","",J12)</f>
        <v>25. 5. 2021</v>
      </c>
      <c r="K86" s="40"/>
      <c r="L86" s="137"/>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136"/>
      <c r="J87" s="40"/>
      <c r="K87" s="40"/>
      <c r="L87" s="137"/>
      <c r="S87" s="38"/>
      <c r="T87" s="38"/>
      <c r="U87" s="38"/>
      <c r="V87" s="38"/>
      <c r="W87" s="38"/>
      <c r="X87" s="38"/>
      <c r="Y87" s="38"/>
      <c r="Z87" s="38"/>
      <c r="AA87" s="38"/>
      <c r="AB87" s="38"/>
      <c r="AC87" s="38"/>
      <c r="AD87" s="38"/>
      <c r="AE87" s="38"/>
    </row>
    <row r="88" spans="1:31" s="2" customFormat="1" ht="15.15" customHeight="1">
      <c r="A88" s="38"/>
      <c r="B88" s="39"/>
      <c r="C88" s="32" t="s">
        <v>25</v>
      </c>
      <c r="D88" s="40"/>
      <c r="E88" s="40"/>
      <c r="F88" s="27" t="str">
        <f>E15</f>
        <v>Město Třebíč</v>
      </c>
      <c r="G88" s="40"/>
      <c r="H88" s="40"/>
      <c r="I88" s="140" t="s">
        <v>32</v>
      </c>
      <c r="J88" s="36" t="str">
        <f>E21</f>
        <v>Ing. Karel Tomek</v>
      </c>
      <c r="K88" s="40"/>
      <c r="L88" s="137"/>
      <c r="S88" s="38"/>
      <c r="T88" s="38"/>
      <c r="U88" s="38"/>
      <c r="V88" s="38"/>
      <c r="W88" s="38"/>
      <c r="X88" s="38"/>
      <c r="Y88" s="38"/>
      <c r="Z88" s="38"/>
      <c r="AA88" s="38"/>
      <c r="AB88" s="38"/>
      <c r="AC88" s="38"/>
      <c r="AD88" s="38"/>
      <c r="AE88" s="38"/>
    </row>
    <row r="89" spans="1:31" s="2" customFormat="1" ht="25.65" customHeight="1">
      <c r="A89" s="38"/>
      <c r="B89" s="39"/>
      <c r="C89" s="32" t="s">
        <v>30</v>
      </c>
      <c r="D89" s="40"/>
      <c r="E89" s="40"/>
      <c r="F89" s="27" t="str">
        <f>IF(E18="","",E18)</f>
        <v>Vyplň údaj</v>
      </c>
      <c r="G89" s="40"/>
      <c r="H89" s="40"/>
      <c r="I89" s="140" t="s">
        <v>35</v>
      </c>
      <c r="J89" s="36" t="str">
        <f>E24</f>
        <v>Ivalú Macarena Ávila Herrera</v>
      </c>
      <c r="K89" s="40"/>
      <c r="L89" s="137"/>
      <c r="S89" s="38"/>
      <c r="T89" s="38"/>
      <c r="U89" s="38"/>
      <c r="V89" s="38"/>
      <c r="W89" s="38"/>
      <c r="X89" s="38"/>
      <c r="Y89" s="38"/>
      <c r="Z89" s="38"/>
      <c r="AA89" s="38"/>
      <c r="AB89" s="38"/>
      <c r="AC89" s="38"/>
      <c r="AD89" s="38"/>
      <c r="AE89" s="38"/>
    </row>
    <row r="90" spans="1:31" s="2" customFormat="1" ht="10.3" customHeight="1">
      <c r="A90" s="38"/>
      <c r="B90" s="39"/>
      <c r="C90" s="40"/>
      <c r="D90" s="40"/>
      <c r="E90" s="40"/>
      <c r="F90" s="40"/>
      <c r="G90" s="40"/>
      <c r="H90" s="40"/>
      <c r="I90" s="136"/>
      <c r="J90" s="40"/>
      <c r="K90" s="40"/>
      <c r="L90" s="137"/>
      <c r="S90" s="38"/>
      <c r="T90" s="38"/>
      <c r="U90" s="38"/>
      <c r="V90" s="38"/>
      <c r="W90" s="38"/>
      <c r="X90" s="38"/>
      <c r="Y90" s="38"/>
      <c r="Z90" s="38"/>
      <c r="AA90" s="38"/>
      <c r="AB90" s="38"/>
      <c r="AC90" s="38"/>
      <c r="AD90" s="38"/>
      <c r="AE90" s="38"/>
    </row>
    <row r="91" spans="1:31" s="11" customFormat="1" ht="29.25" customHeight="1">
      <c r="A91" s="193"/>
      <c r="B91" s="194"/>
      <c r="C91" s="195" t="s">
        <v>144</v>
      </c>
      <c r="D91" s="196" t="s">
        <v>59</v>
      </c>
      <c r="E91" s="196" t="s">
        <v>55</v>
      </c>
      <c r="F91" s="196" t="s">
        <v>56</v>
      </c>
      <c r="G91" s="196" t="s">
        <v>145</v>
      </c>
      <c r="H91" s="196" t="s">
        <v>146</v>
      </c>
      <c r="I91" s="197" t="s">
        <v>147</v>
      </c>
      <c r="J91" s="196" t="s">
        <v>128</v>
      </c>
      <c r="K91" s="198" t="s">
        <v>148</v>
      </c>
      <c r="L91" s="199"/>
      <c r="M91" s="92" t="s">
        <v>19</v>
      </c>
      <c r="N91" s="93" t="s">
        <v>44</v>
      </c>
      <c r="O91" s="93" t="s">
        <v>149</v>
      </c>
      <c r="P91" s="93" t="s">
        <v>150</v>
      </c>
      <c r="Q91" s="93" t="s">
        <v>151</v>
      </c>
      <c r="R91" s="93" t="s">
        <v>152</v>
      </c>
      <c r="S91" s="93" t="s">
        <v>153</v>
      </c>
      <c r="T91" s="94" t="s">
        <v>154</v>
      </c>
      <c r="U91" s="193"/>
      <c r="V91" s="193"/>
      <c r="W91" s="193"/>
      <c r="X91" s="193"/>
      <c r="Y91" s="193"/>
      <c r="Z91" s="193"/>
      <c r="AA91" s="193"/>
      <c r="AB91" s="193"/>
      <c r="AC91" s="193"/>
      <c r="AD91" s="193"/>
      <c r="AE91" s="193"/>
    </row>
    <row r="92" spans="1:63" s="2" customFormat="1" ht="22.8" customHeight="1">
      <c r="A92" s="38"/>
      <c r="B92" s="39"/>
      <c r="C92" s="99" t="s">
        <v>155</v>
      </c>
      <c r="D92" s="40"/>
      <c r="E92" s="40"/>
      <c r="F92" s="40"/>
      <c r="G92" s="40"/>
      <c r="H92" s="40"/>
      <c r="I92" s="136"/>
      <c r="J92" s="200">
        <f>BK92</f>
        <v>0</v>
      </c>
      <c r="K92" s="40"/>
      <c r="L92" s="44"/>
      <c r="M92" s="95"/>
      <c r="N92" s="201"/>
      <c r="O92" s="96"/>
      <c r="P92" s="202">
        <f>P93+P112+P119+P139+P232+P647+P743+P752</f>
        <v>0</v>
      </c>
      <c r="Q92" s="96"/>
      <c r="R92" s="202">
        <f>R93+R112+R119+R139+R232+R647+R743+R752</f>
        <v>131.99825294</v>
      </c>
      <c r="S92" s="96"/>
      <c r="T92" s="203">
        <f>T93+T112+T119+T139+T232+T647+T743+T752</f>
        <v>24.8</v>
      </c>
      <c r="U92" s="38"/>
      <c r="V92" s="38"/>
      <c r="W92" s="38"/>
      <c r="X92" s="38"/>
      <c r="Y92" s="38"/>
      <c r="Z92" s="38"/>
      <c r="AA92" s="38"/>
      <c r="AB92" s="38"/>
      <c r="AC92" s="38"/>
      <c r="AD92" s="38"/>
      <c r="AE92" s="38"/>
      <c r="AT92" s="17" t="s">
        <v>73</v>
      </c>
      <c r="AU92" s="17" t="s">
        <v>129</v>
      </c>
      <c r="BK92" s="204">
        <f>BK93+BK112+BK119+BK139+BK232+BK647+BK743+BK752</f>
        <v>0</v>
      </c>
    </row>
    <row r="93" spans="1:63" s="12" customFormat="1" ht="25.9" customHeight="1">
      <c r="A93" s="12"/>
      <c r="B93" s="205"/>
      <c r="C93" s="206"/>
      <c r="D93" s="207" t="s">
        <v>73</v>
      </c>
      <c r="E93" s="208" t="s">
        <v>156</v>
      </c>
      <c r="F93" s="208" t="s">
        <v>157</v>
      </c>
      <c r="G93" s="206"/>
      <c r="H93" s="206"/>
      <c r="I93" s="209"/>
      <c r="J93" s="210">
        <f>BK93</f>
        <v>0</v>
      </c>
      <c r="K93" s="206"/>
      <c r="L93" s="211"/>
      <c r="M93" s="212"/>
      <c r="N93" s="213"/>
      <c r="O93" s="213"/>
      <c r="P93" s="214">
        <f>SUM(P94:P111)</f>
        <v>0</v>
      </c>
      <c r="Q93" s="213"/>
      <c r="R93" s="214">
        <f>SUM(R94:R111)</f>
        <v>0</v>
      </c>
      <c r="S93" s="213"/>
      <c r="T93" s="215">
        <f>SUM(T94:T111)</f>
        <v>0</v>
      </c>
      <c r="U93" s="12"/>
      <c r="V93" s="12"/>
      <c r="W93" s="12"/>
      <c r="X93" s="12"/>
      <c r="Y93" s="12"/>
      <c r="Z93" s="12"/>
      <c r="AA93" s="12"/>
      <c r="AB93" s="12"/>
      <c r="AC93" s="12"/>
      <c r="AD93" s="12"/>
      <c r="AE93" s="12"/>
      <c r="AR93" s="216" t="s">
        <v>82</v>
      </c>
      <c r="AT93" s="217" t="s">
        <v>73</v>
      </c>
      <c r="AU93" s="217" t="s">
        <v>74</v>
      </c>
      <c r="AY93" s="216" t="s">
        <v>158</v>
      </c>
      <c r="BK93" s="218">
        <f>SUM(BK94:BK111)</f>
        <v>0</v>
      </c>
    </row>
    <row r="94" spans="1:65" s="2" customFormat="1" ht="16.5" customHeight="1">
      <c r="A94" s="38"/>
      <c r="B94" s="39"/>
      <c r="C94" s="219" t="s">
        <v>82</v>
      </c>
      <c r="D94" s="219" t="s">
        <v>159</v>
      </c>
      <c r="E94" s="220" t="s">
        <v>160</v>
      </c>
      <c r="F94" s="221" t="s">
        <v>161</v>
      </c>
      <c r="G94" s="222" t="s">
        <v>162</v>
      </c>
      <c r="H94" s="223">
        <v>140.8</v>
      </c>
      <c r="I94" s="224"/>
      <c r="J94" s="225">
        <f>ROUND(I94*H94,2)</f>
        <v>0</v>
      </c>
      <c r="K94" s="221" t="s">
        <v>19</v>
      </c>
      <c r="L94" s="44"/>
      <c r="M94" s="226" t="s">
        <v>19</v>
      </c>
      <c r="N94" s="227" t="s">
        <v>45</v>
      </c>
      <c r="O94" s="84"/>
      <c r="P94" s="228">
        <f>O94*H94</f>
        <v>0</v>
      </c>
      <c r="Q94" s="228">
        <v>0</v>
      </c>
      <c r="R94" s="228">
        <f>Q94*H94</f>
        <v>0</v>
      </c>
      <c r="S94" s="228">
        <v>0</v>
      </c>
      <c r="T94" s="229">
        <f>S94*H94</f>
        <v>0</v>
      </c>
      <c r="U94" s="38"/>
      <c r="V94" s="38"/>
      <c r="W94" s="38"/>
      <c r="X94" s="38"/>
      <c r="Y94" s="38"/>
      <c r="Z94" s="38"/>
      <c r="AA94" s="38"/>
      <c r="AB94" s="38"/>
      <c r="AC94" s="38"/>
      <c r="AD94" s="38"/>
      <c r="AE94" s="38"/>
      <c r="AR94" s="230" t="s">
        <v>163</v>
      </c>
      <c r="AT94" s="230" t="s">
        <v>159</v>
      </c>
      <c r="AU94" s="230" t="s">
        <v>82</v>
      </c>
      <c r="AY94" s="17" t="s">
        <v>158</v>
      </c>
      <c r="BE94" s="231">
        <f>IF(N94="základní",J94,0)</f>
        <v>0</v>
      </c>
      <c r="BF94" s="231">
        <f>IF(N94="snížená",J94,0)</f>
        <v>0</v>
      </c>
      <c r="BG94" s="231">
        <f>IF(N94="zákl. přenesená",J94,0)</f>
        <v>0</v>
      </c>
      <c r="BH94" s="231">
        <f>IF(N94="sníž. přenesená",J94,0)</f>
        <v>0</v>
      </c>
      <c r="BI94" s="231">
        <f>IF(N94="nulová",J94,0)</f>
        <v>0</v>
      </c>
      <c r="BJ94" s="17" t="s">
        <v>82</v>
      </c>
      <c r="BK94" s="231">
        <f>ROUND(I94*H94,2)</f>
        <v>0</v>
      </c>
      <c r="BL94" s="17" t="s">
        <v>163</v>
      </c>
      <c r="BM94" s="230" t="s">
        <v>164</v>
      </c>
    </row>
    <row r="95" spans="1:47" s="2" customFormat="1" ht="12">
      <c r="A95" s="38"/>
      <c r="B95" s="39"/>
      <c r="C95" s="40"/>
      <c r="D95" s="232" t="s">
        <v>165</v>
      </c>
      <c r="E95" s="40"/>
      <c r="F95" s="233" t="s">
        <v>161</v>
      </c>
      <c r="G95" s="40"/>
      <c r="H95" s="40"/>
      <c r="I95" s="136"/>
      <c r="J95" s="40"/>
      <c r="K95" s="40"/>
      <c r="L95" s="44"/>
      <c r="M95" s="234"/>
      <c r="N95" s="235"/>
      <c r="O95" s="84"/>
      <c r="P95" s="84"/>
      <c r="Q95" s="84"/>
      <c r="R95" s="84"/>
      <c r="S95" s="84"/>
      <c r="T95" s="85"/>
      <c r="U95" s="38"/>
      <c r="V95" s="38"/>
      <c r="W95" s="38"/>
      <c r="X95" s="38"/>
      <c r="Y95" s="38"/>
      <c r="Z95" s="38"/>
      <c r="AA95" s="38"/>
      <c r="AB95" s="38"/>
      <c r="AC95" s="38"/>
      <c r="AD95" s="38"/>
      <c r="AE95" s="38"/>
      <c r="AT95" s="17" t="s">
        <v>165</v>
      </c>
      <c r="AU95" s="17" t="s">
        <v>82</v>
      </c>
    </row>
    <row r="96" spans="1:51" s="13" customFormat="1" ht="12">
      <c r="A96" s="13"/>
      <c r="B96" s="236"/>
      <c r="C96" s="237"/>
      <c r="D96" s="232" t="s">
        <v>166</v>
      </c>
      <c r="E96" s="238" t="s">
        <v>19</v>
      </c>
      <c r="F96" s="239" t="s">
        <v>167</v>
      </c>
      <c r="G96" s="237"/>
      <c r="H96" s="240">
        <v>128</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166</v>
      </c>
      <c r="AU96" s="246" t="s">
        <v>82</v>
      </c>
      <c r="AV96" s="13" t="s">
        <v>85</v>
      </c>
      <c r="AW96" s="13" t="s">
        <v>34</v>
      </c>
      <c r="AX96" s="13" t="s">
        <v>82</v>
      </c>
      <c r="AY96" s="246" t="s">
        <v>158</v>
      </c>
    </row>
    <row r="97" spans="1:51" s="13" customFormat="1" ht="12">
      <c r="A97" s="13"/>
      <c r="B97" s="236"/>
      <c r="C97" s="237"/>
      <c r="D97" s="232" t="s">
        <v>166</v>
      </c>
      <c r="E97" s="237"/>
      <c r="F97" s="239" t="s">
        <v>168</v>
      </c>
      <c r="G97" s="237"/>
      <c r="H97" s="240">
        <v>140.8</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166</v>
      </c>
      <c r="AU97" s="246" t="s">
        <v>82</v>
      </c>
      <c r="AV97" s="13" t="s">
        <v>85</v>
      </c>
      <c r="AW97" s="13" t="s">
        <v>4</v>
      </c>
      <c r="AX97" s="13" t="s">
        <v>82</v>
      </c>
      <c r="AY97" s="246" t="s">
        <v>158</v>
      </c>
    </row>
    <row r="98" spans="1:65" s="2" customFormat="1" ht="21.75" customHeight="1">
      <c r="A98" s="38"/>
      <c r="B98" s="39"/>
      <c r="C98" s="219" t="s">
        <v>85</v>
      </c>
      <c r="D98" s="219" t="s">
        <v>159</v>
      </c>
      <c r="E98" s="220" t="s">
        <v>169</v>
      </c>
      <c r="F98" s="221" t="s">
        <v>170</v>
      </c>
      <c r="G98" s="222" t="s">
        <v>171</v>
      </c>
      <c r="H98" s="223">
        <v>6</v>
      </c>
      <c r="I98" s="224"/>
      <c r="J98" s="225">
        <f>ROUND(I98*H98,2)</f>
        <v>0</v>
      </c>
      <c r="K98" s="221" t="s">
        <v>19</v>
      </c>
      <c r="L98" s="44"/>
      <c r="M98" s="226" t="s">
        <v>19</v>
      </c>
      <c r="N98" s="227" t="s">
        <v>45</v>
      </c>
      <c r="O98" s="84"/>
      <c r="P98" s="228">
        <f>O98*H98</f>
        <v>0</v>
      </c>
      <c r="Q98" s="228">
        <v>0</v>
      </c>
      <c r="R98" s="228">
        <f>Q98*H98</f>
        <v>0</v>
      </c>
      <c r="S98" s="228">
        <v>0</v>
      </c>
      <c r="T98" s="229">
        <f>S98*H98</f>
        <v>0</v>
      </c>
      <c r="U98" s="38"/>
      <c r="V98" s="38"/>
      <c r="W98" s="38"/>
      <c r="X98" s="38"/>
      <c r="Y98" s="38"/>
      <c r="Z98" s="38"/>
      <c r="AA98" s="38"/>
      <c r="AB98" s="38"/>
      <c r="AC98" s="38"/>
      <c r="AD98" s="38"/>
      <c r="AE98" s="38"/>
      <c r="AR98" s="230" t="s">
        <v>163</v>
      </c>
      <c r="AT98" s="230" t="s">
        <v>159</v>
      </c>
      <c r="AU98" s="230" t="s">
        <v>82</v>
      </c>
      <c r="AY98" s="17" t="s">
        <v>158</v>
      </c>
      <c r="BE98" s="231">
        <f>IF(N98="základní",J98,0)</f>
        <v>0</v>
      </c>
      <c r="BF98" s="231">
        <f>IF(N98="snížená",J98,0)</f>
        <v>0</v>
      </c>
      <c r="BG98" s="231">
        <f>IF(N98="zákl. přenesená",J98,0)</f>
        <v>0</v>
      </c>
      <c r="BH98" s="231">
        <f>IF(N98="sníž. přenesená",J98,0)</f>
        <v>0</v>
      </c>
      <c r="BI98" s="231">
        <f>IF(N98="nulová",J98,0)</f>
        <v>0</v>
      </c>
      <c r="BJ98" s="17" t="s">
        <v>82</v>
      </c>
      <c r="BK98" s="231">
        <f>ROUND(I98*H98,2)</f>
        <v>0</v>
      </c>
      <c r="BL98" s="17" t="s">
        <v>163</v>
      </c>
      <c r="BM98" s="230" t="s">
        <v>172</v>
      </c>
    </row>
    <row r="99" spans="1:47" s="2" customFormat="1" ht="12">
      <c r="A99" s="38"/>
      <c r="B99" s="39"/>
      <c r="C99" s="40"/>
      <c r="D99" s="232" t="s">
        <v>165</v>
      </c>
      <c r="E99" s="40"/>
      <c r="F99" s="233" t="s">
        <v>170</v>
      </c>
      <c r="G99" s="40"/>
      <c r="H99" s="40"/>
      <c r="I99" s="136"/>
      <c r="J99" s="40"/>
      <c r="K99" s="40"/>
      <c r="L99" s="44"/>
      <c r="M99" s="234"/>
      <c r="N99" s="235"/>
      <c r="O99" s="84"/>
      <c r="P99" s="84"/>
      <c r="Q99" s="84"/>
      <c r="R99" s="84"/>
      <c r="S99" s="84"/>
      <c r="T99" s="85"/>
      <c r="U99" s="38"/>
      <c r="V99" s="38"/>
      <c r="W99" s="38"/>
      <c r="X99" s="38"/>
      <c r="Y99" s="38"/>
      <c r="Z99" s="38"/>
      <c r="AA99" s="38"/>
      <c r="AB99" s="38"/>
      <c r="AC99" s="38"/>
      <c r="AD99" s="38"/>
      <c r="AE99" s="38"/>
      <c r="AT99" s="17" t="s">
        <v>165</v>
      </c>
      <c r="AU99" s="17" t="s">
        <v>82</v>
      </c>
    </row>
    <row r="100" spans="1:51" s="13" customFormat="1" ht="12">
      <c r="A100" s="13"/>
      <c r="B100" s="236"/>
      <c r="C100" s="237"/>
      <c r="D100" s="232" t="s">
        <v>166</v>
      </c>
      <c r="E100" s="238" t="s">
        <v>19</v>
      </c>
      <c r="F100" s="239" t="s">
        <v>173</v>
      </c>
      <c r="G100" s="237"/>
      <c r="H100" s="240">
        <v>2</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166</v>
      </c>
      <c r="AU100" s="246" t="s">
        <v>82</v>
      </c>
      <c r="AV100" s="13" t="s">
        <v>85</v>
      </c>
      <c r="AW100" s="13" t="s">
        <v>34</v>
      </c>
      <c r="AX100" s="13" t="s">
        <v>74</v>
      </c>
      <c r="AY100" s="246" t="s">
        <v>158</v>
      </c>
    </row>
    <row r="101" spans="1:51" s="13" customFormat="1" ht="12">
      <c r="A101" s="13"/>
      <c r="B101" s="236"/>
      <c r="C101" s="237"/>
      <c r="D101" s="232" t="s">
        <v>166</v>
      </c>
      <c r="E101" s="238" t="s">
        <v>19</v>
      </c>
      <c r="F101" s="239" t="s">
        <v>174</v>
      </c>
      <c r="G101" s="237"/>
      <c r="H101" s="240">
        <v>4</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166</v>
      </c>
      <c r="AU101" s="246" t="s">
        <v>82</v>
      </c>
      <c r="AV101" s="13" t="s">
        <v>85</v>
      </c>
      <c r="AW101" s="13" t="s">
        <v>34</v>
      </c>
      <c r="AX101" s="13" t="s">
        <v>74</v>
      </c>
      <c r="AY101" s="246" t="s">
        <v>158</v>
      </c>
    </row>
    <row r="102" spans="1:51" s="14" customFormat="1" ht="12">
      <c r="A102" s="14"/>
      <c r="B102" s="247"/>
      <c r="C102" s="248"/>
      <c r="D102" s="232" t="s">
        <v>166</v>
      </c>
      <c r="E102" s="249" t="s">
        <v>19</v>
      </c>
      <c r="F102" s="250" t="s">
        <v>175</v>
      </c>
      <c r="G102" s="248"/>
      <c r="H102" s="251">
        <v>6</v>
      </c>
      <c r="I102" s="252"/>
      <c r="J102" s="248"/>
      <c r="K102" s="248"/>
      <c r="L102" s="253"/>
      <c r="M102" s="254"/>
      <c r="N102" s="255"/>
      <c r="O102" s="255"/>
      <c r="P102" s="255"/>
      <c r="Q102" s="255"/>
      <c r="R102" s="255"/>
      <c r="S102" s="255"/>
      <c r="T102" s="256"/>
      <c r="U102" s="14"/>
      <c r="V102" s="14"/>
      <c r="W102" s="14"/>
      <c r="X102" s="14"/>
      <c r="Y102" s="14"/>
      <c r="Z102" s="14"/>
      <c r="AA102" s="14"/>
      <c r="AB102" s="14"/>
      <c r="AC102" s="14"/>
      <c r="AD102" s="14"/>
      <c r="AE102" s="14"/>
      <c r="AT102" s="257" t="s">
        <v>166</v>
      </c>
      <c r="AU102" s="257" t="s">
        <v>82</v>
      </c>
      <c r="AV102" s="14" t="s">
        <v>163</v>
      </c>
      <c r="AW102" s="14" t="s">
        <v>34</v>
      </c>
      <c r="AX102" s="14" t="s">
        <v>82</v>
      </c>
      <c r="AY102" s="257" t="s">
        <v>158</v>
      </c>
    </row>
    <row r="103" spans="1:65" s="2" customFormat="1" ht="16.5" customHeight="1">
      <c r="A103" s="38"/>
      <c r="B103" s="39"/>
      <c r="C103" s="219" t="s">
        <v>176</v>
      </c>
      <c r="D103" s="219" t="s">
        <v>159</v>
      </c>
      <c r="E103" s="220" t="s">
        <v>177</v>
      </c>
      <c r="F103" s="221" t="s">
        <v>178</v>
      </c>
      <c r="G103" s="222" t="s">
        <v>179</v>
      </c>
      <c r="H103" s="223">
        <v>2</v>
      </c>
      <c r="I103" s="224"/>
      <c r="J103" s="225">
        <f>ROUND(I103*H103,2)</f>
        <v>0</v>
      </c>
      <c r="K103" s="221" t="s">
        <v>19</v>
      </c>
      <c r="L103" s="44"/>
      <c r="M103" s="226" t="s">
        <v>19</v>
      </c>
      <c r="N103" s="227" t="s">
        <v>45</v>
      </c>
      <c r="O103" s="84"/>
      <c r="P103" s="228">
        <f>O103*H103</f>
        <v>0</v>
      </c>
      <c r="Q103" s="228">
        <v>0</v>
      </c>
      <c r="R103" s="228">
        <f>Q103*H103</f>
        <v>0</v>
      </c>
      <c r="S103" s="228">
        <v>0</v>
      </c>
      <c r="T103" s="229">
        <f>S103*H103</f>
        <v>0</v>
      </c>
      <c r="U103" s="38"/>
      <c r="V103" s="38"/>
      <c r="W103" s="38"/>
      <c r="X103" s="38"/>
      <c r="Y103" s="38"/>
      <c r="Z103" s="38"/>
      <c r="AA103" s="38"/>
      <c r="AB103" s="38"/>
      <c r="AC103" s="38"/>
      <c r="AD103" s="38"/>
      <c r="AE103" s="38"/>
      <c r="AR103" s="230" t="s">
        <v>163</v>
      </c>
      <c r="AT103" s="230" t="s">
        <v>159</v>
      </c>
      <c r="AU103" s="230" t="s">
        <v>82</v>
      </c>
      <c r="AY103" s="17" t="s">
        <v>158</v>
      </c>
      <c r="BE103" s="231">
        <f>IF(N103="základní",J103,0)</f>
        <v>0</v>
      </c>
      <c r="BF103" s="231">
        <f>IF(N103="snížená",J103,0)</f>
        <v>0</v>
      </c>
      <c r="BG103" s="231">
        <f>IF(N103="zákl. přenesená",J103,0)</f>
        <v>0</v>
      </c>
      <c r="BH103" s="231">
        <f>IF(N103="sníž. přenesená",J103,0)</f>
        <v>0</v>
      </c>
      <c r="BI103" s="231">
        <f>IF(N103="nulová",J103,0)</f>
        <v>0</v>
      </c>
      <c r="BJ103" s="17" t="s">
        <v>82</v>
      </c>
      <c r="BK103" s="231">
        <f>ROUND(I103*H103,2)</f>
        <v>0</v>
      </c>
      <c r="BL103" s="17" t="s">
        <v>163</v>
      </c>
      <c r="BM103" s="230" t="s">
        <v>180</v>
      </c>
    </row>
    <row r="104" spans="1:47" s="2" customFormat="1" ht="12">
      <c r="A104" s="38"/>
      <c r="B104" s="39"/>
      <c r="C104" s="40"/>
      <c r="D104" s="232" t="s">
        <v>165</v>
      </c>
      <c r="E104" s="40"/>
      <c r="F104" s="233" t="s">
        <v>178</v>
      </c>
      <c r="G104" s="40"/>
      <c r="H104" s="40"/>
      <c r="I104" s="136"/>
      <c r="J104" s="40"/>
      <c r="K104" s="40"/>
      <c r="L104" s="44"/>
      <c r="M104" s="234"/>
      <c r="N104" s="235"/>
      <c r="O104" s="84"/>
      <c r="P104" s="84"/>
      <c r="Q104" s="84"/>
      <c r="R104" s="84"/>
      <c r="S104" s="84"/>
      <c r="T104" s="85"/>
      <c r="U104" s="38"/>
      <c r="V104" s="38"/>
      <c r="W104" s="38"/>
      <c r="X104" s="38"/>
      <c r="Y104" s="38"/>
      <c r="Z104" s="38"/>
      <c r="AA104" s="38"/>
      <c r="AB104" s="38"/>
      <c r="AC104" s="38"/>
      <c r="AD104" s="38"/>
      <c r="AE104" s="38"/>
      <c r="AT104" s="17" t="s">
        <v>165</v>
      </c>
      <c r="AU104" s="17" t="s">
        <v>82</v>
      </c>
    </row>
    <row r="105" spans="1:47" s="2" customFormat="1" ht="12">
      <c r="A105" s="38"/>
      <c r="B105" s="39"/>
      <c r="C105" s="40"/>
      <c r="D105" s="232" t="s">
        <v>181</v>
      </c>
      <c r="E105" s="40"/>
      <c r="F105" s="258" t="s">
        <v>182</v>
      </c>
      <c r="G105" s="40"/>
      <c r="H105" s="40"/>
      <c r="I105" s="136"/>
      <c r="J105" s="40"/>
      <c r="K105" s="40"/>
      <c r="L105" s="44"/>
      <c r="M105" s="234"/>
      <c r="N105" s="235"/>
      <c r="O105" s="84"/>
      <c r="P105" s="84"/>
      <c r="Q105" s="84"/>
      <c r="R105" s="84"/>
      <c r="S105" s="84"/>
      <c r="T105" s="85"/>
      <c r="U105" s="38"/>
      <c r="V105" s="38"/>
      <c r="W105" s="38"/>
      <c r="X105" s="38"/>
      <c r="Y105" s="38"/>
      <c r="Z105" s="38"/>
      <c r="AA105" s="38"/>
      <c r="AB105" s="38"/>
      <c r="AC105" s="38"/>
      <c r="AD105" s="38"/>
      <c r="AE105" s="38"/>
      <c r="AT105" s="17" t="s">
        <v>181</v>
      </c>
      <c r="AU105" s="17" t="s">
        <v>82</v>
      </c>
    </row>
    <row r="106" spans="1:51" s="13" customFormat="1" ht="12">
      <c r="A106" s="13"/>
      <c r="B106" s="236"/>
      <c r="C106" s="237"/>
      <c r="D106" s="232" t="s">
        <v>166</v>
      </c>
      <c r="E106" s="238" t="s">
        <v>19</v>
      </c>
      <c r="F106" s="239" t="s">
        <v>183</v>
      </c>
      <c r="G106" s="237"/>
      <c r="H106" s="240">
        <v>2</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166</v>
      </c>
      <c r="AU106" s="246" t="s">
        <v>82</v>
      </c>
      <c r="AV106" s="13" t="s">
        <v>85</v>
      </c>
      <c r="AW106" s="13" t="s">
        <v>34</v>
      </c>
      <c r="AX106" s="13" t="s">
        <v>74</v>
      </c>
      <c r="AY106" s="246" t="s">
        <v>158</v>
      </c>
    </row>
    <row r="107" spans="1:51" s="14" customFormat="1" ht="12">
      <c r="A107" s="14"/>
      <c r="B107" s="247"/>
      <c r="C107" s="248"/>
      <c r="D107" s="232" t="s">
        <v>166</v>
      </c>
      <c r="E107" s="249" t="s">
        <v>19</v>
      </c>
      <c r="F107" s="250" t="s">
        <v>175</v>
      </c>
      <c r="G107" s="248"/>
      <c r="H107" s="251">
        <v>2</v>
      </c>
      <c r="I107" s="252"/>
      <c r="J107" s="248"/>
      <c r="K107" s="248"/>
      <c r="L107" s="253"/>
      <c r="M107" s="254"/>
      <c r="N107" s="255"/>
      <c r="O107" s="255"/>
      <c r="P107" s="255"/>
      <c r="Q107" s="255"/>
      <c r="R107" s="255"/>
      <c r="S107" s="255"/>
      <c r="T107" s="256"/>
      <c r="U107" s="14"/>
      <c r="V107" s="14"/>
      <c r="W107" s="14"/>
      <c r="X107" s="14"/>
      <c r="Y107" s="14"/>
      <c r="Z107" s="14"/>
      <c r="AA107" s="14"/>
      <c r="AB107" s="14"/>
      <c r="AC107" s="14"/>
      <c r="AD107" s="14"/>
      <c r="AE107" s="14"/>
      <c r="AT107" s="257" t="s">
        <v>166</v>
      </c>
      <c r="AU107" s="257" t="s">
        <v>82</v>
      </c>
      <c r="AV107" s="14" t="s">
        <v>163</v>
      </c>
      <c r="AW107" s="14" t="s">
        <v>34</v>
      </c>
      <c r="AX107" s="14" t="s">
        <v>82</v>
      </c>
      <c r="AY107" s="257" t="s">
        <v>158</v>
      </c>
    </row>
    <row r="108" spans="1:65" s="2" customFormat="1" ht="16.5" customHeight="1">
      <c r="A108" s="38"/>
      <c r="B108" s="39"/>
      <c r="C108" s="219" t="s">
        <v>163</v>
      </c>
      <c r="D108" s="219" t="s">
        <v>159</v>
      </c>
      <c r="E108" s="220" t="s">
        <v>184</v>
      </c>
      <c r="F108" s="221" t="s">
        <v>185</v>
      </c>
      <c r="G108" s="222" t="s">
        <v>179</v>
      </c>
      <c r="H108" s="223">
        <v>2</v>
      </c>
      <c r="I108" s="224"/>
      <c r="J108" s="225">
        <f>ROUND(I108*H108,2)</f>
        <v>0</v>
      </c>
      <c r="K108" s="221" t="s">
        <v>19</v>
      </c>
      <c r="L108" s="44"/>
      <c r="M108" s="226" t="s">
        <v>19</v>
      </c>
      <c r="N108" s="227" t="s">
        <v>45</v>
      </c>
      <c r="O108" s="84"/>
      <c r="P108" s="228">
        <f>O108*H108</f>
        <v>0</v>
      </c>
      <c r="Q108" s="228">
        <v>0</v>
      </c>
      <c r="R108" s="228">
        <f>Q108*H108</f>
        <v>0</v>
      </c>
      <c r="S108" s="228">
        <v>0</v>
      </c>
      <c r="T108" s="229">
        <f>S108*H108</f>
        <v>0</v>
      </c>
      <c r="U108" s="38"/>
      <c r="V108" s="38"/>
      <c r="W108" s="38"/>
      <c r="X108" s="38"/>
      <c r="Y108" s="38"/>
      <c r="Z108" s="38"/>
      <c r="AA108" s="38"/>
      <c r="AB108" s="38"/>
      <c r="AC108" s="38"/>
      <c r="AD108" s="38"/>
      <c r="AE108" s="38"/>
      <c r="AR108" s="230" t="s">
        <v>163</v>
      </c>
      <c r="AT108" s="230" t="s">
        <v>159</v>
      </c>
      <c r="AU108" s="230" t="s">
        <v>82</v>
      </c>
      <c r="AY108" s="17" t="s">
        <v>158</v>
      </c>
      <c r="BE108" s="231">
        <f>IF(N108="základní",J108,0)</f>
        <v>0</v>
      </c>
      <c r="BF108" s="231">
        <f>IF(N108="snížená",J108,0)</f>
        <v>0</v>
      </c>
      <c r="BG108" s="231">
        <f>IF(N108="zákl. přenesená",J108,0)</f>
        <v>0</v>
      </c>
      <c r="BH108" s="231">
        <f>IF(N108="sníž. přenesená",J108,0)</f>
        <v>0</v>
      </c>
      <c r="BI108" s="231">
        <f>IF(N108="nulová",J108,0)</f>
        <v>0</v>
      </c>
      <c r="BJ108" s="17" t="s">
        <v>82</v>
      </c>
      <c r="BK108" s="231">
        <f>ROUND(I108*H108,2)</f>
        <v>0</v>
      </c>
      <c r="BL108" s="17" t="s">
        <v>163</v>
      </c>
      <c r="BM108" s="230" t="s">
        <v>186</v>
      </c>
    </row>
    <row r="109" spans="1:47" s="2" customFormat="1" ht="12">
      <c r="A109" s="38"/>
      <c r="B109" s="39"/>
      <c r="C109" s="40"/>
      <c r="D109" s="232" t="s">
        <v>165</v>
      </c>
      <c r="E109" s="40"/>
      <c r="F109" s="233" t="s">
        <v>185</v>
      </c>
      <c r="G109" s="40"/>
      <c r="H109" s="40"/>
      <c r="I109" s="136"/>
      <c r="J109" s="40"/>
      <c r="K109" s="40"/>
      <c r="L109" s="44"/>
      <c r="M109" s="234"/>
      <c r="N109" s="235"/>
      <c r="O109" s="84"/>
      <c r="P109" s="84"/>
      <c r="Q109" s="84"/>
      <c r="R109" s="84"/>
      <c r="S109" s="84"/>
      <c r="T109" s="85"/>
      <c r="U109" s="38"/>
      <c r="V109" s="38"/>
      <c r="W109" s="38"/>
      <c r="X109" s="38"/>
      <c r="Y109" s="38"/>
      <c r="Z109" s="38"/>
      <c r="AA109" s="38"/>
      <c r="AB109" s="38"/>
      <c r="AC109" s="38"/>
      <c r="AD109" s="38"/>
      <c r="AE109" s="38"/>
      <c r="AT109" s="17" t="s">
        <v>165</v>
      </c>
      <c r="AU109" s="17" t="s">
        <v>82</v>
      </c>
    </row>
    <row r="110" spans="1:47" s="2" customFormat="1" ht="12">
      <c r="A110" s="38"/>
      <c r="B110" s="39"/>
      <c r="C110" s="40"/>
      <c r="D110" s="232" t="s">
        <v>181</v>
      </c>
      <c r="E110" s="40"/>
      <c r="F110" s="258" t="s">
        <v>187</v>
      </c>
      <c r="G110" s="40"/>
      <c r="H110" s="40"/>
      <c r="I110" s="136"/>
      <c r="J110" s="40"/>
      <c r="K110" s="40"/>
      <c r="L110" s="44"/>
      <c r="M110" s="234"/>
      <c r="N110" s="235"/>
      <c r="O110" s="84"/>
      <c r="P110" s="84"/>
      <c r="Q110" s="84"/>
      <c r="R110" s="84"/>
      <c r="S110" s="84"/>
      <c r="T110" s="85"/>
      <c r="U110" s="38"/>
      <c r="V110" s="38"/>
      <c r="W110" s="38"/>
      <c r="X110" s="38"/>
      <c r="Y110" s="38"/>
      <c r="Z110" s="38"/>
      <c r="AA110" s="38"/>
      <c r="AB110" s="38"/>
      <c r="AC110" s="38"/>
      <c r="AD110" s="38"/>
      <c r="AE110" s="38"/>
      <c r="AT110" s="17" t="s">
        <v>181</v>
      </c>
      <c r="AU110" s="17" t="s">
        <v>82</v>
      </c>
    </row>
    <row r="111" spans="1:51" s="13" customFormat="1" ht="12">
      <c r="A111" s="13"/>
      <c r="B111" s="236"/>
      <c r="C111" s="237"/>
      <c r="D111" s="232" t="s">
        <v>166</v>
      </c>
      <c r="E111" s="238" t="s">
        <v>19</v>
      </c>
      <c r="F111" s="239" t="s">
        <v>188</v>
      </c>
      <c r="G111" s="237"/>
      <c r="H111" s="240">
        <v>2</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166</v>
      </c>
      <c r="AU111" s="246" t="s">
        <v>82</v>
      </c>
      <c r="AV111" s="13" t="s">
        <v>85</v>
      </c>
      <c r="AW111" s="13" t="s">
        <v>34</v>
      </c>
      <c r="AX111" s="13" t="s">
        <v>82</v>
      </c>
      <c r="AY111" s="246" t="s">
        <v>158</v>
      </c>
    </row>
    <row r="112" spans="1:63" s="12" customFormat="1" ht="25.9" customHeight="1">
      <c r="A112" s="12"/>
      <c r="B112" s="205"/>
      <c r="C112" s="206"/>
      <c r="D112" s="207" t="s">
        <v>73</v>
      </c>
      <c r="E112" s="208" t="s">
        <v>189</v>
      </c>
      <c r="F112" s="208" t="s">
        <v>190</v>
      </c>
      <c r="G112" s="206"/>
      <c r="H112" s="206"/>
      <c r="I112" s="209"/>
      <c r="J112" s="210">
        <f>BK112</f>
        <v>0</v>
      </c>
      <c r="K112" s="206"/>
      <c r="L112" s="211"/>
      <c r="M112" s="212"/>
      <c r="N112" s="213"/>
      <c r="O112" s="213"/>
      <c r="P112" s="214">
        <f>SUM(P113:P118)</f>
        <v>0</v>
      </c>
      <c r="Q112" s="213"/>
      <c r="R112" s="214">
        <f>SUM(R113:R118)</f>
        <v>0.086005</v>
      </c>
      <c r="S112" s="213"/>
      <c r="T112" s="215">
        <f>SUM(T113:T118)</f>
        <v>0</v>
      </c>
      <c r="U112" s="12"/>
      <c r="V112" s="12"/>
      <c r="W112" s="12"/>
      <c r="X112" s="12"/>
      <c r="Y112" s="12"/>
      <c r="Z112" s="12"/>
      <c r="AA112" s="12"/>
      <c r="AB112" s="12"/>
      <c r="AC112" s="12"/>
      <c r="AD112" s="12"/>
      <c r="AE112" s="12"/>
      <c r="AR112" s="216" t="s">
        <v>85</v>
      </c>
      <c r="AT112" s="217" t="s">
        <v>73</v>
      </c>
      <c r="AU112" s="217" t="s">
        <v>74</v>
      </c>
      <c r="AY112" s="216" t="s">
        <v>158</v>
      </c>
      <c r="BK112" s="218">
        <f>SUM(BK113:BK118)</f>
        <v>0</v>
      </c>
    </row>
    <row r="113" spans="1:65" s="2" customFormat="1" ht="21.75" customHeight="1">
      <c r="A113" s="38"/>
      <c r="B113" s="39"/>
      <c r="C113" s="219" t="s">
        <v>191</v>
      </c>
      <c r="D113" s="219" t="s">
        <v>159</v>
      </c>
      <c r="E113" s="220" t="s">
        <v>192</v>
      </c>
      <c r="F113" s="221" t="s">
        <v>193</v>
      </c>
      <c r="G113" s="222" t="s">
        <v>194</v>
      </c>
      <c r="H113" s="223">
        <v>1.02</v>
      </c>
      <c r="I113" s="224"/>
      <c r="J113" s="225">
        <f>ROUND(I113*H113,2)</f>
        <v>0</v>
      </c>
      <c r="K113" s="221" t="s">
        <v>19</v>
      </c>
      <c r="L113" s="44"/>
      <c r="M113" s="226" t="s">
        <v>19</v>
      </c>
      <c r="N113" s="227" t="s">
        <v>45</v>
      </c>
      <c r="O113" s="84"/>
      <c r="P113" s="228">
        <f>O113*H113</f>
        <v>0</v>
      </c>
      <c r="Q113" s="228">
        <v>0.00025</v>
      </c>
      <c r="R113" s="228">
        <f>Q113*H113</f>
        <v>0.000255</v>
      </c>
      <c r="S113" s="228">
        <v>0</v>
      </c>
      <c r="T113" s="229">
        <f>S113*H113</f>
        <v>0</v>
      </c>
      <c r="U113" s="38"/>
      <c r="V113" s="38"/>
      <c r="W113" s="38"/>
      <c r="X113" s="38"/>
      <c r="Y113" s="38"/>
      <c r="Z113" s="38"/>
      <c r="AA113" s="38"/>
      <c r="AB113" s="38"/>
      <c r="AC113" s="38"/>
      <c r="AD113" s="38"/>
      <c r="AE113" s="38"/>
      <c r="AR113" s="230" t="s">
        <v>195</v>
      </c>
      <c r="AT113" s="230" t="s">
        <v>159</v>
      </c>
      <c r="AU113" s="230" t="s">
        <v>82</v>
      </c>
      <c r="AY113" s="17" t="s">
        <v>158</v>
      </c>
      <c r="BE113" s="231">
        <f>IF(N113="základní",J113,0)</f>
        <v>0</v>
      </c>
      <c r="BF113" s="231">
        <f>IF(N113="snížená",J113,0)</f>
        <v>0</v>
      </c>
      <c r="BG113" s="231">
        <f>IF(N113="zákl. přenesená",J113,0)</f>
        <v>0</v>
      </c>
      <c r="BH113" s="231">
        <f>IF(N113="sníž. přenesená",J113,0)</f>
        <v>0</v>
      </c>
      <c r="BI113" s="231">
        <f>IF(N113="nulová",J113,0)</f>
        <v>0</v>
      </c>
      <c r="BJ113" s="17" t="s">
        <v>82</v>
      </c>
      <c r="BK113" s="231">
        <f>ROUND(I113*H113,2)</f>
        <v>0</v>
      </c>
      <c r="BL113" s="17" t="s">
        <v>195</v>
      </c>
      <c r="BM113" s="230" t="s">
        <v>196</v>
      </c>
    </row>
    <row r="114" spans="1:47" s="2" customFormat="1" ht="12">
      <c r="A114" s="38"/>
      <c r="B114" s="39"/>
      <c r="C114" s="40"/>
      <c r="D114" s="232" t="s">
        <v>165</v>
      </c>
      <c r="E114" s="40"/>
      <c r="F114" s="233" t="s">
        <v>193</v>
      </c>
      <c r="G114" s="40"/>
      <c r="H114" s="40"/>
      <c r="I114" s="136"/>
      <c r="J114" s="40"/>
      <c r="K114" s="40"/>
      <c r="L114" s="44"/>
      <c r="M114" s="234"/>
      <c r="N114" s="235"/>
      <c r="O114" s="84"/>
      <c r="P114" s="84"/>
      <c r="Q114" s="84"/>
      <c r="R114" s="84"/>
      <c r="S114" s="84"/>
      <c r="T114" s="85"/>
      <c r="U114" s="38"/>
      <c r="V114" s="38"/>
      <c r="W114" s="38"/>
      <c r="X114" s="38"/>
      <c r="Y114" s="38"/>
      <c r="Z114" s="38"/>
      <c r="AA114" s="38"/>
      <c r="AB114" s="38"/>
      <c r="AC114" s="38"/>
      <c r="AD114" s="38"/>
      <c r="AE114" s="38"/>
      <c r="AT114" s="17" t="s">
        <v>165</v>
      </c>
      <c r="AU114" s="17" t="s">
        <v>82</v>
      </c>
    </row>
    <row r="115" spans="1:51" s="13" customFormat="1" ht="12">
      <c r="A115" s="13"/>
      <c r="B115" s="236"/>
      <c r="C115" s="237"/>
      <c r="D115" s="232" t="s">
        <v>166</v>
      </c>
      <c r="E115" s="238" t="s">
        <v>19</v>
      </c>
      <c r="F115" s="239" t="s">
        <v>197</v>
      </c>
      <c r="G115" s="237"/>
      <c r="H115" s="240">
        <v>1.02</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166</v>
      </c>
      <c r="AU115" s="246" t="s">
        <v>82</v>
      </c>
      <c r="AV115" s="13" t="s">
        <v>85</v>
      </c>
      <c r="AW115" s="13" t="s">
        <v>34</v>
      </c>
      <c r="AX115" s="13" t="s">
        <v>82</v>
      </c>
      <c r="AY115" s="246" t="s">
        <v>158</v>
      </c>
    </row>
    <row r="116" spans="1:65" s="2" customFormat="1" ht="16.5" customHeight="1">
      <c r="A116" s="38"/>
      <c r="B116" s="39"/>
      <c r="C116" s="259" t="s">
        <v>198</v>
      </c>
      <c r="D116" s="259" t="s">
        <v>199</v>
      </c>
      <c r="E116" s="260" t="s">
        <v>200</v>
      </c>
      <c r="F116" s="261" t="s">
        <v>201</v>
      </c>
      <c r="G116" s="262" t="s">
        <v>202</v>
      </c>
      <c r="H116" s="263">
        <v>5</v>
      </c>
      <c r="I116" s="264"/>
      <c r="J116" s="265">
        <f>ROUND(I116*H116,2)</f>
        <v>0</v>
      </c>
      <c r="K116" s="261" t="s">
        <v>19</v>
      </c>
      <c r="L116" s="266"/>
      <c r="M116" s="267" t="s">
        <v>19</v>
      </c>
      <c r="N116" s="268" t="s">
        <v>45</v>
      </c>
      <c r="O116" s="84"/>
      <c r="P116" s="228">
        <f>O116*H116</f>
        <v>0</v>
      </c>
      <c r="Q116" s="228">
        <v>0.01715</v>
      </c>
      <c r="R116" s="228">
        <f>Q116*H116</f>
        <v>0.08574999999999999</v>
      </c>
      <c r="S116" s="228">
        <v>0</v>
      </c>
      <c r="T116" s="229">
        <f>S116*H116</f>
        <v>0</v>
      </c>
      <c r="U116" s="38"/>
      <c r="V116" s="38"/>
      <c r="W116" s="38"/>
      <c r="X116" s="38"/>
      <c r="Y116" s="38"/>
      <c r="Z116" s="38"/>
      <c r="AA116" s="38"/>
      <c r="AB116" s="38"/>
      <c r="AC116" s="38"/>
      <c r="AD116" s="38"/>
      <c r="AE116" s="38"/>
      <c r="AR116" s="230" t="s">
        <v>203</v>
      </c>
      <c r="AT116" s="230" t="s">
        <v>199</v>
      </c>
      <c r="AU116" s="230" t="s">
        <v>82</v>
      </c>
      <c r="AY116" s="17" t="s">
        <v>158</v>
      </c>
      <c r="BE116" s="231">
        <f>IF(N116="základní",J116,0)</f>
        <v>0</v>
      </c>
      <c r="BF116" s="231">
        <f>IF(N116="snížená",J116,0)</f>
        <v>0</v>
      </c>
      <c r="BG116" s="231">
        <f>IF(N116="zákl. přenesená",J116,0)</f>
        <v>0</v>
      </c>
      <c r="BH116" s="231">
        <f>IF(N116="sníž. přenesená",J116,0)</f>
        <v>0</v>
      </c>
      <c r="BI116" s="231">
        <f>IF(N116="nulová",J116,0)</f>
        <v>0</v>
      </c>
      <c r="BJ116" s="17" t="s">
        <v>82</v>
      </c>
      <c r="BK116" s="231">
        <f>ROUND(I116*H116,2)</f>
        <v>0</v>
      </c>
      <c r="BL116" s="17" t="s">
        <v>195</v>
      </c>
      <c r="BM116" s="230" t="s">
        <v>204</v>
      </c>
    </row>
    <row r="117" spans="1:47" s="2" customFormat="1" ht="12">
      <c r="A117" s="38"/>
      <c r="B117" s="39"/>
      <c r="C117" s="40"/>
      <c r="D117" s="232" t="s">
        <v>165</v>
      </c>
      <c r="E117" s="40"/>
      <c r="F117" s="233" t="s">
        <v>201</v>
      </c>
      <c r="G117" s="40"/>
      <c r="H117" s="40"/>
      <c r="I117" s="136"/>
      <c r="J117" s="40"/>
      <c r="K117" s="40"/>
      <c r="L117" s="44"/>
      <c r="M117" s="234"/>
      <c r="N117" s="235"/>
      <c r="O117" s="84"/>
      <c r="P117" s="84"/>
      <c r="Q117" s="84"/>
      <c r="R117" s="84"/>
      <c r="S117" s="84"/>
      <c r="T117" s="85"/>
      <c r="U117" s="38"/>
      <c r="V117" s="38"/>
      <c r="W117" s="38"/>
      <c r="X117" s="38"/>
      <c r="Y117" s="38"/>
      <c r="Z117" s="38"/>
      <c r="AA117" s="38"/>
      <c r="AB117" s="38"/>
      <c r="AC117" s="38"/>
      <c r="AD117" s="38"/>
      <c r="AE117" s="38"/>
      <c r="AT117" s="17" t="s">
        <v>165</v>
      </c>
      <c r="AU117" s="17" t="s">
        <v>82</v>
      </c>
    </row>
    <row r="118" spans="1:51" s="13" customFormat="1" ht="12">
      <c r="A118" s="13"/>
      <c r="B118" s="236"/>
      <c r="C118" s="237"/>
      <c r="D118" s="232" t="s">
        <v>166</v>
      </c>
      <c r="E118" s="238" t="s">
        <v>19</v>
      </c>
      <c r="F118" s="239" t="s">
        <v>205</v>
      </c>
      <c r="G118" s="237"/>
      <c r="H118" s="240">
        <v>5</v>
      </c>
      <c r="I118" s="241"/>
      <c r="J118" s="237"/>
      <c r="K118" s="237"/>
      <c r="L118" s="242"/>
      <c r="M118" s="243"/>
      <c r="N118" s="244"/>
      <c r="O118" s="244"/>
      <c r="P118" s="244"/>
      <c r="Q118" s="244"/>
      <c r="R118" s="244"/>
      <c r="S118" s="244"/>
      <c r="T118" s="245"/>
      <c r="U118" s="13"/>
      <c r="V118" s="13"/>
      <c r="W118" s="13"/>
      <c r="X118" s="13"/>
      <c r="Y118" s="13"/>
      <c r="Z118" s="13"/>
      <c r="AA118" s="13"/>
      <c r="AB118" s="13"/>
      <c r="AC118" s="13"/>
      <c r="AD118" s="13"/>
      <c r="AE118" s="13"/>
      <c r="AT118" s="246" t="s">
        <v>166</v>
      </c>
      <c r="AU118" s="246" t="s">
        <v>82</v>
      </c>
      <c r="AV118" s="13" t="s">
        <v>85</v>
      </c>
      <c r="AW118" s="13" t="s">
        <v>34</v>
      </c>
      <c r="AX118" s="13" t="s">
        <v>82</v>
      </c>
      <c r="AY118" s="246" t="s">
        <v>158</v>
      </c>
    </row>
    <row r="119" spans="1:63" s="12" customFormat="1" ht="25.9" customHeight="1">
      <c r="A119" s="12"/>
      <c r="B119" s="205"/>
      <c r="C119" s="206"/>
      <c r="D119" s="207" t="s">
        <v>73</v>
      </c>
      <c r="E119" s="208" t="s">
        <v>206</v>
      </c>
      <c r="F119" s="208" t="s">
        <v>207</v>
      </c>
      <c r="G119" s="206"/>
      <c r="H119" s="206"/>
      <c r="I119" s="209"/>
      <c r="J119" s="210">
        <f>BK119</f>
        <v>0</v>
      </c>
      <c r="K119" s="206"/>
      <c r="L119" s="211"/>
      <c r="M119" s="212"/>
      <c r="N119" s="213"/>
      <c r="O119" s="213"/>
      <c r="P119" s="214">
        <f>P120</f>
        <v>0</v>
      </c>
      <c r="Q119" s="213"/>
      <c r="R119" s="214">
        <f>R120</f>
        <v>0.00316</v>
      </c>
      <c r="S119" s="213"/>
      <c r="T119" s="215">
        <f>T120</f>
        <v>0</v>
      </c>
      <c r="U119" s="12"/>
      <c r="V119" s="12"/>
      <c r="W119" s="12"/>
      <c r="X119" s="12"/>
      <c r="Y119" s="12"/>
      <c r="Z119" s="12"/>
      <c r="AA119" s="12"/>
      <c r="AB119" s="12"/>
      <c r="AC119" s="12"/>
      <c r="AD119" s="12"/>
      <c r="AE119" s="12"/>
      <c r="AR119" s="216" t="s">
        <v>85</v>
      </c>
      <c r="AT119" s="217" t="s">
        <v>73</v>
      </c>
      <c r="AU119" s="217" t="s">
        <v>74</v>
      </c>
      <c r="AY119" s="216" t="s">
        <v>158</v>
      </c>
      <c r="BK119" s="218">
        <f>BK120</f>
        <v>0</v>
      </c>
    </row>
    <row r="120" spans="1:63" s="12" customFormat="1" ht="22.8" customHeight="1">
      <c r="A120" s="12"/>
      <c r="B120" s="205"/>
      <c r="C120" s="206"/>
      <c r="D120" s="207" t="s">
        <v>73</v>
      </c>
      <c r="E120" s="269" t="s">
        <v>208</v>
      </c>
      <c r="F120" s="269" t="s">
        <v>209</v>
      </c>
      <c r="G120" s="206"/>
      <c r="H120" s="206"/>
      <c r="I120" s="209"/>
      <c r="J120" s="270">
        <f>BK120</f>
        <v>0</v>
      </c>
      <c r="K120" s="206"/>
      <c r="L120" s="211"/>
      <c r="M120" s="212"/>
      <c r="N120" s="213"/>
      <c r="O120" s="213"/>
      <c r="P120" s="214">
        <f>SUM(P121:P138)</f>
        <v>0</v>
      </c>
      <c r="Q120" s="213"/>
      <c r="R120" s="214">
        <f>SUM(R121:R138)</f>
        <v>0.00316</v>
      </c>
      <c r="S120" s="213"/>
      <c r="T120" s="215">
        <f>SUM(T121:T138)</f>
        <v>0</v>
      </c>
      <c r="U120" s="12"/>
      <c r="V120" s="12"/>
      <c r="W120" s="12"/>
      <c r="X120" s="12"/>
      <c r="Y120" s="12"/>
      <c r="Z120" s="12"/>
      <c r="AA120" s="12"/>
      <c r="AB120" s="12"/>
      <c r="AC120" s="12"/>
      <c r="AD120" s="12"/>
      <c r="AE120" s="12"/>
      <c r="AR120" s="216" t="s">
        <v>85</v>
      </c>
      <c r="AT120" s="217" t="s">
        <v>73</v>
      </c>
      <c r="AU120" s="217" t="s">
        <v>82</v>
      </c>
      <c r="AY120" s="216" t="s">
        <v>158</v>
      </c>
      <c r="BK120" s="218">
        <f>SUM(BK121:BK138)</f>
        <v>0</v>
      </c>
    </row>
    <row r="121" spans="1:65" s="2" customFormat="1" ht="16.5" customHeight="1">
      <c r="A121" s="38"/>
      <c r="B121" s="39"/>
      <c r="C121" s="219" t="s">
        <v>210</v>
      </c>
      <c r="D121" s="219" t="s">
        <v>159</v>
      </c>
      <c r="E121" s="220" t="s">
        <v>211</v>
      </c>
      <c r="F121" s="221" t="s">
        <v>212</v>
      </c>
      <c r="G121" s="222" t="s">
        <v>162</v>
      </c>
      <c r="H121" s="223">
        <v>45</v>
      </c>
      <c r="I121" s="224"/>
      <c r="J121" s="225">
        <f>ROUND(I121*H121,2)</f>
        <v>0</v>
      </c>
      <c r="K121" s="221" t="s">
        <v>213</v>
      </c>
      <c r="L121" s="44"/>
      <c r="M121" s="226" t="s">
        <v>19</v>
      </c>
      <c r="N121" s="227" t="s">
        <v>45</v>
      </c>
      <c r="O121" s="84"/>
      <c r="P121" s="228">
        <f>O121*H121</f>
        <v>0</v>
      </c>
      <c r="Q121" s="228">
        <v>0</v>
      </c>
      <c r="R121" s="228">
        <f>Q121*H121</f>
        <v>0</v>
      </c>
      <c r="S121" s="228">
        <v>0</v>
      </c>
      <c r="T121" s="229">
        <f>S121*H121</f>
        <v>0</v>
      </c>
      <c r="U121" s="38"/>
      <c r="V121" s="38"/>
      <c r="W121" s="38"/>
      <c r="X121" s="38"/>
      <c r="Y121" s="38"/>
      <c r="Z121" s="38"/>
      <c r="AA121" s="38"/>
      <c r="AB121" s="38"/>
      <c r="AC121" s="38"/>
      <c r="AD121" s="38"/>
      <c r="AE121" s="38"/>
      <c r="AR121" s="230" t="s">
        <v>195</v>
      </c>
      <c r="AT121" s="230" t="s">
        <v>159</v>
      </c>
      <c r="AU121" s="230" t="s">
        <v>85</v>
      </c>
      <c r="AY121" s="17" t="s">
        <v>158</v>
      </c>
      <c r="BE121" s="231">
        <f>IF(N121="základní",J121,0)</f>
        <v>0</v>
      </c>
      <c r="BF121" s="231">
        <f>IF(N121="snížená",J121,0)</f>
        <v>0</v>
      </c>
      <c r="BG121" s="231">
        <f>IF(N121="zákl. přenesená",J121,0)</f>
        <v>0</v>
      </c>
      <c r="BH121" s="231">
        <f>IF(N121="sníž. přenesená",J121,0)</f>
        <v>0</v>
      </c>
      <c r="BI121" s="231">
        <f>IF(N121="nulová",J121,0)</f>
        <v>0</v>
      </c>
      <c r="BJ121" s="17" t="s">
        <v>82</v>
      </c>
      <c r="BK121" s="231">
        <f>ROUND(I121*H121,2)</f>
        <v>0</v>
      </c>
      <c r="BL121" s="17" t="s">
        <v>195</v>
      </c>
      <c r="BM121" s="230" t="s">
        <v>214</v>
      </c>
    </row>
    <row r="122" spans="1:47" s="2" customFormat="1" ht="12">
      <c r="A122" s="38"/>
      <c r="B122" s="39"/>
      <c r="C122" s="40"/>
      <c r="D122" s="232" t="s">
        <v>165</v>
      </c>
      <c r="E122" s="40"/>
      <c r="F122" s="233" t="s">
        <v>215</v>
      </c>
      <c r="G122" s="40"/>
      <c r="H122" s="40"/>
      <c r="I122" s="136"/>
      <c r="J122" s="40"/>
      <c r="K122" s="40"/>
      <c r="L122" s="44"/>
      <c r="M122" s="234"/>
      <c r="N122" s="235"/>
      <c r="O122" s="84"/>
      <c r="P122" s="84"/>
      <c r="Q122" s="84"/>
      <c r="R122" s="84"/>
      <c r="S122" s="84"/>
      <c r="T122" s="85"/>
      <c r="U122" s="38"/>
      <c r="V122" s="38"/>
      <c r="W122" s="38"/>
      <c r="X122" s="38"/>
      <c r="Y122" s="38"/>
      <c r="Z122" s="38"/>
      <c r="AA122" s="38"/>
      <c r="AB122" s="38"/>
      <c r="AC122" s="38"/>
      <c r="AD122" s="38"/>
      <c r="AE122" s="38"/>
      <c r="AT122" s="17" t="s">
        <v>165</v>
      </c>
      <c r="AU122" s="17" t="s">
        <v>85</v>
      </c>
    </row>
    <row r="123" spans="1:47" s="2" customFormat="1" ht="12">
      <c r="A123" s="38"/>
      <c r="B123" s="39"/>
      <c r="C123" s="40"/>
      <c r="D123" s="232" t="s">
        <v>216</v>
      </c>
      <c r="E123" s="40"/>
      <c r="F123" s="258" t="s">
        <v>217</v>
      </c>
      <c r="G123" s="40"/>
      <c r="H123" s="40"/>
      <c r="I123" s="136"/>
      <c r="J123" s="40"/>
      <c r="K123" s="40"/>
      <c r="L123" s="44"/>
      <c r="M123" s="234"/>
      <c r="N123" s="235"/>
      <c r="O123" s="84"/>
      <c r="P123" s="84"/>
      <c r="Q123" s="84"/>
      <c r="R123" s="84"/>
      <c r="S123" s="84"/>
      <c r="T123" s="85"/>
      <c r="U123" s="38"/>
      <c r="V123" s="38"/>
      <c r="W123" s="38"/>
      <c r="X123" s="38"/>
      <c r="Y123" s="38"/>
      <c r="Z123" s="38"/>
      <c r="AA123" s="38"/>
      <c r="AB123" s="38"/>
      <c r="AC123" s="38"/>
      <c r="AD123" s="38"/>
      <c r="AE123" s="38"/>
      <c r="AT123" s="17" t="s">
        <v>216</v>
      </c>
      <c r="AU123" s="17" t="s">
        <v>85</v>
      </c>
    </row>
    <row r="124" spans="1:65" s="2" customFormat="1" ht="16.5" customHeight="1">
      <c r="A124" s="38"/>
      <c r="B124" s="39"/>
      <c r="C124" s="259" t="s">
        <v>218</v>
      </c>
      <c r="D124" s="259" t="s">
        <v>199</v>
      </c>
      <c r="E124" s="260" t="s">
        <v>219</v>
      </c>
      <c r="F124" s="261" t="s">
        <v>220</v>
      </c>
      <c r="G124" s="262" t="s">
        <v>162</v>
      </c>
      <c r="H124" s="263">
        <v>54</v>
      </c>
      <c r="I124" s="264"/>
      <c r="J124" s="265">
        <f>ROUND(I124*H124,2)</f>
        <v>0</v>
      </c>
      <c r="K124" s="261" t="s">
        <v>213</v>
      </c>
      <c r="L124" s="266"/>
      <c r="M124" s="267" t="s">
        <v>19</v>
      </c>
      <c r="N124" s="268" t="s">
        <v>45</v>
      </c>
      <c r="O124" s="84"/>
      <c r="P124" s="228">
        <f>O124*H124</f>
        <v>0</v>
      </c>
      <c r="Q124" s="228">
        <v>4E-05</v>
      </c>
      <c r="R124" s="228">
        <f>Q124*H124</f>
        <v>0.00216</v>
      </c>
      <c r="S124" s="228">
        <v>0</v>
      </c>
      <c r="T124" s="229">
        <f>S124*H124</f>
        <v>0</v>
      </c>
      <c r="U124" s="38"/>
      <c r="V124" s="38"/>
      <c r="W124" s="38"/>
      <c r="X124" s="38"/>
      <c r="Y124" s="38"/>
      <c r="Z124" s="38"/>
      <c r="AA124" s="38"/>
      <c r="AB124" s="38"/>
      <c r="AC124" s="38"/>
      <c r="AD124" s="38"/>
      <c r="AE124" s="38"/>
      <c r="AR124" s="230" t="s">
        <v>203</v>
      </c>
      <c r="AT124" s="230" t="s">
        <v>199</v>
      </c>
      <c r="AU124" s="230" t="s">
        <v>85</v>
      </c>
      <c r="AY124" s="17" t="s">
        <v>158</v>
      </c>
      <c r="BE124" s="231">
        <f>IF(N124="základní",J124,0)</f>
        <v>0</v>
      </c>
      <c r="BF124" s="231">
        <f>IF(N124="snížená",J124,0)</f>
        <v>0</v>
      </c>
      <c r="BG124" s="231">
        <f>IF(N124="zákl. přenesená",J124,0)</f>
        <v>0</v>
      </c>
      <c r="BH124" s="231">
        <f>IF(N124="sníž. přenesená",J124,0)</f>
        <v>0</v>
      </c>
      <c r="BI124" s="231">
        <f>IF(N124="nulová",J124,0)</f>
        <v>0</v>
      </c>
      <c r="BJ124" s="17" t="s">
        <v>82</v>
      </c>
      <c r="BK124" s="231">
        <f>ROUND(I124*H124,2)</f>
        <v>0</v>
      </c>
      <c r="BL124" s="17" t="s">
        <v>195</v>
      </c>
      <c r="BM124" s="230" t="s">
        <v>221</v>
      </c>
    </row>
    <row r="125" spans="1:47" s="2" customFormat="1" ht="12">
      <c r="A125" s="38"/>
      <c r="B125" s="39"/>
      <c r="C125" s="40"/>
      <c r="D125" s="232" t="s">
        <v>165</v>
      </c>
      <c r="E125" s="40"/>
      <c r="F125" s="233" t="s">
        <v>220</v>
      </c>
      <c r="G125" s="40"/>
      <c r="H125" s="40"/>
      <c r="I125" s="136"/>
      <c r="J125" s="40"/>
      <c r="K125" s="40"/>
      <c r="L125" s="44"/>
      <c r="M125" s="234"/>
      <c r="N125" s="235"/>
      <c r="O125" s="84"/>
      <c r="P125" s="84"/>
      <c r="Q125" s="84"/>
      <c r="R125" s="84"/>
      <c r="S125" s="84"/>
      <c r="T125" s="85"/>
      <c r="U125" s="38"/>
      <c r="V125" s="38"/>
      <c r="W125" s="38"/>
      <c r="X125" s="38"/>
      <c r="Y125" s="38"/>
      <c r="Z125" s="38"/>
      <c r="AA125" s="38"/>
      <c r="AB125" s="38"/>
      <c r="AC125" s="38"/>
      <c r="AD125" s="38"/>
      <c r="AE125" s="38"/>
      <c r="AT125" s="17" t="s">
        <v>165</v>
      </c>
      <c r="AU125" s="17" t="s">
        <v>85</v>
      </c>
    </row>
    <row r="126" spans="1:51" s="13" customFormat="1" ht="12">
      <c r="A126" s="13"/>
      <c r="B126" s="236"/>
      <c r="C126" s="237"/>
      <c r="D126" s="232" t="s">
        <v>166</v>
      </c>
      <c r="E126" s="238" t="s">
        <v>19</v>
      </c>
      <c r="F126" s="239" t="s">
        <v>222</v>
      </c>
      <c r="G126" s="237"/>
      <c r="H126" s="240">
        <v>45</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166</v>
      </c>
      <c r="AU126" s="246" t="s">
        <v>85</v>
      </c>
      <c r="AV126" s="13" t="s">
        <v>85</v>
      </c>
      <c r="AW126" s="13" t="s">
        <v>34</v>
      </c>
      <c r="AX126" s="13" t="s">
        <v>82</v>
      </c>
      <c r="AY126" s="246" t="s">
        <v>158</v>
      </c>
    </row>
    <row r="127" spans="1:51" s="13" customFormat="1" ht="12">
      <c r="A127" s="13"/>
      <c r="B127" s="236"/>
      <c r="C127" s="237"/>
      <c r="D127" s="232" t="s">
        <v>166</v>
      </c>
      <c r="E127" s="237"/>
      <c r="F127" s="239" t="s">
        <v>223</v>
      </c>
      <c r="G127" s="237"/>
      <c r="H127" s="240">
        <v>54</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166</v>
      </c>
      <c r="AU127" s="246" t="s">
        <v>85</v>
      </c>
      <c r="AV127" s="13" t="s">
        <v>85</v>
      </c>
      <c r="AW127" s="13" t="s">
        <v>4</v>
      </c>
      <c r="AX127" s="13" t="s">
        <v>82</v>
      </c>
      <c r="AY127" s="246" t="s">
        <v>158</v>
      </c>
    </row>
    <row r="128" spans="1:65" s="2" customFormat="1" ht="21.75" customHeight="1">
      <c r="A128" s="38"/>
      <c r="B128" s="39"/>
      <c r="C128" s="219" t="s">
        <v>156</v>
      </c>
      <c r="D128" s="219" t="s">
        <v>159</v>
      </c>
      <c r="E128" s="220" t="s">
        <v>224</v>
      </c>
      <c r="F128" s="221" t="s">
        <v>225</v>
      </c>
      <c r="G128" s="222" t="s">
        <v>202</v>
      </c>
      <c r="H128" s="223">
        <v>1</v>
      </c>
      <c r="I128" s="224"/>
      <c r="J128" s="225">
        <f>ROUND(I128*H128,2)</f>
        <v>0</v>
      </c>
      <c r="K128" s="221" t="s">
        <v>213</v>
      </c>
      <c r="L128" s="44"/>
      <c r="M128" s="226" t="s">
        <v>19</v>
      </c>
      <c r="N128" s="227" t="s">
        <v>45</v>
      </c>
      <c r="O128" s="84"/>
      <c r="P128" s="228">
        <f>O128*H128</f>
        <v>0</v>
      </c>
      <c r="Q128" s="228">
        <v>0</v>
      </c>
      <c r="R128" s="228">
        <f>Q128*H128</f>
        <v>0</v>
      </c>
      <c r="S128" s="228">
        <v>0</v>
      </c>
      <c r="T128" s="229">
        <f>S128*H128</f>
        <v>0</v>
      </c>
      <c r="U128" s="38"/>
      <c r="V128" s="38"/>
      <c r="W128" s="38"/>
      <c r="X128" s="38"/>
      <c r="Y128" s="38"/>
      <c r="Z128" s="38"/>
      <c r="AA128" s="38"/>
      <c r="AB128" s="38"/>
      <c r="AC128" s="38"/>
      <c r="AD128" s="38"/>
      <c r="AE128" s="38"/>
      <c r="AR128" s="230" t="s">
        <v>195</v>
      </c>
      <c r="AT128" s="230" t="s">
        <v>159</v>
      </c>
      <c r="AU128" s="230" t="s">
        <v>85</v>
      </c>
      <c r="AY128" s="17" t="s">
        <v>158</v>
      </c>
      <c r="BE128" s="231">
        <f>IF(N128="základní",J128,0)</f>
        <v>0</v>
      </c>
      <c r="BF128" s="231">
        <f>IF(N128="snížená",J128,0)</f>
        <v>0</v>
      </c>
      <c r="BG128" s="231">
        <f>IF(N128="zákl. přenesená",J128,0)</f>
        <v>0</v>
      </c>
      <c r="BH128" s="231">
        <f>IF(N128="sníž. přenesená",J128,0)</f>
        <v>0</v>
      </c>
      <c r="BI128" s="231">
        <f>IF(N128="nulová",J128,0)</f>
        <v>0</v>
      </c>
      <c r="BJ128" s="17" t="s">
        <v>82</v>
      </c>
      <c r="BK128" s="231">
        <f>ROUND(I128*H128,2)</f>
        <v>0</v>
      </c>
      <c r="BL128" s="17" t="s">
        <v>195</v>
      </c>
      <c r="BM128" s="230" t="s">
        <v>226</v>
      </c>
    </row>
    <row r="129" spans="1:47" s="2" customFormat="1" ht="12">
      <c r="A129" s="38"/>
      <c r="B129" s="39"/>
      <c r="C129" s="40"/>
      <c r="D129" s="232" t="s">
        <v>165</v>
      </c>
      <c r="E129" s="40"/>
      <c r="F129" s="233" t="s">
        <v>225</v>
      </c>
      <c r="G129" s="40"/>
      <c r="H129" s="40"/>
      <c r="I129" s="136"/>
      <c r="J129" s="40"/>
      <c r="K129" s="40"/>
      <c r="L129" s="44"/>
      <c r="M129" s="234"/>
      <c r="N129" s="235"/>
      <c r="O129" s="84"/>
      <c r="P129" s="84"/>
      <c r="Q129" s="84"/>
      <c r="R129" s="84"/>
      <c r="S129" s="84"/>
      <c r="T129" s="85"/>
      <c r="U129" s="38"/>
      <c r="V129" s="38"/>
      <c r="W129" s="38"/>
      <c r="X129" s="38"/>
      <c r="Y129" s="38"/>
      <c r="Z129" s="38"/>
      <c r="AA129" s="38"/>
      <c r="AB129" s="38"/>
      <c r="AC129" s="38"/>
      <c r="AD129" s="38"/>
      <c r="AE129" s="38"/>
      <c r="AT129" s="17" t="s">
        <v>165</v>
      </c>
      <c r="AU129" s="17" t="s">
        <v>85</v>
      </c>
    </row>
    <row r="130" spans="1:51" s="13" customFormat="1" ht="12">
      <c r="A130" s="13"/>
      <c r="B130" s="236"/>
      <c r="C130" s="237"/>
      <c r="D130" s="232" t="s">
        <v>166</v>
      </c>
      <c r="E130" s="238" t="s">
        <v>19</v>
      </c>
      <c r="F130" s="239" t="s">
        <v>227</v>
      </c>
      <c r="G130" s="237"/>
      <c r="H130" s="240">
        <v>1</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166</v>
      </c>
      <c r="AU130" s="246" t="s">
        <v>85</v>
      </c>
      <c r="AV130" s="13" t="s">
        <v>85</v>
      </c>
      <c r="AW130" s="13" t="s">
        <v>34</v>
      </c>
      <c r="AX130" s="13" t="s">
        <v>82</v>
      </c>
      <c r="AY130" s="246" t="s">
        <v>158</v>
      </c>
    </row>
    <row r="131" spans="1:65" s="2" customFormat="1" ht="16.5" customHeight="1">
      <c r="A131" s="38"/>
      <c r="B131" s="39"/>
      <c r="C131" s="259" t="s">
        <v>228</v>
      </c>
      <c r="D131" s="259" t="s">
        <v>199</v>
      </c>
      <c r="E131" s="260" t="s">
        <v>229</v>
      </c>
      <c r="F131" s="261" t="s">
        <v>230</v>
      </c>
      <c r="G131" s="262" t="s">
        <v>202</v>
      </c>
      <c r="H131" s="263">
        <v>1</v>
      </c>
      <c r="I131" s="264"/>
      <c r="J131" s="265">
        <f>ROUND(I131*H131,2)</f>
        <v>0</v>
      </c>
      <c r="K131" s="261" t="s">
        <v>19</v>
      </c>
      <c r="L131" s="266"/>
      <c r="M131" s="267" t="s">
        <v>19</v>
      </c>
      <c r="N131" s="268" t="s">
        <v>45</v>
      </c>
      <c r="O131" s="84"/>
      <c r="P131" s="228">
        <f>O131*H131</f>
        <v>0</v>
      </c>
      <c r="Q131" s="228">
        <v>0.001</v>
      </c>
      <c r="R131" s="228">
        <f>Q131*H131</f>
        <v>0.001</v>
      </c>
      <c r="S131" s="228">
        <v>0</v>
      </c>
      <c r="T131" s="229">
        <f>S131*H131</f>
        <v>0</v>
      </c>
      <c r="U131" s="38"/>
      <c r="V131" s="38"/>
      <c r="W131" s="38"/>
      <c r="X131" s="38"/>
      <c r="Y131" s="38"/>
      <c r="Z131" s="38"/>
      <c r="AA131" s="38"/>
      <c r="AB131" s="38"/>
      <c r="AC131" s="38"/>
      <c r="AD131" s="38"/>
      <c r="AE131" s="38"/>
      <c r="AR131" s="230" t="s">
        <v>203</v>
      </c>
      <c r="AT131" s="230" t="s">
        <v>199</v>
      </c>
      <c r="AU131" s="230" t="s">
        <v>85</v>
      </c>
      <c r="AY131" s="17" t="s">
        <v>158</v>
      </c>
      <c r="BE131" s="231">
        <f>IF(N131="základní",J131,0)</f>
        <v>0</v>
      </c>
      <c r="BF131" s="231">
        <f>IF(N131="snížená",J131,0)</f>
        <v>0</v>
      </c>
      <c r="BG131" s="231">
        <f>IF(N131="zákl. přenesená",J131,0)</f>
        <v>0</v>
      </c>
      <c r="BH131" s="231">
        <f>IF(N131="sníž. přenesená",J131,0)</f>
        <v>0</v>
      </c>
      <c r="BI131" s="231">
        <f>IF(N131="nulová",J131,0)</f>
        <v>0</v>
      </c>
      <c r="BJ131" s="17" t="s">
        <v>82</v>
      </c>
      <c r="BK131" s="231">
        <f>ROUND(I131*H131,2)</f>
        <v>0</v>
      </c>
      <c r="BL131" s="17" t="s">
        <v>195</v>
      </c>
      <c r="BM131" s="230" t="s">
        <v>231</v>
      </c>
    </row>
    <row r="132" spans="1:47" s="2" customFormat="1" ht="12">
      <c r="A132" s="38"/>
      <c r="B132" s="39"/>
      <c r="C132" s="40"/>
      <c r="D132" s="232" t="s">
        <v>165</v>
      </c>
      <c r="E132" s="40"/>
      <c r="F132" s="233" t="s">
        <v>232</v>
      </c>
      <c r="G132" s="40"/>
      <c r="H132" s="40"/>
      <c r="I132" s="136"/>
      <c r="J132" s="40"/>
      <c r="K132" s="40"/>
      <c r="L132" s="44"/>
      <c r="M132" s="234"/>
      <c r="N132" s="235"/>
      <c r="O132" s="84"/>
      <c r="P132" s="84"/>
      <c r="Q132" s="84"/>
      <c r="R132" s="84"/>
      <c r="S132" s="84"/>
      <c r="T132" s="85"/>
      <c r="U132" s="38"/>
      <c r="V132" s="38"/>
      <c r="W132" s="38"/>
      <c r="X132" s="38"/>
      <c r="Y132" s="38"/>
      <c r="Z132" s="38"/>
      <c r="AA132" s="38"/>
      <c r="AB132" s="38"/>
      <c r="AC132" s="38"/>
      <c r="AD132" s="38"/>
      <c r="AE132" s="38"/>
      <c r="AT132" s="17" t="s">
        <v>165</v>
      </c>
      <c r="AU132" s="17" t="s">
        <v>85</v>
      </c>
    </row>
    <row r="133" spans="1:51" s="13" customFormat="1" ht="12">
      <c r="A133" s="13"/>
      <c r="B133" s="236"/>
      <c r="C133" s="237"/>
      <c r="D133" s="232" t="s">
        <v>166</v>
      </c>
      <c r="E133" s="238" t="s">
        <v>19</v>
      </c>
      <c r="F133" s="239" t="s">
        <v>227</v>
      </c>
      <c r="G133" s="237"/>
      <c r="H133" s="240">
        <v>1</v>
      </c>
      <c r="I133" s="241"/>
      <c r="J133" s="237"/>
      <c r="K133" s="237"/>
      <c r="L133" s="242"/>
      <c r="M133" s="243"/>
      <c r="N133" s="244"/>
      <c r="O133" s="244"/>
      <c r="P133" s="244"/>
      <c r="Q133" s="244"/>
      <c r="R133" s="244"/>
      <c r="S133" s="244"/>
      <c r="T133" s="245"/>
      <c r="U133" s="13"/>
      <c r="V133" s="13"/>
      <c r="W133" s="13"/>
      <c r="X133" s="13"/>
      <c r="Y133" s="13"/>
      <c r="Z133" s="13"/>
      <c r="AA133" s="13"/>
      <c r="AB133" s="13"/>
      <c r="AC133" s="13"/>
      <c r="AD133" s="13"/>
      <c r="AE133" s="13"/>
      <c r="AT133" s="246" t="s">
        <v>166</v>
      </c>
      <c r="AU133" s="246" t="s">
        <v>85</v>
      </c>
      <c r="AV133" s="13" t="s">
        <v>85</v>
      </c>
      <c r="AW133" s="13" t="s">
        <v>34</v>
      </c>
      <c r="AX133" s="13" t="s">
        <v>82</v>
      </c>
      <c r="AY133" s="246" t="s">
        <v>158</v>
      </c>
    </row>
    <row r="134" spans="1:65" s="2" customFormat="1" ht="21.75" customHeight="1">
      <c r="A134" s="38"/>
      <c r="B134" s="39"/>
      <c r="C134" s="219" t="s">
        <v>233</v>
      </c>
      <c r="D134" s="219" t="s">
        <v>159</v>
      </c>
      <c r="E134" s="220" t="s">
        <v>234</v>
      </c>
      <c r="F134" s="221" t="s">
        <v>235</v>
      </c>
      <c r="G134" s="222" t="s">
        <v>202</v>
      </c>
      <c r="H134" s="223">
        <v>1</v>
      </c>
      <c r="I134" s="224"/>
      <c r="J134" s="225">
        <f>ROUND(I134*H134,2)</f>
        <v>0</v>
      </c>
      <c r="K134" s="221" t="s">
        <v>19</v>
      </c>
      <c r="L134" s="44"/>
      <c r="M134" s="226" t="s">
        <v>19</v>
      </c>
      <c r="N134" s="227" t="s">
        <v>45</v>
      </c>
      <c r="O134" s="84"/>
      <c r="P134" s="228">
        <f>O134*H134</f>
        <v>0</v>
      </c>
      <c r="Q134" s="228">
        <v>0</v>
      </c>
      <c r="R134" s="228">
        <f>Q134*H134</f>
        <v>0</v>
      </c>
      <c r="S134" s="228">
        <v>0</v>
      </c>
      <c r="T134" s="229">
        <f>S134*H134</f>
        <v>0</v>
      </c>
      <c r="U134" s="38"/>
      <c r="V134" s="38"/>
      <c r="W134" s="38"/>
      <c r="X134" s="38"/>
      <c r="Y134" s="38"/>
      <c r="Z134" s="38"/>
      <c r="AA134" s="38"/>
      <c r="AB134" s="38"/>
      <c r="AC134" s="38"/>
      <c r="AD134" s="38"/>
      <c r="AE134" s="38"/>
      <c r="AR134" s="230" t="s">
        <v>236</v>
      </c>
      <c r="AT134" s="230" t="s">
        <v>159</v>
      </c>
      <c r="AU134" s="230" t="s">
        <v>85</v>
      </c>
      <c r="AY134" s="17" t="s">
        <v>158</v>
      </c>
      <c r="BE134" s="231">
        <f>IF(N134="základní",J134,0)</f>
        <v>0</v>
      </c>
      <c r="BF134" s="231">
        <f>IF(N134="snížená",J134,0)</f>
        <v>0</v>
      </c>
      <c r="BG134" s="231">
        <f>IF(N134="zákl. přenesená",J134,0)</f>
        <v>0</v>
      </c>
      <c r="BH134" s="231">
        <f>IF(N134="sníž. přenesená",J134,0)</f>
        <v>0</v>
      </c>
      <c r="BI134" s="231">
        <f>IF(N134="nulová",J134,0)</f>
        <v>0</v>
      </c>
      <c r="BJ134" s="17" t="s">
        <v>82</v>
      </c>
      <c r="BK134" s="231">
        <f>ROUND(I134*H134,2)</f>
        <v>0</v>
      </c>
      <c r="BL134" s="17" t="s">
        <v>236</v>
      </c>
      <c r="BM134" s="230" t="s">
        <v>237</v>
      </c>
    </row>
    <row r="135" spans="1:47" s="2" customFormat="1" ht="12">
      <c r="A135" s="38"/>
      <c r="B135" s="39"/>
      <c r="C135" s="40"/>
      <c r="D135" s="232" t="s">
        <v>165</v>
      </c>
      <c r="E135" s="40"/>
      <c r="F135" s="233" t="s">
        <v>235</v>
      </c>
      <c r="G135" s="40"/>
      <c r="H135" s="40"/>
      <c r="I135" s="136"/>
      <c r="J135" s="40"/>
      <c r="K135" s="40"/>
      <c r="L135" s="44"/>
      <c r="M135" s="234"/>
      <c r="N135" s="235"/>
      <c r="O135" s="84"/>
      <c r="P135" s="84"/>
      <c r="Q135" s="84"/>
      <c r="R135" s="84"/>
      <c r="S135" s="84"/>
      <c r="T135" s="85"/>
      <c r="U135" s="38"/>
      <c r="V135" s="38"/>
      <c r="W135" s="38"/>
      <c r="X135" s="38"/>
      <c r="Y135" s="38"/>
      <c r="Z135" s="38"/>
      <c r="AA135" s="38"/>
      <c r="AB135" s="38"/>
      <c r="AC135" s="38"/>
      <c r="AD135" s="38"/>
      <c r="AE135" s="38"/>
      <c r="AT135" s="17" t="s">
        <v>165</v>
      </c>
      <c r="AU135" s="17" t="s">
        <v>85</v>
      </c>
    </row>
    <row r="136" spans="1:65" s="2" customFormat="1" ht="16.5" customHeight="1">
      <c r="A136" s="38"/>
      <c r="B136" s="39"/>
      <c r="C136" s="259" t="s">
        <v>238</v>
      </c>
      <c r="D136" s="259" t="s">
        <v>199</v>
      </c>
      <c r="E136" s="260" t="s">
        <v>239</v>
      </c>
      <c r="F136" s="261" t="s">
        <v>240</v>
      </c>
      <c r="G136" s="262" t="s">
        <v>202</v>
      </c>
      <c r="H136" s="263">
        <v>1</v>
      </c>
      <c r="I136" s="264"/>
      <c r="J136" s="265">
        <f>ROUND(I136*H136,2)</f>
        <v>0</v>
      </c>
      <c r="K136" s="261" t="s">
        <v>19</v>
      </c>
      <c r="L136" s="266"/>
      <c r="M136" s="267" t="s">
        <v>19</v>
      </c>
      <c r="N136" s="268" t="s">
        <v>45</v>
      </c>
      <c r="O136" s="84"/>
      <c r="P136" s="228">
        <f>O136*H136</f>
        <v>0</v>
      </c>
      <c r="Q136" s="228">
        <v>0</v>
      </c>
      <c r="R136" s="228">
        <f>Q136*H136</f>
        <v>0</v>
      </c>
      <c r="S136" s="228">
        <v>0</v>
      </c>
      <c r="T136" s="229">
        <f>S136*H136</f>
        <v>0</v>
      </c>
      <c r="U136" s="38"/>
      <c r="V136" s="38"/>
      <c r="W136" s="38"/>
      <c r="X136" s="38"/>
      <c r="Y136" s="38"/>
      <c r="Z136" s="38"/>
      <c r="AA136" s="38"/>
      <c r="AB136" s="38"/>
      <c r="AC136" s="38"/>
      <c r="AD136" s="38"/>
      <c r="AE136" s="38"/>
      <c r="AR136" s="230" t="s">
        <v>241</v>
      </c>
      <c r="AT136" s="230" t="s">
        <v>199</v>
      </c>
      <c r="AU136" s="230" t="s">
        <v>85</v>
      </c>
      <c r="AY136" s="17" t="s">
        <v>158</v>
      </c>
      <c r="BE136" s="231">
        <f>IF(N136="základní",J136,0)</f>
        <v>0</v>
      </c>
      <c r="BF136" s="231">
        <f>IF(N136="snížená",J136,0)</f>
        <v>0</v>
      </c>
      <c r="BG136" s="231">
        <f>IF(N136="zákl. přenesená",J136,0)</f>
        <v>0</v>
      </c>
      <c r="BH136" s="231">
        <f>IF(N136="sníž. přenesená",J136,0)</f>
        <v>0</v>
      </c>
      <c r="BI136" s="231">
        <f>IF(N136="nulová",J136,0)</f>
        <v>0</v>
      </c>
      <c r="BJ136" s="17" t="s">
        <v>82</v>
      </c>
      <c r="BK136" s="231">
        <f>ROUND(I136*H136,2)</f>
        <v>0</v>
      </c>
      <c r="BL136" s="17" t="s">
        <v>236</v>
      </c>
      <c r="BM136" s="230" t="s">
        <v>242</v>
      </c>
    </row>
    <row r="137" spans="1:47" s="2" customFormat="1" ht="12">
      <c r="A137" s="38"/>
      <c r="B137" s="39"/>
      <c r="C137" s="40"/>
      <c r="D137" s="232" t="s">
        <v>165</v>
      </c>
      <c r="E137" s="40"/>
      <c r="F137" s="233" t="s">
        <v>240</v>
      </c>
      <c r="G137" s="40"/>
      <c r="H137" s="40"/>
      <c r="I137" s="136"/>
      <c r="J137" s="40"/>
      <c r="K137" s="40"/>
      <c r="L137" s="44"/>
      <c r="M137" s="234"/>
      <c r="N137" s="235"/>
      <c r="O137" s="84"/>
      <c r="P137" s="84"/>
      <c r="Q137" s="84"/>
      <c r="R137" s="84"/>
      <c r="S137" s="84"/>
      <c r="T137" s="85"/>
      <c r="U137" s="38"/>
      <c r="V137" s="38"/>
      <c r="W137" s="38"/>
      <c r="X137" s="38"/>
      <c r="Y137" s="38"/>
      <c r="Z137" s="38"/>
      <c r="AA137" s="38"/>
      <c r="AB137" s="38"/>
      <c r="AC137" s="38"/>
      <c r="AD137" s="38"/>
      <c r="AE137" s="38"/>
      <c r="AT137" s="17" t="s">
        <v>165</v>
      </c>
      <c r="AU137" s="17" t="s">
        <v>85</v>
      </c>
    </row>
    <row r="138" spans="1:51" s="13" customFormat="1" ht="12">
      <c r="A138" s="13"/>
      <c r="B138" s="236"/>
      <c r="C138" s="237"/>
      <c r="D138" s="232" t="s">
        <v>166</v>
      </c>
      <c r="E138" s="238" t="s">
        <v>19</v>
      </c>
      <c r="F138" s="239" t="s">
        <v>243</v>
      </c>
      <c r="G138" s="237"/>
      <c r="H138" s="240">
        <v>1</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166</v>
      </c>
      <c r="AU138" s="246" t="s">
        <v>85</v>
      </c>
      <c r="AV138" s="13" t="s">
        <v>85</v>
      </c>
      <c r="AW138" s="13" t="s">
        <v>34</v>
      </c>
      <c r="AX138" s="13" t="s">
        <v>82</v>
      </c>
      <c r="AY138" s="246" t="s">
        <v>158</v>
      </c>
    </row>
    <row r="139" spans="1:63" s="12" customFormat="1" ht="25.9" customHeight="1">
      <c r="A139" s="12"/>
      <c r="B139" s="205"/>
      <c r="C139" s="206"/>
      <c r="D139" s="207" t="s">
        <v>73</v>
      </c>
      <c r="E139" s="208" t="s">
        <v>244</v>
      </c>
      <c r="F139" s="208" t="s">
        <v>245</v>
      </c>
      <c r="G139" s="206"/>
      <c r="H139" s="206"/>
      <c r="I139" s="209"/>
      <c r="J139" s="210">
        <f>BK139</f>
        <v>0</v>
      </c>
      <c r="K139" s="206"/>
      <c r="L139" s="211"/>
      <c r="M139" s="212"/>
      <c r="N139" s="213"/>
      <c r="O139" s="213"/>
      <c r="P139" s="214">
        <f>SUM(P140:P231)</f>
        <v>0</v>
      </c>
      <c r="Q139" s="213"/>
      <c r="R139" s="214">
        <f>SUM(R140:R231)</f>
        <v>0.17481249999999998</v>
      </c>
      <c r="S139" s="213"/>
      <c r="T139" s="215">
        <f>SUM(T140:T231)</f>
        <v>0</v>
      </c>
      <c r="U139" s="12"/>
      <c r="V139" s="12"/>
      <c r="W139" s="12"/>
      <c r="X139" s="12"/>
      <c r="Y139" s="12"/>
      <c r="Z139" s="12"/>
      <c r="AA139" s="12"/>
      <c r="AB139" s="12"/>
      <c r="AC139" s="12"/>
      <c r="AD139" s="12"/>
      <c r="AE139" s="12"/>
      <c r="AR139" s="216" t="s">
        <v>176</v>
      </c>
      <c r="AT139" s="217" t="s">
        <v>73</v>
      </c>
      <c r="AU139" s="217" t="s">
        <v>74</v>
      </c>
      <c r="AY139" s="216" t="s">
        <v>158</v>
      </c>
      <c r="BK139" s="218">
        <f>SUM(BK140:BK231)</f>
        <v>0</v>
      </c>
    </row>
    <row r="140" spans="1:65" s="2" customFormat="1" ht="33" customHeight="1">
      <c r="A140" s="38"/>
      <c r="B140" s="39"/>
      <c r="C140" s="219" t="s">
        <v>246</v>
      </c>
      <c r="D140" s="219" t="s">
        <v>159</v>
      </c>
      <c r="E140" s="220" t="s">
        <v>247</v>
      </c>
      <c r="F140" s="221" t="s">
        <v>248</v>
      </c>
      <c r="G140" s="222" t="s">
        <v>202</v>
      </c>
      <c r="H140" s="223">
        <v>1</v>
      </c>
      <c r="I140" s="224"/>
      <c r="J140" s="225">
        <f>ROUND(I140*H140,2)</f>
        <v>0</v>
      </c>
      <c r="K140" s="221" t="s">
        <v>213</v>
      </c>
      <c r="L140" s="44"/>
      <c r="M140" s="226" t="s">
        <v>19</v>
      </c>
      <c r="N140" s="227" t="s">
        <v>45</v>
      </c>
      <c r="O140" s="84"/>
      <c r="P140" s="228">
        <f>O140*H140</f>
        <v>0</v>
      </c>
      <c r="Q140" s="228">
        <v>0</v>
      </c>
      <c r="R140" s="228">
        <f>Q140*H140</f>
        <v>0</v>
      </c>
      <c r="S140" s="228">
        <v>0</v>
      </c>
      <c r="T140" s="229">
        <f>S140*H140</f>
        <v>0</v>
      </c>
      <c r="U140" s="38"/>
      <c r="V140" s="38"/>
      <c r="W140" s="38"/>
      <c r="X140" s="38"/>
      <c r="Y140" s="38"/>
      <c r="Z140" s="38"/>
      <c r="AA140" s="38"/>
      <c r="AB140" s="38"/>
      <c r="AC140" s="38"/>
      <c r="AD140" s="38"/>
      <c r="AE140" s="38"/>
      <c r="AR140" s="230" t="s">
        <v>249</v>
      </c>
      <c r="AT140" s="230" t="s">
        <v>159</v>
      </c>
      <c r="AU140" s="230" t="s">
        <v>82</v>
      </c>
      <c r="AY140" s="17" t="s">
        <v>158</v>
      </c>
      <c r="BE140" s="231">
        <f>IF(N140="základní",J140,0)</f>
        <v>0</v>
      </c>
      <c r="BF140" s="231">
        <f>IF(N140="snížená",J140,0)</f>
        <v>0</v>
      </c>
      <c r="BG140" s="231">
        <f>IF(N140="zákl. přenesená",J140,0)</f>
        <v>0</v>
      </c>
      <c r="BH140" s="231">
        <f>IF(N140="sníž. přenesená",J140,0)</f>
        <v>0</v>
      </c>
      <c r="BI140" s="231">
        <f>IF(N140="nulová",J140,0)</f>
        <v>0</v>
      </c>
      <c r="BJ140" s="17" t="s">
        <v>82</v>
      </c>
      <c r="BK140" s="231">
        <f>ROUND(I140*H140,2)</f>
        <v>0</v>
      </c>
      <c r="BL140" s="17" t="s">
        <v>249</v>
      </c>
      <c r="BM140" s="230" t="s">
        <v>250</v>
      </c>
    </row>
    <row r="141" spans="1:47" s="2" customFormat="1" ht="12">
      <c r="A141" s="38"/>
      <c r="B141" s="39"/>
      <c r="C141" s="40"/>
      <c r="D141" s="232" t="s">
        <v>165</v>
      </c>
      <c r="E141" s="40"/>
      <c r="F141" s="233" t="s">
        <v>251</v>
      </c>
      <c r="G141" s="40"/>
      <c r="H141" s="40"/>
      <c r="I141" s="136"/>
      <c r="J141" s="40"/>
      <c r="K141" s="40"/>
      <c r="L141" s="44"/>
      <c r="M141" s="234"/>
      <c r="N141" s="235"/>
      <c r="O141" s="84"/>
      <c r="P141" s="84"/>
      <c r="Q141" s="84"/>
      <c r="R141" s="84"/>
      <c r="S141" s="84"/>
      <c r="T141" s="85"/>
      <c r="U141" s="38"/>
      <c r="V141" s="38"/>
      <c r="W141" s="38"/>
      <c r="X141" s="38"/>
      <c r="Y141" s="38"/>
      <c r="Z141" s="38"/>
      <c r="AA141" s="38"/>
      <c r="AB141" s="38"/>
      <c r="AC141" s="38"/>
      <c r="AD141" s="38"/>
      <c r="AE141" s="38"/>
      <c r="AT141" s="17" t="s">
        <v>165</v>
      </c>
      <c r="AU141" s="17" t="s">
        <v>82</v>
      </c>
    </row>
    <row r="142" spans="1:65" s="2" customFormat="1" ht="33" customHeight="1">
      <c r="A142" s="38"/>
      <c r="B142" s="39"/>
      <c r="C142" s="259" t="s">
        <v>252</v>
      </c>
      <c r="D142" s="259" t="s">
        <v>199</v>
      </c>
      <c r="E142" s="260" t="s">
        <v>253</v>
      </c>
      <c r="F142" s="261" t="s">
        <v>254</v>
      </c>
      <c r="G142" s="262" t="s">
        <v>202</v>
      </c>
      <c r="H142" s="263">
        <v>1</v>
      </c>
      <c r="I142" s="264"/>
      <c r="J142" s="265">
        <f>ROUND(I142*H142,2)</f>
        <v>0</v>
      </c>
      <c r="K142" s="261" t="s">
        <v>213</v>
      </c>
      <c r="L142" s="266"/>
      <c r="M142" s="267" t="s">
        <v>19</v>
      </c>
      <c r="N142" s="268" t="s">
        <v>45</v>
      </c>
      <c r="O142" s="84"/>
      <c r="P142" s="228">
        <f>O142*H142</f>
        <v>0</v>
      </c>
      <c r="Q142" s="228">
        <v>0.0081</v>
      </c>
      <c r="R142" s="228">
        <f>Q142*H142</f>
        <v>0.0081</v>
      </c>
      <c r="S142" s="228">
        <v>0</v>
      </c>
      <c r="T142" s="229">
        <f>S142*H142</f>
        <v>0</v>
      </c>
      <c r="U142" s="38"/>
      <c r="V142" s="38"/>
      <c r="W142" s="38"/>
      <c r="X142" s="38"/>
      <c r="Y142" s="38"/>
      <c r="Z142" s="38"/>
      <c r="AA142" s="38"/>
      <c r="AB142" s="38"/>
      <c r="AC142" s="38"/>
      <c r="AD142" s="38"/>
      <c r="AE142" s="38"/>
      <c r="AR142" s="230" t="s">
        <v>255</v>
      </c>
      <c r="AT142" s="230" t="s">
        <v>199</v>
      </c>
      <c r="AU142" s="230" t="s">
        <v>82</v>
      </c>
      <c r="AY142" s="17" t="s">
        <v>158</v>
      </c>
      <c r="BE142" s="231">
        <f>IF(N142="základní",J142,0)</f>
        <v>0</v>
      </c>
      <c r="BF142" s="231">
        <f>IF(N142="snížená",J142,0)</f>
        <v>0</v>
      </c>
      <c r="BG142" s="231">
        <f>IF(N142="zákl. přenesená",J142,0)</f>
        <v>0</v>
      </c>
      <c r="BH142" s="231">
        <f>IF(N142="sníž. přenesená",J142,0)</f>
        <v>0</v>
      </c>
      <c r="BI142" s="231">
        <f>IF(N142="nulová",J142,0)</f>
        <v>0</v>
      </c>
      <c r="BJ142" s="17" t="s">
        <v>82</v>
      </c>
      <c r="BK142" s="231">
        <f>ROUND(I142*H142,2)</f>
        <v>0</v>
      </c>
      <c r="BL142" s="17" t="s">
        <v>255</v>
      </c>
      <c r="BM142" s="230" t="s">
        <v>256</v>
      </c>
    </row>
    <row r="143" spans="1:47" s="2" customFormat="1" ht="12">
      <c r="A143" s="38"/>
      <c r="B143" s="39"/>
      <c r="C143" s="40"/>
      <c r="D143" s="232" t="s">
        <v>165</v>
      </c>
      <c r="E143" s="40"/>
      <c r="F143" s="233" t="s">
        <v>254</v>
      </c>
      <c r="G143" s="40"/>
      <c r="H143" s="40"/>
      <c r="I143" s="136"/>
      <c r="J143" s="40"/>
      <c r="K143" s="40"/>
      <c r="L143" s="44"/>
      <c r="M143" s="234"/>
      <c r="N143" s="235"/>
      <c r="O143" s="84"/>
      <c r="P143" s="84"/>
      <c r="Q143" s="84"/>
      <c r="R143" s="84"/>
      <c r="S143" s="84"/>
      <c r="T143" s="85"/>
      <c r="U143" s="38"/>
      <c r="V143" s="38"/>
      <c r="W143" s="38"/>
      <c r="X143" s="38"/>
      <c r="Y143" s="38"/>
      <c r="Z143" s="38"/>
      <c r="AA143" s="38"/>
      <c r="AB143" s="38"/>
      <c r="AC143" s="38"/>
      <c r="AD143" s="38"/>
      <c r="AE143" s="38"/>
      <c r="AT143" s="17" t="s">
        <v>165</v>
      </c>
      <c r="AU143" s="17" t="s">
        <v>82</v>
      </c>
    </row>
    <row r="144" spans="1:51" s="13" customFormat="1" ht="12">
      <c r="A144" s="13"/>
      <c r="B144" s="236"/>
      <c r="C144" s="237"/>
      <c r="D144" s="232" t="s">
        <v>166</v>
      </c>
      <c r="E144" s="238" t="s">
        <v>19</v>
      </c>
      <c r="F144" s="239" t="s">
        <v>82</v>
      </c>
      <c r="G144" s="237"/>
      <c r="H144" s="240">
        <v>1</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166</v>
      </c>
      <c r="AU144" s="246" t="s">
        <v>82</v>
      </c>
      <c r="AV144" s="13" t="s">
        <v>85</v>
      </c>
      <c r="AW144" s="13" t="s">
        <v>34</v>
      </c>
      <c r="AX144" s="13" t="s">
        <v>82</v>
      </c>
      <c r="AY144" s="246" t="s">
        <v>158</v>
      </c>
    </row>
    <row r="145" spans="1:65" s="2" customFormat="1" ht="21.75" customHeight="1">
      <c r="A145" s="38"/>
      <c r="B145" s="39"/>
      <c r="C145" s="219" t="s">
        <v>8</v>
      </c>
      <c r="D145" s="219" t="s">
        <v>159</v>
      </c>
      <c r="E145" s="220" t="s">
        <v>257</v>
      </c>
      <c r="F145" s="221" t="s">
        <v>258</v>
      </c>
      <c r="G145" s="222" t="s">
        <v>202</v>
      </c>
      <c r="H145" s="223">
        <v>1</v>
      </c>
      <c r="I145" s="224"/>
      <c r="J145" s="225">
        <f>ROUND(I145*H145,2)</f>
        <v>0</v>
      </c>
      <c r="K145" s="221" t="s">
        <v>213</v>
      </c>
      <c r="L145" s="44"/>
      <c r="M145" s="226" t="s">
        <v>19</v>
      </c>
      <c r="N145" s="227" t="s">
        <v>45</v>
      </c>
      <c r="O145" s="84"/>
      <c r="P145" s="228">
        <f>O145*H145</f>
        <v>0</v>
      </c>
      <c r="Q145" s="228">
        <v>0</v>
      </c>
      <c r="R145" s="228">
        <f>Q145*H145</f>
        <v>0</v>
      </c>
      <c r="S145" s="228">
        <v>0</v>
      </c>
      <c r="T145" s="229">
        <f>S145*H145</f>
        <v>0</v>
      </c>
      <c r="U145" s="38"/>
      <c r="V145" s="38"/>
      <c r="W145" s="38"/>
      <c r="X145" s="38"/>
      <c r="Y145" s="38"/>
      <c r="Z145" s="38"/>
      <c r="AA145" s="38"/>
      <c r="AB145" s="38"/>
      <c r="AC145" s="38"/>
      <c r="AD145" s="38"/>
      <c r="AE145" s="38"/>
      <c r="AR145" s="230" t="s">
        <v>236</v>
      </c>
      <c r="AT145" s="230" t="s">
        <v>159</v>
      </c>
      <c r="AU145" s="230" t="s">
        <v>82</v>
      </c>
      <c r="AY145" s="17" t="s">
        <v>158</v>
      </c>
      <c r="BE145" s="231">
        <f>IF(N145="základní",J145,0)</f>
        <v>0</v>
      </c>
      <c r="BF145" s="231">
        <f>IF(N145="snížená",J145,0)</f>
        <v>0</v>
      </c>
      <c r="BG145" s="231">
        <f>IF(N145="zákl. přenesená",J145,0)</f>
        <v>0</v>
      </c>
      <c r="BH145" s="231">
        <f>IF(N145="sníž. přenesená",J145,0)</f>
        <v>0</v>
      </c>
      <c r="BI145" s="231">
        <f>IF(N145="nulová",J145,0)</f>
        <v>0</v>
      </c>
      <c r="BJ145" s="17" t="s">
        <v>82</v>
      </c>
      <c r="BK145" s="231">
        <f>ROUND(I145*H145,2)</f>
        <v>0</v>
      </c>
      <c r="BL145" s="17" t="s">
        <v>236</v>
      </c>
      <c r="BM145" s="230" t="s">
        <v>259</v>
      </c>
    </row>
    <row r="146" spans="1:47" s="2" customFormat="1" ht="12">
      <c r="A146" s="38"/>
      <c r="B146" s="39"/>
      <c r="C146" s="40"/>
      <c r="D146" s="232" t="s">
        <v>165</v>
      </c>
      <c r="E146" s="40"/>
      <c r="F146" s="233" t="s">
        <v>260</v>
      </c>
      <c r="G146" s="40"/>
      <c r="H146" s="40"/>
      <c r="I146" s="136"/>
      <c r="J146" s="40"/>
      <c r="K146" s="40"/>
      <c r="L146" s="44"/>
      <c r="M146" s="234"/>
      <c r="N146" s="235"/>
      <c r="O146" s="84"/>
      <c r="P146" s="84"/>
      <c r="Q146" s="84"/>
      <c r="R146" s="84"/>
      <c r="S146" s="84"/>
      <c r="T146" s="85"/>
      <c r="U146" s="38"/>
      <c r="V146" s="38"/>
      <c r="W146" s="38"/>
      <c r="X146" s="38"/>
      <c r="Y146" s="38"/>
      <c r="Z146" s="38"/>
      <c r="AA146" s="38"/>
      <c r="AB146" s="38"/>
      <c r="AC146" s="38"/>
      <c r="AD146" s="38"/>
      <c r="AE146" s="38"/>
      <c r="AT146" s="17" t="s">
        <v>165</v>
      </c>
      <c r="AU146" s="17" t="s">
        <v>82</v>
      </c>
    </row>
    <row r="147" spans="1:47" s="2" customFormat="1" ht="12">
      <c r="A147" s="38"/>
      <c r="B147" s="39"/>
      <c r="C147" s="40"/>
      <c r="D147" s="232" t="s">
        <v>216</v>
      </c>
      <c r="E147" s="40"/>
      <c r="F147" s="258" t="s">
        <v>261</v>
      </c>
      <c r="G147" s="40"/>
      <c r="H147" s="40"/>
      <c r="I147" s="136"/>
      <c r="J147" s="40"/>
      <c r="K147" s="40"/>
      <c r="L147" s="44"/>
      <c r="M147" s="234"/>
      <c r="N147" s="235"/>
      <c r="O147" s="84"/>
      <c r="P147" s="84"/>
      <c r="Q147" s="84"/>
      <c r="R147" s="84"/>
      <c r="S147" s="84"/>
      <c r="T147" s="85"/>
      <c r="U147" s="38"/>
      <c r="V147" s="38"/>
      <c r="W147" s="38"/>
      <c r="X147" s="38"/>
      <c r="Y147" s="38"/>
      <c r="Z147" s="38"/>
      <c r="AA147" s="38"/>
      <c r="AB147" s="38"/>
      <c r="AC147" s="38"/>
      <c r="AD147" s="38"/>
      <c r="AE147" s="38"/>
      <c r="AT147" s="17" t="s">
        <v>216</v>
      </c>
      <c r="AU147" s="17" t="s">
        <v>82</v>
      </c>
    </row>
    <row r="148" spans="1:65" s="2" customFormat="1" ht="21.75" customHeight="1">
      <c r="A148" s="38"/>
      <c r="B148" s="39"/>
      <c r="C148" s="219" t="s">
        <v>195</v>
      </c>
      <c r="D148" s="219" t="s">
        <v>159</v>
      </c>
      <c r="E148" s="220" t="s">
        <v>262</v>
      </c>
      <c r="F148" s="221" t="s">
        <v>263</v>
      </c>
      <c r="G148" s="222" t="s">
        <v>202</v>
      </c>
      <c r="H148" s="223">
        <v>6</v>
      </c>
      <c r="I148" s="224"/>
      <c r="J148" s="225">
        <f>ROUND(I148*H148,2)</f>
        <v>0</v>
      </c>
      <c r="K148" s="221" t="s">
        <v>213</v>
      </c>
      <c r="L148" s="44"/>
      <c r="M148" s="226" t="s">
        <v>19</v>
      </c>
      <c r="N148" s="227" t="s">
        <v>45</v>
      </c>
      <c r="O148" s="84"/>
      <c r="P148" s="228">
        <f>O148*H148</f>
        <v>0</v>
      </c>
      <c r="Q148" s="228">
        <v>0</v>
      </c>
      <c r="R148" s="228">
        <f>Q148*H148</f>
        <v>0</v>
      </c>
      <c r="S148" s="228">
        <v>0</v>
      </c>
      <c r="T148" s="229">
        <f>S148*H148</f>
        <v>0</v>
      </c>
      <c r="U148" s="38"/>
      <c r="V148" s="38"/>
      <c r="W148" s="38"/>
      <c r="X148" s="38"/>
      <c r="Y148" s="38"/>
      <c r="Z148" s="38"/>
      <c r="AA148" s="38"/>
      <c r="AB148" s="38"/>
      <c r="AC148" s="38"/>
      <c r="AD148" s="38"/>
      <c r="AE148" s="38"/>
      <c r="AR148" s="230" t="s">
        <v>236</v>
      </c>
      <c r="AT148" s="230" t="s">
        <v>159</v>
      </c>
      <c r="AU148" s="230" t="s">
        <v>82</v>
      </c>
      <c r="AY148" s="17" t="s">
        <v>158</v>
      </c>
      <c r="BE148" s="231">
        <f>IF(N148="základní",J148,0)</f>
        <v>0</v>
      </c>
      <c r="BF148" s="231">
        <f>IF(N148="snížená",J148,0)</f>
        <v>0</v>
      </c>
      <c r="BG148" s="231">
        <f>IF(N148="zákl. přenesená",J148,0)</f>
        <v>0</v>
      </c>
      <c r="BH148" s="231">
        <f>IF(N148="sníž. přenesená",J148,0)</f>
        <v>0</v>
      </c>
      <c r="BI148" s="231">
        <f>IF(N148="nulová",J148,0)</f>
        <v>0</v>
      </c>
      <c r="BJ148" s="17" t="s">
        <v>82</v>
      </c>
      <c r="BK148" s="231">
        <f>ROUND(I148*H148,2)</f>
        <v>0</v>
      </c>
      <c r="BL148" s="17" t="s">
        <v>236</v>
      </c>
      <c r="BM148" s="230" t="s">
        <v>264</v>
      </c>
    </row>
    <row r="149" spans="1:47" s="2" customFormat="1" ht="12">
      <c r="A149" s="38"/>
      <c r="B149" s="39"/>
      <c r="C149" s="40"/>
      <c r="D149" s="232" t="s">
        <v>165</v>
      </c>
      <c r="E149" s="40"/>
      <c r="F149" s="233" t="s">
        <v>265</v>
      </c>
      <c r="G149" s="40"/>
      <c r="H149" s="40"/>
      <c r="I149" s="136"/>
      <c r="J149" s="40"/>
      <c r="K149" s="40"/>
      <c r="L149" s="44"/>
      <c r="M149" s="234"/>
      <c r="N149" s="235"/>
      <c r="O149" s="84"/>
      <c r="P149" s="84"/>
      <c r="Q149" s="84"/>
      <c r="R149" s="84"/>
      <c r="S149" s="84"/>
      <c r="T149" s="85"/>
      <c r="U149" s="38"/>
      <c r="V149" s="38"/>
      <c r="W149" s="38"/>
      <c r="X149" s="38"/>
      <c r="Y149" s="38"/>
      <c r="Z149" s="38"/>
      <c r="AA149" s="38"/>
      <c r="AB149" s="38"/>
      <c r="AC149" s="38"/>
      <c r="AD149" s="38"/>
      <c r="AE149" s="38"/>
      <c r="AT149" s="17" t="s">
        <v>165</v>
      </c>
      <c r="AU149" s="17" t="s">
        <v>82</v>
      </c>
    </row>
    <row r="150" spans="1:47" s="2" customFormat="1" ht="12">
      <c r="A150" s="38"/>
      <c r="B150" s="39"/>
      <c r="C150" s="40"/>
      <c r="D150" s="232" t="s">
        <v>216</v>
      </c>
      <c r="E150" s="40"/>
      <c r="F150" s="258" t="s">
        <v>261</v>
      </c>
      <c r="G150" s="40"/>
      <c r="H150" s="40"/>
      <c r="I150" s="136"/>
      <c r="J150" s="40"/>
      <c r="K150" s="40"/>
      <c r="L150" s="44"/>
      <c r="M150" s="234"/>
      <c r="N150" s="235"/>
      <c r="O150" s="84"/>
      <c r="P150" s="84"/>
      <c r="Q150" s="84"/>
      <c r="R150" s="84"/>
      <c r="S150" s="84"/>
      <c r="T150" s="85"/>
      <c r="U150" s="38"/>
      <c r="V150" s="38"/>
      <c r="W150" s="38"/>
      <c r="X150" s="38"/>
      <c r="Y150" s="38"/>
      <c r="Z150" s="38"/>
      <c r="AA150" s="38"/>
      <c r="AB150" s="38"/>
      <c r="AC150" s="38"/>
      <c r="AD150" s="38"/>
      <c r="AE150" s="38"/>
      <c r="AT150" s="17" t="s">
        <v>216</v>
      </c>
      <c r="AU150" s="17" t="s">
        <v>82</v>
      </c>
    </row>
    <row r="151" spans="1:65" s="2" customFormat="1" ht="21.75" customHeight="1">
      <c r="A151" s="38"/>
      <c r="B151" s="39"/>
      <c r="C151" s="219" t="s">
        <v>266</v>
      </c>
      <c r="D151" s="219" t="s">
        <v>159</v>
      </c>
      <c r="E151" s="220" t="s">
        <v>267</v>
      </c>
      <c r="F151" s="221" t="s">
        <v>268</v>
      </c>
      <c r="G151" s="222" t="s">
        <v>202</v>
      </c>
      <c r="H151" s="223">
        <v>1</v>
      </c>
      <c r="I151" s="224"/>
      <c r="J151" s="225">
        <f>ROUND(I151*H151,2)</f>
        <v>0</v>
      </c>
      <c r="K151" s="221" t="s">
        <v>213</v>
      </c>
      <c r="L151" s="44"/>
      <c r="M151" s="226" t="s">
        <v>19</v>
      </c>
      <c r="N151" s="227" t="s">
        <v>45</v>
      </c>
      <c r="O151" s="84"/>
      <c r="P151" s="228">
        <f>O151*H151</f>
        <v>0</v>
      </c>
      <c r="Q151" s="228">
        <v>0</v>
      </c>
      <c r="R151" s="228">
        <f>Q151*H151</f>
        <v>0</v>
      </c>
      <c r="S151" s="228">
        <v>0</v>
      </c>
      <c r="T151" s="229">
        <f>S151*H151</f>
        <v>0</v>
      </c>
      <c r="U151" s="38"/>
      <c r="V151" s="38"/>
      <c r="W151" s="38"/>
      <c r="X151" s="38"/>
      <c r="Y151" s="38"/>
      <c r="Z151" s="38"/>
      <c r="AA151" s="38"/>
      <c r="AB151" s="38"/>
      <c r="AC151" s="38"/>
      <c r="AD151" s="38"/>
      <c r="AE151" s="38"/>
      <c r="AR151" s="230" t="s">
        <v>236</v>
      </c>
      <c r="AT151" s="230" t="s">
        <v>159</v>
      </c>
      <c r="AU151" s="230" t="s">
        <v>82</v>
      </c>
      <c r="AY151" s="17" t="s">
        <v>158</v>
      </c>
      <c r="BE151" s="231">
        <f>IF(N151="základní",J151,0)</f>
        <v>0</v>
      </c>
      <c r="BF151" s="231">
        <f>IF(N151="snížená",J151,0)</f>
        <v>0</v>
      </c>
      <c r="BG151" s="231">
        <f>IF(N151="zákl. přenesená",J151,0)</f>
        <v>0</v>
      </c>
      <c r="BH151" s="231">
        <f>IF(N151="sníž. přenesená",J151,0)</f>
        <v>0</v>
      </c>
      <c r="BI151" s="231">
        <f>IF(N151="nulová",J151,0)</f>
        <v>0</v>
      </c>
      <c r="BJ151" s="17" t="s">
        <v>82</v>
      </c>
      <c r="BK151" s="231">
        <f>ROUND(I151*H151,2)</f>
        <v>0</v>
      </c>
      <c r="BL151" s="17" t="s">
        <v>236</v>
      </c>
      <c r="BM151" s="230" t="s">
        <v>269</v>
      </c>
    </row>
    <row r="152" spans="1:47" s="2" customFormat="1" ht="12">
      <c r="A152" s="38"/>
      <c r="B152" s="39"/>
      <c r="C152" s="40"/>
      <c r="D152" s="232" t="s">
        <v>165</v>
      </c>
      <c r="E152" s="40"/>
      <c r="F152" s="233" t="s">
        <v>268</v>
      </c>
      <c r="G152" s="40"/>
      <c r="H152" s="40"/>
      <c r="I152" s="136"/>
      <c r="J152" s="40"/>
      <c r="K152" s="40"/>
      <c r="L152" s="44"/>
      <c r="M152" s="234"/>
      <c r="N152" s="235"/>
      <c r="O152" s="84"/>
      <c r="P152" s="84"/>
      <c r="Q152" s="84"/>
      <c r="R152" s="84"/>
      <c r="S152" s="84"/>
      <c r="T152" s="85"/>
      <c r="U152" s="38"/>
      <c r="V152" s="38"/>
      <c r="W152" s="38"/>
      <c r="X152" s="38"/>
      <c r="Y152" s="38"/>
      <c r="Z152" s="38"/>
      <c r="AA152" s="38"/>
      <c r="AB152" s="38"/>
      <c r="AC152" s="38"/>
      <c r="AD152" s="38"/>
      <c r="AE152" s="38"/>
      <c r="AT152" s="17" t="s">
        <v>165</v>
      </c>
      <c r="AU152" s="17" t="s">
        <v>82</v>
      </c>
    </row>
    <row r="153" spans="1:51" s="13" customFormat="1" ht="12">
      <c r="A153" s="13"/>
      <c r="B153" s="236"/>
      <c r="C153" s="237"/>
      <c r="D153" s="232" t="s">
        <v>166</v>
      </c>
      <c r="E153" s="238" t="s">
        <v>19</v>
      </c>
      <c r="F153" s="239" t="s">
        <v>270</v>
      </c>
      <c r="G153" s="237"/>
      <c r="H153" s="240">
        <v>1</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166</v>
      </c>
      <c r="AU153" s="246" t="s">
        <v>82</v>
      </c>
      <c r="AV153" s="13" t="s">
        <v>85</v>
      </c>
      <c r="AW153" s="13" t="s">
        <v>34</v>
      </c>
      <c r="AX153" s="13" t="s">
        <v>82</v>
      </c>
      <c r="AY153" s="246" t="s">
        <v>158</v>
      </c>
    </row>
    <row r="154" spans="1:65" s="2" customFormat="1" ht="21.75" customHeight="1">
      <c r="A154" s="38"/>
      <c r="B154" s="39"/>
      <c r="C154" s="219" t="s">
        <v>271</v>
      </c>
      <c r="D154" s="219" t="s">
        <v>159</v>
      </c>
      <c r="E154" s="220" t="s">
        <v>272</v>
      </c>
      <c r="F154" s="221" t="s">
        <v>273</v>
      </c>
      <c r="G154" s="222" t="s">
        <v>202</v>
      </c>
      <c r="H154" s="223">
        <v>10</v>
      </c>
      <c r="I154" s="224"/>
      <c r="J154" s="225">
        <f>ROUND(I154*H154,2)</f>
        <v>0</v>
      </c>
      <c r="K154" s="221" t="s">
        <v>213</v>
      </c>
      <c r="L154" s="44"/>
      <c r="M154" s="226" t="s">
        <v>19</v>
      </c>
      <c r="N154" s="227" t="s">
        <v>45</v>
      </c>
      <c r="O154" s="84"/>
      <c r="P154" s="228">
        <f>O154*H154</f>
        <v>0</v>
      </c>
      <c r="Q154" s="228">
        <v>0</v>
      </c>
      <c r="R154" s="228">
        <f>Q154*H154</f>
        <v>0</v>
      </c>
      <c r="S154" s="228">
        <v>0</v>
      </c>
      <c r="T154" s="229">
        <f>S154*H154</f>
        <v>0</v>
      </c>
      <c r="U154" s="38"/>
      <c r="V154" s="38"/>
      <c r="W154" s="38"/>
      <c r="X154" s="38"/>
      <c r="Y154" s="38"/>
      <c r="Z154" s="38"/>
      <c r="AA154" s="38"/>
      <c r="AB154" s="38"/>
      <c r="AC154" s="38"/>
      <c r="AD154" s="38"/>
      <c r="AE154" s="38"/>
      <c r="AR154" s="230" t="s">
        <v>236</v>
      </c>
      <c r="AT154" s="230" t="s">
        <v>159</v>
      </c>
      <c r="AU154" s="230" t="s">
        <v>82</v>
      </c>
      <c r="AY154" s="17" t="s">
        <v>158</v>
      </c>
      <c r="BE154" s="231">
        <f>IF(N154="základní",J154,0)</f>
        <v>0</v>
      </c>
      <c r="BF154" s="231">
        <f>IF(N154="snížená",J154,0)</f>
        <v>0</v>
      </c>
      <c r="BG154" s="231">
        <f>IF(N154="zákl. přenesená",J154,0)</f>
        <v>0</v>
      </c>
      <c r="BH154" s="231">
        <f>IF(N154="sníž. přenesená",J154,0)</f>
        <v>0</v>
      </c>
      <c r="BI154" s="231">
        <f>IF(N154="nulová",J154,0)</f>
        <v>0</v>
      </c>
      <c r="BJ154" s="17" t="s">
        <v>82</v>
      </c>
      <c r="BK154" s="231">
        <f>ROUND(I154*H154,2)</f>
        <v>0</v>
      </c>
      <c r="BL154" s="17" t="s">
        <v>236</v>
      </c>
      <c r="BM154" s="230" t="s">
        <v>274</v>
      </c>
    </row>
    <row r="155" spans="1:47" s="2" customFormat="1" ht="12">
      <c r="A155" s="38"/>
      <c r="B155" s="39"/>
      <c r="C155" s="40"/>
      <c r="D155" s="232" t="s">
        <v>165</v>
      </c>
      <c r="E155" s="40"/>
      <c r="F155" s="233" t="s">
        <v>275</v>
      </c>
      <c r="G155" s="40"/>
      <c r="H155" s="40"/>
      <c r="I155" s="136"/>
      <c r="J155" s="40"/>
      <c r="K155" s="40"/>
      <c r="L155" s="44"/>
      <c r="M155" s="234"/>
      <c r="N155" s="235"/>
      <c r="O155" s="84"/>
      <c r="P155" s="84"/>
      <c r="Q155" s="84"/>
      <c r="R155" s="84"/>
      <c r="S155" s="84"/>
      <c r="T155" s="85"/>
      <c r="U155" s="38"/>
      <c r="V155" s="38"/>
      <c r="W155" s="38"/>
      <c r="X155" s="38"/>
      <c r="Y155" s="38"/>
      <c r="Z155" s="38"/>
      <c r="AA155" s="38"/>
      <c r="AB155" s="38"/>
      <c r="AC155" s="38"/>
      <c r="AD155" s="38"/>
      <c r="AE155" s="38"/>
      <c r="AT155" s="17" t="s">
        <v>165</v>
      </c>
      <c r="AU155" s="17" t="s">
        <v>82</v>
      </c>
    </row>
    <row r="156" spans="1:51" s="13" customFormat="1" ht="12">
      <c r="A156" s="13"/>
      <c r="B156" s="236"/>
      <c r="C156" s="237"/>
      <c r="D156" s="232" t="s">
        <v>166</v>
      </c>
      <c r="E156" s="238" t="s">
        <v>19</v>
      </c>
      <c r="F156" s="239" t="s">
        <v>276</v>
      </c>
      <c r="G156" s="237"/>
      <c r="H156" s="240">
        <v>10</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166</v>
      </c>
      <c r="AU156" s="246" t="s">
        <v>82</v>
      </c>
      <c r="AV156" s="13" t="s">
        <v>85</v>
      </c>
      <c r="AW156" s="13" t="s">
        <v>34</v>
      </c>
      <c r="AX156" s="13" t="s">
        <v>82</v>
      </c>
      <c r="AY156" s="246" t="s">
        <v>158</v>
      </c>
    </row>
    <row r="157" spans="1:65" s="2" customFormat="1" ht="21.75" customHeight="1">
      <c r="A157" s="38"/>
      <c r="B157" s="39"/>
      <c r="C157" s="219" t="s">
        <v>277</v>
      </c>
      <c r="D157" s="219" t="s">
        <v>159</v>
      </c>
      <c r="E157" s="220" t="s">
        <v>278</v>
      </c>
      <c r="F157" s="221" t="s">
        <v>279</v>
      </c>
      <c r="G157" s="222" t="s">
        <v>202</v>
      </c>
      <c r="H157" s="223">
        <v>1</v>
      </c>
      <c r="I157" s="224"/>
      <c r="J157" s="225">
        <f>ROUND(I157*H157,2)</f>
        <v>0</v>
      </c>
      <c r="K157" s="221" t="s">
        <v>213</v>
      </c>
      <c r="L157" s="44"/>
      <c r="M157" s="226" t="s">
        <v>19</v>
      </c>
      <c r="N157" s="227" t="s">
        <v>45</v>
      </c>
      <c r="O157" s="84"/>
      <c r="P157" s="228">
        <f>O157*H157</f>
        <v>0</v>
      </c>
      <c r="Q157" s="228">
        <v>0</v>
      </c>
      <c r="R157" s="228">
        <f>Q157*H157</f>
        <v>0</v>
      </c>
      <c r="S157" s="228">
        <v>0</v>
      </c>
      <c r="T157" s="229">
        <f>S157*H157</f>
        <v>0</v>
      </c>
      <c r="U157" s="38"/>
      <c r="V157" s="38"/>
      <c r="W157" s="38"/>
      <c r="X157" s="38"/>
      <c r="Y157" s="38"/>
      <c r="Z157" s="38"/>
      <c r="AA157" s="38"/>
      <c r="AB157" s="38"/>
      <c r="AC157" s="38"/>
      <c r="AD157" s="38"/>
      <c r="AE157" s="38"/>
      <c r="AR157" s="230" t="s">
        <v>236</v>
      </c>
      <c r="AT157" s="230" t="s">
        <v>159</v>
      </c>
      <c r="AU157" s="230" t="s">
        <v>82</v>
      </c>
      <c r="AY157" s="17" t="s">
        <v>158</v>
      </c>
      <c r="BE157" s="231">
        <f>IF(N157="základní",J157,0)</f>
        <v>0</v>
      </c>
      <c r="BF157" s="231">
        <f>IF(N157="snížená",J157,0)</f>
        <v>0</v>
      </c>
      <c r="BG157" s="231">
        <f>IF(N157="zákl. přenesená",J157,0)</f>
        <v>0</v>
      </c>
      <c r="BH157" s="231">
        <f>IF(N157="sníž. přenesená",J157,0)</f>
        <v>0</v>
      </c>
      <c r="BI157" s="231">
        <f>IF(N157="nulová",J157,0)</f>
        <v>0</v>
      </c>
      <c r="BJ157" s="17" t="s">
        <v>82</v>
      </c>
      <c r="BK157" s="231">
        <f>ROUND(I157*H157,2)</f>
        <v>0</v>
      </c>
      <c r="BL157" s="17" t="s">
        <v>236</v>
      </c>
      <c r="BM157" s="230" t="s">
        <v>280</v>
      </c>
    </row>
    <row r="158" spans="1:47" s="2" customFormat="1" ht="12">
      <c r="A158" s="38"/>
      <c r="B158" s="39"/>
      <c r="C158" s="40"/>
      <c r="D158" s="232" t="s">
        <v>165</v>
      </c>
      <c r="E158" s="40"/>
      <c r="F158" s="233" t="s">
        <v>281</v>
      </c>
      <c r="G158" s="40"/>
      <c r="H158" s="40"/>
      <c r="I158" s="136"/>
      <c r="J158" s="40"/>
      <c r="K158" s="40"/>
      <c r="L158" s="44"/>
      <c r="M158" s="234"/>
      <c r="N158" s="235"/>
      <c r="O158" s="84"/>
      <c r="P158" s="84"/>
      <c r="Q158" s="84"/>
      <c r="R158" s="84"/>
      <c r="S158" s="84"/>
      <c r="T158" s="85"/>
      <c r="U158" s="38"/>
      <c r="V158" s="38"/>
      <c r="W158" s="38"/>
      <c r="X158" s="38"/>
      <c r="Y158" s="38"/>
      <c r="Z158" s="38"/>
      <c r="AA158" s="38"/>
      <c r="AB158" s="38"/>
      <c r="AC158" s="38"/>
      <c r="AD158" s="38"/>
      <c r="AE158" s="38"/>
      <c r="AT158" s="17" t="s">
        <v>165</v>
      </c>
      <c r="AU158" s="17" t="s">
        <v>82</v>
      </c>
    </row>
    <row r="159" spans="1:51" s="13" customFormat="1" ht="12">
      <c r="A159" s="13"/>
      <c r="B159" s="236"/>
      <c r="C159" s="237"/>
      <c r="D159" s="232" t="s">
        <v>166</v>
      </c>
      <c r="E159" s="238" t="s">
        <v>19</v>
      </c>
      <c r="F159" s="239" t="s">
        <v>270</v>
      </c>
      <c r="G159" s="237"/>
      <c r="H159" s="240">
        <v>1</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166</v>
      </c>
      <c r="AU159" s="246" t="s">
        <v>82</v>
      </c>
      <c r="AV159" s="13" t="s">
        <v>85</v>
      </c>
      <c r="AW159" s="13" t="s">
        <v>34</v>
      </c>
      <c r="AX159" s="13" t="s">
        <v>82</v>
      </c>
      <c r="AY159" s="246" t="s">
        <v>158</v>
      </c>
    </row>
    <row r="160" spans="1:65" s="2" customFormat="1" ht="21.75" customHeight="1">
      <c r="A160" s="38"/>
      <c r="B160" s="39"/>
      <c r="C160" s="219" t="s">
        <v>282</v>
      </c>
      <c r="D160" s="219" t="s">
        <v>159</v>
      </c>
      <c r="E160" s="220" t="s">
        <v>283</v>
      </c>
      <c r="F160" s="221" t="s">
        <v>284</v>
      </c>
      <c r="G160" s="222" t="s">
        <v>202</v>
      </c>
      <c r="H160" s="223">
        <v>1</v>
      </c>
      <c r="I160" s="224"/>
      <c r="J160" s="225">
        <f>ROUND(I160*H160,2)</f>
        <v>0</v>
      </c>
      <c r="K160" s="221" t="s">
        <v>213</v>
      </c>
      <c r="L160" s="44"/>
      <c r="M160" s="226" t="s">
        <v>19</v>
      </c>
      <c r="N160" s="227" t="s">
        <v>45</v>
      </c>
      <c r="O160" s="84"/>
      <c r="P160" s="228">
        <f>O160*H160</f>
        <v>0</v>
      </c>
      <c r="Q160" s="228">
        <v>0</v>
      </c>
      <c r="R160" s="228">
        <f>Q160*H160</f>
        <v>0</v>
      </c>
      <c r="S160" s="228">
        <v>0</v>
      </c>
      <c r="T160" s="229">
        <f>S160*H160</f>
        <v>0</v>
      </c>
      <c r="U160" s="38"/>
      <c r="V160" s="38"/>
      <c r="W160" s="38"/>
      <c r="X160" s="38"/>
      <c r="Y160" s="38"/>
      <c r="Z160" s="38"/>
      <c r="AA160" s="38"/>
      <c r="AB160" s="38"/>
      <c r="AC160" s="38"/>
      <c r="AD160" s="38"/>
      <c r="AE160" s="38"/>
      <c r="AR160" s="230" t="s">
        <v>236</v>
      </c>
      <c r="AT160" s="230" t="s">
        <v>159</v>
      </c>
      <c r="AU160" s="230" t="s">
        <v>82</v>
      </c>
      <c r="AY160" s="17" t="s">
        <v>158</v>
      </c>
      <c r="BE160" s="231">
        <f>IF(N160="základní",J160,0)</f>
        <v>0</v>
      </c>
      <c r="BF160" s="231">
        <f>IF(N160="snížená",J160,0)</f>
        <v>0</v>
      </c>
      <c r="BG160" s="231">
        <f>IF(N160="zákl. přenesená",J160,0)</f>
        <v>0</v>
      </c>
      <c r="BH160" s="231">
        <f>IF(N160="sníž. přenesená",J160,0)</f>
        <v>0</v>
      </c>
      <c r="BI160" s="231">
        <f>IF(N160="nulová",J160,0)</f>
        <v>0</v>
      </c>
      <c r="BJ160" s="17" t="s">
        <v>82</v>
      </c>
      <c r="BK160" s="231">
        <f>ROUND(I160*H160,2)</f>
        <v>0</v>
      </c>
      <c r="BL160" s="17" t="s">
        <v>236</v>
      </c>
      <c r="BM160" s="230" t="s">
        <v>285</v>
      </c>
    </row>
    <row r="161" spans="1:47" s="2" customFormat="1" ht="12">
      <c r="A161" s="38"/>
      <c r="B161" s="39"/>
      <c r="C161" s="40"/>
      <c r="D161" s="232" t="s">
        <v>165</v>
      </c>
      <c r="E161" s="40"/>
      <c r="F161" s="233" t="s">
        <v>286</v>
      </c>
      <c r="G161" s="40"/>
      <c r="H161" s="40"/>
      <c r="I161" s="136"/>
      <c r="J161" s="40"/>
      <c r="K161" s="40"/>
      <c r="L161" s="44"/>
      <c r="M161" s="234"/>
      <c r="N161" s="235"/>
      <c r="O161" s="84"/>
      <c r="P161" s="84"/>
      <c r="Q161" s="84"/>
      <c r="R161" s="84"/>
      <c r="S161" s="84"/>
      <c r="T161" s="85"/>
      <c r="U161" s="38"/>
      <c r="V161" s="38"/>
      <c r="W161" s="38"/>
      <c r="X161" s="38"/>
      <c r="Y161" s="38"/>
      <c r="Z161" s="38"/>
      <c r="AA161" s="38"/>
      <c r="AB161" s="38"/>
      <c r="AC161" s="38"/>
      <c r="AD161" s="38"/>
      <c r="AE161" s="38"/>
      <c r="AT161" s="17" t="s">
        <v>165</v>
      </c>
      <c r="AU161" s="17" t="s">
        <v>82</v>
      </c>
    </row>
    <row r="162" spans="1:51" s="13" customFormat="1" ht="12">
      <c r="A162" s="13"/>
      <c r="B162" s="236"/>
      <c r="C162" s="237"/>
      <c r="D162" s="232" t="s">
        <v>166</v>
      </c>
      <c r="E162" s="238" t="s">
        <v>19</v>
      </c>
      <c r="F162" s="239" t="s">
        <v>287</v>
      </c>
      <c r="G162" s="237"/>
      <c r="H162" s="240">
        <v>1</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166</v>
      </c>
      <c r="AU162" s="246" t="s">
        <v>82</v>
      </c>
      <c r="AV162" s="13" t="s">
        <v>85</v>
      </c>
      <c r="AW162" s="13" t="s">
        <v>34</v>
      </c>
      <c r="AX162" s="13" t="s">
        <v>82</v>
      </c>
      <c r="AY162" s="246" t="s">
        <v>158</v>
      </c>
    </row>
    <row r="163" spans="1:65" s="2" customFormat="1" ht="16.5" customHeight="1">
      <c r="A163" s="38"/>
      <c r="B163" s="39"/>
      <c r="C163" s="219" t="s">
        <v>7</v>
      </c>
      <c r="D163" s="219" t="s">
        <v>159</v>
      </c>
      <c r="E163" s="220" t="s">
        <v>288</v>
      </c>
      <c r="F163" s="221" t="s">
        <v>289</v>
      </c>
      <c r="G163" s="222" t="s">
        <v>202</v>
      </c>
      <c r="H163" s="223">
        <v>2</v>
      </c>
      <c r="I163" s="224"/>
      <c r="J163" s="225">
        <f>ROUND(I163*H163,2)</f>
        <v>0</v>
      </c>
      <c r="K163" s="221" t="s">
        <v>213</v>
      </c>
      <c r="L163" s="44"/>
      <c r="M163" s="226" t="s">
        <v>19</v>
      </c>
      <c r="N163" s="227" t="s">
        <v>45</v>
      </c>
      <c r="O163" s="84"/>
      <c r="P163" s="228">
        <f>O163*H163</f>
        <v>0</v>
      </c>
      <c r="Q163" s="228">
        <v>0</v>
      </c>
      <c r="R163" s="228">
        <f>Q163*H163</f>
        <v>0</v>
      </c>
      <c r="S163" s="228">
        <v>0</v>
      </c>
      <c r="T163" s="229">
        <f>S163*H163</f>
        <v>0</v>
      </c>
      <c r="U163" s="38"/>
      <c r="V163" s="38"/>
      <c r="W163" s="38"/>
      <c r="X163" s="38"/>
      <c r="Y163" s="38"/>
      <c r="Z163" s="38"/>
      <c r="AA163" s="38"/>
      <c r="AB163" s="38"/>
      <c r="AC163" s="38"/>
      <c r="AD163" s="38"/>
      <c r="AE163" s="38"/>
      <c r="AR163" s="230" t="s">
        <v>236</v>
      </c>
      <c r="AT163" s="230" t="s">
        <v>159</v>
      </c>
      <c r="AU163" s="230" t="s">
        <v>82</v>
      </c>
      <c r="AY163" s="17" t="s">
        <v>158</v>
      </c>
      <c r="BE163" s="231">
        <f>IF(N163="základní",J163,0)</f>
        <v>0</v>
      </c>
      <c r="BF163" s="231">
        <f>IF(N163="snížená",J163,0)</f>
        <v>0</v>
      </c>
      <c r="BG163" s="231">
        <f>IF(N163="zákl. přenesená",J163,0)</f>
        <v>0</v>
      </c>
      <c r="BH163" s="231">
        <f>IF(N163="sníž. přenesená",J163,0)</f>
        <v>0</v>
      </c>
      <c r="BI163" s="231">
        <f>IF(N163="nulová",J163,0)</f>
        <v>0</v>
      </c>
      <c r="BJ163" s="17" t="s">
        <v>82</v>
      </c>
      <c r="BK163" s="231">
        <f>ROUND(I163*H163,2)</f>
        <v>0</v>
      </c>
      <c r="BL163" s="17" t="s">
        <v>236</v>
      </c>
      <c r="BM163" s="230" t="s">
        <v>290</v>
      </c>
    </row>
    <row r="164" spans="1:47" s="2" customFormat="1" ht="12">
      <c r="A164" s="38"/>
      <c r="B164" s="39"/>
      <c r="C164" s="40"/>
      <c r="D164" s="232" t="s">
        <v>165</v>
      </c>
      <c r="E164" s="40"/>
      <c r="F164" s="233" t="s">
        <v>291</v>
      </c>
      <c r="G164" s="40"/>
      <c r="H164" s="40"/>
      <c r="I164" s="136"/>
      <c r="J164" s="40"/>
      <c r="K164" s="40"/>
      <c r="L164" s="44"/>
      <c r="M164" s="234"/>
      <c r="N164" s="235"/>
      <c r="O164" s="84"/>
      <c r="P164" s="84"/>
      <c r="Q164" s="84"/>
      <c r="R164" s="84"/>
      <c r="S164" s="84"/>
      <c r="T164" s="85"/>
      <c r="U164" s="38"/>
      <c r="V164" s="38"/>
      <c r="W164" s="38"/>
      <c r="X164" s="38"/>
      <c r="Y164" s="38"/>
      <c r="Z164" s="38"/>
      <c r="AA164" s="38"/>
      <c r="AB164" s="38"/>
      <c r="AC164" s="38"/>
      <c r="AD164" s="38"/>
      <c r="AE164" s="38"/>
      <c r="AT164" s="17" t="s">
        <v>165</v>
      </c>
      <c r="AU164" s="17" t="s">
        <v>82</v>
      </c>
    </row>
    <row r="165" spans="1:51" s="13" customFormat="1" ht="12">
      <c r="A165" s="13"/>
      <c r="B165" s="236"/>
      <c r="C165" s="237"/>
      <c r="D165" s="232" t="s">
        <v>166</v>
      </c>
      <c r="E165" s="238" t="s">
        <v>19</v>
      </c>
      <c r="F165" s="239" t="s">
        <v>292</v>
      </c>
      <c r="G165" s="237"/>
      <c r="H165" s="240">
        <v>2</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166</v>
      </c>
      <c r="AU165" s="246" t="s">
        <v>82</v>
      </c>
      <c r="AV165" s="13" t="s">
        <v>85</v>
      </c>
      <c r="AW165" s="13" t="s">
        <v>34</v>
      </c>
      <c r="AX165" s="13" t="s">
        <v>82</v>
      </c>
      <c r="AY165" s="246" t="s">
        <v>158</v>
      </c>
    </row>
    <row r="166" spans="1:65" s="2" customFormat="1" ht="16.5" customHeight="1">
      <c r="A166" s="38"/>
      <c r="B166" s="39"/>
      <c r="C166" s="219" t="s">
        <v>293</v>
      </c>
      <c r="D166" s="219" t="s">
        <v>159</v>
      </c>
      <c r="E166" s="220" t="s">
        <v>294</v>
      </c>
      <c r="F166" s="221" t="s">
        <v>295</v>
      </c>
      <c r="G166" s="222" t="s">
        <v>202</v>
      </c>
      <c r="H166" s="223">
        <v>1</v>
      </c>
      <c r="I166" s="224"/>
      <c r="J166" s="225">
        <f>ROUND(I166*H166,2)</f>
        <v>0</v>
      </c>
      <c r="K166" s="221" t="s">
        <v>213</v>
      </c>
      <c r="L166" s="44"/>
      <c r="M166" s="226" t="s">
        <v>19</v>
      </c>
      <c r="N166" s="227" t="s">
        <v>45</v>
      </c>
      <c r="O166" s="84"/>
      <c r="P166" s="228">
        <f>O166*H166</f>
        <v>0</v>
      </c>
      <c r="Q166" s="228">
        <v>0</v>
      </c>
      <c r="R166" s="228">
        <f>Q166*H166</f>
        <v>0</v>
      </c>
      <c r="S166" s="228">
        <v>0</v>
      </c>
      <c r="T166" s="229">
        <f>S166*H166</f>
        <v>0</v>
      </c>
      <c r="U166" s="38"/>
      <c r="V166" s="38"/>
      <c r="W166" s="38"/>
      <c r="X166" s="38"/>
      <c r="Y166" s="38"/>
      <c r="Z166" s="38"/>
      <c r="AA166" s="38"/>
      <c r="AB166" s="38"/>
      <c r="AC166" s="38"/>
      <c r="AD166" s="38"/>
      <c r="AE166" s="38"/>
      <c r="AR166" s="230" t="s">
        <v>236</v>
      </c>
      <c r="AT166" s="230" t="s">
        <v>159</v>
      </c>
      <c r="AU166" s="230" t="s">
        <v>82</v>
      </c>
      <c r="AY166" s="17" t="s">
        <v>158</v>
      </c>
      <c r="BE166" s="231">
        <f>IF(N166="základní",J166,0)</f>
        <v>0</v>
      </c>
      <c r="BF166" s="231">
        <f>IF(N166="snížená",J166,0)</f>
        <v>0</v>
      </c>
      <c r="BG166" s="231">
        <f>IF(N166="zákl. přenesená",J166,0)</f>
        <v>0</v>
      </c>
      <c r="BH166" s="231">
        <f>IF(N166="sníž. přenesená",J166,0)</f>
        <v>0</v>
      </c>
      <c r="BI166" s="231">
        <f>IF(N166="nulová",J166,0)</f>
        <v>0</v>
      </c>
      <c r="BJ166" s="17" t="s">
        <v>82</v>
      </c>
      <c r="BK166" s="231">
        <f>ROUND(I166*H166,2)</f>
        <v>0</v>
      </c>
      <c r="BL166" s="17" t="s">
        <v>236</v>
      </c>
      <c r="BM166" s="230" t="s">
        <v>296</v>
      </c>
    </row>
    <row r="167" spans="1:47" s="2" customFormat="1" ht="12">
      <c r="A167" s="38"/>
      <c r="B167" s="39"/>
      <c r="C167" s="40"/>
      <c r="D167" s="232" t="s">
        <v>165</v>
      </c>
      <c r="E167" s="40"/>
      <c r="F167" s="233" t="s">
        <v>297</v>
      </c>
      <c r="G167" s="40"/>
      <c r="H167" s="40"/>
      <c r="I167" s="136"/>
      <c r="J167" s="40"/>
      <c r="K167" s="40"/>
      <c r="L167" s="44"/>
      <c r="M167" s="234"/>
      <c r="N167" s="235"/>
      <c r="O167" s="84"/>
      <c r="P167" s="84"/>
      <c r="Q167" s="84"/>
      <c r="R167" s="84"/>
      <c r="S167" s="84"/>
      <c r="T167" s="85"/>
      <c r="U167" s="38"/>
      <c r="V167" s="38"/>
      <c r="W167" s="38"/>
      <c r="X167" s="38"/>
      <c r="Y167" s="38"/>
      <c r="Z167" s="38"/>
      <c r="AA167" s="38"/>
      <c r="AB167" s="38"/>
      <c r="AC167" s="38"/>
      <c r="AD167" s="38"/>
      <c r="AE167" s="38"/>
      <c r="AT167" s="17" t="s">
        <v>165</v>
      </c>
      <c r="AU167" s="17" t="s">
        <v>82</v>
      </c>
    </row>
    <row r="168" spans="1:51" s="13" customFormat="1" ht="12">
      <c r="A168" s="13"/>
      <c r="B168" s="236"/>
      <c r="C168" s="237"/>
      <c r="D168" s="232" t="s">
        <v>166</v>
      </c>
      <c r="E168" s="238" t="s">
        <v>19</v>
      </c>
      <c r="F168" s="239" t="s">
        <v>287</v>
      </c>
      <c r="G168" s="237"/>
      <c r="H168" s="240">
        <v>1</v>
      </c>
      <c r="I168" s="241"/>
      <c r="J168" s="237"/>
      <c r="K168" s="237"/>
      <c r="L168" s="242"/>
      <c r="M168" s="243"/>
      <c r="N168" s="244"/>
      <c r="O168" s="244"/>
      <c r="P168" s="244"/>
      <c r="Q168" s="244"/>
      <c r="R168" s="244"/>
      <c r="S168" s="244"/>
      <c r="T168" s="245"/>
      <c r="U168" s="13"/>
      <c r="V168" s="13"/>
      <c r="W168" s="13"/>
      <c r="X168" s="13"/>
      <c r="Y168" s="13"/>
      <c r="Z168" s="13"/>
      <c r="AA168" s="13"/>
      <c r="AB168" s="13"/>
      <c r="AC168" s="13"/>
      <c r="AD168" s="13"/>
      <c r="AE168" s="13"/>
      <c r="AT168" s="246" t="s">
        <v>166</v>
      </c>
      <c r="AU168" s="246" t="s">
        <v>82</v>
      </c>
      <c r="AV168" s="13" t="s">
        <v>85</v>
      </c>
      <c r="AW168" s="13" t="s">
        <v>34</v>
      </c>
      <c r="AX168" s="13" t="s">
        <v>82</v>
      </c>
      <c r="AY168" s="246" t="s">
        <v>158</v>
      </c>
    </row>
    <row r="169" spans="1:65" s="2" customFormat="1" ht="16.5" customHeight="1">
      <c r="A169" s="38"/>
      <c r="B169" s="39"/>
      <c r="C169" s="219" t="s">
        <v>298</v>
      </c>
      <c r="D169" s="219" t="s">
        <v>159</v>
      </c>
      <c r="E169" s="220" t="s">
        <v>299</v>
      </c>
      <c r="F169" s="221" t="s">
        <v>300</v>
      </c>
      <c r="G169" s="222" t="s">
        <v>202</v>
      </c>
      <c r="H169" s="223">
        <v>3</v>
      </c>
      <c r="I169" s="224"/>
      <c r="J169" s="225">
        <f>ROUND(I169*H169,2)</f>
        <v>0</v>
      </c>
      <c r="K169" s="221" t="s">
        <v>213</v>
      </c>
      <c r="L169" s="44"/>
      <c r="M169" s="226" t="s">
        <v>19</v>
      </c>
      <c r="N169" s="227" t="s">
        <v>45</v>
      </c>
      <c r="O169" s="84"/>
      <c r="P169" s="228">
        <f>O169*H169</f>
        <v>0</v>
      </c>
      <c r="Q169" s="228">
        <v>0</v>
      </c>
      <c r="R169" s="228">
        <f>Q169*H169</f>
        <v>0</v>
      </c>
      <c r="S169" s="228">
        <v>0</v>
      </c>
      <c r="T169" s="229">
        <f>S169*H169</f>
        <v>0</v>
      </c>
      <c r="U169" s="38"/>
      <c r="V169" s="38"/>
      <c r="W169" s="38"/>
      <c r="X169" s="38"/>
      <c r="Y169" s="38"/>
      <c r="Z169" s="38"/>
      <c r="AA169" s="38"/>
      <c r="AB169" s="38"/>
      <c r="AC169" s="38"/>
      <c r="AD169" s="38"/>
      <c r="AE169" s="38"/>
      <c r="AR169" s="230" t="s">
        <v>236</v>
      </c>
      <c r="AT169" s="230" t="s">
        <v>159</v>
      </c>
      <c r="AU169" s="230" t="s">
        <v>82</v>
      </c>
      <c r="AY169" s="17" t="s">
        <v>158</v>
      </c>
      <c r="BE169" s="231">
        <f>IF(N169="základní",J169,0)</f>
        <v>0</v>
      </c>
      <c r="BF169" s="231">
        <f>IF(N169="snížená",J169,0)</f>
        <v>0</v>
      </c>
      <c r="BG169" s="231">
        <f>IF(N169="zákl. přenesená",J169,0)</f>
        <v>0</v>
      </c>
      <c r="BH169" s="231">
        <f>IF(N169="sníž. přenesená",J169,0)</f>
        <v>0</v>
      </c>
      <c r="BI169" s="231">
        <f>IF(N169="nulová",J169,0)</f>
        <v>0</v>
      </c>
      <c r="BJ169" s="17" t="s">
        <v>82</v>
      </c>
      <c r="BK169" s="231">
        <f>ROUND(I169*H169,2)</f>
        <v>0</v>
      </c>
      <c r="BL169" s="17" t="s">
        <v>236</v>
      </c>
      <c r="BM169" s="230" t="s">
        <v>301</v>
      </c>
    </row>
    <row r="170" spans="1:47" s="2" customFormat="1" ht="12">
      <c r="A170" s="38"/>
      <c r="B170" s="39"/>
      <c r="C170" s="40"/>
      <c r="D170" s="232" t="s">
        <v>165</v>
      </c>
      <c r="E170" s="40"/>
      <c r="F170" s="233" t="s">
        <v>302</v>
      </c>
      <c r="G170" s="40"/>
      <c r="H170" s="40"/>
      <c r="I170" s="136"/>
      <c r="J170" s="40"/>
      <c r="K170" s="40"/>
      <c r="L170" s="44"/>
      <c r="M170" s="234"/>
      <c r="N170" s="235"/>
      <c r="O170" s="84"/>
      <c r="P170" s="84"/>
      <c r="Q170" s="84"/>
      <c r="R170" s="84"/>
      <c r="S170" s="84"/>
      <c r="T170" s="85"/>
      <c r="U170" s="38"/>
      <c r="V170" s="38"/>
      <c r="W170" s="38"/>
      <c r="X170" s="38"/>
      <c r="Y170" s="38"/>
      <c r="Z170" s="38"/>
      <c r="AA170" s="38"/>
      <c r="AB170" s="38"/>
      <c r="AC170" s="38"/>
      <c r="AD170" s="38"/>
      <c r="AE170" s="38"/>
      <c r="AT170" s="17" t="s">
        <v>165</v>
      </c>
      <c r="AU170" s="17" t="s">
        <v>82</v>
      </c>
    </row>
    <row r="171" spans="1:51" s="13" customFormat="1" ht="12">
      <c r="A171" s="13"/>
      <c r="B171" s="236"/>
      <c r="C171" s="237"/>
      <c r="D171" s="232" t="s">
        <v>166</v>
      </c>
      <c r="E171" s="238" t="s">
        <v>19</v>
      </c>
      <c r="F171" s="239" t="s">
        <v>303</v>
      </c>
      <c r="G171" s="237"/>
      <c r="H171" s="240">
        <v>3</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166</v>
      </c>
      <c r="AU171" s="246" t="s">
        <v>82</v>
      </c>
      <c r="AV171" s="13" t="s">
        <v>85</v>
      </c>
      <c r="AW171" s="13" t="s">
        <v>34</v>
      </c>
      <c r="AX171" s="13" t="s">
        <v>82</v>
      </c>
      <c r="AY171" s="246" t="s">
        <v>158</v>
      </c>
    </row>
    <row r="172" spans="1:65" s="2" customFormat="1" ht="16.5" customHeight="1">
      <c r="A172" s="38"/>
      <c r="B172" s="39"/>
      <c r="C172" s="219" t="s">
        <v>304</v>
      </c>
      <c r="D172" s="219" t="s">
        <v>159</v>
      </c>
      <c r="E172" s="220" t="s">
        <v>305</v>
      </c>
      <c r="F172" s="221" t="s">
        <v>306</v>
      </c>
      <c r="G172" s="222" t="s">
        <v>202</v>
      </c>
      <c r="H172" s="223">
        <v>2</v>
      </c>
      <c r="I172" s="224"/>
      <c r="J172" s="225">
        <f>ROUND(I172*H172,2)</f>
        <v>0</v>
      </c>
      <c r="K172" s="221" t="s">
        <v>213</v>
      </c>
      <c r="L172" s="44"/>
      <c r="M172" s="226" t="s">
        <v>19</v>
      </c>
      <c r="N172" s="227" t="s">
        <v>45</v>
      </c>
      <c r="O172" s="84"/>
      <c r="P172" s="228">
        <f>O172*H172</f>
        <v>0</v>
      </c>
      <c r="Q172" s="228">
        <v>0</v>
      </c>
      <c r="R172" s="228">
        <f>Q172*H172</f>
        <v>0</v>
      </c>
      <c r="S172" s="228">
        <v>0</v>
      </c>
      <c r="T172" s="229">
        <f>S172*H172</f>
        <v>0</v>
      </c>
      <c r="U172" s="38"/>
      <c r="V172" s="38"/>
      <c r="W172" s="38"/>
      <c r="X172" s="38"/>
      <c r="Y172" s="38"/>
      <c r="Z172" s="38"/>
      <c r="AA172" s="38"/>
      <c r="AB172" s="38"/>
      <c r="AC172" s="38"/>
      <c r="AD172" s="38"/>
      <c r="AE172" s="38"/>
      <c r="AR172" s="230" t="s">
        <v>236</v>
      </c>
      <c r="AT172" s="230" t="s">
        <v>159</v>
      </c>
      <c r="AU172" s="230" t="s">
        <v>82</v>
      </c>
      <c r="AY172" s="17" t="s">
        <v>158</v>
      </c>
      <c r="BE172" s="231">
        <f>IF(N172="základní",J172,0)</f>
        <v>0</v>
      </c>
      <c r="BF172" s="231">
        <f>IF(N172="snížená",J172,0)</f>
        <v>0</v>
      </c>
      <c r="BG172" s="231">
        <f>IF(N172="zákl. přenesená",J172,0)</f>
        <v>0</v>
      </c>
      <c r="BH172" s="231">
        <f>IF(N172="sníž. přenesená",J172,0)</f>
        <v>0</v>
      </c>
      <c r="BI172" s="231">
        <f>IF(N172="nulová",J172,0)</f>
        <v>0</v>
      </c>
      <c r="BJ172" s="17" t="s">
        <v>82</v>
      </c>
      <c r="BK172" s="231">
        <f>ROUND(I172*H172,2)</f>
        <v>0</v>
      </c>
      <c r="BL172" s="17" t="s">
        <v>236</v>
      </c>
      <c r="BM172" s="230" t="s">
        <v>307</v>
      </c>
    </row>
    <row r="173" spans="1:47" s="2" customFormat="1" ht="12">
      <c r="A173" s="38"/>
      <c r="B173" s="39"/>
      <c r="C173" s="40"/>
      <c r="D173" s="232" t="s">
        <v>165</v>
      </c>
      <c r="E173" s="40"/>
      <c r="F173" s="233" t="s">
        <v>308</v>
      </c>
      <c r="G173" s="40"/>
      <c r="H173" s="40"/>
      <c r="I173" s="136"/>
      <c r="J173" s="40"/>
      <c r="K173" s="40"/>
      <c r="L173" s="44"/>
      <c r="M173" s="234"/>
      <c r="N173" s="235"/>
      <c r="O173" s="84"/>
      <c r="P173" s="84"/>
      <c r="Q173" s="84"/>
      <c r="R173" s="84"/>
      <c r="S173" s="84"/>
      <c r="T173" s="85"/>
      <c r="U173" s="38"/>
      <c r="V173" s="38"/>
      <c r="W173" s="38"/>
      <c r="X173" s="38"/>
      <c r="Y173" s="38"/>
      <c r="Z173" s="38"/>
      <c r="AA173" s="38"/>
      <c r="AB173" s="38"/>
      <c r="AC173" s="38"/>
      <c r="AD173" s="38"/>
      <c r="AE173" s="38"/>
      <c r="AT173" s="17" t="s">
        <v>165</v>
      </c>
      <c r="AU173" s="17" t="s">
        <v>82</v>
      </c>
    </row>
    <row r="174" spans="1:51" s="13" customFormat="1" ht="12">
      <c r="A174" s="13"/>
      <c r="B174" s="236"/>
      <c r="C174" s="237"/>
      <c r="D174" s="232" t="s">
        <v>166</v>
      </c>
      <c r="E174" s="238" t="s">
        <v>19</v>
      </c>
      <c r="F174" s="239" t="s">
        <v>292</v>
      </c>
      <c r="G174" s="237"/>
      <c r="H174" s="240">
        <v>2</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166</v>
      </c>
      <c r="AU174" s="246" t="s">
        <v>82</v>
      </c>
      <c r="AV174" s="13" t="s">
        <v>85</v>
      </c>
      <c r="AW174" s="13" t="s">
        <v>34</v>
      </c>
      <c r="AX174" s="13" t="s">
        <v>82</v>
      </c>
      <c r="AY174" s="246" t="s">
        <v>158</v>
      </c>
    </row>
    <row r="175" spans="1:65" s="2" customFormat="1" ht="21.75" customHeight="1">
      <c r="A175" s="38"/>
      <c r="B175" s="39"/>
      <c r="C175" s="219" t="s">
        <v>309</v>
      </c>
      <c r="D175" s="219" t="s">
        <v>159</v>
      </c>
      <c r="E175" s="220" t="s">
        <v>310</v>
      </c>
      <c r="F175" s="221" t="s">
        <v>311</v>
      </c>
      <c r="G175" s="222" t="s">
        <v>202</v>
      </c>
      <c r="H175" s="223">
        <v>1</v>
      </c>
      <c r="I175" s="224"/>
      <c r="J175" s="225">
        <f>ROUND(I175*H175,2)</f>
        <v>0</v>
      </c>
      <c r="K175" s="221" t="s">
        <v>213</v>
      </c>
      <c r="L175" s="44"/>
      <c r="M175" s="226" t="s">
        <v>19</v>
      </c>
      <c r="N175" s="227" t="s">
        <v>45</v>
      </c>
      <c r="O175" s="84"/>
      <c r="P175" s="228">
        <f>O175*H175</f>
        <v>0</v>
      </c>
      <c r="Q175" s="228">
        <v>0</v>
      </c>
      <c r="R175" s="228">
        <f>Q175*H175</f>
        <v>0</v>
      </c>
      <c r="S175" s="228">
        <v>0</v>
      </c>
      <c r="T175" s="229">
        <f>S175*H175</f>
        <v>0</v>
      </c>
      <c r="U175" s="38"/>
      <c r="V175" s="38"/>
      <c r="W175" s="38"/>
      <c r="X175" s="38"/>
      <c r="Y175" s="38"/>
      <c r="Z175" s="38"/>
      <c r="AA175" s="38"/>
      <c r="AB175" s="38"/>
      <c r="AC175" s="38"/>
      <c r="AD175" s="38"/>
      <c r="AE175" s="38"/>
      <c r="AR175" s="230" t="s">
        <v>236</v>
      </c>
      <c r="AT175" s="230" t="s">
        <v>159</v>
      </c>
      <c r="AU175" s="230" t="s">
        <v>82</v>
      </c>
      <c r="AY175" s="17" t="s">
        <v>158</v>
      </c>
      <c r="BE175" s="231">
        <f>IF(N175="základní",J175,0)</f>
        <v>0</v>
      </c>
      <c r="BF175" s="231">
        <f>IF(N175="snížená",J175,0)</f>
        <v>0</v>
      </c>
      <c r="BG175" s="231">
        <f>IF(N175="zákl. přenesená",J175,0)</f>
        <v>0</v>
      </c>
      <c r="BH175" s="231">
        <f>IF(N175="sníž. přenesená",J175,0)</f>
        <v>0</v>
      </c>
      <c r="BI175" s="231">
        <f>IF(N175="nulová",J175,0)</f>
        <v>0</v>
      </c>
      <c r="BJ175" s="17" t="s">
        <v>82</v>
      </c>
      <c r="BK175" s="231">
        <f>ROUND(I175*H175,2)</f>
        <v>0</v>
      </c>
      <c r="BL175" s="17" t="s">
        <v>236</v>
      </c>
      <c r="BM175" s="230" t="s">
        <v>312</v>
      </c>
    </row>
    <row r="176" spans="1:47" s="2" customFormat="1" ht="12">
      <c r="A176" s="38"/>
      <c r="B176" s="39"/>
      <c r="C176" s="40"/>
      <c r="D176" s="232" t="s">
        <v>165</v>
      </c>
      <c r="E176" s="40"/>
      <c r="F176" s="233" t="s">
        <v>313</v>
      </c>
      <c r="G176" s="40"/>
      <c r="H176" s="40"/>
      <c r="I176" s="136"/>
      <c r="J176" s="40"/>
      <c r="K176" s="40"/>
      <c r="L176" s="44"/>
      <c r="M176" s="234"/>
      <c r="N176" s="235"/>
      <c r="O176" s="84"/>
      <c r="P176" s="84"/>
      <c r="Q176" s="84"/>
      <c r="R176" s="84"/>
      <c r="S176" s="84"/>
      <c r="T176" s="85"/>
      <c r="U176" s="38"/>
      <c r="V176" s="38"/>
      <c r="W176" s="38"/>
      <c r="X176" s="38"/>
      <c r="Y176" s="38"/>
      <c r="Z176" s="38"/>
      <c r="AA176" s="38"/>
      <c r="AB176" s="38"/>
      <c r="AC176" s="38"/>
      <c r="AD176" s="38"/>
      <c r="AE176" s="38"/>
      <c r="AT176" s="17" t="s">
        <v>165</v>
      </c>
      <c r="AU176" s="17" t="s">
        <v>82</v>
      </c>
    </row>
    <row r="177" spans="1:51" s="13" customFormat="1" ht="12">
      <c r="A177" s="13"/>
      <c r="B177" s="236"/>
      <c r="C177" s="237"/>
      <c r="D177" s="232" t="s">
        <v>166</v>
      </c>
      <c r="E177" s="238" t="s">
        <v>19</v>
      </c>
      <c r="F177" s="239" t="s">
        <v>287</v>
      </c>
      <c r="G177" s="237"/>
      <c r="H177" s="240">
        <v>1</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166</v>
      </c>
      <c r="AU177" s="246" t="s">
        <v>82</v>
      </c>
      <c r="AV177" s="13" t="s">
        <v>85</v>
      </c>
      <c r="AW177" s="13" t="s">
        <v>34</v>
      </c>
      <c r="AX177" s="13" t="s">
        <v>82</v>
      </c>
      <c r="AY177" s="246" t="s">
        <v>158</v>
      </c>
    </row>
    <row r="178" spans="1:65" s="2" customFormat="1" ht="21.75" customHeight="1">
      <c r="A178" s="38"/>
      <c r="B178" s="39"/>
      <c r="C178" s="219" t="s">
        <v>314</v>
      </c>
      <c r="D178" s="219" t="s">
        <v>159</v>
      </c>
      <c r="E178" s="220" t="s">
        <v>315</v>
      </c>
      <c r="F178" s="221" t="s">
        <v>316</v>
      </c>
      <c r="G178" s="222" t="s">
        <v>202</v>
      </c>
      <c r="H178" s="223">
        <v>4</v>
      </c>
      <c r="I178" s="224"/>
      <c r="J178" s="225">
        <f>ROUND(I178*H178,2)</f>
        <v>0</v>
      </c>
      <c r="K178" s="221" t="s">
        <v>213</v>
      </c>
      <c r="L178" s="44"/>
      <c r="M178" s="226" t="s">
        <v>19</v>
      </c>
      <c r="N178" s="227" t="s">
        <v>45</v>
      </c>
      <c r="O178" s="84"/>
      <c r="P178" s="228">
        <f>O178*H178</f>
        <v>0</v>
      </c>
      <c r="Q178" s="228">
        <v>0</v>
      </c>
      <c r="R178" s="228">
        <f>Q178*H178</f>
        <v>0</v>
      </c>
      <c r="S178" s="228">
        <v>0</v>
      </c>
      <c r="T178" s="229">
        <f>S178*H178</f>
        <v>0</v>
      </c>
      <c r="U178" s="38"/>
      <c r="V178" s="38"/>
      <c r="W178" s="38"/>
      <c r="X178" s="38"/>
      <c r="Y178" s="38"/>
      <c r="Z178" s="38"/>
      <c r="AA178" s="38"/>
      <c r="AB178" s="38"/>
      <c r="AC178" s="38"/>
      <c r="AD178" s="38"/>
      <c r="AE178" s="38"/>
      <c r="AR178" s="230" t="s">
        <v>236</v>
      </c>
      <c r="AT178" s="230" t="s">
        <v>159</v>
      </c>
      <c r="AU178" s="230" t="s">
        <v>82</v>
      </c>
      <c r="AY178" s="17" t="s">
        <v>158</v>
      </c>
      <c r="BE178" s="231">
        <f>IF(N178="základní",J178,0)</f>
        <v>0</v>
      </c>
      <c r="BF178" s="231">
        <f>IF(N178="snížená",J178,0)</f>
        <v>0</v>
      </c>
      <c r="BG178" s="231">
        <f>IF(N178="zákl. přenesená",J178,0)</f>
        <v>0</v>
      </c>
      <c r="BH178" s="231">
        <f>IF(N178="sníž. přenesená",J178,0)</f>
        <v>0</v>
      </c>
      <c r="BI178" s="231">
        <f>IF(N178="nulová",J178,0)</f>
        <v>0</v>
      </c>
      <c r="BJ178" s="17" t="s">
        <v>82</v>
      </c>
      <c r="BK178" s="231">
        <f>ROUND(I178*H178,2)</f>
        <v>0</v>
      </c>
      <c r="BL178" s="17" t="s">
        <v>236</v>
      </c>
      <c r="BM178" s="230" t="s">
        <v>317</v>
      </c>
    </row>
    <row r="179" spans="1:47" s="2" customFormat="1" ht="12">
      <c r="A179" s="38"/>
      <c r="B179" s="39"/>
      <c r="C179" s="40"/>
      <c r="D179" s="232" t="s">
        <v>165</v>
      </c>
      <c r="E179" s="40"/>
      <c r="F179" s="233" t="s">
        <v>316</v>
      </c>
      <c r="G179" s="40"/>
      <c r="H179" s="40"/>
      <c r="I179" s="136"/>
      <c r="J179" s="40"/>
      <c r="K179" s="40"/>
      <c r="L179" s="44"/>
      <c r="M179" s="234"/>
      <c r="N179" s="235"/>
      <c r="O179" s="84"/>
      <c r="P179" s="84"/>
      <c r="Q179" s="84"/>
      <c r="R179" s="84"/>
      <c r="S179" s="84"/>
      <c r="T179" s="85"/>
      <c r="U179" s="38"/>
      <c r="V179" s="38"/>
      <c r="W179" s="38"/>
      <c r="X179" s="38"/>
      <c r="Y179" s="38"/>
      <c r="Z179" s="38"/>
      <c r="AA179" s="38"/>
      <c r="AB179" s="38"/>
      <c r="AC179" s="38"/>
      <c r="AD179" s="38"/>
      <c r="AE179" s="38"/>
      <c r="AT179" s="17" t="s">
        <v>165</v>
      </c>
      <c r="AU179" s="17" t="s">
        <v>82</v>
      </c>
    </row>
    <row r="180" spans="1:51" s="13" customFormat="1" ht="12">
      <c r="A180" s="13"/>
      <c r="B180" s="236"/>
      <c r="C180" s="237"/>
      <c r="D180" s="232" t="s">
        <v>166</v>
      </c>
      <c r="E180" s="238" t="s">
        <v>19</v>
      </c>
      <c r="F180" s="239" t="s">
        <v>318</v>
      </c>
      <c r="G180" s="237"/>
      <c r="H180" s="240">
        <v>4</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166</v>
      </c>
      <c r="AU180" s="246" t="s">
        <v>82</v>
      </c>
      <c r="AV180" s="13" t="s">
        <v>85</v>
      </c>
      <c r="AW180" s="13" t="s">
        <v>34</v>
      </c>
      <c r="AX180" s="13" t="s">
        <v>82</v>
      </c>
      <c r="AY180" s="246" t="s">
        <v>158</v>
      </c>
    </row>
    <row r="181" spans="1:65" s="2" customFormat="1" ht="21.75" customHeight="1">
      <c r="A181" s="38"/>
      <c r="B181" s="39"/>
      <c r="C181" s="219" t="s">
        <v>319</v>
      </c>
      <c r="D181" s="219" t="s">
        <v>159</v>
      </c>
      <c r="E181" s="220" t="s">
        <v>320</v>
      </c>
      <c r="F181" s="221" t="s">
        <v>321</v>
      </c>
      <c r="G181" s="222" t="s">
        <v>202</v>
      </c>
      <c r="H181" s="223">
        <v>1</v>
      </c>
      <c r="I181" s="224"/>
      <c r="J181" s="225">
        <f>ROUND(I181*H181,2)</f>
        <v>0</v>
      </c>
      <c r="K181" s="221" t="s">
        <v>213</v>
      </c>
      <c r="L181" s="44"/>
      <c r="M181" s="226" t="s">
        <v>19</v>
      </c>
      <c r="N181" s="227" t="s">
        <v>45</v>
      </c>
      <c r="O181" s="84"/>
      <c r="P181" s="228">
        <f>O181*H181</f>
        <v>0</v>
      </c>
      <c r="Q181" s="228">
        <v>0</v>
      </c>
      <c r="R181" s="228">
        <f>Q181*H181</f>
        <v>0</v>
      </c>
      <c r="S181" s="228">
        <v>0</v>
      </c>
      <c r="T181" s="229">
        <f>S181*H181</f>
        <v>0</v>
      </c>
      <c r="U181" s="38"/>
      <c r="V181" s="38"/>
      <c r="W181" s="38"/>
      <c r="X181" s="38"/>
      <c r="Y181" s="38"/>
      <c r="Z181" s="38"/>
      <c r="AA181" s="38"/>
      <c r="AB181" s="38"/>
      <c r="AC181" s="38"/>
      <c r="AD181" s="38"/>
      <c r="AE181" s="38"/>
      <c r="AR181" s="230" t="s">
        <v>236</v>
      </c>
      <c r="AT181" s="230" t="s">
        <v>159</v>
      </c>
      <c r="AU181" s="230" t="s">
        <v>82</v>
      </c>
      <c r="AY181" s="17" t="s">
        <v>158</v>
      </c>
      <c r="BE181" s="231">
        <f>IF(N181="základní",J181,0)</f>
        <v>0</v>
      </c>
      <c r="BF181" s="231">
        <f>IF(N181="snížená",J181,0)</f>
        <v>0</v>
      </c>
      <c r="BG181" s="231">
        <f>IF(N181="zákl. přenesená",J181,0)</f>
        <v>0</v>
      </c>
      <c r="BH181" s="231">
        <f>IF(N181="sníž. přenesená",J181,0)</f>
        <v>0</v>
      </c>
      <c r="BI181" s="231">
        <f>IF(N181="nulová",J181,0)</f>
        <v>0</v>
      </c>
      <c r="BJ181" s="17" t="s">
        <v>82</v>
      </c>
      <c r="BK181" s="231">
        <f>ROUND(I181*H181,2)</f>
        <v>0</v>
      </c>
      <c r="BL181" s="17" t="s">
        <v>236</v>
      </c>
      <c r="BM181" s="230" t="s">
        <v>322</v>
      </c>
    </row>
    <row r="182" spans="1:47" s="2" customFormat="1" ht="12">
      <c r="A182" s="38"/>
      <c r="B182" s="39"/>
      <c r="C182" s="40"/>
      <c r="D182" s="232" t="s">
        <v>165</v>
      </c>
      <c r="E182" s="40"/>
      <c r="F182" s="233" t="s">
        <v>321</v>
      </c>
      <c r="G182" s="40"/>
      <c r="H182" s="40"/>
      <c r="I182" s="136"/>
      <c r="J182" s="40"/>
      <c r="K182" s="40"/>
      <c r="L182" s="44"/>
      <c r="M182" s="234"/>
      <c r="N182" s="235"/>
      <c r="O182" s="84"/>
      <c r="P182" s="84"/>
      <c r="Q182" s="84"/>
      <c r="R182" s="84"/>
      <c r="S182" s="84"/>
      <c r="T182" s="85"/>
      <c r="U182" s="38"/>
      <c r="V182" s="38"/>
      <c r="W182" s="38"/>
      <c r="X182" s="38"/>
      <c r="Y182" s="38"/>
      <c r="Z182" s="38"/>
      <c r="AA182" s="38"/>
      <c r="AB182" s="38"/>
      <c r="AC182" s="38"/>
      <c r="AD182" s="38"/>
      <c r="AE182" s="38"/>
      <c r="AT182" s="17" t="s">
        <v>165</v>
      </c>
      <c r="AU182" s="17" t="s">
        <v>82</v>
      </c>
    </row>
    <row r="183" spans="1:51" s="13" customFormat="1" ht="12">
      <c r="A183" s="13"/>
      <c r="B183" s="236"/>
      <c r="C183" s="237"/>
      <c r="D183" s="232" t="s">
        <v>166</v>
      </c>
      <c r="E183" s="238" t="s">
        <v>19</v>
      </c>
      <c r="F183" s="239" t="s">
        <v>323</v>
      </c>
      <c r="G183" s="237"/>
      <c r="H183" s="240">
        <v>1</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166</v>
      </c>
      <c r="AU183" s="246" t="s">
        <v>82</v>
      </c>
      <c r="AV183" s="13" t="s">
        <v>85</v>
      </c>
      <c r="AW183" s="13" t="s">
        <v>34</v>
      </c>
      <c r="AX183" s="13" t="s">
        <v>82</v>
      </c>
      <c r="AY183" s="246" t="s">
        <v>158</v>
      </c>
    </row>
    <row r="184" spans="1:65" s="2" customFormat="1" ht="21.75" customHeight="1">
      <c r="A184" s="38"/>
      <c r="B184" s="39"/>
      <c r="C184" s="219" t="s">
        <v>324</v>
      </c>
      <c r="D184" s="219" t="s">
        <v>159</v>
      </c>
      <c r="E184" s="220" t="s">
        <v>325</v>
      </c>
      <c r="F184" s="221" t="s">
        <v>326</v>
      </c>
      <c r="G184" s="222" t="s">
        <v>202</v>
      </c>
      <c r="H184" s="223">
        <v>1</v>
      </c>
      <c r="I184" s="224"/>
      <c r="J184" s="225">
        <f>ROUND(I184*H184,2)</f>
        <v>0</v>
      </c>
      <c r="K184" s="221" t="s">
        <v>213</v>
      </c>
      <c r="L184" s="44"/>
      <c r="M184" s="226" t="s">
        <v>19</v>
      </c>
      <c r="N184" s="227" t="s">
        <v>45</v>
      </c>
      <c r="O184" s="84"/>
      <c r="P184" s="228">
        <f>O184*H184</f>
        <v>0</v>
      </c>
      <c r="Q184" s="228">
        <v>0</v>
      </c>
      <c r="R184" s="228">
        <f>Q184*H184</f>
        <v>0</v>
      </c>
      <c r="S184" s="228">
        <v>0</v>
      </c>
      <c r="T184" s="229">
        <f>S184*H184</f>
        <v>0</v>
      </c>
      <c r="U184" s="38"/>
      <c r="V184" s="38"/>
      <c r="W184" s="38"/>
      <c r="X184" s="38"/>
      <c r="Y184" s="38"/>
      <c r="Z184" s="38"/>
      <c r="AA184" s="38"/>
      <c r="AB184" s="38"/>
      <c r="AC184" s="38"/>
      <c r="AD184" s="38"/>
      <c r="AE184" s="38"/>
      <c r="AR184" s="230" t="s">
        <v>236</v>
      </c>
      <c r="AT184" s="230" t="s">
        <v>159</v>
      </c>
      <c r="AU184" s="230" t="s">
        <v>82</v>
      </c>
      <c r="AY184" s="17" t="s">
        <v>158</v>
      </c>
      <c r="BE184" s="231">
        <f>IF(N184="základní",J184,0)</f>
        <v>0</v>
      </c>
      <c r="BF184" s="231">
        <f>IF(N184="snížená",J184,0)</f>
        <v>0</v>
      </c>
      <c r="BG184" s="231">
        <f>IF(N184="zákl. přenesená",J184,0)</f>
        <v>0</v>
      </c>
      <c r="BH184" s="231">
        <f>IF(N184="sníž. přenesená",J184,0)</f>
        <v>0</v>
      </c>
      <c r="BI184" s="231">
        <f>IF(N184="nulová",J184,0)</f>
        <v>0</v>
      </c>
      <c r="BJ184" s="17" t="s">
        <v>82</v>
      </c>
      <c r="BK184" s="231">
        <f>ROUND(I184*H184,2)</f>
        <v>0</v>
      </c>
      <c r="BL184" s="17" t="s">
        <v>236</v>
      </c>
      <c r="BM184" s="230" t="s">
        <v>327</v>
      </c>
    </row>
    <row r="185" spans="1:47" s="2" customFormat="1" ht="12">
      <c r="A185" s="38"/>
      <c r="B185" s="39"/>
      <c r="C185" s="40"/>
      <c r="D185" s="232" t="s">
        <v>165</v>
      </c>
      <c r="E185" s="40"/>
      <c r="F185" s="233" t="s">
        <v>326</v>
      </c>
      <c r="G185" s="40"/>
      <c r="H185" s="40"/>
      <c r="I185" s="136"/>
      <c r="J185" s="40"/>
      <c r="K185" s="40"/>
      <c r="L185" s="44"/>
      <c r="M185" s="234"/>
      <c r="N185" s="235"/>
      <c r="O185" s="84"/>
      <c r="P185" s="84"/>
      <c r="Q185" s="84"/>
      <c r="R185" s="84"/>
      <c r="S185" s="84"/>
      <c r="T185" s="85"/>
      <c r="U185" s="38"/>
      <c r="V185" s="38"/>
      <c r="W185" s="38"/>
      <c r="X185" s="38"/>
      <c r="Y185" s="38"/>
      <c r="Z185" s="38"/>
      <c r="AA185" s="38"/>
      <c r="AB185" s="38"/>
      <c r="AC185" s="38"/>
      <c r="AD185" s="38"/>
      <c r="AE185" s="38"/>
      <c r="AT185" s="17" t="s">
        <v>165</v>
      </c>
      <c r="AU185" s="17" t="s">
        <v>82</v>
      </c>
    </row>
    <row r="186" spans="1:65" s="2" customFormat="1" ht="21.75" customHeight="1">
      <c r="A186" s="38"/>
      <c r="B186" s="39"/>
      <c r="C186" s="259" t="s">
        <v>328</v>
      </c>
      <c r="D186" s="259" t="s">
        <v>199</v>
      </c>
      <c r="E186" s="260" t="s">
        <v>329</v>
      </c>
      <c r="F186" s="261" t="s">
        <v>330</v>
      </c>
      <c r="G186" s="262" t="s">
        <v>202</v>
      </c>
      <c r="H186" s="263">
        <v>1</v>
      </c>
      <c r="I186" s="264"/>
      <c r="J186" s="265">
        <f>ROUND(I186*H186,2)</f>
        <v>0</v>
      </c>
      <c r="K186" s="261" t="s">
        <v>213</v>
      </c>
      <c r="L186" s="266"/>
      <c r="M186" s="267" t="s">
        <v>19</v>
      </c>
      <c r="N186" s="268" t="s">
        <v>45</v>
      </c>
      <c r="O186" s="84"/>
      <c r="P186" s="228">
        <f>O186*H186</f>
        <v>0</v>
      </c>
      <c r="Q186" s="228">
        <v>0.0037</v>
      </c>
      <c r="R186" s="228">
        <f>Q186*H186</f>
        <v>0.0037</v>
      </c>
      <c r="S186" s="228">
        <v>0</v>
      </c>
      <c r="T186" s="229">
        <f>S186*H186</f>
        <v>0</v>
      </c>
      <c r="U186" s="38"/>
      <c r="V186" s="38"/>
      <c r="W186" s="38"/>
      <c r="X186" s="38"/>
      <c r="Y186" s="38"/>
      <c r="Z186" s="38"/>
      <c r="AA186" s="38"/>
      <c r="AB186" s="38"/>
      <c r="AC186" s="38"/>
      <c r="AD186" s="38"/>
      <c r="AE186" s="38"/>
      <c r="AR186" s="230" t="s">
        <v>241</v>
      </c>
      <c r="AT186" s="230" t="s">
        <v>199</v>
      </c>
      <c r="AU186" s="230" t="s">
        <v>82</v>
      </c>
      <c r="AY186" s="17" t="s">
        <v>158</v>
      </c>
      <c r="BE186" s="231">
        <f>IF(N186="základní",J186,0)</f>
        <v>0</v>
      </c>
      <c r="BF186" s="231">
        <f>IF(N186="snížená",J186,0)</f>
        <v>0</v>
      </c>
      <c r="BG186" s="231">
        <f>IF(N186="zákl. přenesená",J186,0)</f>
        <v>0</v>
      </c>
      <c r="BH186" s="231">
        <f>IF(N186="sníž. přenesená",J186,0)</f>
        <v>0</v>
      </c>
      <c r="BI186" s="231">
        <f>IF(N186="nulová",J186,0)</f>
        <v>0</v>
      </c>
      <c r="BJ186" s="17" t="s">
        <v>82</v>
      </c>
      <c r="BK186" s="231">
        <f>ROUND(I186*H186,2)</f>
        <v>0</v>
      </c>
      <c r="BL186" s="17" t="s">
        <v>236</v>
      </c>
      <c r="BM186" s="230" t="s">
        <v>331</v>
      </c>
    </row>
    <row r="187" spans="1:47" s="2" customFormat="1" ht="12">
      <c r="A187" s="38"/>
      <c r="B187" s="39"/>
      <c r="C187" s="40"/>
      <c r="D187" s="232" t="s">
        <v>165</v>
      </c>
      <c r="E187" s="40"/>
      <c r="F187" s="233" t="s">
        <v>330</v>
      </c>
      <c r="G187" s="40"/>
      <c r="H187" s="40"/>
      <c r="I187" s="136"/>
      <c r="J187" s="40"/>
      <c r="K187" s="40"/>
      <c r="L187" s="44"/>
      <c r="M187" s="234"/>
      <c r="N187" s="235"/>
      <c r="O187" s="84"/>
      <c r="P187" s="84"/>
      <c r="Q187" s="84"/>
      <c r="R187" s="84"/>
      <c r="S187" s="84"/>
      <c r="T187" s="85"/>
      <c r="U187" s="38"/>
      <c r="V187" s="38"/>
      <c r="W187" s="38"/>
      <c r="X187" s="38"/>
      <c r="Y187" s="38"/>
      <c r="Z187" s="38"/>
      <c r="AA187" s="38"/>
      <c r="AB187" s="38"/>
      <c r="AC187" s="38"/>
      <c r="AD187" s="38"/>
      <c r="AE187" s="38"/>
      <c r="AT187" s="17" t="s">
        <v>165</v>
      </c>
      <c r="AU187" s="17" t="s">
        <v>82</v>
      </c>
    </row>
    <row r="188" spans="1:51" s="13" customFormat="1" ht="12">
      <c r="A188" s="13"/>
      <c r="B188" s="236"/>
      <c r="C188" s="237"/>
      <c r="D188" s="232" t="s">
        <v>166</v>
      </c>
      <c r="E188" s="238" t="s">
        <v>19</v>
      </c>
      <c r="F188" s="239" t="s">
        <v>323</v>
      </c>
      <c r="G188" s="237"/>
      <c r="H188" s="240">
        <v>1</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166</v>
      </c>
      <c r="AU188" s="246" t="s">
        <v>82</v>
      </c>
      <c r="AV188" s="13" t="s">
        <v>85</v>
      </c>
      <c r="AW188" s="13" t="s">
        <v>34</v>
      </c>
      <c r="AX188" s="13" t="s">
        <v>82</v>
      </c>
      <c r="AY188" s="246" t="s">
        <v>158</v>
      </c>
    </row>
    <row r="189" spans="1:65" s="2" customFormat="1" ht="33" customHeight="1">
      <c r="A189" s="38"/>
      <c r="B189" s="39"/>
      <c r="C189" s="219" t="s">
        <v>332</v>
      </c>
      <c r="D189" s="219" t="s">
        <v>159</v>
      </c>
      <c r="E189" s="220" t="s">
        <v>333</v>
      </c>
      <c r="F189" s="221" t="s">
        <v>334</v>
      </c>
      <c r="G189" s="222" t="s">
        <v>162</v>
      </c>
      <c r="H189" s="223">
        <v>600</v>
      </c>
      <c r="I189" s="224"/>
      <c r="J189" s="225">
        <f>ROUND(I189*H189,2)</f>
        <v>0</v>
      </c>
      <c r="K189" s="221" t="s">
        <v>213</v>
      </c>
      <c r="L189" s="44"/>
      <c r="M189" s="226" t="s">
        <v>19</v>
      </c>
      <c r="N189" s="227" t="s">
        <v>45</v>
      </c>
      <c r="O189" s="84"/>
      <c r="P189" s="228">
        <f>O189*H189</f>
        <v>0</v>
      </c>
      <c r="Q189" s="228">
        <v>0</v>
      </c>
      <c r="R189" s="228">
        <f>Q189*H189</f>
        <v>0</v>
      </c>
      <c r="S189" s="228">
        <v>0</v>
      </c>
      <c r="T189" s="229">
        <f>S189*H189</f>
        <v>0</v>
      </c>
      <c r="U189" s="38"/>
      <c r="V189" s="38"/>
      <c r="W189" s="38"/>
      <c r="X189" s="38"/>
      <c r="Y189" s="38"/>
      <c r="Z189" s="38"/>
      <c r="AA189" s="38"/>
      <c r="AB189" s="38"/>
      <c r="AC189" s="38"/>
      <c r="AD189" s="38"/>
      <c r="AE189" s="38"/>
      <c r="AR189" s="230" t="s">
        <v>236</v>
      </c>
      <c r="AT189" s="230" t="s">
        <v>159</v>
      </c>
      <c r="AU189" s="230" t="s">
        <v>82</v>
      </c>
      <c r="AY189" s="17" t="s">
        <v>158</v>
      </c>
      <c r="BE189" s="231">
        <f>IF(N189="základní",J189,0)</f>
        <v>0</v>
      </c>
      <c r="BF189" s="231">
        <f>IF(N189="snížená",J189,0)</f>
        <v>0</v>
      </c>
      <c r="BG189" s="231">
        <f>IF(N189="zákl. přenesená",J189,0)</f>
        <v>0</v>
      </c>
      <c r="BH189" s="231">
        <f>IF(N189="sníž. přenesená",J189,0)</f>
        <v>0</v>
      </c>
      <c r="BI189" s="231">
        <f>IF(N189="nulová",J189,0)</f>
        <v>0</v>
      </c>
      <c r="BJ189" s="17" t="s">
        <v>82</v>
      </c>
      <c r="BK189" s="231">
        <f>ROUND(I189*H189,2)</f>
        <v>0</v>
      </c>
      <c r="BL189" s="17" t="s">
        <v>236</v>
      </c>
      <c r="BM189" s="230" t="s">
        <v>335</v>
      </c>
    </row>
    <row r="190" spans="1:47" s="2" customFormat="1" ht="12">
      <c r="A190" s="38"/>
      <c r="B190" s="39"/>
      <c r="C190" s="40"/>
      <c r="D190" s="232" t="s">
        <v>165</v>
      </c>
      <c r="E190" s="40"/>
      <c r="F190" s="233" t="s">
        <v>334</v>
      </c>
      <c r="G190" s="40"/>
      <c r="H190" s="40"/>
      <c r="I190" s="136"/>
      <c r="J190" s="40"/>
      <c r="K190" s="40"/>
      <c r="L190" s="44"/>
      <c r="M190" s="234"/>
      <c r="N190" s="235"/>
      <c r="O190" s="84"/>
      <c r="P190" s="84"/>
      <c r="Q190" s="84"/>
      <c r="R190" s="84"/>
      <c r="S190" s="84"/>
      <c r="T190" s="85"/>
      <c r="U190" s="38"/>
      <c r="V190" s="38"/>
      <c r="W190" s="38"/>
      <c r="X190" s="38"/>
      <c r="Y190" s="38"/>
      <c r="Z190" s="38"/>
      <c r="AA190" s="38"/>
      <c r="AB190" s="38"/>
      <c r="AC190" s="38"/>
      <c r="AD190" s="38"/>
      <c r="AE190" s="38"/>
      <c r="AT190" s="17" t="s">
        <v>165</v>
      </c>
      <c r="AU190" s="17" t="s">
        <v>82</v>
      </c>
    </row>
    <row r="191" spans="1:65" s="2" customFormat="1" ht="16.5" customHeight="1">
      <c r="A191" s="38"/>
      <c r="B191" s="39"/>
      <c r="C191" s="259" t="s">
        <v>336</v>
      </c>
      <c r="D191" s="259" t="s">
        <v>199</v>
      </c>
      <c r="E191" s="260" t="s">
        <v>337</v>
      </c>
      <c r="F191" s="261" t="s">
        <v>338</v>
      </c>
      <c r="G191" s="262" t="s">
        <v>162</v>
      </c>
      <c r="H191" s="263">
        <v>690</v>
      </c>
      <c r="I191" s="264"/>
      <c r="J191" s="265">
        <f>ROUND(I191*H191,2)</f>
        <v>0</v>
      </c>
      <c r="K191" s="261" t="s">
        <v>19</v>
      </c>
      <c r="L191" s="266"/>
      <c r="M191" s="267" t="s">
        <v>19</v>
      </c>
      <c r="N191" s="268" t="s">
        <v>45</v>
      </c>
      <c r="O191" s="84"/>
      <c r="P191" s="228">
        <f>O191*H191</f>
        <v>0</v>
      </c>
      <c r="Q191" s="228">
        <v>0.00013</v>
      </c>
      <c r="R191" s="228">
        <f>Q191*H191</f>
        <v>0.08969999999999999</v>
      </c>
      <c r="S191" s="228">
        <v>0</v>
      </c>
      <c r="T191" s="229">
        <f>S191*H191</f>
        <v>0</v>
      </c>
      <c r="U191" s="38"/>
      <c r="V191" s="38"/>
      <c r="W191" s="38"/>
      <c r="X191" s="38"/>
      <c r="Y191" s="38"/>
      <c r="Z191" s="38"/>
      <c r="AA191" s="38"/>
      <c r="AB191" s="38"/>
      <c r="AC191" s="38"/>
      <c r="AD191" s="38"/>
      <c r="AE191" s="38"/>
      <c r="AR191" s="230" t="s">
        <v>241</v>
      </c>
      <c r="AT191" s="230" t="s">
        <v>199</v>
      </c>
      <c r="AU191" s="230" t="s">
        <v>82</v>
      </c>
      <c r="AY191" s="17" t="s">
        <v>158</v>
      </c>
      <c r="BE191" s="231">
        <f>IF(N191="základní",J191,0)</f>
        <v>0</v>
      </c>
      <c r="BF191" s="231">
        <f>IF(N191="snížená",J191,0)</f>
        <v>0</v>
      </c>
      <c r="BG191" s="231">
        <f>IF(N191="zákl. přenesená",J191,0)</f>
        <v>0</v>
      </c>
      <c r="BH191" s="231">
        <f>IF(N191="sníž. přenesená",J191,0)</f>
        <v>0</v>
      </c>
      <c r="BI191" s="231">
        <f>IF(N191="nulová",J191,0)</f>
        <v>0</v>
      </c>
      <c r="BJ191" s="17" t="s">
        <v>82</v>
      </c>
      <c r="BK191" s="231">
        <f>ROUND(I191*H191,2)</f>
        <v>0</v>
      </c>
      <c r="BL191" s="17" t="s">
        <v>236</v>
      </c>
      <c r="BM191" s="230" t="s">
        <v>339</v>
      </c>
    </row>
    <row r="192" spans="1:47" s="2" customFormat="1" ht="12">
      <c r="A192" s="38"/>
      <c r="B192" s="39"/>
      <c r="C192" s="40"/>
      <c r="D192" s="232" t="s">
        <v>165</v>
      </c>
      <c r="E192" s="40"/>
      <c r="F192" s="233" t="s">
        <v>338</v>
      </c>
      <c r="G192" s="40"/>
      <c r="H192" s="40"/>
      <c r="I192" s="136"/>
      <c r="J192" s="40"/>
      <c r="K192" s="40"/>
      <c r="L192" s="44"/>
      <c r="M192" s="234"/>
      <c r="N192" s="235"/>
      <c r="O192" s="84"/>
      <c r="P192" s="84"/>
      <c r="Q192" s="84"/>
      <c r="R192" s="84"/>
      <c r="S192" s="84"/>
      <c r="T192" s="85"/>
      <c r="U192" s="38"/>
      <c r="V192" s="38"/>
      <c r="W192" s="38"/>
      <c r="X192" s="38"/>
      <c r="Y192" s="38"/>
      <c r="Z192" s="38"/>
      <c r="AA192" s="38"/>
      <c r="AB192" s="38"/>
      <c r="AC192" s="38"/>
      <c r="AD192" s="38"/>
      <c r="AE192" s="38"/>
      <c r="AT192" s="17" t="s">
        <v>165</v>
      </c>
      <c r="AU192" s="17" t="s">
        <v>82</v>
      </c>
    </row>
    <row r="193" spans="1:51" s="13" customFormat="1" ht="12">
      <c r="A193" s="13"/>
      <c r="B193" s="236"/>
      <c r="C193" s="237"/>
      <c r="D193" s="232" t="s">
        <v>166</v>
      </c>
      <c r="E193" s="238" t="s">
        <v>19</v>
      </c>
      <c r="F193" s="239" t="s">
        <v>340</v>
      </c>
      <c r="G193" s="237"/>
      <c r="H193" s="240">
        <v>600</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166</v>
      </c>
      <c r="AU193" s="246" t="s">
        <v>82</v>
      </c>
      <c r="AV193" s="13" t="s">
        <v>85</v>
      </c>
      <c r="AW193" s="13" t="s">
        <v>34</v>
      </c>
      <c r="AX193" s="13" t="s">
        <v>82</v>
      </c>
      <c r="AY193" s="246" t="s">
        <v>158</v>
      </c>
    </row>
    <row r="194" spans="1:51" s="13" customFormat="1" ht="12">
      <c r="A194" s="13"/>
      <c r="B194" s="236"/>
      <c r="C194" s="237"/>
      <c r="D194" s="232" t="s">
        <v>166</v>
      </c>
      <c r="E194" s="237"/>
      <c r="F194" s="239" t="s">
        <v>341</v>
      </c>
      <c r="G194" s="237"/>
      <c r="H194" s="240">
        <v>690</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166</v>
      </c>
      <c r="AU194" s="246" t="s">
        <v>82</v>
      </c>
      <c r="AV194" s="13" t="s">
        <v>85</v>
      </c>
      <c r="AW194" s="13" t="s">
        <v>4</v>
      </c>
      <c r="AX194" s="13" t="s">
        <v>82</v>
      </c>
      <c r="AY194" s="246" t="s">
        <v>158</v>
      </c>
    </row>
    <row r="195" spans="1:65" s="2" customFormat="1" ht="21.75" customHeight="1">
      <c r="A195" s="38"/>
      <c r="B195" s="39"/>
      <c r="C195" s="219" t="s">
        <v>203</v>
      </c>
      <c r="D195" s="219" t="s">
        <v>159</v>
      </c>
      <c r="E195" s="220" t="s">
        <v>342</v>
      </c>
      <c r="F195" s="221" t="s">
        <v>343</v>
      </c>
      <c r="G195" s="222" t="s">
        <v>162</v>
      </c>
      <c r="H195" s="223">
        <v>200</v>
      </c>
      <c r="I195" s="224"/>
      <c r="J195" s="225">
        <f>ROUND(I195*H195,2)</f>
        <v>0</v>
      </c>
      <c r="K195" s="221" t="s">
        <v>19</v>
      </c>
      <c r="L195" s="44"/>
      <c r="M195" s="226" t="s">
        <v>19</v>
      </c>
      <c r="N195" s="227" t="s">
        <v>45</v>
      </c>
      <c r="O195" s="84"/>
      <c r="P195" s="228">
        <f>O195*H195</f>
        <v>0</v>
      </c>
      <c r="Q195" s="228">
        <v>0</v>
      </c>
      <c r="R195" s="228">
        <f>Q195*H195</f>
        <v>0</v>
      </c>
      <c r="S195" s="228">
        <v>0</v>
      </c>
      <c r="T195" s="229">
        <f>S195*H195</f>
        <v>0</v>
      </c>
      <c r="U195" s="38"/>
      <c r="V195" s="38"/>
      <c r="W195" s="38"/>
      <c r="X195" s="38"/>
      <c r="Y195" s="38"/>
      <c r="Z195" s="38"/>
      <c r="AA195" s="38"/>
      <c r="AB195" s="38"/>
      <c r="AC195" s="38"/>
      <c r="AD195" s="38"/>
      <c r="AE195" s="38"/>
      <c r="AR195" s="230" t="s">
        <v>236</v>
      </c>
      <c r="AT195" s="230" t="s">
        <v>159</v>
      </c>
      <c r="AU195" s="230" t="s">
        <v>82</v>
      </c>
      <c r="AY195" s="17" t="s">
        <v>158</v>
      </c>
      <c r="BE195" s="231">
        <f>IF(N195="základní",J195,0)</f>
        <v>0</v>
      </c>
      <c r="BF195" s="231">
        <f>IF(N195="snížená",J195,0)</f>
        <v>0</v>
      </c>
      <c r="BG195" s="231">
        <f>IF(N195="zákl. přenesená",J195,0)</f>
        <v>0</v>
      </c>
      <c r="BH195" s="231">
        <f>IF(N195="sníž. přenesená",J195,0)</f>
        <v>0</v>
      </c>
      <c r="BI195" s="231">
        <f>IF(N195="nulová",J195,0)</f>
        <v>0</v>
      </c>
      <c r="BJ195" s="17" t="s">
        <v>82</v>
      </c>
      <c r="BK195" s="231">
        <f>ROUND(I195*H195,2)</f>
        <v>0</v>
      </c>
      <c r="BL195" s="17" t="s">
        <v>236</v>
      </c>
      <c r="BM195" s="230" t="s">
        <v>344</v>
      </c>
    </row>
    <row r="196" spans="1:47" s="2" customFormat="1" ht="12">
      <c r="A196" s="38"/>
      <c r="B196" s="39"/>
      <c r="C196" s="40"/>
      <c r="D196" s="232" t="s">
        <v>165</v>
      </c>
      <c r="E196" s="40"/>
      <c r="F196" s="233" t="s">
        <v>343</v>
      </c>
      <c r="G196" s="40"/>
      <c r="H196" s="40"/>
      <c r="I196" s="136"/>
      <c r="J196" s="40"/>
      <c r="K196" s="40"/>
      <c r="L196" s="44"/>
      <c r="M196" s="234"/>
      <c r="N196" s="235"/>
      <c r="O196" s="84"/>
      <c r="P196" s="84"/>
      <c r="Q196" s="84"/>
      <c r="R196" s="84"/>
      <c r="S196" s="84"/>
      <c r="T196" s="85"/>
      <c r="U196" s="38"/>
      <c r="V196" s="38"/>
      <c r="W196" s="38"/>
      <c r="X196" s="38"/>
      <c r="Y196" s="38"/>
      <c r="Z196" s="38"/>
      <c r="AA196" s="38"/>
      <c r="AB196" s="38"/>
      <c r="AC196" s="38"/>
      <c r="AD196" s="38"/>
      <c r="AE196" s="38"/>
      <c r="AT196" s="17" t="s">
        <v>165</v>
      </c>
      <c r="AU196" s="17" t="s">
        <v>82</v>
      </c>
    </row>
    <row r="197" spans="1:65" s="2" customFormat="1" ht="16.5" customHeight="1">
      <c r="A197" s="38"/>
      <c r="B197" s="39"/>
      <c r="C197" s="259" t="s">
        <v>345</v>
      </c>
      <c r="D197" s="259" t="s">
        <v>199</v>
      </c>
      <c r="E197" s="260" t="s">
        <v>346</v>
      </c>
      <c r="F197" s="261" t="s">
        <v>347</v>
      </c>
      <c r="G197" s="262" t="s">
        <v>162</v>
      </c>
      <c r="H197" s="263">
        <v>230</v>
      </c>
      <c r="I197" s="264"/>
      <c r="J197" s="265">
        <f>ROUND(I197*H197,2)</f>
        <v>0</v>
      </c>
      <c r="K197" s="261" t="s">
        <v>19</v>
      </c>
      <c r="L197" s="266"/>
      <c r="M197" s="267" t="s">
        <v>19</v>
      </c>
      <c r="N197" s="268" t="s">
        <v>45</v>
      </c>
      <c r="O197" s="84"/>
      <c r="P197" s="228">
        <f>O197*H197</f>
        <v>0</v>
      </c>
      <c r="Q197" s="228">
        <v>0.00024</v>
      </c>
      <c r="R197" s="228">
        <f>Q197*H197</f>
        <v>0.0552</v>
      </c>
      <c r="S197" s="228">
        <v>0</v>
      </c>
      <c r="T197" s="229">
        <f>S197*H197</f>
        <v>0</v>
      </c>
      <c r="U197" s="38"/>
      <c r="V197" s="38"/>
      <c r="W197" s="38"/>
      <c r="X197" s="38"/>
      <c r="Y197" s="38"/>
      <c r="Z197" s="38"/>
      <c r="AA197" s="38"/>
      <c r="AB197" s="38"/>
      <c r="AC197" s="38"/>
      <c r="AD197" s="38"/>
      <c r="AE197" s="38"/>
      <c r="AR197" s="230" t="s">
        <v>241</v>
      </c>
      <c r="AT197" s="230" t="s">
        <v>199</v>
      </c>
      <c r="AU197" s="230" t="s">
        <v>82</v>
      </c>
      <c r="AY197" s="17" t="s">
        <v>158</v>
      </c>
      <c r="BE197" s="231">
        <f>IF(N197="základní",J197,0)</f>
        <v>0</v>
      </c>
      <c r="BF197" s="231">
        <f>IF(N197="snížená",J197,0)</f>
        <v>0</v>
      </c>
      <c r="BG197" s="231">
        <f>IF(N197="zákl. přenesená",J197,0)</f>
        <v>0</v>
      </c>
      <c r="BH197" s="231">
        <f>IF(N197="sníž. přenesená",J197,0)</f>
        <v>0</v>
      </c>
      <c r="BI197" s="231">
        <f>IF(N197="nulová",J197,0)</f>
        <v>0</v>
      </c>
      <c r="BJ197" s="17" t="s">
        <v>82</v>
      </c>
      <c r="BK197" s="231">
        <f>ROUND(I197*H197,2)</f>
        <v>0</v>
      </c>
      <c r="BL197" s="17" t="s">
        <v>236</v>
      </c>
      <c r="BM197" s="230" t="s">
        <v>348</v>
      </c>
    </row>
    <row r="198" spans="1:47" s="2" customFormat="1" ht="12">
      <c r="A198" s="38"/>
      <c r="B198" s="39"/>
      <c r="C198" s="40"/>
      <c r="D198" s="232" t="s">
        <v>165</v>
      </c>
      <c r="E198" s="40"/>
      <c r="F198" s="233" t="s">
        <v>347</v>
      </c>
      <c r="G198" s="40"/>
      <c r="H198" s="40"/>
      <c r="I198" s="136"/>
      <c r="J198" s="40"/>
      <c r="K198" s="40"/>
      <c r="L198" s="44"/>
      <c r="M198" s="234"/>
      <c r="N198" s="235"/>
      <c r="O198" s="84"/>
      <c r="P198" s="84"/>
      <c r="Q198" s="84"/>
      <c r="R198" s="84"/>
      <c r="S198" s="84"/>
      <c r="T198" s="85"/>
      <c r="U198" s="38"/>
      <c r="V198" s="38"/>
      <c r="W198" s="38"/>
      <c r="X198" s="38"/>
      <c r="Y198" s="38"/>
      <c r="Z198" s="38"/>
      <c r="AA198" s="38"/>
      <c r="AB198" s="38"/>
      <c r="AC198" s="38"/>
      <c r="AD198" s="38"/>
      <c r="AE198" s="38"/>
      <c r="AT198" s="17" t="s">
        <v>165</v>
      </c>
      <c r="AU198" s="17" t="s">
        <v>82</v>
      </c>
    </row>
    <row r="199" spans="1:51" s="13" customFormat="1" ht="12">
      <c r="A199" s="13"/>
      <c r="B199" s="236"/>
      <c r="C199" s="237"/>
      <c r="D199" s="232" t="s">
        <v>166</v>
      </c>
      <c r="E199" s="238" t="s">
        <v>19</v>
      </c>
      <c r="F199" s="239" t="s">
        <v>349</v>
      </c>
      <c r="G199" s="237"/>
      <c r="H199" s="240">
        <v>200</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166</v>
      </c>
      <c r="AU199" s="246" t="s">
        <v>82</v>
      </c>
      <c r="AV199" s="13" t="s">
        <v>85</v>
      </c>
      <c r="AW199" s="13" t="s">
        <v>34</v>
      </c>
      <c r="AX199" s="13" t="s">
        <v>82</v>
      </c>
      <c r="AY199" s="246" t="s">
        <v>158</v>
      </c>
    </row>
    <row r="200" spans="1:51" s="13" customFormat="1" ht="12">
      <c r="A200" s="13"/>
      <c r="B200" s="236"/>
      <c r="C200" s="237"/>
      <c r="D200" s="232" t="s">
        <v>166</v>
      </c>
      <c r="E200" s="237"/>
      <c r="F200" s="239" t="s">
        <v>350</v>
      </c>
      <c r="G200" s="237"/>
      <c r="H200" s="240">
        <v>230</v>
      </c>
      <c r="I200" s="241"/>
      <c r="J200" s="237"/>
      <c r="K200" s="237"/>
      <c r="L200" s="242"/>
      <c r="M200" s="243"/>
      <c r="N200" s="244"/>
      <c r="O200" s="244"/>
      <c r="P200" s="244"/>
      <c r="Q200" s="244"/>
      <c r="R200" s="244"/>
      <c r="S200" s="244"/>
      <c r="T200" s="245"/>
      <c r="U200" s="13"/>
      <c r="V200" s="13"/>
      <c r="W200" s="13"/>
      <c r="X200" s="13"/>
      <c r="Y200" s="13"/>
      <c r="Z200" s="13"/>
      <c r="AA200" s="13"/>
      <c r="AB200" s="13"/>
      <c r="AC200" s="13"/>
      <c r="AD200" s="13"/>
      <c r="AE200" s="13"/>
      <c r="AT200" s="246" t="s">
        <v>166</v>
      </c>
      <c r="AU200" s="246" t="s">
        <v>82</v>
      </c>
      <c r="AV200" s="13" t="s">
        <v>85</v>
      </c>
      <c r="AW200" s="13" t="s">
        <v>4</v>
      </c>
      <c r="AX200" s="13" t="s">
        <v>82</v>
      </c>
      <c r="AY200" s="246" t="s">
        <v>158</v>
      </c>
    </row>
    <row r="201" spans="1:65" s="2" customFormat="1" ht="21.75" customHeight="1">
      <c r="A201" s="38"/>
      <c r="B201" s="39"/>
      <c r="C201" s="219" t="s">
        <v>351</v>
      </c>
      <c r="D201" s="219" t="s">
        <v>159</v>
      </c>
      <c r="E201" s="220" t="s">
        <v>352</v>
      </c>
      <c r="F201" s="221" t="s">
        <v>353</v>
      </c>
      <c r="G201" s="222" t="s">
        <v>162</v>
      </c>
      <c r="H201" s="223">
        <v>5</v>
      </c>
      <c r="I201" s="224"/>
      <c r="J201" s="225">
        <f>ROUND(I201*H201,2)</f>
        <v>0</v>
      </c>
      <c r="K201" s="221" t="s">
        <v>213</v>
      </c>
      <c r="L201" s="44"/>
      <c r="M201" s="226" t="s">
        <v>19</v>
      </c>
      <c r="N201" s="227" t="s">
        <v>45</v>
      </c>
      <c r="O201" s="84"/>
      <c r="P201" s="228">
        <f>O201*H201</f>
        <v>0</v>
      </c>
      <c r="Q201" s="228">
        <v>0</v>
      </c>
      <c r="R201" s="228">
        <f>Q201*H201</f>
        <v>0</v>
      </c>
      <c r="S201" s="228">
        <v>0</v>
      </c>
      <c r="T201" s="229">
        <f>S201*H201</f>
        <v>0</v>
      </c>
      <c r="U201" s="38"/>
      <c r="V201" s="38"/>
      <c r="W201" s="38"/>
      <c r="X201" s="38"/>
      <c r="Y201" s="38"/>
      <c r="Z201" s="38"/>
      <c r="AA201" s="38"/>
      <c r="AB201" s="38"/>
      <c r="AC201" s="38"/>
      <c r="AD201" s="38"/>
      <c r="AE201" s="38"/>
      <c r="AR201" s="230" t="s">
        <v>236</v>
      </c>
      <c r="AT201" s="230" t="s">
        <v>159</v>
      </c>
      <c r="AU201" s="230" t="s">
        <v>82</v>
      </c>
      <c r="AY201" s="17" t="s">
        <v>158</v>
      </c>
      <c r="BE201" s="231">
        <f>IF(N201="základní",J201,0)</f>
        <v>0</v>
      </c>
      <c r="BF201" s="231">
        <f>IF(N201="snížená",J201,0)</f>
        <v>0</v>
      </c>
      <c r="BG201" s="231">
        <f>IF(N201="zákl. přenesená",J201,0)</f>
        <v>0</v>
      </c>
      <c r="BH201" s="231">
        <f>IF(N201="sníž. přenesená",J201,0)</f>
        <v>0</v>
      </c>
      <c r="BI201" s="231">
        <f>IF(N201="nulová",J201,0)</f>
        <v>0</v>
      </c>
      <c r="BJ201" s="17" t="s">
        <v>82</v>
      </c>
      <c r="BK201" s="231">
        <f>ROUND(I201*H201,2)</f>
        <v>0</v>
      </c>
      <c r="BL201" s="17" t="s">
        <v>236</v>
      </c>
      <c r="BM201" s="230" t="s">
        <v>354</v>
      </c>
    </row>
    <row r="202" spans="1:47" s="2" customFormat="1" ht="12">
      <c r="A202" s="38"/>
      <c r="B202" s="39"/>
      <c r="C202" s="40"/>
      <c r="D202" s="232" t="s">
        <v>165</v>
      </c>
      <c r="E202" s="40"/>
      <c r="F202" s="233" t="s">
        <v>355</v>
      </c>
      <c r="G202" s="40"/>
      <c r="H202" s="40"/>
      <c r="I202" s="136"/>
      <c r="J202" s="40"/>
      <c r="K202" s="40"/>
      <c r="L202" s="44"/>
      <c r="M202" s="234"/>
      <c r="N202" s="235"/>
      <c r="O202" s="84"/>
      <c r="P202" s="84"/>
      <c r="Q202" s="84"/>
      <c r="R202" s="84"/>
      <c r="S202" s="84"/>
      <c r="T202" s="85"/>
      <c r="U202" s="38"/>
      <c r="V202" s="38"/>
      <c r="W202" s="38"/>
      <c r="X202" s="38"/>
      <c r="Y202" s="38"/>
      <c r="Z202" s="38"/>
      <c r="AA202" s="38"/>
      <c r="AB202" s="38"/>
      <c r="AC202" s="38"/>
      <c r="AD202" s="38"/>
      <c r="AE202" s="38"/>
      <c r="AT202" s="17" t="s">
        <v>165</v>
      </c>
      <c r="AU202" s="17" t="s">
        <v>82</v>
      </c>
    </row>
    <row r="203" spans="1:65" s="2" customFormat="1" ht="16.5" customHeight="1">
      <c r="A203" s="38"/>
      <c r="B203" s="39"/>
      <c r="C203" s="259" t="s">
        <v>356</v>
      </c>
      <c r="D203" s="259" t="s">
        <v>199</v>
      </c>
      <c r="E203" s="260" t="s">
        <v>357</v>
      </c>
      <c r="F203" s="261" t="s">
        <v>358</v>
      </c>
      <c r="G203" s="262" t="s">
        <v>162</v>
      </c>
      <c r="H203" s="263">
        <v>5.75</v>
      </c>
      <c r="I203" s="264"/>
      <c r="J203" s="265">
        <f>ROUND(I203*H203,2)</f>
        <v>0</v>
      </c>
      <c r="K203" s="261" t="s">
        <v>19</v>
      </c>
      <c r="L203" s="266"/>
      <c r="M203" s="267" t="s">
        <v>19</v>
      </c>
      <c r="N203" s="268" t="s">
        <v>45</v>
      </c>
      <c r="O203" s="84"/>
      <c r="P203" s="228">
        <f>O203*H203</f>
        <v>0</v>
      </c>
      <c r="Q203" s="228">
        <v>0.00162</v>
      </c>
      <c r="R203" s="228">
        <f>Q203*H203</f>
        <v>0.009315</v>
      </c>
      <c r="S203" s="228">
        <v>0</v>
      </c>
      <c r="T203" s="229">
        <f>S203*H203</f>
        <v>0</v>
      </c>
      <c r="U203" s="38"/>
      <c r="V203" s="38"/>
      <c r="W203" s="38"/>
      <c r="X203" s="38"/>
      <c r="Y203" s="38"/>
      <c r="Z203" s="38"/>
      <c r="AA203" s="38"/>
      <c r="AB203" s="38"/>
      <c r="AC203" s="38"/>
      <c r="AD203" s="38"/>
      <c r="AE203" s="38"/>
      <c r="AR203" s="230" t="s">
        <v>241</v>
      </c>
      <c r="AT203" s="230" t="s">
        <v>199</v>
      </c>
      <c r="AU203" s="230" t="s">
        <v>82</v>
      </c>
      <c r="AY203" s="17" t="s">
        <v>158</v>
      </c>
      <c r="BE203" s="231">
        <f>IF(N203="základní",J203,0)</f>
        <v>0</v>
      </c>
      <c r="BF203" s="231">
        <f>IF(N203="snížená",J203,0)</f>
        <v>0</v>
      </c>
      <c r="BG203" s="231">
        <f>IF(N203="zákl. přenesená",J203,0)</f>
        <v>0</v>
      </c>
      <c r="BH203" s="231">
        <f>IF(N203="sníž. přenesená",J203,0)</f>
        <v>0</v>
      </c>
      <c r="BI203" s="231">
        <f>IF(N203="nulová",J203,0)</f>
        <v>0</v>
      </c>
      <c r="BJ203" s="17" t="s">
        <v>82</v>
      </c>
      <c r="BK203" s="231">
        <f>ROUND(I203*H203,2)</f>
        <v>0</v>
      </c>
      <c r="BL203" s="17" t="s">
        <v>236</v>
      </c>
      <c r="BM203" s="230" t="s">
        <v>359</v>
      </c>
    </row>
    <row r="204" spans="1:47" s="2" customFormat="1" ht="12">
      <c r="A204" s="38"/>
      <c r="B204" s="39"/>
      <c r="C204" s="40"/>
      <c r="D204" s="232" t="s">
        <v>165</v>
      </c>
      <c r="E204" s="40"/>
      <c r="F204" s="233" t="s">
        <v>358</v>
      </c>
      <c r="G204" s="40"/>
      <c r="H204" s="40"/>
      <c r="I204" s="136"/>
      <c r="J204" s="40"/>
      <c r="K204" s="40"/>
      <c r="L204" s="44"/>
      <c r="M204" s="234"/>
      <c r="N204" s="235"/>
      <c r="O204" s="84"/>
      <c r="P204" s="84"/>
      <c r="Q204" s="84"/>
      <c r="R204" s="84"/>
      <c r="S204" s="84"/>
      <c r="T204" s="85"/>
      <c r="U204" s="38"/>
      <c r="V204" s="38"/>
      <c r="W204" s="38"/>
      <c r="X204" s="38"/>
      <c r="Y204" s="38"/>
      <c r="Z204" s="38"/>
      <c r="AA204" s="38"/>
      <c r="AB204" s="38"/>
      <c r="AC204" s="38"/>
      <c r="AD204" s="38"/>
      <c r="AE204" s="38"/>
      <c r="AT204" s="17" t="s">
        <v>165</v>
      </c>
      <c r="AU204" s="17" t="s">
        <v>82</v>
      </c>
    </row>
    <row r="205" spans="1:51" s="13" customFormat="1" ht="12">
      <c r="A205" s="13"/>
      <c r="B205" s="236"/>
      <c r="C205" s="237"/>
      <c r="D205" s="232" t="s">
        <v>166</v>
      </c>
      <c r="E205" s="238" t="s">
        <v>19</v>
      </c>
      <c r="F205" s="239" t="s">
        <v>191</v>
      </c>
      <c r="G205" s="237"/>
      <c r="H205" s="240">
        <v>5</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166</v>
      </c>
      <c r="AU205" s="246" t="s">
        <v>82</v>
      </c>
      <c r="AV205" s="13" t="s">
        <v>85</v>
      </c>
      <c r="AW205" s="13" t="s">
        <v>34</v>
      </c>
      <c r="AX205" s="13" t="s">
        <v>82</v>
      </c>
      <c r="AY205" s="246" t="s">
        <v>158</v>
      </c>
    </row>
    <row r="206" spans="1:51" s="13" customFormat="1" ht="12">
      <c r="A206" s="13"/>
      <c r="B206" s="236"/>
      <c r="C206" s="237"/>
      <c r="D206" s="232" t="s">
        <v>166</v>
      </c>
      <c r="E206" s="237"/>
      <c r="F206" s="239" t="s">
        <v>360</v>
      </c>
      <c r="G206" s="237"/>
      <c r="H206" s="240">
        <v>5.75</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166</v>
      </c>
      <c r="AU206" s="246" t="s">
        <v>82</v>
      </c>
      <c r="AV206" s="13" t="s">
        <v>85</v>
      </c>
      <c r="AW206" s="13" t="s">
        <v>4</v>
      </c>
      <c r="AX206" s="13" t="s">
        <v>82</v>
      </c>
      <c r="AY206" s="246" t="s">
        <v>158</v>
      </c>
    </row>
    <row r="207" spans="1:65" s="2" customFormat="1" ht="21.75" customHeight="1">
      <c r="A207" s="38"/>
      <c r="B207" s="39"/>
      <c r="C207" s="219" t="s">
        <v>361</v>
      </c>
      <c r="D207" s="219" t="s">
        <v>159</v>
      </c>
      <c r="E207" s="220" t="s">
        <v>362</v>
      </c>
      <c r="F207" s="221" t="s">
        <v>363</v>
      </c>
      <c r="G207" s="222" t="s">
        <v>162</v>
      </c>
      <c r="H207" s="223">
        <v>45</v>
      </c>
      <c r="I207" s="224"/>
      <c r="J207" s="225">
        <f>ROUND(I207*H207,2)</f>
        <v>0</v>
      </c>
      <c r="K207" s="221" t="s">
        <v>213</v>
      </c>
      <c r="L207" s="44"/>
      <c r="M207" s="226" t="s">
        <v>19</v>
      </c>
      <c r="N207" s="227" t="s">
        <v>45</v>
      </c>
      <c r="O207" s="84"/>
      <c r="P207" s="228">
        <f>O207*H207</f>
        <v>0</v>
      </c>
      <c r="Q207" s="228">
        <v>0</v>
      </c>
      <c r="R207" s="228">
        <f>Q207*H207</f>
        <v>0</v>
      </c>
      <c r="S207" s="228">
        <v>0</v>
      </c>
      <c r="T207" s="229">
        <f>S207*H207</f>
        <v>0</v>
      </c>
      <c r="U207" s="38"/>
      <c r="V207" s="38"/>
      <c r="W207" s="38"/>
      <c r="X207" s="38"/>
      <c r="Y207" s="38"/>
      <c r="Z207" s="38"/>
      <c r="AA207" s="38"/>
      <c r="AB207" s="38"/>
      <c r="AC207" s="38"/>
      <c r="AD207" s="38"/>
      <c r="AE207" s="38"/>
      <c r="AR207" s="230" t="s">
        <v>236</v>
      </c>
      <c r="AT207" s="230" t="s">
        <v>159</v>
      </c>
      <c r="AU207" s="230" t="s">
        <v>82</v>
      </c>
      <c r="AY207" s="17" t="s">
        <v>158</v>
      </c>
      <c r="BE207" s="231">
        <f>IF(N207="základní",J207,0)</f>
        <v>0</v>
      </c>
      <c r="BF207" s="231">
        <f>IF(N207="snížená",J207,0)</f>
        <v>0</v>
      </c>
      <c r="BG207" s="231">
        <f>IF(N207="zákl. přenesená",J207,0)</f>
        <v>0</v>
      </c>
      <c r="BH207" s="231">
        <f>IF(N207="sníž. přenesená",J207,0)</f>
        <v>0</v>
      </c>
      <c r="BI207" s="231">
        <f>IF(N207="nulová",J207,0)</f>
        <v>0</v>
      </c>
      <c r="BJ207" s="17" t="s">
        <v>82</v>
      </c>
      <c r="BK207" s="231">
        <f>ROUND(I207*H207,2)</f>
        <v>0</v>
      </c>
      <c r="BL207" s="17" t="s">
        <v>236</v>
      </c>
      <c r="BM207" s="230" t="s">
        <v>364</v>
      </c>
    </row>
    <row r="208" spans="1:47" s="2" customFormat="1" ht="12">
      <c r="A208" s="38"/>
      <c r="B208" s="39"/>
      <c r="C208" s="40"/>
      <c r="D208" s="232" t="s">
        <v>165</v>
      </c>
      <c r="E208" s="40"/>
      <c r="F208" s="233" t="s">
        <v>365</v>
      </c>
      <c r="G208" s="40"/>
      <c r="H208" s="40"/>
      <c r="I208" s="136"/>
      <c r="J208" s="40"/>
      <c r="K208" s="40"/>
      <c r="L208" s="44"/>
      <c r="M208" s="234"/>
      <c r="N208" s="235"/>
      <c r="O208" s="84"/>
      <c r="P208" s="84"/>
      <c r="Q208" s="84"/>
      <c r="R208" s="84"/>
      <c r="S208" s="84"/>
      <c r="T208" s="85"/>
      <c r="U208" s="38"/>
      <c r="V208" s="38"/>
      <c r="W208" s="38"/>
      <c r="X208" s="38"/>
      <c r="Y208" s="38"/>
      <c r="Z208" s="38"/>
      <c r="AA208" s="38"/>
      <c r="AB208" s="38"/>
      <c r="AC208" s="38"/>
      <c r="AD208" s="38"/>
      <c r="AE208" s="38"/>
      <c r="AT208" s="17" t="s">
        <v>165</v>
      </c>
      <c r="AU208" s="17" t="s">
        <v>82</v>
      </c>
    </row>
    <row r="209" spans="1:65" s="2" customFormat="1" ht="16.5" customHeight="1">
      <c r="A209" s="38"/>
      <c r="B209" s="39"/>
      <c r="C209" s="259" t="s">
        <v>366</v>
      </c>
      <c r="D209" s="259" t="s">
        <v>199</v>
      </c>
      <c r="E209" s="260" t="s">
        <v>367</v>
      </c>
      <c r="F209" s="261" t="s">
        <v>368</v>
      </c>
      <c r="G209" s="262" t="s">
        <v>162</v>
      </c>
      <c r="H209" s="263">
        <v>51.75</v>
      </c>
      <c r="I209" s="264"/>
      <c r="J209" s="265">
        <f>ROUND(I209*H209,2)</f>
        <v>0</v>
      </c>
      <c r="K209" s="261" t="s">
        <v>19</v>
      </c>
      <c r="L209" s="266"/>
      <c r="M209" s="267" t="s">
        <v>19</v>
      </c>
      <c r="N209" s="268" t="s">
        <v>45</v>
      </c>
      <c r="O209" s="84"/>
      <c r="P209" s="228">
        <f>O209*H209</f>
        <v>0</v>
      </c>
      <c r="Q209" s="228">
        <v>0.00017</v>
      </c>
      <c r="R209" s="228">
        <f>Q209*H209</f>
        <v>0.0087975</v>
      </c>
      <c r="S209" s="228">
        <v>0</v>
      </c>
      <c r="T209" s="229">
        <f>S209*H209</f>
        <v>0</v>
      </c>
      <c r="U209" s="38"/>
      <c r="V209" s="38"/>
      <c r="W209" s="38"/>
      <c r="X209" s="38"/>
      <c r="Y209" s="38"/>
      <c r="Z209" s="38"/>
      <c r="AA209" s="38"/>
      <c r="AB209" s="38"/>
      <c r="AC209" s="38"/>
      <c r="AD209" s="38"/>
      <c r="AE209" s="38"/>
      <c r="AR209" s="230" t="s">
        <v>255</v>
      </c>
      <c r="AT209" s="230" t="s">
        <v>199</v>
      </c>
      <c r="AU209" s="230" t="s">
        <v>82</v>
      </c>
      <c r="AY209" s="17" t="s">
        <v>158</v>
      </c>
      <c r="BE209" s="231">
        <f>IF(N209="základní",J209,0)</f>
        <v>0</v>
      </c>
      <c r="BF209" s="231">
        <f>IF(N209="snížená",J209,0)</f>
        <v>0</v>
      </c>
      <c r="BG209" s="231">
        <f>IF(N209="zákl. přenesená",J209,0)</f>
        <v>0</v>
      </c>
      <c r="BH209" s="231">
        <f>IF(N209="sníž. přenesená",J209,0)</f>
        <v>0</v>
      </c>
      <c r="BI209" s="231">
        <f>IF(N209="nulová",J209,0)</f>
        <v>0</v>
      </c>
      <c r="BJ209" s="17" t="s">
        <v>82</v>
      </c>
      <c r="BK209" s="231">
        <f>ROUND(I209*H209,2)</f>
        <v>0</v>
      </c>
      <c r="BL209" s="17" t="s">
        <v>255</v>
      </c>
      <c r="BM209" s="230" t="s">
        <v>369</v>
      </c>
    </row>
    <row r="210" spans="1:47" s="2" customFormat="1" ht="12">
      <c r="A210" s="38"/>
      <c r="B210" s="39"/>
      <c r="C210" s="40"/>
      <c r="D210" s="232" t="s">
        <v>165</v>
      </c>
      <c r="E210" s="40"/>
      <c r="F210" s="233" t="s">
        <v>368</v>
      </c>
      <c r="G210" s="40"/>
      <c r="H210" s="40"/>
      <c r="I210" s="136"/>
      <c r="J210" s="40"/>
      <c r="K210" s="40"/>
      <c r="L210" s="44"/>
      <c r="M210" s="234"/>
      <c r="N210" s="235"/>
      <c r="O210" s="84"/>
      <c r="P210" s="84"/>
      <c r="Q210" s="84"/>
      <c r="R210" s="84"/>
      <c r="S210" s="84"/>
      <c r="T210" s="85"/>
      <c r="U210" s="38"/>
      <c r="V210" s="38"/>
      <c r="W210" s="38"/>
      <c r="X210" s="38"/>
      <c r="Y210" s="38"/>
      <c r="Z210" s="38"/>
      <c r="AA210" s="38"/>
      <c r="AB210" s="38"/>
      <c r="AC210" s="38"/>
      <c r="AD210" s="38"/>
      <c r="AE210" s="38"/>
      <c r="AT210" s="17" t="s">
        <v>165</v>
      </c>
      <c r="AU210" s="17" t="s">
        <v>82</v>
      </c>
    </row>
    <row r="211" spans="1:51" s="13" customFormat="1" ht="12">
      <c r="A211" s="13"/>
      <c r="B211" s="236"/>
      <c r="C211" s="237"/>
      <c r="D211" s="232" t="s">
        <v>166</v>
      </c>
      <c r="E211" s="238" t="s">
        <v>19</v>
      </c>
      <c r="F211" s="239" t="s">
        <v>370</v>
      </c>
      <c r="G211" s="237"/>
      <c r="H211" s="240">
        <v>45</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166</v>
      </c>
      <c r="AU211" s="246" t="s">
        <v>82</v>
      </c>
      <c r="AV211" s="13" t="s">
        <v>85</v>
      </c>
      <c r="AW211" s="13" t="s">
        <v>34</v>
      </c>
      <c r="AX211" s="13" t="s">
        <v>82</v>
      </c>
      <c r="AY211" s="246" t="s">
        <v>158</v>
      </c>
    </row>
    <row r="212" spans="1:51" s="13" customFormat="1" ht="12">
      <c r="A212" s="13"/>
      <c r="B212" s="236"/>
      <c r="C212" s="237"/>
      <c r="D212" s="232" t="s">
        <v>166</v>
      </c>
      <c r="E212" s="237"/>
      <c r="F212" s="239" t="s">
        <v>371</v>
      </c>
      <c r="G212" s="237"/>
      <c r="H212" s="240">
        <v>51.75</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166</v>
      </c>
      <c r="AU212" s="246" t="s">
        <v>82</v>
      </c>
      <c r="AV212" s="13" t="s">
        <v>85</v>
      </c>
      <c r="AW212" s="13" t="s">
        <v>4</v>
      </c>
      <c r="AX212" s="13" t="s">
        <v>82</v>
      </c>
      <c r="AY212" s="246" t="s">
        <v>158</v>
      </c>
    </row>
    <row r="213" spans="1:65" s="2" customFormat="1" ht="16.5" customHeight="1">
      <c r="A213" s="38"/>
      <c r="B213" s="39"/>
      <c r="C213" s="219" t="s">
        <v>372</v>
      </c>
      <c r="D213" s="219" t="s">
        <v>159</v>
      </c>
      <c r="E213" s="220" t="s">
        <v>373</v>
      </c>
      <c r="F213" s="221" t="s">
        <v>374</v>
      </c>
      <c r="G213" s="222" t="s">
        <v>202</v>
      </c>
      <c r="H213" s="223">
        <v>6</v>
      </c>
      <c r="I213" s="224"/>
      <c r="J213" s="225">
        <f>ROUND(I213*H213,2)</f>
        <v>0</v>
      </c>
      <c r="K213" s="221" t="s">
        <v>213</v>
      </c>
      <c r="L213" s="44"/>
      <c r="M213" s="226" t="s">
        <v>19</v>
      </c>
      <c r="N213" s="227" t="s">
        <v>45</v>
      </c>
      <c r="O213" s="84"/>
      <c r="P213" s="228">
        <f>O213*H213</f>
        <v>0</v>
      </c>
      <c r="Q213" s="228">
        <v>0</v>
      </c>
      <c r="R213" s="228">
        <f>Q213*H213</f>
        <v>0</v>
      </c>
      <c r="S213" s="228">
        <v>0</v>
      </c>
      <c r="T213" s="229">
        <f>S213*H213</f>
        <v>0</v>
      </c>
      <c r="U213" s="38"/>
      <c r="V213" s="38"/>
      <c r="W213" s="38"/>
      <c r="X213" s="38"/>
      <c r="Y213" s="38"/>
      <c r="Z213" s="38"/>
      <c r="AA213" s="38"/>
      <c r="AB213" s="38"/>
      <c r="AC213" s="38"/>
      <c r="AD213" s="38"/>
      <c r="AE213" s="38"/>
      <c r="AR213" s="230" t="s">
        <v>236</v>
      </c>
      <c r="AT213" s="230" t="s">
        <v>159</v>
      </c>
      <c r="AU213" s="230" t="s">
        <v>82</v>
      </c>
      <c r="AY213" s="17" t="s">
        <v>158</v>
      </c>
      <c r="BE213" s="231">
        <f>IF(N213="základní",J213,0)</f>
        <v>0</v>
      </c>
      <c r="BF213" s="231">
        <f>IF(N213="snížená",J213,0)</f>
        <v>0</v>
      </c>
      <c r="BG213" s="231">
        <f>IF(N213="zákl. přenesená",J213,0)</f>
        <v>0</v>
      </c>
      <c r="BH213" s="231">
        <f>IF(N213="sníž. přenesená",J213,0)</f>
        <v>0</v>
      </c>
      <c r="BI213" s="231">
        <f>IF(N213="nulová",J213,0)</f>
        <v>0</v>
      </c>
      <c r="BJ213" s="17" t="s">
        <v>82</v>
      </c>
      <c r="BK213" s="231">
        <f>ROUND(I213*H213,2)</f>
        <v>0</v>
      </c>
      <c r="BL213" s="17" t="s">
        <v>236</v>
      </c>
      <c r="BM213" s="230" t="s">
        <v>375</v>
      </c>
    </row>
    <row r="214" spans="1:47" s="2" customFormat="1" ht="12">
      <c r="A214" s="38"/>
      <c r="B214" s="39"/>
      <c r="C214" s="40"/>
      <c r="D214" s="232" t="s">
        <v>165</v>
      </c>
      <c r="E214" s="40"/>
      <c r="F214" s="233" t="s">
        <v>376</v>
      </c>
      <c r="G214" s="40"/>
      <c r="H214" s="40"/>
      <c r="I214" s="136"/>
      <c r="J214" s="40"/>
      <c r="K214" s="40"/>
      <c r="L214" s="44"/>
      <c r="M214" s="234"/>
      <c r="N214" s="235"/>
      <c r="O214" s="84"/>
      <c r="P214" s="84"/>
      <c r="Q214" s="84"/>
      <c r="R214" s="84"/>
      <c r="S214" s="84"/>
      <c r="T214" s="85"/>
      <c r="U214" s="38"/>
      <c r="V214" s="38"/>
      <c r="W214" s="38"/>
      <c r="X214" s="38"/>
      <c r="Y214" s="38"/>
      <c r="Z214" s="38"/>
      <c r="AA214" s="38"/>
      <c r="AB214" s="38"/>
      <c r="AC214" s="38"/>
      <c r="AD214" s="38"/>
      <c r="AE214" s="38"/>
      <c r="AT214" s="17" t="s">
        <v>165</v>
      </c>
      <c r="AU214" s="17" t="s">
        <v>82</v>
      </c>
    </row>
    <row r="215" spans="1:65" s="2" customFormat="1" ht="16.5" customHeight="1">
      <c r="A215" s="38"/>
      <c r="B215" s="39"/>
      <c r="C215" s="219" t="s">
        <v>377</v>
      </c>
      <c r="D215" s="219" t="s">
        <v>159</v>
      </c>
      <c r="E215" s="220" t="s">
        <v>378</v>
      </c>
      <c r="F215" s="221" t="s">
        <v>379</v>
      </c>
      <c r="G215" s="222" t="s">
        <v>202</v>
      </c>
      <c r="H215" s="223">
        <v>1</v>
      </c>
      <c r="I215" s="224"/>
      <c r="J215" s="225">
        <f>ROUND(I215*H215,2)</f>
        <v>0</v>
      </c>
      <c r="K215" s="221" t="s">
        <v>213</v>
      </c>
      <c r="L215" s="44"/>
      <c r="M215" s="226" t="s">
        <v>19</v>
      </c>
      <c r="N215" s="227" t="s">
        <v>45</v>
      </c>
      <c r="O215" s="84"/>
      <c r="P215" s="228">
        <f>O215*H215</f>
        <v>0</v>
      </c>
      <c r="Q215" s="228">
        <v>0</v>
      </c>
      <c r="R215" s="228">
        <f>Q215*H215</f>
        <v>0</v>
      </c>
      <c r="S215" s="228">
        <v>0</v>
      </c>
      <c r="T215" s="229">
        <f>S215*H215</f>
        <v>0</v>
      </c>
      <c r="U215" s="38"/>
      <c r="V215" s="38"/>
      <c r="W215" s="38"/>
      <c r="X215" s="38"/>
      <c r="Y215" s="38"/>
      <c r="Z215" s="38"/>
      <c r="AA215" s="38"/>
      <c r="AB215" s="38"/>
      <c r="AC215" s="38"/>
      <c r="AD215" s="38"/>
      <c r="AE215" s="38"/>
      <c r="AR215" s="230" t="s">
        <v>236</v>
      </c>
      <c r="AT215" s="230" t="s">
        <v>159</v>
      </c>
      <c r="AU215" s="230" t="s">
        <v>82</v>
      </c>
      <c r="AY215" s="17" t="s">
        <v>158</v>
      </c>
      <c r="BE215" s="231">
        <f>IF(N215="základní",J215,0)</f>
        <v>0</v>
      </c>
      <c r="BF215" s="231">
        <f>IF(N215="snížená",J215,0)</f>
        <v>0</v>
      </c>
      <c r="BG215" s="231">
        <f>IF(N215="zákl. přenesená",J215,0)</f>
        <v>0</v>
      </c>
      <c r="BH215" s="231">
        <f>IF(N215="sníž. přenesená",J215,0)</f>
        <v>0</v>
      </c>
      <c r="BI215" s="231">
        <f>IF(N215="nulová",J215,0)</f>
        <v>0</v>
      </c>
      <c r="BJ215" s="17" t="s">
        <v>82</v>
      </c>
      <c r="BK215" s="231">
        <f>ROUND(I215*H215,2)</f>
        <v>0</v>
      </c>
      <c r="BL215" s="17" t="s">
        <v>236</v>
      </c>
      <c r="BM215" s="230" t="s">
        <v>380</v>
      </c>
    </row>
    <row r="216" spans="1:47" s="2" customFormat="1" ht="12">
      <c r="A216" s="38"/>
      <c r="B216" s="39"/>
      <c r="C216" s="40"/>
      <c r="D216" s="232" t="s">
        <v>165</v>
      </c>
      <c r="E216" s="40"/>
      <c r="F216" s="233" t="s">
        <v>381</v>
      </c>
      <c r="G216" s="40"/>
      <c r="H216" s="40"/>
      <c r="I216" s="136"/>
      <c r="J216" s="40"/>
      <c r="K216" s="40"/>
      <c r="L216" s="44"/>
      <c r="M216" s="234"/>
      <c r="N216" s="235"/>
      <c r="O216" s="84"/>
      <c r="P216" s="84"/>
      <c r="Q216" s="84"/>
      <c r="R216" s="84"/>
      <c r="S216" s="84"/>
      <c r="T216" s="85"/>
      <c r="U216" s="38"/>
      <c r="V216" s="38"/>
      <c r="W216" s="38"/>
      <c r="X216" s="38"/>
      <c r="Y216" s="38"/>
      <c r="Z216" s="38"/>
      <c r="AA216" s="38"/>
      <c r="AB216" s="38"/>
      <c r="AC216" s="38"/>
      <c r="AD216" s="38"/>
      <c r="AE216" s="38"/>
      <c r="AT216" s="17" t="s">
        <v>165</v>
      </c>
      <c r="AU216" s="17" t="s">
        <v>82</v>
      </c>
    </row>
    <row r="217" spans="1:65" s="2" customFormat="1" ht="21.75" customHeight="1">
      <c r="A217" s="38"/>
      <c r="B217" s="39"/>
      <c r="C217" s="259" t="s">
        <v>382</v>
      </c>
      <c r="D217" s="259" t="s">
        <v>199</v>
      </c>
      <c r="E217" s="260" t="s">
        <v>383</v>
      </c>
      <c r="F217" s="261" t="s">
        <v>384</v>
      </c>
      <c r="G217" s="262" t="s">
        <v>202</v>
      </c>
      <c r="H217" s="263">
        <v>4</v>
      </c>
      <c r="I217" s="264"/>
      <c r="J217" s="265">
        <f>ROUND(I217*H217,2)</f>
        <v>0</v>
      </c>
      <c r="K217" s="261" t="s">
        <v>19</v>
      </c>
      <c r="L217" s="266"/>
      <c r="M217" s="267" t="s">
        <v>19</v>
      </c>
      <c r="N217" s="268" t="s">
        <v>45</v>
      </c>
      <c r="O217" s="84"/>
      <c r="P217" s="228">
        <f>O217*H217</f>
        <v>0</v>
      </c>
      <c r="Q217" s="228">
        <v>0</v>
      </c>
      <c r="R217" s="228">
        <f>Q217*H217</f>
        <v>0</v>
      </c>
      <c r="S217" s="228">
        <v>0</v>
      </c>
      <c r="T217" s="229">
        <f>S217*H217</f>
        <v>0</v>
      </c>
      <c r="U217" s="38"/>
      <c r="V217" s="38"/>
      <c r="W217" s="38"/>
      <c r="X217" s="38"/>
      <c r="Y217" s="38"/>
      <c r="Z217" s="38"/>
      <c r="AA217" s="38"/>
      <c r="AB217" s="38"/>
      <c r="AC217" s="38"/>
      <c r="AD217" s="38"/>
      <c r="AE217" s="38"/>
      <c r="AR217" s="230" t="s">
        <v>241</v>
      </c>
      <c r="AT217" s="230" t="s">
        <v>199</v>
      </c>
      <c r="AU217" s="230" t="s">
        <v>82</v>
      </c>
      <c r="AY217" s="17" t="s">
        <v>158</v>
      </c>
      <c r="BE217" s="231">
        <f>IF(N217="základní",J217,0)</f>
        <v>0</v>
      </c>
      <c r="BF217" s="231">
        <f>IF(N217="snížená",J217,0)</f>
        <v>0</v>
      </c>
      <c r="BG217" s="231">
        <f>IF(N217="zákl. přenesená",J217,0)</f>
        <v>0</v>
      </c>
      <c r="BH217" s="231">
        <f>IF(N217="sníž. přenesená",J217,0)</f>
        <v>0</v>
      </c>
      <c r="BI217" s="231">
        <f>IF(N217="nulová",J217,0)</f>
        <v>0</v>
      </c>
      <c r="BJ217" s="17" t="s">
        <v>82</v>
      </c>
      <c r="BK217" s="231">
        <f>ROUND(I217*H217,2)</f>
        <v>0</v>
      </c>
      <c r="BL217" s="17" t="s">
        <v>236</v>
      </c>
      <c r="BM217" s="230" t="s">
        <v>385</v>
      </c>
    </row>
    <row r="218" spans="1:47" s="2" customFormat="1" ht="12">
      <c r="A218" s="38"/>
      <c r="B218" s="39"/>
      <c r="C218" s="40"/>
      <c r="D218" s="232" t="s">
        <v>165</v>
      </c>
      <c r="E218" s="40"/>
      <c r="F218" s="233" t="s">
        <v>384</v>
      </c>
      <c r="G218" s="40"/>
      <c r="H218" s="40"/>
      <c r="I218" s="136"/>
      <c r="J218" s="40"/>
      <c r="K218" s="40"/>
      <c r="L218" s="44"/>
      <c r="M218" s="234"/>
      <c r="N218" s="235"/>
      <c r="O218" s="84"/>
      <c r="P218" s="84"/>
      <c r="Q218" s="84"/>
      <c r="R218" s="84"/>
      <c r="S218" s="84"/>
      <c r="T218" s="85"/>
      <c r="U218" s="38"/>
      <c r="V218" s="38"/>
      <c r="W218" s="38"/>
      <c r="X218" s="38"/>
      <c r="Y218" s="38"/>
      <c r="Z218" s="38"/>
      <c r="AA218" s="38"/>
      <c r="AB218" s="38"/>
      <c r="AC218" s="38"/>
      <c r="AD218" s="38"/>
      <c r="AE218" s="38"/>
      <c r="AT218" s="17" t="s">
        <v>165</v>
      </c>
      <c r="AU218" s="17" t="s">
        <v>82</v>
      </c>
    </row>
    <row r="219" spans="1:51" s="13" customFormat="1" ht="12">
      <c r="A219" s="13"/>
      <c r="B219" s="236"/>
      <c r="C219" s="237"/>
      <c r="D219" s="232" t="s">
        <v>166</v>
      </c>
      <c r="E219" s="238" t="s">
        <v>19</v>
      </c>
      <c r="F219" s="239" t="s">
        <v>386</v>
      </c>
      <c r="G219" s="237"/>
      <c r="H219" s="240">
        <v>4</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166</v>
      </c>
      <c r="AU219" s="246" t="s">
        <v>82</v>
      </c>
      <c r="AV219" s="13" t="s">
        <v>85</v>
      </c>
      <c r="AW219" s="13" t="s">
        <v>34</v>
      </c>
      <c r="AX219" s="13" t="s">
        <v>82</v>
      </c>
      <c r="AY219" s="246" t="s">
        <v>158</v>
      </c>
    </row>
    <row r="220" spans="1:65" s="2" customFormat="1" ht="21.75" customHeight="1">
      <c r="A220" s="38"/>
      <c r="B220" s="39"/>
      <c r="C220" s="259" t="s">
        <v>387</v>
      </c>
      <c r="D220" s="259" t="s">
        <v>199</v>
      </c>
      <c r="E220" s="260" t="s">
        <v>388</v>
      </c>
      <c r="F220" s="261" t="s">
        <v>389</v>
      </c>
      <c r="G220" s="262" t="s">
        <v>202</v>
      </c>
      <c r="H220" s="263">
        <v>3</v>
      </c>
      <c r="I220" s="264"/>
      <c r="J220" s="265">
        <f>ROUND(I220*H220,2)</f>
        <v>0</v>
      </c>
      <c r="K220" s="261" t="s">
        <v>19</v>
      </c>
      <c r="L220" s="266"/>
      <c r="M220" s="267" t="s">
        <v>19</v>
      </c>
      <c r="N220" s="268" t="s">
        <v>45</v>
      </c>
      <c r="O220" s="84"/>
      <c r="P220" s="228">
        <f>O220*H220</f>
        <v>0</v>
      </c>
      <c r="Q220" s="228">
        <v>0</v>
      </c>
      <c r="R220" s="228">
        <f>Q220*H220</f>
        <v>0</v>
      </c>
      <c r="S220" s="228">
        <v>0</v>
      </c>
      <c r="T220" s="229">
        <f>S220*H220</f>
        <v>0</v>
      </c>
      <c r="U220" s="38"/>
      <c r="V220" s="38"/>
      <c r="W220" s="38"/>
      <c r="X220" s="38"/>
      <c r="Y220" s="38"/>
      <c r="Z220" s="38"/>
      <c r="AA220" s="38"/>
      <c r="AB220" s="38"/>
      <c r="AC220" s="38"/>
      <c r="AD220" s="38"/>
      <c r="AE220" s="38"/>
      <c r="AR220" s="230" t="s">
        <v>241</v>
      </c>
      <c r="AT220" s="230" t="s">
        <v>199</v>
      </c>
      <c r="AU220" s="230" t="s">
        <v>82</v>
      </c>
      <c r="AY220" s="17" t="s">
        <v>158</v>
      </c>
      <c r="BE220" s="231">
        <f>IF(N220="základní",J220,0)</f>
        <v>0</v>
      </c>
      <c r="BF220" s="231">
        <f>IF(N220="snížená",J220,0)</f>
        <v>0</v>
      </c>
      <c r="BG220" s="231">
        <f>IF(N220="zákl. přenesená",J220,0)</f>
        <v>0</v>
      </c>
      <c r="BH220" s="231">
        <f>IF(N220="sníž. přenesená",J220,0)</f>
        <v>0</v>
      </c>
      <c r="BI220" s="231">
        <f>IF(N220="nulová",J220,0)</f>
        <v>0</v>
      </c>
      <c r="BJ220" s="17" t="s">
        <v>82</v>
      </c>
      <c r="BK220" s="231">
        <f>ROUND(I220*H220,2)</f>
        <v>0</v>
      </c>
      <c r="BL220" s="17" t="s">
        <v>236</v>
      </c>
      <c r="BM220" s="230" t="s">
        <v>390</v>
      </c>
    </row>
    <row r="221" spans="1:47" s="2" customFormat="1" ht="12">
      <c r="A221" s="38"/>
      <c r="B221" s="39"/>
      <c r="C221" s="40"/>
      <c r="D221" s="232" t="s">
        <v>165</v>
      </c>
      <c r="E221" s="40"/>
      <c r="F221" s="233" t="s">
        <v>389</v>
      </c>
      <c r="G221" s="40"/>
      <c r="H221" s="40"/>
      <c r="I221" s="136"/>
      <c r="J221" s="40"/>
      <c r="K221" s="40"/>
      <c r="L221" s="44"/>
      <c r="M221" s="234"/>
      <c r="N221" s="235"/>
      <c r="O221" s="84"/>
      <c r="P221" s="84"/>
      <c r="Q221" s="84"/>
      <c r="R221" s="84"/>
      <c r="S221" s="84"/>
      <c r="T221" s="85"/>
      <c r="U221" s="38"/>
      <c r="V221" s="38"/>
      <c r="W221" s="38"/>
      <c r="X221" s="38"/>
      <c r="Y221" s="38"/>
      <c r="Z221" s="38"/>
      <c r="AA221" s="38"/>
      <c r="AB221" s="38"/>
      <c r="AC221" s="38"/>
      <c r="AD221" s="38"/>
      <c r="AE221" s="38"/>
      <c r="AT221" s="17" t="s">
        <v>165</v>
      </c>
      <c r="AU221" s="17" t="s">
        <v>82</v>
      </c>
    </row>
    <row r="222" spans="1:51" s="13" customFormat="1" ht="12">
      <c r="A222" s="13"/>
      <c r="B222" s="236"/>
      <c r="C222" s="237"/>
      <c r="D222" s="232" t="s">
        <v>166</v>
      </c>
      <c r="E222" s="238" t="s">
        <v>19</v>
      </c>
      <c r="F222" s="239" t="s">
        <v>391</v>
      </c>
      <c r="G222" s="237"/>
      <c r="H222" s="240">
        <v>3</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166</v>
      </c>
      <c r="AU222" s="246" t="s">
        <v>82</v>
      </c>
      <c r="AV222" s="13" t="s">
        <v>85</v>
      </c>
      <c r="AW222" s="13" t="s">
        <v>34</v>
      </c>
      <c r="AX222" s="13" t="s">
        <v>82</v>
      </c>
      <c r="AY222" s="246" t="s">
        <v>158</v>
      </c>
    </row>
    <row r="223" spans="1:65" s="2" customFormat="1" ht="33" customHeight="1">
      <c r="A223" s="38"/>
      <c r="B223" s="39"/>
      <c r="C223" s="259" t="s">
        <v>392</v>
      </c>
      <c r="D223" s="259" t="s">
        <v>199</v>
      </c>
      <c r="E223" s="260" t="s">
        <v>393</v>
      </c>
      <c r="F223" s="261" t="s">
        <v>394</v>
      </c>
      <c r="G223" s="262" t="s">
        <v>202</v>
      </c>
      <c r="H223" s="263">
        <v>7</v>
      </c>
      <c r="I223" s="264"/>
      <c r="J223" s="265">
        <f>ROUND(I223*H223,2)</f>
        <v>0</v>
      </c>
      <c r="K223" s="261" t="s">
        <v>19</v>
      </c>
      <c r="L223" s="266"/>
      <c r="M223" s="267" t="s">
        <v>19</v>
      </c>
      <c r="N223" s="268" t="s">
        <v>45</v>
      </c>
      <c r="O223" s="84"/>
      <c r="P223" s="228">
        <f>O223*H223</f>
        <v>0</v>
      </c>
      <c r="Q223" s="228">
        <v>0</v>
      </c>
      <c r="R223" s="228">
        <f>Q223*H223</f>
        <v>0</v>
      </c>
      <c r="S223" s="228">
        <v>0</v>
      </c>
      <c r="T223" s="229">
        <f>S223*H223</f>
        <v>0</v>
      </c>
      <c r="U223" s="38"/>
      <c r="V223" s="38"/>
      <c r="W223" s="38"/>
      <c r="X223" s="38"/>
      <c r="Y223" s="38"/>
      <c r="Z223" s="38"/>
      <c r="AA223" s="38"/>
      <c r="AB223" s="38"/>
      <c r="AC223" s="38"/>
      <c r="AD223" s="38"/>
      <c r="AE223" s="38"/>
      <c r="AR223" s="230" t="s">
        <v>241</v>
      </c>
      <c r="AT223" s="230" t="s">
        <v>199</v>
      </c>
      <c r="AU223" s="230" t="s">
        <v>82</v>
      </c>
      <c r="AY223" s="17" t="s">
        <v>158</v>
      </c>
      <c r="BE223" s="231">
        <f>IF(N223="základní",J223,0)</f>
        <v>0</v>
      </c>
      <c r="BF223" s="231">
        <f>IF(N223="snížená",J223,0)</f>
        <v>0</v>
      </c>
      <c r="BG223" s="231">
        <f>IF(N223="zákl. přenesená",J223,0)</f>
        <v>0</v>
      </c>
      <c r="BH223" s="231">
        <f>IF(N223="sníž. přenesená",J223,0)</f>
        <v>0</v>
      </c>
      <c r="BI223" s="231">
        <f>IF(N223="nulová",J223,0)</f>
        <v>0</v>
      </c>
      <c r="BJ223" s="17" t="s">
        <v>82</v>
      </c>
      <c r="BK223" s="231">
        <f>ROUND(I223*H223,2)</f>
        <v>0</v>
      </c>
      <c r="BL223" s="17" t="s">
        <v>236</v>
      </c>
      <c r="BM223" s="230" t="s">
        <v>395</v>
      </c>
    </row>
    <row r="224" spans="1:47" s="2" customFormat="1" ht="12">
      <c r="A224" s="38"/>
      <c r="B224" s="39"/>
      <c r="C224" s="40"/>
      <c r="D224" s="232" t="s">
        <v>165</v>
      </c>
      <c r="E224" s="40"/>
      <c r="F224" s="233" t="s">
        <v>394</v>
      </c>
      <c r="G224" s="40"/>
      <c r="H224" s="40"/>
      <c r="I224" s="136"/>
      <c r="J224" s="40"/>
      <c r="K224" s="40"/>
      <c r="L224" s="44"/>
      <c r="M224" s="234"/>
      <c r="N224" s="235"/>
      <c r="O224" s="84"/>
      <c r="P224" s="84"/>
      <c r="Q224" s="84"/>
      <c r="R224" s="84"/>
      <c r="S224" s="84"/>
      <c r="T224" s="85"/>
      <c r="U224" s="38"/>
      <c r="V224" s="38"/>
      <c r="W224" s="38"/>
      <c r="X224" s="38"/>
      <c r="Y224" s="38"/>
      <c r="Z224" s="38"/>
      <c r="AA224" s="38"/>
      <c r="AB224" s="38"/>
      <c r="AC224" s="38"/>
      <c r="AD224" s="38"/>
      <c r="AE224" s="38"/>
      <c r="AT224" s="17" t="s">
        <v>165</v>
      </c>
      <c r="AU224" s="17" t="s">
        <v>82</v>
      </c>
    </row>
    <row r="225" spans="1:51" s="13" customFormat="1" ht="12">
      <c r="A225" s="13"/>
      <c r="B225" s="236"/>
      <c r="C225" s="237"/>
      <c r="D225" s="232" t="s">
        <v>166</v>
      </c>
      <c r="E225" s="238" t="s">
        <v>19</v>
      </c>
      <c r="F225" s="239" t="s">
        <v>396</v>
      </c>
      <c r="G225" s="237"/>
      <c r="H225" s="240">
        <v>7</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166</v>
      </c>
      <c r="AU225" s="246" t="s">
        <v>82</v>
      </c>
      <c r="AV225" s="13" t="s">
        <v>85</v>
      </c>
      <c r="AW225" s="13" t="s">
        <v>34</v>
      </c>
      <c r="AX225" s="13" t="s">
        <v>82</v>
      </c>
      <c r="AY225" s="246" t="s">
        <v>158</v>
      </c>
    </row>
    <row r="226" spans="1:65" s="2" customFormat="1" ht="21.75" customHeight="1">
      <c r="A226" s="38"/>
      <c r="B226" s="39"/>
      <c r="C226" s="219" t="s">
        <v>397</v>
      </c>
      <c r="D226" s="219" t="s">
        <v>159</v>
      </c>
      <c r="E226" s="220" t="s">
        <v>398</v>
      </c>
      <c r="F226" s="221" t="s">
        <v>399</v>
      </c>
      <c r="G226" s="222" t="s">
        <v>202</v>
      </c>
      <c r="H226" s="223">
        <v>6</v>
      </c>
      <c r="I226" s="224"/>
      <c r="J226" s="225">
        <f>ROUND(I226*H226,2)</f>
        <v>0</v>
      </c>
      <c r="K226" s="221" t="s">
        <v>19</v>
      </c>
      <c r="L226" s="44"/>
      <c r="M226" s="226" t="s">
        <v>19</v>
      </c>
      <c r="N226" s="227" t="s">
        <v>45</v>
      </c>
      <c r="O226" s="84"/>
      <c r="P226" s="228">
        <f>O226*H226</f>
        <v>0</v>
      </c>
      <c r="Q226" s="228">
        <v>0</v>
      </c>
      <c r="R226" s="228">
        <f>Q226*H226</f>
        <v>0</v>
      </c>
      <c r="S226" s="228">
        <v>0</v>
      </c>
      <c r="T226" s="229">
        <f>S226*H226</f>
        <v>0</v>
      </c>
      <c r="U226" s="38"/>
      <c r="V226" s="38"/>
      <c r="W226" s="38"/>
      <c r="X226" s="38"/>
      <c r="Y226" s="38"/>
      <c r="Z226" s="38"/>
      <c r="AA226" s="38"/>
      <c r="AB226" s="38"/>
      <c r="AC226" s="38"/>
      <c r="AD226" s="38"/>
      <c r="AE226" s="38"/>
      <c r="AR226" s="230" t="s">
        <v>236</v>
      </c>
      <c r="AT226" s="230" t="s">
        <v>159</v>
      </c>
      <c r="AU226" s="230" t="s">
        <v>82</v>
      </c>
      <c r="AY226" s="17" t="s">
        <v>158</v>
      </c>
      <c r="BE226" s="231">
        <f>IF(N226="základní",J226,0)</f>
        <v>0</v>
      </c>
      <c r="BF226" s="231">
        <f>IF(N226="snížená",J226,0)</f>
        <v>0</v>
      </c>
      <c r="BG226" s="231">
        <f>IF(N226="zákl. přenesená",J226,0)</f>
        <v>0</v>
      </c>
      <c r="BH226" s="231">
        <f>IF(N226="sníž. přenesená",J226,0)</f>
        <v>0</v>
      </c>
      <c r="BI226" s="231">
        <f>IF(N226="nulová",J226,0)</f>
        <v>0</v>
      </c>
      <c r="BJ226" s="17" t="s">
        <v>82</v>
      </c>
      <c r="BK226" s="231">
        <f>ROUND(I226*H226,2)</f>
        <v>0</v>
      </c>
      <c r="BL226" s="17" t="s">
        <v>236</v>
      </c>
      <c r="BM226" s="230" t="s">
        <v>400</v>
      </c>
    </row>
    <row r="227" spans="1:47" s="2" customFormat="1" ht="12">
      <c r="A227" s="38"/>
      <c r="B227" s="39"/>
      <c r="C227" s="40"/>
      <c r="D227" s="232" t="s">
        <v>165</v>
      </c>
      <c r="E227" s="40"/>
      <c r="F227" s="233" t="s">
        <v>401</v>
      </c>
      <c r="G227" s="40"/>
      <c r="H227" s="40"/>
      <c r="I227" s="136"/>
      <c r="J227" s="40"/>
      <c r="K227" s="40"/>
      <c r="L227" s="44"/>
      <c r="M227" s="234"/>
      <c r="N227" s="235"/>
      <c r="O227" s="84"/>
      <c r="P227" s="84"/>
      <c r="Q227" s="84"/>
      <c r="R227" s="84"/>
      <c r="S227" s="84"/>
      <c r="T227" s="85"/>
      <c r="U227" s="38"/>
      <c r="V227" s="38"/>
      <c r="W227" s="38"/>
      <c r="X227" s="38"/>
      <c r="Y227" s="38"/>
      <c r="Z227" s="38"/>
      <c r="AA227" s="38"/>
      <c r="AB227" s="38"/>
      <c r="AC227" s="38"/>
      <c r="AD227" s="38"/>
      <c r="AE227" s="38"/>
      <c r="AT227" s="17" t="s">
        <v>165</v>
      </c>
      <c r="AU227" s="17" t="s">
        <v>82</v>
      </c>
    </row>
    <row r="228" spans="1:51" s="13" customFormat="1" ht="12">
      <c r="A228" s="13"/>
      <c r="B228" s="236"/>
      <c r="C228" s="237"/>
      <c r="D228" s="232" t="s">
        <v>166</v>
      </c>
      <c r="E228" s="238" t="s">
        <v>19</v>
      </c>
      <c r="F228" s="239" t="s">
        <v>402</v>
      </c>
      <c r="G228" s="237"/>
      <c r="H228" s="240">
        <v>6</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166</v>
      </c>
      <c r="AU228" s="246" t="s">
        <v>82</v>
      </c>
      <c r="AV228" s="13" t="s">
        <v>85</v>
      </c>
      <c r="AW228" s="13" t="s">
        <v>34</v>
      </c>
      <c r="AX228" s="13" t="s">
        <v>82</v>
      </c>
      <c r="AY228" s="246" t="s">
        <v>158</v>
      </c>
    </row>
    <row r="229" spans="1:65" s="2" customFormat="1" ht="16.5" customHeight="1">
      <c r="A229" s="38"/>
      <c r="B229" s="39"/>
      <c r="C229" s="219" t="s">
        <v>403</v>
      </c>
      <c r="D229" s="219" t="s">
        <v>159</v>
      </c>
      <c r="E229" s="220" t="s">
        <v>404</v>
      </c>
      <c r="F229" s="221" t="s">
        <v>405</v>
      </c>
      <c r="G229" s="222" t="s">
        <v>202</v>
      </c>
      <c r="H229" s="223">
        <v>1</v>
      </c>
      <c r="I229" s="224"/>
      <c r="J229" s="225">
        <f>ROUND(I229*H229,2)</f>
        <v>0</v>
      </c>
      <c r="K229" s="221" t="s">
        <v>19</v>
      </c>
      <c r="L229" s="44"/>
      <c r="M229" s="226" t="s">
        <v>19</v>
      </c>
      <c r="N229" s="227" t="s">
        <v>45</v>
      </c>
      <c r="O229" s="84"/>
      <c r="P229" s="228">
        <f>O229*H229</f>
        <v>0</v>
      </c>
      <c r="Q229" s="228">
        <v>0</v>
      </c>
      <c r="R229" s="228">
        <f>Q229*H229</f>
        <v>0</v>
      </c>
      <c r="S229" s="228">
        <v>0</v>
      </c>
      <c r="T229" s="229">
        <f>S229*H229</f>
        <v>0</v>
      </c>
      <c r="U229" s="38"/>
      <c r="V229" s="38"/>
      <c r="W229" s="38"/>
      <c r="X229" s="38"/>
      <c r="Y229" s="38"/>
      <c r="Z229" s="38"/>
      <c r="AA229" s="38"/>
      <c r="AB229" s="38"/>
      <c r="AC229" s="38"/>
      <c r="AD229" s="38"/>
      <c r="AE229" s="38"/>
      <c r="AR229" s="230" t="s">
        <v>236</v>
      </c>
      <c r="AT229" s="230" t="s">
        <v>159</v>
      </c>
      <c r="AU229" s="230" t="s">
        <v>82</v>
      </c>
      <c r="AY229" s="17" t="s">
        <v>158</v>
      </c>
      <c r="BE229" s="231">
        <f>IF(N229="základní",J229,0)</f>
        <v>0</v>
      </c>
      <c r="BF229" s="231">
        <f>IF(N229="snížená",J229,0)</f>
        <v>0</v>
      </c>
      <c r="BG229" s="231">
        <f>IF(N229="zákl. přenesená",J229,0)</f>
        <v>0</v>
      </c>
      <c r="BH229" s="231">
        <f>IF(N229="sníž. přenesená",J229,0)</f>
        <v>0</v>
      </c>
      <c r="BI229" s="231">
        <f>IF(N229="nulová",J229,0)</f>
        <v>0</v>
      </c>
      <c r="BJ229" s="17" t="s">
        <v>82</v>
      </c>
      <c r="BK229" s="231">
        <f>ROUND(I229*H229,2)</f>
        <v>0</v>
      </c>
      <c r="BL229" s="17" t="s">
        <v>236</v>
      </c>
      <c r="BM229" s="230" t="s">
        <v>406</v>
      </c>
    </row>
    <row r="230" spans="1:47" s="2" customFormat="1" ht="12">
      <c r="A230" s="38"/>
      <c r="B230" s="39"/>
      <c r="C230" s="40"/>
      <c r="D230" s="232" t="s">
        <v>165</v>
      </c>
      <c r="E230" s="40"/>
      <c r="F230" s="233" t="s">
        <v>405</v>
      </c>
      <c r="G230" s="40"/>
      <c r="H230" s="40"/>
      <c r="I230" s="136"/>
      <c r="J230" s="40"/>
      <c r="K230" s="40"/>
      <c r="L230" s="44"/>
      <c r="M230" s="234"/>
      <c r="N230" s="235"/>
      <c r="O230" s="84"/>
      <c r="P230" s="84"/>
      <c r="Q230" s="84"/>
      <c r="R230" s="84"/>
      <c r="S230" s="84"/>
      <c r="T230" s="85"/>
      <c r="U230" s="38"/>
      <c r="V230" s="38"/>
      <c r="W230" s="38"/>
      <c r="X230" s="38"/>
      <c r="Y230" s="38"/>
      <c r="Z230" s="38"/>
      <c r="AA230" s="38"/>
      <c r="AB230" s="38"/>
      <c r="AC230" s="38"/>
      <c r="AD230" s="38"/>
      <c r="AE230" s="38"/>
      <c r="AT230" s="17" t="s">
        <v>165</v>
      </c>
      <c r="AU230" s="17" t="s">
        <v>82</v>
      </c>
    </row>
    <row r="231" spans="1:51" s="13" customFormat="1" ht="12">
      <c r="A231" s="13"/>
      <c r="B231" s="236"/>
      <c r="C231" s="237"/>
      <c r="D231" s="232" t="s">
        <v>166</v>
      </c>
      <c r="E231" s="238" t="s">
        <v>19</v>
      </c>
      <c r="F231" s="239" t="s">
        <v>407</v>
      </c>
      <c r="G231" s="237"/>
      <c r="H231" s="240">
        <v>1</v>
      </c>
      <c r="I231" s="241"/>
      <c r="J231" s="237"/>
      <c r="K231" s="237"/>
      <c r="L231" s="242"/>
      <c r="M231" s="243"/>
      <c r="N231" s="244"/>
      <c r="O231" s="244"/>
      <c r="P231" s="244"/>
      <c r="Q231" s="244"/>
      <c r="R231" s="244"/>
      <c r="S231" s="244"/>
      <c r="T231" s="245"/>
      <c r="U231" s="13"/>
      <c r="V231" s="13"/>
      <c r="W231" s="13"/>
      <c r="X231" s="13"/>
      <c r="Y231" s="13"/>
      <c r="Z231" s="13"/>
      <c r="AA231" s="13"/>
      <c r="AB231" s="13"/>
      <c r="AC231" s="13"/>
      <c r="AD231" s="13"/>
      <c r="AE231" s="13"/>
      <c r="AT231" s="246" t="s">
        <v>166</v>
      </c>
      <c r="AU231" s="246" t="s">
        <v>82</v>
      </c>
      <c r="AV231" s="13" t="s">
        <v>85</v>
      </c>
      <c r="AW231" s="13" t="s">
        <v>34</v>
      </c>
      <c r="AX231" s="13" t="s">
        <v>82</v>
      </c>
      <c r="AY231" s="246" t="s">
        <v>158</v>
      </c>
    </row>
    <row r="232" spans="1:63" s="12" customFormat="1" ht="25.9" customHeight="1">
      <c r="A232" s="12"/>
      <c r="B232" s="205"/>
      <c r="C232" s="206"/>
      <c r="D232" s="207" t="s">
        <v>73</v>
      </c>
      <c r="E232" s="208" t="s">
        <v>408</v>
      </c>
      <c r="F232" s="208" t="s">
        <v>409</v>
      </c>
      <c r="G232" s="206"/>
      <c r="H232" s="206"/>
      <c r="I232" s="209"/>
      <c r="J232" s="210">
        <f>BK232</f>
        <v>0</v>
      </c>
      <c r="K232" s="206"/>
      <c r="L232" s="211"/>
      <c r="M232" s="212"/>
      <c r="N232" s="213"/>
      <c r="O232" s="213"/>
      <c r="P232" s="214">
        <f>P233+SUM(P234:P572)+P629+P633</f>
        <v>0</v>
      </c>
      <c r="Q232" s="213"/>
      <c r="R232" s="214">
        <f>R233+SUM(R234:R572)+R629+R633</f>
        <v>83.23699500000001</v>
      </c>
      <c r="S232" s="213"/>
      <c r="T232" s="215">
        <f>T233+SUM(T234:T572)+T629+T633</f>
        <v>24.8</v>
      </c>
      <c r="U232" s="12"/>
      <c r="V232" s="12"/>
      <c r="W232" s="12"/>
      <c r="X232" s="12"/>
      <c r="Y232" s="12"/>
      <c r="Z232" s="12"/>
      <c r="AA232" s="12"/>
      <c r="AB232" s="12"/>
      <c r="AC232" s="12"/>
      <c r="AD232" s="12"/>
      <c r="AE232" s="12"/>
      <c r="AR232" s="216" t="s">
        <v>176</v>
      </c>
      <c r="AT232" s="217" t="s">
        <v>73</v>
      </c>
      <c r="AU232" s="217" t="s">
        <v>74</v>
      </c>
      <c r="AY232" s="216" t="s">
        <v>158</v>
      </c>
      <c r="BK232" s="218">
        <f>BK233+SUM(BK234:BK572)+BK629+BK633</f>
        <v>0</v>
      </c>
    </row>
    <row r="233" spans="1:65" s="2" customFormat="1" ht="33" customHeight="1">
      <c r="A233" s="38"/>
      <c r="B233" s="39"/>
      <c r="C233" s="219" t="s">
        <v>222</v>
      </c>
      <c r="D233" s="219" t="s">
        <v>159</v>
      </c>
      <c r="E233" s="220" t="s">
        <v>410</v>
      </c>
      <c r="F233" s="221" t="s">
        <v>411</v>
      </c>
      <c r="G233" s="222" t="s">
        <v>202</v>
      </c>
      <c r="H233" s="223">
        <v>3</v>
      </c>
      <c r="I233" s="224"/>
      <c r="J233" s="225">
        <f>ROUND(I233*H233,2)</f>
        <v>0</v>
      </c>
      <c r="K233" s="221" t="s">
        <v>19</v>
      </c>
      <c r="L233" s="44"/>
      <c r="M233" s="226" t="s">
        <v>19</v>
      </c>
      <c r="N233" s="227" t="s">
        <v>45</v>
      </c>
      <c r="O233" s="84"/>
      <c r="P233" s="228">
        <f>O233*H233</f>
        <v>0</v>
      </c>
      <c r="Q233" s="228">
        <v>0.8901</v>
      </c>
      <c r="R233" s="228">
        <f>Q233*H233</f>
        <v>2.6703</v>
      </c>
      <c r="S233" s="228">
        <v>0</v>
      </c>
      <c r="T233" s="229">
        <f>S233*H233</f>
        <v>0</v>
      </c>
      <c r="U233" s="38"/>
      <c r="V233" s="38"/>
      <c r="W233" s="38"/>
      <c r="X233" s="38"/>
      <c r="Y233" s="38"/>
      <c r="Z233" s="38"/>
      <c r="AA233" s="38"/>
      <c r="AB233" s="38"/>
      <c r="AC233" s="38"/>
      <c r="AD233" s="38"/>
      <c r="AE233" s="38"/>
      <c r="AR233" s="230" t="s">
        <v>236</v>
      </c>
      <c r="AT233" s="230" t="s">
        <v>159</v>
      </c>
      <c r="AU233" s="230" t="s">
        <v>82</v>
      </c>
      <c r="AY233" s="17" t="s">
        <v>158</v>
      </c>
      <c r="BE233" s="231">
        <f>IF(N233="základní",J233,0)</f>
        <v>0</v>
      </c>
      <c r="BF233" s="231">
        <f>IF(N233="snížená",J233,0)</f>
        <v>0</v>
      </c>
      <c r="BG233" s="231">
        <f>IF(N233="zákl. přenesená",J233,0)</f>
        <v>0</v>
      </c>
      <c r="BH233" s="231">
        <f>IF(N233="sníž. přenesená",J233,0)</f>
        <v>0</v>
      </c>
      <c r="BI233" s="231">
        <f>IF(N233="nulová",J233,0)</f>
        <v>0</v>
      </c>
      <c r="BJ233" s="17" t="s">
        <v>82</v>
      </c>
      <c r="BK233" s="231">
        <f>ROUND(I233*H233,2)</f>
        <v>0</v>
      </c>
      <c r="BL233" s="17" t="s">
        <v>236</v>
      </c>
      <c r="BM233" s="230" t="s">
        <v>412</v>
      </c>
    </row>
    <row r="234" spans="1:47" s="2" customFormat="1" ht="12">
      <c r="A234" s="38"/>
      <c r="B234" s="39"/>
      <c r="C234" s="40"/>
      <c r="D234" s="232" t="s">
        <v>165</v>
      </c>
      <c r="E234" s="40"/>
      <c r="F234" s="233" t="s">
        <v>411</v>
      </c>
      <c r="G234" s="40"/>
      <c r="H234" s="40"/>
      <c r="I234" s="136"/>
      <c r="J234" s="40"/>
      <c r="K234" s="40"/>
      <c r="L234" s="44"/>
      <c r="M234" s="234"/>
      <c r="N234" s="235"/>
      <c r="O234" s="84"/>
      <c r="P234" s="84"/>
      <c r="Q234" s="84"/>
      <c r="R234" s="84"/>
      <c r="S234" s="84"/>
      <c r="T234" s="85"/>
      <c r="U234" s="38"/>
      <c r="V234" s="38"/>
      <c r="W234" s="38"/>
      <c r="X234" s="38"/>
      <c r="Y234" s="38"/>
      <c r="Z234" s="38"/>
      <c r="AA234" s="38"/>
      <c r="AB234" s="38"/>
      <c r="AC234" s="38"/>
      <c r="AD234" s="38"/>
      <c r="AE234" s="38"/>
      <c r="AT234" s="17" t="s">
        <v>165</v>
      </c>
      <c r="AU234" s="17" t="s">
        <v>82</v>
      </c>
    </row>
    <row r="235" spans="1:47" s="2" customFormat="1" ht="12">
      <c r="A235" s="38"/>
      <c r="B235" s="39"/>
      <c r="C235" s="40"/>
      <c r="D235" s="232" t="s">
        <v>216</v>
      </c>
      <c r="E235" s="40"/>
      <c r="F235" s="258" t="s">
        <v>413</v>
      </c>
      <c r="G235" s="40"/>
      <c r="H235" s="40"/>
      <c r="I235" s="136"/>
      <c r="J235" s="40"/>
      <c r="K235" s="40"/>
      <c r="L235" s="44"/>
      <c r="M235" s="234"/>
      <c r="N235" s="235"/>
      <c r="O235" s="84"/>
      <c r="P235" s="84"/>
      <c r="Q235" s="84"/>
      <c r="R235" s="84"/>
      <c r="S235" s="84"/>
      <c r="T235" s="85"/>
      <c r="U235" s="38"/>
      <c r="V235" s="38"/>
      <c r="W235" s="38"/>
      <c r="X235" s="38"/>
      <c r="Y235" s="38"/>
      <c r="Z235" s="38"/>
      <c r="AA235" s="38"/>
      <c r="AB235" s="38"/>
      <c r="AC235" s="38"/>
      <c r="AD235" s="38"/>
      <c r="AE235" s="38"/>
      <c r="AT235" s="17" t="s">
        <v>216</v>
      </c>
      <c r="AU235" s="17" t="s">
        <v>82</v>
      </c>
    </row>
    <row r="236" spans="1:51" s="13" customFormat="1" ht="12">
      <c r="A236" s="13"/>
      <c r="B236" s="236"/>
      <c r="C236" s="237"/>
      <c r="D236" s="232" t="s">
        <v>166</v>
      </c>
      <c r="E236" s="238" t="s">
        <v>19</v>
      </c>
      <c r="F236" s="239" t="s">
        <v>414</v>
      </c>
      <c r="G236" s="237"/>
      <c r="H236" s="240">
        <v>3</v>
      </c>
      <c r="I236" s="241"/>
      <c r="J236" s="237"/>
      <c r="K236" s="237"/>
      <c r="L236" s="242"/>
      <c r="M236" s="243"/>
      <c r="N236" s="244"/>
      <c r="O236" s="244"/>
      <c r="P236" s="244"/>
      <c r="Q236" s="244"/>
      <c r="R236" s="244"/>
      <c r="S236" s="244"/>
      <c r="T236" s="245"/>
      <c r="U236" s="13"/>
      <c r="V236" s="13"/>
      <c r="W236" s="13"/>
      <c r="X236" s="13"/>
      <c r="Y236" s="13"/>
      <c r="Z236" s="13"/>
      <c r="AA236" s="13"/>
      <c r="AB236" s="13"/>
      <c r="AC236" s="13"/>
      <c r="AD236" s="13"/>
      <c r="AE236" s="13"/>
      <c r="AT236" s="246" t="s">
        <v>166</v>
      </c>
      <c r="AU236" s="246" t="s">
        <v>82</v>
      </c>
      <c r="AV236" s="13" t="s">
        <v>85</v>
      </c>
      <c r="AW236" s="13" t="s">
        <v>34</v>
      </c>
      <c r="AX236" s="13" t="s">
        <v>82</v>
      </c>
      <c r="AY236" s="246" t="s">
        <v>158</v>
      </c>
    </row>
    <row r="237" spans="1:65" s="2" customFormat="1" ht="33" customHeight="1">
      <c r="A237" s="38"/>
      <c r="B237" s="39"/>
      <c r="C237" s="219" t="s">
        <v>415</v>
      </c>
      <c r="D237" s="219" t="s">
        <v>159</v>
      </c>
      <c r="E237" s="220" t="s">
        <v>416</v>
      </c>
      <c r="F237" s="221" t="s">
        <v>417</v>
      </c>
      <c r="G237" s="222" t="s">
        <v>202</v>
      </c>
      <c r="H237" s="223">
        <v>5</v>
      </c>
      <c r="I237" s="224"/>
      <c r="J237" s="225">
        <f>ROUND(I237*H237,2)</f>
        <v>0</v>
      </c>
      <c r="K237" s="221" t="s">
        <v>19</v>
      </c>
      <c r="L237" s="44"/>
      <c r="M237" s="226" t="s">
        <v>19</v>
      </c>
      <c r="N237" s="227" t="s">
        <v>45</v>
      </c>
      <c r="O237" s="84"/>
      <c r="P237" s="228">
        <f>O237*H237</f>
        <v>0</v>
      </c>
      <c r="Q237" s="228">
        <v>0</v>
      </c>
      <c r="R237" s="228">
        <f>Q237*H237</f>
        <v>0</v>
      </c>
      <c r="S237" s="228">
        <v>0</v>
      </c>
      <c r="T237" s="229">
        <f>S237*H237</f>
        <v>0</v>
      </c>
      <c r="U237" s="38"/>
      <c r="V237" s="38"/>
      <c r="W237" s="38"/>
      <c r="X237" s="38"/>
      <c r="Y237" s="38"/>
      <c r="Z237" s="38"/>
      <c r="AA237" s="38"/>
      <c r="AB237" s="38"/>
      <c r="AC237" s="38"/>
      <c r="AD237" s="38"/>
      <c r="AE237" s="38"/>
      <c r="AR237" s="230" t="s">
        <v>236</v>
      </c>
      <c r="AT237" s="230" t="s">
        <v>159</v>
      </c>
      <c r="AU237" s="230" t="s">
        <v>82</v>
      </c>
      <c r="AY237" s="17" t="s">
        <v>158</v>
      </c>
      <c r="BE237" s="231">
        <f>IF(N237="základní",J237,0)</f>
        <v>0</v>
      </c>
      <c r="BF237" s="231">
        <f>IF(N237="snížená",J237,0)</f>
        <v>0</v>
      </c>
      <c r="BG237" s="231">
        <f>IF(N237="zákl. přenesená",J237,0)</f>
        <v>0</v>
      </c>
      <c r="BH237" s="231">
        <f>IF(N237="sníž. přenesená",J237,0)</f>
        <v>0</v>
      </c>
      <c r="BI237" s="231">
        <f>IF(N237="nulová",J237,0)</f>
        <v>0</v>
      </c>
      <c r="BJ237" s="17" t="s">
        <v>82</v>
      </c>
      <c r="BK237" s="231">
        <f>ROUND(I237*H237,2)</f>
        <v>0</v>
      </c>
      <c r="BL237" s="17" t="s">
        <v>236</v>
      </c>
      <c r="BM237" s="230" t="s">
        <v>418</v>
      </c>
    </row>
    <row r="238" spans="1:47" s="2" customFormat="1" ht="12">
      <c r="A238" s="38"/>
      <c r="B238" s="39"/>
      <c r="C238" s="40"/>
      <c r="D238" s="232" t="s">
        <v>165</v>
      </c>
      <c r="E238" s="40"/>
      <c r="F238" s="233" t="s">
        <v>417</v>
      </c>
      <c r="G238" s="40"/>
      <c r="H238" s="40"/>
      <c r="I238" s="136"/>
      <c r="J238" s="40"/>
      <c r="K238" s="40"/>
      <c r="L238" s="44"/>
      <c r="M238" s="234"/>
      <c r="N238" s="235"/>
      <c r="O238" s="84"/>
      <c r="P238" s="84"/>
      <c r="Q238" s="84"/>
      <c r="R238" s="84"/>
      <c r="S238" s="84"/>
      <c r="T238" s="85"/>
      <c r="U238" s="38"/>
      <c r="V238" s="38"/>
      <c r="W238" s="38"/>
      <c r="X238" s="38"/>
      <c r="Y238" s="38"/>
      <c r="Z238" s="38"/>
      <c r="AA238" s="38"/>
      <c r="AB238" s="38"/>
      <c r="AC238" s="38"/>
      <c r="AD238" s="38"/>
      <c r="AE238" s="38"/>
      <c r="AT238" s="17" t="s">
        <v>165</v>
      </c>
      <c r="AU238" s="17" t="s">
        <v>82</v>
      </c>
    </row>
    <row r="239" spans="1:51" s="13" customFormat="1" ht="12">
      <c r="A239" s="13"/>
      <c r="B239" s="236"/>
      <c r="C239" s="237"/>
      <c r="D239" s="232" t="s">
        <v>166</v>
      </c>
      <c r="E239" s="238" t="s">
        <v>19</v>
      </c>
      <c r="F239" s="239" t="s">
        <v>419</v>
      </c>
      <c r="G239" s="237"/>
      <c r="H239" s="240">
        <v>5</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166</v>
      </c>
      <c r="AU239" s="246" t="s">
        <v>82</v>
      </c>
      <c r="AV239" s="13" t="s">
        <v>85</v>
      </c>
      <c r="AW239" s="13" t="s">
        <v>34</v>
      </c>
      <c r="AX239" s="13" t="s">
        <v>82</v>
      </c>
      <c r="AY239" s="246" t="s">
        <v>158</v>
      </c>
    </row>
    <row r="240" spans="1:65" s="2" customFormat="1" ht="33" customHeight="1">
      <c r="A240" s="38"/>
      <c r="B240" s="39"/>
      <c r="C240" s="219" t="s">
        <v>420</v>
      </c>
      <c r="D240" s="219" t="s">
        <v>159</v>
      </c>
      <c r="E240" s="220" t="s">
        <v>421</v>
      </c>
      <c r="F240" s="221" t="s">
        <v>422</v>
      </c>
      <c r="G240" s="222" t="s">
        <v>202</v>
      </c>
      <c r="H240" s="223">
        <v>1</v>
      </c>
      <c r="I240" s="224"/>
      <c r="J240" s="225">
        <f>ROUND(I240*H240,2)</f>
        <v>0</v>
      </c>
      <c r="K240" s="221" t="s">
        <v>19</v>
      </c>
      <c r="L240" s="44"/>
      <c r="M240" s="226" t="s">
        <v>19</v>
      </c>
      <c r="N240" s="227" t="s">
        <v>45</v>
      </c>
      <c r="O240" s="84"/>
      <c r="P240" s="228">
        <f>O240*H240</f>
        <v>0</v>
      </c>
      <c r="Q240" s="228">
        <v>0</v>
      </c>
      <c r="R240" s="228">
        <f>Q240*H240</f>
        <v>0</v>
      </c>
      <c r="S240" s="228">
        <v>0</v>
      </c>
      <c r="T240" s="229">
        <f>S240*H240</f>
        <v>0</v>
      </c>
      <c r="U240" s="38"/>
      <c r="V240" s="38"/>
      <c r="W240" s="38"/>
      <c r="X240" s="38"/>
      <c r="Y240" s="38"/>
      <c r="Z240" s="38"/>
      <c r="AA240" s="38"/>
      <c r="AB240" s="38"/>
      <c r="AC240" s="38"/>
      <c r="AD240" s="38"/>
      <c r="AE240" s="38"/>
      <c r="AR240" s="230" t="s">
        <v>236</v>
      </c>
      <c r="AT240" s="230" t="s">
        <v>159</v>
      </c>
      <c r="AU240" s="230" t="s">
        <v>82</v>
      </c>
      <c r="AY240" s="17" t="s">
        <v>158</v>
      </c>
      <c r="BE240" s="231">
        <f>IF(N240="základní",J240,0)</f>
        <v>0</v>
      </c>
      <c r="BF240" s="231">
        <f>IF(N240="snížená",J240,0)</f>
        <v>0</v>
      </c>
      <c r="BG240" s="231">
        <f>IF(N240="zákl. přenesená",J240,0)</f>
        <v>0</v>
      </c>
      <c r="BH240" s="231">
        <f>IF(N240="sníž. přenesená",J240,0)</f>
        <v>0</v>
      </c>
      <c r="BI240" s="231">
        <f>IF(N240="nulová",J240,0)</f>
        <v>0</v>
      </c>
      <c r="BJ240" s="17" t="s">
        <v>82</v>
      </c>
      <c r="BK240" s="231">
        <f>ROUND(I240*H240,2)</f>
        <v>0</v>
      </c>
      <c r="BL240" s="17" t="s">
        <v>236</v>
      </c>
      <c r="BM240" s="230" t="s">
        <v>423</v>
      </c>
    </row>
    <row r="241" spans="1:47" s="2" customFormat="1" ht="12">
      <c r="A241" s="38"/>
      <c r="B241" s="39"/>
      <c r="C241" s="40"/>
      <c r="D241" s="232" t="s">
        <v>165</v>
      </c>
      <c r="E241" s="40"/>
      <c r="F241" s="233" t="s">
        <v>422</v>
      </c>
      <c r="G241" s="40"/>
      <c r="H241" s="40"/>
      <c r="I241" s="136"/>
      <c r="J241" s="40"/>
      <c r="K241" s="40"/>
      <c r="L241" s="44"/>
      <c r="M241" s="234"/>
      <c r="N241" s="235"/>
      <c r="O241" s="84"/>
      <c r="P241" s="84"/>
      <c r="Q241" s="84"/>
      <c r="R241" s="84"/>
      <c r="S241" s="84"/>
      <c r="T241" s="85"/>
      <c r="U241" s="38"/>
      <c r="V241" s="38"/>
      <c r="W241" s="38"/>
      <c r="X241" s="38"/>
      <c r="Y241" s="38"/>
      <c r="Z241" s="38"/>
      <c r="AA241" s="38"/>
      <c r="AB241" s="38"/>
      <c r="AC241" s="38"/>
      <c r="AD241" s="38"/>
      <c r="AE241" s="38"/>
      <c r="AT241" s="17" t="s">
        <v>165</v>
      </c>
      <c r="AU241" s="17" t="s">
        <v>82</v>
      </c>
    </row>
    <row r="242" spans="1:51" s="13" customFormat="1" ht="12">
      <c r="A242" s="13"/>
      <c r="B242" s="236"/>
      <c r="C242" s="237"/>
      <c r="D242" s="232" t="s">
        <v>166</v>
      </c>
      <c r="E242" s="238" t="s">
        <v>19</v>
      </c>
      <c r="F242" s="239" t="s">
        <v>424</v>
      </c>
      <c r="G242" s="237"/>
      <c r="H242" s="240">
        <v>1</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166</v>
      </c>
      <c r="AU242" s="246" t="s">
        <v>82</v>
      </c>
      <c r="AV242" s="13" t="s">
        <v>85</v>
      </c>
      <c r="AW242" s="13" t="s">
        <v>34</v>
      </c>
      <c r="AX242" s="13" t="s">
        <v>82</v>
      </c>
      <c r="AY242" s="246" t="s">
        <v>158</v>
      </c>
    </row>
    <row r="243" spans="1:65" s="2" customFormat="1" ht="21.75" customHeight="1">
      <c r="A243" s="38"/>
      <c r="B243" s="39"/>
      <c r="C243" s="219" t="s">
        <v>425</v>
      </c>
      <c r="D243" s="219" t="s">
        <v>159</v>
      </c>
      <c r="E243" s="220" t="s">
        <v>426</v>
      </c>
      <c r="F243" s="221" t="s">
        <v>427</v>
      </c>
      <c r="G243" s="222" t="s">
        <v>162</v>
      </c>
      <c r="H243" s="223">
        <v>175</v>
      </c>
      <c r="I243" s="224"/>
      <c r="J243" s="225">
        <f>ROUND(I243*H243,2)</f>
        <v>0</v>
      </c>
      <c r="K243" s="221" t="s">
        <v>19</v>
      </c>
      <c r="L243" s="44"/>
      <c r="M243" s="226" t="s">
        <v>19</v>
      </c>
      <c r="N243" s="227" t="s">
        <v>45</v>
      </c>
      <c r="O243" s="84"/>
      <c r="P243" s="228">
        <f>O243*H243</f>
        <v>0</v>
      </c>
      <c r="Q243" s="228">
        <v>0</v>
      </c>
      <c r="R243" s="228">
        <f>Q243*H243</f>
        <v>0</v>
      </c>
      <c r="S243" s="228">
        <v>0</v>
      </c>
      <c r="T243" s="229">
        <f>S243*H243</f>
        <v>0</v>
      </c>
      <c r="U243" s="38"/>
      <c r="V243" s="38"/>
      <c r="W243" s="38"/>
      <c r="X243" s="38"/>
      <c r="Y243" s="38"/>
      <c r="Z243" s="38"/>
      <c r="AA243" s="38"/>
      <c r="AB243" s="38"/>
      <c r="AC243" s="38"/>
      <c r="AD243" s="38"/>
      <c r="AE243" s="38"/>
      <c r="AR243" s="230" t="s">
        <v>236</v>
      </c>
      <c r="AT243" s="230" t="s">
        <v>159</v>
      </c>
      <c r="AU243" s="230" t="s">
        <v>82</v>
      </c>
      <c r="AY243" s="17" t="s">
        <v>158</v>
      </c>
      <c r="BE243" s="231">
        <f>IF(N243="základní",J243,0)</f>
        <v>0</v>
      </c>
      <c r="BF243" s="231">
        <f>IF(N243="snížená",J243,0)</f>
        <v>0</v>
      </c>
      <c r="BG243" s="231">
        <f>IF(N243="zákl. přenesená",J243,0)</f>
        <v>0</v>
      </c>
      <c r="BH243" s="231">
        <f>IF(N243="sníž. přenesená",J243,0)</f>
        <v>0</v>
      </c>
      <c r="BI243" s="231">
        <f>IF(N243="nulová",J243,0)</f>
        <v>0</v>
      </c>
      <c r="BJ243" s="17" t="s">
        <v>82</v>
      </c>
      <c r="BK243" s="231">
        <f>ROUND(I243*H243,2)</f>
        <v>0</v>
      </c>
      <c r="BL243" s="17" t="s">
        <v>236</v>
      </c>
      <c r="BM243" s="230" t="s">
        <v>428</v>
      </c>
    </row>
    <row r="244" spans="1:47" s="2" customFormat="1" ht="12">
      <c r="A244" s="38"/>
      <c r="B244" s="39"/>
      <c r="C244" s="40"/>
      <c r="D244" s="232" t="s">
        <v>165</v>
      </c>
      <c r="E244" s="40"/>
      <c r="F244" s="233" t="s">
        <v>427</v>
      </c>
      <c r="G244" s="40"/>
      <c r="H244" s="40"/>
      <c r="I244" s="136"/>
      <c r="J244" s="40"/>
      <c r="K244" s="40"/>
      <c r="L244" s="44"/>
      <c r="M244" s="234"/>
      <c r="N244" s="235"/>
      <c r="O244" s="84"/>
      <c r="P244" s="84"/>
      <c r="Q244" s="84"/>
      <c r="R244" s="84"/>
      <c r="S244" s="84"/>
      <c r="T244" s="85"/>
      <c r="U244" s="38"/>
      <c r="V244" s="38"/>
      <c r="W244" s="38"/>
      <c r="X244" s="38"/>
      <c r="Y244" s="38"/>
      <c r="Z244" s="38"/>
      <c r="AA244" s="38"/>
      <c r="AB244" s="38"/>
      <c r="AC244" s="38"/>
      <c r="AD244" s="38"/>
      <c r="AE244" s="38"/>
      <c r="AT244" s="17" t="s">
        <v>165</v>
      </c>
      <c r="AU244" s="17" t="s">
        <v>82</v>
      </c>
    </row>
    <row r="245" spans="1:65" s="2" customFormat="1" ht="16.5" customHeight="1">
      <c r="A245" s="38"/>
      <c r="B245" s="39"/>
      <c r="C245" s="259" t="s">
        <v>429</v>
      </c>
      <c r="D245" s="259" t="s">
        <v>199</v>
      </c>
      <c r="E245" s="260" t="s">
        <v>430</v>
      </c>
      <c r="F245" s="261" t="s">
        <v>431</v>
      </c>
      <c r="G245" s="262" t="s">
        <v>162</v>
      </c>
      <c r="H245" s="263">
        <v>201.25</v>
      </c>
      <c r="I245" s="264"/>
      <c r="J245" s="265">
        <f>ROUND(I245*H245,2)</f>
        <v>0</v>
      </c>
      <c r="K245" s="261" t="s">
        <v>19</v>
      </c>
      <c r="L245" s="266"/>
      <c r="M245" s="267" t="s">
        <v>19</v>
      </c>
      <c r="N245" s="268" t="s">
        <v>45</v>
      </c>
      <c r="O245" s="84"/>
      <c r="P245" s="228">
        <f>O245*H245</f>
        <v>0</v>
      </c>
      <c r="Q245" s="228">
        <v>0.00012</v>
      </c>
      <c r="R245" s="228">
        <f>Q245*H245</f>
        <v>0.02415</v>
      </c>
      <c r="S245" s="228">
        <v>0</v>
      </c>
      <c r="T245" s="229">
        <f>S245*H245</f>
        <v>0</v>
      </c>
      <c r="U245" s="38"/>
      <c r="V245" s="38"/>
      <c r="W245" s="38"/>
      <c r="X245" s="38"/>
      <c r="Y245" s="38"/>
      <c r="Z245" s="38"/>
      <c r="AA245" s="38"/>
      <c r="AB245" s="38"/>
      <c r="AC245" s="38"/>
      <c r="AD245" s="38"/>
      <c r="AE245" s="38"/>
      <c r="AR245" s="230" t="s">
        <v>241</v>
      </c>
      <c r="AT245" s="230" t="s">
        <v>199</v>
      </c>
      <c r="AU245" s="230" t="s">
        <v>82</v>
      </c>
      <c r="AY245" s="17" t="s">
        <v>158</v>
      </c>
      <c r="BE245" s="231">
        <f>IF(N245="základní",J245,0)</f>
        <v>0</v>
      </c>
      <c r="BF245" s="231">
        <f>IF(N245="snížená",J245,0)</f>
        <v>0</v>
      </c>
      <c r="BG245" s="231">
        <f>IF(N245="zákl. přenesená",J245,0)</f>
        <v>0</v>
      </c>
      <c r="BH245" s="231">
        <f>IF(N245="sníž. přenesená",J245,0)</f>
        <v>0</v>
      </c>
      <c r="BI245" s="231">
        <f>IF(N245="nulová",J245,0)</f>
        <v>0</v>
      </c>
      <c r="BJ245" s="17" t="s">
        <v>82</v>
      </c>
      <c r="BK245" s="231">
        <f>ROUND(I245*H245,2)</f>
        <v>0</v>
      </c>
      <c r="BL245" s="17" t="s">
        <v>236</v>
      </c>
      <c r="BM245" s="230" t="s">
        <v>432</v>
      </c>
    </row>
    <row r="246" spans="1:47" s="2" customFormat="1" ht="12">
      <c r="A246" s="38"/>
      <c r="B246" s="39"/>
      <c r="C246" s="40"/>
      <c r="D246" s="232" t="s">
        <v>165</v>
      </c>
      <c r="E246" s="40"/>
      <c r="F246" s="233" t="s">
        <v>431</v>
      </c>
      <c r="G246" s="40"/>
      <c r="H246" s="40"/>
      <c r="I246" s="136"/>
      <c r="J246" s="40"/>
      <c r="K246" s="40"/>
      <c r="L246" s="44"/>
      <c r="M246" s="234"/>
      <c r="N246" s="235"/>
      <c r="O246" s="84"/>
      <c r="P246" s="84"/>
      <c r="Q246" s="84"/>
      <c r="R246" s="84"/>
      <c r="S246" s="84"/>
      <c r="T246" s="85"/>
      <c r="U246" s="38"/>
      <c r="V246" s="38"/>
      <c r="W246" s="38"/>
      <c r="X246" s="38"/>
      <c r="Y246" s="38"/>
      <c r="Z246" s="38"/>
      <c r="AA246" s="38"/>
      <c r="AB246" s="38"/>
      <c r="AC246" s="38"/>
      <c r="AD246" s="38"/>
      <c r="AE246" s="38"/>
      <c r="AT246" s="17" t="s">
        <v>165</v>
      </c>
      <c r="AU246" s="17" t="s">
        <v>82</v>
      </c>
    </row>
    <row r="247" spans="1:51" s="13" customFormat="1" ht="12">
      <c r="A247" s="13"/>
      <c r="B247" s="236"/>
      <c r="C247" s="237"/>
      <c r="D247" s="232" t="s">
        <v>166</v>
      </c>
      <c r="E247" s="238" t="s">
        <v>19</v>
      </c>
      <c r="F247" s="239" t="s">
        <v>433</v>
      </c>
      <c r="G247" s="237"/>
      <c r="H247" s="240">
        <v>175</v>
      </c>
      <c r="I247" s="241"/>
      <c r="J247" s="237"/>
      <c r="K247" s="237"/>
      <c r="L247" s="242"/>
      <c r="M247" s="243"/>
      <c r="N247" s="244"/>
      <c r="O247" s="244"/>
      <c r="P247" s="244"/>
      <c r="Q247" s="244"/>
      <c r="R247" s="244"/>
      <c r="S247" s="244"/>
      <c r="T247" s="245"/>
      <c r="U247" s="13"/>
      <c r="V247" s="13"/>
      <c r="W247" s="13"/>
      <c r="X247" s="13"/>
      <c r="Y247" s="13"/>
      <c r="Z247" s="13"/>
      <c r="AA247" s="13"/>
      <c r="AB247" s="13"/>
      <c r="AC247" s="13"/>
      <c r="AD247" s="13"/>
      <c r="AE247" s="13"/>
      <c r="AT247" s="246" t="s">
        <v>166</v>
      </c>
      <c r="AU247" s="246" t="s">
        <v>82</v>
      </c>
      <c r="AV247" s="13" t="s">
        <v>85</v>
      </c>
      <c r="AW247" s="13" t="s">
        <v>34</v>
      </c>
      <c r="AX247" s="13" t="s">
        <v>82</v>
      </c>
      <c r="AY247" s="246" t="s">
        <v>158</v>
      </c>
    </row>
    <row r="248" spans="1:51" s="13" customFormat="1" ht="12">
      <c r="A248" s="13"/>
      <c r="B248" s="236"/>
      <c r="C248" s="237"/>
      <c r="D248" s="232" t="s">
        <v>166</v>
      </c>
      <c r="E248" s="237"/>
      <c r="F248" s="239" t="s">
        <v>434</v>
      </c>
      <c r="G248" s="237"/>
      <c r="H248" s="240">
        <v>201.25</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166</v>
      </c>
      <c r="AU248" s="246" t="s">
        <v>82</v>
      </c>
      <c r="AV248" s="13" t="s">
        <v>85</v>
      </c>
      <c r="AW248" s="13" t="s">
        <v>4</v>
      </c>
      <c r="AX248" s="13" t="s">
        <v>82</v>
      </c>
      <c r="AY248" s="246" t="s">
        <v>158</v>
      </c>
    </row>
    <row r="249" spans="1:65" s="2" customFormat="1" ht="21.75" customHeight="1">
      <c r="A249" s="38"/>
      <c r="B249" s="39"/>
      <c r="C249" s="219" t="s">
        <v>435</v>
      </c>
      <c r="D249" s="219" t="s">
        <v>159</v>
      </c>
      <c r="E249" s="220" t="s">
        <v>436</v>
      </c>
      <c r="F249" s="221" t="s">
        <v>437</v>
      </c>
      <c r="G249" s="222" t="s">
        <v>162</v>
      </c>
      <c r="H249" s="223">
        <v>1105</v>
      </c>
      <c r="I249" s="224"/>
      <c r="J249" s="225">
        <f>ROUND(I249*H249,2)</f>
        <v>0</v>
      </c>
      <c r="K249" s="221" t="s">
        <v>213</v>
      </c>
      <c r="L249" s="44"/>
      <c r="M249" s="226" t="s">
        <v>19</v>
      </c>
      <c r="N249" s="227" t="s">
        <v>45</v>
      </c>
      <c r="O249" s="84"/>
      <c r="P249" s="228">
        <f>O249*H249</f>
        <v>0</v>
      </c>
      <c r="Q249" s="228">
        <v>0</v>
      </c>
      <c r="R249" s="228">
        <f>Q249*H249</f>
        <v>0</v>
      </c>
      <c r="S249" s="228">
        <v>0</v>
      </c>
      <c r="T249" s="229">
        <f>S249*H249</f>
        <v>0</v>
      </c>
      <c r="U249" s="38"/>
      <c r="V249" s="38"/>
      <c r="W249" s="38"/>
      <c r="X249" s="38"/>
      <c r="Y249" s="38"/>
      <c r="Z249" s="38"/>
      <c r="AA249" s="38"/>
      <c r="AB249" s="38"/>
      <c r="AC249" s="38"/>
      <c r="AD249" s="38"/>
      <c r="AE249" s="38"/>
      <c r="AR249" s="230" t="s">
        <v>236</v>
      </c>
      <c r="AT249" s="230" t="s">
        <v>159</v>
      </c>
      <c r="AU249" s="230" t="s">
        <v>82</v>
      </c>
      <c r="AY249" s="17" t="s">
        <v>158</v>
      </c>
      <c r="BE249" s="231">
        <f>IF(N249="základní",J249,0)</f>
        <v>0</v>
      </c>
      <c r="BF249" s="231">
        <f>IF(N249="snížená",J249,0)</f>
        <v>0</v>
      </c>
      <c r="BG249" s="231">
        <f>IF(N249="zákl. přenesená",J249,0)</f>
        <v>0</v>
      </c>
      <c r="BH249" s="231">
        <f>IF(N249="sníž. přenesená",J249,0)</f>
        <v>0</v>
      </c>
      <c r="BI249" s="231">
        <f>IF(N249="nulová",J249,0)</f>
        <v>0</v>
      </c>
      <c r="BJ249" s="17" t="s">
        <v>82</v>
      </c>
      <c r="BK249" s="231">
        <f>ROUND(I249*H249,2)</f>
        <v>0</v>
      </c>
      <c r="BL249" s="17" t="s">
        <v>236</v>
      </c>
      <c r="BM249" s="230" t="s">
        <v>438</v>
      </c>
    </row>
    <row r="250" spans="1:47" s="2" customFormat="1" ht="12">
      <c r="A250" s="38"/>
      <c r="B250" s="39"/>
      <c r="C250" s="40"/>
      <c r="D250" s="232" t="s">
        <v>165</v>
      </c>
      <c r="E250" s="40"/>
      <c r="F250" s="233" t="s">
        <v>437</v>
      </c>
      <c r="G250" s="40"/>
      <c r="H250" s="40"/>
      <c r="I250" s="136"/>
      <c r="J250" s="40"/>
      <c r="K250" s="40"/>
      <c r="L250" s="44"/>
      <c r="M250" s="234"/>
      <c r="N250" s="235"/>
      <c r="O250" s="84"/>
      <c r="P250" s="84"/>
      <c r="Q250" s="84"/>
      <c r="R250" s="84"/>
      <c r="S250" s="84"/>
      <c r="T250" s="85"/>
      <c r="U250" s="38"/>
      <c r="V250" s="38"/>
      <c r="W250" s="38"/>
      <c r="X250" s="38"/>
      <c r="Y250" s="38"/>
      <c r="Z250" s="38"/>
      <c r="AA250" s="38"/>
      <c r="AB250" s="38"/>
      <c r="AC250" s="38"/>
      <c r="AD250" s="38"/>
      <c r="AE250" s="38"/>
      <c r="AT250" s="17" t="s">
        <v>165</v>
      </c>
      <c r="AU250" s="17" t="s">
        <v>82</v>
      </c>
    </row>
    <row r="251" spans="1:65" s="2" customFormat="1" ht="16.5" customHeight="1">
      <c r="A251" s="38"/>
      <c r="B251" s="39"/>
      <c r="C251" s="259" t="s">
        <v>439</v>
      </c>
      <c r="D251" s="259" t="s">
        <v>199</v>
      </c>
      <c r="E251" s="260" t="s">
        <v>440</v>
      </c>
      <c r="F251" s="261" t="s">
        <v>441</v>
      </c>
      <c r="G251" s="262" t="s">
        <v>162</v>
      </c>
      <c r="H251" s="263">
        <v>1219</v>
      </c>
      <c r="I251" s="264"/>
      <c r="J251" s="265">
        <f>ROUND(I251*H251,2)</f>
        <v>0</v>
      </c>
      <c r="K251" s="261" t="s">
        <v>19</v>
      </c>
      <c r="L251" s="266"/>
      <c r="M251" s="267" t="s">
        <v>19</v>
      </c>
      <c r="N251" s="268" t="s">
        <v>45</v>
      </c>
      <c r="O251" s="84"/>
      <c r="P251" s="228">
        <f>O251*H251</f>
        <v>0</v>
      </c>
      <c r="Q251" s="228">
        <v>0</v>
      </c>
      <c r="R251" s="228">
        <f>Q251*H251</f>
        <v>0</v>
      </c>
      <c r="S251" s="228">
        <v>0</v>
      </c>
      <c r="T251" s="229">
        <f>S251*H251</f>
        <v>0</v>
      </c>
      <c r="U251" s="38"/>
      <c r="V251" s="38"/>
      <c r="W251" s="38"/>
      <c r="X251" s="38"/>
      <c r="Y251" s="38"/>
      <c r="Z251" s="38"/>
      <c r="AA251" s="38"/>
      <c r="AB251" s="38"/>
      <c r="AC251" s="38"/>
      <c r="AD251" s="38"/>
      <c r="AE251" s="38"/>
      <c r="AR251" s="230" t="s">
        <v>241</v>
      </c>
      <c r="AT251" s="230" t="s">
        <v>199</v>
      </c>
      <c r="AU251" s="230" t="s">
        <v>82</v>
      </c>
      <c r="AY251" s="17" t="s">
        <v>158</v>
      </c>
      <c r="BE251" s="231">
        <f>IF(N251="základní",J251,0)</f>
        <v>0</v>
      </c>
      <c r="BF251" s="231">
        <f>IF(N251="snížená",J251,0)</f>
        <v>0</v>
      </c>
      <c r="BG251" s="231">
        <f>IF(N251="zákl. přenesená",J251,0)</f>
        <v>0</v>
      </c>
      <c r="BH251" s="231">
        <f>IF(N251="sníž. přenesená",J251,0)</f>
        <v>0</v>
      </c>
      <c r="BI251" s="231">
        <f>IF(N251="nulová",J251,0)</f>
        <v>0</v>
      </c>
      <c r="BJ251" s="17" t="s">
        <v>82</v>
      </c>
      <c r="BK251" s="231">
        <f>ROUND(I251*H251,2)</f>
        <v>0</v>
      </c>
      <c r="BL251" s="17" t="s">
        <v>236</v>
      </c>
      <c r="BM251" s="230" t="s">
        <v>442</v>
      </c>
    </row>
    <row r="252" spans="1:47" s="2" customFormat="1" ht="12">
      <c r="A252" s="38"/>
      <c r="B252" s="39"/>
      <c r="C252" s="40"/>
      <c r="D252" s="232" t="s">
        <v>165</v>
      </c>
      <c r="E252" s="40"/>
      <c r="F252" s="233" t="s">
        <v>441</v>
      </c>
      <c r="G252" s="40"/>
      <c r="H252" s="40"/>
      <c r="I252" s="136"/>
      <c r="J252" s="40"/>
      <c r="K252" s="40"/>
      <c r="L252" s="44"/>
      <c r="M252" s="234"/>
      <c r="N252" s="235"/>
      <c r="O252" s="84"/>
      <c r="P252" s="84"/>
      <c r="Q252" s="84"/>
      <c r="R252" s="84"/>
      <c r="S252" s="84"/>
      <c r="T252" s="85"/>
      <c r="U252" s="38"/>
      <c r="V252" s="38"/>
      <c r="W252" s="38"/>
      <c r="X252" s="38"/>
      <c r="Y252" s="38"/>
      <c r="Z252" s="38"/>
      <c r="AA252" s="38"/>
      <c r="AB252" s="38"/>
      <c r="AC252" s="38"/>
      <c r="AD252" s="38"/>
      <c r="AE252" s="38"/>
      <c r="AT252" s="17" t="s">
        <v>165</v>
      </c>
      <c r="AU252" s="17" t="s">
        <v>82</v>
      </c>
    </row>
    <row r="253" spans="1:51" s="13" customFormat="1" ht="12">
      <c r="A253" s="13"/>
      <c r="B253" s="236"/>
      <c r="C253" s="237"/>
      <c r="D253" s="232" t="s">
        <v>166</v>
      </c>
      <c r="E253" s="238" t="s">
        <v>19</v>
      </c>
      <c r="F253" s="239" t="s">
        <v>443</v>
      </c>
      <c r="G253" s="237"/>
      <c r="H253" s="240">
        <v>1060</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166</v>
      </c>
      <c r="AU253" s="246" t="s">
        <v>82</v>
      </c>
      <c r="AV253" s="13" t="s">
        <v>85</v>
      </c>
      <c r="AW253" s="13" t="s">
        <v>34</v>
      </c>
      <c r="AX253" s="13" t="s">
        <v>82</v>
      </c>
      <c r="AY253" s="246" t="s">
        <v>158</v>
      </c>
    </row>
    <row r="254" spans="1:51" s="13" customFormat="1" ht="12">
      <c r="A254" s="13"/>
      <c r="B254" s="236"/>
      <c r="C254" s="237"/>
      <c r="D254" s="232" t="s">
        <v>166</v>
      </c>
      <c r="E254" s="237"/>
      <c r="F254" s="239" t="s">
        <v>444</v>
      </c>
      <c r="G254" s="237"/>
      <c r="H254" s="240">
        <v>1219</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166</v>
      </c>
      <c r="AU254" s="246" t="s">
        <v>82</v>
      </c>
      <c r="AV254" s="13" t="s">
        <v>85</v>
      </c>
      <c r="AW254" s="13" t="s">
        <v>4</v>
      </c>
      <c r="AX254" s="13" t="s">
        <v>82</v>
      </c>
      <c r="AY254" s="246" t="s">
        <v>158</v>
      </c>
    </row>
    <row r="255" spans="1:65" s="2" customFormat="1" ht="16.5" customHeight="1">
      <c r="A255" s="38"/>
      <c r="B255" s="39"/>
      <c r="C255" s="259" t="s">
        <v>445</v>
      </c>
      <c r="D255" s="259" t="s">
        <v>199</v>
      </c>
      <c r="E255" s="260" t="s">
        <v>446</v>
      </c>
      <c r="F255" s="261" t="s">
        <v>447</v>
      </c>
      <c r="G255" s="262" t="s">
        <v>162</v>
      </c>
      <c r="H255" s="263">
        <v>51.75</v>
      </c>
      <c r="I255" s="264"/>
      <c r="J255" s="265">
        <f>ROUND(I255*H255,2)</f>
        <v>0</v>
      </c>
      <c r="K255" s="261" t="s">
        <v>19</v>
      </c>
      <c r="L255" s="266"/>
      <c r="M255" s="267" t="s">
        <v>19</v>
      </c>
      <c r="N255" s="268" t="s">
        <v>45</v>
      </c>
      <c r="O255" s="84"/>
      <c r="P255" s="228">
        <f>O255*H255</f>
        <v>0</v>
      </c>
      <c r="Q255" s="228">
        <v>0</v>
      </c>
      <c r="R255" s="228">
        <f>Q255*H255</f>
        <v>0</v>
      </c>
      <c r="S255" s="228">
        <v>0</v>
      </c>
      <c r="T255" s="229">
        <f>S255*H255</f>
        <v>0</v>
      </c>
      <c r="U255" s="38"/>
      <c r="V255" s="38"/>
      <c r="W255" s="38"/>
      <c r="X255" s="38"/>
      <c r="Y255" s="38"/>
      <c r="Z255" s="38"/>
      <c r="AA255" s="38"/>
      <c r="AB255" s="38"/>
      <c r="AC255" s="38"/>
      <c r="AD255" s="38"/>
      <c r="AE255" s="38"/>
      <c r="AR255" s="230" t="s">
        <v>241</v>
      </c>
      <c r="AT255" s="230" t="s">
        <v>199</v>
      </c>
      <c r="AU255" s="230" t="s">
        <v>82</v>
      </c>
      <c r="AY255" s="17" t="s">
        <v>158</v>
      </c>
      <c r="BE255" s="231">
        <f>IF(N255="základní",J255,0)</f>
        <v>0</v>
      </c>
      <c r="BF255" s="231">
        <f>IF(N255="snížená",J255,0)</f>
        <v>0</v>
      </c>
      <c r="BG255" s="231">
        <f>IF(N255="zákl. přenesená",J255,0)</f>
        <v>0</v>
      </c>
      <c r="BH255" s="231">
        <f>IF(N255="sníž. přenesená",J255,0)</f>
        <v>0</v>
      </c>
      <c r="BI255" s="231">
        <f>IF(N255="nulová",J255,0)</f>
        <v>0</v>
      </c>
      <c r="BJ255" s="17" t="s">
        <v>82</v>
      </c>
      <c r="BK255" s="231">
        <f>ROUND(I255*H255,2)</f>
        <v>0</v>
      </c>
      <c r="BL255" s="17" t="s">
        <v>236</v>
      </c>
      <c r="BM255" s="230" t="s">
        <v>448</v>
      </c>
    </row>
    <row r="256" spans="1:47" s="2" customFormat="1" ht="12">
      <c r="A256" s="38"/>
      <c r="B256" s="39"/>
      <c r="C256" s="40"/>
      <c r="D256" s="232" t="s">
        <v>165</v>
      </c>
      <c r="E256" s="40"/>
      <c r="F256" s="233" t="s">
        <v>447</v>
      </c>
      <c r="G256" s="40"/>
      <c r="H256" s="40"/>
      <c r="I256" s="136"/>
      <c r="J256" s="40"/>
      <c r="K256" s="40"/>
      <c r="L256" s="44"/>
      <c r="M256" s="234"/>
      <c r="N256" s="235"/>
      <c r="O256" s="84"/>
      <c r="P256" s="84"/>
      <c r="Q256" s="84"/>
      <c r="R256" s="84"/>
      <c r="S256" s="84"/>
      <c r="T256" s="85"/>
      <c r="U256" s="38"/>
      <c r="V256" s="38"/>
      <c r="W256" s="38"/>
      <c r="X256" s="38"/>
      <c r="Y256" s="38"/>
      <c r="Z256" s="38"/>
      <c r="AA256" s="38"/>
      <c r="AB256" s="38"/>
      <c r="AC256" s="38"/>
      <c r="AD256" s="38"/>
      <c r="AE256" s="38"/>
      <c r="AT256" s="17" t="s">
        <v>165</v>
      </c>
      <c r="AU256" s="17" t="s">
        <v>82</v>
      </c>
    </row>
    <row r="257" spans="1:51" s="13" customFormat="1" ht="12">
      <c r="A257" s="13"/>
      <c r="B257" s="236"/>
      <c r="C257" s="237"/>
      <c r="D257" s="232" t="s">
        <v>166</v>
      </c>
      <c r="E257" s="238" t="s">
        <v>19</v>
      </c>
      <c r="F257" s="239" t="s">
        <v>449</v>
      </c>
      <c r="G257" s="237"/>
      <c r="H257" s="240">
        <v>45</v>
      </c>
      <c r="I257" s="241"/>
      <c r="J257" s="237"/>
      <c r="K257" s="237"/>
      <c r="L257" s="242"/>
      <c r="M257" s="243"/>
      <c r="N257" s="244"/>
      <c r="O257" s="244"/>
      <c r="P257" s="244"/>
      <c r="Q257" s="244"/>
      <c r="R257" s="244"/>
      <c r="S257" s="244"/>
      <c r="T257" s="245"/>
      <c r="U257" s="13"/>
      <c r="V257" s="13"/>
      <c r="W257" s="13"/>
      <c r="X257" s="13"/>
      <c r="Y257" s="13"/>
      <c r="Z257" s="13"/>
      <c r="AA257" s="13"/>
      <c r="AB257" s="13"/>
      <c r="AC257" s="13"/>
      <c r="AD257" s="13"/>
      <c r="AE257" s="13"/>
      <c r="AT257" s="246" t="s">
        <v>166</v>
      </c>
      <c r="AU257" s="246" t="s">
        <v>82</v>
      </c>
      <c r="AV257" s="13" t="s">
        <v>85</v>
      </c>
      <c r="AW257" s="13" t="s">
        <v>34</v>
      </c>
      <c r="AX257" s="13" t="s">
        <v>82</v>
      </c>
      <c r="AY257" s="246" t="s">
        <v>158</v>
      </c>
    </row>
    <row r="258" spans="1:51" s="13" customFormat="1" ht="12">
      <c r="A258" s="13"/>
      <c r="B258" s="236"/>
      <c r="C258" s="237"/>
      <c r="D258" s="232" t="s">
        <v>166</v>
      </c>
      <c r="E258" s="237"/>
      <c r="F258" s="239" t="s">
        <v>371</v>
      </c>
      <c r="G258" s="237"/>
      <c r="H258" s="240">
        <v>51.75</v>
      </c>
      <c r="I258" s="241"/>
      <c r="J258" s="237"/>
      <c r="K258" s="237"/>
      <c r="L258" s="242"/>
      <c r="M258" s="243"/>
      <c r="N258" s="244"/>
      <c r="O258" s="244"/>
      <c r="P258" s="244"/>
      <c r="Q258" s="244"/>
      <c r="R258" s="244"/>
      <c r="S258" s="244"/>
      <c r="T258" s="245"/>
      <c r="U258" s="13"/>
      <c r="V258" s="13"/>
      <c r="W258" s="13"/>
      <c r="X258" s="13"/>
      <c r="Y258" s="13"/>
      <c r="Z258" s="13"/>
      <c r="AA258" s="13"/>
      <c r="AB258" s="13"/>
      <c r="AC258" s="13"/>
      <c r="AD258" s="13"/>
      <c r="AE258" s="13"/>
      <c r="AT258" s="246" t="s">
        <v>166</v>
      </c>
      <c r="AU258" s="246" t="s">
        <v>82</v>
      </c>
      <c r="AV258" s="13" t="s">
        <v>85</v>
      </c>
      <c r="AW258" s="13" t="s">
        <v>4</v>
      </c>
      <c r="AX258" s="13" t="s">
        <v>82</v>
      </c>
      <c r="AY258" s="246" t="s">
        <v>158</v>
      </c>
    </row>
    <row r="259" spans="1:65" s="2" customFormat="1" ht="21.75" customHeight="1">
      <c r="A259" s="38"/>
      <c r="B259" s="39"/>
      <c r="C259" s="219" t="s">
        <v>450</v>
      </c>
      <c r="D259" s="219" t="s">
        <v>159</v>
      </c>
      <c r="E259" s="220" t="s">
        <v>451</v>
      </c>
      <c r="F259" s="221" t="s">
        <v>452</v>
      </c>
      <c r="G259" s="222" t="s">
        <v>162</v>
      </c>
      <c r="H259" s="223">
        <v>200</v>
      </c>
      <c r="I259" s="224"/>
      <c r="J259" s="225">
        <f>ROUND(I259*H259,2)</f>
        <v>0</v>
      </c>
      <c r="K259" s="221" t="s">
        <v>19</v>
      </c>
      <c r="L259" s="44"/>
      <c r="M259" s="226" t="s">
        <v>19</v>
      </c>
      <c r="N259" s="227" t="s">
        <v>45</v>
      </c>
      <c r="O259" s="84"/>
      <c r="P259" s="228">
        <f>O259*H259</f>
        <v>0</v>
      </c>
      <c r="Q259" s="228">
        <v>0</v>
      </c>
      <c r="R259" s="228">
        <f>Q259*H259</f>
        <v>0</v>
      </c>
      <c r="S259" s="228">
        <v>0</v>
      </c>
      <c r="T259" s="229">
        <f>S259*H259</f>
        <v>0</v>
      </c>
      <c r="U259" s="38"/>
      <c r="V259" s="38"/>
      <c r="W259" s="38"/>
      <c r="X259" s="38"/>
      <c r="Y259" s="38"/>
      <c r="Z259" s="38"/>
      <c r="AA259" s="38"/>
      <c r="AB259" s="38"/>
      <c r="AC259" s="38"/>
      <c r="AD259" s="38"/>
      <c r="AE259" s="38"/>
      <c r="AR259" s="230" t="s">
        <v>236</v>
      </c>
      <c r="AT259" s="230" t="s">
        <v>159</v>
      </c>
      <c r="AU259" s="230" t="s">
        <v>82</v>
      </c>
      <c r="AY259" s="17" t="s">
        <v>158</v>
      </c>
      <c r="BE259" s="231">
        <f>IF(N259="základní",J259,0)</f>
        <v>0</v>
      </c>
      <c r="BF259" s="231">
        <f>IF(N259="snížená",J259,0)</f>
        <v>0</v>
      </c>
      <c r="BG259" s="231">
        <f>IF(N259="zákl. přenesená",J259,0)</f>
        <v>0</v>
      </c>
      <c r="BH259" s="231">
        <f>IF(N259="sníž. přenesená",J259,0)</f>
        <v>0</v>
      </c>
      <c r="BI259" s="231">
        <f>IF(N259="nulová",J259,0)</f>
        <v>0</v>
      </c>
      <c r="BJ259" s="17" t="s">
        <v>82</v>
      </c>
      <c r="BK259" s="231">
        <f>ROUND(I259*H259,2)</f>
        <v>0</v>
      </c>
      <c r="BL259" s="17" t="s">
        <v>236</v>
      </c>
      <c r="BM259" s="230" t="s">
        <v>453</v>
      </c>
    </row>
    <row r="260" spans="1:47" s="2" customFormat="1" ht="12">
      <c r="A260" s="38"/>
      <c r="B260" s="39"/>
      <c r="C260" s="40"/>
      <c r="D260" s="232" t="s">
        <v>165</v>
      </c>
      <c r="E260" s="40"/>
      <c r="F260" s="233" t="s">
        <v>452</v>
      </c>
      <c r="G260" s="40"/>
      <c r="H260" s="40"/>
      <c r="I260" s="136"/>
      <c r="J260" s="40"/>
      <c r="K260" s="40"/>
      <c r="L260" s="44"/>
      <c r="M260" s="234"/>
      <c r="N260" s="235"/>
      <c r="O260" s="84"/>
      <c r="P260" s="84"/>
      <c r="Q260" s="84"/>
      <c r="R260" s="84"/>
      <c r="S260" s="84"/>
      <c r="T260" s="85"/>
      <c r="U260" s="38"/>
      <c r="V260" s="38"/>
      <c r="W260" s="38"/>
      <c r="X260" s="38"/>
      <c r="Y260" s="38"/>
      <c r="Z260" s="38"/>
      <c r="AA260" s="38"/>
      <c r="AB260" s="38"/>
      <c r="AC260" s="38"/>
      <c r="AD260" s="38"/>
      <c r="AE260" s="38"/>
      <c r="AT260" s="17" t="s">
        <v>165</v>
      </c>
      <c r="AU260" s="17" t="s">
        <v>82</v>
      </c>
    </row>
    <row r="261" spans="1:65" s="2" customFormat="1" ht="21.75" customHeight="1">
      <c r="A261" s="38"/>
      <c r="B261" s="39"/>
      <c r="C261" s="259" t="s">
        <v>454</v>
      </c>
      <c r="D261" s="259" t="s">
        <v>199</v>
      </c>
      <c r="E261" s="260" t="s">
        <v>455</v>
      </c>
      <c r="F261" s="261" t="s">
        <v>456</v>
      </c>
      <c r="G261" s="262" t="s">
        <v>162</v>
      </c>
      <c r="H261" s="263">
        <v>230</v>
      </c>
      <c r="I261" s="264"/>
      <c r="J261" s="265">
        <f>ROUND(I261*H261,2)</f>
        <v>0</v>
      </c>
      <c r="K261" s="261" t="s">
        <v>19</v>
      </c>
      <c r="L261" s="266"/>
      <c r="M261" s="267" t="s">
        <v>19</v>
      </c>
      <c r="N261" s="268" t="s">
        <v>45</v>
      </c>
      <c r="O261" s="84"/>
      <c r="P261" s="228">
        <f>O261*H261</f>
        <v>0</v>
      </c>
      <c r="Q261" s="228">
        <v>0.00042</v>
      </c>
      <c r="R261" s="228">
        <f>Q261*H261</f>
        <v>0.0966</v>
      </c>
      <c r="S261" s="228">
        <v>0</v>
      </c>
      <c r="T261" s="229">
        <f>S261*H261</f>
        <v>0</v>
      </c>
      <c r="U261" s="38"/>
      <c r="V261" s="38"/>
      <c r="W261" s="38"/>
      <c r="X261" s="38"/>
      <c r="Y261" s="38"/>
      <c r="Z261" s="38"/>
      <c r="AA261" s="38"/>
      <c r="AB261" s="38"/>
      <c r="AC261" s="38"/>
      <c r="AD261" s="38"/>
      <c r="AE261" s="38"/>
      <c r="AR261" s="230" t="s">
        <v>241</v>
      </c>
      <c r="AT261" s="230" t="s">
        <v>199</v>
      </c>
      <c r="AU261" s="230" t="s">
        <v>82</v>
      </c>
      <c r="AY261" s="17" t="s">
        <v>158</v>
      </c>
      <c r="BE261" s="231">
        <f>IF(N261="základní",J261,0)</f>
        <v>0</v>
      </c>
      <c r="BF261" s="231">
        <f>IF(N261="snížená",J261,0)</f>
        <v>0</v>
      </c>
      <c r="BG261" s="231">
        <f>IF(N261="zákl. přenesená",J261,0)</f>
        <v>0</v>
      </c>
      <c r="BH261" s="231">
        <f>IF(N261="sníž. přenesená",J261,0)</f>
        <v>0</v>
      </c>
      <c r="BI261" s="231">
        <f>IF(N261="nulová",J261,0)</f>
        <v>0</v>
      </c>
      <c r="BJ261" s="17" t="s">
        <v>82</v>
      </c>
      <c r="BK261" s="231">
        <f>ROUND(I261*H261,2)</f>
        <v>0</v>
      </c>
      <c r="BL261" s="17" t="s">
        <v>236</v>
      </c>
      <c r="BM261" s="230" t="s">
        <v>457</v>
      </c>
    </row>
    <row r="262" spans="1:47" s="2" customFormat="1" ht="12">
      <c r="A262" s="38"/>
      <c r="B262" s="39"/>
      <c r="C262" s="40"/>
      <c r="D262" s="232" t="s">
        <v>165</v>
      </c>
      <c r="E262" s="40"/>
      <c r="F262" s="233" t="s">
        <v>456</v>
      </c>
      <c r="G262" s="40"/>
      <c r="H262" s="40"/>
      <c r="I262" s="136"/>
      <c r="J262" s="40"/>
      <c r="K262" s="40"/>
      <c r="L262" s="44"/>
      <c r="M262" s="234"/>
      <c r="N262" s="235"/>
      <c r="O262" s="84"/>
      <c r="P262" s="84"/>
      <c r="Q262" s="84"/>
      <c r="R262" s="84"/>
      <c r="S262" s="84"/>
      <c r="T262" s="85"/>
      <c r="U262" s="38"/>
      <c r="V262" s="38"/>
      <c r="W262" s="38"/>
      <c r="X262" s="38"/>
      <c r="Y262" s="38"/>
      <c r="Z262" s="38"/>
      <c r="AA262" s="38"/>
      <c r="AB262" s="38"/>
      <c r="AC262" s="38"/>
      <c r="AD262" s="38"/>
      <c r="AE262" s="38"/>
      <c r="AT262" s="17" t="s">
        <v>165</v>
      </c>
      <c r="AU262" s="17" t="s">
        <v>82</v>
      </c>
    </row>
    <row r="263" spans="1:51" s="13" customFormat="1" ht="12">
      <c r="A263" s="13"/>
      <c r="B263" s="236"/>
      <c r="C263" s="237"/>
      <c r="D263" s="232" t="s">
        <v>166</v>
      </c>
      <c r="E263" s="238" t="s">
        <v>19</v>
      </c>
      <c r="F263" s="239" t="s">
        <v>458</v>
      </c>
      <c r="G263" s="237"/>
      <c r="H263" s="240">
        <v>200</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166</v>
      </c>
      <c r="AU263" s="246" t="s">
        <v>82</v>
      </c>
      <c r="AV263" s="13" t="s">
        <v>85</v>
      </c>
      <c r="AW263" s="13" t="s">
        <v>34</v>
      </c>
      <c r="AX263" s="13" t="s">
        <v>82</v>
      </c>
      <c r="AY263" s="246" t="s">
        <v>158</v>
      </c>
    </row>
    <row r="264" spans="1:51" s="13" customFormat="1" ht="12">
      <c r="A264" s="13"/>
      <c r="B264" s="236"/>
      <c r="C264" s="237"/>
      <c r="D264" s="232" t="s">
        <v>166</v>
      </c>
      <c r="E264" s="237"/>
      <c r="F264" s="239" t="s">
        <v>350</v>
      </c>
      <c r="G264" s="237"/>
      <c r="H264" s="240">
        <v>230</v>
      </c>
      <c r="I264" s="241"/>
      <c r="J264" s="237"/>
      <c r="K264" s="237"/>
      <c r="L264" s="242"/>
      <c r="M264" s="243"/>
      <c r="N264" s="244"/>
      <c r="O264" s="244"/>
      <c r="P264" s="244"/>
      <c r="Q264" s="244"/>
      <c r="R264" s="244"/>
      <c r="S264" s="244"/>
      <c r="T264" s="245"/>
      <c r="U264" s="13"/>
      <c r="V264" s="13"/>
      <c r="W264" s="13"/>
      <c r="X264" s="13"/>
      <c r="Y264" s="13"/>
      <c r="Z264" s="13"/>
      <c r="AA264" s="13"/>
      <c r="AB264" s="13"/>
      <c r="AC264" s="13"/>
      <c r="AD264" s="13"/>
      <c r="AE264" s="13"/>
      <c r="AT264" s="246" t="s">
        <v>166</v>
      </c>
      <c r="AU264" s="246" t="s">
        <v>82</v>
      </c>
      <c r="AV264" s="13" t="s">
        <v>85</v>
      </c>
      <c r="AW264" s="13" t="s">
        <v>4</v>
      </c>
      <c r="AX264" s="13" t="s">
        <v>82</v>
      </c>
      <c r="AY264" s="246" t="s">
        <v>158</v>
      </c>
    </row>
    <row r="265" spans="1:65" s="2" customFormat="1" ht="21.75" customHeight="1">
      <c r="A265" s="38"/>
      <c r="B265" s="39"/>
      <c r="C265" s="259" t="s">
        <v>459</v>
      </c>
      <c r="D265" s="259" t="s">
        <v>199</v>
      </c>
      <c r="E265" s="260" t="s">
        <v>460</v>
      </c>
      <c r="F265" s="261" t="s">
        <v>461</v>
      </c>
      <c r="G265" s="262" t="s">
        <v>202</v>
      </c>
      <c r="H265" s="263">
        <v>2</v>
      </c>
      <c r="I265" s="264"/>
      <c r="J265" s="265">
        <f>ROUND(I265*H265,2)</f>
        <v>0</v>
      </c>
      <c r="K265" s="261" t="s">
        <v>19</v>
      </c>
      <c r="L265" s="266"/>
      <c r="M265" s="267" t="s">
        <v>19</v>
      </c>
      <c r="N265" s="268" t="s">
        <v>45</v>
      </c>
      <c r="O265" s="84"/>
      <c r="P265" s="228">
        <f>O265*H265</f>
        <v>0</v>
      </c>
      <c r="Q265" s="228">
        <v>0.00042</v>
      </c>
      <c r="R265" s="228">
        <f>Q265*H265</f>
        <v>0.00084</v>
      </c>
      <c r="S265" s="228">
        <v>0</v>
      </c>
      <c r="T265" s="229">
        <f>S265*H265</f>
        <v>0</v>
      </c>
      <c r="U265" s="38"/>
      <c r="V265" s="38"/>
      <c r="W265" s="38"/>
      <c r="X265" s="38"/>
      <c r="Y265" s="38"/>
      <c r="Z265" s="38"/>
      <c r="AA265" s="38"/>
      <c r="AB265" s="38"/>
      <c r="AC265" s="38"/>
      <c r="AD265" s="38"/>
      <c r="AE265" s="38"/>
      <c r="AR265" s="230" t="s">
        <v>241</v>
      </c>
      <c r="AT265" s="230" t="s">
        <v>199</v>
      </c>
      <c r="AU265" s="230" t="s">
        <v>82</v>
      </c>
      <c r="AY265" s="17" t="s">
        <v>158</v>
      </c>
      <c r="BE265" s="231">
        <f>IF(N265="základní",J265,0)</f>
        <v>0</v>
      </c>
      <c r="BF265" s="231">
        <f>IF(N265="snížená",J265,0)</f>
        <v>0</v>
      </c>
      <c r="BG265" s="231">
        <f>IF(N265="zákl. přenesená",J265,0)</f>
        <v>0</v>
      </c>
      <c r="BH265" s="231">
        <f>IF(N265="sníž. přenesená",J265,0)</f>
        <v>0</v>
      </c>
      <c r="BI265" s="231">
        <f>IF(N265="nulová",J265,0)</f>
        <v>0</v>
      </c>
      <c r="BJ265" s="17" t="s">
        <v>82</v>
      </c>
      <c r="BK265" s="231">
        <f>ROUND(I265*H265,2)</f>
        <v>0</v>
      </c>
      <c r="BL265" s="17" t="s">
        <v>236</v>
      </c>
      <c r="BM265" s="230" t="s">
        <v>462</v>
      </c>
    </row>
    <row r="266" spans="1:47" s="2" customFormat="1" ht="12">
      <c r="A266" s="38"/>
      <c r="B266" s="39"/>
      <c r="C266" s="40"/>
      <c r="D266" s="232" t="s">
        <v>165</v>
      </c>
      <c r="E266" s="40"/>
      <c r="F266" s="233" t="s">
        <v>461</v>
      </c>
      <c r="G266" s="40"/>
      <c r="H266" s="40"/>
      <c r="I266" s="136"/>
      <c r="J266" s="40"/>
      <c r="K266" s="40"/>
      <c r="L266" s="44"/>
      <c r="M266" s="234"/>
      <c r="N266" s="235"/>
      <c r="O266" s="84"/>
      <c r="P266" s="84"/>
      <c r="Q266" s="84"/>
      <c r="R266" s="84"/>
      <c r="S266" s="84"/>
      <c r="T266" s="85"/>
      <c r="U266" s="38"/>
      <c r="V266" s="38"/>
      <c r="W266" s="38"/>
      <c r="X266" s="38"/>
      <c r="Y266" s="38"/>
      <c r="Z266" s="38"/>
      <c r="AA266" s="38"/>
      <c r="AB266" s="38"/>
      <c r="AC266" s="38"/>
      <c r="AD266" s="38"/>
      <c r="AE266" s="38"/>
      <c r="AT266" s="17" t="s">
        <v>165</v>
      </c>
      <c r="AU266" s="17" t="s">
        <v>82</v>
      </c>
    </row>
    <row r="267" spans="1:51" s="13" customFormat="1" ht="12">
      <c r="A267" s="13"/>
      <c r="B267" s="236"/>
      <c r="C267" s="237"/>
      <c r="D267" s="232" t="s">
        <v>166</v>
      </c>
      <c r="E267" s="238" t="s">
        <v>19</v>
      </c>
      <c r="F267" s="239" t="s">
        <v>463</v>
      </c>
      <c r="G267" s="237"/>
      <c r="H267" s="240">
        <v>2</v>
      </c>
      <c r="I267" s="241"/>
      <c r="J267" s="237"/>
      <c r="K267" s="237"/>
      <c r="L267" s="242"/>
      <c r="M267" s="243"/>
      <c r="N267" s="244"/>
      <c r="O267" s="244"/>
      <c r="P267" s="244"/>
      <c r="Q267" s="244"/>
      <c r="R267" s="244"/>
      <c r="S267" s="244"/>
      <c r="T267" s="245"/>
      <c r="U267" s="13"/>
      <c r="V267" s="13"/>
      <c r="W267" s="13"/>
      <c r="X267" s="13"/>
      <c r="Y267" s="13"/>
      <c r="Z267" s="13"/>
      <c r="AA267" s="13"/>
      <c r="AB267" s="13"/>
      <c r="AC267" s="13"/>
      <c r="AD267" s="13"/>
      <c r="AE267" s="13"/>
      <c r="AT267" s="246" t="s">
        <v>166</v>
      </c>
      <c r="AU267" s="246" t="s">
        <v>82</v>
      </c>
      <c r="AV267" s="13" t="s">
        <v>85</v>
      </c>
      <c r="AW267" s="13" t="s">
        <v>34</v>
      </c>
      <c r="AX267" s="13" t="s">
        <v>82</v>
      </c>
      <c r="AY267" s="246" t="s">
        <v>158</v>
      </c>
    </row>
    <row r="268" spans="1:65" s="2" customFormat="1" ht="21.75" customHeight="1">
      <c r="A268" s="38"/>
      <c r="B268" s="39"/>
      <c r="C268" s="219" t="s">
        <v>464</v>
      </c>
      <c r="D268" s="219" t="s">
        <v>159</v>
      </c>
      <c r="E268" s="220" t="s">
        <v>465</v>
      </c>
      <c r="F268" s="221" t="s">
        <v>466</v>
      </c>
      <c r="G268" s="222" t="s">
        <v>162</v>
      </c>
      <c r="H268" s="223">
        <v>175</v>
      </c>
      <c r="I268" s="224"/>
      <c r="J268" s="225">
        <f>ROUND(I268*H268,2)</f>
        <v>0</v>
      </c>
      <c r="K268" s="221" t="s">
        <v>213</v>
      </c>
      <c r="L268" s="44"/>
      <c r="M268" s="226" t="s">
        <v>19</v>
      </c>
      <c r="N268" s="227" t="s">
        <v>45</v>
      </c>
      <c r="O268" s="84"/>
      <c r="P268" s="228">
        <f>O268*H268</f>
        <v>0</v>
      </c>
      <c r="Q268" s="228">
        <v>0</v>
      </c>
      <c r="R268" s="228">
        <f>Q268*H268</f>
        <v>0</v>
      </c>
      <c r="S268" s="228">
        <v>0</v>
      </c>
      <c r="T268" s="229">
        <f>S268*H268</f>
        <v>0</v>
      </c>
      <c r="U268" s="38"/>
      <c r="V268" s="38"/>
      <c r="W268" s="38"/>
      <c r="X268" s="38"/>
      <c r="Y268" s="38"/>
      <c r="Z268" s="38"/>
      <c r="AA268" s="38"/>
      <c r="AB268" s="38"/>
      <c r="AC268" s="38"/>
      <c r="AD268" s="38"/>
      <c r="AE268" s="38"/>
      <c r="AR268" s="230" t="s">
        <v>236</v>
      </c>
      <c r="AT268" s="230" t="s">
        <v>159</v>
      </c>
      <c r="AU268" s="230" t="s">
        <v>82</v>
      </c>
      <c r="AY268" s="17" t="s">
        <v>158</v>
      </c>
      <c r="BE268" s="231">
        <f>IF(N268="základní",J268,0)</f>
        <v>0</v>
      </c>
      <c r="BF268" s="231">
        <f>IF(N268="snížená",J268,0)</f>
        <v>0</v>
      </c>
      <c r="BG268" s="231">
        <f>IF(N268="zákl. přenesená",J268,0)</f>
        <v>0</v>
      </c>
      <c r="BH268" s="231">
        <f>IF(N268="sníž. přenesená",J268,0)</f>
        <v>0</v>
      </c>
      <c r="BI268" s="231">
        <f>IF(N268="nulová",J268,0)</f>
        <v>0</v>
      </c>
      <c r="BJ268" s="17" t="s">
        <v>82</v>
      </c>
      <c r="BK268" s="231">
        <f>ROUND(I268*H268,2)</f>
        <v>0</v>
      </c>
      <c r="BL268" s="17" t="s">
        <v>236</v>
      </c>
      <c r="BM268" s="230" t="s">
        <v>467</v>
      </c>
    </row>
    <row r="269" spans="1:47" s="2" customFormat="1" ht="12">
      <c r="A269" s="38"/>
      <c r="B269" s="39"/>
      <c r="C269" s="40"/>
      <c r="D269" s="232" t="s">
        <v>165</v>
      </c>
      <c r="E269" s="40"/>
      <c r="F269" s="233" t="s">
        <v>468</v>
      </c>
      <c r="G269" s="40"/>
      <c r="H269" s="40"/>
      <c r="I269" s="136"/>
      <c r="J269" s="40"/>
      <c r="K269" s="40"/>
      <c r="L269" s="44"/>
      <c r="M269" s="234"/>
      <c r="N269" s="235"/>
      <c r="O269" s="84"/>
      <c r="P269" s="84"/>
      <c r="Q269" s="84"/>
      <c r="R269" s="84"/>
      <c r="S269" s="84"/>
      <c r="T269" s="85"/>
      <c r="U269" s="38"/>
      <c r="V269" s="38"/>
      <c r="W269" s="38"/>
      <c r="X269" s="38"/>
      <c r="Y269" s="38"/>
      <c r="Z269" s="38"/>
      <c r="AA269" s="38"/>
      <c r="AB269" s="38"/>
      <c r="AC269" s="38"/>
      <c r="AD269" s="38"/>
      <c r="AE269" s="38"/>
      <c r="AT269" s="17" t="s">
        <v>165</v>
      </c>
      <c r="AU269" s="17" t="s">
        <v>82</v>
      </c>
    </row>
    <row r="270" spans="1:65" s="2" customFormat="1" ht="16.5" customHeight="1">
      <c r="A270" s="38"/>
      <c r="B270" s="39"/>
      <c r="C270" s="259" t="s">
        <v>469</v>
      </c>
      <c r="D270" s="259" t="s">
        <v>199</v>
      </c>
      <c r="E270" s="260" t="s">
        <v>470</v>
      </c>
      <c r="F270" s="261" t="s">
        <v>471</v>
      </c>
      <c r="G270" s="262" t="s">
        <v>162</v>
      </c>
      <c r="H270" s="263">
        <v>201.25</v>
      </c>
      <c r="I270" s="264"/>
      <c r="J270" s="265">
        <f>ROUND(I270*H270,2)</f>
        <v>0</v>
      </c>
      <c r="K270" s="261" t="s">
        <v>213</v>
      </c>
      <c r="L270" s="266"/>
      <c r="M270" s="267" t="s">
        <v>19</v>
      </c>
      <c r="N270" s="268" t="s">
        <v>45</v>
      </c>
      <c r="O270" s="84"/>
      <c r="P270" s="228">
        <f>O270*H270</f>
        <v>0</v>
      </c>
      <c r="Q270" s="228">
        <v>0.00048</v>
      </c>
      <c r="R270" s="228">
        <f>Q270*H270</f>
        <v>0.0966</v>
      </c>
      <c r="S270" s="228">
        <v>0</v>
      </c>
      <c r="T270" s="229">
        <f>S270*H270</f>
        <v>0</v>
      </c>
      <c r="U270" s="38"/>
      <c r="V270" s="38"/>
      <c r="W270" s="38"/>
      <c r="X270" s="38"/>
      <c r="Y270" s="38"/>
      <c r="Z270" s="38"/>
      <c r="AA270" s="38"/>
      <c r="AB270" s="38"/>
      <c r="AC270" s="38"/>
      <c r="AD270" s="38"/>
      <c r="AE270" s="38"/>
      <c r="AR270" s="230" t="s">
        <v>241</v>
      </c>
      <c r="AT270" s="230" t="s">
        <v>199</v>
      </c>
      <c r="AU270" s="230" t="s">
        <v>82</v>
      </c>
      <c r="AY270" s="17" t="s">
        <v>158</v>
      </c>
      <c r="BE270" s="231">
        <f>IF(N270="základní",J270,0)</f>
        <v>0</v>
      </c>
      <c r="BF270" s="231">
        <f>IF(N270="snížená",J270,0)</f>
        <v>0</v>
      </c>
      <c r="BG270" s="231">
        <f>IF(N270="zákl. přenesená",J270,0)</f>
        <v>0</v>
      </c>
      <c r="BH270" s="231">
        <f>IF(N270="sníž. přenesená",J270,0)</f>
        <v>0</v>
      </c>
      <c r="BI270" s="231">
        <f>IF(N270="nulová",J270,0)</f>
        <v>0</v>
      </c>
      <c r="BJ270" s="17" t="s">
        <v>82</v>
      </c>
      <c r="BK270" s="231">
        <f>ROUND(I270*H270,2)</f>
        <v>0</v>
      </c>
      <c r="BL270" s="17" t="s">
        <v>236</v>
      </c>
      <c r="BM270" s="230" t="s">
        <v>472</v>
      </c>
    </row>
    <row r="271" spans="1:47" s="2" customFormat="1" ht="12">
      <c r="A271" s="38"/>
      <c r="B271" s="39"/>
      <c r="C271" s="40"/>
      <c r="D271" s="232" t="s">
        <v>165</v>
      </c>
      <c r="E271" s="40"/>
      <c r="F271" s="233" t="s">
        <v>471</v>
      </c>
      <c r="G271" s="40"/>
      <c r="H271" s="40"/>
      <c r="I271" s="136"/>
      <c r="J271" s="40"/>
      <c r="K271" s="40"/>
      <c r="L271" s="44"/>
      <c r="M271" s="234"/>
      <c r="N271" s="235"/>
      <c r="O271" s="84"/>
      <c r="P271" s="84"/>
      <c r="Q271" s="84"/>
      <c r="R271" s="84"/>
      <c r="S271" s="84"/>
      <c r="T271" s="85"/>
      <c r="U271" s="38"/>
      <c r="V271" s="38"/>
      <c r="W271" s="38"/>
      <c r="X271" s="38"/>
      <c r="Y271" s="38"/>
      <c r="Z271" s="38"/>
      <c r="AA271" s="38"/>
      <c r="AB271" s="38"/>
      <c r="AC271" s="38"/>
      <c r="AD271" s="38"/>
      <c r="AE271" s="38"/>
      <c r="AT271" s="17" t="s">
        <v>165</v>
      </c>
      <c r="AU271" s="17" t="s">
        <v>82</v>
      </c>
    </row>
    <row r="272" spans="1:51" s="13" customFormat="1" ht="12">
      <c r="A272" s="13"/>
      <c r="B272" s="236"/>
      <c r="C272" s="237"/>
      <c r="D272" s="232" t="s">
        <v>166</v>
      </c>
      <c r="E272" s="238" t="s">
        <v>19</v>
      </c>
      <c r="F272" s="239" t="s">
        <v>473</v>
      </c>
      <c r="G272" s="237"/>
      <c r="H272" s="240">
        <v>175</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166</v>
      </c>
      <c r="AU272" s="246" t="s">
        <v>82</v>
      </c>
      <c r="AV272" s="13" t="s">
        <v>85</v>
      </c>
      <c r="AW272" s="13" t="s">
        <v>34</v>
      </c>
      <c r="AX272" s="13" t="s">
        <v>82</v>
      </c>
      <c r="AY272" s="246" t="s">
        <v>158</v>
      </c>
    </row>
    <row r="273" spans="1:51" s="13" customFormat="1" ht="12">
      <c r="A273" s="13"/>
      <c r="B273" s="236"/>
      <c r="C273" s="237"/>
      <c r="D273" s="232" t="s">
        <v>166</v>
      </c>
      <c r="E273" s="237"/>
      <c r="F273" s="239" t="s">
        <v>434</v>
      </c>
      <c r="G273" s="237"/>
      <c r="H273" s="240">
        <v>201.25</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166</v>
      </c>
      <c r="AU273" s="246" t="s">
        <v>82</v>
      </c>
      <c r="AV273" s="13" t="s">
        <v>85</v>
      </c>
      <c r="AW273" s="13" t="s">
        <v>4</v>
      </c>
      <c r="AX273" s="13" t="s">
        <v>82</v>
      </c>
      <c r="AY273" s="246" t="s">
        <v>158</v>
      </c>
    </row>
    <row r="274" spans="1:65" s="2" customFormat="1" ht="21.75" customHeight="1">
      <c r="A274" s="38"/>
      <c r="B274" s="39"/>
      <c r="C274" s="219" t="s">
        <v>474</v>
      </c>
      <c r="D274" s="219" t="s">
        <v>159</v>
      </c>
      <c r="E274" s="220" t="s">
        <v>475</v>
      </c>
      <c r="F274" s="221" t="s">
        <v>476</v>
      </c>
      <c r="G274" s="222" t="s">
        <v>162</v>
      </c>
      <c r="H274" s="223">
        <v>520</v>
      </c>
      <c r="I274" s="224"/>
      <c r="J274" s="225">
        <f>ROUND(I274*H274,2)</f>
        <v>0</v>
      </c>
      <c r="K274" s="221" t="s">
        <v>19</v>
      </c>
      <c r="L274" s="44"/>
      <c r="M274" s="226" t="s">
        <v>19</v>
      </c>
      <c r="N274" s="227" t="s">
        <v>45</v>
      </c>
      <c r="O274" s="84"/>
      <c r="P274" s="228">
        <f>O274*H274</f>
        <v>0</v>
      </c>
      <c r="Q274" s="228">
        <v>0</v>
      </c>
      <c r="R274" s="228">
        <f>Q274*H274</f>
        <v>0</v>
      </c>
      <c r="S274" s="228">
        <v>0</v>
      </c>
      <c r="T274" s="229">
        <f>S274*H274</f>
        <v>0</v>
      </c>
      <c r="U274" s="38"/>
      <c r="V274" s="38"/>
      <c r="W274" s="38"/>
      <c r="X274" s="38"/>
      <c r="Y274" s="38"/>
      <c r="Z274" s="38"/>
      <c r="AA274" s="38"/>
      <c r="AB274" s="38"/>
      <c r="AC274" s="38"/>
      <c r="AD274" s="38"/>
      <c r="AE274" s="38"/>
      <c r="AR274" s="230" t="s">
        <v>236</v>
      </c>
      <c r="AT274" s="230" t="s">
        <v>159</v>
      </c>
      <c r="AU274" s="230" t="s">
        <v>82</v>
      </c>
      <c r="AY274" s="17" t="s">
        <v>158</v>
      </c>
      <c r="BE274" s="231">
        <f>IF(N274="základní",J274,0)</f>
        <v>0</v>
      </c>
      <c r="BF274" s="231">
        <f>IF(N274="snížená",J274,0)</f>
        <v>0</v>
      </c>
      <c r="BG274" s="231">
        <f>IF(N274="zákl. přenesená",J274,0)</f>
        <v>0</v>
      </c>
      <c r="BH274" s="231">
        <f>IF(N274="sníž. přenesená",J274,0)</f>
        <v>0</v>
      </c>
      <c r="BI274" s="231">
        <f>IF(N274="nulová",J274,0)</f>
        <v>0</v>
      </c>
      <c r="BJ274" s="17" t="s">
        <v>82</v>
      </c>
      <c r="BK274" s="231">
        <f>ROUND(I274*H274,2)</f>
        <v>0</v>
      </c>
      <c r="BL274" s="17" t="s">
        <v>236</v>
      </c>
      <c r="BM274" s="230" t="s">
        <v>477</v>
      </c>
    </row>
    <row r="275" spans="1:47" s="2" customFormat="1" ht="12">
      <c r="A275" s="38"/>
      <c r="B275" s="39"/>
      <c r="C275" s="40"/>
      <c r="D275" s="232" t="s">
        <v>165</v>
      </c>
      <c r="E275" s="40"/>
      <c r="F275" s="233" t="s">
        <v>478</v>
      </c>
      <c r="G275" s="40"/>
      <c r="H275" s="40"/>
      <c r="I275" s="136"/>
      <c r="J275" s="40"/>
      <c r="K275" s="40"/>
      <c r="L275" s="44"/>
      <c r="M275" s="234"/>
      <c r="N275" s="235"/>
      <c r="O275" s="84"/>
      <c r="P275" s="84"/>
      <c r="Q275" s="84"/>
      <c r="R275" s="84"/>
      <c r="S275" s="84"/>
      <c r="T275" s="85"/>
      <c r="U275" s="38"/>
      <c r="V275" s="38"/>
      <c r="W275" s="38"/>
      <c r="X275" s="38"/>
      <c r="Y275" s="38"/>
      <c r="Z275" s="38"/>
      <c r="AA275" s="38"/>
      <c r="AB275" s="38"/>
      <c r="AC275" s="38"/>
      <c r="AD275" s="38"/>
      <c r="AE275" s="38"/>
      <c r="AT275" s="17" t="s">
        <v>165</v>
      </c>
      <c r="AU275" s="17" t="s">
        <v>82</v>
      </c>
    </row>
    <row r="276" spans="1:65" s="2" customFormat="1" ht="16.5" customHeight="1">
      <c r="A276" s="38"/>
      <c r="B276" s="39"/>
      <c r="C276" s="259" t="s">
        <v>479</v>
      </c>
      <c r="D276" s="259" t="s">
        <v>199</v>
      </c>
      <c r="E276" s="260" t="s">
        <v>480</v>
      </c>
      <c r="F276" s="261" t="s">
        <v>481</v>
      </c>
      <c r="G276" s="262" t="s">
        <v>162</v>
      </c>
      <c r="H276" s="263">
        <v>483</v>
      </c>
      <c r="I276" s="264"/>
      <c r="J276" s="265">
        <f>ROUND(I276*H276,2)</f>
        <v>0</v>
      </c>
      <c r="K276" s="261" t="s">
        <v>19</v>
      </c>
      <c r="L276" s="266"/>
      <c r="M276" s="267" t="s">
        <v>19</v>
      </c>
      <c r="N276" s="268" t="s">
        <v>45</v>
      </c>
      <c r="O276" s="84"/>
      <c r="P276" s="228">
        <f>O276*H276</f>
        <v>0</v>
      </c>
      <c r="Q276" s="228">
        <v>0.00076</v>
      </c>
      <c r="R276" s="228">
        <f>Q276*H276</f>
        <v>0.36708</v>
      </c>
      <c r="S276" s="228">
        <v>0</v>
      </c>
      <c r="T276" s="229">
        <f>S276*H276</f>
        <v>0</v>
      </c>
      <c r="U276" s="38"/>
      <c r="V276" s="38"/>
      <c r="W276" s="38"/>
      <c r="X276" s="38"/>
      <c r="Y276" s="38"/>
      <c r="Z276" s="38"/>
      <c r="AA276" s="38"/>
      <c r="AB276" s="38"/>
      <c r="AC276" s="38"/>
      <c r="AD276" s="38"/>
      <c r="AE276" s="38"/>
      <c r="AR276" s="230" t="s">
        <v>241</v>
      </c>
      <c r="AT276" s="230" t="s">
        <v>199</v>
      </c>
      <c r="AU276" s="230" t="s">
        <v>82</v>
      </c>
      <c r="AY276" s="17" t="s">
        <v>158</v>
      </c>
      <c r="BE276" s="231">
        <f>IF(N276="základní",J276,0)</f>
        <v>0</v>
      </c>
      <c r="BF276" s="231">
        <f>IF(N276="snížená",J276,0)</f>
        <v>0</v>
      </c>
      <c r="BG276" s="231">
        <f>IF(N276="zákl. přenesená",J276,0)</f>
        <v>0</v>
      </c>
      <c r="BH276" s="231">
        <f>IF(N276="sníž. přenesená",J276,0)</f>
        <v>0</v>
      </c>
      <c r="BI276" s="231">
        <f>IF(N276="nulová",J276,0)</f>
        <v>0</v>
      </c>
      <c r="BJ276" s="17" t="s">
        <v>82</v>
      </c>
      <c r="BK276" s="231">
        <f>ROUND(I276*H276,2)</f>
        <v>0</v>
      </c>
      <c r="BL276" s="17" t="s">
        <v>236</v>
      </c>
      <c r="BM276" s="230" t="s">
        <v>482</v>
      </c>
    </row>
    <row r="277" spans="1:47" s="2" customFormat="1" ht="12">
      <c r="A277" s="38"/>
      <c r="B277" s="39"/>
      <c r="C277" s="40"/>
      <c r="D277" s="232" t="s">
        <v>165</v>
      </c>
      <c r="E277" s="40"/>
      <c r="F277" s="233" t="s">
        <v>481</v>
      </c>
      <c r="G277" s="40"/>
      <c r="H277" s="40"/>
      <c r="I277" s="136"/>
      <c r="J277" s="40"/>
      <c r="K277" s="40"/>
      <c r="L277" s="44"/>
      <c r="M277" s="234"/>
      <c r="N277" s="235"/>
      <c r="O277" s="84"/>
      <c r="P277" s="84"/>
      <c r="Q277" s="84"/>
      <c r="R277" s="84"/>
      <c r="S277" s="84"/>
      <c r="T277" s="85"/>
      <c r="U277" s="38"/>
      <c r="V277" s="38"/>
      <c r="W277" s="38"/>
      <c r="X277" s="38"/>
      <c r="Y277" s="38"/>
      <c r="Z277" s="38"/>
      <c r="AA277" s="38"/>
      <c r="AB277" s="38"/>
      <c r="AC277" s="38"/>
      <c r="AD277" s="38"/>
      <c r="AE277" s="38"/>
      <c r="AT277" s="17" t="s">
        <v>165</v>
      </c>
      <c r="AU277" s="17" t="s">
        <v>82</v>
      </c>
    </row>
    <row r="278" spans="1:51" s="13" customFormat="1" ht="12">
      <c r="A278" s="13"/>
      <c r="B278" s="236"/>
      <c r="C278" s="237"/>
      <c r="D278" s="232" t="s">
        <v>166</v>
      </c>
      <c r="E278" s="238" t="s">
        <v>19</v>
      </c>
      <c r="F278" s="239" t="s">
        <v>483</v>
      </c>
      <c r="G278" s="237"/>
      <c r="H278" s="240">
        <v>420</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166</v>
      </c>
      <c r="AU278" s="246" t="s">
        <v>82</v>
      </c>
      <c r="AV278" s="13" t="s">
        <v>85</v>
      </c>
      <c r="AW278" s="13" t="s">
        <v>34</v>
      </c>
      <c r="AX278" s="13" t="s">
        <v>82</v>
      </c>
      <c r="AY278" s="246" t="s">
        <v>158</v>
      </c>
    </row>
    <row r="279" spans="1:51" s="13" customFormat="1" ht="12">
      <c r="A279" s="13"/>
      <c r="B279" s="236"/>
      <c r="C279" s="237"/>
      <c r="D279" s="232" t="s">
        <v>166</v>
      </c>
      <c r="E279" s="237"/>
      <c r="F279" s="239" t="s">
        <v>484</v>
      </c>
      <c r="G279" s="237"/>
      <c r="H279" s="240">
        <v>483</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166</v>
      </c>
      <c r="AU279" s="246" t="s">
        <v>82</v>
      </c>
      <c r="AV279" s="13" t="s">
        <v>85</v>
      </c>
      <c r="AW279" s="13" t="s">
        <v>4</v>
      </c>
      <c r="AX279" s="13" t="s">
        <v>82</v>
      </c>
      <c r="AY279" s="246" t="s">
        <v>158</v>
      </c>
    </row>
    <row r="280" spans="1:65" s="2" customFormat="1" ht="16.5" customHeight="1">
      <c r="A280" s="38"/>
      <c r="B280" s="39"/>
      <c r="C280" s="259" t="s">
        <v>485</v>
      </c>
      <c r="D280" s="259" t="s">
        <v>199</v>
      </c>
      <c r="E280" s="260" t="s">
        <v>486</v>
      </c>
      <c r="F280" s="261" t="s">
        <v>487</v>
      </c>
      <c r="G280" s="262" t="s">
        <v>162</v>
      </c>
      <c r="H280" s="263">
        <v>115</v>
      </c>
      <c r="I280" s="264"/>
      <c r="J280" s="265">
        <f>ROUND(I280*H280,2)</f>
        <v>0</v>
      </c>
      <c r="K280" s="261" t="s">
        <v>213</v>
      </c>
      <c r="L280" s="266"/>
      <c r="M280" s="267" t="s">
        <v>19</v>
      </c>
      <c r="N280" s="268" t="s">
        <v>45</v>
      </c>
      <c r="O280" s="84"/>
      <c r="P280" s="228">
        <f>O280*H280</f>
        <v>0</v>
      </c>
      <c r="Q280" s="228">
        <v>0.00062</v>
      </c>
      <c r="R280" s="228">
        <f>Q280*H280</f>
        <v>0.0713</v>
      </c>
      <c r="S280" s="228">
        <v>0</v>
      </c>
      <c r="T280" s="229">
        <f>S280*H280</f>
        <v>0</v>
      </c>
      <c r="U280" s="38"/>
      <c r="V280" s="38"/>
      <c r="W280" s="38"/>
      <c r="X280" s="38"/>
      <c r="Y280" s="38"/>
      <c r="Z280" s="38"/>
      <c r="AA280" s="38"/>
      <c r="AB280" s="38"/>
      <c r="AC280" s="38"/>
      <c r="AD280" s="38"/>
      <c r="AE280" s="38"/>
      <c r="AR280" s="230" t="s">
        <v>241</v>
      </c>
      <c r="AT280" s="230" t="s">
        <v>199</v>
      </c>
      <c r="AU280" s="230" t="s">
        <v>82</v>
      </c>
      <c r="AY280" s="17" t="s">
        <v>158</v>
      </c>
      <c r="BE280" s="231">
        <f>IF(N280="základní",J280,0)</f>
        <v>0</v>
      </c>
      <c r="BF280" s="231">
        <f>IF(N280="snížená",J280,0)</f>
        <v>0</v>
      </c>
      <c r="BG280" s="231">
        <f>IF(N280="zákl. přenesená",J280,0)</f>
        <v>0</v>
      </c>
      <c r="BH280" s="231">
        <f>IF(N280="sníž. přenesená",J280,0)</f>
        <v>0</v>
      </c>
      <c r="BI280" s="231">
        <f>IF(N280="nulová",J280,0)</f>
        <v>0</v>
      </c>
      <c r="BJ280" s="17" t="s">
        <v>82</v>
      </c>
      <c r="BK280" s="231">
        <f>ROUND(I280*H280,2)</f>
        <v>0</v>
      </c>
      <c r="BL280" s="17" t="s">
        <v>236</v>
      </c>
      <c r="BM280" s="230" t="s">
        <v>488</v>
      </c>
    </row>
    <row r="281" spans="1:47" s="2" customFormat="1" ht="12">
      <c r="A281" s="38"/>
      <c r="B281" s="39"/>
      <c r="C281" s="40"/>
      <c r="D281" s="232" t="s">
        <v>165</v>
      </c>
      <c r="E281" s="40"/>
      <c r="F281" s="233" t="s">
        <v>487</v>
      </c>
      <c r="G281" s="40"/>
      <c r="H281" s="40"/>
      <c r="I281" s="136"/>
      <c r="J281" s="40"/>
      <c r="K281" s="40"/>
      <c r="L281" s="44"/>
      <c r="M281" s="234"/>
      <c r="N281" s="235"/>
      <c r="O281" s="84"/>
      <c r="P281" s="84"/>
      <c r="Q281" s="84"/>
      <c r="R281" s="84"/>
      <c r="S281" s="84"/>
      <c r="T281" s="85"/>
      <c r="U281" s="38"/>
      <c r="V281" s="38"/>
      <c r="W281" s="38"/>
      <c r="X281" s="38"/>
      <c r="Y281" s="38"/>
      <c r="Z281" s="38"/>
      <c r="AA281" s="38"/>
      <c r="AB281" s="38"/>
      <c r="AC281" s="38"/>
      <c r="AD281" s="38"/>
      <c r="AE281" s="38"/>
      <c r="AT281" s="17" t="s">
        <v>165</v>
      </c>
      <c r="AU281" s="17" t="s">
        <v>82</v>
      </c>
    </row>
    <row r="282" spans="1:51" s="13" customFormat="1" ht="12">
      <c r="A282" s="13"/>
      <c r="B282" s="236"/>
      <c r="C282" s="237"/>
      <c r="D282" s="232" t="s">
        <v>166</v>
      </c>
      <c r="E282" s="238" t="s">
        <v>19</v>
      </c>
      <c r="F282" s="239" t="s">
        <v>489</v>
      </c>
      <c r="G282" s="237"/>
      <c r="H282" s="240">
        <v>100</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166</v>
      </c>
      <c r="AU282" s="246" t="s">
        <v>82</v>
      </c>
      <c r="AV282" s="13" t="s">
        <v>85</v>
      </c>
      <c r="AW282" s="13" t="s">
        <v>34</v>
      </c>
      <c r="AX282" s="13" t="s">
        <v>82</v>
      </c>
      <c r="AY282" s="246" t="s">
        <v>158</v>
      </c>
    </row>
    <row r="283" spans="1:51" s="13" customFormat="1" ht="12">
      <c r="A283" s="13"/>
      <c r="B283" s="236"/>
      <c r="C283" s="237"/>
      <c r="D283" s="232" t="s">
        <v>166</v>
      </c>
      <c r="E283" s="237"/>
      <c r="F283" s="239" t="s">
        <v>490</v>
      </c>
      <c r="G283" s="237"/>
      <c r="H283" s="240">
        <v>115</v>
      </c>
      <c r="I283" s="241"/>
      <c r="J283" s="237"/>
      <c r="K283" s="237"/>
      <c r="L283" s="242"/>
      <c r="M283" s="243"/>
      <c r="N283" s="244"/>
      <c r="O283" s="244"/>
      <c r="P283" s="244"/>
      <c r="Q283" s="244"/>
      <c r="R283" s="244"/>
      <c r="S283" s="244"/>
      <c r="T283" s="245"/>
      <c r="U283" s="13"/>
      <c r="V283" s="13"/>
      <c r="W283" s="13"/>
      <c r="X283" s="13"/>
      <c r="Y283" s="13"/>
      <c r="Z283" s="13"/>
      <c r="AA283" s="13"/>
      <c r="AB283" s="13"/>
      <c r="AC283" s="13"/>
      <c r="AD283" s="13"/>
      <c r="AE283" s="13"/>
      <c r="AT283" s="246" t="s">
        <v>166</v>
      </c>
      <c r="AU283" s="246" t="s">
        <v>82</v>
      </c>
      <c r="AV283" s="13" t="s">
        <v>85</v>
      </c>
      <c r="AW283" s="13" t="s">
        <v>4</v>
      </c>
      <c r="AX283" s="13" t="s">
        <v>82</v>
      </c>
      <c r="AY283" s="246" t="s">
        <v>158</v>
      </c>
    </row>
    <row r="284" spans="1:65" s="2" customFormat="1" ht="21.75" customHeight="1">
      <c r="A284" s="38"/>
      <c r="B284" s="39"/>
      <c r="C284" s="219" t="s">
        <v>491</v>
      </c>
      <c r="D284" s="219" t="s">
        <v>159</v>
      </c>
      <c r="E284" s="220" t="s">
        <v>492</v>
      </c>
      <c r="F284" s="221" t="s">
        <v>493</v>
      </c>
      <c r="G284" s="222" t="s">
        <v>162</v>
      </c>
      <c r="H284" s="223">
        <v>120</v>
      </c>
      <c r="I284" s="224"/>
      <c r="J284" s="225">
        <f>ROUND(I284*H284,2)</f>
        <v>0</v>
      </c>
      <c r="K284" s="221" t="s">
        <v>213</v>
      </c>
      <c r="L284" s="44"/>
      <c r="M284" s="226" t="s">
        <v>19</v>
      </c>
      <c r="N284" s="227" t="s">
        <v>45</v>
      </c>
      <c r="O284" s="84"/>
      <c r="P284" s="228">
        <f>O284*H284</f>
        <v>0</v>
      </c>
      <c r="Q284" s="228">
        <v>0</v>
      </c>
      <c r="R284" s="228">
        <f>Q284*H284</f>
        <v>0</v>
      </c>
      <c r="S284" s="228">
        <v>0</v>
      </c>
      <c r="T284" s="229">
        <f>S284*H284</f>
        <v>0</v>
      </c>
      <c r="U284" s="38"/>
      <c r="V284" s="38"/>
      <c r="W284" s="38"/>
      <c r="X284" s="38"/>
      <c r="Y284" s="38"/>
      <c r="Z284" s="38"/>
      <c r="AA284" s="38"/>
      <c r="AB284" s="38"/>
      <c r="AC284" s="38"/>
      <c r="AD284" s="38"/>
      <c r="AE284" s="38"/>
      <c r="AR284" s="230" t="s">
        <v>236</v>
      </c>
      <c r="AT284" s="230" t="s">
        <v>159</v>
      </c>
      <c r="AU284" s="230" t="s">
        <v>82</v>
      </c>
      <c r="AY284" s="17" t="s">
        <v>158</v>
      </c>
      <c r="BE284" s="231">
        <f>IF(N284="základní",J284,0)</f>
        <v>0</v>
      </c>
      <c r="BF284" s="231">
        <f>IF(N284="snížená",J284,0)</f>
        <v>0</v>
      </c>
      <c r="BG284" s="231">
        <f>IF(N284="zákl. přenesená",J284,0)</f>
        <v>0</v>
      </c>
      <c r="BH284" s="231">
        <f>IF(N284="sníž. přenesená",J284,0)</f>
        <v>0</v>
      </c>
      <c r="BI284" s="231">
        <f>IF(N284="nulová",J284,0)</f>
        <v>0</v>
      </c>
      <c r="BJ284" s="17" t="s">
        <v>82</v>
      </c>
      <c r="BK284" s="231">
        <f>ROUND(I284*H284,2)</f>
        <v>0</v>
      </c>
      <c r="BL284" s="17" t="s">
        <v>236</v>
      </c>
      <c r="BM284" s="230" t="s">
        <v>494</v>
      </c>
    </row>
    <row r="285" spans="1:47" s="2" customFormat="1" ht="12">
      <c r="A285" s="38"/>
      <c r="B285" s="39"/>
      <c r="C285" s="40"/>
      <c r="D285" s="232" t="s">
        <v>165</v>
      </c>
      <c r="E285" s="40"/>
      <c r="F285" s="233" t="s">
        <v>495</v>
      </c>
      <c r="G285" s="40"/>
      <c r="H285" s="40"/>
      <c r="I285" s="136"/>
      <c r="J285" s="40"/>
      <c r="K285" s="40"/>
      <c r="L285" s="44"/>
      <c r="M285" s="234"/>
      <c r="N285" s="235"/>
      <c r="O285" s="84"/>
      <c r="P285" s="84"/>
      <c r="Q285" s="84"/>
      <c r="R285" s="84"/>
      <c r="S285" s="84"/>
      <c r="T285" s="85"/>
      <c r="U285" s="38"/>
      <c r="V285" s="38"/>
      <c r="W285" s="38"/>
      <c r="X285" s="38"/>
      <c r="Y285" s="38"/>
      <c r="Z285" s="38"/>
      <c r="AA285" s="38"/>
      <c r="AB285" s="38"/>
      <c r="AC285" s="38"/>
      <c r="AD285" s="38"/>
      <c r="AE285" s="38"/>
      <c r="AT285" s="17" t="s">
        <v>165</v>
      </c>
      <c r="AU285" s="17" t="s">
        <v>82</v>
      </c>
    </row>
    <row r="286" spans="1:65" s="2" customFormat="1" ht="16.5" customHeight="1">
      <c r="A286" s="38"/>
      <c r="B286" s="39"/>
      <c r="C286" s="259" t="s">
        <v>496</v>
      </c>
      <c r="D286" s="259" t="s">
        <v>199</v>
      </c>
      <c r="E286" s="260" t="s">
        <v>497</v>
      </c>
      <c r="F286" s="261" t="s">
        <v>498</v>
      </c>
      <c r="G286" s="262" t="s">
        <v>162</v>
      </c>
      <c r="H286" s="263">
        <v>138</v>
      </c>
      <c r="I286" s="264"/>
      <c r="J286" s="265">
        <f>ROUND(I286*H286,2)</f>
        <v>0</v>
      </c>
      <c r="K286" s="261" t="s">
        <v>19</v>
      </c>
      <c r="L286" s="266"/>
      <c r="M286" s="267" t="s">
        <v>19</v>
      </c>
      <c r="N286" s="268" t="s">
        <v>45</v>
      </c>
      <c r="O286" s="84"/>
      <c r="P286" s="228">
        <f>O286*H286</f>
        <v>0</v>
      </c>
      <c r="Q286" s="228">
        <v>0.00062</v>
      </c>
      <c r="R286" s="228">
        <f>Q286*H286</f>
        <v>0.08556</v>
      </c>
      <c r="S286" s="228">
        <v>0</v>
      </c>
      <c r="T286" s="229">
        <f>S286*H286</f>
        <v>0</v>
      </c>
      <c r="U286" s="38"/>
      <c r="V286" s="38"/>
      <c r="W286" s="38"/>
      <c r="X286" s="38"/>
      <c r="Y286" s="38"/>
      <c r="Z286" s="38"/>
      <c r="AA286" s="38"/>
      <c r="AB286" s="38"/>
      <c r="AC286" s="38"/>
      <c r="AD286" s="38"/>
      <c r="AE286" s="38"/>
      <c r="AR286" s="230" t="s">
        <v>255</v>
      </c>
      <c r="AT286" s="230" t="s">
        <v>199</v>
      </c>
      <c r="AU286" s="230" t="s">
        <v>82</v>
      </c>
      <c r="AY286" s="17" t="s">
        <v>158</v>
      </c>
      <c r="BE286" s="231">
        <f>IF(N286="základní",J286,0)</f>
        <v>0</v>
      </c>
      <c r="BF286" s="231">
        <f>IF(N286="snížená",J286,0)</f>
        <v>0</v>
      </c>
      <c r="BG286" s="231">
        <f>IF(N286="zákl. přenesená",J286,0)</f>
        <v>0</v>
      </c>
      <c r="BH286" s="231">
        <f>IF(N286="sníž. přenesená",J286,0)</f>
        <v>0</v>
      </c>
      <c r="BI286" s="231">
        <f>IF(N286="nulová",J286,0)</f>
        <v>0</v>
      </c>
      <c r="BJ286" s="17" t="s">
        <v>82</v>
      </c>
      <c r="BK286" s="231">
        <f>ROUND(I286*H286,2)</f>
        <v>0</v>
      </c>
      <c r="BL286" s="17" t="s">
        <v>255</v>
      </c>
      <c r="BM286" s="230" t="s">
        <v>499</v>
      </c>
    </row>
    <row r="287" spans="1:47" s="2" customFormat="1" ht="12">
      <c r="A287" s="38"/>
      <c r="B287" s="39"/>
      <c r="C287" s="40"/>
      <c r="D287" s="232" t="s">
        <v>165</v>
      </c>
      <c r="E287" s="40"/>
      <c r="F287" s="233" t="s">
        <v>498</v>
      </c>
      <c r="G287" s="40"/>
      <c r="H287" s="40"/>
      <c r="I287" s="136"/>
      <c r="J287" s="40"/>
      <c r="K287" s="40"/>
      <c r="L287" s="44"/>
      <c r="M287" s="234"/>
      <c r="N287" s="235"/>
      <c r="O287" s="84"/>
      <c r="P287" s="84"/>
      <c r="Q287" s="84"/>
      <c r="R287" s="84"/>
      <c r="S287" s="84"/>
      <c r="T287" s="85"/>
      <c r="U287" s="38"/>
      <c r="V287" s="38"/>
      <c r="W287" s="38"/>
      <c r="X287" s="38"/>
      <c r="Y287" s="38"/>
      <c r="Z287" s="38"/>
      <c r="AA287" s="38"/>
      <c r="AB287" s="38"/>
      <c r="AC287" s="38"/>
      <c r="AD287" s="38"/>
      <c r="AE287" s="38"/>
      <c r="AT287" s="17" t="s">
        <v>165</v>
      </c>
      <c r="AU287" s="17" t="s">
        <v>82</v>
      </c>
    </row>
    <row r="288" spans="1:51" s="13" customFormat="1" ht="12">
      <c r="A288" s="13"/>
      <c r="B288" s="236"/>
      <c r="C288" s="237"/>
      <c r="D288" s="232" t="s">
        <v>166</v>
      </c>
      <c r="E288" s="238" t="s">
        <v>19</v>
      </c>
      <c r="F288" s="239" t="s">
        <v>500</v>
      </c>
      <c r="G288" s="237"/>
      <c r="H288" s="240">
        <v>120</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166</v>
      </c>
      <c r="AU288" s="246" t="s">
        <v>82</v>
      </c>
      <c r="AV288" s="13" t="s">
        <v>85</v>
      </c>
      <c r="AW288" s="13" t="s">
        <v>34</v>
      </c>
      <c r="AX288" s="13" t="s">
        <v>82</v>
      </c>
      <c r="AY288" s="246" t="s">
        <v>158</v>
      </c>
    </row>
    <row r="289" spans="1:51" s="13" customFormat="1" ht="12">
      <c r="A289" s="13"/>
      <c r="B289" s="236"/>
      <c r="C289" s="237"/>
      <c r="D289" s="232" t="s">
        <v>166</v>
      </c>
      <c r="E289" s="237"/>
      <c r="F289" s="239" t="s">
        <v>501</v>
      </c>
      <c r="G289" s="237"/>
      <c r="H289" s="240">
        <v>138</v>
      </c>
      <c r="I289" s="241"/>
      <c r="J289" s="237"/>
      <c r="K289" s="237"/>
      <c r="L289" s="242"/>
      <c r="M289" s="243"/>
      <c r="N289" s="244"/>
      <c r="O289" s="244"/>
      <c r="P289" s="244"/>
      <c r="Q289" s="244"/>
      <c r="R289" s="244"/>
      <c r="S289" s="244"/>
      <c r="T289" s="245"/>
      <c r="U289" s="13"/>
      <c r="V289" s="13"/>
      <c r="W289" s="13"/>
      <c r="X289" s="13"/>
      <c r="Y289" s="13"/>
      <c r="Z289" s="13"/>
      <c r="AA289" s="13"/>
      <c r="AB289" s="13"/>
      <c r="AC289" s="13"/>
      <c r="AD289" s="13"/>
      <c r="AE289" s="13"/>
      <c r="AT289" s="246" t="s">
        <v>166</v>
      </c>
      <c r="AU289" s="246" t="s">
        <v>82</v>
      </c>
      <c r="AV289" s="13" t="s">
        <v>85</v>
      </c>
      <c r="AW289" s="13" t="s">
        <v>4</v>
      </c>
      <c r="AX289" s="13" t="s">
        <v>82</v>
      </c>
      <c r="AY289" s="246" t="s">
        <v>158</v>
      </c>
    </row>
    <row r="290" spans="1:65" s="2" customFormat="1" ht="16.5" customHeight="1">
      <c r="A290" s="38"/>
      <c r="B290" s="39"/>
      <c r="C290" s="219" t="s">
        <v>502</v>
      </c>
      <c r="D290" s="219" t="s">
        <v>159</v>
      </c>
      <c r="E290" s="220" t="s">
        <v>503</v>
      </c>
      <c r="F290" s="221" t="s">
        <v>504</v>
      </c>
      <c r="G290" s="222" t="s">
        <v>202</v>
      </c>
      <c r="H290" s="223">
        <v>68</v>
      </c>
      <c r="I290" s="224"/>
      <c r="J290" s="225">
        <f>ROUND(I290*H290,2)</f>
        <v>0</v>
      </c>
      <c r="K290" s="221" t="s">
        <v>19</v>
      </c>
      <c r="L290" s="44"/>
      <c r="M290" s="226" t="s">
        <v>19</v>
      </c>
      <c r="N290" s="227" t="s">
        <v>45</v>
      </c>
      <c r="O290" s="84"/>
      <c r="P290" s="228">
        <f>O290*H290</f>
        <v>0</v>
      </c>
      <c r="Q290" s="228">
        <v>0</v>
      </c>
      <c r="R290" s="228">
        <f>Q290*H290</f>
        <v>0</v>
      </c>
      <c r="S290" s="228">
        <v>0</v>
      </c>
      <c r="T290" s="229">
        <f>S290*H290</f>
        <v>0</v>
      </c>
      <c r="U290" s="38"/>
      <c r="V290" s="38"/>
      <c r="W290" s="38"/>
      <c r="X290" s="38"/>
      <c r="Y290" s="38"/>
      <c r="Z290" s="38"/>
      <c r="AA290" s="38"/>
      <c r="AB290" s="38"/>
      <c r="AC290" s="38"/>
      <c r="AD290" s="38"/>
      <c r="AE290" s="38"/>
      <c r="AR290" s="230" t="s">
        <v>236</v>
      </c>
      <c r="AT290" s="230" t="s">
        <v>159</v>
      </c>
      <c r="AU290" s="230" t="s">
        <v>82</v>
      </c>
      <c r="AY290" s="17" t="s">
        <v>158</v>
      </c>
      <c r="BE290" s="231">
        <f>IF(N290="základní",J290,0)</f>
        <v>0</v>
      </c>
      <c r="BF290" s="231">
        <f>IF(N290="snížená",J290,0)</f>
        <v>0</v>
      </c>
      <c r="BG290" s="231">
        <f>IF(N290="zákl. přenesená",J290,0)</f>
        <v>0</v>
      </c>
      <c r="BH290" s="231">
        <f>IF(N290="sníž. přenesená",J290,0)</f>
        <v>0</v>
      </c>
      <c r="BI290" s="231">
        <f>IF(N290="nulová",J290,0)</f>
        <v>0</v>
      </c>
      <c r="BJ290" s="17" t="s">
        <v>82</v>
      </c>
      <c r="BK290" s="231">
        <f>ROUND(I290*H290,2)</f>
        <v>0</v>
      </c>
      <c r="BL290" s="17" t="s">
        <v>236</v>
      </c>
      <c r="BM290" s="230" t="s">
        <v>505</v>
      </c>
    </row>
    <row r="291" spans="1:47" s="2" customFormat="1" ht="12">
      <c r="A291" s="38"/>
      <c r="B291" s="39"/>
      <c r="C291" s="40"/>
      <c r="D291" s="232" t="s">
        <v>165</v>
      </c>
      <c r="E291" s="40"/>
      <c r="F291" s="233" t="s">
        <v>504</v>
      </c>
      <c r="G291" s="40"/>
      <c r="H291" s="40"/>
      <c r="I291" s="136"/>
      <c r="J291" s="40"/>
      <c r="K291" s="40"/>
      <c r="L291" s="44"/>
      <c r="M291" s="234"/>
      <c r="N291" s="235"/>
      <c r="O291" s="84"/>
      <c r="P291" s="84"/>
      <c r="Q291" s="84"/>
      <c r="R291" s="84"/>
      <c r="S291" s="84"/>
      <c r="T291" s="85"/>
      <c r="U291" s="38"/>
      <c r="V291" s="38"/>
      <c r="W291" s="38"/>
      <c r="X291" s="38"/>
      <c r="Y291" s="38"/>
      <c r="Z291" s="38"/>
      <c r="AA291" s="38"/>
      <c r="AB291" s="38"/>
      <c r="AC291" s="38"/>
      <c r="AD291" s="38"/>
      <c r="AE291" s="38"/>
      <c r="AT291" s="17" t="s">
        <v>165</v>
      </c>
      <c r="AU291" s="17" t="s">
        <v>82</v>
      </c>
    </row>
    <row r="292" spans="1:65" s="2" customFormat="1" ht="16.5" customHeight="1">
      <c r="A292" s="38"/>
      <c r="B292" s="39"/>
      <c r="C292" s="259" t="s">
        <v>236</v>
      </c>
      <c r="D292" s="259" t="s">
        <v>199</v>
      </c>
      <c r="E292" s="260" t="s">
        <v>506</v>
      </c>
      <c r="F292" s="261" t="s">
        <v>507</v>
      </c>
      <c r="G292" s="262" t="s">
        <v>508</v>
      </c>
      <c r="H292" s="263">
        <v>68</v>
      </c>
      <c r="I292" s="264"/>
      <c r="J292" s="265">
        <f>ROUND(I292*H292,2)</f>
        <v>0</v>
      </c>
      <c r="K292" s="261" t="s">
        <v>19</v>
      </c>
      <c r="L292" s="266"/>
      <c r="M292" s="267" t="s">
        <v>19</v>
      </c>
      <c r="N292" s="268" t="s">
        <v>45</v>
      </c>
      <c r="O292" s="84"/>
      <c r="P292" s="228">
        <f>O292*H292</f>
        <v>0</v>
      </c>
      <c r="Q292" s="228">
        <v>0.00062</v>
      </c>
      <c r="R292" s="228">
        <f>Q292*H292</f>
        <v>0.04216</v>
      </c>
      <c r="S292" s="228">
        <v>0</v>
      </c>
      <c r="T292" s="229">
        <f>S292*H292</f>
        <v>0</v>
      </c>
      <c r="U292" s="38"/>
      <c r="V292" s="38"/>
      <c r="W292" s="38"/>
      <c r="X292" s="38"/>
      <c r="Y292" s="38"/>
      <c r="Z292" s="38"/>
      <c r="AA292" s="38"/>
      <c r="AB292" s="38"/>
      <c r="AC292" s="38"/>
      <c r="AD292" s="38"/>
      <c r="AE292" s="38"/>
      <c r="AR292" s="230" t="s">
        <v>241</v>
      </c>
      <c r="AT292" s="230" t="s">
        <v>199</v>
      </c>
      <c r="AU292" s="230" t="s">
        <v>82</v>
      </c>
      <c r="AY292" s="17" t="s">
        <v>158</v>
      </c>
      <c r="BE292" s="231">
        <f>IF(N292="základní",J292,0)</f>
        <v>0</v>
      </c>
      <c r="BF292" s="231">
        <f>IF(N292="snížená",J292,0)</f>
        <v>0</v>
      </c>
      <c r="BG292" s="231">
        <f>IF(N292="zákl. přenesená",J292,0)</f>
        <v>0</v>
      </c>
      <c r="BH292" s="231">
        <f>IF(N292="sníž. přenesená",J292,0)</f>
        <v>0</v>
      </c>
      <c r="BI292" s="231">
        <f>IF(N292="nulová",J292,0)</f>
        <v>0</v>
      </c>
      <c r="BJ292" s="17" t="s">
        <v>82</v>
      </c>
      <c r="BK292" s="231">
        <f>ROUND(I292*H292,2)</f>
        <v>0</v>
      </c>
      <c r="BL292" s="17" t="s">
        <v>236</v>
      </c>
      <c r="BM292" s="230" t="s">
        <v>509</v>
      </c>
    </row>
    <row r="293" spans="1:47" s="2" customFormat="1" ht="12">
      <c r="A293" s="38"/>
      <c r="B293" s="39"/>
      <c r="C293" s="40"/>
      <c r="D293" s="232" t="s">
        <v>165</v>
      </c>
      <c r="E293" s="40"/>
      <c r="F293" s="233" t="s">
        <v>507</v>
      </c>
      <c r="G293" s="40"/>
      <c r="H293" s="40"/>
      <c r="I293" s="136"/>
      <c r="J293" s="40"/>
      <c r="K293" s="40"/>
      <c r="L293" s="44"/>
      <c r="M293" s="234"/>
      <c r="N293" s="235"/>
      <c r="O293" s="84"/>
      <c r="P293" s="84"/>
      <c r="Q293" s="84"/>
      <c r="R293" s="84"/>
      <c r="S293" s="84"/>
      <c r="T293" s="85"/>
      <c r="U293" s="38"/>
      <c r="V293" s="38"/>
      <c r="W293" s="38"/>
      <c r="X293" s="38"/>
      <c r="Y293" s="38"/>
      <c r="Z293" s="38"/>
      <c r="AA293" s="38"/>
      <c r="AB293" s="38"/>
      <c r="AC293" s="38"/>
      <c r="AD293" s="38"/>
      <c r="AE293" s="38"/>
      <c r="AT293" s="17" t="s">
        <v>165</v>
      </c>
      <c r="AU293" s="17" t="s">
        <v>82</v>
      </c>
    </row>
    <row r="294" spans="1:51" s="13" customFormat="1" ht="12">
      <c r="A294" s="13"/>
      <c r="B294" s="236"/>
      <c r="C294" s="237"/>
      <c r="D294" s="232" t="s">
        <v>166</v>
      </c>
      <c r="E294" s="238" t="s">
        <v>19</v>
      </c>
      <c r="F294" s="239" t="s">
        <v>510</v>
      </c>
      <c r="G294" s="237"/>
      <c r="H294" s="240">
        <v>68</v>
      </c>
      <c r="I294" s="241"/>
      <c r="J294" s="237"/>
      <c r="K294" s="237"/>
      <c r="L294" s="242"/>
      <c r="M294" s="243"/>
      <c r="N294" s="244"/>
      <c r="O294" s="244"/>
      <c r="P294" s="244"/>
      <c r="Q294" s="244"/>
      <c r="R294" s="244"/>
      <c r="S294" s="244"/>
      <c r="T294" s="245"/>
      <c r="U294" s="13"/>
      <c r="V294" s="13"/>
      <c r="W294" s="13"/>
      <c r="X294" s="13"/>
      <c r="Y294" s="13"/>
      <c r="Z294" s="13"/>
      <c r="AA294" s="13"/>
      <c r="AB294" s="13"/>
      <c r="AC294" s="13"/>
      <c r="AD294" s="13"/>
      <c r="AE294" s="13"/>
      <c r="AT294" s="246" t="s">
        <v>166</v>
      </c>
      <c r="AU294" s="246" t="s">
        <v>82</v>
      </c>
      <c r="AV294" s="13" t="s">
        <v>85</v>
      </c>
      <c r="AW294" s="13" t="s">
        <v>34</v>
      </c>
      <c r="AX294" s="13" t="s">
        <v>82</v>
      </c>
      <c r="AY294" s="246" t="s">
        <v>158</v>
      </c>
    </row>
    <row r="295" spans="1:65" s="2" customFormat="1" ht="21.75" customHeight="1">
      <c r="A295" s="38"/>
      <c r="B295" s="39"/>
      <c r="C295" s="259" t="s">
        <v>511</v>
      </c>
      <c r="D295" s="259" t="s">
        <v>199</v>
      </c>
      <c r="E295" s="260" t="s">
        <v>512</v>
      </c>
      <c r="F295" s="261" t="s">
        <v>513</v>
      </c>
      <c r="G295" s="262" t="s">
        <v>508</v>
      </c>
      <c r="H295" s="263">
        <v>14</v>
      </c>
      <c r="I295" s="264"/>
      <c r="J295" s="265">
        <f>ROUND(I295*H295,2)</f>
        <v>0</v>
      </c>
      <c r="K295" s="261" t="s">
        <v>19</v>
      </c>
      <c r="L295" s="266"/>
      <c r="M295" s="267" t="s">
        <v>19</v>
      </c>
      <c r="N295" s="268" t="s">
        <v>45</v>
      </c>
      <c r="O295" s="84"/>
      <c r="P295" s="228">
        <f>O295*H295</f>
        <v>0</v>
      </c>
      <c r="Q295" s="228">
        <v>0</v>
      </c>
      <c r="R295" s="228">
        <f>Q295*H295</f>
        <v>0</v>
      </c>
      <c r="S295" s="228">
        <v>0</v>
      </c>
      <c r="T295" s="229">
        <f>S295*H295</f>
        <v>0</v>
      </c>
      <c r="U295" s="38"/>
      <c r="V295" s="38"/>
      <c r="W295" s="38"/>
      <c r="X295" s="38"/>
      <c r="Y295" s="38"/>
      <c r="Z295" s="38"/>
      <c r="AA295" s="38"/>
      <c r="AB295" s="38"/>
      <c r="AC295" s="38"/>
      <c r="AD295" s="38"/>
      <c r="AE295" s="38"/>
      <c r="AR295" s="230" t="s">
        <v>241</v>
      </c>
      <c r="AT295" s="230" t="s">
        <v>199</v>
      </c>
      <c r="AU295" s="230" t="s">
        <v>82</v>
      </c>
      <c r="AY295" s="17" t="s">
        <v>158</v>
      </c>
      <c r="BE295" s="231">
        <f>IF(N295="základní",J295,0)</f>
        <v>0</v>
      </c>
      <c r="BF295" s="231">
        <f>IF(N295="snížená",J295,0)</f>
        <v>0</v>
      </c>
      <c r="BG295" s="231">
        <f>IF(N295="zákl. přenesená",J295,0)</f>
        <v>0</v>
      </c>
      <c r="BH295" s="231">
        <f>IF(N295="sníž. přenesená",J295,0)</f>
        <v>0</v>
      </c>
      <c r="BI295" s="231">
        <f>IF(N295="nulová",J295,0)</f>
        <v>0</v>
      </c>
      <c r="BJ295" s="17" t="s">
        <v>82</v>
      </c>
      <c r="BK295" s="231">
        <f>ROUND(I295*H295,2)</f>
        <v>0</v>
      </c>
      <c r="BL295" s="17" t="s">
        <v>236</v>
      </c>
      <c r="BM295" s="230" t="s">
        <v>514</v>
      </c>
    </row>
    <row r="296" spans="1:47" s="2" customFormat="1" ht="12">
      <c r="A296" s="38"/>
      <c r="B296" s="39"/>
      <c r="C296" s="40"/>
      <c r="D296" s="232" t="s">
        <v>165</v>
      </c>
      <c r="E296" s="40"/>
      <c r="F296" s="233" t="s">
        <v>513</v>
      </c>
      <c r="G296" s="40"/>
      <c r="H296" s="40"/>
      <c r="I296" s="136"/>
      <c r="J296" s="40"/>
      <c r="K296" s="40"/>
      <c r="L296" s="44"/>
      <c r="M296" s="234"/>
      <c r="N296" s="235"/>
      <c r="O296" s="84"/>
      <c r="P296" s="84"/>
      <c r="Q296" s="84"/>
      <c r="R296" s="84"/>
      <c r="S296" s="84"/>
      <c r="T296" s="85"/>
      <c r="U296" s="38"/>
      <c r="V296" s="38"/>
      <c r="W296" s="38"/>
      <c r="X296" s="38"/>
      <c r="Y296" s="38"/>
      <c r="Z296" s="38"/>
      <c r="AA296" s="38"/>
      <c r="AB296" s="38"/>
      <c r="AC296" s="38"/>
      <c r="AD296" s="38"/>
      <c r="AE296" s="38"/>
      <c r="AT296" s="17" t="s">
        <v>165</v>
      </c>
      <c r="AU296" s="17" t="s">
        <v>82</v>
      </c>
    </row>
    <row r="297" spans="1:51" s="13" customFormat="1" ht="12">
      <c r="A297" s="13"/>
      <c r="B297" s="236"/>
      <c r="C297" s="237"/>
      <c r="D297" s="232" t="s">
        <v>166</v>
      </c>
      <c r="E297" s="238" t="s">
        <v>19</v>
      </c>
      <c r="F297" s="239" t="s">
        <v>515</v>
      </c>
      <c r="G297" s="237"/>
      <c r="H297" s="240">
        <v>14</v>
      </c>
      <c r="I297" s="241"/>
      <c r="J297" s="237"/>
      <c r="K297" s="237"/>
      <c r="L297" s="242"/>
      <c r="M297" s="243"/>
      <c r="N297" s="244"/>
      <c r="O297" s="244"/>
      <c r="P297" s="244"/>
      <c r="Q297" s="244"/>
      <c r="R297" s="244"/>
      <c r="S297" s="244"/>
      <c r="T297" s="245"/>
      <c r="U297" s="13"/>
      <c r="V297" s="13"/>
      <c r="W297" s="13"/>
      <c r="X297" s="13"/>
      <c r="Y297" s="13"/>
      <c r="Z297" s="13"/>
      <c r="AA297" s="13"/>
      <c r="AB297" s="13"/>
      <c r="AC297" s="13"/>
      <c r="AD297" s="13"/>
      <c r="AE297" s="13"/>
      <c r="AT297" s="246" t="s">
        <v>166</v>
      </c>
      <c r="AU297" s="246" t="s">
        <v>82</v>
      </c>
      <c r="AV297" s="13" t="s">
        <v>85</v>
      </c>
      <c r="AW297" s="13" t="s">
        <v>34</v>
      </c>
      <c r="AX297" s="13" t="s">
        <v>82</v>
      </c>
      <c r="AY297" s="246" t="s">
        <v>158</v>
      </c>
    </row>
    <row r="298" spans="1:65" s="2" customFormat="1" ht="21.75" customHeight="1">
      <c r="A298" s="38"/>
      <c r="B298" s="39"/>
      <c r="C298" s="219" t="s">
        <v>516</v>
      </c>
      <c r="D298" s="219" t="s">
        <v>159</v>
      </c>
      <c r="E298" s="220" t="s">
        <v>517</v>
      </c>
      <c r="F298" s="221" t="s">
        <v>518</v>
      </c>
      <c r="G298" s="222" t="s">
        <v>202</v>
      </c>
      <c r="H298" s="223">
        <v>232</v>
      </c>
      <c r="I298" s="224"/>
      <c r="J298" s="225">
        <f>ROUND(I298*H298,2)</f>
        <v>0</v>
      </c>
      <c r="K298" s="221" t="s">
        <v>213</v>
      </c>
      <c r="L298" s="44"/>
      <c r="M298" s="226" t="s">
        <v>19</v>
      </c>
      <c r="N298" s="227" t="s">
        <v>45</v>
      </c>
      <c r="O298" s="84"/>
      <c r="P298" s="228">
        <f>O298*H298</f>
        <v>0</v>
      </c>
      <c r="Q298" s="228">
        <v>0</v>
      </c>
      <c r="R298" s="228">
        <f>Q298*H298</f>
        <v>0</v>
      </c>
      <c r="S298" s="228">
        <v>0</v>
      </c>
      <c r="T298" s="229">
        <f>S298*H298</f>
        <v>0</v>
      </c>
      <c r="U298" s="38"/>
      <c r="V298" s="38"/>
      <c r="W298" s="38"/>
      <c r="X298" s="38"/>
      <c r="Y298" s="38"/>
      <c r="Z298" s="38"/>
      <c r="AA298" s="38"/>
      <c r="AB298" s="38"/>
      <c r="AC298" s="38"/>
      <c r="AD298" s="38"/>
      <c r="AE298" s="38"/>
      <c r="AR298" s="230" t="s">
        <v>236</v>
      </c>
      <c r="AT298" s="230" t="s">
        <v>159</v>
      </c>
      <c r="AU298" s="230" t="s">
        <v>82</v>
      </c>
      <c r="AY298" s="17" t="s">
        <v>158</v>
      </c>
      <c r="BE298" s="231">
        <f>IF(N298="základní",J298,0)</f>
        <v>0</v>
      </c>
      <c r="BF298" s="231">
        <f>IF(N298="snížená",J298,0)</f>
        <v>0</v>
      </c>
      <c r="BG298" s="231">
        <f>IF(N298="zákl. přenesená",J298,0)</f>
        <v>0</v>
      </c>
      <c r="BH298" s="231">
        <f>IF(N298="sníž. přenesená",J298,0)</f>
        <v>0</v>
      </c>
      <c r="BI298" s="231">
        <f>IF(N298="nulová",J298,0)</f>
        <v>0</v>
      </c>
      <c r="BJ298" s="17" t="s">
        <v>82</v>
      </c>
      <c r="BK298" s="231">
        <f>ROUND(I298*H298,2)</f>
        <v>0</v>
      </c>
      <c r="BL298" s="17" t="s">
        <v>236</v>
      </c>
      <c r="BM298" s="230" t="s">
        <v>519</v>
      </c>
    </row>
    <row r="299" spans="1:47" s="2" customFormat="1" ht="12">
      <c r="A299" s="38"/>
      <c r="B299" s="39"/>
      <c r="C299" s="40"/>
      <c r="D299" s="232" t="s">
        <v>165</v>
      </c>
      <c r="E299" s="40"/>
      <c r="F299" s="233" t="s">
        <v>518</v>
      </c>
      <c r="G299" s="40"/>
      <c r="H299" s="40"/>
      <c r="I299" s="136"/>
      <c r="J299" s="40"/>
      <c r="K299" s="40"/>
      <c r="L299" s="44"/>
      <c r="M299" s="234"/>
      <c r="N299" s="235"/>
      <c r="O299" s="84"/>
      <c r="P299" s="84"/>
      <c r="Q299" s="84"/>
      <c r="R299" s="84"/>
      <c r="S299" s="84"/>
      <c r="T299" s="85"/>
      <c r="U299" s="38"/>
      <c r="V299" s="38"/>
      <c r="W299" s="38"/>
      <c r="X299" s="38"/>
      <c r="Y299" s="38"/>
      <c r="Z299" s="38"/>
      <c r="AA299" s="38"/>
      <c r="AB299" s="38"/>
      <c r="AC299" s="38"/>
      <c r="AD299" s="38"/>
      <c r="AE299" s="38"/>
      <c r="AT299" s="17" t="s">
        <v>165</v>
      </c>
      <c r="AU299" s="17" t="s">
        <v>82</v>
      </c>
    </row>
    <row r="300" spans="1:51" s="13" customFormat="1" ht="12">
      <c r="A300" s="13"/>
      <c r="B300" s="236"/>
      <c r="C300" s="237"/>
      <c r="D300" s="232" t="s">
        <v>166</v>
      </c>
      <c r="E300" s="238" t="s">
        <v>19</v>
      </c>
      <c r="F300" s="239" t="s">
        <v>520</v>
      </c>
      <c r="G300" s="237"/>
      <c r="H300" s="240">
        <v>232</v>
      </c>
      <c r="I300" s="241"/>
      <c r="J300" s="237"/>
      <c r="K300" s="237"/>
      <c r="L300" s="242"/>
      <c r="M300" s="243"/>
      <c r="N300" s="244"/>
      <c r="O300" s="244"/>
      <c r="P300" s="244"/>
      <c r="Q300" s="244"/>
      <c r="R300" s="244"/>
      <c r="S300" s="244"/>
      <c r="T300" s="245"/>
      <c r="U300" s="13"/>
      <c r="V300" s="13"/>
      <c r="W300" s="13"/>
      <c r="X300" s="13"/>
      <c r="Y300" s="13"/>
      <c r="Z300" s="13"/>
      <c r="AA300" s="13"/>
      <c r="AB300" s="13"/>
      <c r="AC300" s="13"/>
      <c r="AD300" s="13"/>
      <c r="AE300" s="13"/>
      <c r="AT300" s="246" t="s">
        <v>166</v>
      </c>
      <c r="AU300" s="246" t="s">
        <v>82</v>
      </c>
      <c r="AV300" s="13" t="s">
        <v>85</v>
      </c>
      <c r="AW300" s="13" t="s">
        <v>34</v>
      </c>
      <c r="AX300" s="13" t="s">
        <v>82</v>
      </c>
      <c r="AY300" s="246" t="s">
        <v>158</v>
      </c>
    </row>
    <row r="301" spans="1:65" s="2" customFormat="1" ht="16.5" customHeight="1">
      <c r="A301" s="38"/>
      <c r="B301" s="39"/>
      <c r="C301" s="219" t="s">
        <v>521</v>
      </c>
      <c r="D301" s="219" t="s">
        <v>159</v>
      </c>
      <c r="E301" s="220" t="s">
        <v>522</v>
      </c>
      <c r="F301" s="221" t="s">
        <v>523</v>
      </c>
      <c r="G301" s="222" t="s">
        <v>162</v>
      </c>
      <c r="H301" s="223">
        <v>140</v>
      </c>
      <c r="I301" s="224"/>
      <c r="J301" s="225">
        <f>ROUND(I301*H301,2)</f>
        <v>0</v>
      </c>
      <c r="K301" s="221" t="s">
        <v>213</v>
      </c>
      <c r="L301" s="44"/>
      <c r="M301" s="226" t="s">
        <v>19</v>
      </c>
      <c r="N301" s="227" t="s">
        <v>45</v>
      </c>
      <c r="O301" s="84"/>
      <c r="P301" s="228">
        <f>O301*H301</f>
        <v>0</v>
      </c>
      <c r="Q301" s="228">
        <v>5E-05</v>
      </c>
      <c r="R301" s="228">
        <f>Q301*H301</f>
        <v>0.007</v>
      </c>
      <c r="S301" s="228">
        <v>0</v>
      </c>
      <c r="T301" s="229">
        <f>S301*H301</f>
        <v>0</v>
      </c>
      <c r="U301" s="38"/>
      <c r="V301" s="38"/>
      <c r="W301" s="38"/>
      <c r="X301" s="38"/>
      <c r="Y301" s="38"/>
      <c r="Z301" s="38"/>
      <c r="AA301" s="38"/>
      <c r="AB301" s="38"/>
      <c r="AC301" s="38"/>
      <c r="AD301" s="38"/>
      <c r="AE301" s="38"/>
      <c r="AR301" s="230" t="s">
        <v>236</v>
      </c>
      <c r="AT301" s="230" t="s">
        <v>159</v>
      </c>
      <c r="AU301" s="230" t="s">
        <v>82</v>
      </c>
      <c r="AY301" s="17" t="s">
        <v>158</v>
      </c>
      <c r="BE301" s="231">
        <f>IF(N301="základní",J301,0)</f>
        <v>0</v>
      </c>
      <c r="BF301" s="231">
        <f>IF(N301="snížená",J301,0)</f>
        <v>0</v>
      </c>
      <c r="BG301" s="231">
        <f>IF(N301="zákl. přenesená",J301,0)</f>
        <v>0</v>
      </c>
      <c r="BH301" s="231">
        <f>IF(N301="sníž. přenesená",J301,0)</f>
        <v>0</v>
      </c>
      <c r="BI301" s="231">
        <f>IF(N301="nulová",J301,0)</f>
        <v>0</v>
      </c>
      <c r="BJ301" s="17" t="s">
        <v>82</v>
      </c>
      <c r="BK301" s="231">
        <f>ROUND(I301*H301,2)</f>
        <v>0</v>
      </c>
      <c r="BL301" s="17" t="s">
        <v>236</v>
      </c>
      <c r="BM301" s="230" t="s">
        <v>524</v>
      </c>
    </row>
    <row r="302" spans="1:47" s="2" customFormat="1" ht="12">
      <c r="A302" s="38"/>
      <c r="B302" s="39"/>
      <c r="C302" s="40"/>
      <c r="D302" s="232" t="s">
        <v>165</v>
      </c>
      <c r="E302" s="40"/>
      <c r="F302" s="233" t="s">
        <v>525</v>
      </c>
      <c r="G302" s="40"/>
      <c r="H302" s="40"/>
      <c r="I302" s="136"/>
      <c r="J302" s="40"/>
      <c r="K302" s="40"/>
      <c r="L302" s="44"/>
      <c r="M302" s="234"/>
      <c r="N302" s="235"/>
      <c r="O302" s="84"/>
      <c r="P302" s="84"/>
      <c r="Q302" s="84"/>
      <c r="R302" s="84"/>
      <c r="S302" s="84"/>
      <c r="T302" s="85"/>
      <c r="U302" s="38"/>
      <c r="V302" s="38"/>
      <c r="W302" s="38"/>
      <c r="X302" s="38"/>
      <c r="Y302" s="38"/>
      <c r="Z302" s="38"/>
      <c r="AA302" s="38"/>
      <c r="AB302" s="38"/>
      <c r="AC302" s="38"/>
      <c r="AD302" s="38"/>
      <c r="AE302" s="38"/>
      <c r="AT302" s="17" t="s">
        <v>165</v>
      </c>
      <c r="AU302" s="17" t="s">
        <v>82</v>
      </c>
    </row>
    <row r="303" spans="1:47" s="2" customFormat="1" ht="12">
      <c r="A303" s="38"/>
      <c r="B303" s="39"/>
      <c r="C303" s="40"/>
      <c r="D303" s="232" t="s">
        <v>216</v>
      </c>
      <c r="E303" s="40"/>
      <c r="F303" s="258" t="s">
        <v>526</v>
      </c>
      <c r="G303" s="40"/>
      <c r="H303" s="40"/>
      <c r="I303" s="136"/>
      <c r="J303" s="40"/>
      <c r="K303" s="40"/>
      <c r="L303" s="44"/>
      <c r="M303" s="234"/>
      <c r="N303" s="235"/>
      <c r="O303" s="84"/>
      <c r="P303" s="84"/>
      <c r="Q303" s="84"/>
      <c r="R303" s="84"/>
      <c r="S303" s="84"/>
      <c r="T303" s="85"/>
      <c r="U303" s="38"/>
      <c r="V303" s="38"/>
      <c r="W303" s="38"/>
      <c r="X303" s="38"/>
      <c r="Y303" s="38"/>
      <c r="Z303" s="38"/>
      <c r="AA303" s="38"/>
      <c r="AB303" s="38"/>
      <c r="AC303" s="38"/>
      <c r="AD303" s="38"/>
      <c r="AE303" s="38"/>
      <c r="AT303" s="17" t="s">
        <v>216</v>
      </c>
      <c r="AU303" s="17" t="s">
        <v>82</v>
      </c>
    </row>
    <row r="304" spans="1:51" s="13" customFormat="1" ht="12">
      <c r="A304" s="13"/>
      <c r="B304" s="236"/>
      <c r="C304" s="237"/>
      <c r="D304" s="232" t="s">
        <v>166</v>
      </c>
      <c r="E304" s="238" t="s">
        <v>19</v>
      </c>
      <c r="F304" s="239" t="s">
        <v>527</v>
      </c>
      <c r="G304" s="237"/>
      <c r="H304" s="240">
        <v>140</v>
      </c>
      <c r="I304" s="241"/>
      <c r="J304" s="237"/>
      <c r="K304" s="237"/>
      <c r="L304" s="242"/>
      <c r="M304" s="243"/>
      <c r="N304" s="244"/>
      <c r="O304" s="244"/>
      <c r="P304" s="244"/>
      <c r="Q304" s="244"/>
      <c r="R304" s="244"/>
      <c r="S304" s="244"/>
      <c r="T304" s="245"/>
      <c r="U304" s="13"/>
      <c r="V304" s="13"/>
      <c r="W304" s="13"/>
      <c r="X304" s="13"/>
      <c r="Y304" s="13"/>
      <c r="Z304" s="13"/>
      <c r="AA304" s="13"/>
      <c r="AB304" s="13"/>
      <c r="AC304" s="13"/>
      <c r="AD304" s="13"/>
      <c r="AE304" s="13"/>
      <c r="AT304" s="246" t="s">
        <v>166</v>
      </c>
      <c r="AU304" s="246" t="s">
        <v>82</v>
      </c>
      <c r="AV304" s="13" t="s">
        <v>85</v>
      </c>
      <c r="AW304" s="13" t="s">
        <v>34</v>
      </c>
      <c r="AX304" s="13" t="s">
        <v>82</v>
      </c>
      <c r="AY304" s="246" t="s">
        <v>158</v>
      </c>
    </row>
    <row r="305" spans="1:65" s="2" customFormat="1" ht="16.5" customHeight="1">
      <c r="A305" s="38"/>
      <c r="B305" s="39"/>
      <c r="C305" s="259" t="s">
        <v>528</v>
      </c>
      <c r="D305" s="259" t="s">
        <v>199</v>
      </c>
      <c r="E305" s="260" t="s">
        <v>529</v>
      </c>
      <c r="F305" s="261" t="s">
        <v>530</v>
      </c>
      <c r="G305" s="262" t="s">
        <v>531</v>
      </c>
      <c r="H305" s="263">
        <v>104.16</v>
      </c>
      <c r="I305" s="264"/>
      <c r="J305" s="265">
        <f>ROUND(I305*H305,2)</f>
        <v>0</v>
      </c>
      <c r="K305" s="261" t="s">
        <v>213</v>
      </c>
      <c r="L305" s="266"/>
      <c r="M305" s="267" t="s">
        <v>19</v>
      </c>
      <c r="N305" s="268" t="s">
        <v>45</v>
      </c>
      <c r="O305" s="84"/>
      <c r="P305" s="228">
        <f>O305*H305</f>
        <v>0</v>
      </c>
      <c r="Q305" s="228">
        <v>0.001</v>
      </c>
      <c r="R305" s="228">
        <f>Q305*H305</f>
        <v>0.10416</v>
      </c>
      <c r="S305" s="228">
        <v>0</v>
      </c>
      <c r="T305" s="229">
        <f>S305*H305</f>
        <v>0</v>
      </c>
      <c r="U305" s="38"/>
      <c r="V305" s="38"/>
      <c r="W305" s="38"/>
      <c r="X305" s="38"/>
      <c r="Y305" s="38"/>
      <c r="Z305" s="38"/>
      <c r="AA305" s="38"/>
      <c r="AB305" s="38"/>
      <c r="AC305" s="38"/>
      <c r="AD305" s="38"/>
      <c r="AE305" s="38"/>
      <c r="AR305" s="230" t="s">
        <v>241</v>
      </c>
      <c r="AT305" s="230" t="s">
        <v>199</v>
      </c>
      <c r="AU305" s="230" t="s">
        <v>82</v>
      </c>
      <c r="AY305" s="17" t="s">
        <v>158</v>
      </c>
      <c r="BE305" s="231">
        <f>IF(N305="základní",J305,0)</f>
        <v>0</v>
      </c>
      <c r="BF305" s="231">
        <f>IF(N305="snížená",J305,0)</f>
        <v>0</v>
      </c>
      <c r="BG305" s="231">
        <f>IF(N305="zákl. přenesená",J305,0)</f>
        <v>0</v>
      </c>
      <c r="BH305" s="231">
        <f>IF(N305="sníž. přenesená",J305,0)</f>
        <v>0</v>
      </c>
      <c r="BI305" s="231">
        <f>IF(N305="nulová",J305,0)</f>
        <v>0</v>
      </c>
      <c r="BJ305" s="17" t="s">
        <v>82</v>
      </c>
      <c r="BK305" s="231">
        <f>ROUND(I305*H305,2)</f>
        <v>0</v>
      </c>
      <c r="BL305" s="17" t="s">
        <v>236</v>
      </c>
      <c r="BM305" s="230" t="s">
        <v>532</v>
      </c>
    </row>
    <row r="306" spans="1:47" s="2" customFormat="1" ht="12">
      <c r="A306" s="38"/>
      <c r="B306" s="39"/>
      <c r="C306" s="40"/>
      <c r="D306" s="232" t="s">
        <v>165</v>
      </c>
      <c r="E306" s="40"/>
      <c r="F306" s="233" t="s">
        <v>530</v>
      </c>
      <c r="G306" s="40"/>
      <c r="H306" s="40"/>
      <c r="I306" s="136"/>
      <c r="J306" s="40"/>
      <c r="K306" s="40"/>
      <c r="L306" s="44"/>
      <c r="M306" s="234"/>
      <c r="N306" s="235"/>
      <c r="O306" s="84"/>
      <c r="P306" s="84"/>
      <c r="Q306" s="84"/>
      <c r="R306" s="84"/>
      <c r="S306" s="84"/>
      <c r="T306" s="85"/>
      <c r="U306" s="38"/>
      <c r="V306" s="38"/>
      <c r="W306" s="38"/>
      <c r="X306" s="38"/>
      <c r="Y306" s="38"/>
      <c r="Z306" s="38"/>
      <c r="AA306" s="38"/>
      <c r="AB306" s="38"/>
      <c r="AC306" s="38"/>
      <c r="AD306" s="38"/>
      <c r="AE306" s="38"/>
      <c r="AT306" s="17" t="s">
        <v>165</v>
      </c>
      <c r="AU306" s="17" t="s">
        <v>82</v>
      </c>
    </row>
    <row r="307" spans="1:51" s="13" customFormat="1" ht="12">
      <c r="A307" s="13"/>
      <c r="B307" s="236"/>
      <c r="C307" s="237"/>
      <c r="D307" s="232" t="s">
        <v>166</v>
      </c>
      <c r="E307" s="238" t="s">
        <v>19</v>
      </c>
      <c r="F307" s="239" t="s">
        <v>533</v>
      </c>
      <c r="G307" s="237"/>
      <c r="H307" s="240">
        <v>86.8</v>
      </c>
      <c r="I307" s="241"/>
      <c r="J307" s="237"/>
      <c r="K307" s="237"/>
      <c r="L307" s="242"/>
      <c r="M307" s="243"/>
      <c r="N307" s="244"/>
      <c r="O307" s="244"/>
      <c r="P307" s="244"/>
      <c r="Q307" s="244"/>
      <c r="R307" s="244"/>
      <c r="S307" s="244"/>
      <c r="T307" s="245"/>
      <c r="U307" s="13"/>
      <c r="V307" s="13"/>
      <c r="W307" s="13"/>
      <c r="X307" s="13"/>
      <c r="Y307" s="13"/>
      <c r="Z307" s="13"/>
      <c r="AA307" s="13"/>
      <c r="AB307" s="13"/>
      <c r="AC307" s="13"/>
      <c r="AD307" s="13"/>
      <c r="AE307" s="13"/>
      <c r="AT307" s="246" t="s">
        <v>166</v>
      </c>
      <c r="AU307" s="246" t="s">
        <v>82</v>
      </c>
      <c r="AV307" s="13" t="s">
        <v>85</v>
      </c>
      <c r="AW307" s="13" t="s">
        <v>34</v>
      </c>
      <c r="AX307" s="13" t="s">
        <v>82</v>
      </c>
      <c r="AY307" s="246" t="s">
        <v>158</v>
      </c>
    </row>
    <row r="308" spans="1:51" s="13" customFormat="1" ht="12">
      <c r="A308" s="13"/>
      <c r="B308" s="236"/>
      <c r="C308" s="237"/>
      <c r="D308" s="232" t="s">
        <v>166</v>
      </c>
      <c r="E308" s="237"/>
      <c r="F308" s="239" t="s">
        <v>534</v>
      </c>
      <c r="G308" s="237"/>
      <c r="H308" s="240">
        <v>104.16</v>
      </c>
      <c r="I308" s="241"/>
      <c r="J308" s="237"/>
      <c r="K308" s="237"/>
      <c r="L308" s="242"/>
      <c r="M308" s="243"/>
      <c r="N308" s="244"/>
      <c r="O308" s="244"/>
      <c r="P308" s="244"/>
      <c r="Q308" s="244"/>
      <c r="R308" s="244"/>
      <c r="S308" s="244"/>
      <c r="T308" s="245"/>
      <c r="U308" s="13"/>
      <c r="V308" s="13"/>
      <c r="W308" s="13"/>
      <c r="X308" s="13"/>
      <c r="Y308" s="13"/>
      <c r="Z308" s="13"/>
      <c r="AA308" s="13"/>
      <c r="AB308" s="13"/>
      <c r="AC308" s="13"/>
      <c r="AD308" s="13"/>
      <c r="AE308" s="13"/>
      <c r="AT308" s="246" t="s">
        <v>166</v>
      </c>
      <c r="AU308" s="246" t="s">
        <v>82</v>
      </c>
      <c r="AV308" s="13" t="s">
        <v>85</v>
      </c>
      <c r="AW308" s="13" t="s">
        <v>4</v>
      </c>
      <c r="AX308" s="13" t="s">
        <v>82</v>
      </c>
      <c r="AY308" s="246" t="s">
        <v>158</v>
      </c>
    </row>
    <row r="309" spans="1:65" s="2" customFormat="1" ht="21.75" customHeight="1">
      <c r="A309" s="38"/>
      <c r="B309" s="39"/>
      <c r="C309" s="219" t="s">
        <v>535</v>
      </c>
      <c r="D309" s="219" t="s">
        <v>159</v>
      </c>
      <c r="E309" s="220" t="s">
        <v>536</v>
      </c>
      <c r="F309" s="221" t="s">
        <v>537</v>
      </c>
      <c r="G309" s="222" t="s">
        <v>162</v>
      </c>
      <c r="H309" s="223">
        <v>155</v>
      </c>
      <c r="I309" s="224"/>
      <c r="J309" s="225">
        <f>ROUND(I309*H309,2)</f>
        <v>0</v>
      </c>
      <c r="K309" s="221" t="s">
        <v>19</v>
      </c>
      <c r="L309" s="44"/>
      <c r="M309" s="226" t="s">
        <v>19</v>
      </c>
      <c r="N309" s="227" t="s">
        <v>45</v>
      </c>
      <c r="O309" s="84"/>
      <c r="P309" s="228">
        <f>O309*H309</f>
        <v>0</v>
      </c>
      <c r="Q309" s="228">
        <v>0</v>
      </c>
      <c r="R309" s="228">
        <f>Q309*H309</f>
        <v>0</v>
      </c>
      <c r="S309" s="228">
        <v>0</v>
      </c>
      <c r="T309" s="229">
        <f>S309*H309</f>
        <v>0</v>
      </c>
      <c r="U309" s="38"/>
      <c r="V309" s="38"/>
      <c r="W309" s="38"/>
      <c r="X309" s="38"/>
      <c r="Y309" s="38"/>
      <c r="Z309" s="38"/>
      <c r="AA309" s="38"/>
      <c r="AB309" s="38"/>
      <c r="AC309" s="38"/>
      <c r="AD309" s="38"/>
      <c r="AE309" s="38"/>
      <c r="AR309" s="230" t="s">
        <v>236</v>
      </c>
      <c r="AT309" s="230" t="s">
        <v>159</v>
      </c>
      <c r="AU309" s="230" t="s">
        <v>82</v>
      </c>
      <c r="AY309" s="17" t="s">
        <v>158</v>
      </c>
      <c r="BE309" s="231">
        <f>IF(N309="základní",J309,0)</f>
        <v>0</v>
      </c>
      <c r="BF309" s="231">
        <f>IF(N309="snížená",J309,0)</f>
        <v>0</v>
      </c>
      <c r="BG309" s="231">
        <f>IF(N309="zákl. přenesená",J309,0)</f>
        <v>0</v>
      </c>
      <c r="BH309" s="231">
        <f>IF(N309="sníž. přenesená",J309,0)</f>
        <v>0</v>
      </c>
      <c r="BI309" s="231">
        <f>IF(N309="nulová",J309,0)</f>
        <v>0</v>
      </c>
      <c r="BJ309" s="17" t="s">
        <v>82</v>
      </c>
      <c r="BK309" s="231">
        <f>ROUND(I309*H309,2)</f>
        <v>0</v>
      </c>
      <c r="BL309" s="17" t="s">
        <v>236</v>
      </c>
      <c r="BM309" s="230" t="s">
        <v>538</v>
      </c>
    </row>
    <row r="310" spans="1:47" s="2" customFormat="1" ht="12">
      <c r="A310" s="38"/>
      <c r="B310" s="39"/>
      <c r="C310" s="40"/>
      <c r="D310" s="232" t="s">
        <v>165</v>
      </c>
      <c r="E310" s="40"/>
      <c r="F310" s="233" t="s">
        <v>539</v>
      </c>
      <c r="G310" s="40"/>
      <c r="H310" s="40"/>
      <c r="I310" s="136"/>
      <c r="J310" s="40"/>
      <c r="K310" s="40"/>
      <c r="L310" s="44"/>
      <c r="M310" s="234"/>
      <c r="N310" s="235"/>
      <c r="O310" s="84"/>
      <c r="P310" s="84"/>
      <c r="Q310" s="84"/>
      <c r="R310" s="84"/>
      <c r="S310" s="84"/>
      <c r="T310" s="85"/>
      <c r="U310" s="38"/>
      <c r="V310" s="38"/>
      <c r="W310" s="38"/>
      <c r="X310" s="38"/>
      <c r="Y310" s="38"/>
      <c r="Z310" s="38"/>
      <c r="AA310" s="38"/>
      <c r="AB310" s="38"/>
      <c r="AC310" s="38"/>
      <c r="AD310" s="38"/>
      <c r="AE310" s="38"/>
      <c r="AT310" s="17" t="s">
        <v>165</v>
      </c>
      <c r="AU310" s="17" t="s">
        <v>82</v>
      </c>
    </row>
    <row r="311" spans="1:51" s="13" customFormat="1" ht="12">
      <c r="A311" s="13"/>
      <c r="B311" s="236"/>
      <c r="C311" s="237"/>
      <c r="D311" s="232" t="s">
        <v>166</v>
      </c>
      <c r="E311" s="238" t="s">
        <v>19</v>
      </c>
      <c r="F311" s="239" t="s">
        <v>540</v>
      </c>
      <c r="G311" s="237"/>
      <c r="H311" s="240">
        <v>155</v>
      </c>
      <c r="I311" s="241"/>
      <c r="J311" s="237"/>
      <c r="K311" s="237"/>
      <c r="L311" s="242"/>
      <c r="M311" s="243"/>
      <c r="N311" s="244"/>
      <c r="O311" s="244"/>
      <c r="P311" s="244"/>
      <c r="Q311" s="244"/>
      <c r="R311" s="244"/>
      <c r="S311" s="244"/>
      <c r="T311" s="245"/>
      <c r="U311" s="13"/>
      <c r="V311" s="13"/>
      <c r="W311" s="13"/>
      <c r="X311" s="13"/>
      <c r="Y311" s="13"/>
      <c r="Z311" s="13"/>
      <c r="AA311" s="13"/>
      <c r="AB311" s="13"/>
      <c r="AC311" s="13"/>
      <c r="AD311" s="13"/>
      <c r="AE311" s="13"/>
      <c r="AT311" s="246" t="s">
        <v>166</v>
      </c>
      <c r="AU311" s="246" t="s">
        <v>82</v>
      </c>
      <c r="AV311" s="13" t="s">
        <v>85</v>
      </c>
      <c r="AW311" s="13" t="s">
        <v>34</v>
      </c>
      <c r="AX311" s="13" t="s">
        <v>82</v>
      </c>
      <c r="AY311" s="246" t="s">
        <v>158</v>
      </c>
    </row>
    <row r="312" spans="1:65" s="2" customFormat="1" ht="16.5" customHeight="1">
      <c r="A312" s="38"/>
      <c r="B312" s="39"/>
      <c r="C312" s="259" t="s">
        <v>541</v>
      </c>
      <c r="D312" s="259" t="s">
        <v>199</v>
      </c>
      <c r="E312" s="260" t="s">
        <v>542</v>
      </c>
      <c r="F312" s="261" t="s">
        <v>543</v>
      </c>
      <c r="G312" s="262" t="s">
        <v>531</v>
      </c>
      <c r="H312" s="263">
        <v>195.3</v>
      </c>
      <c r="I312" s="264"/>
      <c r="J312" s="265">
        <f>ROUND(I312*H312,2)</f>
        <v>0</v>
      </c>
      <c r="K312" s="261" t="s">
        <v>213</v>
      </c>
      <c r="L312" s="266"/>
      <c r="M312" s="267" t="s">
        <v>19</v>
      </c>
      <c r="N312" s="268" t="s">
        <v>45</v>
      </c>
      <c r="O312" s="84"/>
      <c r="P312" s="228">
        <f>O312*H312</f>
        <v>0</v>
      </c>
      <c r="Q312" s="228">
        <v>0.001</v>
      </c>
      <c r="R312" s="228">
        <f>Q312*H312</f>
        <v>0.19530000000000003</v>
      </c>
      <c r="S312" s="228">
        <v>0</v>
      </c>
      <c r="T312" s="229">
        <f>S312*H312</f>
        <v>0</v>
      </c>
      <c r="U312" s="38"/>
      <c r="V312" s="38"/>
      <c r="W312" s="38"/>
      <c r="X312" s="38"/>
      <c r="Y312" s="38"/>
      <c r="Z312" s="38"/>
      <c r="AA312" s="38"/>
      <c r="AB312" s="38"/>
      <c r="AC312" s="38"/>
      <c r="AD312" s="38"/>
      <c r="AE312" s="38"/>
      <c r="AR312" s="230" t="s">
        <v>241</v>
      </c>
      <c r="AT312" s="230" t="s">
        <v>199</v>
      </c>
      <c r="AU312" s="230" t="s">
        <v>82</v>
      </c>
      <c r="AY312" s="17" t="s">
        <v>158</v>
      </c>
      <c r="BE312" s="231">
        <f>IF(N312="základní",J312,0)</f>
        <v>0</v>
      </c>
      <c r="BF312" s="231">
        <f>IF(N312="snížená",J312,0)</f>
        <v>0</v>
      </c>
      <c r="BG312" s="231">
        <f>IF(N312="zákl. přenesená",J312,0)</f>
        <v>0</v>
      </c>
      <c r="BH312" s="231">
        <f>IF(N312="sníž. přenesená",J312,0)</f>
        <v>0</v>
      </c>
      <c r="BI312" s="231">
        <f>IF(N312="nulová",J312,0)</f>
        <v>0</v>
      </c>
      <c r="BJ312" s="17" t="s">
        <v>82</v>
      </c>
      <c r="BK312" s="231">
        <f>ROUND(I312*H312,2)</f>
        <v>0</v>
      </c>
      <c r="BL312" s="17" t="s">
        <v>236</v>
      </c>
      <c r="BM312" s="230" t="s">
        <v>544</v>
      </c>
    </row>
    <row r="313" spans="1:47" s="2" customFormat="1" ht="12">
      <c r="A313" s="38"/>
      <c r="B313" s="39"/>
      <c r="C313" s="40"/>
      <c r="D313" s="232" t="s">
        <v>165</v>
      </c>
      <c r="E313" s="40"/>
      <c r="F313" s="233" t="s">
        <v>543</v>
      </c>
      <c r="G313" s="40"/>
      <c r="H313" s="40"/>
      <c r="I313" s="136"/>
      <c r="J313" s="40"/>
      <c r="K313" s="40"/>
      <c r="L313" s="44"/>
      <c r="M313" s="234"/>
      <c r="N313" s="235"/>
      <c r="O313" s="84"/>
      <c r="P313" s="84"/>
      <c r="Q313" s="84"/>
      <c r="R313" s="84"/>
      <c r="S313" s="84"/>
      <c r="T313" s="85"/>
      <c r="U313" s="38"/>
      <c r="V313" s="38"/>
      <c r="W313" s="38"/>
      <c r="X313" s="38"/>
      <c r="Y313" s="38"/>
      <c r="Z313" s="38"/>
      <c r="AA313" s="38"/>
      <c r="AB313" s="38"/>
      <c r="AC313" s="38"/>
      <c r="AD313" s="38"/>
      <c r="AE313" s="38"/>
      <c r="AT313" s="17" t="s">
        <v>165</v>
      </c>
      <c r="AU313" s="17" t="s">
        <v>82</v>
      </c>
    </row>
    <row r="314" spans="1:47" s="2" customFormat="1" ht="12">
      <c r="A314" s="38"/>
      <c r="B314" s="39"/>
      <c r="C314" s="40"/>
      <c r="D314" s="232" t="s">
        <v>181</v>
      </c>
      <c r="E314" s="40"/>
      <c r="F314" s="258" t="s">
        <v>545</v>
      </c>
      <c r="G314" s="40"/>
      <c r="H314" s="40"/>
      <c r="I314" s="136"/>
      <c r="J314" s="40"/>
      <c r="K314" s="40"/>
      <c r="L314" s="44"/>
      <c r="M314" s="234"/>
      <c r="N314" s="235"/>
      <c r="O314" s="84"/>
      <c r="P314" s="84"/>
      <c r="Q314" s="84"/>
      <c r="R314" s="84"/>
      <c r="S314" s="84"/>
      <c r="T314" s="85"/>
      <c r="U314" s="38"/>
      <c r="V314" s="38"/>
      <c r="W314" s="38"/>
      <c r="X314" s="38"/>
      <c r="Y314" s="38"/>
      <c r="Z314" s="38"/>
      <c r="AA314" s="38"/>
      <c r="AB314" s="38"/>
      <c r="AC314" s="38"/>
      <c r="AD314" s="38"/>
      <c r="AE314" s="38"/>
      <c r="AT314" s="17" t="s">
        <v>181</v>
      </c>
      <c r="AU314" s="17" t="s">
        <v>82</v>
      </c>
    </row>
    <row r="315" spans="1:51" s="13" customFormat="1" ht="12">
      <c r="A315" s="13"/>
      <c r="B315" s="236"/>
      <c r="C315" s="237"/>
      <c r="D315" s="232" t="s">
        <v>166</v>
      </c>
      <c r="E315" s="238" t="s">
        <v>19</v>
      </c>
      <c r="F315" s="239" t="s">
        <v>546</v>
      </c>
      <c r="G315" s="237"/>
      <c r="H315" s="240">
        <v>162.75</v>
      </c>
      <c r="I315" s="241"/>
      <c r="J315" s="237"/>
      <c r="K315" s="237"/>
      <c r="L315" s="242"/>
      <c r="M315" s="243"/>
      <c r="N315" s="244"/>
      <c r="O315" s="244"/>
      <c r="P315" s="244"/>
      <c r="Q315" s="244"/>
      <c r="R315" s="244"/>
      <c r="S315" s="244"/>
      <c r="T315" s="245"/>
      <c r="U315" s="13"/>
      <c r="V315" s="13"/>
      <c r="W315" s="13"/>
      <c r="X315" s="13"/>
      <c r="Y315" s="13"/>
      <c r="Z315" s="13"/>
      <c r="AA315" s="13"/>
      <c r="AB315" s="13"/>
      <c r="AC315" s="13"/>
      <c r="AD315" s="13"/>
      <c r="AE315" s="13"/>
      <c r="AT315" s="246" t="s">
        <v>166</v>
      </c>
      <c r="AU315" s="246" t="s">
        <v>82</v>
      </c>
      <c r="AV315" s="13" t="s">
        <v>85</v>
      </c>
      <c r="AW315" s="13" t="s">
        <v>34</v>
      </c>
      <c r="AX315" s="13" t="s">
        <v>82</v>
      </c>
      <c r="AY315" s="246" t="s">
        <v>158</v>
      </c>
    </row>
    <row r="316" spans="1:51" s="13" customFormat="1" ht="12">
      <c r="A316" s="13"/>
      <c r="B316" s="236"/>
      <c r="C316" s="237"/>
      <c r="D316" s="232" t="s">
        <v>166</v>
      </c>
      <c r="E316" s="237"/>
      <c r="F316" s="239" t="s">
        <v>547</v>
      </c>
      <c r="G316" s="237"/>
      <c r="H316" s="240">
        <v>195.3</v>
      </c>
      <c r="I316" s="241"/>
      <c r="J316" s="237"/>
      <c r="K316" s="237"/>
      <c r="L316" s="242"/>
      <c r="M316" s="243"/>
      <c r="N316" s="244"/>
      <c r="O316" s="244"/>
      <c r="P316" s="244"/>
      <c r="Q316" s="244"/>
      <c r="R316" s="244"/>
      <c r="S316" s="244"/>
      <c r="T316" s="245"/>
      <c r="U316" s="13"/>
      <c r="V316" s="13"/>
      <c r="W316" s="13"/>
      <c r="X316" s="13"/>
      <c r="Y316" s="13"/>
      <c r="Z316" s="13"/>
      <c r="AA316" s="13"/>
      <c r="AB316" s="13"/>
      <c r="AC316" s="13"/>
      <c r="AD316" s="13"/>
      <c r="AE316" s="13"/>
      <c r="AT316" s="246" t="s">
        <v>166</v>
      </c>
      <c r="AU316" s="246" t="s">
        <v>82</v>
      </c>
      <c r="AV316" s="13" t="s">
        <v>85</v>
      </c>
      <c r="AW316" s="13" t="s">
        <v>4</v>
      </c>
      <c r="AX316" s="13" t="s">
        <v>82</v>
      </c>
      <c r="AY316" s="246" t="s">
        <v>158</v>
      </c>
    </row>
    <row r="317" spans="1:65" s="2" customFormat="1" ht="16.5" customHeight="1">
      <c r="A317" s="38"/>
      <c r="B317" s="39"/>
      <c r="C317" s="219" t="s">
        <v>548</v>
      </c>
      <c r="D317" s="219" t="s">
        <v>159</v>
      </c>
      <c r="E317" s="220" t="s">
        <v>549</v>
      </c>
      <c r="F317" s="221" t="s">
        <v>550</v>
      </c>
      <c r="G317" s="222" t="s">
        <v>202</v>
      </c>
      <c r="H317" s="223">
        <v>14</v>
      </c>
      <c r="I317" s="224"/>
      <c r="J317" s="225">
        <f>ROUND(I317*H317,2)</f>
        <v>0</v>
      </c>
      <c r="K317" s="221" t="s">
        <v>213</v>
      </c>
      <c r="L317" s="44"/>
      <c r="M317" s="226" t="s">
        <v>19</v>
      </c>
      <c r="N317" s="227" t="s">
        <v>45</v>
      </c>
      <c r="O317" s="84"/>
      <c r="P317" s="228">
        <f>O317*H317</f>
        <v>0</v>
      </c>
      <c r="Q317" s="228">
        <v>0</v>
      </c>
      <c r="R317" s="228">
        <f>Q317*H317</f>
        <v>0</v>
      </c>
      <c r="S317" s="228">
        <v>0</v>
      </c>
      <c r="T317" s="229">
        <f>S317*H317</f>
        <v>0</v>
      </c>
      <c r="U317" s="38"/>
      <c r="V317" s="38"/>
      <c r="W317" s="38"/>
      <c r="X317" s="38"/>
      <c r="Y317" s="38"/>
      <c r="Z317" s="38"/>
      <c r="AA317" s="38"/>
      <c r="AB317" s="38"/>
      <c r="AC317" s="38"/>
      <c r="AD317" s="38"/>
      <c r="AE317" s="38"/>
      <c r="AR317" s="230" t="s">
        <v>195</v>
      </c>
      <c r="AT317" s="230" t="s">
        <v>159</v>
      </c>
      <c r="AU317" s="230" t="s">
        <v>82</v>
      </c>
      <c r="AY317" s="17" t="s">
        <v>158</v>
      </c>
      <c r="BE317" s="231">
        <f>IF(N317="základní",J317,0)</f>
        <v>0</v>
      </c>
      <c r="BF317" s="231">
        <f>IF(N317="snížená",J317,0)</f>
        <v>0</v>
      </c>
      <c r="BG317" s="231">
        <f>IF(N317="zákl. přenesená",J317,0)</f>
        <v>0</v>
      </c>
      <c r="BH317" s="231">
        <f>IF(N317="sníž. přenesená",J317,0)</f>
        <v>0</v>
      </c>
      <c r="BI317" s="231">
        <f>IF(N317="nulová",J317,0)</f>
        <v>0</v>
      </c>
      <c r="BJ317" s="17" t="s">
        <v>82</v>
      </c>
      <c r="BK317" s="231">
        <f>ROUND(I317*H317,2)</f>
        <v>0</v>
      </c>
      <c r="BL317" s="17" t="s">
        <v>195</v>
      </c>
      <c r="BM317" s="230" t="s">
        <v>551</v>
      </c>
    </row>
    <row r="318" spans="1:47" s="2" customFormat="1" ht="12">
      <c r="A318" s="38"/>
      <c r="B318" s="39"/>
      <c r="C318" s="40"/>
      <c r="D318" s="232" t="s">
        <v>165</v>
      </c>
      <c r="E318" s="40"/>
      <c r="F318" s="233" t="s">
        <v>552</v>
      </c>
      <c r="G318" s="40"/>
      <c r="H318" s="40"/>
      <c r="I318" s="136"/>
      <c r="J318" s="40"/>
      <c r="K318" s="40"/>
      <c r="L318" s="44"/>
      <c r="M318" s="234"/>
      <c r="N318" s="235"/>
      <c r="O318" s="84"/>
      <c r="P318" s="84"/>
      <c r="Q318" s="84"/>
      <c r="R318" s="84"/>
      <c r="S318" s="84"/>
      <c r="T318" s="85"/>
      <c r="U318" s="38"/>
      <c r="V318" s="38"/>
      <c r="W318" s="38"/>
      <c r="X318" s="38"/>
      <c r="Y318" s="38"/>
      <c r="Z318" s="38"/>
      <c r="AA318" s="38"/>
      <c r="AB318" s="38"/>
      <c r="AC318" s="38"/>
      <c r="AD318" s="38"/>
      <c r="AE318" s="38"/>
      <c r="AT318" s="17" t="s">
        <v>165</v>
      </c>
      <c r="AU318" s="17" t="s">
        <v>82</v>
      </c>
    </row>
    <row r="319" spans="1:47" s="2" customFormat="1" ht="12">
      <c r="A319" s="38"/>
      <c r="B319" s="39"/>
      <c r="C319" s="40"/>
      <c r="D319" s="232" t="s">
        <v>216</v>
      </c>
      <c r="E319" s="40"/>
      <c r="F319" s="258" t="s">
        <v>553</v>
      </c>
      <c r="G319" s="40"/>
      <c r="H319" s="40"/>
      <c r="I319" s="136"/>
      <c r="J319" s="40"/>
      <c r="K319" s="40"/>
      <c r="L319" s="44"/>
      <c r="M319" s="234"/>
      <c r="N319" s="235"/>
      <c r="O319" s="84"/>
      <c r="P319" s="84"/>
      <c r="Q319" s="84"/>
      <c r="R319" s="84"/>
      <c r="S319" s="84"/>
      <c r="T319" s="85"/>
      <c r="U319" s="38"/>
      <c r="V319" s="38"/>
      <c r="W319" s="38"/>
      <c r="X319" s="38"/>
      <c r="Y319" s="38"/>
      <c r="Z319" s="38"/>
      <c r="AA319" s="38"/>
      <c r="AB319" s="38"/>
      <c r="AC319" s="38"/>
      <c r="AD319" s="38"/>
      <c r="AE319" s="38"/>
      <c r="AT319" s="17" t="s">
        <v>216</v>
      </c>
      <c r="AU319" s="17" t="s">
        <v>82</v>
      </c>
    </row>
    <row r="320" spans="1:65" s="2" customFormat="1" ht="16.5" customHeight="1">
      <c r="A320" s="38"/>
      <c r="B320" s="39"/>
      <c r="C320" s="259" t="s">
        <v>554</v>
      </c>
      <c r="D320" s="259" t="s">
        <v>199</v>
      </c>
      <c r="E320" s="260" t="s">
        <v>555</v>
      </c>
      <c r="F320" s="261" t="s">
        <v>556</v>
      </c>
      <c r="G320" s="262" t="s">
        <v>202</v>
      </c>
      <c r="H320" s="263">
        <v>14</v>
      </c>
      <c r="I320" s="264"/>
      <c r="J320" s="265">
        <f>ROUND(I320*H320,2)</f>
        <v>0</v>
      </c>
      <c r="K320" s="261" t="s">
        <v>213</v>
      </c>
      <c r="L320" s="266"/>
      <c r="M320" s="267" t="s">
        <v>19</v>
      </c>
      <c r="N320" s="268" t="s">
        <v>45</v>
      </c>
      <c r="O320" s="84"/>
      <c r="P320" s="228">
        <f>O320*H320</f>
        <v>0</v>
      </c>
      <c r="Q320" s="228">
        <v>0.00016</v>
      </c>
      <c r="R320" s="228">
        <f>Q320*H320</f>
        <v>0.0022400000000000002</v>
      </c>
      <c r="S320" s="228">
        <v>0</v>
      </c>
      <c r="T320" s="229">
        <f>S320*H320</f>
        <v>0</v>
      </c>
      <c r="U320" s="38"/>
      <c r="V320" s="38"/>
      <c r="W320" s="38"/>
      <c r="X320" s="38"/>
      <c r="Y320" s="38"/>
      <c r="Z320" s="38"/>
      <c r="AA320" s="38"/>
      <c r="AB320" s="38"/>
      <c r="AC320" s="38"/>
      <c r="AD320" s="38"/>
      <c r="AE320" s="38"/>
      <c r="AR320" s="230" t="s">
        <v>241</v>
      </c>
      <c r="AT320" s="230" t="s">
        <v>199</v>
      </c>
      <c r="AU320" s="230" t="s">
        <v>82</v>
      </c>
      <c r="AY320" s="17" t="s">
        <v>158</v>
      </c>
      <c r="BE320" s="231">
        <f>IF(N320="základní",J320,0)</f>
        <v>0</v>
      </c>
      <c r="BF320" s="231">
        <f>IF(N320="snížená",J320,0)</f>
        <v>0</v>
      </c>
      <c r="BG320" s="231">
        <f>IF(N320="zákl. přenesená",J320,0)</f>
        <v>0</v>
      </c>
      <c r="BH320" s="231">
        <f>IF(N320="sníž. přenesená",J320,0)</f>
        <v>0</v>
      </c>
      <c r="BI320" s="231">
        <f>IF(N320="nulová",J320,0)</f>
        <v>0</v>
      </c>
      <c r="BJ320" s="17" t="s">
        <v>82</v>
      </c>
      <c r="BK320" s="231">
        <f>ROUND(I320*H320,2)</f>
        <v>0</v>
      </c>
      <c r="BL320" s="17" t="s">
        <v>236</v>
      </c>
      <c r="BM320" s="230" t="s">
        <v>557</v>
      </c>
    </row>
    <row r="321" spans="1:47" s="2" customFormat="1" ht="12">
      <c r="A321" s="38"/>
      <c r="B321" s="39"/>
      <c r="C321" s="40"/>
      <c r="D321" s="232" t="s">
        <v>165</v>
      </c>
      <c r="E321" s="40"/>
      <c r="F321" s="233" t="s">
        <v>556</v>
      </c>
      <c r="G321" s="40"/>
      <c r="H321" s="40"/>
      <c r="I321" s="136"/>
      <c r="J321" s="40"/>
      <c r="K321" s="40"/>
      <c r="L321" s="44"/>
      <c r="M321" s="234"/>
      <c r="N321" s="235"/>
      <c r="O321" s="84"/>
      <c r="P321" s="84"/>
      <c r="Q321" s="84"/>
      <c r="R321" s="84"/>
      <c r="S321" s="84"/>
      <c r="T321" s="85"/>
      <c r="U321" s="38"/>
      <c r="V321" s="38"/>
      <c r="W321" s="38"/>
      <c r="X321" s="38"/>
      <c r="Y321" s="38"/>
      <c r="Z321" s="38"/>
      <c r="AA321" s="38"/>
      <c r="AB321" s="38"/>
      <c r="AC321" s="38"/>
      <c r="AD321" s="38"/>
      <c r="AE321" s="38"/>
      <c r="AT321" s="17" t="s">
        <v>165</v>
      </c>
      <c r="AU321" s="17" t="s">
        <v>82</v>
      </c>
    </row>
    <row r="322" spans="1:51" s="13" customFormat="1" ht="12">
      <c r="A322" s="13"/>
      <c r="B322" s="236"/>
      <c r="C322" s="237"/>
      <c r="D322" s="232" t="s">
        <v>166</v>
      </c>
      <c r="E322" s="238" t="s">
        <v>19</v>
      </c>
      <c r="F322" s="239" t="s">
        <v>515</v>
      </c>
      <c r="G322" s="237"/>
      <c r="H322" s="240">
        <v>14</v>
      </c>
      <c r="I322" s="241"/>
      <c r="J322" s="237"/>
      <c r="K322" s="237"/>
      <c r="L322" s="242"/>
      <c r="M322" s="243"/>
      <c r="N322" s="244"/>
      <c r="O322" s="244"/>
      <c r="P322" s="244"/>
      <c r="Q322" s="244"/>
      <c r="R322" s="244"/>
      <c r="S322" s="244"/>
      <c r="T322" s="245"/>
      <c r="U322" s="13"/>
      <c r="V322" s="13"/>
      <c r="W322" s="13"/>
      <c r="X322" s="13"/>
      <c r="Y322" s="13"/>
      <c r="Z322" s="13"/>
      <c r="AA322" s="13"/>
      <c r="AB322" s="13"/>
      <c r="AC322" s="13"/>
      <c r="AD322" s="13"/>
      <c r="AE322" s="13"/>
      <c r="AT322" s="246" t="s">
        <v>166</v>
      </c>
      <c r="AU322" s="246" t="s">
        <v>82</v>
      </c>
      <c r="AV322" s="13" t="s">
        <v>85</v>
      </c>
      <c r="AW322" s="13" t="s">
        <v>34</v>
      </c>
      <c r="AX322" s="13" t="s">
        <v>82</v>
      </c>
      <c r="AY322" s="246" t="s">
        <v>158</v>
      </c>
    </row>
    <row r="323" spans="1:65" s="2" customFormat="1" ht="16.5" customHeight="1">
      <c r="A323" s="38"/>
      <c r="B323" s="39"/>
      <c r="C323" s="219" t="s">
        <v>558</v>
      </c>
      <c r="D323" s="219" t="s">
        <v>159</v>
      </c>
      <c r="E323" s="220" t="s">
        <v>559</v>
      </c>
      <c r="F323" s="221" t="s">
        <v>560</v>
      </c>
      <c r="G323" s="222" t="s">
        <v>202</v>
      </c>
      <c r="H323" s="223">
        <v>68</v>
      </c>
      <c r="I323" s="224"/>
      <c r="J323" s="225">
        <f>ROUND(I323*H323,2)</f>
        <v>0</v>
      </c>
      <c r="K323" s="221" t="s">
        <v>213</v>
      </c>
      <c r="L323" s="44"/>
      <c r="M323" s="226" t="s">
        <v>19</v>
      </c>
      <c r="N323" s="227" t="s">
        <v>45</v>
      </c>
      <c r="O323" s="84"/>
      <c r="P323" s="228">
        <f>O323*H323</f>
        <v>0</v>
      </c>
      <c r="Q323" s="228">
        <v>0</v>
      </c>
      <c r="R323" s="228">
        <f>Q323*H323</f>
        <v>0</v>
      </c>
      <c r="S323" s="228">
        <v>0</v>
      </c>
      <c r="T323" s="229">
        <f>S323*H323</f>
        <v>0</v>
      </c>
      <c r="U323" s="38"/>
      <c r="V323" s="38"/>
      <c r="W323" s="38"/>
      <c r="X323" s="38"/>
      <c r="Y323" s="38"/>
      <c r="Z323" s="38"/>
      <c r="AA323" s="38"/>
      <c r="AB323" s="38"/>
      <c r="AC323" s="38"/>
      <c r="AD323" s="38"/>
      <c r="AE323" s="38"/>
      <c r="AR323" s="230" t="s">
        <v>195</v>
      </c>
      <c r="AT323" s="230" t="s">
        <v>159</v>
      </c>
      <c r="AU323" s="230" t="s">
        <v>82</v>
      </c>
      <c r="AY323" s="17" t="s">
        <v>158</v>
      </c>
      <c r="BE323" s="231">
        <f>IF(N323="základní",J323,0)</f>
        <v>0</v>
      </c>
      <c r="BF323" s="231">
        <f>IF(N323="snížená",J323,0)</f>
        <v>0</v>
      </c>
      <c r="BG323" s="231">
        <f>IF(N323="zákl. přenesená",J323,0)</f>
        <v>0</v>
      </c>
      <c r="BH323" s="231">
        <f>IF(N323="sníž. přenesená",J323,0)</f>
        <v>0</v>
      </c>
      <c r="BI323" s="231">
        <f>IF(N323="nulová",J323,0)</f>
        <v>0</v>
      </c>
      <c r="BJ323" s="17" t="s">
        <v>82</v>
      </c>
      <c r="BK323" s="231">
        <f>ROUND(I323*H323,2)</f>
        <v>0</v>
      </c>
      <c r="BL323" s="17" t="s">
        <v>195</v>
      </c>
      <c r="BM323" s="230" t="s">
        <v>561</v>
      </c>
    </row>
    <row r="324" spans="1:47" s="2" customFormat="1" ht="12">
      <c r="A324" s="38"/>
      <c r="B324" s="39"/>
      <c r="C324" s="40"/>
      <c r="D324" s="232" t="s">
        <v>165</v>
      </c>
      <c r="E324" s="40"/>
      <c r="F324" s="233" t="s">
        <v>562</v>
      </c>
      <c r="G324" s="40"/>
      <c r="H324" s="40"/>
      <c r="I324" s="136"/>
      <c r="J324" s="40"/>
      <c r="K324" s="40"/>
      <c r="L324" s="44"/>
      <c r="M324" s="234"/>
      <c r="N324" s="235"/>
      <c r="O324" s="84"/>
      <c r="P324" s="84"/>
      <c r="Q324" s="84"/>
      <c r="R324" s="84"/>
      <c r="S324" s="84"/>
      <c r="T324" s="85"/>
      <c r="U324" s="38"/>
      <c r="V324" s="38"/>
      <c r="W324" s="38"/>
      <c r="X324" s="38"/>
      <c r="Y324" s="38"/>
      <c r="Z324" s="38"/>
      <c r="AA324" s="38"/>
      <c r="AB324" s="38"/>
      <c r="AC324" s="38"/>
      <c r="AD324" s="38"/>
      <c r="AE324" s="38"/>
      <c r="AT324" s="17" t="s">
        <v>165</v>
      </c>
      <c r="AU324" s="17" t="s">
        <v>82</v>
      </c>
    </row>
    <row r="325" spans="1:47" s="2" customFormat="1" ht="12">
      <c r="A325" s="38"/>
      <c r="B325" s="39"/>
      <c r="C325" s="40"/>
      <c r="D325" s="232" t="s">
        <v>216</v>
      </c>
      <c r="E325" s="40"/>
      <c r="F325" s="258" t="s">
        <v>553</v>
      </c>
      <c r="G325" s="40"/>
      <c r="H325" s="40"/>
      <c r="I325" s="136"/>
      <c r="J325" s="40"/>
      <c r="K325" s="40"/>
      <c r="L325" s="44"/>
      <c r="M325" s="234"/>
      <c r="N325" s="235"/>
      <c r="O325" s="84"/>
      <c r="P325" s="84"/>
      <c r="Q325" s="84"/>
      <c r="R325" s="84"/>
      <c r="S325" s="84"/>
      <c r="T325" s="85"/>
      <c r="U325" s="38"/>
      <c r="V325" s="38"/>
      <c r="W325" s="38"/>
      <c r="X325" s="38"/>
      <c r="Y325" s="38"/>
      <c r="Z325" s="38"/>
      <c r="AA325" s="38"/>
      <c r="AB325" s="38"/>
      <c r="AC325" s="38"/>
      <c r="AD325" s="38"/>
      <c r="AE325" s="38"/>
      <c r="AT325" s="17" t="s">
        <v>216</v>
      </c>
      <c r="AU325" s="17" t="s">
        <v>82</v>
      </c>
    </row>
    <row r="326" spans="1:65" s="2" customFormat="1" ht="21.75" customHeight="1">
      <c r="A326" s="38"/>
      <c r="B326" s="39"/>
      <c r="C326" s="259" t="s">
        <v>563</v>
      </c>
      <c r="D326" s="259" t="s">
        <v>199</v>
      </c>
      <c r="E326" s="260" t="s">
        <v>564</v>
      </c>
      <c r="F326" s="261" t="s">
        <v>565</v>
      </c>
      <c r="G326" s="262" t="s">
        <v>202</v>
      </c>
      <c r="H326" s="263">
        <v>38</v>
      </c>
      <c r="I326" s="264"/>
      <c r="J326" s="265">
        <f>ROUND(I326*H326,2)</f>
        <v>0</v>
      </c>
      <c r="K326" s="261" t="s">
        <v>213</v>
      </c>
      <c r="L326" s="266"/>
      <c r="M326" s="267" t="s">
        <v>19</v>
      </c>
      <c r="N326" s="268" t="s">
        <v>45</v>
      </c>
      <c r="O326" s="84"/>
      <c r="P326" s="228">
        <f>O326*H326</f>
        <v>0</v>
      </c>
      <c r="Q326" s="228">
        <v>0.00026</v>
      </c>
      <c r="R326" s="228">
        <f>Q326*H326</f>
        <v>0.00988</v>
      </c>
      <c r="S326" s="228">
        <v>0</v>
      </c>
      <c r="T326" s="229">
        <f>S326*H326</f>
        <v>0</v>
      </c>
      <c r="U326" s="38"/>
      <c r="V326" s="38"/>
      <c r="W326" s="38"/>
      <c r="X326" s="38"/>
      <c r="Y326" s="38"/>
      <c r="Z326" s="38"/>
      <c r="AA326" s="38"/>
      <c r="AB326" s="38"/>
      <c r="AC326" s="38"/>
      <c r="AD326" s="38"/>
      <c r="AE326" s="38"/>
      <c r="AR326" s="230" t="s">
        <v>241</v>
      </c>
      <c r="AT326" s="230" t="s">
        <v>199</v>
      </c>
      <c r="AU326" s="230" t="s">
        <v>82</v>
      </c>
      <c r="AY326" s="17" t="s">
        <v>158</v>
      </c>
      <c r="BE326" s="231">
        <f>IF(N326="základní",J326,0)</f>
        <v>0</v>
      </c>
      <c r="BF326" s="231">
        <f>IF(N326="snížená",J326,0)</f>
        <v>0</v>
      </c>
      <c r="BG326" s="231">
        <f>IF(N326="zákl. přenesená",J326,0)</f>
        <v>0</v>
      </c>
      <c r="BH326" s="231">
        <f>IF(N326="sníž. přenesená",J326,0)</f>
        <v>0</v>
      </c>
      <c r="BI326" s="231">
        <f>IF(N326="nulová",J326,0)</f>
        <v>0</v>
      </c>
      <c r="BJ326" s="17" t="s">
        <v>82</v>
      </c>
      <c r="BK326" s="231">
        <f>ROUND(I326*H326,2)</f>
        <v>0</v>
      </c>
      <c r="BL326" s="17" t="s">
        <v>236</v>
      </c>
      <c r="BM326" s="230" t="s">
        <v>566</v>
      </c>
    </row>
    <row r="327" spans="1:47" s="2" customFormat="1" ht="12">
      <c r="A327" s="38"/>
      <c r="B327" s="39"/>
      <c r="C327" s="40"/>
      <c r="D327" s="232" t="s">
        <v>165</v>
      </c>
      <c r="E327" s="40"/>
      <c r="F327" s="233" t="s">
        <v>565</v>
      </c>
      <c r="G327" s="40"/>
      <c r="H327" s="40"/>
      <c r="I327" s="136"/>
      <c r="J327" s="40"/>
      <c r="K327" s="40"/>
      <c r="L327" s="44"/>
      <c r="M327" s="234"/>
      <c r="N327" s="235"/>
      <c r="O327" s="84"/>
      <c r="P327" s="84"/>
      <c r="Q327" s="84"/>
      <c r="R327" s="84"/>
      <c r="S327" s="84"/>
      <c r="T327" s="85"/>
      <c r="U327" s="38"/>
      <c r="V327" s="38"/>
      <c r="W327" s="38"/>
      <c r="X327" s="38"/>
      <c r="Y327" s="38"/>
      <c r="Z327" s="38"/>
      <c r="AA327" s="38"/>
      <c r="AB327" s="38"/>
      <c r="AC327" s="38"/>
      <c r="AD327" s="38"/>
      <c r="AE327" s="38"/>
      <c r="AT327" s="17" t="s">
        <v>165</v>
      </c>
      <c r="AU327" s="17" t="s">
        <v>82</v>
      </c>
    </row>
    <row r="328" spans="1:65" s="2" customFormat="1" ht="21.75" customHeight="1">
      <c r="A328" s="38"/>
      <c r="B328" s="39"/>
      <c r="C328" s="259" t="s">
        <v>567</v>
      </c>
      <c r="D328" s="259" t="s">
        <v>199</v>
      </c>
      <c r="E328" s="260" t="s">
        <v>568</v>
      </c>
      <c r="F328" s="261" t="s">
        <v>569</v>
      </c>
      <c r="G328" s="262" t="s">
        <v>202</v>
      </c>
      <c r="H328" s="263">
        <v>30</v>
      </c>
      <c r="I328" s="264"/>
      <c r="J328" s="265">
        <f>ROUND(I328*H328,2)</f>
        <v>0</v>
      </c>
      <c r="K328" s="261" t="s">
        <v>213</v>
      </c>
      <c r="L328" s="266"/>
      <c r="M328" s="267" t="s">
        <v>19</v>
      </c>
      <c r="N328" s="268" t="s">
        <v>45</v>
      </c>
      <c r="O328" s="84"/>
      <c r="P328" s="228">
        <f>O328*H328</f>
        <v>0</v>
      </c>
      <c r="Q328" s="228">
        <v>0.0007</v>
      </c>
      <c r="R328" s="228">
        <f>Q328*H328</f>
        <v>0.021</v>
      </c>
      <c r="S328" s="228">
        <v>0</v>
      </c>
      <c r="T328" s="229">
        <f>S328*H328</f>
        <v>0</v>
      </c>
      <c r="U328" s="38"/>
      <c r="V328" s="38"/>
      <c r="W328" s="38"/>
      <c r="X328" s="38"/>
      <c r="Y328" s="38"/>
      <c r="Z328" s="38"/>
      <c r="AA328" s="38"/>
      <c r="AB328" s="38"/>
      <c r="AC328" s="38"/>
      <c r="AD328" s="38"/>
      <c r="AE328" s="38"/>
      <c r="AR328" s="230" t="s">
        <v>241</v>
      </c>
      <c r="AT328" s="230" t="s">
        <v>199</v>
      </c>
      <c r="AU328" s="230" t="s">
        <v>82</v>
      </c>
      <c r="AY328" s="17" t="s">
        <v>158</v>
      </c>
      <c r="BE328" s="231">
        <f>IF(N328="základní",J328,0)</f>
        <v>0</v>
      </c>
      <c r="BF328" s="231">
        <f>IF(N328="snížená",J328,0)</f>
        <v>0</v>
      </c>
      <c r="BG328" s="231">
        <f>IF(N328="zákl. přenesená",J328,0)</f>
        <v>0</v>
      </c>
      <c r="BH328" s="231">
        <f>IF(N328="sníž. přenesená",J328,0)</f>
        <v>0</v>
      </c>
      <c r="BI328" s="231">
        <f>IF(N328="nulová",J328,0)</f>
        <v>0</v>
      </c>
      <c r="BJ328" s="17" t="s">
        <v>82</v>
      </c>
      <c r="BK328" s="231">
        <f>ROUND(I328*H328,2)</f>
        <v>0</v>
      </c>
      <c r="BL328" s="17" t="s">
        <v>236</v>
      </c>
      <c r="BM328" s="230" t="s">
        <v>570</v>
      </c>
    </row>
    <row r="329" spans="1:47" s="2" customFormat="1" ht="12">
      <c r="A329" s="38"/>
      <c r="B329" s="39"/>
      <c r="C329" s="40"/>
      <c r="D329" s="232" t="s">
        <v>165</v>
      </c>
      <c r="E329" s="40"/>
      <c r="F329" s="233" t="s">
        <v>569</v>
      </c>
      <c r="G329" s="40"/>
      <c r="H329" s="40"/>
      <c r="I329" s="136"/>
      <c r="J329" s="40"/>
      <c r="K329" s="40"/>
      <c r="L329" s="44"/>
      <c r="M329" s="234"/>
      <c r="N329" s="235"/>
      <c r="O329" s="84"/>
      <c r="P329" s="84"/>
      <c r="Q329" s="84"/>
      <c r="R329" s="84"/>
      <c r="S329" s="84"/>
      <c r="T329" s="85"/>
      <c r="U329" s="38"/>
      <c r="V329" s="38"/>
      <c r="W329" s="38"/>
      <c r="X329" s="38"/>
      <c r="Y329" s="38"/>
      <c r="Z329" s="38"/>
      <c r="AA329" s="38"/>
      <c r="AB329" s="38"/>
      <c r="AC329" s="38"/>
      <c r="AD329" s="38"/>
      <c r="AE329" s="38"/>
      <c r="AT329" s="17" t="s">
        <v>165</v>
      </c>
      <c r="AU329" s="17" t="s">
        <v>82</v>
      </c>
    </row>
    <row r="330" spans="1:65" s="2" customFormat="1" ht="21.75" customHeight="1">
      <c r="A330" s="38"/>
      <c r="B330" s="39"/>
      <c r="C330" s="219" t="s">
        <v>571</v>
      </c>
      <c r="D330" s="219" t="s">
        <v>159</v>
      </c>
      <c r="E330" s="220" t="s">
        <v>572</v>
      </c>
      <c r="F330" s="221" t="s">
        <v>573</v>
      </c>
      <c r="G330" s="222" t="s">
        <v>202</v>
      </c>
      <c r="H330" s="223">
        <v>1</v>
      </c>
      <c r="I330" s="224"/>
      <c r="J330" s="225">
        <f>ROUND(I330*H330,2)</f>
        <v>0</v>
      </c>
      <c r="K330" s="221" t="s">
        <v>19</v>
      </c>
      <c r="L330" s="44"/>
      <c r="M330" s="226" t="s">
        <v>19</v>
      </c>
      <c r="N330" s="227" t="s">
        <v>45</v>
      </c>
      <c r="O330" s="84"/>
      <c r="P330" s="228">
        <f>O330*H330</f>
        <v>0</v>
      </c>
      <c r="Q330" s="228">
        <v>0</v>
      </c>
      <c r="R330" s="228">
        <f>Q330*H330</f>
        <v>0</v>
      </c>
      <c r="S330" s="228">
        <v>0</v>
      </c>
      <c r="T330" s="229">
        <f>S330*H330</f>
        <v>0</v>
      </c>
      <c r="U330" s="38"/>
      <c r="V330" s="38"/>
      <c r="W330" s="38"/>
      <c r="X330" s="38"/>
      <c r="Y330" s="38"/>
      <c r="Z330" s="38"/>
      <c r="AA330" s="38"/>
      <c r="AB330" s="38"/>
      <c r="AC330" s="38"/>
      <c r="AD330" s="38"/>
      <c r="AE330" s="38"/>
      <c r="AR330" s="230" t="s">
        <v>236</v>
      </c>
      <c r="AT330" s="230" t="s">
        <v>159</v>
      </c>
      <c r="AU330" s="230" t="s">
        <v>82</v>
      </c>
      <c r="AY330" s="17" t="s">
        <v>158</v>
      </c>
      <c r="BE330" s="231">
        <f>IF(N330="základní",J330,0)</f>
        <v>0</v>
      </c>
      <c r="BF330" s="231">
        <f>IF(N330="snížená",J330,0)</f>
        <v>0</v>
      </c>
      <c r="BG330" s="231">
        <f>IF(N330="zákl. přenesená",J330,0)</f>
        <v>0</v>
      </c>
      <c r="BH330" s="231">
        <f>IF(N330="sníž. přenesená",J330,0)</f>
        <v>0</v>
      </c>
      <c r="BI330" s="231">
        <f>IF(N330="nulová",J330,0)</f>
        <v>0</v>
      </c>
      <c r="BJ330" s="17" t="s">
        <v>82</v>
      </c>
      <c r="BK330" s="231">
        <f>ROUND(I330*H330,2)</f>
        <v>0</v>
      </c>
      <c r="BL330" s="17" t="s">
        <v>236</v>
      </c>
      <c r="BM330" s="230" t="s">
        <v>574</v>
      </c>
    </row>
    <row r="331" spans="1:47" s="2" customFormat="1" ht="12">
      <c r="A331" s="38"/>
      <c r="B331" s="39"/>
      <c r="C331" s="40"/>
      <c r="D331" s="232" t="s">
        <v>165</v>
      </c>
      <c r="E331" s="40"/>
      <c r="F331" s="233" t="s">
        <v>573</v>
      </c>
      <c r="G331" s="40"/>
      <c r="H331" s="40"/>
      <c r="I331" s="136"/>
      <c r="J331" s="40"/>
      <c r="K331" s="40"/>
      <c r="L331" s="44"/>
      <c r="M331" s="234"/>
      <c r="N331" s="235"/>
      <c r="O331" s="84"/>
      <c r="P331" s="84"/>
      <c r="Q331" s="84"/>
      <c r="R331" s="84"/>
      <c r="S331" s="84"/>
      <c r="T331" s="85"/>
      <c r="U331" s="38"/>
      <c r="V331" s="38"/>
      <c r="W331" s="38"/>
      <c r="X331" s="38"/>
      <c r="Y331" s="38"/>
      <c r="Z331" s="38"/>
      <c r="AA331" s="38"/>
      <c r="AB331" s="38"/>
      <c r="AC331" s="38"/>
      <c r="AD331" s="38"/>
      <c r="AE331" s="38"/>
      <c r="AT331" s="17" t="s">
        <v>165</v>
      </c>
      <c r="AU331" s="17" t="s">
        <v>82</v>
      </c>
    </row>
    <row r="332" spans="1:65" s="2" customFormat="1" ht="21.75" customHeight="1">
      <c r="A332" s="38"/>
      <c r="B332" s="39"/>
      <c r="C332" s="219" t="s">
        <v>575</v>
      </c>
      <c r="D332" s="219" t="s">
        <v>159</v>
      </c>
      <c r="E332" s="220" t="s">
        <v>576</v>
      </c>
      <c r="F332" s="221" t="s">
        <v>577</v>
      </c>
      <c r="G332" s="222" t="s">
        <v>162</v>
      </c>
      <c r="H332" s="223">
        <v>2055</v>
      </c>
      <c r="I332" s="224"/>
      <c r="J332" s="225">
        <f>ROUND(I332*H332,2)</f>
        <v>0</v>
      </c>
      <c r="K332" s="221" t="s">
        <v>213</v>
      </c>
      <c r="L332" s="44"/>
      <c r="M332" s="226" t="s">
        <v>19</v>
      </c>
      <c r="N332" s="227" t="s">
        <v>45</v>
      </c>
      <c r="O332" s="84"/>
      <c r="P332" s="228">
        <f>O332*H332</f>
        <v>0</v>
      </c>
      <c r="Q332" s="228">
        <v>0</v>
      </c>
      <c r="R332" s="228">
        <f>Q332*H332</f>
        <v>0</v>
      </c>
      <c r="S332" s="228">
        <v>0</v>
      </c>
      <c r="T332" s="229">
        <f>S332*H332</f>
        <v>0</v>
      </c>
      <c r="U332" s="38"/>
      <c r="V332" s="38"/>
      <c r="W332" s="38"/>
      <c r="X332" s="38"/>
      <c r="Y332" s="38"/>
      <c r="Z332" s="38"/>
      <c r="AA332" s="38"/>
      <c r="AB332" s="38"/>
      <c r="AC332" s="38"/>
      <c r="AD332" s="38"/>
      <c r="AE332" s="38"/>
      <c r="AR332" s="230" t="s">
        <v>236</v>
      </c>
      <c r="AT332" s="230" t="s">
        <v>159</v>
      </c>
      <c r="AU332" s="230" t="s">
        <v>82</v>
      </c>
      <c r="AY332" s="17" t="s">
        <v>158</v>
      </c>
      <c r="BE332" s="231">
        <f>IF(N332="základní",J332,0)</f>
        <v>0</v>
      </c>
      <c r="BF332" s="231">
        <f>IF(N332="snížená",J332,0)</f>
        <v>0</v>
      </c>
      <c r="BG332" s="231">
        <f>IF(N332="zákl. přenesená",J332,0)</f>
        <v>0</v>
      </c>
      <c r="BH332" s="231">
        <f>IF(N332="sníž. přenesená",J332,0)</f>
        <v>0</v>
      </c>
      <c r="BI332" s="231">
        <f>IF(N332="nulová",J332,0)</f>
        <v>0</v>
      </c>
      <c r="BJ332" s="17" t="s">
        <v>82</v>
      </c>
      <c r="BK332" s="231">
        <f>ROUND(I332*H332,2)</f>
        <v>0</v>
      </c>
      <c r="BL332" s="17" t="s">
        <v>236</v>
      </c>
      <c r="BM332" s="230" t="s">
        <v>578</v>
      </c>
    </row>
    <row r="333" spans="1:47" s="2" customFormat="1" ht="12">
      <c r="A333" s="38"/>
      <c r="B333" s="39"/>
      <c r="C333" s="40"/>
      <c r="D333" s="232" t="s">
        <v>165</v>
      </c>
      <c r="E333" s="40"/>
      <c r="F333" s="233" t="s">
        <v>579</v>
      </c>
      <c r="G333" s="40"/>
      <c r="H333" s="40"/>
      <c r="I333" s="136"/>
      <c r="J333" s="40"/>
      <c r="K333" s="40"/>
      <c r="L333" s="44"/>
      <c r="M333" s="234"/>
      <c r="N333" s="235"/>
      <c r="O333" s="84"/>
      <c r="P333" s="84"/>
      <c r="Q333" s="84"/>
      <c r="R333" s="84"/>
      <c r="S333" s="84"/>
      <c r="T333" s="85"/>
      <c r="U333" s="38"/>
      <c r="V333" s="38"/>
      <c r="W333" s="38"/>
      <c r="X333" s="38"/>
      <c r="Y333" s="38"/>
      <c r="Z333" s="38"/>
      <c r="AA333" s="38"/>
      <c r="AB333" s="38"/>
      <c r="AC333" s="38"/>
      <c r="AD333" s="38"/>
      <c r="AE333" s="38"/>
      <c r="AT333" s="17" t="s">
        <v>165</v>
      </c>
      <c r="AU333" s="17" t="s">
        <v>82</v>
      </c>
    </row>
    <row r="334" spans="1:51" s="13" customFormat="1" ht="12">
      <c r="A334" s="13"/>
      <c r="B334" s="236"/>
      <c r="C334" s="237"/>
      <c r="D334" s="232" t="s">
        <v>166</v>
      </c>
      <c r="E334" s="238" t="s">
        <v>19</v>
      </c>
      <c r="F334" s="239" t="s">
        <v>580</v>
      </c>
      <c r="G334" s="237"/>
      <c r="H334" s="240">
        <v>2055</v>
      </c>
      <c r="I334" s="241"/>
      <c r="J334" s="237"/>
      <c r="K334" s="237"/>
      <c r="L334" s="242"/>
      <c r="M334" s="243"/>
      <c r="N334" s="244"/>
      <c r="O334" s="244"/>
      <c r="P334" s="244"/>
      <c r="Q334" s="244"/>
      <c r="R334" s="244"/>
      <c r="S334" s="244"/>
      <c r="T334" s="245"/>
      <c r="U334" s="13"/>
      <c r="V334" s="13"/>
      <c r="W334" s="13"/>
      <c r="X334" s="13"/>
      <c r="Y334" s="13"/>
      <c r="Z334" s="13"/>
      <c r="AA334" s="13"/>
      <c r="AB334" s="13"/>
      <c r="AC334" s="13"/>
      <c r="AD334" s="13"/>
      <c r="AE334" s="13"/>
      <c r="AT334" s="246" t="s">
        <v>166</v>
      </c>
      <c r="AU334" s="246" t="s">
        <v>82</v>
      </c>
      <c r="AV334" s="13" t="s">
        <v>85</v>
      </c>
      <c r="AW334" s="13" t="s">
        <v>34</v>
      </c>
      <c r="AX334" s="13" t="s">
        <v>82</v>
      </c>
      <c r="AY334" s="246" t="s">
        <v>158</v>
      </c>
    </row>
    <row r="335" spans="1:65" s="2" customFormat="1" ht="16.5" customHeight="1">
      <c r="A335" s="38"/>
      <c r="B335" s="39"/>
      <c r="C335" s="219" t="s">
        <v>581</v>
      </c>
      <c r="D335" s="219" t="s">
        <v>159</v>
      </c>
      <c r="E335" s="220" t="s">
        <v>582</v>
      </c>
      <c r="F335" s="221" t="s">
        <v>583</v>
      </c>
      <c r="G335" s="222" t="s">
        <v>162</v>
      </c>
      <c r="H335" s="223">
        <v>2055</v>
      </c>
      <c r="I335" s="224"/>
      <c r="J335" s="225">
        <f>ROUND(I335*H335,2)</f>
        <v>0</v>
      </c>
      <c r="K335" s="221" t="s">
        <v>213</v>
      </c>
      <c r="L335" s="44"/>
      <c r="M335" s="226" t="s">
        <v>19</v>
      </c>
      <c r="N335" s="227" t="s">
        <v>45</v>
      </c>
      <c r="O335" s="84"/>
      <c r="P335" s="228">
        <f>O335*H335</f>
        <v>0</v>
      </c>
      <c r="Q335" s="228">
        <v>0</v>
      </c>
      <c r="R335" s="228">
        <f>Q335*H335</f>
        <v>0</v>
      </c>
      <c r="S335" s="228">
        <v>0</v>
      </c>
      <c r="T335" s="229">
        <f>S335*H335</f>
        <v>0</v>
      </c>
      <c r="U335" s="38"/>
      <c r="V335" s="38"/>
      <c r="W335" s="38"/>
      <c r="X335" s="38"/>
      <c r="Y335" s="38"/>
      <c r="Z335" s="38"/>
      <c r="AA335" s="38"/>
      <c r="AB335" s="38"/>
      <c r="AC335" s="38"/>
      <c r="AD335" s="38"/>
      <c r="AE335" s="38"/>
      <c r="AR335" s="230" t="s">
        <v>236</v>
      </c>
      <c r="AT335" s="230" t="s">
        <v>159</v>
      </c>
      <c r="AU335" s="230" t="s">
        <v>82</v>
      </c>
      <c r="AY335" s="17" t="s">
        <v>158</v>
      </c>
      <c r="BE335" s="231">
        <f>IF(N335="základní",J335,0)</f>
        <v>0</v>
      </c>
      <c r="BF335" s="231">
        <f>IF(N335="snížená",J335,0)</f>
        <v>0</v>
      </c>
      <c r="BG335" s="231">
        <f>IF(N335="zákl. přenesená",J335,0)</f>
        <v>0</v>
      </c>
      <c r="BH335" s="231">
        <f>IF(N335="sníž. přenesená",J335,0)</f>
        <v>0</v>
      </c>
      <c r="BI335" s="231">
        <f>IF(N335="nulová",J335,0)</f>
        <v>0</v>
      </c>
      <c r="BJ335" s="17" t="s">
        <v>82</v>
      </c>
      <c r="BK335" s="231">
        <f>ROUND(I335*H335,2)</f>
        <v>0</v>
      </c>
      <c r="BL335" s="17" t="s">
        <v>236</v>
      </c>
      <c r="BM335" s="230" t="s">
        <v>584</v>
      </c>
    </row>
    <row r="336" spans="1:47" s="2" customFormat="1" ht="12">
      <c r="A336" s="38"/>
      <c r="B336" s="39"/>
      <c r="C336" s="40"/>
      <c r="D336" s="232" t="s">
        <v>165</v>
      </c>
      <c r="E336" s="40"/>
      <c r="F336" s="233" t="s">
        <v>583</v>
      </c>
      <c r="G336" s="40"/>
      <c r="H336" s="40"/>
      <c r="I336" s="136"/>
      <c r="J336" s="40"/>
      <c r="K336" s="40"/>
      <c r="L336" s="44"/>
      <c r="M336" s="234"/>
      <c r="N336" s="235"/>
      <c r="O336" s="84"/>
      <c r="P336" s="84"/>
      <c r="Q336" s="84"/>
      <c r="R336" s="84"/>
      <c r="S336" s="84"/>
      <c r="T336" s="85"/>
      <c r="U336" s="38"/>
      <c r="V336" s="38"/>
      <c r="W336" s="38"/>
      <c r="X336" s="38"/>
      <c r="Y336" s="38"/>
      <c r="Z336" s="38"/>
      <c r="AA336" s="38"/>
      <c r="AB336" s="38"/>
      <c r="AC336" s="38"/>
      <c r="AD336" s="38"/>
      <c r="AE336" s="38"/>
      <c r="AT336" s="17" t="s">
        <v>165</v>
      </c>
      <c r="AU336" s="17" t="s">
        <v>82</v>
      </c>
    </row>
    <row r="337" spans="1:51" s="13" customFormat="1" ht="12">
      <c r="A337" s="13"/>
      <c r="B337" s="236"/>
      <c r="C337" s="237"/>
      <c r="D337" s="232" t="s">
        <v>166</v>
      </c>
      <c r="E337" s="238" t="s">
        <v>19</v>
      </c>
      <c r="F337" s="239" t="s">
        <v>580</v>
      </c>
      <c r="G337" s="237"/>
      <c r="H337" s="240">
        <v>2055</v>
      </c>
      <c r="I337" s="241"/>
      <c r="J337" s="237"/>
      <c r="K337" s="237"/>
      <c r="L337" s="242"/>
      <c r="M337" s="243"/>
      <c r="N337" s="244"/>
      <c r="O337" s="244"/>
      <c r="P337" s="244"/>
      <c r="Q337" s="244"/>
      <c r="R337" s="244"/>
      <c r="S337" s="244"/>
      <c r="T337" s="245"/>
      <c r="U337" s="13"/>
      <c r="V337" s="13"/>
      <c r="W337" s="13"/>
      <c r="X337" s="13"/>
      <c r="Y337" s="13"/>
      <c r="Z337" s="13"/>
      <c r="AA337" s="13"/>
      <c r="AB337" s="13"/>
      <c r="AC337" s="13"/>
      <c r="AD337" s="13"/>
      <c r="AE337" s="13"/>
      <c r="AT337" s="246" t="s">
        <v>166</v>
      </c>
      <c r="AU337" s="246" t="s">
        <v>82</v>
      </c>
      <c r="AV337" s="13" t="s">
        <v>85</v>
      </c>
      <c r="AW337" s="13" t="s">
        <v>34</v>
      </c>
      <c r="AX337" s="13" t="s">
        <v>82</v>
      </c>
      <c r="AY337" s="246" t="s">
        <v>158</v>
      </c>
    </row>
    <row r="338" spans="1:65" s="2" customFormat="1" ht="21.75" customHeight="1">
      <c r="A338" s="38"/>
      <c r="B338" s="39"/>
      <c r="C338" s="219" t="s">
        <v>585</v>
      </c>
      <c r="D338" s="219" t="s">
        <v>159</v>
      </c>
      <c r="E338" s="220" t="s">
        <v>586</v>
      </c>
      <c r="F338" s="221" t="s">
        <v>587</v>
      </c>
      <c r="G338" s="222" t="s">
        <v>162</v>
      </c>
      <c r="H338" s="223">
        <v>477.75</v>
      </c>
      <c r="I338" s="224"/>
      <c r="J338" s="225">
        <f>ROUND(I338*H338,2)</f>
        <v>0</v>
      </c>
      <c r="K338" s="221" t="s">
        <v>213</v>
      </c>
      <c r="L338" s="44"/>
      <c r="M338" s="226" t="s">
        <v>19</v>
      </c>
      <c r="N338" s="227" t="s">
        <v>45</v>
      </c>
      <c r="O338" s="84"/>
      <c r="P338" s="228">
        <f>O338*H338</f>
        <v>0</v>
      </c>
      <c r="Q338" s="228">
        <v>0</v>
      </c>
      <c r="R338" s="228">
        <f>Q338*H338</f>
        <v>0</v>
      </c>
      <c r="S338" s="228">
        <v>0</v>
      </c>
      <c r="T338" s="229">
        <f>S338*H338</f>
        <v>0</v>
      </c>
      <c r="U338" s="38"/>
      <c r="V338" s="38"/>
      <c r="W338" s="38"/>
      <c r="X338" s="38"/>
      <c r="Y338" s="38"/>
      <c r="Z338" s="38"/>
      <c r="AA338" s="38"/>
      <c r="AB338" s="38"/>
      <c r="AC338" s="38"/>
      <c r="AD338" s="38"/>
      <c r="AE338" s="38"/>
      <c r="AR338" s="230" t="s">
        <v>236</v>
      </c>
      <c r="AT338" s="230" t="s">
        <v>159</v>
      </c>
      <c r="AU338" s="230" t="s">
        <v>82</v>
      </c>
      <c r="AY338" s="17" t="s">
        <v>158</v>
      </c>
      <c r="BE338" s="231">
        <f>IF(N338="základní",J338,0)</f>
        <v>0</v>
      </c>
      <c r="BF338" s="231">
        <f>IF(N338="snížená",J338,0)</f>
        <v>0</v>
      </c>
      <c r="BG338" s="231">
        <f>IF(N338="zákl. přenesená",J338,0)</f>
        <v>0</v>
      </c>
      <c r="BH338" s="231">
        <f>IF(N338="sníž. přenesená",J338,0)</f>
        <v>0</v>
      </c>
      <c r="BI338" s="231">
        <f>IF(N338="nulová",J338,0)</f>
        <v>0</v>
      </c>
      <c r="BJ338" s="17" t="s">
        <v>82</v>
      </c>
      <c r="BK338" s="231">
        <f>ROUND(I338*H338,2)</f>
        <v>0</v>
      </c>
      <c r="BL338" s="17" t="s">
        <v>236</v>
      </c>
      <c r="BM338" s="230" t="s">
        <v>588</v>
      </c>
    </row>
    <row r="339" spans="1:47" s="2" customFormat="1" ht="12">
      <c r="A339" s="38"/>
      <c r="B339" s="39"/>
      <c r="C339" s="40"/>
      <c r="D339" s="232" t="s">
        <v>165</v>
      </c>
      <c r="E339" s="40"/>
      <c r="F339" s="233" t="s">
        <v>589</v>
      </c>
      <c r="G339" s="40"/>
      <c r="H339" s="40"/>
      <c r="I339" s="136"/>
      <c r="J339" s="40"/>
      <c r="K339" s="40"/>
      <c r="L339" s="44"/>
      <c r="M339" s="234"/>
      <c r="N339" s="235"/>
      <c r="O339" s="84"/>
      <c r="P339" s="84"/>
      <c r="Q339" s="84"/>
      <c r="R339" s="84"/>
      <c r="S339" s="84"/>
      <c r="T339" s="85"/>
      <c r="U339" s="38"/>
      <c r="V339" s="38"/>
      <c r="W339" s="38"/>
      <c r="X339" s="38"/>
      <c r="Y339" s="38"/>
      <c r="Z339" s="38"/>
      <c r="AA339" s="38"/>
      <c r="AB339" s="38"/>
      <c r="AC339" s="38"/>
      <c r="AD339" s="38"/>
      <c r="AE339" s="38"/>
      <c r="AT339" s="17" t="s">
        <v>165</v>
      </c>
      <c r="AU339" s="17" t="s">
        <v>82</v>
      </c>
    </row>
    <row r="340" spans="1:65" s="2" customFormat="1" ht="21.75" customHeight="1">
      <c r="A340" s="38"/>
      <c r="B340" s="39"/>
      <c r="C340" s="259" t="s">
        <v>590</v>
      </c>
      <c r="D340" s="259" t="s">
        <v>199</v>
      </c>
      <c r="E340" s="260" t="s">
        <v>591</v>
      </c>
      <c r="F340" s="261" t="s">
        <v>592</v>
      </c>
      <c r="G340" s="262" t="s">
        <v>162</v>
      </c>
      <c r="H340" s="263">
        <v>573.3</v>
      </c>
      <c r="I340" s="264"/>
      <c r="J340" s="265">
        <f>ROUND(I340*H340,2)</f>
        <v>0</v>
      </c>
      <c r="K340" s="261" t="s">
        <v>213</v>
      </c>
      <c r="L340" s="266"/>
      <c r="M340" s="267" t="s">
        <v>19</v>
      </c>
      <c r="N340" s="268" t="s">
        <v>45</v>
      </c>
      <c r="O340" s="84"/>
      <c r="P340" s="228">
        <f>O340*H340</f>
        <v>0</v>
      </c>
      <c r="Q340" s="228">
        <v>0.00069</v>
      </c>
      <c r="R340" s="228">
        <f>Q340*H340</f>
        <v>0.39557699999999996</v>
      </c>
      <c r="S340" s="228">
        <v>0</v>
      </c>
      <c r="T340" s="229">
        <f>S340*H340</f>
        <v>0</v>
      </c>
      <c r="U340" s="38"/>
      <c r="V340" s="38"/>
      <c r="W340" s="38"/>
      <c r="X340" s="38"/>
      <c r="Y340" s="38"/>
      <c r="Z340" s="38"/>
      <c r="AA340" s="38"/>
      <c r="AB340" s="38"/>
      <c r="AC340" s="38"/>
      <c r="AD340" s="38"/>
      <c r="AE340" s="38"/>
      <c r="AR340" s="230" t="s">
        <v>241</v>
      </c>
      <c r="AT340" s="230" t="s">
        <v>199</v>
      </c>
      <c r="AU340" s="230" t="s">
        <v>82</v>
      </c>
      <c r="AY340" s="17" t="s">
        <v>158</v>
      </c>
      <c r="BE340" s="231">
        <f>IF(N340="základní",J340,0)</f>
        <v>0</v>
      </c>
      <c r="BF340" s="231">
        <f>IF(N340="snížená",J340,0)</f>
        <v>0</v>
      </c>
      <c r="BG340" s="231">
        <f>IF(N340="zákl. přenesená",J340,0)</f>
        <v>0</v>
      </c>
      <c r="BH340" s="231">
        <f>IF(N340="sníž. přenesená",J340,0)</f>
        <v>0</v>
      </c>
      <c r="BI340" s="231">
        <f>IF(N340="nulová",J340,0)</f>
        <v>0</v>
      </c>
      <c r="BJ340" s="17" t="s">
        <v>82</v>
      </c>
      <c r="BK340" s="231">
        <f>ROUND(I340*H340,2)</f>
        <v>0</v>
      </c>
      <c r="BL340" s="17" t="s">
        <v>236</v>
      </c>
      <c r="BM340" s="230" t="s">
        <v>593</v>
      </c>
    </row>
    <row r="341" spans="1:47" s="2" customFormat="1" ht="12">
      <c r="A341" s="38"/>
      <c r="B341" s="39"/>
      <c r="C341" s="40"/>
      <c r="D341" s="232" t="s">
        <v>165</v>
      </c>
      <c r="E341" s="40"/>
      <c r="F341" s="233" t="s">
        <v>592</v>
      </c>
      <c r="G341" s="40"/>
      <c r="H341" s="40"/>
      <c r="I341" s="136"/>
      <c r="J341" s="40"/>
      <c r="K341" s="40"/>
      <c r="L341" s="44"/>
      <c r="M341" s="234"/>
      <c r="N341" s="235"/>
      <c r="O341" s="84"/>
      <c r="P341" s="84"/>
      <c r="Q341" s="84"/>
      <c r="R341" s="84"/>
      <c r="S341" s="84"/>
      <c r="T341" s="85"/>
      <c r="U341" s="38"/>
      <c r="V341" s="38"/>
      <c r="W341" s="38"/>
      <c r="X341" s="38"/>
      <c r="Y341" s="38"/>
      <c r="Z341" s="38"/>
      <c r="AA341" s="38"/>
      <c r="AB341" s="38"/>
      <c r="AC341" s="38"/>
      <c r="AD341" s="38"/>
      <c r="AE341" s="38"/>
      <c r="AT341" s="17" t="s">
        <v>165</v>
      </c>
      <c r="AU341" s="17" t="s">
        <v>82</v>
      </c>
    </row>
    <row r="342" spans="1:51" s="13" customFormat="1" ht="12">
      <c r="A342" s="13"/>
      <c r="B342" s="236"/>
      <c r="C342" s="237"/>
      <c r="D342" s="232" t="s">
        <v>166</v>
      </c>
      <c r="E342" s="238" t="s">
        <v>19</v>
      </c>
      <c r="F342" s="239" t="s">
        <v>594</v>
      </c>
      <c r="G342" s="237"/>
      <c r="H342" s="240">
        <v>477.75</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166</v>
      </c>
      <c r="AU342" s="246" t="s">
        <v>82</v>
      </c>
      <c r="AV342" s="13" t="s">
        <v>85</v>
      </c>
      <c r="AW342" s="13" t="s">
        <v>34</v>
      </c>
      <c r="AX342" s="13" t="s">
        <v>82</v>
      </c>
      <c r="AY342" s="246" t="s">
        <v>158</v>
      </c>
    </row>
    <row r="343" spans="1:51" s="13" customFormat="1" ht="12">
      <c r="A343" s="13"/>
      <c r="B343" s="236"/>
      <c r="C343" s="237"/>
      <c r="D343" s="232" t="s">
        <v>166</v>
      </c>
      <c r="E343" s="237"/>
      <c r="F343" s="239" t="s">
        <v>595</v>
      </c>
      <c r="G343" s="237"/>
      <c r="H343" s="240">
        <v>573.3</v>
      </c>
      <c r="I343" s="241"/>
      <c r="J343" s="237"/>
      <c r="K343" s="237"/>
      <c r="L343" s="242"/>
      <c r="M343" s="243"/>
      <c r="N343" s="244"/>
      <c r="O343" s="244"/>
      <c r="P343" s="244"/>
      <c r="Q343" s="244"/>
      <c r="R343" s="244"/>
      <c r="S343" s="244"/>
      <c r="T343" s="245"/>
      <c r="U343" s="13"/>
      <c r="V343" s="13"/>
      <c r="W343" s="13"/>
      <c r="X343" s="13"/>
      <c r="Y343" s="13"/>
      <c r="Z343" s="13"/>
      <c r="AA343" s="13"/>
      <c r="AB343" s="13"/>
      <c r="AC343" s="13"/>
      <c r="AD343" s="13"/>
      <c r="AE343" s="13"/>
      <c r="AT343" s="246" t="s">
        <v>166</v>
      </c>
      <c r="AU343" s="246" t="s">
        <v>82</v>
      </c>
      <c r="AV343" s="13" t="s">
        <v>85</v>
      </c>
      <c r="AW343" s="13" t="s">
        <v>4</v>
      </c>
      <c r="AX343" s="13" t="s">
        <v>82</v>
      </c>
      <c r="AY343" s="246" t="s">
        <v>158</v>
      </c>
    </row>
    <row r="344" spans="1:65" s="2" customFormat="1" ht="21.75" customHeight="1">
      <c r="A344" s="38"/>
      <c r="B344" s="39"/>
      <c r="C344" s="219" t="s">
        <v>596</v>
      </c>
      <c r="D344" s="219" t="s">
        <v>159</v>
      </c>
      <c r="E344" s="220" t="s">
        <v>597</v>
      </c>
      <c r="F344" s="221" t="s">
        <v>598</v>
      </c>
      <c r="G344" s="222" t="s">
        <v>162</v>
      </c>
      <c r="H344" s="223">
        <v>83</v>
      </c>
      <c r="I344" s="224"/>
      <c r="J344" s="225">
        <f>ROUND(I344*H344,2)</f>
        <v>0</v>
      </c>
      <c r="K344" s="221" t="s">
        <v>213</v>
      </c>
      <c r="L344" s="44"/>
      <c r="M344" s="226" t="s">
        <v>19</v>
      </c>
      <c r="N344" s="227" t="s">
        <v>45</v>
      </c>
      <c r="O344" s="84"/>
      <c r="P344" s="228">
        <f>O344*H344</f>
        <v>0</v>
      </c>
      <c r="Q344" s="228">
        <v>0</v>
      </c>
      <c r="R344" s="228">
        <f>Q344*H344</f>
        <v>0</v>
      </c>
      <c r="S344" s="228">
        <v>0</v>
      </c>
      <c r="T344" s="229">
        <f>S344*H344</f>
        <v>0</v>
      </c>
      <c r="U344" s="38"/>
      <c r="V344" s="38"/>
      <c r="W344" s="38"/>
      <c r="X344" s="38"/>
      <c r="Y344" s="38"/>
      <c r="Z344" s="38"/>
      <c r="AA344" s="38"/>
      <c r="AB344" s="38"/>
      <c r="AC344" s="38"/>
      <c r="AD344" s="38"/>
      <c r="AE344" s="38"/>
      <c r="AR344" s="230" t="s">
        <v>236</v>
      </c>
      <c r="AT344" s="230" t="s">
        <v>159</v>
      </c>
      <c r="AU344" s="230" t="s">
        <v>82</v>
      </c>
      <c r="AY344" s="17" t="s">
        <v>158</v>
      </c>
      <c r="BE344" s="231">
        <f>IF(N344="základní",J344,0)</f>
        <v>0</v>
      </c>
      <c r="BF344" s="231">
        <f>IF(N344="snížená",J344,0)</f>
        <v>0</v>
      </c>
      <c r="BG344" s="231">
        <f>IF(N344="zákl. přenesená",J344,0)</f>
        <v>0</v>
      </c>
      <c r="BH344" s="231">
        <f>IF(N344="sníž. přenesená",J344,0)</f>
        <v>0</v>
      </c>
      <c r="BI344" s="231">
        <f>IF(N344="nulová",J344,0)</f>
        <v>0</v>
      </c>
      <c r="BJ344" s="17" t="s">
        <v>82</v>
      </c>
      <c r="BK344" s="231">
        <f>ROUND(I344*H344,2)</f>
        <v>0</v>
      </c>
      <c r="BL344" s="17" t="s">
        <v>236</v>
      </c>
      <c r="BM344" s="230" t="s">
        <v>599</v>
      </c>
    </row>
    <row r="345" spans="1:47" s="2" customFormat="1" ht="12">
      <c r="A345" s="38"/>
      <c r="B345" s="39"/>
      <c r="C345" s="40"/>
      <c r="D345" s="232" t="s">
        <v>165</v>
      </c>
      <c r="E345" s="40"/>
      <c r="F345" s="233" t="s">
        <v>600</v>
      </c>
      <c r="G345" s="40"/>
      <c r="H345" s="40"/>
      <c r="I345" s="136"/>
      <c r="J345" s="40"/>
      <c r="K345" s="40"/>
      <c r="L345" s="44"/>
      <c r="M345" s="234"/>
      <c r="N345" s="235"/>
      <c r="O345" s="84"/>
      <c r="P345" s="84"/>
      <c r="Q345" s="84"/>
      <c r="R345" s="84"/>
      <c r="S345" s="84"/>
      <c r="T345" s="85"/>
      <c r="U345" s="38"/>
      <c r="V345" s="38"/>
      <c r="W345" s="38"/>
      <c r="X345" s="38"/>
      <c r="Y345" s="38"/>
      <c r="Z345" s="38"/>
      <c r="AA345" s="38"/>
      <c r="AB345" s="38"/>
      <c r="AC345" s="38"/>
      <c r="AD345" s="38"/>
      <c r="AE345" s="38"/>
      <c r="AT345" s="17" t="s">
        <v>165</v>
      </c>
      <c r="AU345" s="17" t="s">
        <v>82</v>
      </c>
    </row>
    <row r="346" spans="1:65" s="2" customFormat="1" ht="21.75" customHeight="1">
      <c r="A346" s="38"/>
      <c r="B346" s="39"/>
      <c r="C346" s="259" t="s">
        <v>601</v>
      </c>
      <c r="D346" s="259" t="s">
        <v>199</v>
      </c>
      <c r="E346" s="260" t="s">
        <v>602</v>
      </c>
      <c r="F346" s="261" t="s">
        <v>603</v>
      </c>
      <c r="G346" s="262" t="s">
        <v>162</v>
      </c>
      <c r="H346" s="263">
        <v>99.6</v>
      </c>
      <c r="I346" s="264"/>
      <c r="J346" s="265">
        <f>ROUND(I346*H346,2)</f>
        <v>0</v>
      </c>
      <c r="K346" s="261" t="s">
        <v>213</v>
      </c>
      <c r="L346" s="266"/>
      <c r="M346" s="267" t="s">
        <v>19</v>
      </c>
      <c r="N346" s="268" t="s">
        <v>45</v>
      </c>
      <c r="O346" s="84"/>
      <c r="P346" s="228">
        <f>O346*H346</f>
        <v>0</v>
      </c>
      <c r="Q346" s="228">
        <v>0.00055</v>
      </c>
      <c r="R346" s="228">
        <f>Q346*H346</f>
        <v>0.05478</v>
      </c>
      <c r="S346" s="228">
        <v>0</v>
      </c>
      <c r="T346" s="229">
        <f>S346*H346</f>
        <v>0</v>
      </c>
      <c r="U346" s="38"/>
      <c r="V346" s="38"/>
      <c r="W346" s="38"/>
      <c r="X346" s="38"/>
      <c r="Y346" s="38"/>
      <c r="Z346" s="38"/>
      <c r="AA346" s="38"/>
      <c r="AB346" s="38"/>
      <c r="AC346" s="38"/>
      <c r="AD346" s="38"/>
      <c r="AE346" s="38"/>
      <c r="AR346" s="230" t="s">
        <v>241</v>
      </c>
      <c r="AT346" s="230" t="s">
        <v>199</v>
      </c>
      <c r="AU346" s="230" t="s">
        <v>82</v>
      </c>
      <c r="AY346" s="17" t="s">
        <v>158</v>
      </c>
      <c r="BE346" s="231">
        <f>IF(N346="základní",J346,0)</f>
        <v>0</v>
      </c>
      <c r="BF346" s="231">
        <f>IF(N346="snížená",J346,0)</f>
        <v>0</v>
      </c>
      <c r="BG346" s="231">
        <f>IF(N346="zákl. přenesená",J346,0)</f>
        <v>0</v>
      </c>
      <c r="BH346" s="231">
        <f>IF(N346="sníž. přenesená",J346,0)</f>
        <v>0</v>
      </c>
      <c r="BI346" s="231">
        <f>IF(N346="nulová",J346,0)</f>
        <v>0</v>
      </c>
      <c r="BJ346" s="17" t="s">
        <v>82</v>
      </c>
      <c r="BK346" s="231">
        <f>ROUND(I346*H346,2)</f>
        <v>0</v>
      </c>
      <c r="BL346" s="17" t="s">
        <v>236</v>
      </c>
      <c r="BM346" s="230" t="s">
        <v>604</v>
      </c>
    </row>
    <row r="347" spans="1:47" s="2" customFormat="1" ht="12">
      <c r="A347" s="38"/>
      <c r="B347" s="39"/>
      <c r="C347" s="40"/>
      <c r="D347" s="232" t="s">
        <v>165</v>
      </c>
      <c r="E347" s="40"/>
      <c r="F347" s="233" t="s">
        <v>603</v>
      </c>
      <c r="G347" s="40"/>
      <c r="H347" s="40"/>
      <c r="I347" s="136"/>
      <c r="J347" s="40"/>
      <c r="K347" s="40"/>
      <c r="L347" s="44"/>
      <c r="M347" s="234"/>
      <c r="N347" s="235"/>
      <c r="O347" s="84"/>
      <c r="P347" s="84"/>
      <c r="Q347" s="84"/>
      <c r="R347" s="84"/>
      <c r="S347" s="84"/>
      <c r="T347" s="85"/>
      <c r="U347" s="38"/>
      <c r="V347" s="38"/>
      <c r="W347" s="38"/>
      <c r="X347" s="38"/>
      <c r="Y347" s="38"/>
      <c r="Z347" s="38"/>
      <c r="AA347" s="38"/>
      <c r="AB347" s="38"/>
      <c r="AC347" s="38"/>
      <c r="AD347" s="38"/>
      <c r="AE347" s="38"/>
      <c r="AT347" s="17" t="s">
        <v>165</v>
      </c>
      <c r="AU347" s="17" t="s">
        <v>82</v>
      </c>
    </row>
    <row r="348" spans="1:51" s="13" customFormat="1" ht="12">
      <c r="A348" s="13"/>
      <c r="B348" s="236"/>
      <c r="C348" s="237"/>
      <c r="D348" s="232" t="s">
        <v>166</v>
      </c>
      <c r="E348" s="238" t="s">
        <v>19</v>
      </c>
      <c r="F348" s="239" t="s">
        <v>605</v>
      </c>
      <c r="G348" s="237"/>
      <c r="H348" s="240">
        <v>83</v>
      </c>
      <c r="I348" s="241"/>
      <c r="J348" s="237"/>
      <c r="K348" s="237"/>
      <c r="L348" s="242"/>
      <c r="M348" s="243"/>
      <c r="N348" s="244"/>
      <c r="O348" s="244"/>
      <c r="P348" s="244"/>
      <c r="Q348" s="244"/>
      <c r="R348" s="244"/>
      <c r="S348" s="244"/>
      <c r="T348" s="245"/>
      <c r="U348" s="13"/>
      <c r="V348" s="13"/>
      <c r="W348" s="13"/>
      <c r="X348" s="13"/>
      <c r="Y348" s="13"/>
      <c r="Z348" s="13"/>
      <c r="AA348" s="13"/>
      <c r="AB348" s="13"/>
      <c r="AC348" s="13"/>
      <c r="AD348" s="13"/>
      <c r="AE348" s="13"/>
      <c r="AT348" s="246" t="s">
        <v>166</v>
      </c>
      <c r="AU348" s="246" t="s">
        <v>82</v>
      </c>
      <c r="AV348" s="13" t="s">
        <v>85</v>
      </c>
      <c r="AW348" s="13" t="s">
        <v>34</v>
      </c>
      <c r="AX348" s="13" t="s">
        <v>82</v>
      </c>
      <c r="AY348" s="246" t="s">
        <v>158</v>
      </c>
    </row>
    <row r="349" spans="1:51" s="13" customFormat="1" ht="12">
      <c r="A349" s="13"/>
      <c r="B349" s="236"/>
      <c r="C349" s="237"/>
      <c r="D349" s="232" t="s">
        <v>166</v>
      </c>
      <c r="E349" s="237"/>
      <c r="F349" s="239" t="s">
        <v>606</v>
      </c>
      <c r="G349" s="237"/>
      <c r="H349" s="240">
        <v>99.6</v>
      </c>
      <c r="I349" s="241"/>
      <c r="J349" s="237"/>
      <c r="K349" s="237"/>
      <c r="L349" s="242"/>
      <c r="M349" s="243"/>
      <c r="N349" s="244"/>
      <c r="O349" s="244"/>
      <c r="P349" s="244"/>
      <c r="Q349" s="244"/>
      <c r="R349" s="244"/>
      <c r="S349" s="244"/>
      <c r="T349" s="245"/>
      <c r="U349" s="13"/>
      <c r="V349" s="13"/>
      <c r="W349" s="13"/>
      <c r="X349" s="13"/>
      <c r="Y349" s="13"/>
      <c r="Z349" s="13"/>
      <c r="AA349" s="13"/>
      <c r="AB349" s="13"/>
      <c r="AC349" s="13"/>
      <c r="AD349" s="13"/>
      <c r="AE349" s="13"/>
      <c r="AT349" s="246" t="s">
        <v>166</v>
      </c>
      <c r="AU349" s="246" t="s">
        <v>82</v>
      </c>
      <c r="AV349" s="13" t="s">
        <v>85</v>
      </c>
      <c r="AW349" s="13" t="s">
        <v>4</v>
      </c>
      <c r="AX349" s="13" t="s">
        <v>82</v>
      </c>
      <c r="AY349" s="246" t="s">
        <v>158</v>
      </c>
    </row>
    <row r="350" spans="1:65" s="2" customFormat="1" ht="21.75" customHeight="1">
      <c r="A350" s="38"/>
      <c r="B350" s="39"/>
      <c r="C350" s="219" t="s">
        <v>607</v>
      </c>
      <c r="D350" s="219" t="s">
        <v>159</v>
      </c>
      <c r="E350" s="220" t="s">
        <v>608</v>
      </c>
      <c r="F350" s="221" t="s">
        <v>609</v>
      </c>
      <c r="G350" s="222" t="s">
        <v>162</v>
      </c>
      <c r="H350" s="223">
        <v>770.25</v>
      </c>
      <c r="I350" s="224"/>
      <c r="J350" s="225">
        <f>ROUND(I350*H350,2)</f>
        <v>0</v>
      </c>
      <c r="K350" s="221" t="s">
        <v>213</v>
      </c>
      <c r="L350" s="44"/>
      <c r="M350" s="226" t="s">
        <v>19</v>
      </c>
      <c r="N350" s="227" t="s">
        <v>45</v>
      </c>
      <c r="O350" s="84"/>
      <c r="P350" s="228">
        <f>O350*H350</f>
        <v>0</v>
      </c>
      <c r="Q350" s="228">
        <v>0</v>
      </c>
      <c r="R350" s="228">
        <f>Q350*H350</f>
        <v>0</v>
      </c>
      <c r="S350" s="228">
        <v>0</v>
      </c>
      <c r="T350" s="229">
        <f>S350*H350</f>
        <v>0</v>
      </c>
      <c r="U350" s="38"/>
      <c r="V350" s="38"/>
      <c r="W350" s="38"/>
      <c r="X350" s="38"/>
      <c r="Y350" s="38"/>
      <c r="Z350" s="38"/>
      <c r="AA350" s="38"/>
      <c r="AB350" s="38"/>
      <c r="AC350" s="38"/>
      <c r="AD350" s="38"/>
      <c r="AE350" s="38"/>
      <c r="AR350" s="230" t="s">
        <v>236</v>
      </c>
      <c r="AT350" s="230" t="s">
        <v>159</v>
      </c>
      <c r="AU350" s="230" t="s">
        <v>82</v>
      </c>
      <c r="AY350" s="17" t="s">
        <v>158</v>
      </c>
      <c r="BE350" s="231">
        <f>IF(N350="základní",J350,0)</f>
        <v>0</v>
      </c>
      <c r="BF350" s="231">
        <f>IF(N350="snížená",J350,0)</f>
        <v>0</v>
      </c>
      <c r="BG350" s="231">
        <f>IF(N350="zákl. přenesená",J350,0)</f>
        <v>0</v>
      </c>
      <c r="BH350" s="231">
        <f>IF(N350="sníž. přenesená",J350,0)</f>
        <v>0</v>
      </c>
      <c r="BI350" s="231">
        <f>IF(N350="nulová",J350,0)</f>
        <v>0</v>
      </c>
      <c r="BJ350" s="17" t="s">
        <v>82</v>
      </c>
      <c r="BK350" s="231">
        <f>ROUND(I350*H350,2)</f>
        <v>0</v>
      </c>
      <c r="BL350" s="17" t="s">
        <v>236</v>
      </c>
      <c r="BM350" s="230" t="s">
        <v>610</v>
      </c>
    </row>
    <row r="351" spans="1:47" s="2" customFormat="1" ht="12">
      <c r="A351" s="38"/>
      <c r="B351" s="39"/>
      <c r="C351" s="40"/>
      <c r="D351" s="232" t="s">
        <v>165</v>
      </c>
      <c r="E351" s="40"/>
      <c r="F351" s="233" t="s">
        <v>611</v>
      </c>
      <c r="G351" s="40"/>
      <c r="H351" s="40"/>
      <c r="I351" s="136"/>
      <c r="J351" s="40"/>
      <c r="K351" s="40"/>
      <c r="L351" s="44"/>
      <c r="M351" s="234"/>
      <c r="N351" s="235"/>
      <c r="O351" s="84"/>
      <c r="P351" s="84"/>
      <c r="Q351" s="84"/>
      <c r="R351" s="84"/>
      <c r="S351" s="84"/>
      <c r="T351" s="85"/>
      <c r="U351" s="38"/>
      <c r="V351" s="38"/>
      <c r="W351" s="38"/>
      <c r="X351" s="38"/>
      <c r="Y351" s="38"/>
      <c r="Z351" s="38"/>
      <c r="AA351" s="38"/>
      <c r="AB351" s="38"/>
      <c r="AC351" s="38"/>
      <c r="AD351" s="38"/>
      <c r="AE351" s="38"/>
      <c r="AT351" s="17" t="s">
        <v>165</v>
      </c>
      <c r="AU351" s="17" t="s">
        <v>82</v>
      </c>
    </row>
    <row r="352" spans="1:65" s="2" customFormat="1" ht="21.75" customHeight="1">
      <c r="A352" s="38"/>
      <c r="B352" s="39"/>
      <c r="C352" s="259" t="s">
        <v>612</v>
      </c>
      <c r="D352" s="259" t="s">
        <v>199</v>
      </c>
      <c r="E352" s="260" t="s">
        <v>613</v>
      </c>
      <c r="F352" s="261" t="s">
        <v>614</v>
      </c>
      <c r="G352" s="262" t="s">
        <v>162</v>
      </c>
      <c r="H352" s="263">
        <v>924.3</v>
      </c>
      <c r="I352" s="264"/>
      <c r="J352" s="265">
        <f>ROUND(I352*H352,2)</f>
        <v>0</v>
      </c>
      <c r="K352" s="261" t="s">
        <v>213</v>
      </c>
      <c r="L352" s="266"/>
      <c r="M352" s="267" t="s">
        <v>19</v>
      </c>
      <c r="N352" s="268" t="s">
        <v>45</v>
      </c>
      <c r="O352" s="84"/>
      <c r="P352" s="228">
        <f>O352*H352</f>
        <v>0</v>
      </c>
      <c r="Q352" s="228">
        <v>0.00026</v>
      </c>
      <c r="R352" s="228">
        <f>Q352*H352</f>
        <v>0.24031799999999998</v>
      </c>
      <c r="S352" s="228">
        <v>0</v>
      </c>
      <c r="T352" s="229">
        <f>S352*H352</f>
        <v>0</v>
      </c>
      <c r="U352" s="38"/>
      <c r="V352" s="38"/>
      <c r="W352" s="38"/>
      <c r="X352" s="38"/>
      <c r="Y352" s="38"/>
      <c r="Z352" s="38"/>
      <c r="AA352" s="38"/>
      <c r="AB352" s="38"/>
      <c r="AC352" s="38"/>
      <c r="AD352" s="38"/>
      <c r="AE352" s="38"/>
      <c r="AR352" s="230" t="s">
        <v>241</v>
      </c>
      <c r="AT352" s="230" t="s">
        <v>199</v>
      </c>
      <c r="AU352" s="230" t="s">
        <v>82</v>
      </c>
      <c r="AY352" s="17" t="s">
        <v>158</v>
      </c>
      <c r="BE352" s="231">
        <f>IF(N352="základní",J352,0)</f>
        <v>0</v>
      </c>
      <c r="BF352" s="231">
        <f>IF(N352="snížená",J352,0)</f>
        <v>0</v>
      </c>
      <c r="BG352" s="231">
        <f>IF(N352="zákl. přenesená",J352,0)</f>
        <v>0</v>
      </c>
      <c r="BH352" s="231">
        <f>IF(N352="sníž. přenesená",J352,0)</f>
        <v>0</v>
      </c>
      <c r="BI352" s="231">
        <f>IF(N352="nulová",J352,0)</f>
        <v>0</v>
      </c>
      <c r="BJ352" s="17" t="s">
        <v>82</v>
      </c>
      <c r="BK352" s="231">
        <f>ROUND(I352*H352,2)</f>
        <v>0</v>
      </c>
      <c r="BL352" s="17" t="s">
        <v>236</v>
      </c>
      <c r="BM352" s="230" t="s">
        <v>615</v>
      </c>
    </row>
    <row r="353" spans="1:47" s="2" customFormat="1" ht="12">
      <c r="A353" s="38"/>
      <c r="B353" s="39"/>
      <c r="C353" s="40"/>
      <c r="D353" s="232" t="s">
        <v>165</v>
      </c>
      <c r="E353" s="40"/>
      <c r="F353" s="233" t="s">
        <v>614</v>
      </c>
      <c r="G353" s="40"/>
      <c r="H353" s="40"/>
      <c r="I353" s="136"/>
      <c r="J353" s="40"/>
      <c r="K353" s="40"/>
      <c r="L353" s="44"/>
      <c r="M353" s="234"/>
      <c r="N353" s="235"/>
      <c r="O353" s="84"/>
      <c r="P353" s="84"/>
      <c r="Q353" s="84"/>
      <c r="R353" s="84"/>
      <c r="S353" s="84"/>
      <c r="T353" s="85"/>
      <c r="U353" s="38"/>
      <c r="V353" s="38"/>
      <c r="W353" s="38"/>
      <c r="X353" s="38"/>
      <c r="Y353" s="38"/>
      <c r="Z353" s="38"/>
      <c r="AA353" s="38"/>
      <c r="AB353" s="38"/>
      <c r="AC353" s="38"/>
      <c r="AD353" s="38"/>
      <c r="AE353" s="38"/>
      <c r="AT353" s="17" t="s">
        <v>165</v>
      </c>
      <c r="AU353" s="17" t="s">
        <v>82</v>
      </c>
    </row>
    <row r="354" spans="1:51" s="13" customFormat="1" ht="12">
      <c r="A354" s="13"/>
      <c r="B354" s="236"/>
      <c r="C354" s="237"/>
      <c r="D354" s="232" t="s">
        <v>166</v>
      </c>
      <c r="E354" s="238" t="s">
        <v>19</v>
      </c>
      <c r="F354" s="239" t="s">
        <v>616</v>
      </c>
      <c r="G354" s="237"/>
      <c r="H354" s="240">
        <v>770.25</v>
      </c>
      <c r="I354" s="241"/>
      <c r="J354" s="237"/>
      <c r="K354" s="237"/>
      <c r="L354" s="242"/>
      <c r="M354" s="243"/>
      <c r="N354" s="244"/>
      <c r="O354" s="244"/>
      <c r="P354" s="244"/>
      <c r="Q354" s="244"/>
      <c r="R354" s="244"/>
      <c r="S354" s="244"/>
      <c r="T354" s="245"/>
      <c r="U354" s="13"/>
      <c r="V354" s="13"/>
      <c r="W354" s="13"/>
      <c r="X354" s="13"/>
      <c r="Y354" s="13"/>
      <c r="Z354" s="13"/>
      <c r="AA354" s="13"/>
      <c r="AB354" s="13"/>
      <c r="AC354" s="13"/>
      <c r="AD354" s="13"/>
      <c r="AE354" s="13"/>
      <c r="AT354" s="246" t="s">
        <v>166</v>
      </c>
      <c r="AU354" s="246" t="s">
        <v>82</v>
      </c>
      <c r="AV354" s="13" t="s">
        <v>85</v>
      </c>
      <c r="AW354" s="13" t="s">
        <v>34</v>
      </c>
      <c r="AX354" s="13" t="s">
        <v>82</v>
      </c>
      <c r="AY354" s="246" t="s">
        <v>158</v>
      </c>
    </row>
    <row r="355" spans="1:51" s="13" customFormat="1" ht="12">
      <c r="A355" s="13"/>
      <c r="B355" s="236"/>
      <c r="C355" s="237"/>
      <c r="D355" s="232" t="s">
        <v>166</v>
      </c>
      <c r="E355" s="237"/>
      <c r="F355" s="239" t="s">
        <v>617</v>
      </c>
      <c r="G355" s="237"/>
      <c r="H355" s="240">
        <v>924.3</v>
      </c>
      <c r="I355" s="241"/>
      <c r="J355" s="237"/>
      <c r="K355" s="237"/>
      <c r="L355" s="242"/>
      <c r="M355" s="243"/>
      <c r="N355" s="244"/>
      <c r="O355" s="244"/>
      <c r="P355" s="244"/>
      <c r="Q355" s="244"/>
      <c r="R355" s="244"/>
      <c r="S355" s="244"/>
      <c r="T355" s="245"/>
      <c r="U355" s="13"/>
      <c r="V355" s="13"/>
      <c r="W355" s="13"/>
      <c r="X355" s="13"/>
      <c r="Y355" s="13"/>
      <c r="Z355" s="13"/>
      <c r="AA355" s="13"/>
      <c r="AB355" s="13"/>
      <c r="AC355" s="13"/>
      <c r="AD355" s="13"/>
      <c r="AE355" s="13"/>
      <c r="AT355" s="246" t="s">
        <v>166</v>
      </c>
      <c r="AU355" s="246" t="s">
        <v>82</v>
      </c>
      <c r="AV355" s="13" t="s">
        <v>85</v>
      </c>
      <c r="AW355" s="13" t="s">
        <v>4</v>
      </c>
      <c r="AX355" s="13" t="s">
        <v>82</v>
      </c>
      <c r="AY355" s="246" t="s">
        <v>158</v>
      </c>
    </row>
    <row r="356" spans="1:65" s="2" customFormat="1" ht="16.5" customHeight="1">
      <c r="A356" s="38"/>
      <c r="B356" s="39"/>
      <c r="C356" s="219" t="s">
        <v>618</v>
      </c>
      <c r="D356" s="219" t="s">
        <v>159</v>
      </c>
      <c r="E356" s="220" t="s">
        <v>619</v>
      </c>
      <c r="F356" s="221" t="s">
        <v>620</v>
      </c>
      <c r="G356" s="222" t="s">
        <v>162</v>
      </c>
      <c r="H356" s="223">
        <v>29.25</v>
      </c>
      <c r="I356" s="224"/>
      <c r="J356" s="225">
        <f>ROUND(I356*H356,2)</f>
        <v>0</v>
      </c>
      <c r="K356" s="221" t="s">
        <v>213</v>
      </c>
      <c r="L356" s="44"/>
      <c r="M356" s="226" t="s">
        <v>19</v>
      </c>
      <c r="N356" s="227" t="s">
        <v>45</v>
      </c>
      <c r="O356" s="84"/>
      <c r="P356" s="228">
        <f>O356*H356</f>
        <v>0</v>
      </c>
      <c r="Q356" s="228">
        <v>0</v>
      </c>
      <c r="R356" s="228">
        <f>Q356*H356</f>
        <v>0</v>
      </c>
      <c r="S356" s="228">
        <v>0</v>
      </c>
      <c r="T356" s="229">
        <f>S356*H356</f>
        <v>0</v>
      </c>
      <c r="U356" s="38"/>
      <c r="V356" s="38"/>
      <c r="W356" s="38"/>
      <c r="X356" s="38"/>
      <c r="Y356" s="38"/>
      <c r="Z356" s="38"/>
      <c r="AA356" s="38"/>
      <c r="AB356" s="38"/>
      <c r="AC356" s="38"/>
      <c r="AD356" s="38"/>
      <c r="AE356" s="38"/>
      <c r="AR356" s="230" t="s">
        <v>236</v>
      </c>
      <c r="AT356" s="230" t="s">
        <v>159</v>
      </c>
      <c r="AU356" s="230" t="s">
        <v>82</v>
      </c>
      <c r="AY356" s="17" t="s">
        <v>158</v>
      </c>
      <c r="BE356" s="231">
        <f>IF(N356="základní",J356,0)</f>
        <v>0</v>
      </c>
      <c r="BF356" s="231">
        <f>IF(N356="snížená",J356,0)</f>
        <v>0</v>
      </c>
      <c r="BG356" s="231">
        <f>IF(N356="zákl. přenesená",J356,0)</f>
        <v>0</v>
      </c>
      <c r="BH356" s="231">
        <f>IF(N356="sníž. přenesená",J356,0)</f>
        <v>0</v>
      </c>
      <c r="BI356" s="231">
        <f>IF(N356="nulová",J356,0)</f>
        <v>0</v>
      </c>
      <c r="BJ356" s="17" t="s">
        <v>82</v>
      </c>
      <c r="BK356" s="231">
        <f>ROUND(I356*H356,2)</f>
        <v>0</v>
      </c>
      <c r="BL356" s="17" t="s">
        <v>236</v>
      </c>
      <c r="BM356" s="230" t="s">
        <v>621</v>
      </c>
    </row>
    <row r="357" spans="1:47" s="2" customFormat="1" ht="12">
      <c r="A357" s="38"/>
      <c r="B357" s="39"/>
      <c r="C357" s="40"/>
      <c r="D357" s="232" t="s">
        <v>165</v>
      </c>
      <c r="E357" s="40"/>
      <c r="F357" s="233" t="s">
        <v>622</v>
      </c>
      <c r="G357" s="40"/>
      <c r="H357" s="40"/>
      <c r="I357" s="136"/>
      <c r="J357" s="40"/>
      <c r="K357" s="40"/>
      <c r="L357" s="44"/>
      <c r="M357" s="234"/>
      <c r="N357" s="235"/>
      <c r="O357" s="84"/>
      <c r="P357" s="84"/>
      <c r="Q357" s="84"/>
      <c r="R357" s="84"/>
      <c r="S357" s="84"/>
      <c r="T357" s="85"/>
      <c r="U357" s="38"/>
      <c r="V357" s="38"/>
      <c r="W357" s="38"/>
      <c r="X357" s="38"/>
      <c r="Y357" s="38"/>
      <c r="Z357" s="38"/>
      <c r="AA357" s="38"/>
      <c r="AB357" s="38"/>
      <c r="AC357" s="38"/>
      <c r="AD357" s="38"/>
      <c r="AE357" s="38"/>
      <c r="AT357" s="17" t="s">
        <v>165</v>
      </c>
      <c r="AU357" s="17" t="s">
        <v>82</v>
      </c>
    </row>
    <row r="358" spans="1:65" s="2" customFormat="1" ht="21.75" customHeight="1">
      <c r="A358" s="38"/>
      <c r="B358" s="39"/>
      <c r="C358" s="259" t="s">
        <v>623</v>
      </c>
      <c r="D358" s="259" t="s">
        <v>199</v>
      </c>
      <c r="E358" s="260" t="s">
        <v>624</v>
      </c>
      <c r="F358" s="261" t="s">
        <v>625</v>
      </c>
      <c r="G358" s="262" t="s">
        <v>162</v>
      </c>
      <c r="H358" s="263">
        <v>33.638</v>
      </c>
      <c r="I358" s="264"/>
      <c r="J358" s="265">
        <f>ROUND(I358*H358,2)</f>
        <v>0</v>
      </c>
      <c r="K358" s="261" t="s">
        <v>19</v>
      </c>
      <c r="L358" s="266"/>
      <c r="M358" s="267" t="s">
        <v>19</v>
      </c>
      <c r="N358" s="268" t="s">
        <v>45</v>
      </c>
      <c r="O358" s="84"/>
      <c r="P358" s="228">
        <f>O358*H358</f>
        <v>0</v>
      </c>
      <c r="Q358" s="228">
        <v>0</v>
      </c>
      <c r="R358" s="228">
        <f>Q358*H358</f>
        <v>0</v>
      </c>
      <c r="S358" s="228">
        <v>0</v>
      </c>
      <c r="T358" s="229">
        <f>S358*H358</f>
        <v>0</v>
      </c>
      <c r="U358" s="38"/>
      <c r="V358" s="38"/>
      <c r="W358" s="38"/>
      <c r="X358" s="38"/>
      <c r="Y358" s="38"/>
      <c r="Z358" s="38"/>
      <c r="AA358" s="38"/>
      <c r="AB358" s="38"/>
      <c r="AC358" s="38"/>
      <c r="AD358" s="38"/>
      <c r="AE358" s="38"/>
      <c r="AR358" s="230" t="s">
        <v>241</v>
      </c>
      <c r="AT358" s="230" t="s">
        <v>199</v>
      </c>
      <c r="AU358" s="230" t="s">
        <v>82</v>
      </c>
      <c r="AY358" s="17" t="s">
        <v>158</v>
      </c>
      <c r="BE358" s="231">
        <f>IF(N358="základní",J358,0)</f>
        <v>0</v>
      </c>
      <c r="BF358" s="231">
        <f>IF(N358="snížená",J358,0)</f>
        <v>0</v>
      </c>
      <c r="BG358" s="231">
        <f>IF(N358="zákl. přenesená",J358,0)</f>
        <v>0</v>
      </c>
      <c r="BH358" s="231">
        <f>IF(N358="sníž. přenesená",J358,0)</f>
        <v>0</v>
      </c>
      <c r="BI358" s="231">
        <f>IF(N358="nulová",J358,0)</f>
        <v>0</v>
      </c>
      <c r="BJ358" s="17" t="s">
        <v>82</v>
      </c>
      <c r="BK358" s="231">
        <f>ROUND(I358*H358,2)</f>
        <v>0</v>
      </c>
      <c r="BL358" s="17" t="s">
        <v>236</v>
      </c>
      <c r="BM358" s="230" t="s">
        <v>626</v>
      </c>
    </row>
    <row r="359" spans="1:47" s="2" customFormat="1" ht="12">
      <c r="A359" s="38"/>
      <c r="B359" s="39"/>
      <c r="C359" s="40"/>
      <c r="D359" s="232" t="s">
        <v>165</v>
      </c>
      <c r="E359" s="40"/>
      <c r="F359" s="233" t="s">
        <v>625</v>
      </c>
      <c r="G359" s="40"/>
      <c r="H359" s="40"/>
      <c r="I359" s="136"/>
      <c r="J359" s="40"/>
      <c r="K359" s="40"/>
      <c r="L359" s="44"/>
      <c r="M359" s="234"/>
      <c r="N359" s="235"/>
      <c r="O359" s="84"/>
      <c r="P359" s="84"/>
      <c r="Q359" s="84"/>
      <c r="R359" s="84"/>
      <c r="S359" s="84"/>
      <c r="T359" s="85"/>
      <c r="U359" s="38"/>
      <c r="V359" s="38"/>
      <c r="W359" s="38"/>
      <c r="X359" s="38"/>
      <c r="Y359" s="38"/>
      <c r="Z359" s="38"/>
      <c r="AA359" s="38"/>
      <c r="AB359" s="38"/>
      <c r="AC359" s="38"/>
      <c r="AD359" s="38"/>
      <c r="AE359" s="38"/>
      <c r="AT359" s="17" t="s">
        <v>165</v>
      </c>
      <c r="AU359" s="17" t="s">
        <v>82</v>
      </c>
    </row>
    <row r="360" spans="1:51" s="13" customFormat="1" ht="12">
      <c r="A360" s="13"/>
      <c r="B360" s="236"/>
      <c r="C360" s="237"/>
      <c r="D360" s="232" t="s">
        <v>166</v>
      </c>
      <c r="E360" s="238" t="s">
        <v>19</v>
      </c>
      <c r="F360" s="239" t="s">
        <v>627</v>
      </c>
      <c r="G360" s="237"/>
      <c r="H360" s="240">
        <v>29.25</v>
      </c>
      <c r="I360" s="241"/>
      <c r="J360" s="237"/>
      <c r="K360" s="237"/>
      <c r="L360" s="242"/>
      <c r="M360" s="243"/>
      <c r="N360" s="244"/>
      <c r="O360" s="244"/>
      <c r="P360" s="244"/>
      <c r="Q360" s="244"/>
      <c r="R360" s="244"/>
      <c r="S360" s="244"/>
      <c r="T360" s="245"/>
      <c r="U360" s="13"/>
      <c r="V360" s="13"/>
      <c r="W360" s="13"/>
      <c r="X360" s="13"/>
      <c r="Y360" s="13"/>
      <c r="Z360" s="13"/>
      <c r="AA360" s="13"/>
      <c r="AB360" s="13"/>
      <c r="AC360" s="13"/>
      <c r="AD360" s="13"/>
      <c r="AE360" s="13"/>
      <c r="AT360" s="246" t="s">
        <v>166</v>
      </c>
      <c r="AU360" s="246" t="s">
        <v>82</v>
      </c>
      <c r="AV360" s="13" t="s">
        <v>85</v>
      </c>
      <c r="AW360" s="13" t="s">
        <v>34</v>
      </c>
      <c r="AX360" s="13" t="s">
        <v>82</v>
      </c>
      <c r="AY360" s="246" t="s">
        <v>158</v>
      </c>
    </row>
    <row r="361" spans="1:51" s="13" customFormat="1" ht="12">
      <c r="A361" s="13"/>
      <c r="B361" s="236"/>
      <c r="C361" s="237"/>
      <c r="D361" s="232" t="s">
        <v>166</v>
      </c>
      <c r="E361" s="237"/>
      <c r="F361" s="239" t="s">
        <v>628</v>
      </c>
      <c r="G361" s="237"/>
      <c r="H361" s="240">
        <v>33.638</v>
      </c>
      <c r="I361" s="241"/>
      <c r="J361" s="237"/>
      <c r="K361" s="237"/>
      <c r="L361" s="242"/>
      <c r="M361" s="243"/>
      <c r="N361" s="244"/>
      <c r="O361" s="244"/>
      <c r="P361" s="244"/>
      <c r="Q361" s="244"/>
      <c r="R361" s="244"/>
      <c r="S361" s="244"/>
      <c r="T361" s="245"/>
      <c r="U361" s="13"/>
      <c r="V361" s="13"/>
      <c r="W361" s="13"/>
      <c r="X361" s="13"/>
      <c r="Y361" s="13"/>
      <c r="Z361" s="13"/>
      <c r="AA361" s="13"/>
      <c r="AB361" s="13"/>
      <c r="AC361" s="13"/>
      <c r="AD361" s="13"/>
      <c r="AE361" s="13"/>
      <c r="AT361" s="246" t="s">
        <v>166</v>
      </c>
      <c r="AU361" s="246" t="s">
        <v>82</v>
      </c>
      <c r="AV361" s="13" t="s">
        <v>85</v>
      </c>
      <c r="AW361" s="13" t="s">
        <v>4</v>
      </c>
      <c r="AX361" s="13" t="s">
        <v>82</v>
      </c>
      <c r="AY361" s="246" t="s">
        <v>158</v>
      </c>
    </row>
    <row r="362" spans="1:65" s="2" customFormat="1" ht="21.75" customHeight="1">
      <c r="A362" s="38"/>
      <c r="B362" s="39"/>
      <c r="C362" s="219" t="s">
        <v>629</v>
      </c>
      <c r="D362" s="219" t="s">
        <v>159</v>
      </c>
      <c r="E362" s="220" t="s">
        <v>630</v>
      </c>
      <c r="F362" s="221" t="s">
        <v>631</v>
      </c>
      <c r="G362" s="222" t="s">
        <v>202</v>
      </c>
      <c r="H362" s="223">
        <v>192</v>
      </c>
      <c r="I362" s="224"/>
      <c r="J362" s="225">
        <f>ROUND(I362*H362,2)</f>
        <v>0</v>
      </c>
      <c r="K362" s="221" t="s">
        <v>19</v>
      </c>
      <c r="L362" s="44"/>
      <c r="M362" s="226" t="s">
        <v>19</v>
      </c>
      <c r="N362" s="227" t="s">
        <v>45</v>
      </c>
      <c r="O362" s="84"/>
      <c r="P362" s="228">
        <f>O362*H362</f>
        <v>0</v>
      </c>
      <c r="Q362" s="228">
        <v>0</v>
      </c>
      <c r="R362" s="228">
        <f>Q362*H362</f>
        <v>0</v>
      </c>
      <c r="S362" s="228">
        <v>0</v>
      </c>
      <c r="T362" s="229">
        <f>S362*H362</f>
        <v>0</v>
      </c>
      <c r="U362" s="38"/>
      <c r="V362" s="38"/>
      <c r="W362" s="38"/>
      <c r="X362" s="38"/>
      <c r="Y362" s="38"/>
      <c r="Z362" s="38"/>
      <c r="AA362" s="38"/>
      <c r="AB362" s="38"/>
      <c r="AC362" s="38"/>
      <c r="AD362" s="38"/>
      <c r="AE362" s="38"/>
      <c r="AR362" s="230" t="s">
        <v>236</v>
      </c>
      <c r="AT362" s="230" t="s">
        <v>159</v>
      </c>
      <c r="AU362" s="230" t="s">
        <v>82</v>
      </c>
      <c r="AY362" s="17" t="s">
        <v>158</v>
      </c>
      <c r="BE362" s="231">
        <f>IF(N362="základní",J362,0)</f>
        <v>0</v>
      </c>
      <c r="BF362" s="231">
        <f>IF(N362="snížená",J362,0)</f>
        <v>0</v>
      </c>
      <c r="BG362" s="231">
        <f>IF(N362="zákl. přenesená",J362,0)</f>
        <v>0</v>
      </c>
      <c r="BH362" s="231">
        <f>IF(N362="sníž. přenesená",J362,0)</f>
        <v>0</v>
      </c>
      <c r="BI362" s="231">
        <f>IF(N362="nulová",J362,0)</f>
        <v>0</v>
      </c>
      <c r="BJ362" s="17" t="s">
        <v>82</v>
      </c>
      <c r="BK362" s="231">
        <f>ROUND(I362*H362,2)</f>
        <v>0</v>
      </c>
      <c r="BL362" s="17" t="s">
        <v>236</v>
      </c>
      <c r="BM362" s="230" t="s">
        <v>632</v>
      </c>
    </row>
    <row r="363" spans="1:47" s="2" customFormat="1" ht="12">
      <c r="A363" s="38"/>
      <c r="B363" s="39"/>
      <c r="C363" s="40"/>
      <c r="D363" s="232" t="s">
        <v>165</v>
      </c>
      <c r="E363" s="40"/>
      <c r="F363" s="233" t="s">
        <v>631</v>
      </c>
      <c r="G363" s="40"/>
      <c r="H363" s="40"/>
      <c r="I363" s="136"/>
      <c r="J363" s="40"/>
      <c r="K363" s="40"/>
      <c r="L363" s="44"/>
      <c r="M363" s="234"/>
      <c r="N363" s="235"/>
      <c r="O363" s="84"/>
      <c r="P363" s="84"/>
      <c r="Q363" s="84"/>
      <c r="R363" s="84"/>
      <c r="S363" s="84"/>
      <c r="T363" s="85"/>
      <c r="U363" s="38"/>
      <c r="V363" s="38"/>
      <c r="W363" s="38"/>
      <c r="X363" s="38"/>
      <c r="Y363" s="38"/>
      <c r="Z363" s="38"/>
      <c r="AA363" s="38"/>
      <c r="AB363" s="38"/>
      <c r="AC363" s="38"/>
      <c r="AD363" s="38"/>
      <c r="AE363" s="38"/>
      <c r="AT363" s="17" t="s">
        <v>165</v>
      </c>
      <c r="AU363" s="17" t="s">
        <v>82</v>
      </c>
    </row>
    <row r="364" spans="1:47" s="2" customFormat="1" ht="12">
      <c r="A364" s="38"/>
      <c r="B364" s="39"/>
      <c r="C364" s="40"/>
      <c r="D364" s="232" t="s">
        <v>181</v>
      </c>
      <c r="E364" s="40"/>
      <c r="F364" s="258" t="s">
        <v>633</v>
      </c>
      <c r="G364" s="40"/>
      <c r="H364" s="40"/>
      <c r="I364" s="136"/>
      <c r="J364" s="40"/>
      <c r="K364" s="40"/>
      <c r="L364" s="44"/>
      <c r="M364" s="234"/>
      <c r="N364" s="235"/>
      <c r="O364" s="84"/>
      <c r="P364" s="84"/>
      <c r="Q364" s="84"/>
      <c r="R364" s="84"/>
      <c r="S364" s="84"/>
      <c r="T364" s="85"/>
      <c r="U364" s="38"/>
      <c r="V364" s="38"/>
      <c r="W364" s="38"/>
      <c r="X364" s="38"/>
      <c r="Y364" s="38"/>
      <c r="Z364" s="38"/>
      <c r="AA364" s="38"/>
      <c r="AB364" s="38"/>
      <c r="AC364" s="38"/>
      <c r="AD364" s="38"/>
      <c r="AE364" s="38"/>
      <c r="AT364" s="17" t="s">
        <v>181</v>
      </c>
      <c r="AU364" s="17" t="s">
        <v>82</v>
      </c>
    </row>
    <row r="365" spans="1:51" s="13" customFormat="1" ht="12">
      <c r="A365" s="13"/>
      <c r="B365" s="236"/>
      <c r="C365" s="237"/>
      <c r="D365" s="232" t="s">
        <v>166</v>
      </c>
      <c r="E365" s="238" t="s">
        <v>19</v>
      </c>
      <c r="F365" s="239" t="s">
        <v>634</v>
      </c>
      <c r="G365" s="237"/>
      <c r="H365" s="240">
        <v>192</v>
      </c>
      <c r="I365" s="241"/>
      <c r="J365" s="237"/>
      <c r="K365" s="237"/>
      <c r="L365" s="242"/>
      <c r="M365" s="243"/>
      <c r="N365" s="244"/>
      <c r="O365" s="244"/>
      <c r="P365" s="244"/>
      <c r="Q365" s="244"/>
      <c r="R365" s="244"/>
      <c r="S365" s="244"/>
      <c r="T365" s="245"/>
      <c r="U365" s="13"/>
      <c r="V365" s="13"/>
      <c r="W365" s="13"/>
      <c r="X365" s="13"/>
      <c r="Y365" s="13"/>
      <c r="Z365" s="13"/>
      <c r="AA365" s="13"/>
      <c r="AB365" s="13"/>
      <c r="AC365" s="13"/>
      <c r="AD365" s="13"/>
      <c r="AE365" s="13"/>
      <c r="AT365" s="246" t="s">
        <v>166</v>
      </c>
      <c r="AU365" s="246" t="s">
        <v>82</v>
      </c>
      <c r="AV365" s="13" t="s">
        <v>85</v>
      </c>
      <c r="AW365" s="13" t="s">
        <v>34</v>
      </c>
      <c r="AX365" s="13" t="s">
        <v>82</v>
      </c>
      <c r="AY365" s="246" t="s">
        <v>158</v>
      </c>
    </row>
    <row r="366" spans="1:65" s="2" customFormat="1" ht="21.75" customHeight="1">
      <c r="A366" s="38"/>
      <c r="B366" s="39"/>
      <c r="C366" s="219" t="s">
        <v>635</v>
      </c>
      <c r="D366" s="219" t="s">
        <v>159</v>
      </c>
      <c r="E366" s="220" t="s">
        <v>636</v>
      </c>
      <c r="F366" s="221" t="s">
        <v>637</v>
      </c>
      <c r="G366" s="222" t="s">
        <v>202</v>
      </c>
      <c r="H366" s="223">
        <v>60</v>
      </c>
      <c r="I366" s="224"/>
      <c r="J366" s="225">
        <f>ROUND(I366*H366,2)</f>
        <v>0</v>
      </c>
      <c r="K366" s="221" t="s">
        <v>19</v>
      </c>
      <c r="L366" s="44"/>
      <c r="M366" s="226" t="s">
        <v>19</v>
      </c>
      <c r="N366" s="227" t="s">
        <v>45</v>
      </c>
      <c r="O366" s="84"/>
      <c r="P366" s="228">
        <f>O366*H366</f>
        <v>0</v>
      </c>
      <c r="Q366" s="228">
        <v>0</v>
      </c>
      <c r="R366" s="228">
        <f>Q366*H366</f>
        <v>0</v>
      </c>
      <c r="S366" s="228">
        <v>0</v>
      </c>
      <c r="T366" s="229">
        <f>S366*H366</f>
        <v>0</v>
      </c>
      <c r="U366" s="38"/>
      <c r="V366" s="38"/>
      <c r="W366" s="38"/>
      <c r="X366" s="38"/>
      <c r="Y366" s="38"/>
      <c r="Z366" s="38"/>
      <c r="AA366" s="38"/>
      <c r="AB366" s="38"/>
      <c r="AC366" s="38"/>
      <c r="AD366" s="38"/>
      <c r="AE366" s="38"/>
      <c r="AR366" s="230" t="s">
        <v>236</v>
      </c>
      <c r="AT366" s="230" t="s">
        <v>159</v>
      </c>
      <c r="AU366" s="230" t="s">
        <v>82</v>
      </c>
      <c r="AY366" s="17" t="s">
        <v>158</v>
      </c>
      <c r="BE366" s="231">
        <f>IF(N366="základní",J366,0)</f>
        <v>0</v>
      </c>
      <c r="BF366" s="231">
        <f>IF(N366="snížená",J366,0)</f>
        <v>0</v>
      </c>
      <c r="BG366" s="231">
        <f>IF(N366="zákl. přenesená",J366,0)</f>
        <v>0</v>
      </c>
      <c r="BH366" s="231">
        <f>IF(N366="sníž. přenesená",J366,0)</f>
        <v>0</v>
      </c>
      <c r="BI366" s="231">
        <f>IF(N366="nulová",J366,0)</f>
        <v>0</v>
      </c>
      <c r="BJ366" s="17" t="s">
        <v>82</v>
      </c>
      <c r="BK366" s="231">
        <f>ROUND(I366*H366,2)</f>
        <v>0</v>
      </c>
      <c r="BL366" s="17" t="s">
        <v>236</v>
      </c>
      <c r="BM366" s="230" t="s">
        <v>638</v>
      </c>
    </row>
    <row r="367" spans="1:47" s="2" customFormat="1" ht="12">
      <c r="A367" s="38"/>
      <c r="B367" s="39"/>
      <c r="C367" s="40"/>
      <c r="D367" s="232" t="s">
        <v>165</v>
      </c>
      <c r="E367" s="40"/>
      <c r="F367" s="233" t="s">
        <v>637</v>
      </c>
      <c r="G367" s="40"/>
      <c r="H367" s="40"/>
      <c r="I367" s="136"/>
      <c r="J367" s="40"/>
      <c r="K367" s="40"/>
      <c r="L367" s="44"/>
      <c r="M367" s="234"/>
      <c r="N367" s="235"/>
      <c r="O367" s="84"/>
      <c r="P367" s="84"/>
      <c r="Q367" s="84"/>
      <c r="R367" s="84"/>
      <c r="S367" s="84"/>
      <c r="T367" s="85"/>
      <c r="U367" s="38"/>
      <c r="V367" s="38"/>
      <c r="W367" s="38"/>
      <c r="X367" s="38"/>
      <c r="Y367" s="38"/>
      <c r="Z367" s="38"/>
      <c r="AA367" s="38"/>
      <c r="AB367" s="38"/>
      <c r="AC367" s="38"/>
      <c r="AD367" s="38"/>
      <c r="AE367" s="38"/>
      <c r="AT367" s="17" t="s">
        <v>165</v>
      </c>
      <c r="AU367" s="17" t="s">
        <v>82</v>
      </c>
    </row>
    <row r="368" spans="1:65" s="2" customFormat="1" ht="21.75" customHeight="1">
      <c r="A368" s="38"/>
      <c r="B368" s="39"/>
      <c r="C368" s="219" t="s">
        <v>639</v>
      </c>
      <c r="D368" s="219" t="s">
        <v>159</v>
      </c>
      <c r="E368" s="220" t="s">
        <v>640</v>
      </c>
      <c r="F368" s="221" t="s">
        <v>641</v>
      </c>
      <c r="G368" s="222" t="s">
        <v>202</v>
      </c>
      <c r="H368" s="223">
        <v>60</v>
      </c>
      <c r="I368" s="224"/>
      <c r="J368" s="225">
        <f>ROUND(I368*H368,2)</f>
        <v>0</v>
      </c>
      <c r="K368" s="221" t="s">
        <v>213</v>
      </c>
      <c r="L368" s="44"/>
      <c r="M368" s="226" t="s">
        <v>19</v>
      </c>
      <c r="N368" s="227" t="s">
        <v>45</v>
      </c>
      <c r="O368" s="84"/>
      <c r="P368" s="228">
        <f>O368*H368</f>
        <v>0</v>
      </c>
      <c r="Q368" s="228">
        <v>0</v>
      </c>
      <c r="R368" s="228">
        <f>Q368*H368</f>
        <v>0</v>
      </c>
      <c r="S368" s="228">
        <v>0</v>
      </c>
      <c r="T368" s="229">
        <f>S368*H368</f>
        <v>0</v>
      </c>
      <c r="U368" s="38"/>
      <c r="V368" s="38"/>
      <c r="W368" s="38"/>
      <c r="X368" s="38"/>
      <c r="Y368" s="38"/>
      <c r="Z368" s="38"/>
      <c r="AA368" s="38"/>
      <c r="AB368" s="38"/>
      <c r="AC368" s="38"/>
      <c r="AD368" s="38"/>
      <c r="AE368" s="38"/>
      <c r="AR368" s="230" t="s">
        <v>236</v>
      </c>
      <c r="AT368" s="230" t="s">
        <v>159</v>
      </c>
      <c r="AU368" s="230" t="s">
        <v>82</v>
      </c>
      <c r="AY368" s="17" t="s">
        <v>158</v>
      </c>
      <c r="BE368" s="231">
        <f>IF(N368="základní",J368,0)</f>
        <v>0</v>
      </c>
      <c r="BF368" s="231">
        <f>IF(N368="snížená",J368,0)</f>
        <v>0</v>
      </c>
      <c r="BG368" s="231">
        <f>IF(N368="zákl. přenesená",J368,0)</f>
        <v>0</v>
      </c>
      <c r="BH368" s="231">
        <f>IF(N368="sníž. přenesená",J368,0)</f>
        <v>0</v>
      </c>
      <c r="BI368" s="231">
        <f>IF(N368="nulová",J368,0)</f>
        <v>0</v>
      </c>
      <c r="BJ368" s="17" t="s">
        <v>82</v>
      </c>
      <c r="BK368" s="231">
        <f>ROUND(I368*H368,2)</f>
        <v>0</v>
      </c>
      <c r="BL368" s="17" t="s">
        <v>236</v>
      </c>
      <c r="BM368" s="230" t="s">
        <v>642</v>
      </c>
    </row>
    <row r="369" spans="1:47" s="2" customFormat="1" ht="12">
      <c r="A369" s="38"/>
      <c r="B369" s="39"/>
      <c r="C369" s="40"/>
      <c r="D369" s="232" t="s">
        <v>165</v>
      </c>
      <c r="E369" s="40"/>
      <c r="F369" s="233" t="s">
        <v>643</v>
      </c>
      <c r="G369" s="40"/>
      <c r="H369" s="40"/>
      <c r="I369" s="136"/>
      <c r="J369" s="40"/>
      <c r="K369" s="40"/>
      <c r="L369" s="44"/>
      <c r="M369" s="234"/>
      <c r="N369" s="235"/>
      <c r="O369" s="84"/>
      <c r="P369" s="84"/>
      <c r="Q369" s="84"/>
      <c r="R369" s="84"/>
      <c r="S369" s="84"/>
      <c r="T369" s="85"/>
      <c r="U369" s="38"/>
      <c r="V369" s="38"/>
      <c r="W369" s="38"/>
      <c r="X369" s="38"/>
      <c r="Y369" s="38"/>
      <c r="Z369" s="38"/>
      <c r="AA369" s="38"/>
      <c r="AB369" s="38"/>
      <c r="AC369" s="38"/>
      <c r="AD369" s="38"/>
      <c r="AE369" s="38"/>
      <c r="AT369" s="17" t="s">
        <v>165</v>
      </c>
      <c r="AU369" s="17" t="s">
        <v>82</v>
      </c>
    </row>
    <row r="370" spans="1:51" s="13" customFormat="1" ht="12">
      <c r="A370" s="13"/>
      <c r="B370" s="236"/>
      <c r="C370" s="237"/>
      <c r="D370" s="232" t="s">
        <v>166</v>
      </c>
      <c r="E370" s="238" t="s">
        <v>19</v>
      </c>
      <c r="F370" s="239" t="s">
        <v>644</v>
      </c>
      <c r="G370" s="237"/>
      <c r="H370" s="240">
        <v>60</v>
      </c>
      <c r="I370" s="241"/>
      <c r="J370" s="237"/>
      <c r="K370" s="237"/>
      <c r="L370" s="242"/>
      <c r="M370" s="243"/>
      <c r="N370" s="244"/>
      <c r="O370" s="244"/>
      <c r="P370" s="244"/>
      <c r="Q370" s="244"/>
      <c r="R370" s="244"/>
      <c r="S370" s="244"/>
      <c r="T370" s="245"/>
      <c r="U370" s="13"/>
      <c r="V370" s="13"/>
      <c r="W370" s="13"/>
      <c r="X370" s="13"/>
      <c r="Y370" s="13"/>
      <c r="Z370" s="13"/>
      <c r="AA370" s="13"/>
      <c r="AB370" s="13"/>
      <c r="AC370" s="13"/>
      <c r="AD370" s="13"/>
      <c r="AE370" s="13"/>
      <c r="AT370" s="246" t="s">
        <v>166</v>
      </c>
      <c r="AU370" s="246" t="s">
        <v>82</v>
      </c>
      <c r="AV370" s="13" t="s">
        <v>85</v>
      </c>
      <c r="AW370" s="13" t="s">
        <v>34</v>
      </c>
      <c r="AX370" s="13" t="s">
        <v>82</v>
      </c>
      <c r="AY370" s="246" t="s">
        <v>158</v>
      </c>
    </row>
    <row r="371" spans="1:65" s="2" customFormat="1" ht="21.75" customHeight="1">
      <c r="A371" s="38"/>
      <c r="B371" s="39"/>
      <c r="C371" s="219" t="s">
        <v>645</v>
      </c>
      <c r="D371" s="219" t="s">
        <v>159</v>
      </c>
      <c r="E371" s="220" t="s">
        <v>646</v>
      </c>
      <c r="F371" s="221" t="s">
        <v>647</v>
      </c>
      <c r="G371" s="222" t="s">
        <v>202</v>
      </c>
      <c r="H371" s="223">
        <v>12</v>
      </c>
      <c r="I371" s="224"/>
      <c r="J371" s="225">
        <f>ROUND(I371*H371,2)</f>
        <v>0</v>
      </c>
      <c r="K371" s="221" t="s">
        <v>19</v>
      </c>
      <c r="L371" s="44"/>
      <c r="M371" s="226" t="s">
        <v>19</v>
      </c>
      <c r="N371" s="227" t="s">
        <v>45</v>
      </c>
      <c r="O371" s="84"/>
      <c r="P371" s="228">
        <f>O371*H371</f>
        <v>0</v>
      </c>
      <c r="Q371" s="228">
        <v>0</v>
      </c>
      <c r="R371" s="228">
        <f>Q371*H371</f>
        <v>0</v>
      </c>
      <c r="S371" s="228">
        <v>0</v>
      </c>
      <c r="T371" s="229">
        <f>S371*H371</f>
        <v>0</v>
      </c>
      <c r="U371" s="38"/>
      <c r="V371" s="38"/>
      <c r="W371" s="38"/>
      <c r="X371" s="38"/>
      <c r="Y371" s="38"/>
      <c r="Z371" s="38"/>
      <c r="AA371" s="38"/>
      <c r="AB371" s="38"/>
      <c r="AC371" s="38"/>
      <c r="AD371" s="38"/>
      <c r="AE371" s="38"/>
      <c r="AR371" s="230" t="s">
        <v>236</v>
      </c>
      <c r="AT371" s="230" t="s">
        <v>159</v>
      </c>
      <c r="AU371" s="230" t="s">
        <v>82</v>
      </c>
      <c r="AY371" s="17" t="s">
        <v>158</v>
      </c>
      <c r="BE371" s="231">
        <f>IF(N371="základní",J371,0)</f>
        <v>0</v>
      </c>
      <c r="BF371" s="231">
        <f>IF(N371="snížená",J371,0)</f>
        <v>0</v>
      </c>
      <c r="BG371" s="231">
        <f>IF(N371="zákl. přenesená",J371,0)</f>
        <v>0</v>
      </c>
      <c r="BH371" s="231">
        <f>IF(N371="sníž. přenesená",J371,0)</f>
        <v>0</v>
      </c>
      <c r="BI371" s="231">
        <f>IF(N371="nulová",J371,0)</f>
        <v>0</v>
      </c>
      <c r="BJ371" s="17" t="s">
        <v>82</v>
      </c>
      <c r="BK371" s="231">
        <f>ROUND(I371*H371,2)</f>
        <v>0</v>
      </c>
      <c r="BL371" s="17" t="s">
        <v>236</v>
      </c>
      <c r="BM371" s="230" t="s">
        <v>648</v>
      </c>
    </row>
    <row r="372" spans="1:47" s="2" customFormat="1" ht="12">
      <c r="A372" s="38"/>
      <c r="B372" s="39"/>
      <c r="C372" s="40"/>
      <c r="D372" s="232" t="s">
        <v>165</v>
      </c>
      <c r="E372" s="40"/>
      <c r="F372" s="233" t="s">
        <v>647</v>
      </c>
      <c r="G372" s="40"/>
      <c r="H372" s="40"/>
      <c r="I372" s="136"/>
      <c r="J372" s="40"/>
      <c r="K372" s="40"/>
      <c r="L372" s="44"/>
      <c r="M372" s="234"/>
      <c r="N372" s="235"/>
      <c r="O372" s="84"/>
      <c r="P372" s="84"/>
      <c r="Q372" s="84"/>
      <c r="R372" s="84"/>
      <c r="S372" s="84"/>
      <c r="T372" s="85"/>
      <c r="U372" s="38"/>
      <c r="V372" s="38"/>
      <c r="W372" s="38"/>
      <c r="X372" s="38"/>
      <c r="Y372" s="38"/>
      <c r="Z372" s="38"/>
      <c r="AA372" s="38"/>
      <c r="AB372" s="38"/>
      <c r="AC372" s="38"/>
      <c r="AD372" s="38"/>
      <c r="AE372" s="38"/>
      <c r="AT372" s="17" t="s">
        <v>165</v>
      </c>
      <c r="AU372" s="17" t="s">
        <v>82</v>
      </c>
    </row>
    <row r="373" spans="1:65" s="2" customFormat="1" ht="21.75" customHeight="1">
      <c r="A373" s="38"/>
      <c r="B373" s="39"/>
      <c r="C373" s="219" t="s">
        <v>649</v>
      </c>
      <c r="D373" s="219" t="s">
        <v>159</v>
      </c>
      <c r="E373" s="220" t="s">
        <v>650</v>
      </c>
      <c r="F373" s="221" t="s">
        <v>651</v>
      </c>
      <c r="G373" s="222" t="s">
        <v>202</v>
      </c>
      <c r="H373" s="223">
        <v>12</v>
      </c>
      <c r="I373" s="224"/>
      <c r="J373" s="225">
        <f>ROUND(I373*H373,2)</f>
        <v>0</v>
      </c>
      <c r="K373" s="221" t="s">
        <v>213</v>
      </c>
      <c r="L373" s="44"/>
      <c r="M373" s="226" t="s">
        <v>19</v>
      </c>
      <c r="N373" s="227" t="s">
        <v>45</v>
      </c>
      <c r="O373" s="84"/>
      <c r="P373" s="228">
        <f>O373*H373</f>
        <v>0</v>
      </c>
      <c r="Q373" s="228">
        <v>0</v>
      </c>
      <c r="R373" s="228">
        <f>Q373*H373</f>
        <v>0</v>
      </c>
      <c r="S373" s="228">
        <v>0</v>
      </c>
      <c r="T373" s="229">
        <f>S373*H373</f>
        <v>0</v>
      </c>
      <c r="U373" s="38"/>
      <c r="V373" s="38"/>
      <c r="W373" s="38"/>
      <c r="X373" s="38"/>
      <c r="Y373" s="38"/>
      <c r="Z373" s="38"/>
      <c r="AA373" s="38"/>
      <c r="AB373" s="38"/>
      <c r="AC373" s="38"/>
      <c r="AD373" s="38"/>
      <c r="AE373" s="38"/>
      <c r="AR373" s="230" t="s">
        <v>236</v>
      </c>
      <c r="AT373" s="230" t="s">
        <v>159</v>
      </c>
      <c r="AU373" s="230" t="s">
        <v>82</v>
      </c>
      <c r="AY373" s="17" t="s">
        <v>158</v>
      </c>
      <c r="BE373" s="231">
        <f>IF(N373="základní",J373,0)</f>
        <v>0</v>
      </c>
      <c r="BF373" s="231">
        <f>IF(N373="snížená",J373,0)</f>
        <v>0</v>
      </c>
      <c r="BG373" s="231">
        <f>IF(N373="zákl. přenesená",J373,0)</f>
        <v>0</v>
      </c>
      <c r="BH373" s="231">
        <f>IF(N373="sníž. přenesená",J373,0)</f>
        <v>0</v>
      </c>
      <c r="BI373" s="231">
        <f>IF(N373="nulová",J373,0)</f>
        <v>0</v>
      </c>
      <c r="BJ373" s="17" t="s">
        <v>82</v>
      </c>
      <c r="BK373" s="231">
        <f>ROUND(I373*H373,2)</f>
        <v>0</v>
      </c>
      <c r="BL373" s="17" t="s">
        <v>236</v>
      </c>
      <c r="BM373" s="230" t="s">
        <v>652</v>
      </c>
    </row>
    <row r="374" spans="1:47" s="2" customFormat="1" ht="12">
      <c r="A374" s="38"/>
      <c r="B374" s="39"/>
      <c r="C374" s="40"/>
      <c r="D374" s="232" t="s">
        <v>165</v>
      </c>
      <c r="E374" s="40"/>
      <c r="F374" s="233" t="s">
        <v>653</v>
      </c>
      <c r="G374" s="40"/>
      <c r="H374" s="40"/>
      <c r="I374" s="136"/>
      <c r="J374" s="40"/>
      <c r="K374" s="40"/>
      <c r="L374" s="44"/>
      <c r="M374" s="234"/>
      <c r="N374" s="235"/>
      <c r="O374" s="84"/>
      <c r="P374" s="84"/>
      <c r="Q374" s="84"/>
      <c r="R374" s="84"/>
      <c r="S374" s="84"/>
      <c r="T374" s="85"/>
      <c r="U374" s="38"/>
      <c r="V374" s="38"/>
      <c r="W374" s="38"/>
      <c r="X374" s="38"/>
      <c r="Y374" s="38"/>
      <c r="Z374" s="38"/>
      <c r="AA374" s="38"/>
      <c r="AB374" s="38"/>
      <c r="AC374" s="38"/>
      <c r="AD374" s="38"/>
      <c r="AE374" s="38"/>
      <c r="AT374" s="17" t="s">
        <v>165</v>
      </c>
      <c r="AU374" s="17" t="s">
        <v>82</v>
      </c>
    </row>
    <row r="375" spans="1:51" s="13" customFormat="1" ht="12">
      <c r="A375" s="13"/>
      <c r="B375" s="236"/>
      <c r="C375" s="237"/>
      <c r="D375" s="232" t="s">
        <v>166</v>
      </c>
      <c r="E375" s="238" t="s">
        <v>19</v>
      </c>
      <c r="F375" s="239" t="s">
        <v>654</v>
      </c>
      <c r="G375" s="237"/>
      <c r="H375" s="240">
        <v>12</v>
      </c>
      <c r="I375" s="241"/>
      <c r="J375" s="237"/>
      <c r="K375" s="237"/>
      <c r="L375" s="242"/>
      <c r="M375" s="243"/>
      <c r="N375" s="244"/>
      <c r="O375" s="244"/>
      <c r="P375" s="244"/>
      <c r="Q375" s="244"/>
      <c r="R375" s="244"/>
      <c r="S375" s="244"/>
      <c r="T375" s="245"/>
      <c r="U375" s="13"/>
      <c r="V375" s="13"/>
      <c r="W375" s="13"/>
      <c r="X375" s="13"/>
      <c r="Y375" s="13"/>
      <c r="Z375" s="13"/>
      <c r="AA375" s="13"/>
      <c r="AB375" s="13"/>
      <c r="AC375" s="13"/>
      <c r="AD375" s="13"/>
      <c r="AE375" s="13"/>
      <c r="AT375" s="246" t="s">
        <v>166</v>
      </c>
      <c r="AU375" s="246" t="s">
        <v>82</v>
      </c>
      <c r="AV375" s="13" t="s">
        <v>85</v>
      </c>
      <c r="AW375" s="13" t="s">
        <v>34</v>
      </c>
      <c r="AX375" s="13" t="s">
        <v>82</v>
      </c>
      <c r="AY375" s="246" t="s">
        <v>158</v>
      </c>
    </row>
    <row r="376" spans="1:65" s="2" customFormat="1" ht="21.75" customHeight="1">
      <c r="A376" s="38"/>
      <c r="B376" s="39"/>
      <c r="C376" s="219" t="s">
        <v>655</v>
      </c>
      <c r="D376" s="219" t="s">
        <v>159</v>
      </c>
      <c r="E376" s="220" t="s">
        <v>656</v>
      </c>
      <c r="F376" s="221" t="s">
        <v>657</v>
      </c>
      <c r="G376" s="222" t="s">
        <v>202</v>
      </c>
      <c r="H376" s="223">
        <v>4</v>
      </c>
      <c r="I376" s="224"/>
      <c r="J376" s="225">
        <f>ROUND(I376*H376,2)</f>
        <v>0</v>
      </c>
      <c r="K376" s="221" t="s">
        <v>19</v>
      </c>
      <c r="L376" s="44"/>
      <c r="M376" s="226" t="s">
        <v>19</v>
      </c>
      <c r="N376" s="227" t="s">
        <v>45</v>
      </c>
      <c r="O376" s="84"/>
      <c r="P376" s="228">
        <f>O376*H376</f>
        <v>0</v>
      </c>
      <c r="Q376" s="228">
        <v>0</v>
      </c>
      <c r="R376" s="228">
        <f>Q376*H376</f>
        <v>0</v>
      </c>
      <c r="S376" s="228">
        <v>0</v>
      </c>
      <c r="T376" s="229">
        <f>S376*H376</f>
        <v>0</v>
      </c>
      <c r="U376" s="38"/>
      <c r="V376" s="38"/>
      <c r="W376" s="38"/>
      <c r="X376" s="38"/>
      <c r="Y376" s="38"/>
      <c r="Z376" s="38"/>
      <c r="AA376" s="38"/>
      <c r="AB376" s="38"/>
      <c r="AC376" s="38"/>
      <c r="AD376" s="38"/>
      <c r="AE376" s="38"/>
      <c r="AR376" s="230" t="s">
        <v>236</v>
      </c>
      <c r="AT376" s="230" t="s">
        <v>159</v>
      </c>
      <c r="AU376" s="230" t="s">
        <v>82</v>
      </c>
      <c r="AY376" s="17" t="s">
        <v>158</v>
      </c>
      <c r="BE376" s="231">
        <f>IF(N376="základní",J376,0)</f>
        <v>0</v>
      </c>
      <c r="BF376" s="231">
        <f>IF(N376="snížená",J376,0)</f>
        <v>0</v>
      </c>
      <c r="BG376" s="231">
        <f>IF(N376="zákl. přenesená",J376,0)</f>
        <v>0</v>
      </c>
      <c r="BH376" s="231">
        <f>IF(N376="sníž. přenesená",J376,0)</f>
        <v>0</v>
      </c>
      <c r="BI376" s="231">
        <f>IF(N376="nulová",J376,0)</f>
        <v>0</v>
      </c>
      <c r="BJ376" s="17" t="s">
        <v>82</v>
      </c>
      <c r="BK376" s="231">
        <f>ROUND(I376*H376,2)</f>
        <v>0</v>
      </c>
      <c r="BL376" s="17" t="s">
        <v>236</v>
      </c>
      <c r="BM376" s="230" t="s">
        <v>658</v>
      </c>
    </row>
    <row r="377" spans="1:47" s="2" customFormat="1" ht="12">
      <c r="A377" s="38"/>
      <c r="B377" s="39"/>
      <c r="C377" s="40"/>
      <c r="D377" s="232" t="s">
        <v>165</v>
      </c>
      <c r="E377" s="40"/>
      <c r="F377" s="233" t="s">
        <v>657</v>
      </c>
      <c r="G377" s="40"/>
      <c r="H377" s="40"/>
      <c r="I377" s="136"/>
      <c r="J377" s="40"/>
      <c r="K377" s="40"/>
      <c r="L377" s="44"/>
      <c r="M377" s="234"/>
      <c r="N377" s="235"/>
      <c r="O377" s="84"/>
      <c r="P377" s="84"/>
      <c r="Q377" s="84"/>
      <c r="R377" s="84"/>
      <c r="S377" s="84"/>
      <c r="T377" s="85"/>
      <c r="U377" s="38"/>
      <c r="V377" s="38"/>
      <c r="W377" s="38"/>
      <c r="X377" s="38"/>
      <c r="Y377" s="38"/>
      <c r="Z377" s="38"/>
      <c r="AA377" s="38"/>
      <c r="AB377" s="38"/>
      <c r="AC377" s="38"/>
      <c r="AD377" s="38"/>
      <c r="AE377" s="38"/>
      <c r="AT377" s="17" t="s">
        <v>165</v>
      </c>
      <c r="AU377" s="17" t="s">
        <v>82</v>
      </c>
    </row>
    <row r="378" spans="1:65" s="2" customFormat="1" ht="21.75" customHeight="1">
      <c r="A378" s="38"/>
      <c r="B378" s="39"/>
      <c r="C378" s="219" t="s">
        <v>659</v>
      </c>
      <c r="D378" s="219" t="s">
        <v>159</v>
      </c>
      <c r="E378" s="220" t="s">
        <v>660</v>
      </c>
      <c r="F378" s="221" t="s">
        <v>661</v>
      </c>
      <c r="G378" s="222" t="s">
        <v>202</v>
      </c>
      <c r="H378" s="223">
        <v>4</v>
      </c>
      <c r="I378" s="224"/>
      <c r="J378" s="225">
        <f>ROUND(I378*H378,2)</f>
        <v>0</v>
      </c>
      <c r="K378" s="221" t="s">
        <v>213</v>
      </c>
      <c r="L378" s="44"/>
      <c r="M378" s="226" t="s">
        <v>19</v>
      </c>
      <c r="N378" s="227" t="s">
        <v>45</v>
      </c>
      <c r="O378" s="84"/>
      <c r="P378" s="228">
        <f>O378*H378</f>
        <v>0</v>
      </c>
      <c r="Q378" s="228">
        <v>0</v>
      </c>
      <c r="R378" s="228">
        <f>Q378*H378</f>
        <v>0</v>
      </c>
      <c r="S378" s="228">
        <v>0</v>
      </c>
      <c r="T378" s="229">
        <f>S378*H378</f>
        <v>0</v>
      </c>
      <c r="U378" s="38"/>
      <c r="V378" s="38"/>
      <c r="W378" s="38"/>
      <c r="X378" s="38"/>
      <c r="Y378" s="38"/>
      <c r="Z378" s="38"/>
      <c r="AA378" s="38"/>
      <c r="AB378" s="38"/>
      <c r="AC378" s="38"/>
      <c r="AD378" s="38"/>
      <c r="AE378" s="38"/>
      <c r="AR378" s="230" t="s">
        <v>236</v>
      </c>
      <c r="AT378" s="230" t="s">
        <v>159</v>
      </c>
      <c r="AU378" s="230" t="s">
        <v>82</v>
      </c>
      <c r="AY378" s="17" t="s">
        <v>158</v>
      </c>
      <c r="BE378" s="231">
        <f>IF(N378="základní",J378,0)</f>
        <v>0</v>
      </c>
      <c r="BF378" s="231">
        <f>IF(N378="snížená",J378,0)</f>
        <v>0</v>
      </c>
      <c r="BG378" s="231">
        <f>IF(N378="zákl. přenesená",J378,0)</f>
        <v>0</v>
      </c>
      <c r="BH378" s="231">
        <f>IF(N378="sníž. přenesená",J378,0)</f>
        <v>0</v>
      </c>
      <c r="BI378" s="231">
        <f>IF(N378="nulová",J378,0)</f>
        <v>0</v>
      </c>
      <c r="BJ378" s="17" t="s">
        <v>82</v>
      </c>
      <c r="BK378" s="231">
        <f>ROUND(I378*H378,2)</f>
        <v>0</v>
      </c>
      <c r="BL378" s="17" t="s">
        <v>236</v>
      </c>
      <c r="BM378" s="230" t="s">
        <v>662</v>
      </c>
    </row>
    <row r="379" spans="1:47" s="2" customFormat="1" ht="12">
      <c r="A379" s="38"/>
      <c r="B379" s="39"/>
      <c r="C379" s="40"/>
      <c r="D379" s="232" t="s">
        <v>165</v>
      </c>
      <c r="E379" s="40"/>
      <c r="F379" s="233" t="s">
        <v>663</v>
      </c>
      <c r="G379" s="40"/>
      <c r="H379" s="40"/>
      <c r="I379" s="136"/>
      <c r="J379" s="40"/>
      <c r="K379" s="40"/>
      <c r="L379" s="44"/>
      <c r="M379" s="234"/>
      <c r="N379" s="235"/>
      <c r="O379" s="84"/>
      <c r="P379" s="84"/>
      <c r="Q379" s="84"/>
      <c r="R379" s="84"/>
      <c r="S379" s="84"/>
      <c r="T379" s="85"/>
      <c r="U379" s="38"/>
      <c r="V379" s="38"/>
      <c r="W379" s="38"/>
      <c r="X379" s="38"/>
      <c r="Y379" s="38"/>
      <c r="Z379" s="38"/>
      <c r="AA379" s="38"/>
      <c r="AB379" s="38"/>
      <c r="AC379" s="38"/>
      <c r="AD379" s="38"/>
      <c r="AE379" s="38"/>
      <c r="AT379" s="17" t="s">
        <v>165</v>
      </c>
      <c r="AU379" s="17" t="s">
        <v>82</v>
      </c>
    </row>
    <row r="380" spans="1:51" s="13" customFormat="1" ht="12">
      <c r="A380" s="13"/>
      <c r="B380" s="236"/>
      <c r="C380" s="237"/>
      <c r="D380" s="232" t="s">
        <v>166</v>
      </c>
      <c r="E380" s="238" t="s">
        <v>19</v>
      </c>
      <c r="F380" s="239" t="s">
        <v>664</v>
      </c>
      <c r="G380" s="237"/>
      <c r="H380" s="240">
        <v>4</v>
      </c>
      <c r="I380" s="241"/>
      <c r="J380" s="237"/>
      <c r="K380" s="237"/>
      <c r="L380" s="242"/>
      <c r="M380" s="243"/>
      <c r="N380" s="244"/>
      <c r="O380" s="244"/>
      <c r="P380" s="244"/>
      <c r="Q380" s="244"/>
      <c r="R380" s="244"/>
      <c r="S380" s="244"/>
      <c r="T380" s="245"/>
      <c r="U380" s="13"/>
      <c r="V380" s="13"/>
      <c r="W380" s="13"/>
      <c r="X380" s="13"/>
      <c r="Y380" s="13"/>
      <c r="Z380" s="13"/>
      <c r="AA380" s="13"/>
      <c r="AB380" s="13"/>
      <c r="AC380" s="13"/>
      <c r="AD380" s="13"/>
      <c r="AE380" s="13"/>
      <c r="AT380" s="246" t="s">
        <v>166</v>
      </c>
      <c r="AU380" s="246" t="s">
        <v>82</v>
      </c>
      <c r="AV380" s="13" t="s">
        <v>85</v>
      </c>
      <c r="AW380" s="13" t="s">
        <v>34</v>
      </c>
      <c r="AX380" s="13" t="s">
        <v>82</v>
      </c>
      <c r="AY380" s="246" t="s">
        <v>158</v>
      </c>
    </row>
    <row r="381" spans="1:65" s="2" customFormat="1" ht="21.75" customHeight="1">
      <c r="A381" s="38"/>
      <c r="B381" s="39"/>
      <c r="C381" s="219" t="s">
        <v>665</v>
      </c>
      <c r="D381" s="219" t="s">
        <v>159</v>
      </c>
      <c r="E381" s="220" t="s">
        <v>666</v>
      </c>
      <c r="F381" s="221" t="s">
        <v>667</v>
      </c>
      <c r="G381" s="222" t="s">
        <v>202</v>
      </c>
      <c r="H381" s="223">
        <v>8</v>
      </c>
      <c r="I381" s="224"/>
      <c r="J381" s="225">
        <f>ROUND(I381*H381,2)</f>
        <v>0</v>
      </c>
      <c r="K381" s="221" t="s">
        <v>19</v>
      </c>
      <c r="L381" s="44"/>
      <c r="M381" s="226" t="s">
        <v>19</v>
      </c>
      <c r="N381" s="227" t="s">
        <v>45</v>
      </c>
      <c r="O381" s="84"/>
      <c r="P381" s="228">
        <f>O381*H381</f>
        <v>0</v>
      </c>
      <c r="Q381" s="228">
        <v>0</v>
      </c>
      <c r="R381" s="228">
        <f>Q381*H381</f>
        <v>0</v>
      </c>
      <c r="S381" s="228">
        <v>0</v>
      </c>
      <c r="T381" s="229">
        <f>S381*H381</f>
        <v>0</v>
      </c>
      <c r="U381" s="38"/>
      <c r="V381" s="38"/>
      <c r="W381" s="38"/>
      <c r="X381" s="38"/>
      <c r="Y381" s="38"/>
      <c r="Z381" s="38"/>
      <c r="AA381" s="38"/>
      <c r="AB381" s="38"/>
      <c r="AC381" s="38"/>
      <c r="AD381" s="38"/>
      <c r="AE381" s="38"/>
      <c r="AR381" s="230" t="s">
        <v>236</v>
      </c>
      <c r="AT381" s="230" t="s">
        <v>159</v>
      </c>
      <c r="AU381" s="230" t="s">
        <v>82</v>
      </c>
      <c r="AY381" s="17" t="s">
        <v>158</v>
      </c>
      <c r="BE381" s="231">
        <f>IF(N381="základní",J381,0)</f>
        <v>0</v>
      </c>
      <c r="BF381" s="231">
        <f>IF(N381="snížená",J381,0)</f>
        <v>0</v>
      </c>
      <c r="BG381" s="231">
        <f>IF(N381="zákl. přenesená",J381,0)</f>
        <v>0</v>
      </c>
      <c r="BH381" s="231">
        <f>IF(N381="sníž. přenesená",J381,0)</f>
        <v>0</v>
      </c>
      <c r="BI381" s="231">
        <f>IF(N381="nulová",J381,0)</f>
        <v>0</v>
      </c>
      <c r="BJ381" s="17" t="s">
        <v>82</v>
      </c>
      <c r="BK381" s="231">
        <f>ROUND(I381*H381,2)</f>
        <v>0</v>
      </c>
      <c r="BL381" s="17" t="s">
        <v>236</v>
      </c>
      <c r="BM381" s="230" t="s">
        <v>668</v>
      </c>
    </row>
    <row r="382" spans="1:47" s="2" customFormat="1" ht="12">
      <c r="A382" s="38"/>
      <c r="B382" s="39"/>
      <c r="C382" s="40"/>
      <c r="D382" s="232" t="s">
        <v>165</v>
      </c>
      <c r="E382" s="40"/>
      <c r="F382" s="233" t="s">
        <v>667</v>
      </c>
      <c r="G382" s="40"/>
      <c r="H382" s="40"/>
      <c r="I382" s="136"/>
      <c r="J382" s="40"/>
      <c r="K382" s="40"/>
      <c r="L382" s="44"/>
      <c r="M382" s="234"/>
      <c r="N382" s="235"/>
      <c r="O382" s="84"/>
      <c r="P382" s="84"/>
      <c r="Q382" s="84"/>
      <c r="R382" s="84"/>
      <c r="S382" s="84"/>
      <c r="T382" s="85"/>
      <c r="U382" s="38"/>
      <c r="V382" s="38"/>
      <c r="W382" s="38"/>
      <c r="X382" s="38"/>
      <c r="Y382" s="38"/>
      <c r="Z382" s="38"/>
      <c r="AA382" s="38"/>
      <c r="AB382" s="38"/>
      <c r="AC382" s="38"/>
      <c r="AD382" s="38"/>
      <c r="AE382" s="38"/>
      <c r="AT382" s="17" t="s">
        <v>165</v>
      </c>
      <c r="AU382" s="17" t="s">
        <v>82</v>
      </c>
    </row>
    <row r="383" spans="1:65" s="2" customFormat="1" ht="21.75" customHeight="1">
      <c r="A383" s="38"/>
      <c r="B383" s="39"/>
      <c r="C383" s="219" t="s">
        <v>669</v>
      </c>
      <c r="D383" s="219" t="s">
        <v>159</v>
      </c>
      <c r="E383" s="220" t="s">
        <v>670</v>
      </c>
      <c r="F383" s="221" t="s">
        <v>671</v>
      </c>
      <c r="G383" s="222" t="s">
        <v>202</v>
      </c>
      <c r="H383" s="223">
        <v>8</v>
      </c>
      <c r="I383" s="224"/>
      <c r="J383" s="225">
        <f>ROUND(I383*H383,2)</f>
        <v>0</v>
      </c>
      <c r="K383" s="221" t="s">
        <v>19</v>
      </c>
      <c r="L383" s="44"/>
      <c r="M383" s="226" t="s">
        <v>19</v>
      </c>
      <c r="N383" s="227" t="s">
        <v>45</v>
      </c>
      <c r="O383" s="84"/>
      <c r="P383" s="228">
        <f>O383*H383</f>
        <v>0</v>
      </c>
      <c r="Q383" s="228">
        <v>0</v>
      </c>
      <c r="R383" s="228">
        <f>Q383*H383</f>
        <v>0</v>
      </c>
      <c r="S383" s="228">
        <v>0</v>
      </c>
      <c r="T383" s="229">
        <f>S383*H383</f>
        <v>0</v>
      </c>
      <c r="U383" s="38"/>
      <c r="V383" s="38"/>
      <c r="W383" s="38"/>
      <c r="X383" s="38"/>
      <c r="Y383" s="38"/>
      <c r="Z383" s="38"/>
      <c r="AA383" s="38"/>
      <c r="AB383" s="38"/>
      <c r="AC383" s="38"/>
      <c r="AD383" s="38"/>
      <c r="AE383" s="38"/>
      <c r="AR383" s="230" t="s">
        <v>236</v>
      </c>
      <c r="AT383" s="230" t="s">
        <v>159</v>
      </c>
      <c r="AU383" s="230" t="s">
        <v>82</v>
      </c>
      <c r="AY383" s="17" t="s">
        <v>158</v>
      </c>
      <c r="BE383" s="231">
        <f>IF(N383="základní",J383,0)</f>
        <v>0</v>
      </c>
      <c r="BF383" s="231">
        <f>IF(N383="snížená",J383,0)</f>
        <v>0</v>
      </c>
      <c r="BG383" s="231">
        <f>IF(N383="zákl. přenesená",J383,0)</f>
        <v>0</v>
      </c>
      <c r="BH383" s="231">
        <f>IF(N383="sníž. přenesená",J383,0)</f>
        <v>0</v>
      </c>
      <c r="BI383" s="231">
        <f>IF(N383="nulová",J383,0)</f>
        <v>0</v>
      </c>
      <c r="BJ383" s="17" t="s">
        <v>82</v>
      </c>
      <c r="BK383" s="231">
        <f>ROUND(I383*H383,2)</f>
        <v>0</v>
      </c>
      <c r="BL383" s="17" t="s">
        <v>236</v>
      </c>
      <c r="BM383" s="230" t="s">
        <v>672</v>
      </c>
    </row>
    <row r="384" spans="1:47" s="2" customFormat="1" ht="12">
      <c r="A384" s="38"/>
      <c r="B384" s="39"/>
      <c r="C384" s="40"/>
      <c r="D384" s="232" t="s">
        <v>165</v>
      </c>
      <c r="E384" s="40"/>
      <c r="F384" s="233" t="s">
        <v>673</v>
      </c>
      <c r="G384" s="40"/>
      <c r="H384" s="40"/>
      <c r="I384" s="136"/>
      <c r="J384" s="40"/>
      <c r="K384" s="40"/>
      <c r="L384" s="44"/>
      <c r="M384" s="234"/>
      <c r="N384" s="235"/>
      <c r="O384" s="84"/>
      <c r="P384" s="84"/>
      <c r="Q384" s="84"/>
      <c r="R384" s="84"/>
      <c r="S384" s="84"/>
      <c r="T384" s="85"/>
      <c r="U384" s="38"/>
      <c r="V384" s="38"/>
      <c r="W384" s="38"/>
      <c r="X384" s="38"/>
      <c r="Y384" s="38"/>
      <c r="Z384" s="38"/>
      <c r="AA384" s="38"/>
      <c r="AB384" s="38"/>
      <c r="AC384" s="38"/>
      <c r="AD384" s="38"/>
      <c r="AE384" s="38"/>
      <c r="AT384" s="17" t="s">
        <v>165</v>
      </c>
      <c r="AU384" s="17" t="s">
        <v>82</v>
      </c>
    </row>
    <row r="385" spans="1:51" s="13" customFormat="1" ht="12">
      <c r="A385" s="13"/>
      <c r="B385" s="236"/>
      <c r="C385" s="237"/>
      <c r="D385" s="232" t="s">
        <v>166</v>
      </c>
      <c r="E385" s="238" t="s">
        <v>19</v>
      </c>
      <c r="F385" s="239" t="s">
        <v>674</v>
      </c>
      <c r="G385" s="237"/>
      <c r="H385" s="240">
        <v>8</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166</v>
      </c>
      <c r="AU385" s="246" t="s">
        <v>82</v>
      </c>
      <c r="AV385" s="13" t="s">
        <v>85</v>
      </c>
      <c r="AW385" s="13" t="s">
        <v>34</v>
      </c>
      <c r="AX385" s="13" t="s">
        <v>82</v>
      </c>
      <c r="AY385" s="246" t="s">
        <v>158</v>
      </c>
    </row>
    <row r="386" spans="1:65" s="2" customFormat="1" ht="21.75" customHeight="1">
      <c r="A386" s="38"/>
      <c r="B386" s="39"/>
      <c r="C386" s="219" t="s">
        <v>675</v>
      </c>
      <c r="D386" s="219" t="s">
        <v>159</v>
      </c>
      <c r="E386" s="220" t="s">
        <v>676</v>
      </c>
      <c r="F386" s="221" t="s">
        <v>677</v>
      </c>
      <c r="G386" s="222" t="s">
        <v>202</v>
      </c>
      <c r="H386" s="223">
        <v>8</v>
      </c>
      <c r="I386" s="224"/>
      <c r="J386" s="225">
        <f>ROUND(I386*H386,2)</f>
        <v>0</v>
      </c>
      <c r="K386" s="221" t="s">
        <v>19</v>
      </c>
      <c r="L386" s="44"/>
      <c r="M386" s="226" t="s">
        <v>19</v>
      </c>
      <c r="N386" s="227" t="s">
        <v>45</v>
      </c>
      <c r="O386" s="84"/>
      <c r="P386" s="228">
        <f>O386*H386</f>
        <v>0</v>
      </c>
      <c r="Q386" s="228">
        <v>0</v>
      </c>
      <c r="R386" s="228">
        <f>Q386*H386</f>
        <v>0</v>
      </c>
      <c r="S386" s="228">
        <v>0</v>
      </c>
      <c r="T386" s="229">
        <f>S386*H386</f>
        <v>0</v>
      </c>
      <c r="U386" s="38"/>
      <c r="V386" s="38"/>
      <c r="W386" s="38"/>
      <c r="X386" s="38"/>
      <c r="Y386" s="38"/>
      <c r="Z386" s="38"/>
      <c r="AA386" s="38"/>
      <c r="AB386" s="38"/>
      <c r="AC386" s="38"/>
      <c r="AD386" s="38"/>
      <c r="AE386" s="38"/>
      <c r="AR386" s="230" t="s">
        <v>236</v>
      </c>
      <c r="AT386" s="230" t="s">
        <v>159</v>
      </c>
      <c r="AU386" s="230" t="s">
        <v>82</v>
      </c>
      <c r="AY386" s="17" t="s">
        <v>158</v>
      </c>
      <c r="BE386" s="231">
        <f>IF(N386="základní",J386,0)</f>
        <v>0</v>
      </c>
      <c r="BF386" s="231">
        <f>IF(N386="snížená",J386,0)</f>
        <v>0</v>
      </c>
      <c r="BG386" s="231">
        <f>IF(N386="zákl. přenesená",J386,0)</f>
        <v>0</v>
      </c>
      <c r="BH386" s="231">
        <f>IF(N386="sníž. přenesená",J386,0)</f>
        <v>0</v>
      </c>
      <c r="BI386" s="231">
        <f>IF(N386="nulová",J386,0)</f>
        <v>0</v>
      </c>
      <c r="BJ386" s="17" t="s">
        <v>82</v>
      </c>
      <c r="BK386" s="231">
        <f>ROUND(I386*H386,2)</f>
        <v>0</v>
      </c>
      <c r="BL386" s="17" t="s">
        <v>236</v>
      </c>
      <c r="BM386" s="230" t="s">
        <v>678</v>
      </c>
    </row>
    <row r="387" spans="1:47" s="2" customFormat="1" ht="12">
      <c r="A387" s="38"/>
      <c r="B387" s="39"/>
      <c r="C387" s="40"/>
      <c r="D387" s="232" t="s">
        <v>165</v>
      </c>
      <c r="E387" s="40"/>
      <c r="F387" s="233" t="s">
        <v>677</v>
      </c>
      <c r="G387" s="40"/>
      <c r="H387" s="40"/>
      <c r="I387" s="136"/>
      <c r="J387" s="40"/>
      <c r="K387" s="40"/>
      <c r="L387" s="44"/>
      <c r="M387" s="234"/>
      <c r="N387" s="235"/>
      <c r="O387" s="84"/>
      <c r="P387" s="84"/>
      <c r="Q387" s="84"/>
      <c r="R387" s="84"/>
      <c r="S387" s="84"/>
      <c r="T387" s="85"/>
      <c r="U387" s="38"/>
      <c r="V387" s="38"/>
      <c r="W387" s="38"/>
      <c r="X387" s="38"/>
      <c r="Y387" s="38"/>
      <c r="Z387" s="38"/>
      <c r="AA387" s="38"/>
      <c r="AB387" s="38"/>
      <c r="AC387" s="38"/>
      <c r="AD387" s="38"/>
      <c r="AE387" s="38"/>
      <c r="AT387" s="17" t="s">
        <v>165</v>
      </c>
      <c r="AU387" s="17" t="s">
        <v>82</v>
      </c>
    </row>
    <row r="388" spans="1:65" s="2" customFormat="1" ht="21.75" customHeight="1">
      <c r="A388" s="38"/>
      <c r="B388" s="39"/>
      <c r="C388" s="219" t="s">
        <v>679</v>
      </c>
      <c r="D388" s="219" t="s">
        <v>159</v>
      </c>
      <c r="E388" s="220" t="s">
        <v>680</v>
      </c>
      <c r="F388" s="221" t="s">
        <v>681</v>
      </c>
      <c r="G388" s="222" t="s">
        <v>202</v>
      </c>
      <c r="H388" s="223">
        <v>8</v>
      </c>
      <c r="I388" s="224"/>
      <c r="J388" s="225">
        <f>ROUND(I388*H388,2)</f>
        <v>0</v>
      </c>
      <c r="K388" s="221" t="s">
        <v>213</v>
      </c>
      <c r="L388" s="44"/>
      <c r="M388" s="226" t="s">
        <v>19</v>
      </c>
      <c r="N388" s="227" t="s">
        <v>45</v>
      </c>
      <c r="O388" s="84"/>
      <c r="P388" s="228">
        <f>O388*H388</f>
        <v>0</v>
      </c>
      <c r="Q388" s="228">
        <v>0</v>
      </c>
      <c r="R388" s="228">
        <f>Q388*H388</f>
        <v>0</v>
      </c>
      <c r="S388" s="228">
        <v>0</v>
      </c>
      <c r="T388" s="229">
        <f>S388*H388</f>
        <v>0</v>
      </c>
      <c r="U388" s="38"/>
      <c r="V388" s="38"/>
      <c r="W388" s="38"/>
      <c r="X388" s="38"/>
      <c r="Y388" s="38"/>
      <c r="Z388" s="38"/>
      <c r="AA388" s="38"/>
      <c r="AB388" s="38"/>
      <c r="AC388" s="38"/>
      <c r="AD388" s="38"/>
      <c r="AE388" s="38"/>
      <c r="AR388" s="230" t="s">
        <v>236</v>
      </c>
      <c r="AT388" s="230" t="s">
        <v>159</v>
      </c>
      <c r="AU388" s="230" t="s">
        <v>82</v>
      </c>
      <c r="AY388" s="17" t="s">
        <v>158</v>
      </c>
      <c r="BE388" s="231">
        <f>IF(N388="základní",J388,0)</f>
        <v>0</v>
      </c>
      <c r="BF388" s="231">
        <f>IF(N388="snížená",J388,0)</f>
        <v>0</v>
      </c>
      <c r="BG388" s="231">
        <f>IF(N388="zákl. přenesená",J388,0)</f>
        <v>0</v>
      </c>
      <c r="BH388" s="231">
        <f>IF(N388="sníž. přenesená",J388,0)</f>
        <v>0</v>
      </c>
      <c r="BI388" s="231">
        <f>IF(N388="nulová",J388,0)</f>
        <v>0</v>
      </c>
      <c r="BJ388" s="17" t="s">
        <v>82</v>
      </c>
      <c r="BK388" s="231">
        <f>ROUND(I388*H388,2)</f>
        <v>0</v>
      </c>
      <c r="BL388" s="17" t="s">
        <v>236</v>
      </c>
      <c r="BM388" s="230" t="s">
        <v>682</v>
      </c>
    </row>
    <row r="389" spans="1:47" s="2" customFormat="1" ht="12">
      <c r="A389" s="38"/>
      <c r="B389" s="39"/>
      <c r="C389" s="40"/>
      <c r="D389" s="232" t="s">
        <v>165</v>
      </c>
      <c r="E389" s="40"/>
      <c r="F389" s="233" t="s">
        <v>683</v>
      </c>
      <c r="G389" s="40"/>
      <c r="H389" s="40"/>
      <c r="I389" s="136"/>
      <c r="J389" s="40"/>
      <c r="K389" s="40"/>
      <c r="L389" s="44"/>
      <c r="M389" s="234"/>
      <c r="N389" s="235"/>
      <c r="O389" s="84"/>
      <c r="P389" s="84"/>
      <c r="Q389" s="84"/>
      <c r="R389" s="84"/>
      <c r="S389" s="84"/>
      <c r="T389" s="85"/>
      <c r="U389" s="38"/>
      <c r="V389" s="38"/>
      <c r="W389" s="38"/>
      <c r="X389" s="38"/>
      <c r="Y389" s="38"/>
      <c r="Z389" s="38"/>
      <c r="AA389" s="38"/>
      <c r="AB389" s="38"/>
      <c r="AC389" s="38"/>
      <c r="AD389" s="38"/>
      <c r="AE389" s="38"/>
      <c r="AT389" s="17" t="s">
        <v>165</v>
      </c>
      <c r="AU389" s="17" t="s">
        <v>82</v>
      </c>
    </row>
    <row r="390" spans="1:51" s="13" customFormat="1" ht="12">
      <c r="A390" s="13"/>
      <c r="B390" s="236"/>
      <c r="C390" s="237"/>
      <c r="D390" s="232" t="s">
        <v>166</v>
      </c>
      <c r="E390" s="238" t="s">
        <v>19</v>
      </c>
      <c r="F390" s="239" t="s">
        <v>684</v>
      </c>
      <c r="G390" s="237"/>
      <c r="H390" s="240">
        <v>8</v>
      </c>
      <c r="I390" s="241"/>
      <c r="J390" s="237"/>
      <c r="K390" s="237"/>
      <c r="L390" s="242"/>
      <c r="M390" s="243"/>
      <c r="N390" s="244"/>
      <c r="O390" s="244"/>
      <c r="P390" s="244"/>
      <c r="Q390" s="244"/>
      <c r="R390" s="244"/>
      <c r="S390" s="244"/>
      <c r="T390" s="245"/>
      <c r="U390" s="13"/>
      <c r="V390" s="13"/>
      <c r="W390" s="13"/>
      <c r="X390" s="13"/>
      <c r="Y390" s="13"/>
      <c r="Z390" s="13"/>
      <c r="AA390" s="13"/>
      <c r="AB390" s="13"/>
      <c r="AC390" s="13"/>
      <c r="AD390" s="13"/>
      <c r="AE390" s="13"/>
      <c r="AT390" s="246" t="s">
        <v>166</v>
      </c>
      <c r="AU390" s="246" t="s">
        <v>82</v>
      </c>
      <c r="AV390" s="13" t="s">
        <v>85</v>
      </c>
      <c r="AW390" s="13" t="s">
        <v>34</v>
      </c>
      <c r="AX390" s="13" t="s">
        <v>82</v>
      </c>
      <c r="AY390" s="246" t="s">
        <v>158</v>
      </c>
    </row>
    <row r="391" spans="1:65" s="2" customFormat="1" ht="21.75" customHeight="1">
      <c r="A391" s="38"/>
      <c r="B391" s="39"/>
      <c r="C391" s="219" t="s">
        <v>685</v>
      </c>
      <c r="D391" s="219" t="s">
        <v>159</v>
      </c>
      <c r="E391" s="220" t="s">
        <v>686</v>
      </c>
      <c r="F391" s="221" t="s">
        <v>687</v>
      </c>
      <c r="G391" s="222" t="s">
        <v>202</v>
      </c>
      <c r="H391" s="223">
        <v>10</v>
      </c>
      <c r="I391" s="224"/>
      <c r="J391" s="225">
        <f>ROUND(I391*H391,2)</f>
        <v>0</v>
      </c>
      <c r="K391" s="221" t="s">
        <v>213</v>
      </c>
      <c r="L391" s="44"/>
      <c r="M391" s="226" t="s">
        <v>19</v>
      </c>
      <c r="N391" s="227" t="s">
        <v>45</v>
      </c>
      <c r="O391" s="84"/>
      <c r="P391" s="228">
        <f>O391*H391</f>
        <v>0</v>
      </c>
      <c r="Q391" s="228">
        <v>0</v>
      </c>
      <c r="R391" s="228">
        <f>Q391*H391</f>
        <v>0</v>
      </c>
      <c r="S391" s="228">
        <v>0</v>
      </c>
      <c r="T391" s="229">
        <f>S391*H391</f>
        <v>0</v>
      </c>
      <c r="U391" s="38"/>
      <c r="V391" s="38"/>
      <c r="W391" s="38"/>
      <c r="X391" s="38"/>
      <c r="Y391" s="38"/>
      <c r="Z391" s="38"/>
      <c r="AA391" s="38"/>
      <c r="AB391" s="38"/>
      <c r="AC391" s="38"/>
      <c r="AD391" s="38"/>
      <c r="AE391" s="38"/>
      <c r="AR391" s="230" t="s">
        <v>236</v>
      </c>
      <c r="AT391" s="230" t="s">
        <v>159</v>
      </c>
      <c r="AU391" s="230" t="s">
        <v>82</v>
      </c>
      <c r="AY391" s="17" t="s">
        <v>158</v>
      </c>
      <c r="BE391" s="231">
        <f>IF(N391="základní",J391,0)</f>
        <v>0</v>
      </c>
      <c r="BF391" s="231">
        <f>IF(N391="snížená",J391,0)</f>
        <v>0</v>
      </c>
      <c r="BG391" s="231">
        <f>IF(N391="zákl. přenesená",J391,0)</f>
        <v>0</v>
      </c>
      <c r="BH391" s="231">
        <f>IF(N391="sníž. přenesená",J391,0)</f>
        <v>0</v>
      </c>
      <c r="BI391" s="231">
        <f>IF(N391="nulová",J391,0)</f>
        <v>0</v>
      </c>
      <c r="BJ391" s="17" t="s">
        <v>82</v>
      </c>
      <c r="BK391" s="231">
        <f>ROUND(I391*H391,2)</f>
        <v>0</v>
      </c>
      <c r="BL391" s="17" t="s">
        <v>236</v>
      </c>
      <c r="BM391" s="230" t="s">
        <v>688</v>
      </c>
    </row>
    <row r="392" spans="1:47" s="2" customFormat="1" ht="12">
      <c r="A392" s="38"/>
      <c r="B392" s="39"/>
      <c r="C392" s="40"/>
      <c r="D392" s="232" t="s">
        <v>165</v>
      </c>
      <c r="E392" s="40"/>
      <c r="F392" s="233" t="s">
        <v>687</v>
      </c>
      <c r="G392" s="40"/>
      <c r="H392" s="40"/>
      <c r="I392" s="136"/>
      <c r="J392" s="40"/>
      <c r="K392" s="40"/>
      <c r="L392" s="44"/>
      <c r="M392" s="234"/>
      <c r="N392" s="235"/>
      <c r="O392" s="84"/>
      <c r="P392" s="84"/>
      <c r="Q392" s="84"/>
      <c r="R392" s="84"/>
      <c r="S392" s="84"/>
      <c r="T392" s="85"/>
      <c r="U392" s="38"/>
      <c r="V392" s="38"/>
      <c r="W392" s="38"/>
      <c r="X392" s="38"/>
      <c r="Y392" s="38"/>
      <c r="Z392" s="38"/>
      <c r="AA392" s="38"/>
      <c r="AB392" s="38"/>
      <c r="AC392" s="38"/>
      <c r="AD392" s="38"/>
      <c r="AE392" s="38"/>
      <c r="AT392" s="17" t="s">
        <v>165</v>
      </c>
      <c r="AU392" s="17" t="s">
        <v>82</v>
      </c>
    </row>
    <row r="393" spans="1:65" s="2" customFormat="1" ht="16.5" customHeight="1">
      <c r="A393" s="38"/>
      <c r="B393" s="39"/>
      <c r="C393" s="259" t="s">
        <v>689</v>
      </c>
      <c r="D393" s="259" t="s">
        <v>199</v>
      </c>
      <c r="E393" s="260" t="s">
        <v>690</v>
      </c>
      <c r="F393" s="261" t="s">
        <v>691</v>
      </c>
      <c r="G393" s="262" t="s">
        <v>202</v>
      </c>
      <c r="H393" s="263">
        <v>10</v>
      </c>
      <c r="I393" s="264"/>
      <c r="J393" s="265">
        <f>ROUND(I393*H393,2)</f>
        <v>0</v>
      </c>
      <c r="K393" s="261" t="s">
        <v>19</v>
      </c>
      <c r="L393" s="266"/>
      <c r="M393" s="267" t="s">
        <v>19</v>
      </c>
      <c r="N393" s="268" t="s">
        <v>45</v>
      </c>
      <c r="O393" s="84"/>
      <c r="P393" s="228">
        <f>O393*H393</f>
        <v>0</v>
      </c>
      <c r="Q393" s="228">
        <v>0</v>
      </c>
      <c r="R393" s="228">
        <f>Q393*H393</f>
        <v>0</v>
      </c>
      <c r="S393" s="228">
        <v>0</v>
      </c>
      <c r="T393" s="229">
        <f>S393*H393</f>
        <v>0</v>
      </c>
      <c r="U393" s="38"/>
      <c r="V393" s="38"/>
      <c r="W393" s="38"/>
      <c r="X393" s="38"/>
      <c r="Y393" s="38"/>
      <c r="Z393" s="38"/>
      <c r="AA393" s="38"/>
      <c r="AB393" s="38"/>
      <c r="AC393" s="38"/>
      <c r="AD393" s="38"/>
      <c r="AE393" s="38"/>
      <c r="AR393" s="230" t="s">
        <v>241</v>
      </c>
      <c r="AT393" s="230" t="s">
        <v>199</v>
      </c>
      <c r="AU393" s="230" t="s">
        <v>82</v>
      </c>
      <c r="AY393" s="17" t="s">
        <v>158</v>
      </c>
      <c r="BE393" s="231">
        <f>IF(N393="základní",J393,0)</f>
        <v>0</v>
      </c>
      <c r="BF393" s="231">
        <f>IF(N393="snížená",J393,0)</f>
        <v>0</v>
      </c>
      <c r="BG393" s="231">
        <f>IF(N393="zákl. přenesená",J393,0)</f>
        <v>0</v>
      </c>
      <c r="BH393" s="231">
        <f>IF(N393="sníž. přenesená",J393,0)</f>
        <v>0</v>
      </c>
      <c r="BI393" s="231">
        <f>IF(N393="nulová",J393,0)</f>
        <v>0</v>
      </c>
      <c r="BJ393" s="17" t="s">
        <v>82</v>
      </c>
      <c r="BK393" s="231">
        <f>ROUND(I393*H393,2)</f>
        <v>0</v>
      </c>
      <c r="BL393" s="17" t="s">
        <v>236</v>
      </c>
      <c r="BM393" s="230" t="s">
        <v>692</v>
      </c>
    </row>
    <row r="394" spans="1:47" s="2" customFormat="1" ht="12">
      <c r="A394" s="38"/>
      <c r="B394" s="39"/>
      <c r="C394" s="40"/>
      <c r="D394" s="232" t="s">
        <v>165</v>
      </c>
      <c r="E394" s="40"/>
      <c r="F394" s="233" t="s">
        <v>691</v>
      </c>
      <c r="G394" s="40"/>
      <c r="H394" s="40"/>
      <c r="I394" s="136"/>
      <c r="J394" s="40"/>
      <c r="K394" s="40"/>
      <c r="L394" s="44"/>
      <c r="M394" s="234"/>
      <c r="N394" s="235"/>
      <c r="O394" s="84"/>
      <c r="P394" s="84"/>
      <c r="Q394" s="84"/>
      <c r="R394" s="84"/>
      <c r="S394" s="84"/>
      <c r="T394" s="85"/>
      <c r="U394" s="38"/>
      <c r="V394" s="38"/>
      <c r="W394" s="38"/>
      <c r="X394" s="38"/>
      <c r="Y394" s="38"/>
      <c r="Z394" s="38"/>
      <c r="AA394" s="38"/>
      <c r="AB394" s="38"/>
      <c r="AC394" s="38"/>
      <c r="AD394" s="38"/>
      <c r="AE394" s="38"/>
      <c r="AT394" s="17" t="s">
        <v>165</v>
      </c>
      <c r="AU394" s="17" t="s">
        <v>82</v>
      </c>
    </row>
    <row r="395" spans="1:51" s="13" customFormat="1" ht="12">
      <c r="A395" s="13"/>
      <c r="B395" s="236"/>
      <c r="C395" s="237"/>
      <c r="D395" s="232" t="s">
        <v>166</v>
      </c>
      <c r="E395" s="238" t="s">
        <v>19</v>
      </c>
      <c r="F395" s="239" t="s">
        <v>276</v>
      </c>
      <c r="G395" s="237"/>
      <c r="H395" s="240">
        <v>10</v>
      </c>
      <c r="I395" s="241"/>
      <c r="J395" s="237"/>
      <c r="K395" s="237"/>
      <c r="L395" s="242"/>
      <c r="M395" s="243"/>
      <c r="N395" s="244"/>
      <c r="O395" s="244"/>
      <c r="P395" s="244"/>
      <c r="Q395" s="244"/>
      <c r="R395" s="244"/>
      <c r="S395" s="244"/>
      <c r="T395" s="245"/>
      <c r="U395" s="13"/>
      <c r="V395" s="13"/>
      <c r="W395" s="13"/>
      <c r="X395" s="13"/>
      <c r="Y395" s="13"/>
      <c r="Z395" s="13"/>
      <c r="AA395" s="13"/>
      <c r="AB395" s="13"/>
      <c r="AC395" s="13"/>
      <c r="AD395" s="13"/>
      <c r="AE395" s="13"/>
      <c r="AT395" s="246" t="s">
        <v>166</v>
      </c>
      <c r="AU395" s="246" t="s">
        <v>82</v>
      </c>
      <c r="AV395" s="13" t="s">
        <v>85</v>
      </c>
      <c r="AW395" s="13" t="s">
        <v>34</v>
      </c>
      <c r="AX395" s="13" t="s">
        <v>82</v>
      </c>
      <c r="AY395" s="246" t="s">
        <v>158</v>
      </c>
    </row>
    <row r="396" spans="1:65" s="2" customFormat="1" ht="21.75" customHeight="1">
      <c r="A396" s="38"/>
      <c r="B396" s="39"/>
      <c r="C396" s="219" t="s">
        <v>693</v>
      </c>
      <c r="D396" s="219" t="s">
        <v>159</v>
      </c>
      <c r="E396" s="220" t="s">
        <v>694</v>
      </c>
      <c r="F396" s="221" t="s">
        <v>695</v>
      </c>
      <c r="G396" s="222" t="s">
        <v>202</v>
      </c>
      <c r="H396" s="223">
        <v>3</v>
      </c>
      <c r="I396" s="224"/>
      <c r="J396" s="225">
        <f>ROUND(I396*H396,2)</f>
        <v>0</v>
      </c>
      <c r="K396" s="221" t="s">
        <v>213</v>
      </c>
      <c r="L396" s="44"/>
      <c r="M396" s="226" t="s">
        <v>19</v>
      </c>
      <c r="N396" s="227" t="s">
        <v>45</v>
      </c>
      <c r="O396" s="84"/>
      <c r="P396" s="228">
        <f>O396*H396</f>
        <v>0</v>
      </c>
      <c r="Q396" s="228">
        <v>0.5701</v>
      </c>
      <c r="R396" s="228">
        <f>Q396*H396</f>
        <v>1.7103000000000002</v>
      </c>
      <c r="S396" s="228">
        <v>0</v>
      </c>
      <c r="T396" s="229">
        <f>S396*H396</f>
        <v>0</v>
      </c>
      <c r="U396" s="38"/>
      <c r="V396" s="38"/>
      <c r="W396" s="38"/>
      <c r="X396" s="38"/>
      <c r="Y396" s="38"/>
      <c r="Z396" s="38"/>
      <c r="AA396" s="38"/>
      <c r="AB396" s="38"/>
      <c r="AC396" s="38"/>
      <c r="AD396" s="38"/>
      <c r="AE396" s="38"/>
      <c r="AR396" s="230" t="s">
        <v>236</v>
      </c>
      <c r="AT396" s="230" t="s">
        <v>159</v>
      </c>
      <c r="AU396" s="230" t="s">
        <v>82</v>
      </c>
      <c r="AY396" s="17" t="s">
        <v>158</v>
      </c>
      <c r="BE396" s="231">
        <f>IF(N396="základní",J396,0)</f>
        <v>0</v>
      </c>
      <c r="BF396" s="231">
        <f>IF(N396="snížená",J396,0)</f>
        <v>0</v>
      </c>
      <c r="BG396" s="231">
        <f>IF(N396="zákl. přenesená",J396,0)</f>
        <v>0</v>
      </c>
      <c r="BH396" s="231">
        <f>IF(N396="sníž. přenesená",J396,0)</f>
        <v>0</v>
      </c>
      <c r="BI396" s="231">
        <f>IF(N396="nulová",J396,0)</f>
        <v>0</v>
      </c>
      <c r="BJ396" s="17" t="s">
        <v>82</v>
      </c>
      <c r="BK396" s="231">
        <f>ROUND(I396*H396,2)</f>
        <v>0</v>
      </c>
      <c r="BL396" s="17" t="s">
        <v>236</v>
      </c>
      <c r="BM396" s="230" t="s">
        <v>696</v>
      </c>
    </row>
    <row r="397" spans="1:47" s="2" customFormat="1" ht="12">
      <c r="A397" s="38"/>
      <c r="B397" s="39"/>
      <c r="C397" s="40"/>
      <c r="D397" s="232" t="s">
        <v>165</v>
      </c>
      <c r="E397" s="40"/>
      <c r="F397" s="233" t="s">
        <v>697</v>
      </c>
      <c r="G397" s="40"/>
      <c r="H397" s="40"/>
      <c r="I397" s="136"/>
      <c r="J397" s="40"/>
      <c r="K397" s="40"/>
      <c r="L397" s="44"/>
      <c r="M397" s="234"/>
      <c r="N397" s="235"/>
      <c r="O397" s="84"/>
      <c r="P397" s="84"/>
      <c r="Q397" s="84"/>
      <c r="R397" s="84"/>
      <c r="S397" s="84"/>
      <c r="T397" s="85"/>
      <c r="U397" s="38"/>
      <c r="V397" s="38"/>
      <c r="W397" s="38"/>
      <c r="X397" s="38"/>
      <c r="Y397" s="38"/>
      <c r="Z397" s="38"/>
      <c r="AA397" s="38"/>
      <c r="AB397" s="38"/>
      <c r="AC397" s="38"/>
      <c r="AD397" s="38"/>
      <c r="AE397" s="38"/>
      <c r="AT397" s="17" t="s">
        <v>165</v>
      </c>
      <c r="AU397" s="17" t="s">
        <v>82</v>
      </c>
    </row>
    <row r="398" spans="1:47" s="2" customFormat="1" ht="12">
      <c r="A398" s="38"/>
      <c r="B398" s="39"/>
      <c r="C398" s="40"/>
      <c r="D398" s="232" t="s">
        <v>216</v>
      </c>
      <c r="E398" s="40"/>
      <c r="F398" s="258" t="s">
        <v>413</v>
      </c>
      <c r="G398" s="40"/>
      <c r="H398" s="40"/>
      <c r="I398" s="136"/>
      <c r="J398" s="40"/>
      <c r="K398" s="40"/>
      <c r="L398" s="44"/>
      <c r="M398" s="234"/>
      <c r="N398" s="235"/>
      <c r="O398" s="84"/>
      <c r="P398" s="84"/>
      <c r="Q398" s="84"/>
      <c r="R398" s="84"/>
      <c r="S398" s="84"/>
      <c r="T398" s="85"/>
      <c r="U398" s="38"/>
      <c r="V398" s="38"/>
      <c r="W398" s="38"/>
      <c r="X398" s="38"/>
      <c r="Y398" s="38"/>
      <c r="Z398" s="38"/>
      <c r="AA398" s="38"/>
      <c r="AB398" s="38"/>
      <c r="AC398" s="38"/>
      <c r="AD398" s="38"/>
      <c r="AE398" s="38"/>
      <c r="AT398" s="17" t="s">
        <v>216</v>
      </c>
      <c r="AU398" s="17" t="s">
        <v>82</v>
      </c>
    </row>
    <row r="399" spans="1:65" s="2" customFormat="1" ht="16.5" customHeight="1">
      <c r="A399" s="38"/>
      <c r="B399" s="39"/>
      <c r="C399" s="259" t="s">
        <v>698</v>
      </c>
      <c r="D399" s="259" t="s">
        <v>199</v>
      </c>
      <c r="E399" s="260" t="s">
        <v>699</v>
      </c>
      <c r="F399" s="261" t="s">
        <v>700</v>
      </c>
      <c r="G399" s="262" t="s">
        <v>202</v>
      </c>
      <c r="H399" s="263">
        <v>2</v>
      </c>
      <c r="I399" s="264"/>
      <c r="J399" s="265">
        <f>ROUND(I399*H399,2)</f>
        <v>0</v>
      </c>
      <c r="K399" s="261" t="s">
        <v>19</v>
      </c>
      <c r="L399" s="266"/>
      <c r="M399" s="267" t="s">
        <v>19</v>
      </c>
      <c r="N399" s="268" t="s">
        <v>45</v>
      </c>
      <c r="O399" s="84"/>
      <c r="P399" s="228">
        <f>O399*H399</f>
        <v>0</v>
      </c>
      <c r="Q399" s="228">
        <v>0</v>
      </c>
      <c r="R399" s="228">
        <f>Q399*H399</f>
        <v>0</v>
      </c>
      <c r="S399" s="228">
        <v>0</v>
      </c>
      <c r="T399" s="229">
        <f>S399*H399</f>
        <v>0</v>
      </c>
      <c r="U399" s="38"/>
      <c r="V399" s="38"/>
      <c r="W399" s="38"/>
      <c r="X399" s="38"/>
      <c r="Y399" s="38"/>
      <c r="Z399" s="38"/>
      <c r="AA399" s="38"/>
      <c r="AB399" s="38"/>
      <c r="AC399" s="38"/>
      <c r="AD399" s="38"/>
      <c r="AE399" s="38"/>
      <c r="AR399" s="230" t="s">
        <v>241</v>
      </c>
      <c r="AT399" s="230" t="s">
        <v>199</v>
      </c>
      <c r="AU399" s="230" t="s">
        <v>82</v>
      </c>
      <c r="AY399" s="17" t="s">
        <v>158</v>
      </c>
      <c r="BE399" s="231">
        <f>IF(N399="základní",J399,0)</f>
        <v>0</v>
      </c>
      <c r="BF399" s="231">
        <f>IF(N399="snížená",J399,0)</f>
        <v>0</v>
      </c>
      <c r="BG399" s="231">
        <f>IF(N399="zákl. přenesená",J399,0)</f>
        <v>0</v>
      </c>
      <c r="BH399" s="231">
        <f>IF(N399="sníž. přenesená",J399,0)</f>
        <v>0</v>
      </c>
      <c r="BI399" s="231">
        <f>IF(N399="nulová",J399,0)</f>
        <v>0</v>
      </c>
      <c r="BJ399" s="17" t="s">
        <v>82</v>
      </c>
      <c r="BK399" s="231">
        <f>ROUND(I399*H399,2)</f>
        <v>0</v>
      </c>
      <c r="BL399" s="17" t="s">
        <v>236</v>
      </c>
      <c r="BM399" s="230" t="s">
        <v>701</v>
      </c>
    </row>
    <row r="400" spans="1:47" s="2" customFormat="1" ht="12">
      <c r="A400" s="38"/>
      <c r="B400" s="39"/>
      <c r="C400" s="40"/>
      <c r="D400" s="232" t="s">
        <v>165</v>
      </c>
      <c r="E400" s="40"/>
      <c r="F400" s="233" t="s">
        <v>700</v>
      </c>
      <c r="G400" s="40"/>
      <c r="H400" s="40"/>
      <c r="I400" s="136"/>
      <c r="J400" s="40"/>
      <c r="K400" s="40"/>
      <c r="L400" s="44"/>
      <c r="M400" s="234"/>
      <c r="N400" s="235"/>
      <c r="O400" s="84"/>
      <c r="P400" s="84"/>
      <c r="Q400" s="84"/>
      <c r="R400" s="84"/>
      <c r="S400" s="84"/>
      <c r="T400" s="85"/>
      <c r="U400" s="38"/>
      <c r="V400" s="38"/>
      <c r="W400" s="38"/>
      <c r="X400" s="38"/>
      <c r="Y400" s="38"/>
      <c r="Z400" s="38"/>
      <c r="AA400" s="38"/>
      <c r="AB400" s="38"/>
      <c r="AC400" s="38"/>
      <c r="AD400" s="38"/>
      <c r="AE400" s="38"/>
      <c r="AT400" s="17" t="s">
        <v>165</v>
      </c>
      <c r="AU400" s="17" t="s">
        <v>82</v>
      </c>
    </row>
    <row r="401" spans="1:51" s="13" customFormat="1" ht="12">
      <c r="A401" s="13"/>
      <c r="B401" s="236"/>
      <c r="C401" s="237"/>
      <c r="D401" s="232" t="s">
        <v>166</v>
      </c>
      <c r="E401" s="238" t="s">
        <v>19</v>
      </c>
      <c r="F401" s="239" t="s">
        <v>702</v>
      </c>
      <c r="G401" s="237"/>
      <c r="H401" s="240">
        <v>2</v>
      </c>
      <c r="I401" s="241"/>
      <c r="J401" s="237"/>
      <c r="K401" s="237"/>
      <c r="L401" s="242"/>
      <c r="M401" s="243"/>
      <c r="N401" s="244"/>
      <c r="O401" s="244"/>
      <c r="P401" s="244"/>
      <c r="Q401" s="244"/>
      <c r="R401" s="244"/>
      <c r="S401" s="244"/>
      <c r="T401" s="245"/>
      <c r="U401" s="13"/>
      <c r="V401" s="13"/>
      <c r="W401" s="13"/>
      <c r="X401" s="13"/>
      <c r="Y401" s="13"/>
      <c r="Z401" s="13"/>
      <c r="AA401" s="13"/>
      <c r="AB401" s="13"/>
      <c r="AC401" s="13"/>
      <c r="AD401" s="13"/>
      <c r="AE401" s="13"/>
      <c r="AT401" s="246" t="s">
        <v>166</v>
      </c>
      <c r="AU401" s="246" t="s">
        <v>82</v>
      </c>
      <c r="AV401" s="13" t="s">
        <v>85</v>
      </c>
      <c r="AW401" s="13" t="s">
        <v>34</v>
      </c>
      <c r="AX401" s="13" t="s">
        <v>82</v>
      </c>
      <c r="AY401" s="246" t="s">
        <v>158</v>
      </c>
    </row>
    <row r="402" spans="1:65" s="2" customFormat="1" ht="16.5" customHeight="1">
      <c r="A402" s="38"/>
      <c r="B402" s="39"/>
      <c r="C402" s="259" t="s">
        <v>703</v>
      </c>
      <c r="D402" s="259" t="s">
        <v>199</v>
      </c>
      <c r="E402" s="260" t="s">
        <v>704</v>
      </c>
      <c r="F402" s="261" t="s">
        <v>705</v>
      </c>
      <c r="G402" s="262" t="s">
        <v>202</v>
      </c>
      <c r="H402" s="263">
        <v>1</v>
      </c>
      <c r="I402" s="264"/>
      <c r="J402" s="265">
        <f>ROUND(I402*H402,2)</f>
        <v>0</v>
      </c>
      <c r="K402" s="261" t="s">
        <v>19</v>
      </c>
      <c r="L402" s="266"/>
      <c r="M402" s="267" t="s">
        <v>19</v>
      </c>
      <c r="N402" s="268" t="s">
        <v>45</v>
      </c>
      <c r="O402" s="84"/>
      <c r="P402" s="228">
        <f>O402*H402</f>
        <v>0</v>
      </c>
      <c r="Q402" s="228">
        <v>0</v>
      </c>
      <c r="R402" s="228">
        <f>Q402*H402</f>
        <v>0</v>
      </c>
      <c r="S402" s="228">
        <v>0</v>
      </c>
      <c r="T402" s="229">
        <f>S402*H402</f>
        <v>0</v>
      </c>
      <c r="U402" s="38"/>
      <c r="V402" s="38"/>
      <c r="W402" s="38"/>
      <c r="X402" s="38"/>
      <c r="Y402" s="38"/>
      <c r="Z402" s="38"/>
      <c r="AA402" s="38"/>
      <c r="AB402" s="38"/>
      <c r="AC402" s="38"/>
      <c r="AD402" s="38"/>
      <c r="AE402" s="38"/>
      <c r="AR402" s="230" t="s">
        <v>241</v>
      </c>
      <c r="AT402" s="230" t="s">
        <v>199</v>
      </c>
      <c r="AU402" s="230" t="s">
        <v>82</v>
      </c>
      <c r="AY402" s="17" t="s">
        <v>158</v>
      </c>
      <c r="BE402" s="231">
        <f>IF(N402="základní",J402,0)</f>
        <v>0</v>
      </c>
      <c r="BF402" s="231">
        <f>IF(N402="snížená",J402,0)</f>
        <v>0</v>
      </c>
      <c r="BG402" s="231">
        <f>IF(N402="zákl. přenesená",J402,0)</f>
        <v>0</v>
      </c>
      <c r="BH402" s="231">
        <f>IF(N402="sníž. přenesená",J402,0)</f>
        <v>0</v>
      </c>
      <c r="BI402" s="231">
        <f>IF(N402="nulová",J402,0)</f>
        <v>0</v>
      </c>
      <c r="BJ402" s="17" t="s">
        <v>82</v>
      </c>
      <c r="BK402" s="231">
        <f>ROUND(I402*H402,2)</f>
        <v>0</v>
      </c>
      <c r="BL402" s="17" t="s">
        <v>236</v>
      </c>
      <c r="BM402" s="230" t="s">
        <v>706</v>
      </c>
    </row>
    <row r="403" spans="1:47" s="2" customFormat="1" ht="12">
      <c r="A403" s="38"/>
      <c r="B403" s="39"/>
      <c r="C403" s="40"/>
      <c r="D403" s="232" t="s">
        <v>165</v>
      </c>
      <c r="E403" s="40"/>
      <c r="F403" s="233" t="s">
        <v>705</v>
      </c>
      <c r="G403" s="40"/>
      <c r="H403" s="40"/>
      <c r="I403" s="136"/>
      <c r="J403" s="40"/>
      <c r="K403" s="40"/>
      <c r="L403" s="44"/>
      <c r="M403" s="234"/>
      <c r="N403" s="235"/>
      <c r="O403" s="84"/>
      <c r="P403" s="84"/>
      <c r="Q403" s="84"/>
      <c r="R403" s="84"/>
      <c r="S403" s="84"/>
      <c r="T403" s="85"/>
      <c r="U403" s="38"/>
      <c r="V403" s="38"/>
      <c r="W403" s="38"/>
      <c r="X403" s="38"/>
      <c r="Y403" s="38"/>
      <c r="Z403" s="38"/>
      <c r="AA403" s="38"/>
      <c r="AB403" s="38"/>
      <c r="AC403" s="38"/>
      <c r="AD403" s="38"/>
      <c r="AE403" s="38"/>
      <c r="AT403" s="17" t="s">
        <v>165</v>
      </c>
      <c r="AU403" s="17" t="s">
        <v>82</v>
      </c>
    </row>
    <row r="404" spans="1:51" s="13" customFormat="1" ht="12">
      <c r="A404" s="13"/>
      <c r="B404" s="236"/>
      <c r="C404" s="237"/>
      <c r="D404" s="232" t="s">
        <v>166</v>
      </c>
      <c r="E404" s="238" t="s">
        <v>19</v>
      </c>
      <c r="F404" s="239" t="s">
        <v>707</v>
      </c>
      <c r="G404" s="237"/>
      <c r="H404" s="240">
        <v>1</v>
      </c>
      <c r="I404" s="241"/>
      <c r="J404" s="237"/>
      <c r="K404" s="237"/>
      <c r="L404" s="242"/>
      <c r="M404" s="243"/>
      <c r="N404" s="244"/>
      <c r="O404" s="244"/>
      <c r="P404" s="244"/>
      <c r="Q404" s="244"/>
      <c r="R404" s="244"/>
      <c r="S404" s="244"/>
      <c r="T404" s="245"/>
      <c r="U404" s="13"/>
      <c r="V404" s="13"/>
      <c r="W404" s="13"/>
      <c r="X404" s="13"/>
      <c r="Y404" s="13"/>
      <c r="Z404" s="13"/>
      <c r="AA404" s="13"/>
      <c r="AB404" s="13"/>
      <c r="AC404" s="13"/>
      <c r="AD404" s="13"/>
      <c r="AE404" s="13"/>
      <c r="AT404" s="246" t="s">
        <v>166</v>
      </c>
      <c r="AU404" s="246" t="s">
        <v>82</v>
      </c>
      <c r="AV404" s="13" t="s">
        <v>85</v>
      </c>
      <c r="AW404" s="13" t="s">
        <v>34</v>
      </c>
      <c r="AX404" s="13" t="s">
        <v>82</v>
      </c>
      <c r="AY404" s="246" t="s">
        <v>158</v>
      </c>
    </row>
    <row r="405" spans="1:65" s="2" customFormat="1" ht="16.5" customHeight="1">
      <c r="A405" s="38"/>
      <c r="B405" s="39"/>
      <c r="C405" s="219" t="s">
        <v>708</v>
      </c>
      <c r="D405" s="219" t="s">
        <v>159</v>
      </c>
      <c r="E405" s="220" t="s">
        <v>709</v>
      </c>
      <c r="F405" s="221" t="s">
        <v>710</v>
      </c>
      <c r="G405" s="222" t="s">
        <v>202</v>
      </c>
      <c r="H405" s="223">
        <v>1</v>
      </c>
      <c r="I405" s="224"/>
      <c r="J405" s="225">
        <f>ROUND(I405*H405,2)</f>
        <v>0</v>
      </c>
      <c r="K405" s="221" t="s">
        <v>213</v>
      </c>
      <c r="L405" s="44"/>
      <c r="M405" s="226" t="s">
        <v>19</v>
      </c>
      <c r="N405" s="227" t="s">
        <v>45</v>
      </c>
      <c r="O405" s="84"/>
      <c r="P405" s="228">
        <f>O405*H405</f>
        <v>0</v>
      </c>
      <c r="Q405" s="228">
        <v>0</v>
      </c>
      <c r="R405" s="228">
        <f>Q405*H405</f>
        <v>0</v>
      </c>
      <c r="S405" s="228">
        <v>0</v>
      </c>
      <c r="T405" s="229">
        <f>S405*H405</f>
        <v>0</v>
      </c>
      <c r="U405" s="38"/>
      <c r="V405" s="38"/>
      <c r="W405" s="38"/>
      <c r="X405" s="38"/>
      <c r="Y405" s="38"/>
      <c r="Z405" s="38"/>
      <c r="AA405" s="38"/>
      <c r="AB405" s="38"/>
      <c r="AC405" s="38"/>
      <c r="AD405" s="38"/>
      <c r="AE405" s="38"/>
      <c r="AR405" s="230" t="s">
        <v>236</v>
      </c>
      <c r="AT405" s="230" t="s">
        <v>159</v>
      </c>
      <c r="AU405" s="230" t="s">
        <v>82</v>
      </c>
      <c r="AY405" s="17" t="s">
        <v>158</v>
      </c>
      <c r="BE405" s="231">
        <f>IF(N405="základní",J405,0)</f>
        <v>0</v>
      </c>
      <c r="BF405" s="231">
        <f>IF(N405="snížená",J405,0)</f>
        <v>0</v>
      </c>
      <c r="BG405" s="231">
        <f>IF(N405="zákl. přenesená",J405,0)</f>
        <v>0</v>
      </c>
      <c r="BH405" s="231">
        <f>IF(N405="sníž. přenesená",J405,0)</f>
        <v>0</v>
      </c>
      <c r="BI405" s="231">
        <f>IF(N405="nulová",J405,0)</f>
        <v>0</v>
      </c>
      <c r="BJ405" s="17" t="s">
        <v>82</v>
      </c>
      <c r="BK405" s="231">
        <f>ROUND(I405*H405,2)</f>
        <v>0</v>
      </c>
      <c r="BL405" s="17" t="s">
        <v>236</v>
      </c>
      <c r="BM405" s="230" t="s">
        <v>711</v>
      </c>
    </row>
    <row r="406" spans="1:47" s="2" customFormat="1" ht="12">
      <c r="A406" s="38"/>
      <c r="B406" s="39"/>
      <c r="C406" s="40"/>
      <c r="D406" s="232" t="s">
        <v>165</v>
      </c>
      <c r="E406" s="40"/>
      <c r="F406" s="233" t="s">
        <v>710</v>
      </c>
      <c r="G406" s="40"/>
      <c r="H406" s="40"/>
      <c r="I406" s="136"/>
      <c r="J406" s="40"/>
      <c r="K406" s="40"/>
      <c r="L406" s="44"/>
      <c r="M406" s="234"/>
      <c r="N406" s="235"/>
      <c r="O406" s="84"/>
      <c r="P406" s="84"/>
      <c r="Q406" s="84"/>
      <c r="R406" s="84"/>
      <c r="S406" s="84"/>
      <c r="T406" s="85"/>
      <c r="U406" s="38"/>
      <c r="V406" s="38"/>
      <c r="W406" s="38"/>
      <c r="X406" s="38"/>
      <c r="Y406" s="38"/>
      <c r="Z406" s="38"/>
      <c r="AA406" s="38"/>
      <c r="AB406" s="38"/>
      <c r="AC406" s="38"/>
      <c r="AD406" s="38"/>
      <c r="AE406" s="38"/>
      <c r="AT406" s="17" t="s">
        <v>165</v>
      </c>
      <c r="AU406" s="17" t="s">
        <v>82</v>
      </c>
    </row>
    <row r="407" spans="1:65" s="2" customFormat="1" ht="16.5" customHeight="1">
      <c r="A407" s="38"/>
      <c r="B407" s="39"/>
      <c r="C407" s="259" t="s">
        <v>712</v>
      </c>
      <c r="D407" s="259" t="s">
        <v>199</v>
      </c>
      <c r="E407" s="260" t="s">
        <v>713</v>
      </c>
      <c r="F407" s="261" t="s">
        <v>714</v>
      </c>
      <c r="G407" s="262" t="s">
        <v>202</v>
      </c>
      <c r="H407" s="263">
        <v>1</v>
      </c>
      <c r="I407" s="264"/>
      <c r="J407" s="265">
        <f>ROUND(I407*H407,2)</f>
        <v>0</v>
      </c>
      <c r="K407" s="261" t="s">
        <v>19</v>
      </c>
      <c r="L407" s="266"/>
      <c r="M407" s="267" t="s">
        <v>19</v>
      </c>
      <c r="N407" s="268" t="s">
        <v>45</v>
      </c>
      <c r="O407" s="84"/>
      <c r="P407" s="228">
        <f>O407*H407</f>
        <v>0</v>
      </c>
      <c r="Q407" s="228">
        <v>0</v>
      </c>
      <c r="R407" s="228">
        <f>Q407*H407</f>
        <v>0</v>
      </c>
      <c r="S407" s="228">
        <v>0</v>
      </c>
      <c r="T407" s="229">
        <f>S407*H407</f>
        <v>0</v>
      </c>
      <c r="U407" s="38"/>
      <c r="V407" s="38"/>
      <c r="W407" s="38"/>
      <c r="X407" s="38"/>
      <c r="Y407" s="38"/>
      <c r="Z407" s="38"/>
      <c r="AA407" s="38"/>
      <c r="AB407" s="38"/>
      <c r="AC407" s="38"/>
      <c r="AD407" s="38"/>
      <c r="AE407" s="38"/>
      <c r="AR407" s="230" t="s">
        <v>241</v>
      </c>
      <c r="AT407" s="230" t="s">
        <v>199</v>
      </c>
      <c r="AU407" s="230" t="s">
        <v>82</v>
      </c>
      <c r="AY407" s="17" t="s">
        <v>158</v>
      </c>
      <c r="BE407" s="231">
        <f>IF(N407="základní",J407,0)</f>
        <v>0</v>
      </c>
      <c r="BF407" s="231">
        <f>IF(N407="snížená",J407,0)</f>
        <v>0</v>
      </c>
      <c r="BG407" s="231">
        <f>IF(N407="zákl. přenesená",J407,0)</f>
        <v>0</v>
      </c>
      <c r="BH407" s="231">
        <f>IF(N407="sníž. přenesená",J407,0)</f>
        <v>0</v>
      </c>
      <c r="BI407" s="231">
        <f>IF(N407="nulová",J407,0)</f>
        <v>0</v>
      </c>
      <c r="BJ407" s="17" t="s">
        <v>82</v>
      </c>
      <c r="BK407" s="231">
        <f>ROUND(I407*H407,2)</f>
        <v>0</v>
      </c>
      <c r="BL407" s="17" t="s">
        <v>236</v>
      </c>
      <c r="BM407" s="230" t="s">
        <v>715</v>
      </c>
    </row>
    <row r="408" spans="1:47" s="2" customFormat="1" ht="12">
      <c r="A408" s="38"/>
      <c r="B408" s="39"/>
      <c r="C408" s="40"/>
      <c r="D408" s="232" t="s">
        <v>165</v>
      </c>
      <c r="E408" s="40"/>
      <c r="F408" s="233" t="s">
        <v>714</v>
      </c>
      <c r="G408" s="40"/>
      <c r="H408" s="40"/>
      <c r="I408" s="136"/>
      <c r="J408" s="40"/>
      <c r="K408" s="40"/>
      <c r="L408" s="44"/>
      <c r="M408" s="234"/>
      <c r="N408" s="235"/>
      <c r="O408" s="84"/>
      <c r="P408" s="84"/>
      <c r="Q408" s="84"/>
      <c r="R408" s="84"/>
      <c r="S408" s="84"/>
      <c r="T408" s="85"/>
      <c r="U408" s="38"/>
      <c r="V408" s="38"/>
      <c r="W408" s="38"/>
      <c r="X408" s="38"/>
      <c r="Y408" s="38"/>
      <c r="Z408" s="38"/>
      <c r="AA408" s="38"/>
      <c r="AB408" s="38"/>
      <c r="AC408" s="38"/>
      <c r="AD408" s="38"/>
      <c r="AE408" s="38"/>
      <c r="AT408" s="17" t="s">
        <v>165</v>
      </c>
      <c r="AU408" s="17" t="s">
        <v>82</v>
      </c>
    </row>
    <row r="409" spans="1:51" s="13" customFormat="1" ht="12">
      <c r="A409" s="13"/>
      <c r="B409" s="236"/>
      <c r="C409" s="237"/>
      <c r="D409" s="232" t="s">
        <v>166</v>
      </c>
      <c r="E409" s="238" t="s">
        <v>19</v>
      </c>
      <c r="F409" s="239" t="s">
        <v>424</v>
      </c>
      <c r="G409" s="237"/>
      <c r="H409" s="240">
        <v>1</v>
      </c>
      <c r="I409" s="241"/>
      <c r="J409" s="237"/>
      <c r="K409" s="237"/>
      <c r="L409" s="242"/>
      <c r="M409" s="243"/>
      <c r="N409" s="244"/>
      <c r="O409" s="244"/>
      <c r="P409" s="244"/>
      <c r="Q409" s="244"/>
      <c r="R409" s="244"/>
      <c r="S409" s="244"/>
      <c r="T409" s="245"/>
      <c r="U409" s="13"/>
      <c r="V409" s="13"/>
      <c r="W409" s="13"/>
      <c r="X409" s="13"/>
      <c r="Y409" s="13"/>
      <c r="Z409" s="13"/>
      <c r="AA409" s="13"/>
      <c r="AB409" s="13"/>
      <c r="AC409" s="13"/>
      <c r="AD409" s="13"/>
      <c r="AE409" s="13"/>
      <c r="AT409" s="246" t="s">
        <v>166</v>
      </c>
      <c r="AU409" s="246" t="s">
        <v>82</v>
      </c>
      <c r="AV409" s="13" t="s">
        <v>85</v>
      </c>
      <c r="AW409" s="13" t="s">
        <v>34</v>
      </c>
      <c r="AX409" s="13" t="s">
        <v>82</v>
      </c>
      <c r="AY409" s="246" t="s">
        <v>158</v>
      </c>
    </row>
    <row r="410" spans="1:65" s="2" customFormat="1" ht="16.5" customHeight="1">
      <c r="A410" s="38"/>
      <c r="B410" s="39"/>
      <c r="C410" s="259" t="s">
        <v>716</v>
      </c>
      <c r="D410" s="259" t="s">
        <v>199</v>
      </c>
      <c r="E410" s="260" t="s">
        <v>717</v>
      </c>
      <c r="F410" s="261" t="s">
        <v>718</v>
      </c>
      <c r="G410" s="262" t="s">
        <v>202</v>
      </c>
      <c r="H410" s="263">
        <v>4</v>
      </c>
      <c r="I410" s="264"/>
      <c r="J410" s="265">
        <f>ROUND(I410*H410,2)</f>
        <v>0</v>
      </c>
      <c r="K410" s="261" t="s">
        <v>19</v>
      </c>
      <c r="L410" s="266"/>
      <c r="M410" s="267" t="s">
        <v>19</v>
      </c>
      <c r="N410" s="268" t="s">
        <v>45</v>
      </c>
      <c r="O410" s="84"/>
      <c r="P410" s="228">
        <f>O410*H410</f>
        <v>0</v>
      </c>
      <c r="Q410" s="228">
        <v>0</v>
      </c>
      <c r="R410" s="228">
        <f>Q410*H410</f>
        <v>0</v>
      </c>
      <c r="S410" s="228">
        <v>0</v>
      </c>
      <c r="T410" s="229">
        <f>S410*H410</f>
        <v>0</v>
      </c>
      <c r="U410" s="38"/>
      <c r="V410" s="38"/>
      <c r="W410" s="38"/>
      <c r="X410" s="38"/>
      <c r="Y410" s="38"/>
      <c r="Z410" s="38"/>
      <c r="AA410" s="38"/>
      <c r="AB410" s="38"/>
      <c r="AC410" s="38"/>
      <c r="AD410" s="38"/>
      <c r="AE410" s="38"/>
      <c r="AR410" s="230" t="s">
        <v>241</v>
      </c>
      <c r="AT410" s="230" t="s">
        <v>199</v>
      </c>
      <c r="AU410" s="230" t="s">
        <v>82</v>
      </c>
      <c r="AY410" s="17" t="s">
        <v>158</v>
      </c>
      <c r="BE410" s="231">
        <f>IF(N410="základní",J410,0)</f>
        <v>0</v>
      </c>
      <c r="BF410" s="231">
        <f>IF(N410="snížená",J410,0)</f>
        <v>0</v>
      </c>
      <c r="BG410" s="231">
        <f>IF(N410="zákl. přenesená",J410,0)</f>
        <v>0</v>
      </c>
      <c r="BH410" s="231">
        <f>IF(N410="sníž. přenesená",J410,0)</f>
        <v>0</v>
      </c>
      <c r="BI410" s="231">
        <f>IF(N410="nulová",J410,0)</f>
        <v>0</v>
      </c>
      <c r="BJ410" s="17" t="s">
        <v>82</v>
      </c>
      <c r="BK410" s="231">
        <f>ROUND(I410*H410,2)</f>
        <v>0</v>
      </c>
      <c r="BL410" s="17" t="s">
        <v>236</v>
      </c>
      <c r="BM410" s="230" t="s">
        <v>719</v>
      </c>
    </row>
    <row r="411" spans="1:47" s="2" customFormat="1" ht="12">
      <c r="A411" s="38"/>
      <c r="B411" s="39"/>
      <c r="C411" s="40"/>
      <c r="D411" s="232" t="s">
        <v>165</v>
      </c>
      <c r="E411" s="40"/>
      <c r="F411" s="233" t="s">
        <v>718</v>
      </c>
      <c r="G411" s="40"/>
      <c r="H411" s="40"/>
      <c r="I411" s="136"/>
      <c r="J411" s="40"/>
      <c r="K411" s="40"/>
      <c r="L411" s="44"/>
      <c r="M411" s="234"/>
      <c r="N411" s="235"/>
      <c r="O411" s="84"/>
      <c r="P411" s="84"/>
      <c r="Q411" s="84"/>
      <c r="R411" s="84"/>
      <c r="S411" s="84"/>
      <c r="T411" s="85"/>
      <c r="U411" s="38"/>
      <c r="V411" s="38"/>
      <c r="W411" s="38"/>
      <c r="X411" s="38"/>
      <c r="Y411" s="38"/>
      <c r="Z411" s="38"/>
      <c r="AA411" s="38"/>
      <c r="AB411" s="38"/>
      <c r="AC411" s="38"/>
      <c r="AD411" s="38"/>
      <c r="AE411" s="38"/>
      <c r="AT411" s="17" t="s">
        <v>165</v>
      </c>
      <c r="AU411" s="17" t="s">
        <v>82</v>
      </c>
    </row>
    <row r="412" spans="1:51" s="13" customFormat="1" ht="12">
      <c r="A412" s="13"/>
      <c r="B412" s="236"/>
      <c r="C412" s="237"/>
      <c r="D412" s="232" t="s">
        <v>166</v>
      </c>
      <c r="E412" s="238" t="s">
        <v>19</v>
      </c>
      <c r="F412" s="239" t="s">
        <v>720</v>
      </c>
      <c r="G412" s="237"/>
      <c r="H412" s="240">
        <v>4</v>
      </c>
      <c r="I412" s="241"/>
      <c r="J412" s="237"/>
      <c r="K412" s="237"/>
      <c r="L412" s="242"/>
      <c r="M412" s="243"/>
      <c r="N412" s="244"/>
      <c r="O412" s="244"/>
      <c r="P412" s="244"/>
      <c r="Q412" s="244"/>
      <c r="R412" s="244"/>
      <c r="S412" s="244"/>
      <c r="T412" s="245"/>
      <c r="U412" s="13"/>
      <c r="V412" s="13"/>
      <c r="W412" s="13"/>
      <c r="X412" s="13"/>
      <c r="Y412" s="13"/>
      <c r="Z412" s="13"/>
      <c r="AA412" s="13"/>
      <c r="AB412" s="13"/>
      <c r="AC412" s="13"/>
      <c r="AD412" s="13"/>
      <c r="AE412" s="13"/>
      <c r="AT412" s="246" t="s">
        <v>166</v>
      </c>
      <c r="AU412" s="246" t="s">
        <v>82</v>
      </c>
      <c r="AV412" s="13" t="s">
        <v>85</v>
      </c>
      <c r="AW412" s="13" t="s">
        <v>34</v>
      </c>
      <c r="AX412" s="13" t="s">
        <v>82</v>
      </c>
      <c r="AY412" s="246" t="s">
        <v>158</v>
      </c>
    </row>
    <row r="413" spans="1:65" s="2" customFormat="1" ht="16.5" customHeight="1">
      <c r="A413" s="38"/>
      <c r="B413" s="39"/>
      <c r="C413" s="219" t="s">
        <v>721</v>
      </c>
      <c r="D413" s="219" t="s">
        <v>159</v>
      </c>
      <c r="E413" s="220" t="s">
        <v>722</v>
      </c>
      <c r="F413" s="221" t="s">
        <v>723</v>
      </c>
      <c r="G413" s="222" t="s">
        <v>202</v>
      </c>
      <c r="H413" s="223">
        <v>5</v>
      </c>
      <c r="I413" s="224"/>
      <c r="J413" s="225">
        <f>ROUND(I413*H413,2)</f>
        <v>0</v>
      </c>
      <c r="K413" s="221" t="s">
        <v>213</v>
      </c>
      <c r="L413" s="44"/>
      <c r="M413" s="226" t="s">
        <v>19</v>
      </c>
      <c r="N413" s="227" t="s">
        <v>45</v>
      </c>
      <c r="O413" s="84"/>
      <c r="P413" s="228">
        <f>O413*H413</f>
        <v>0</v>
      </c>
      <c r="Q413" s="228">
        <v>0</v>
      </c>
      <c r="R413" s="228">
        <f>Q413*H413</f>
        <v>0</v>
      </c>
      <c r="S413" s="228">
        <v>0</v>
      </c>
      <c r="T413" s="229">
        <f>S413*H413</f>
        <v>0</v>
      </c>
      <c r="U413" s="38"/>
      <c r="V413" s="38"/>
      <c r="W413" s="38"/>
      <c r="X413" s="38"/>
      <c r="Y413" s="38"/>
      <c r="Z413" s="38"/>
      <c r="AA413" s="38"/>
      <c r="AB413" s="38"/>
      <c r="AC413" s="38"/>
      <c r="AD413" s="38"/>
      <c r="AE413" s="38"/>
      <c r="AR413" s="230" t="s">
        <v>236</v>
      </c>
      <c r="AT413" s="230" t="s">
        <v>159</v>
      </c>
      <c r="AU413" s="230" t="s">
        <v>82</v>
      </c>
      <c r="AY413" s="17" t="s">
        <v>158</v>
      </c>
      <c r="BE413" s="231">
        <f>IF(N413="základní",J413,0)</f>
        <v>0</v>
      </c>
      <c r="BF413" s="231">
        <f>IF(N413="snížená",J413,0)</f>
        <v>0</v>
      </c>
      <c r="BG413" s="231">
        <f>IF(N413="zákl. přenesená",J413,0)</f>
        <v>0</v>
      </c>
      <c r="BH413" s="231">
        <f>IF(N413="sníž. přenesená",J413,0)</f>
        <v>0</v>
      </c>
      <c r="BI413" s="231">
        <f>IF(N413="nulová",J413,0)</f>
        <v>0</v>
      </c>
      <c r="BJ413" s="17" t="s">
        <v>82</v>
      </c>
      <c r="BK413" s="231">
        <f>ROUND(I413*H413,2)</f>
        <v>0</v>
      </c>
      <c r="BL413" s="17" t="s">
        <v>236</v>
      </c>
      <c r="BM413" s="230" t="s">
        <v>724</v>
      </c>
    </row>
    <row r="414" spans="1:47" s="2" customFormat="1" ht="12">
      <c r="A414" s="38"/>
      <c r="B414" s="39"/>
      <c r="C414" s="40"/>
      <c r="D414" s="232" t="s">
        <v>165</v>
      </c>
      <c r="E414" s="40"/>
      <c r="F414" s="233" t="s">
        <v>723</v>
      </c>
      <c r="G414" s="40"/>
      <c r="H414" s="40"/>
      <c r="I414" s="136"/>
      <c r="J414" s="40"/>
      <c r="K414" s="40"/>
      <c r="L414" s="44"/>
      <c r="M414" s="234"/>
      <c r="N414" s="235"/>
      <c r="O414" s="84"/>
      <c r="P414" s="84"/>
      <c r="Q414" s="84"/>
      <c r="R414" s="84"/>
      <c r="S414" s="84"/>
      <c r="T414" s="85"/>
      <c r="U414" s="38"/>
      <c r="V414" s="38"/>
      <c r="W414" s="38"/>
      <c r="X414" s="38"/>
      <c r="Y414" s="38"/>
      <c r="Z414" s="38"/>
      <c r="AA414" s="38"/>
      <c r="AB414" s="38"/>
      <c r="AC414" s="38"/>
      <c r="AD414" s="38"/>
      <c r="AE414" s="38"/>
      <c r="AT414" s="17" t="s">
        <v>165</v>
      </c>
      <c r="AU414" s="17" t="s">
        <v>82</v>
      </c>
    </row>
    <row r="415" spans="1:65" s="2" customFormat="1" ht="16.5" customHeight="1">
      <c r="A415" s="38"/>
      <c r="B415" s="39"/>
      <c r="C415" s="259" t="s">
        <v>725</v>
      </c>
      <c r="D415" s="259" t="s">
        <v>199</v>
      </c>
      <c r="E415" s="260" t="s">
        <v>726</v>
      </c>
      <c r="F415" s="261" t="s">
        <v>727</v>
      </c>
      <c r="G415" s="262" t="s">
        <v>202</v>
      </c>
      <c r="H415" s="263">
        <v>1</v>
      </c>
      <c r="I415" s="264"/>
      <c r="J415" s="265">
        <f>ROUND(I415*H415,2)</f>
        <v>0</v>
      </c>
      <c r="K415" s="261" t="s">
        <v>19</v>
      </c>
      <c r="L415" s="266"/>
      <c r="M415" s="267" t="s">
        <v>19</v>
      </c>
      <c r="N415" s="268" t="s">
        <v>45</v>
      </c>
      <c r="O415" s="84"/>
      <c r="P415" s="228">
        <f>O415*H415</f>
        <v>0</v>
      </c>
      <c r="Q415" s="228">
        <v>0</v>
      </c>
      <c r="R415" s="228">
        <f>Q415*H415</f>
        <v>0</v>
      </c>
      <c r="S415" s="228">
        <v>0</v>
      </c>
      <c r="T415" s="229">
        <f>S415*H415</f>
        <v>0</v>
      </c>
      <c r="U415" s="38"/>
      <c r="V415" s="38"/>
      <c r="W415" s="38"/>
      <c r="X415" s="38"/>
      <c r="Y415" s="38"/>
      <c r="Z415" s="38"/>
      <c r="AA415" s="38"/>
      <c r="AB415" s="38"/>
      <c r="AC415" s="38"/>
      <c r="AD415" s="38"/>
      <c r="AE415" s="38"/>
      <c r="AR415" s="230" t="s">
        <v>241</v>
      </c>
      <c r="AT415" s="230" t="s">
        <v>199</v>
      </c>
      <c r="AU415" s="230" t="s">
        <v>82</v>
      </c>
      <c r="AY415" s="17" t="s">
        <v>158</v>
      </c>
      <c r="BE415" s="231">
        <f>IF(N415="základní",J415,0)</f>
        <v>0</v>
      </c>
      <c r="BF415" s="231">
        <f>IF(N415="snížená",J415,0)</f>
        <v>0</v>
      </c>
      <c r="BG415" s="231">
        <f>IF(N415="zákl. přenesená",J415,0)</f>
        <v>0</v>
      </c>
      <c r="BH415" s="231">
        <f>IF(N415="sníž. přenesená",J415,0)</f>
        <v>0</v>
      </c>
      <c r="BI415" s="231">
        <f>IF(N415="nulová",J415,0)</f>
        <v>0</v>
      </c>
      <c r="BJ415" s="17" t="s">
        <v>82</v>
      </c>
      <c r="BK415" s="231">
        <f>ROUND(I415*H415,2)</f>
        <v>0</v>
      </c>
      <c r="BL415" s="17" t="s">
        <v>236</v>
      </c>
      <c r="BM415" s="230" t="s">
        <v>728</v>
      </c>
    </row>
    <row r="416" spans="1:47" s="2" customFormat="1" ht="12">
      <c r="A416" s="38"/>
      <c r="B416" s="39"/>
      <c r="C416" s="40"/>
      <c r="D416" s="232" t="s">
        <v>165</v>
      </c>
      <c r="E416" s="40"/>
      <c r="F416" s="233" t="s">
        <v>727</v>
      </c>
      <c r="G416" s="40"/>
      <c r="H416" s="40"/>
      <c r="I416" s="136"/>
      <c r="J416" s="40"/>
      <c r="K416" s="40"/>
      <c r="L416" s="44"/>
      <c r="M416" s="234"/>
      <c r="N416" s="235"/>
      <c r="O416" s="84"/>
      <c r="P416" s="84"/>
      <c r="Q416" s="84"/>
      <c r="R416" s="84"/>
      <c r="S416" s="84"/>
      <c r="T416" s="85"/>
      <c r="U416" s="38"/>
      <c r="V416" s="38"/>
      <c r="W416" s="38"/>
      <c r="X416" s="38"/>
      <c r="Y416" s="38"/>
      <c r="Z416" s="38"/>
      <c r="AA416" s="38"/>
      <c r="AB416" s="38"/>
      <c r="AC416" s="38"/>
      <c r="AD416" s="38"/>
      <c r="AE416" s="38"/>
      <c r="AT416" s="17" t="s">
        <v>165</v>
      </c>
      <c r="AU416" s="17" t="s">
        <v>82</v>
      </c>
    </row>
    <row r="417" spans="1:51" s="13" customFormat="1" ht="12">
      <c r="A417" s="13"/>
      <c r="B417" s="236"/>
      <c r="C417" s="237"/>
      <c r="D417" s="232" t="s">
        <v>166</v>
      </c>
      <c r="E417" s="238" t="s">
        <v>19</v>
      </c>
      <c r="F417" s="239" t="s">
        <v>707</v>
      </c>
      <c r="G417" s="237"/>
      <c r="H417" s="240">
        <v>1</v>
      </c>
      <c r="I417" s="241"/>
      <c r="J417" s="237"/>
      <c r="K417" s="237"/>
      <c r="L417" s="242"/>
      <c r="M417" s="243"/>
      <c r="N417" s="244"/>
      <c r="O417" s="244"/>
      <c r="P417" s="244"/>
      <c r="Q417" s="244"/>
      <c r="R417" s="244"/>
      <c r="S417" s="244"/>
      <c r="T417" s="245"/>
      <c r="U417" s="13"/>
      <c r="V417" s="13"/>
      <c r="W417" s="13"/>
      <c r="X417" s="13"/>
      <c r="Y417" s="13"/>
      <c r="Z417" s="13"/>
      <c r="AA417" s="13"/>
      <c r="AB417" s="13"/>
      <c r="AC417" s="13"/>
      <c r="AD417" s="13"/>
      <c r="AE417" s="13"/>
      <c r="AT417" s="246" t="s">
        <v>166</v>
      </c>
      <c r="AU417" s="246" t="s">
        <v>82</v>
      </c>
      <c r="AV417" s="13" t="s">
        <v>85</v>
      </c>
      <c r="AW417" s="13" t="s">
        <v>34</v>
      </c>
      <c r="AX417" s="13" t="s">
        <v>82</v>
      </c>
      <c r="AY417" s="246" t="s">
        <v>158</v>
      </c>
    </row>
    <row r="418" spans="1:65" s="2" customFormat="1" ht="16.5" customHeight="1">
      <c r="A418" s="38"/>
      <c r="B418" s="39"/>
      <c r="C418" s="259" t="s">
        <v>729</v>
      </c>
      <c r="D418" s="259" t="s">
        <v>199</v>
      </c>
      <c r="E418" s="260" t="s">
        <v>730</v>
      </c>
      <c r="F418" s="261" t="s">
        <v>731</v>
      </c>
      <c r="G418" s="262" t="s">
        <v>202</v>
      </c>
      <c r="H418" s="263">
        <v>1</v>
      </c>
      <c r="I418" s="264"/>
      <c r="J418" s="265">
        <f>ROUND(I418*H418,2)</f>
        <v>0</v>
      </c>
      <c r="K418" s="261" t="s">
        <v>19</v>
      </c>
      <c r="L418" s="266"/>
      <c r="M418" s="267" t="s">
        <v>19</v>
      </c>
      <c r="N418" s="268" t="s">
        <v>45</v>
      </c>
      <c r="O418" s="84"/>
      <c r="P418" s="228">
        <f>O418*H418</f>
        <v>0</v>
      </c>
      <c r="Q418" s="228">
        <v>0</v>
      </c>
      <c r="R418" s="228">
        <f>Q418*H418</f>
        <v>0</v>
      </c>
      <c r="S418" s="228">
        <v>0</v>
      </c>
      <c r="T418" s="229">
        <f>S418*H418</f>
        <v>0</v>
      </c>
      <c r="U418" s="38"/>
      <c r="V418" s="38"/>
      <c r="W418" s="38"/>
      <c r="X418" s="38"/>
      <c r="Y418" s="38"/>
      <c r="Z418" s="38"/>
      <c r="AA418" s="38"/>
      <c r="AB418" s="38"/>
      <c r="AC418" s="38"/>
      <c r="AD418" s="38"/>
      <c r="AE418" s="38"/>
      <c r="AR418" s="230" t="s">
        <v>241</v>
      </c>
      <c r="AT418" s="230" t="s">
        <v>199</v>
      </c>
      <c r="AU418" s="230" t="s">
        <v>82</v>
      </c>
      <c r="AY418" s="17" t="s">
        <v>158</v>
      </c>
      <c r="BE418" s="231">
        <f>IF(N418="základní",J418,0)</f>
        <v>0</v>
      </c>
      <c r="BF418" s="231">
        <f>IF(N418="snížená",J418,0)</f>
        <v>0</v>
      </c>
      <c r="BG418" s="231">
        <f>IF(N418="zákl. přenesená",J418,0)</f>
        <v>0</v>
      </c>
      <c r="BH418" s="231">
        <f>IF(N418="sníž. přenesená",J418,0)</f>
        <v>0</v>
      </c>
      <c r="BI418" s="231">
        <f>IF(N418="nulová",J418,0)</f>
        <v>0</v>
      </c>
      <c r="BJ418" s="17" t="s">
        <v>82</v>
      </c>
      <c r="BK418" s="231">
        <f>ROUND(I418*H418,2)</f>
        <v>0</v>
      </c>
      <c r="BL418" s="17" t="s">
        <v>236</v>
      </c>
      <c r="BM418" s="230" t="s">
        <v>732</v>
      </c>
    </row>
    <row r="419" spans="1:47" s="2" customFormat="1" ht="12">
      <c r="A419" s="38"/>
      <c r="B419" s="39"/>
      <c r="C419" s="40"/>
      <c r="D419" s="232" t="s">
        <v>165</v>
      </c>
      <c r="E419" s="40"/>
      <c r="F419" s="233" t="s">
        <v>731</v>
      </c>
      <c r="G419" s="40"/>
      <c r="H419" s="40"/>
      <c r="I419" s="136"/>
      <c r="J419" s="40"/>
      <c r="K419" s="40"/>
      <c r="L419" s="44"/>
      <c r="M419" s="234"/>
      <c r="N419" s="235"/>
      <c r="O419" s="84"/>
      <c r="P419" s="84"/>
      <c r="Q419" s="84"/>
      <c r="R419" s="84"/>
      <c r="S419" s="84"/>
      <c r="T419" s="85"/>
      <c r="U419" s="38"/>
      <c r="V419" s="38"/>
      <c r="W419" s="38"/>
      <c r="X419" s="38"/>
      <c r="Y419" s="38"/>
      <c r="Z419" s="38"/>
      <c r="AA419" s="38"/>
      <c r="AB419" s="38"/>
      <c r="AC419" s="38"/>
      <c r="AD419" s="38"/>
      <c r="AE419" s="38"/>
      <c r="AT419" s="17" t="s">
        <v>165</v>
      </c>
      <c r="AU419" s="17" t="s">
        <v>82</v>
      </c>
    </row>
    <row r="420" spans="1:51" s="13" customFormat="1" ht="12">
      <c r="A420" s="13"/>
      <c r="B420" s="236"/>
      <c r="C420" s="237"/>
      <c r="D420" s="232" t="s">
        <v>166</v>
      </c>
      <c r="E420" s="238" t="s">
        <v>19</v>
      </c>
      <c r="F420" s="239" t="s">
        <v>707</v>
      </c>
      <c r="G420" s="237"/>
      <c r="H420" s="240">
        <v>1</v>
      </c>
      <c r="I420" s="241"/>
      <c r="J420" s="237"/>
      <c r="K420" s="237"/>
      <c r="L420" s="242"/>
      <c r="M420" s="243"/>
      <c r="N420" s="244"/>
      <c r="O420" s="244"/>
      <c r="P420" s="244"/>
      <c r="Q420" s="244"/>
      <c r="R420" s="244"/>
      <c r="S420" s="244"/>
      <c r="T420" s="245"/>
      <c r="U420" s="13"/>
      <c r="V420" s="13"/>
      <c r="W420" s="13"/>
      <c r="X420" s="13"/>
      <c r="Y420" s="13"/>
      <c r="Z420" s="13"/>
      <c r="AA420" s="13"/>
      <c r="AB420" s="13"/>
      <c r="AC420" s="13"/>
      <c r="AD420" s="13"/>
      <c r="AE420" s="13"/>
      <c r="AT420" s="246" t="s">
        <v>166</v>
      </c>
      <c r="AU420" s="246" t="s">
        <v>82</v>
      </c>
      <c r="AV420" s="13" t="s">
        <v>85</v>
      </c>
      <c r="AW420" s="13" t="s">
        <v>34</v>
      </c>
      <c r="AX420" s="13" t="s">
        <v>82</v>
      </c>
      <c r="AY420" s="246" t="s">
        <v>158</v>
      </c>
    </row>
    <row r="421" spans="1:65" s="2" customFormat="1" ht="16.5" customHeight="1">
      <c r="A421" s="38"/>
      <c r="B421" s="39"/>
      <c r="C421" s="259" t="s">
        <v>733</v>
      </c>
      <c r="D421" s="259" t="s">
        <v>199</v>
      </c>
      <c r="E421" s="260" t="s">
        <v>734</v>
      </c>
      <c r="F421" s="261" t="s">
        <v>735</v>
      </c>
      <c r="G421" s="262" t="s">
        <v>202</v>
      </c>
      <c r="H421" s="263">
        <v>2</v>
      </c>
      <c r="I421" s="264"/>
      <c r="J421" s="265">
        <f>ROUND(I421*H421,2)</f>
        <v>0</v>
      </c>
      <c r="K421" s="261" t="s">
        <v>19</v>
      </c>
      <c r="L421" s="266"/>
      <c r="M421" s="267" t="s">
        <v>19</v>
      </c>
      <c r="N421" s="268" t="s">
        <v>45</v>
      </c>
      <c r="O421" s="84"/>
      <c r="P421" s="228">
        <f>O421*H421</f>
        <v>0</v>
      </c>
      <c r="Q421" s="228">
        <v>0</v>
      </c>
      <c r="R421" s="228">
        <f>Q421*H421</f>
        <v>0</v>
      </c>
      <c r="S421" s="228">
        <v>0</v>
      </c>
      <c r="T421" s="229">
        <f>S421*H421</f>
        <v>0</v>
      </c>
      <c r="U421" s="38"/>
      <c r="V421" s="38"/>
      <c r="W421" s="38"/>
      <c r="X421" s="38"/>
      <c r="Y421" s="38"/>
      <c r="Z421" s="38"/>
      <c r="AA421" s="38"/>
      <c r="AB421" s="38"/>
      <c r="AC421" s="38"/>
      <c r="AD421" s="38"/>
      <c r="AE421" s="38"/>
      <c r="AR421" s="230" t="s">
        <v>241</v>
      </c>
      <c r="AT421" s="230" t="s">
        <v>199</v>
      </c>
      <c r="AU421" s="230" t="s">
        <v>82</v>
      </c>
      <c r="AY421" s="17" t="s">
        <v>158</v>
      </c>
      <c r="BE421" s="231">
        <f>IF(N421="základní",J421,0)</f>
        <v>0</v>
      </c>
      <c r="BF421" s="231">
        <f>IF(N421="snížená",J421,0)</f>
        <v>0</v>
      </c>
      <c r="BG421" s="231">
        <f>IF(N421="zákl. přenesená",J421,0)</f>
        <v>0</v>
      </c>
      <c r="BH421" s="231">
        <f>IF(N421="sníž. přenesená",J421,0)</f>
        <v>0</v>
      </c>
      <c r="BI421" s="231">
        <f>IF(N421="nulová",J421,0)</f>
        <v>0</v>
      </c>
      <c r="BJ421" s="17" t="s">
        <v>82</v>
      </c>
      <c r="BK421" s="231">
        <f>ROUND(I421*H421,2)</f>
        <v>0</v>
      </c>
      <c r="BL421" s="17" t="s">
        <v>236</v>
      </c>
      <c r="BM421" s="230" t="s">
        <v>736</v>
      </c>
    </row>
    <row r="422" spans="1:47" s="2" customFormat="1" ht="12">
      <c r="A422" s="38"/>
      <c r="B422" s="39"/>
      <c r="C422" s="40"/>
      <c r="D422" s="232" t="s">
        <v>165</v>
      </c>
      <c r="E422" s="40"/>
      <c r="F422" s="233" t="s">
        <v>735</v>
      </c>
      <c r="G422" s="40"/>
      <c r="H422" s="40"/>
      <c r="I422" s="136"/>
      <c r="J422" s="40"/>
      <c r="K422" s="40"/>
      <c r="L422" s="44"/>
      <c r="M422" s="234"/>
      <c r="N422" s="235"/>
      <c r="O422" s="84"/>
      <c r="P422" s="84"/>
      <c r="Q422" s="84"/>
      <c r="R422" s="84"/>
      <c r="S422" s="84"/>
      <c r="T422" s="85"/>
      <c r="U422" s="38"/>
      <c r="V422" s="38"/>
      <c r="W422" s="38"/>
      <c r="X422" s="38"/>
      <c r="Y422" s="38"/>
      <c r="Z422" s="38"/>
      <c r="AA422" s="38"/>
      <c r="AB422" s="38"/>
      <c r="AC422" s="38"/>
      <c r="AD422" s="38"/>
      <c r="AE422" s="38"/>
      <c r="AT422" s="17" t="s">
        <v>165</v>
      </c>
      <c r="AU422" s="17" t="s">
        <v>82</v>
      </c>
    </row>
    <row r="423" spans="1:51" s="13" customFormat="1" ht="12">
      <c r="A423" s="13"/>
      <c r="B423" s="236"/>
      <c r="C423" s="237"/>
      <c r="D423" s="232" t="s">
        <v>166</v>
      </c>
      <c r="E423" s="238" t="s">
        <v>19</v>
      </c>
      <c r="F423" s="239" t="s">
        <v>702</v>
      </c>
      <c r="G423" s="237"/>
      <c r="H423" s="240">
        <v>2</v>
      </c>
      <c r="I423" s="241"/>
      <c r="J423" s="237"/>
      <c r="K423" s="237"/>
      <c r="L423" s="242"/>
      <c r="M423" s="243"/>
      <c r="N423" s="244"/>
      <c r="O423" s="244"/>
      <c r="P423" s="244"/>
      <c r="Q423" s="244"/>
      <c r="R423" s="244"/>
      <c r="S423" s="244"/>
      <c r="T423" s="245"/>
      <c r="U423" s="13"/>
      <c r="V423" s="13"/>
      <c r="W423" s="13"/>
      <c r="X423" s="13"/>
      <c r="Y423" s="13"/>
      <c r="Z423" s="13"/>
      <c r="AA423" s="13"/>
      <c r="AB423" s="13"/>
      <c r="AC423" s="13"/>
      <c r="AD423" s="13"/>
      <c r="AE423" s="13"/>
      <c r="AT423" s="246" t="s">
        <v>166</v>
      </c>
      <c r="AU423" s="246" t="s">
        <v>82</v>
      </c>
      <c r="AV423" s="13" t="s">
        <v>85</v>
      </c>
      <c r="AW423" s="13" t="s">
        <v>34</v>
      </c>
      <c r="AX423" s="13" t="s">
        <v>82</v>
      </c>
      <c r="AY423" s="246" t="s">
        <v>158</v>
      </c>
    </row>
    <row r="424" spans="1:65" s="2" customFormat="1" ht="16.5" customHeight="1">
      <c r="A424" s="38"/>
      <c r="B424" s="39"/>
      <c r="C424" s="259" t="s">
        <v>737</v>
      </c>
      <c r="D424" s="259" t="s">
        <v>199</v>
      </c>
      <c r="E424" s="260" t="s">
        <v>738</v>
      </c>
      <c r="F424" s="261" t="s">
        <v>739</v>
      </c>
      <c r="G424" s="262" t="s">
        <v>202</v>
      </c>
      <c r="H424" s="263">
        <v>1</v>
      </c>
      <c r="I424" s="264"/>
      <c r="J424" s="265">
        <f>ROUND(I424*H424,2)</f>
        <v>0</v>
      </c>
      <c r="K424" s="261" t="s">
        <v>19</v>
      </c>
      <c r="L424" s="266"/>
      <c r="M424" s="267" t="s">
        <v>19</v>
      </c>
      <c r="N424" s="268" t="s">
        <v>45</v>
      </c>
      <c r="O424" s="84"/>
      <c r="P424" s="228">
        <f>O424*H424</f>
        <v>0</v>
      </c>
      <c r="Q424" s="228">
        <v>0</v>
      </c>
      <c r="R424" s="228">
        <f>Q424*H424</f>
        <v>0</v>
      </c>
      <c r="S424" s="228">
        <v>0</v>
      </c>
      <c r="T424" s="229">
        <f>S424*H424</f>
        <v>0</v>
      </c>
      <c r="U424" s="38"/>
      <c r="V424" s="38"/>
      <c r="W424" s="38"/>
      <c r="X424" s="38"/>
      <c r="Y424" s="38"/>
      <c r="Z424" s="38"/>
      <c r="AA424" s="38"/>
      <c r="AB424" s="38"/>
      <c r="AC424" s="38"/>
      <c r="AD424" s="38"/>
      <c r="AE424" s="38"/>
      <c r="AR424" s="230" t="s">
        <v>241</v>
      </c>
      <c r="AT424" s="230" t="s">
        <v>199</v>
      </c>
      <c r="AU424" s="230" t="s">
        <v>82</v>
      </c>
      <c r="AY424" s="17" t="s">
        <v>158</v>
      </c>
      <c r="BE424" s="231">
        <f>IF(N424="základní",J424,0)</f>
        <v>0</v>
      </c>
      <c r="BF424" s="231">
        <f>IF(N424="snížená",J424,0)</f>
        <v>0</v>
      </c>
      <c r="BG424" s="231">
        <f>IF(N424="zákl. přenesená",J424,0)</f>
        <v>0</v>
      </c>
      <c r="BH424" s="231">
        <f>IF(N424="sníž. přenesená",J424,0)</f>
        <v>0</v>
      </c>
      <c r="BI424" s="231">
        <f>IF(N424="nulová",J424,0)</f>
        <v>0</v>
      </c>
      <c r="BJ424" s="17" t="s">
        <v>82</v>
      </c>
      <c r="BK424" s="231">
        <f>ROUND(I424*H424,2)</f>
        <v>0</v>
      </c>
      <c r="BL424" s="17" t="s">
        <v>236</v>
      </c>
      <c r="BM424" s="230" t="s">
        <v>740</v>
      </c>
    </row>
    <row r="425" spans="1:47" s="2" customFormat="1" ht="12">
      <c r="A425" s="38"/>
      <c r="B425" s="39"/>
      <c r="C425" s="40"/>
      <c r="D425" s="232" t="s">
        <v>165</v>
      </c>
      <c r="E425" s="40"/>
      <c r="F425" s="233" t="s">
        <v>739</v>
      </c>
      <c r="G425" s="40"/>
      <c r="H425" s="40"/>
      <c r="I425" s="136"/>
      <c r="J425" s="40"/>
      <c r="K425" s="40"/>
      <c r="L425" s="44"/>
      <c r="M425" s="234"/>
      <c r="N425" s="235"/>
      <c r="O425" s="84"/>
      <c r="P425" s="84"/>
      <c r="Q425" s="84"/>
      <c r="R425" s="84"/>
      <c r="S425" s="84"/>
      <c r="T425" s="85"/>
      <c r="U425" s="38"/>
      <c r="V425" s="38"/>
      <c r="W425" s="38"/>
      <c r="X425" s="38"/>
      <c r="Y425" s="38"/>
      <c r="Z425" s="38"/>
      <c r="AA425" s="38"/>
      <c r="AB425" s="38"/>
      <c r="AC425" s="38"/>
      <c r="AD425" s="38"/>
      <c r="AE425" s="38"/>
      <c r="AT425" s="17" t="s">
        <v>165</v>
      </c>
      <c r="AU425" s="17" t="s">
        <v>82</v>
      </c>
    </row>
    <row r="426" spans="1:51" s="13" customFormat="1" ht="12">
      <c r="A426" s="13"/>
      <c r="B426" s="236"/>
      <c r="C426" s="237"/>
      <c r="D426" s="232" t="s">
        <v>166</v>
      </c>
      <c r="E426" s="238" t="s">
        <v>19</v>
      </c>
      <c r="F426" s="239" t="s">
        <v>707</v>
      </c>
      <c r="G426" s="237"/>
      <c r="H426" s="240">
        <v>1</v>
      </c>
      <c r="I426" s="241"/>
      <c r="J426" s="237"/>
      <c r="K426" s="237"/>
      <c r="L426" s="242"/>
      <c r="M426" s="243"/>
      <c r="N426" s="244"/>
      <c r="O426" s="244"/>
      <c r="P426" s="244"/>
      <c r="Q426" s="244"/>
      <c r="R426" s="244"/>
      <c r="S426" s="244"/>
      <c r="T426" s="245"/>
      <c r="U426" s="13"/>
      <c r="V426" s="13"/>
      <c r="W426" s="13"/>
      <c r="X426" s="13"/>
      <c r="Y426" s="13"/>
      <c r="Z426" s="13"/>
      <c r="AA426" s="13"/>
      <c r="AB426" s="13"/>
      <c r="AC426" s="13"/>
      <c r="AD426" s="13"/>
      <c r="AE426" s="13"/>
      <c r="AT426" s="246" t="s">
        <v>166</v>
      </c>
      <c r="AU426" s="246" t="s">
        <v>82</v>
      </c>
      <c r="AV426" s="13" t="s">
        <v>85</v>
      </c>
      <c r="AW426" s="13" t="s">
        <v>34</v>
      </c>
      <c r="AX426" s="13" t="s">
        <v>82</v>
      </c>
      <c r="AY426" s="246" t="s">
        <v>158</v>
      </c>
    </row>
    <row r="427" spans="1:65" s="2" customFormat="1" ht="16.5" customHeight="1">
      <c r="A427" s="38"/>
      <c r="B427" s="39"/>
      <c r="C427" s="219" t="s">
        <v>741</v>
      </c>
      <c r="D427" s="219" t="s">
        <v>159</v>
      </c>
      <c r="E427" s="220" t="s">
        <v>742</v>
      </c>
      <c r="F427" s="221" t="s">
        <v>743</v>
      </c>
      <c r="G427" s="222" t="s">
        <v>202</v>
      </c>
      <c r="H427" s="223">
        <v>5</v>
      </c>
      <c r="I427" s="224"/>
      <c r="J427" s="225">
        <f>ROUND(I427*H427,2)</f>
        <v>0</v>
      </c>
      <c r="K427" s="221" t="s">
        <v>213</v>
      </c>
      <c r="L427" s="44"/>
      <c r="M427" s="226" t="s">
        <v>19</v>
      </c>
      <c r="N427" s="227" t="s">
        <v>45</v>
      </c>
      <c r="O427" s="84"/>
      <c r="P427" s="228">
        <f>O427*H427</f>
        <v>0</v>
      </c>
      <c r="Q427" s="228">
        <v>0</v>
      </c>
      <c r="R427" s="228">
        <f>Q427*H427</f>
        <v>0</v>
      </c>
      <c r="S427" s="228">
        <v>0</v>
      </c>
      <c r="T427" s="229">
        <f>S427*H427</f>
        <v>0</v>
      </c>
      <c r="U427" s="38"/>
      <c r="V427" s="38"/>
      <c r="W427" s="38"/>
      <c r="X427" s="38"/>
      <c r="Y427" s="38"/>
      <c r="Z427" s="38"/>
      <c r="AA427" s="38"/>
      <c r="AB427" s="38"/>
      <c r="AC427" s="38"/>
      <c r="AD427" s="38"/>
      <c r="AE427" s="38"/>
      <c r="AR427" s="230" t="s">
        <v>236</v>
      </c>
      <c r="AT427" s="230" t="s">
        <v>159</v>
      </c>
      <c r="AU427" s="230" t="s">
        <v>82</v>
      </c>
      <c r="AY427" s="17" t="s">
        <v>158</v>
      </c>
      <c r="BE427" s="231">
        <f>IF(N427="základní",J427,0)</f>
        <v>0</v>
      </c>
      <c r="BF427" s="231">
        <f>IF(N427="snížená",J427,0)</f>
        <v>0</v>
      </c>
      <c r="BG427" s="231">
        <f>IF(N427="zákl. přenesená",J427,0)</f>
        <v>0</v>
      </c>
      <c r="BH427" s="231">
        <f>IF(N427="sníž. přenesená",J427,0)</f>
        <v>0</v>
      </c>
      <c r="BI427" s="231">
        <f>IF(N427="nulová",J427,0)</f>
        <v>0</v>
      </c>
      <c r="BJ427" s="17" t="s">
        <v>82</v>
      </c>
      <c r="BK427" s="231">
        <f>ROUND(I427*H427,2)</f>
        <v>0</v>
      </c>
      <c r="BL427" s="17" t="s">
        <v>236</v>
      </c>
      <c r="BM427" s="230" t="s">
        <v>744</v>
      </c>
    </row>
    <row r="428" spans="1:47" s="2" customFormat="1" ht="12">
      <c r="A428" s="38"/>
      <c r="B428" s="39"/>
      <c r="C428" s="40"/>
      <c r="D428" s="232" t="s">
        <v>165</v>
      </c>
      <c r="E428" s="40"/>
      <c r="F428" s="233" t="s">
        <v>743</v>
      </c>
      <c r="G428" s="40"/>
      <c r="H428" s="40"/>
      <c r="I428" s="136"/>
      <c r="J428" s="40"/>
      <c r="K428" s="40"/>
      <c r="L428" s="44"/>
      <c r="M428" s="234"/>
      <c r="N428" s="235"/>
      <c r="O428" s="84"/>
      <c r="P428" s="84"/>
      <c r="Q428" s="84"/>
      <c r="R428" s="84"/>
      <c r="S428" s="84"/>
      <c r="T428" s="85"/>
      <c r="U428" s="38"/>
      <c r="V428" s="38"/>
      <c r="W428" s="38"/>
      <c r="X428" s="38"/>
      <c r="Y428" s="38"/>
      <c r="Z428" s="38"/>
      <c r="AA428" s="38"/>
      <c r="AB428" s="38"/>
      <c r="AC428" s="38"/>
      <c r="AD428" s="38"/>
      <c r="AE428" s="38"/>
      <c r="AT428" s="17" t="s">
        <v>165</v>
      </c>
      <c r="AU428" s="17" t="s">
        <v>82</v>
      </c>
    </row>
    <row r="429" spans="1:51" s="13" customFormat="1" ht="12">
      <c r="A429" s="13"/>
      <c r="B429" s="236"/>
      <c r="C429" s="237"/>
      <c r="D429" s="232" t="s">
        <v>166</v>
      </c>
      <c r="E429" s="238" t="s">
        <v>19</v>
      </c>
      <c r="F429" s="239" t="s">
        <v>745</v>
      </c>
      <c r="G429" s="237"/>
      <c r="H429" s="240">
        <v>5</v>
      </c>
      <c r="I429" s="241"/>
      <c r="J429" s="237"/>
      <c r="K429" s="237"/>
      <c r="L429" s="242"/>
      <c r="M429" s="243"/>
      <c r="N429" s="244"/>
      <c r="O429" s="244"/>
      <c r="P429" s="244"/>
      <c r="Q429" s="244"/>
      <c r="R429" s="244"/>
      <c r="S429" s="244"/>
      <c r="T429" s="245"/>
      <c r="U429" s="13"/>
      <c r="V429" s="13"/>
      <c r="W429" s="13"/>
      <c r="X429" s="13"/>
      <c r="Y429" s="13"/>
      <c r="Z429" s="13"/>
      <c r="AA429" s="13"/>
      <c r="AB429" s="13"/>
      <c r="AC429" s="13"/>
      <c r="AD429" s="13"/>
      <c r="AE429" s="13"/>
      <c r="AT429" s="246" t="s">
        <v>166</v>
      </c>
      <c r="AU429" s="246" t="s">
        <v>82</v>
      </c>
      <c r="AV429" s="13" t="s">
        <v>85</v>
      </c>
      <c r="AW429" s="13" t="s">
        <v>34</v>
      </c>
      <c r="AX429" s="13" t="s">
        <v>82</v>
      </c>
      <c r="AY429" s="246" t="s">
        <v>158</v>
      </c>
    </row>
    <row r="430" spans="1:65" s="2" customFormat="1" ht="16.5" customHeight="1">
      <c r="A430" s="38"/>
      <c r="B430" s="39"/>
      <c r="C430" s="219" t="s">
        <v>746</v>
      </c>
      <c r="D430" s="219" t="s">
        <v>159</v>
      </c>
      <c r="E430" s="220" t="s">
        <v>747</v>
      </c>
      <c r="F430" s="221" t="s">
        <v>748</v>
      </c>
      <c r="G430" s="222" t="s">
        <v>202</v>
      </c>
      <c r="H430" s="223">
        <v>9</v>
      </c>
      <c r="I430" s="224"/>
      <c r="J430" s="225">
        <f>ROUND(I430*H430,2)</f>
        <v>0</v>
      </c>
      <c r="K430" s="221" t="s">
        <v>213</v>
      </c>
      <c r="L430" s="44"/>
      <c r="M430" s="226" t="s">
        <v>19</v>
      </c>
      <c r="N430" s="227" t="s">
        <v>45</v>
      </c>
      <c r="O430" s="84"/>
      <c r="P430" s="228">
        <f>O430*H430</f>
        <v>0</v>
      </c>
      <c r="Q430" s="228">
        <v>0</v>
      </c>
      <c r="R430" s="228">
        <f>Q430*H430</f>
        <v>0</v>
      </c>
      <c r="S430" s="228">
        <v>0</v>
      </c>
      <c r="T430" s="229">
        <f>S430*H430</f>
        <v>0</v>
      </c>
      <c r="U430" s="38"/>
      <c r="V430" s="38"/>
      <c r="W430" s="38"/>
      <c r="X430" s="38"/>
      <c r="Y430" s="38"/>
      <c r="Z430" s="38"/>
      <c r="AA430" s="38"/>
      <c r="AB430" s="38"/>
      <c r="AC430" s="38"/>
      <c r="AD430" s="38"/>
      <c r="AE430" s="38"/>
      <c r="AR430" s="230" t="s">
        <v>236</v>
      </c>
      <c r="AT430" s="230" t="s">
        <v>159</v>
      </c>
      <c r="AU430" s="230" t="s">
        <v>82</v>
      </c>
      <c r="AY430" s="17" t="s">
        <v>158</v>
      </c>
      <c r="BE430" s="231">
        <f>IF(N430="základní",J430,0)</f>
        <v>0</v>
      </c>
      <c r="BF430" s="231">
        <f>IF(N430="snížená",J430,0)</f>
        <v>0</v>
      </c>
      <c r="BG430" s="231">
        <f>IF(N430="zákl. přenesená",J430,0)</f>
        <v>0</v>
      </c>
      <c r="BH430" s="231">
        <f>IF(N430="sníž. přenesená",J430,0)</f>
        <v>0</v>
      </c>
      <c r="BI430" s="231">
        <f>IF(N430="nulová",J430,0)</f>
        <v>0</v>
      </c>
      <c r="BJ430" s="17" t="s">
        <v>82</v>
      </c>
      <c r="BK430" s="231">
        <f>ROUND(I430*H430,2)</f>
        <v>0</v>
      </c>
      <c r="BL430" s="17" t="s">
        <v>236</v>
      </c>
      <c r="BM430" s="230" t="s">
        <v>749</v>
      </c>
    </row>
    <row r="431" spans="1:47" s="2" customFormat="1" ht="12">
      <c r="A431" s="38"/>
      <c r="B431" s="39"/>
      <c r="C431" s="40"/>
      <c r="D431" s="232" t="s">
        <v>165</v>
      </c>
      <c r="E431" s="40"/>
      <c r="F431" s="233" t="s">
        <v>748</v>
      </c>
      <c r="G431" s="40"/>
      <c r="H431" s="40"/>
      <c r="I431" s="136"/>
      <c r="J431" s="40"/>
      <c r="K431" s="40"/>
      <c r="L431" s="44"/>
      <c r="M431" s="234"/>
      <c r="N431" s="235"/>
      <c r="O431" s="84"/>
      <c r="P431" s="84"/>
      <c r="Q431" s="84"/>
      <c r="R431" s="84"/>
      <c r="S431" s="84"/>
      <c r="T431" s="85"/>
      <c r="U431" s="38"/>
      <c r="V431" s="38"/>
      <c r="W431" s="38"/>
      <c r="X431" s="38"/>
      <c r="Y431" s="38"/>
      <c r="Z431" s="38"/>
      <c r="AA431" s="38"/>
      <c r="AB431" s="38"/>
      <c r="AC431" s="38"/>
      <c r="AD431" s="38"/>
      <c r="AE431" s="38"/>
      <c r="AT431" s="17" t="s">
        <v>165</v>
      </c>
      <c r="AU431" s="17" t="s">
        <v>82</v>
      </c>
    </row>
    <row r="432" spans="1:65" s="2" customFormat="1" ht="16.5" customHeight="1">
      <c r="A432" s="38"/>
      <c r="B432" s="39"/>
      <c r="C432" s="259" t="s">
        <v>750</v>
      </c>
      <c r="D432" s="259" t="s">
        <v>199</v>
      </c>
      <c r="E432" s="260" t="s">
        <v>751</v>
      </c>
      <c r="F432" s="261" t="s">
        <v>752</v>
      </c>
      <c r="G432" s="262" t="s">
        <v>202</v>
      </c>
      <c r="H432" s="263">
        <v>9</v>
      </c>
      <c r="I432" s="264"/>
      <c r="J432" s="265">
        <f>ROUND(I432*H432,2)</f>
        <v>0</v>
      </c>
      <c r="K432" s="261" t="s">
        <v>19</v>
      </c>
      <c r="L432" s="266"/>
      <c r="M432" s="267" t="s">
        <v>19</v>
      </c>
      <c r="N432" s="268" t="s">
        <v>45</v>
      </c>
      <c r="O432" s="84"/>
      <c r="P432" s="228">
        <f>O432*H432</f>
        <v>0</v>
      </c>
      <c r="Q432" s="228">
        <v>0</v>
      </c>
      <c r="R432" s="228">
        <f>Q432*H432</f>
        <v>0</v>
      </c>
      <c r="S432" s="228">
        <v>0</v>
      </c>
      <c r="T432" s="229">
        <f>S432*H432</f>
        <v>0</v>
      </c>
      <c r="U432" s="38"/>
      <c r="V432" s="38"/>
      <c r="W432" s="38"/>
      <c r="X432" s="38"/>
      <c r="Y432" s="38"/>
      <c r="Z432" s="38"/>
      <c r="AA432" s="38"/>
      <c r="AB432" s="38"/>
      <c r="AC432" s="38"/>
      <c r="AD432" s="38"/>
      <c r="AE432" s="38"/>
      <c r="AR432" s="230" t="s">
        <v>241</v>
      </c>
      <c r="AT432" s="230" t="s">
        <v>199</v>
      </c>
      <c r="AU432" s="230" t="s">
        <v>82</v>
      </c>
      <c r="AY432" s="17" t="s">
        <v>158</v>
      </c>
      <c r="BE432" s="231">
        <f>IF(N432="základní",J432,0)</f>
        <v>0</v>
      </c>
      <c r="BF432" s="231">
        <f>IF(N432="snížená",J432,0)</f>
        <v>0</v>
      </c>
      <c r="BG432" s="231">
        <f>IF(N432="zákl. přenesená",J432,0)</f>
        <v>0</v>
      </c>
      <c r="BH432" s="231">
        <f>IF(N432="sníž. přenesená",J432,0)</f>
        <v>0</v>
      </c>
      <c r="BI432" s="231">
        <f>IF(N432="nulová",J432,0)</f>
        <v>0</v>
      </c>
      <c r="BJ432" s="17" t="s">
        <v>82</v>
      </c>
      <c r="BK432" s="231">
        <f>ROUND(I432*H432,2)</f>
        <v>0</v>
      </c>
      <c r="BL432" s="17" t="s">
        <v>236</v>
      </c>
      <c r="BM432" s="230" t="s">
        <v>753</v>
      </c>
    </row>
    <row r="433" spans="1:47" s="2" customFormat="1" ht="12">
      <c r="A433" s="38"/>
      <c r="B433" s="39"/>
      <c r="C433" s="40"/>
      <c r="D433" s="232" t="s">
        <v>165</v>
      </c>
      <c r="E433" s="40"/>
      <c r="F433" s="233" t="s">
        <v>752</v>
      </c>
      <c r="G433" s="40"/>
      <c r="H433" s="40"/>
      <c r="I433" s="136"/>
      <c r="J433" s="40"/>
      <c r="K433" s="40"/>
      <c r="L433" s="44"/>
      <c r="M433" s="234"/>
      <c r="N433" s="235"/>
      <c r="O433" s="84"/>
      <c r="P433" s="84"/>
      <c r="Q433" s="84"/>
      <c r="R433" s="84"/>
      <c r="S433" s="84"/>
      <c r="T433" s="85"/>
      <c r="U433" s="38"/>
      <c r="V433" s="38"/>
      <c r="W433" s="38"/>
      <c r="X433" s="38"/>
      <c r="Y433" s="38"/>
      <c r="Z433" s="38"/>
      <c r="AA433" s="38"/>
      <c r="AB433" s="38"/>
      <c r="AC433" s="38"/>
      <c r="AD433" s="38"/>
      <c r="AE433" s="38"/>
      <c r="AT433" s="17" t="s">
        <v>165</v>
      </c>
      <c r="AU433" s="17" t="s">
        <v>82</v>
      </c>
    </row>
    <row r="434" spans="1:51" s="13" customFormat="1" ht="12">
      <c r="A434" s="13"/>
      <c r="B434" s="236"/>
      <c r="C434" s="237"/>
      <c r="D434" s="232" t="s">
        <v>166</v>
      </c>
      <c r="E434" s="238" t="s">
        <v>19</v>
      </c>
      <c r="F434" s="239" t="s">
        <v>754</v>
      </c>
      <c r="G434" s="237"/>
      <c r="H434" s="240">
        <v>9</v>
      </c>
      <c r="I434" s="241"/>
      <c r="J434" s="237"/>
      <c r="K434" s="237"/>
      <c r="L434" s="242"/>
      <c r="M434" s="243"/>
      <c r="N434" s="244"/>
      <c r="O434" s="244"/>
      <c r="P434" s="244"/>
      <c r="Q434" s="244"/>
      <c r="R434" s="244"/>
      <c r="S434" s="244"/>
      <c r="T434" s="245"/>
      <c r="U434" s="13"/>
      <c r="V434" s="13"/>
      <c r="W434" s="13"/>
      <c r="X434" s="13"/>
      <c r="Y434" s="13"/>
      <c r="Z434" s="13"/>
      <c r="AA434" s="13"/>
      <c r="AB434" s="13"/>
      <c r="AC434" s="13"/>
      <c r="AD434" s="13"/>
      <c r="AE434" s="13"/>
      <c r="AT434" s="246" t="s">
        <v>166</v>
      </c>
      <c r="AU434" s="246" t="s">
        <v>82</v>
      </c>
      <c r="AV434" s="13" t="s">
        <v>85</v>
      </c>
      <c r="AW434" s="13" t="s">
        <v>34</v>
      </c>
      <c r="AX434" s="13" t="s">
        <v>82</v>
      </c>
      <c r="AY434" s="246" t="s">
        <v>158</v>
      </c>
    </row>
    <row r="435" spans="1:65" s="2" customFormat="1" ht="21.75" customHeight="1">
      <c r="A435" s="38"/>
      <c r="B435" s="39"/>
      <c r="C435" s="219" t="s">
        <v>755</v>
      </c>
      <c r="D435" s="219" t="s">
        <v>159</v>
      </c>
      <c r="E435" s="220" t="s">
        <v>756</v>
      </c>
      <c r="F435" s="221" t="s">
        <v>757</v>
      </c>
      <c r="G435" s="222" t="s">
        <v>202</v>
      </c>
      <c r="H435" s="223">
        <v>5</v>
      </c>
      <c r="I435" s="224"/>
      <c r="J435" s="225">
        <f>ROUND(I435*H435,2)</f>
        <v>0</v>
      </c>
      <c r="K435" s="221" t="s">
        <v>213</v>
      </c>
      <c r="L435" s="44"/>
      <c r="M435" s="226" t="s">
        <v>19</v>
      </c>
      <c r="N435" s="227" t="s">
        <v>45</v>
      </c>
      <c r="O435" s="84"/>
      <c r="P435" s="228">
        <f>O435*H435</f>
        <v>0</v>
      </c>
      <c r="Q435" s="228">
        <v>0</v>
      </c>
      <c r="R435" s="228">
        <f>Q435*H435</f>
        <v>0</v>
      </c>
      <c r="S435" s="228">
        <v>0</v>
      </c>
      <c r="T435" s="229">
        <f>S435*H435</f>
        <v>0</v>
      </c>
      <c r="U435" s="38"/>
      <c r="V435" s="38"/>
      <c r="W435" s="38"/>
      <c r="X435" s="38"/>
      <c r="Y435" s="38"/>
      <c r="Z435" s="38"/>
      <c r="AA435" s="38"/>
      <c r="AB435" s="38"/>
      <c r="AC435" s="38"/>
      <c r="AD435" s="38"/>
      <c r="AE435" s="38"/>
      <c r="AR435" s="230" t="s">
        <v>236</v>
      </c>
      <c r="AT435" s="230" t="s">
        <v>159</v>
      </c>
      <c r="AU435" s="230" t="s">
        <v>82</v>
      </c>
      <c r="AY435" s="17" t="s">
        <v>158</v>
      </c>
      <c r="BE435" s="231">
        <f>IF(N435="základní",J435,0)</f>
        <v>0</v>
      </c>
      <c r="BF435" s="231">
        <f>IF(N435="snížená",J435,0)</f>
        <v>0</v>
      </c>
      <c r="BG435" s="231">
        <f>IF(N435="zákl. přenesená",J435,0)</f>
        <v>0</v>
      </c>
      <c r="BH435" s="231">
        <f>IF(N435="sníž. přenesená",J435,0)</f>
        <v>0</v>
      </c>
      <c r="BI435" s="231">
        <f>IF(N435="nulová",J435,0)</f>
        <v>0</v>
      </c>
      <c r="BJ435" s="17" t="s">
        <v>82</v>
      </c>
      <c r="BK435" s="231">
        <f>ROUND(I435*H435,2)</f>
        <v>0</v>
      </c>
      <c r="BL435" s="17" t="s">
        <v>236</v>
      </c>
      <c r="BM435" s="230" t="s">
        <v>758</v>
      </c>
    </row>
    <row r="436" spans="1:47" s="2" customFormat="1" ht="12">
      <c r="A436" s="38"/>
      <c r="B436" s="39"/>
      <c r="C436" s="40"/>
      <c r="D436" s="232" t="s">
        <v>165</v>
      </c>
      <c r="E436" s="40"/>
      <c r="F436" s="233" t="s">
        <v>759</v>
      </c>
      <c r="G436" s="40"/>
      <c r="H436" s="40"/>
      <c r="I436" s="136"/>
      <c r="J436" s="40"/>
      <c r="K436" s="40"/>
      <c r="L436" s="44"/>
      <c r="M436" s="234"/>
      <c r="N436" s="235"/>
      <c r="O436" s="84"/>
      <c r="P436" s="84"/>
      <c r="Q436" s="84"/>
      <c r="R436" s="84"/>
      <c r="S436" s="84"/>
      <c r="T436" s="85"/>
      <c r="U436" s="38"/>
      <c r="V436" s="38"/>
      <c r="W436" s="38"/>
      <c r="X436" s="38"/>
      <c r="Y436" s="38"/>
      <c r="Z436" s="38"/>
      <c r="AA436" s="38"/>
      <c r="AB436" s="38"/>
      <c r="AC436" s="38"/>
      <c r="AD436" s="38"/>
      <c r="AE436" s="38"/>
      <c r="AT436" s="17" t="s">
        <v>165</v>
      </c>
      <c r="AU436" s="17" t="s">
        <v>82</v>
      </c>
    </row>
    <row r="437" spans="1:51" s="13" customFormat="1" ht="12">
      <c r="A437" s="13"/>
      <c r="B437" s="236"/>
      <c r="C437" s="237"/>
      <c r="D437" s="232" t="s">
        <v>166</v>
      </c>
      <c r="E437" s="238" t="s">
        <v>19</v>
      </c>
      <c r="F437" s="239" t="s">
        <v>745</v>
      </c>
      <c r="G437" s="237"/>
      <c r="H437" s="240">
        <v>5</v>
      </c>
      <c r="I437" s="241"/>
      <c r="J437" s="237"/>
      <c r="K437" s="237"/>
      <c r="L437" s="242"/>
      <c r="M437" s="243"/>
      <c r="N437" s="244"/>
      <c r="O437" s="244"/>
      <c r="P437" s="244"/>
      <c r="Q437" s="244"/>
      <c r="R437" s="244"/>
      <c r="S437" s="244"/>
      <c r="T437" s="245"/>
      <c r="U437" s="13"/>
      <c r="V437" s="13"/>
      <c r="W437" s="13"/>
      <c r="X437" s="13"/>
      <c r="Y437" s="13"/>
      <c r="Z437" s="13"/>
      <c r="AA437" s="13"/>
      <c r="AB437" s="13"/>
      <c r="AC437" s="13"/>
      <c r="AD437" s="13"/>
      <c r="AE437" s="13"/>
      <c r="AT437" s="246" t="s">
        <v>166</v>
      </c>
      <c r="AU437" s="246" t="s">
        <v>82</v>
      </c>
      <c r="AV437" s="13" t="s">
        <v>85</v>
      </c>
      <c r="AW437" s="13" t="s">
        <v>34</v>
      </c>
      <c r="AX437" s="13" t="s">
        <v>82</v>
      </c>
      <c r="AY437" s="246" t="s">
        <v>158</v>
      </c>
    </row>
    <row r="438" spans="1:65" s="2" customFormat="1" ht="21.75" customHeight="1">
      <c r="A438" s="38"/>
      <c r="B438" s="39"/>
      <c r="C438" s="219" t="s">
        <v>760</v>
      </c>
      <c r="D438" s="219" t="s">
        <v>159</v>
      </c>
      <c r="E438" s="220" t="s">
        <v>761</v>
      </c>
      <c r="F438" s="221" t="s">
        <v>762</v>
      </c>
      <c r="G438" s="222" t="s">
        <v>202</v>
      </c>
      <c r="H438" s="223">
        <v>1</v>
      </c>
      <c r="I438" s="224"/>
      <c r="J438" s="225">
        <f>ROUND(I438*H438,2)</f>
        <v>0</v>
      </c>
      <c r="K438" s="221" t="s">
        <v>213</v>
      </c>
      <c r="L438" s="44"/>
      <c r="M438" s="226" t="s">
        <v>19</v>
      </c>
      <c r="N438" s="227" t="s">
        <v>45</v>
      </c>
      <c r="O438" s="84"/>
      <c r="P438" s="228">
        <f>O438*H438</f>
        <v>0</v>
      </c>
      <c r="Q438" s="228">
        <v>0</v>
      </c>
      <c r="R438" s="228">
        <f>Q438*H438</f>
        <v>0</v>
      </c>
      <c r="S438" s="228">
        <v>0</v>
      </c>
      <c r="T438" s="229">
        <f>S438*H438</f>
        <v>0</v>
      </c>
      <c r="U438" s="38"/>
      <c r="V438" s="38"/>
      <c r="W438" s="38"/>
      <c r="X438" s="38"/>
      <c r="Y438" s="38"/>
      <c r="Z438" s="38"/>
      <c r="AA438" s="38"/>
      <c r="AB438" s="38"/>
      <c r="AC438" s="38"/>
      <c r="AD438" s="38"/>
      <c r="AE438" s="38"/>
      <c r="AR438" s="230" t="s">
        <v>236</v>
      </c>
      <c r="AT438" s="230" t="s">
        <v>159</v>
      </c>
      <c r="AU438" s="230" t="s">
        <v>82</v>
      </c>
      <c r="AY438" s="17" t="s">
        <v>158</v>
      </c>
      <c r="BE438" s="231">
        <f>IF(N438="základní",J438,0)</f>
        <v>0</v>
      </c>
      <c r="BF438" s="231">
        <f>IF(N438="snížená",J438,0)</f>
        <v>0</v>
      </c>
      <c r="BG438" s="231">
        <f>IF(N438="zákl. přenesená",J438,0)</f>
        <v>0</v>
      </c>
      <c r="BH438" s="231">
        <f>IF(N438="sníž. přenesená",J438,0)</f>
        <v>0</v>
      </c>
      <c r="BI438" s="231">
        <f>IF(N438="nulová",J438,0)</f>
        <v>0</v>
      </c>
      <c r="BJ438" s="17" t="s">
        <v>82</v>
      </c>
      <c r="BK438" s="231">
        <f>ROUND(I438*H438,2)</f>
        <v>0</v>
      </c>
      <c r="BL438" s="17" t="s">
        <v>236</v>
      </c>
      <c r="BM438" s="230" t="s">
        <v>763</v>
      </c>
    </row>
    <row r="439" spans="1:47" s="2" customFormat="1" ht="12">
      <c r="A439" s="38"/>
      <c r="B439" s="39"/>
      <c r="C439" s="40"/>
      <c r="D439" s="232" t="s">
        <v>165</v>
      </c>
      <c r="E439" s="40"/>
      <c r="F439" s="233" t="s">
        <v>764</v>
      </c>
      <c r="G439" s="40"/>
      <c r="H439" s="40"/>
      <c r="I439" s="136"/>
      <c r="J439" s="40"/>
      <c r="K439" s="40"/>
      <c r="L439" s="44"/>
      <c r="M439" s="234"/>
      <c r="N439" s="235"/>
      <c r="O439" s="84"/>
      <c r="P439" s="84"/>
      <c r="Q439" s="84"/>
      <c r="R439" s="84"/>
      <c r="S439" s="84"/>
      <c r="T439" s="85"/>
      <c r="U439" s="38"/>
      <c r="V439" s="38"/>
      <c r="W439" s="38"/>
      <c r="X439" s="38"/>
      <c r="Y439" s="38"/>
      <c r="Z439" s="38"/>
      <c r="AA439" s="38"/>
      <c r="AB439" s="38"/>
      <c r="AC439" s="38"/>
      <c r="AD439" s="38"/>
      <c r="AE439" s="38"/>
      <c r="AT439" s="17" t="s">
        <v>165</v>
      </c>
      <c r="AU439" s="17" t="s">
        <v>82</v>
      </c>
    </row>
    <row r="440" spans="1:47" s="2" customFormat="1" ht="12">
      <c r="A440" s="38"/>
      <c r="B440" s="39"/>
      <c r="C440" s="40"/>
      <c r="D440" s="232" t="s">
        <v>216</v>
      </c>
      <c r="E440" s="40"/>
      <c r="F440" s="258" t="s">
        <v>765</v>
      </c>
      <c r="G440" s="40"/>
      <c r="H440" s="40"/>
      <c r="I440" s="136"/>
      <c r="J440" s="40"/>
      <c r="K440" s="40"/>
      <c r="L440" s="44"/>
      <c r="M440" s="234"/>
      <c r="N440" s="235"/>
      <c r="O440" s="84"/>
      <c r="P440" s="84"/>
      <c r="Q440" s="84"/>
      <c r="R440" s="84"/>
      <c r="S440" s="84"/>
      <c r="T440" s="85"/>
      <c r="U440" s="38"/>
      <c r="V440" s="38"/>
      <c r="W440" s="38"/>
      <c r="X440" s="38"/>
      <c r="Y440" s="38"/>
      <c r="Z440" s="38"/>
      <c r="AA440" s="38"/>
      <c r="AB440" s="38"/>
      <c r="AC440" s="38"/>
      <c r="AD440" s="38"/>
      <c r="AE440" s="38"/>
      <c r="AT440" s="17" t="s">
        <v>216</v>
      </c>
      <c r="AU440" s="17" t="s">
        <v>82</v>
      </c>
    </row>
    <row r="441" spans="1:51" s="13" customFormat="1" ht="12">
      <c r="A441" s="13"/>
      <c r="B441" s="236"/>
      <c r="C441" s="237"/>
      <c r="D441" s="232" t="s">
        <v>166</v>
      </c>
      <c r="E441" s="238" t="s">
        <v>19</v>
      </c>
      <c r="F441" s="239" t="s">
        <v>707</v>
      </c>
      <c r="G441" s="237"/>
      <c r="H441" s="240">
        <v>1</v>
      </c>
      <c r="I441" s="241"/>
      <c r="J441" s="237"/>
      <c r="K441" s="237"/>
      <c r="L441" s="242"/>
      <c r="M441" s="243"/>
      <c r="N441" s="244"/>
      <c r="O441" s="244"/>
      <c r="P441" s="244"/>
      <c r="Q441" s="244"/>
      <c r="R441" s="244"/>
      <c r="S441" s="244"/>
      <c r="T441" s="245"/>
      <c r="U441" s="13"/>
      <c r="V441" s="13"/>
      <c r="W441" s="13"/>
      <c r="X441" s="13"/>
      <c r="Y441" s="13"/>
      <c r="Z441" s="13"/>
      <c r="AA441" s="13"/>
      <c r="AB441" s="13"/>
      <c r="AC441" s="13"/>
      <c r="AD441" s="13"/>
      <c r="AE441" s="13"/>
      <c r="AT441" s="246" t="s">
        <v>166</v>
      </c>
      <c r="AU441" s="246" t="s">
        <v>82</v>
      </c>
      <c r="AV441" s="13" t="s">
        <v>85</v>
      </c>
      <c r="AW441" s="13" t="s">
        <v>34</v>
      </c>
      <c r="AX441" s="13" t="s">
        <v>82</v>
      </c>
      <c r="AY441" s="246" t="s">
        <v>158</v>
      </c>
    </row>
    <row r="442" spans="1:65" s="2" customFormat="1" ht="21.75" customHeight="1">
      <c r="A442" s="38"/>
      <c r="B442" s="39"/>
      <c r="C442" s="259" t="s">
        <v>766</v>
      </c>
      <c r="D442" s="259" t="s">
        <v>199</v>
      </c>
      <c r="E442" s="260" t="s">
        <v>767</v>
      </c>
      <c r="F442" s="261" t="s">
        <v>768</v>
      </c>
      <c r="G442" s="262" t="s">
        <v>202</v>
      </c>
      <c r="H442" s="263">
        <v>4</v>
      </c>
      <c r="I442" s="264"/>
      <c r="J442" s="265">
        <f>ROUND(I442*H442,2)</f>
        <v>0</v>
      </c>
      <c r="K442" s="261" t="s">
        <v>19</v>
      </c>
      <c r="L442" s="266"/>
      <c r="M442" s="267" t="s">
        <v>19</v>
      </c>
      <c r="N442" s="268" t="s">
        <v>45</v>
      </c>
      <c r="O442" s="84"/>
      <c r="P442" s="228">
        <f>O442*H442</f>
        <v>0</v>
      </c>
      <c r="Q442" s="228">
        <v>0</v>
      </c>
      <c r="R442" s="228">
        <f>Q442*H442</f>
        <v>0</v>
      </c>
      <c r="S442" s="228">
        <v>0</v>
      </c>
      <c r="T442" s="229">
        <f>S442*H442</f>
        <v>0</v>
      </c>
      <c r="U442" s="38"/>
      <c r="V442" s="38"/>
      <c r="W442" s="38"/>
      <c r="X442" s="38"/>
      <c r="Y442" s="38"/>
      <c r="Z442" s="38"/>
      <c r="AA442" s="38"/>
      <c r="AB442" s="38"/>
      <c r="AC442" s="38"/>
      <c r="AD442" s="38"/>
      <c r="AE442" s="38"/>
      <c r="AR442" s="230" t="s">
        <v>241</v>
      </c>
      <c r="AT442" s="230" t="s">
        <v>199</v>
      </c>
      <c r="AU442" s="230" t="s">
        <v>82</v>
      </c>
      <c r="AY442" s="17" t="s">
        <v>158</v>
      </c>
      <c r="BE442" s="231">
        <f>IF(N442="základní",J442,0)</f>
        <v>0</v>
      </c>
      <c r="BF442" s="231">
        <f>IF(N442="snížená",J442,0)</f>
        <v>0</v>
      </c>
      <c r="BG442" s="231">
        <f>IF(N442="zákl. přenesená",J442,0)</f>
        <v>0</v>
      </c>
      <c r="BH442" s="231">
        <f>IF(N442="sníž. přenesená",J442,0)</f>
        <v>0</v>
      </c>
      <c r="BI442" s="231">
        <f>IF(N442="nulová",J442,0)</f>
        <v>0</v>
      </c>
      <c r="BJ442" s="17" t="s">
        <v>82</v>
      </c>
      <c r="BK442" s="231">
        <f>ROUND(I442*H442,2)</f>
        <v>0</v>
      </c>
      <c r="BL442" s="17" t="s">
        <v>236</v>
      </c>
      <c r="BM442" s="230" t="s">
        <v>769</v>
      </c>
    </row>
    <row r="443" spans="1:47" s="2" customFormat="1" ht="12">
      <c r="A443" s="38"/>
      <c r="B443" s="39"/>
      <c r="C443" s="40"/>
      <c r="D443" s="232" t="s">
        <v>165</v>
      </c>
      <c r="E443" s="40"/>
      <c r="F443" s="233" t="s">
        <v>768</v>
      </c>
      <c r="G443" s="40"/>
      <c r="H443" s="40"/>
      <c r="I443" s="136"/>
      <c r="J443" s="40"/>
      <c r="K443" s="40"/>
      <c r="L443" s="44"/>
      <c r="M443" s="234"/>
      <c r="N443" s="235"/>
      <c r="O443" s="84"/>
      <c r="P443" s="84"/>
      <c r="Q443" s="84"/>
      <c r="R443" s="84"/>
      <c r="S443" s="84"/>
      <c r="T443" s="85"/>
      <c r="U443" s="38"/>
      <c r="V443" s="38"/>
      <c r="W443" s="38"/>
      <c r="X443" s="38"/>
      <c r="Y443" s="38"/>
      <c r="Z443" s="38"/>
      <c r="AA443" s="38"/>
      <c r="AB443" s="38"/>
      <c r="AC443" s="38"/>
      <c r="AD443" s="38"/>
      <c r="AE443" s="38"/>
      <c r="AT443" s="17" t="s">
        <v>165</v>
      </c>
      <c r="AU443" s="17" t="s">
        <v>82</v>
      </c>
    </row>
    <row r="444" spans="1:51" s="13" customFormat="1" ht="12">
      <c r="A444" s="13"/>
      <c r="B444" s="236"/>
      <c r="C444" s="237"/>
      <c r="D444" s="232" t="s">
        <v>166</v>
      </c>
      <c r="E444" s="238" t="s">
        <v>19</v>
      </c>
      <c r="F444" s="239" t="s">
        <v>770</v>
      </c>
      <c r="G444" s="237"/>
      <c r="H444" s="240">
        <v>4</v>
      </c>
      <c r="I444" s="241"/>
      <c r="J444" s="237"/>
      <c r="K444" s="237"/>
      <c r="L444" s="242"/>
      <c r="M444" s="243"/>
      <c r="N444" s="244"/>
      <c r="O444" s="244"/>
      <c r="P444" s="244"/>
      <c r="Q444" s="244"/>
      <c r="R444" s="244"/>
      <c r="S444" s="244"/>
      <c r="T444" s="245"/>
      <c r="U444" s="13"/>
      <c r="V444" s="13"/>
      <c r="W444" s="13"/>
      <c r="X444" s="13"/>
      <c r="Y444" s="13"/>
      <c r="Z444" s="13"/>
      <c r="AA444" s="13"/>
      <c r="AB444" s="13"/>
      <c r="AC444" s="13"/>
      <c r="AD444" s="13"/>
      <c r="AE444" s="13"/>
      <c r="AT444" s="246" t="s">
        <v>166</v>
      </c>
      <c r="AU444" s="246" t="s">
        <v>82</v>
      </c>
      <c r="AV444" s="13" t="s">
        <v>85</v>
      </c>
      <c r="AW444" s="13" t="s">
        <v>34</v>
      </c>
      <c r="AX444" s="13" t="s">
        <v>82</v>
      </c>
      <c r="AY444" s="246" t="s">
        <v>158</v>
      </c>
    </row>
    <row r="445" spans="1:65" s="2" customFormat="1" ht="21.75" customHeight="1">
      <c r="A445" s="38"/>
      <c r="B445" s="39"/>
      <c r="C445" s="259" t="s">
        <v>771</v>
      </c>
      <c r="D445" s="259" t="s">
        <v>199</v>
      </c>
      <c r="E445" s="260" t="s">
        <v>772</v>
      </c>
      <c r="F445" s="261" t="s">
        <v>773</v>
      </c>
      <c r="G445" s="262" t="s">
        <v>202</v>
      </c>
      <c r="H445" s="263">
        <v>2</v>
      </c>
      <c r="I445" s="264"/>
      <c r="J445" s="265">
        <f>ROUND(I445*H445,2)</f>
        <v>0</v>
      </c>
      <c r="K445" s="261" t="s">
        <v>19</v>
      </c>
      <c r="L445" s="266"/>
      <c r="M445" s="267" t="s">
        <v>19</v>
      </c>
      <c r="N445" s="268" t="s">
        <v>45</v>
      </c>
      <c r="O445" s="84"/>
      <c r="P445" s="228">
        <f>O445*H445</f>
        <v>0</v>
      </c>
      <c r="Q445" s="228">
        <v>0</v>
      </c>
      <c r="R445" s="228">
        <f>Q445*H445</f>
        <v>0</v>
      </c>
      <c r="S445" s="228">
        <v>0</v>
      </c>
      <c r="T445" s="229">
        <f>S445*H445</f>
        <v>0</v>
      </c>
      <c r="U445" s="38"/>
      <c r="V445" s="38"/>
      <c r="W445" s="38"/>
      <c r="X445" s="38"/>
      <c r="Y445" s="38"/>
      <c r="Z445" s="38"/>
      <c r="AA445" s="38"/>
      <c r="AB445" s="38"/>
      <c r="AC445" s="38"/>
      <c r="AD445" s="38"/>
      <c r="AE445" s="38"/>
      <c r="AR445" s="230" t="s">
        <v>241</v>
      </c>
      <c r="AT445" s="230" t="s">
        <v>199</v>
      </c>
      <c r="AU445" s="230" t="s">
        <v>82</v>
      </c>
      <c r="AY445" s="17" t="s">
        <v>158</v>
      </c>
      <c r="BE445" s="231">
        <f>IF(N445="základní",J445,0)</f>
        <v>0</v>
      </c>
      <c r="BF445" s="231">
        <f>IF(N445="snížená",J445,0)</f>
        <v>0</v>
      </c>
      <c r="BG445" s="231">
        <f>IF(N445="zákl. přenesená",J445,0)</f>
        <v>0</v>
      </c>
      <c r="BH445" s="231">
        <f>IF(N445="sníž. přenesená",J445,0)</f>
        <v>0</v>
      </c>
      <c r="BI445" s="231">
        <f>IF(N445="nulová",J445,0)</f>
        <v>0</v>
      </c>
      <c r="BJ445" s="17" t="s">
        <v>82</v>
      </c>
      <c r="BK445" s="231">
        <f>ROUND(I445*H445,2)</f>
        <v>0</v>
      </c>
      <c r="BL445" s="17" t="s">
        <v>236</v>
      </c>
      <c r="BM445" s="230" t="s">
        <v>774</v>
      </c>
    </row>
    <row r="446" spans="1:47" s="2" customFormat="1" ht="12">
      <c r="A446" s="38"/>
      <c r="B446" s="39"/>
      <c r="C446" s="40"/>
      <c r="D446" s="232" t="s">
        <v>165</v>
      </c>
      <c r="E446" s="40"/>
      <c r="F446" s="233" t="s">
        <v>773</v>
      </c>
      <c r="G446" s="40"/>
      <c r="H446" s="40"/>
      <c r="I446" s="136"/>
      <c r="J446" s="40"/>
      <c r="K446" s="40"/>
      <c r="L446" s="44"/>
      <c r="M446" s="234"/>
      <c r="N446" s="235"/>
      <c r="O446" s="84"/>
      <c r="P446" s="84"/>
      <c r="Q446" s="84"/>
      <c r="R446" s="84"/>
      <c r="S446" s="84"/>
      <c r="T446" s="85"/>
      <c r="U446" s="38"/>
      <c r="V446" s="38"/>
      <c r="W446" s="38"/>
      <c r="X446" s="38"/>
      <c r="Y446" s="38"/>
      <c r="Z446" s="38"/>
      <c r="AA446" s="38"/>
      <c r="AB446" s="38"/>
      <c r="AC446" s="38"/>
      <c r="AD446" s="38"/>
      <c r="AE446" s="38"/>
      <c r="AT446" s="17" t="s">
        <v>165</v>
      </c>
      <c r="AU446" s="17" t="s">
        <v>82</v>
      </c>
    </row>
    <row r="447" spans="1:51" s="13" customFormat="1" ht="12">
      <c r="A447" s="13"/>
      <c r="B447" s="236"/>
      <c r="C447" s="237"/>
      <c r="D447" s="232" t="s">
        <v>166</v>
      </c>
      <c r="E447" s="238" t="s">
        <v>19</v>
      </c>
      <c r="F447" s="239" t="s">
        <v>702</v>
      </c>
      <c r="G447" s="237"/>
      <c r="H447" s="240">
        <v>2</v>
      </c>
      <c r="I447" s="241"/>
      <c r="J447" s="237"/>
      <c r="K447" s="237"/>
      <c r="L447" s="242"/>
      <c r="M447" s="243"/>
      <c r="N447" s="244"/>
      <c r="O447" s="244"/>
      <c r="P447" s="244"/>
      <c r="Q447" s="244"/>
      <c r="R447" s="244"/>
      <c r="S447" s="244"/>
      <c r="T447" s="245"/>
      <c r="U447" s="13"/>
      <c r="V447" s="13"/>
      <c r="W447" s="13"/>
      <c r="X447" s="13"/>
      <c r="Y447" s="13"/>
      <c r="Z447" s="13"/>
      <c r="AA447" s="13"/>
      <c r="AB447" s="13"/>
      <c r="AC447" s="13"/>
      <c r="AD447" s="13"/>
      <c r="AE447" s="13"/>
      <c r="AT447" s="246" t="s">
        <v>166</v>
      </c>
      <c r="AU447" s="246" t="s">
        <v>82</v>
      </c>
      <c r="AV447" s="13" t="s">
        <v>85</v>
      </c>
      <c r="AW447" s="13" t="s">
        <v>34</v>
      </c>
      <c r="AX447" s="13" t="s">
        <v>82</v>
      </c>
      <c r="AY447" s="246" t="s">
        <v>158</v>
      </c>
    </row>
    <row r="448" spans="1:65" s="2" customFormat="1" ht="16.5" customHeight="1">
      <c r="A448" s="38"/>
      <c r="B448" s="39"/>
      <c r="C448" s="259" t="s">
        <v>775</v>
      </c>
      <c r="D448" s="259" t="s">
        <v>199</v>
      </c>
      <c r="E448" s="260" t="s">
        <v>776</v>
      </c>
      <c r="F448" s="261" t="s">
        <v>777</v>
      </c>
      <c r="G448" s="262" t="s">
        <v>202</v>
      </c>
      <c r="H448" s="263">
        <v>15</v>
      </c>
      <c r="I448" s="264"/>
      <c r="J448" s="265">
        <f>ROUND(I448*H448,2)</f>
        <v>0</v>
      </c>
      <c r="K448" s="261" t="s">
        <v>19</v>
      </c>
      <c r="L448" s="266"/>
      <c r="M448" s="267" t="s">
        <v>19</v>
      </c>
      <c r="N448" s="268" t="s">
        <v>45</v>
      </c>
      <c r="O448" s="84"/>
      <c r="P448" s="228">
        <f>O448*H448</f>
        <v>0</v>
      </c>
      <c r="Q448" s="228">
        <v>0</v>
      </c>
      <c r="R448" s="228">
        <f>Q448*H448</f>
        <v>0</v>
      </c>
      <c r="S448" s="228">
        <v>0</v>
      </c>
      <c r="T448" s="229">
        <f>S448*H448</f>
        <v>0</v>
      </c>
      <c r="U448" s="38"/>
      <c r="V448" s="38"/>
      <c r="W448" s="38"/>
      <c r="X448" s="38"/>
      <c r="Y448" s="38"/>
      <c r="Z448" s="38"/>
      <c r="AA448" s="38"/>
      <c r="AB448" s="38"/>
      <c r="AC448" s="38"/>
      <c r="AD448" s="38"/>
      <c r="AE448" s="38"/>
      <c r="AR448" s="230" t="s">
        <v>241</v>
      </c>
      <c r="AT448" s="230" t="s">
        <v>199</v>
      </c>
      <c r="AU448" s="230" t="s">
        <v>82</v>
      </c>
      <c r="AY448" s="17" t="s">
        <v>158</v>
      </c>
      <c r="BE448" s="231">
        <f>IF(N448="základní",J448,0)</f>
        <v>0</v>
      </c>
      <c r="BF448" s="231">
        <f>IF(N448="snížená",J448,0)</f>
        <v>0</v>
      </c>
      <c r="BG448" s="231">
        <f>IF(N448="zákl. přenesená",J448,0)</f>
        <v>0</v>
      </c>
      <c r="BH448" s="231">
        <f>IF(N448="sníž. přenesená",J448,0)</f>
        <v>0</v>
      </c>
      <c r="BI448" s="231">
        <f>IF(N448="nulová",J448,0)</f>
        <v>0</v>
      </c>
      <c r="BJ448" s="17" t="s">
        <v>82</v>
      </c>
      <c r="BK448" s="231">
        <f>ROUND(I448*H448,2)</f>
        <v>0</v>
      </c>
      <c r="BL448" s="17" t="s">
        <v>236</v>
      </c>
      <c r="BM448" s="230" t="s">
        <v>778</v>
      </c>
    </row>
    <row r="449" spans="1:47" s="2" customFormat="1" ht="12">
      <c r="A449" s="38"/>
      <c r="B449" s="39"/>
      <c r="C449" s="40"/>
      <c r="D449" s="232" t="s">
        <v>165</v>
      </c>
      <c r="E449" s="40"/>
      <c r="F449" s="233" t="s">
        <v>777</v>
      </c>
      <c r="G449" s="40"/>
      <c r="H449" s="40"/>
      <c r="I449" s="136"/>
      <c r="J449" s="40"/>
      <c r="K449" s="40"/>
      <c r="L449" s="44"/>
      <c r="M449" s="234"/>
      <c r="N449" s="235"/>
      <c r="O449" s="84"/>
      <c r="P449" s="84"/>
      <c r="Q449" s="84"/>
      <c r="R449" s="84"/>
      <c r="S449" s="84"/>
      <c r="T449" s="85"/>
      <c r="U449" s="38"/>
      <c r="V449" s="38"/>
      <c r="W449" s="38"/>
      <c r="X449" s="38"/>
      <c r="Y449" s="38"/>
      <c r="Z449" s="38"/>
      <c r="AA449" s="38"/>
      <c r="AB449" s="38"/>
      <c r="AC449" s="38"/>
      <c r="AD449" s="38"/>
      <c r="AE449" s="38"/>
      <c r="AT449" s="17" t="s">
        <v>165</v>
      </c>
      <c r="AU449" s="17" t="s">
        <v>82</v>
      </c>
    </row>
    <row r="450" spans="1:51" s="13" customFormat="1" ht="12">
      <c r="A450" s="13"/>
      <c r="B450" s="236"/>
      <c r="C450" s="237"/>
      <c r="D450" s="232" t="s">
        <v>166</v>
      </c>
      <c r="E450" s="238" t="s">
        <v>19</v>
      </c>
      <c r="F450" s="239" t="s">
        <v>779</v>
      </c>
      <c r="G450" s="237"/>
      <c r="H450" s="240">
        <v>15</v>
      </c>
      <c r="I450" s="241"/>
      <c r="J450" s="237"/>
      <c r="K450" s="237"/>
      <c r="L450" s="242"/>
      <c r="M450" s="243"/>
      <c r="N450" s="244"/>
      <c r="O450" s="244"/>
      <c r="P450" s="244"/>
      <c r="Q450" s="244"/>
      <c r="R450" s="244"/>
      <c r="S450" s="244"/>
      <c r="T450" s="245"/>
      <c r="U450" s="13"/>
      <c r="V450" s="13"/>
      <c r="W450" s="13"/>
      <c r="X450" s="13"/>
      <c r="Y450" s="13"/>
      <c r="Z450" s="13"/>
      <c r="AA450" s="13"/>
      <c r="AB450" s="13"/>
      <c r="AC450" s="13"/>
      <c r="AD450" s="13"/>
      <c r="AE450" s="13"/>
      <c r="AT450" s="246" t="s">
        <v>166</v>
      </c>
      <c r="AU450" s="246" t="s">
        <v>82</v>
      </c>
      <c r="AV450" s="13" t="s">
        <v>85</v>
      </c>
      <c r="AW450" s="13" t="s">
        <v>34</v>
      </c>
      <c r="AX450" s="13" t="s">
        <v>82</v>
      </c>
      <c r="AY450" s="246" t="s">
        <v>158</v>
      </c>
    </row>
    <row r="451" spans="1:65" s="2" customFormat="1" ht="16.5" customHeight="1">
      <c r="A451" s="38"/>
      <c r="B451" s="39"/>
      <c r="C451" s="259" t="s">
        <v>780</v>
      </c>
      <c r="D451" s="259" t="s">
        <v>199</v>
      </c>
      <c r="E451" s="260" t="s">
        <v>781</v>
      </c>
      <c r="F451" s="261" t="s">
        <v>782</v>
      </c>
      <c r="G451" s="262" t="s">
        <v>202</v>
      </c>
      <c r="H451" s="263">
        <v>1</v>
      </c>
      <c r="I451" s="264"/>
      <c r="J451" s="265">
        <f>ROUND(I451*H451,2)</f>
        <v>0</v>
      </c>
      <c r="K451" s="261" t="s">
        <v>19</v>
      </c>
      <c r="L451" s="266"/>
      <c r="M451" s="267" t="s">
        <v>19</v>
      </c>
      <c r="N451" s="268" t="s">
        <v>45</v>
      </c>
      <c r="O451" s="84"/>
      <c r="P451" s="228">
        <f>O451*H451</f>
        <v>0</v>
      </c>
      <c r="Q451" s="228">
        <v>0</v>
      </c>
      <c r="R451" s="228">
        <f>Q451*H451</f>
        <v>0</v>
      </c>
      <c r="S451" s="228">
        <v>0</v>
      </c>
      <c r="T451" s="229">
        <f>S451*H451</f>
        <v>0</v>
      </c>
      <c r="U451" s="38"/>
      <c r="V451" s="38"/>
      <c r="W451" s="38"/>
      <c r="X451" s="38"/>
      <c r="Y451" s="38"/>
      <c r="Z451" s="38"/>
      <c r="AA451" s="38"/>
      <c r="AB451" s="38"/>
      <c r="AC451" s="38"/>
      <c r="AD451" s="38"/>
      <c r="AE451" s="38"/>
      <c r="AR451" s="230" t="s">
        <v>241</v>
      </c>
      <c r="AT451" s="230" t="s">
        <v>199</v>
      </c>
      <c r="AU451" s="230" t="s">
        <v>82</v>
      </c>
      <c r="AY451" s="17" t="s">
        <v>158</v>
      </c>
      <c r="BE451" s="231">
        <f>IF(N451="základní",J451,0)</f>
        <v>0</v>
      </c>
      <c r="BF451" s="231">
        <f>IF(N451="snížená",J451,0)</f>
        <v>0</v>
      </c>
      <c r="BG451" s="231">
        <f>IF(N451="zákl. přenesená",J451,0)</f>
        <v>0</v>
      </c>
      <c r="BH451" s="231">
        <f>IF(N451="sníž. přenesená",J451,0)</f>
        <v>0</v>
      </c>
      <c r="BI451" s="231">
        <f>IF(N451="nulová",J451,0)</f>
        <v>0</v>
      </c>
      <c r="BJ451" s="17" t="s">
        <v>82</v>
      </c>
      <c r="BK451" s="231">
        <f>ROUND(I451*H451,2)</f>
        <v>0</v>
      </c>
      <c r="BL451" s="17" t="s">
        <v>236</v>
      </c>
      <c r="BM451" s="230" t="s">
        <v>783</v>
      </c>
    </row>
    <row r="452" spans="1:47" s="2" customFormat="1" ht="12">
      <c r="A452" s="38"/>
      <c r="B452" s="39"/>
      <c r="C452" s="40"/>
      <c r="D452" s="232" t="s">
        <v>165</v>
      </c>
      <c r="E452" s="40"/>
      <c r="F452" s="233" t="s">
        <v>782</v>
      </c>
      <c r="G452" s="40"/>
      <c r="H452" s="40"/>
      <c r="I452" s="136"/>
      <c r="J452" s="40"/>
      <c r="K452" s="40"/>
      <c r="L452" s="44"/>
      <c r="M452" s="234"/>
      <c r="N452" s="235"/>
      <c r="O452" s="84"/>
      <c r="P452" s="84"/>
      <c r="Q452" s="84"/>
      <c r="R452" s="84"/>
      <c r="S452" s="84"/>
      <c r="T452" s="85"/>
      <c r="U452" s="38"/>
      <c r="V452" s="38"/>
      <c r="W452" s="38"/>
      <c r="X452" s="38"/>
      <c r="Y452" s="38"/>
      <c r="Z452" s="38"/>
      <c r="AA452" s="38"/>
      <c r="AB452" s="38"/>
      <c r="AC452" s="38"/>
      <c r="AD452" s="38"/>
      <c r="AE452" s="38"/>
      <c r="AT452" s="17" t="s">
        <v>165</v>
      </c>
      <c r="AU452" s="17" t="s">
        <v>82</v>
      </c>
    </row>
    <row r="453" spans="1:51" s="13" customFormat="1" ht="12">
      <c r="A453" s="13"/>
      <c r="B453" s="236"/>
      <c r="C453" s="237"/>
      <c r="D453" s="232" t="s">
        <v>166</v>
      </c>
      <c r="E453" s="238" t="s">
        <v>19</v>
      </c>
      <c r="F453" s="239" t="s">
        <v>707</v>
      </c>
      <c r="G453" s="237"/>
      <c r="H453" s="240">
        <v>1</v>
      </c>
      <c r="I453" s="241"/>
      <c r="J453" s="237"/>
      <c r="K453" s="237"/>
      <c r="L453" s="242"/>
      <c r="M453" s="243"/>
      <c r="N453" s="244"/>
      <c r="O453" s="244"/>
      <c r="P453" s="244"/>
      <c r="Q453" s="244"/>
      <c r="R453" s="244"/>
      <c r="S453" s="244"/>
      <c r="T453" s="245"/>
      <c r="U453" s="13"/>
      <c r="V453" s="13"/>
      <c r="W453" s="13"/>
      <c r="X453" s="13"/>
      <c r="Y453" s="13"/>
      <c r="Z453" s="13"/>
      <c r="AA453" s="13"/>
      <c r="AB453" s="13"/>
      <c r="AC453" s="13"/>
      <c r="AD453" s="13"/>
      <c r="AE453" s="13"/>
      <c r="AT453" s="246" t="s">
        <v>166</v>
      </c>
      <c r="AU453" s="246" t="s">
        <v>82</v>
      </c>
      <c r="AV453" s="13" t="s">
        <v>85</v>
      </c>
      <c r="AW453" s="13" t="s">
        <v>34</v>
      </c>
      <c r="AX453" s="13" t="s">
        <v>82</v>
      </c>
      <c r="AY453" s="246" t="s">
        <v>158</v>
      </c>
    </row>
    <row r="454" spans="1:65" s="2" customFormat="1" ht="21.75" customHeight="1">
      <c r="A454" s="38"/>
      <c r="B454" s="39"/>
      <c r="C454" s="219" t="s">
        <v>784</v>
      </c>
      <c r="D454" s="219" t="s">
        <v>159</v>
      </c>
      <c r="E454" s="220" t="s">
        <v>785</v>
      </c>
      <c r="F454" s="221" t="s">
        <v>786</v>
      </c>
      <c r="G454" s="222" t="s">
        <v>202</v>
      </c>
      <c r="H454" s="223">
        <v>2</v>
      </c>
      <c r="I454" s="224"/>
      <c r="J454" s="225">
        <f>ROUND(I454*H454,2)</f>
        <v>0</v>
      </c>
      <c r="K454" s="221" t="s">
        <v>213</v>
      </c>
      <c r="L454" s="44"/>
      <c r="M454" s="226" t="s">
        <v>19</v>
      </c>
      <c r="N454" s="227" t="s">
        <v>45</v>
      </c>
      <c r="O454" s="84"/>
      <c r="P454" s="228">
        <f>O454*H454</f>
        <v>0</v>
      </c>
      <c r="Q454" s="228">
        <v>0</v>
      </c>
      <c r="R454" s="228">
        <f>Q454*H454</f>
        <v>0</v>
      </c>
      <c r="S454" s="228">
        <v>0</v>
      </c>
      <c r="T454" s="229">
        <f>S454*H454</f>
        <v>0</v>
      </c>
      <c r="U454" s="38"/>
      <c r="V454" s="38"/>
      <c r="W454" s="38"/>
      <c r="X454" s="38"/>
      <c r="Y454" s="38"/>
      <c r="Z454" s="38"/>
      <c r="AA454" s="38"/>
      <c r="AB454" s="38"/>
      <c r="AC454" s="38"/>
      <c r="AD454" s="38"/>
      <c r="AE454" s="38"/>
      <c r="AR454" s="230" t="s">
        <v>236</v>
      </c>
      <c r="AT454" s="230" t="s">
        <v>159</v>
      </c>
      <c r="AU454" s="230" t="s">
        <v>82</v>
      </c>
      <c r="AY454" s="17" t="s">
        <v>158</v>
      </c>
      <c r="BE454" s="231">
        <f>IF(N454="základní",J454,0)</f>
        <v>0</v>
      </c>
      <c r="BF454" s="231">
        <f>IF(N454="snížená",J454,0)</f>
        <v>0</v>
      </c>
      <c r="BG454" s="231">
        <f>IF(N454="zákl. přenesená",J454,0)</f>
        <v>0</v>
      </c>
      <c r="BH454" s="231">
        <f>IF(N454="sníž. přenesená",J454,0)</f>
        <v>0</v>
      </c>
      <c r="BI454" s="231">
        <f>IF(N454="nulová",J454,0)</f>
        <v>0</v>
      </c>
      <c r="BJ454" s="17" t="s">
        <v>82</v>
      </c>
      <c r="BK454" s="231">
        <f>ROUND(I454*H454,2)</f>
        <v>0</v>
      </c>
      <c r="BL454" s="17" t="s">
        <v>236</v>
      </c>
      <c r="BM454" s="230" t="s">
        <v>787</v>
      </c>
    </row>
    <row r="455" spans="1:47" s="2" customFormat="1" ht="12">
      <c r="A455" s="38"/>
      <c r="B455" s="39"/>
      <c r="C455" s="40"/>
      <c r="D455" s="232" t="s">
        <v>165</v>
      </c>
      <c r="E455" s="40"/>
      <c r="F455" s="233" t="s">
        <v>786</v>
      </c>
      <c r="G455" s="40"/>
      <c r="H455" s="40"/>
      <c r="I455" s="136"/>
      <c r="J455" s="40"/>
      <c r="K455" s="40"/>
      <c r="L455" s="44"/>
      <c r="M455" s="234"/>
      <c r="N455" s="235"/>
      <c r="O455" s="84"/>
      <c r="P455" s="84"/>
      <c r="Q455" s="84"/>
      <c r="R455" s="84"/>
      <c r="S455" s="84"/>
      <c r="T455" s="85"/>
      <c r="U455" s="38"/>
      <c r="V455" s="38"/>
      <c r="W455" s="38"/>
      <c r="X455" s="38"/>
      <c r="Y455" s="38"/>
      <c r="Z455" s="38"/>
      <c r="AA455" s="38"/>
      <c r="AB455" s="38"/>
      <c r="AC455" s="38"/>
      <c r="AD455" s="38"/>
      <c r="AE455" s="38"/>
      <c r="AT455" s="17" t="s">
        <v>165</v>
      </c>
      <c r="AU455" s="17" t="s">
        <v>82</v>
      </c>
    </row>
    <row r="456" spans="1:65" s="2" customFormat="1" ht="16.5" customHeight="1">
      <c r="A456" s="38"/>
      <c r="B456" s="39"/>
      <c r="C456" s="259" t="s">
        <v>788</v>
      </c>
      <c r="D456" s="259" t="s">
        <v>199</v>
      </c>
      <c r="E456" s="260" t="s">
        <v>789</v>
      </c>
      <c r="F456" s="261" t="s">
        <v>790</v>
      </c>
      <c r="G456" s="262" t="s">
        <v>202</v>
      </c>
      <c r="H456" s="263">
        <v>2</v>
      </c>
      <c r="I456" s="264"/>
      <c r="J456" s="265">
        <f>ROUND(I456*H456,2)</f>
        <v>0</v>
      </c>
      <c r="K456" s="261" t="s">
        <v>19</v>
      </c>
      <c r="L456" s="266"/>
      <c r="M456" s="267" t="s">
        <v>19</v>
      </c>
      <c r="N456" s="268" t="s">
        <v>45</v>
      </c>
      <c r="O456" s="84"/>
      <c r="P456" s="228">
        <f>O456*H456</f>
        <v>0</v>
      </c>
      <c r="Q456" s="228">
        <v>0</v>
      </c>
      <c r="R456" s="228">
        <f>Q456*H456</f>
        <v>0</v>
      </c>
      <c r="S456" s="228">
        <v>0</v>
      </c>
      <c r="T456" s="229">
        <f>S456*H456</f>
        <v>0</v>
      </c>
      <c r="U456" s="38"/>
      <c r="V456" s="38"/>
      <c r="W456" s="38"/>
      <c r="X456" s="38"/>
      <c r="Y456" s="38"/>
      <c r="Z456" s="38"/>
      <c r="AA456" s="38"/>
      <c r="AB456" s="38"/>
      <c r="AC456" s="38"/>
      <c r="AD456" s="38"/>
      <c r="AE456" s="38"/>
      <c r="AR456" s="230" t="s">
        <v>241</v>
      </c>
      <c r="AT456" s="230" t="s">
        <v>199</v>
      </c>
      <c r="AU456" s="230" t="s">
        <v>82</v>
      </c>
      <c r="AY456" s="17" t="s">
        <v>158</v>
      </c>
      <c r="BE456" s="231">
        <f>IF(N456="základní",J456,0)</f>
        <v>0</v>
      </c>
      <c r="BF456" s="231">
        <f>IF(N456="snížená",J456,0)</f>
        <v>0</v>
      </c>
      <c r="BG456" s="231">
        <f>IF(N456="zákl. přenesená",J456,0)</f>
        <v>0</v>
      </c>
      <c r="BH456" s="231">
        <f>IF(N456="sníž. přenesená",J456,0)</f>
        <v>0</v>
      </c>
      <c r="BI456" s="231">
        <f>IF(N456="nulová",J456,0)</f>
        <v>0</v>
      </c>
      <c r="BJ456" s="17" t="s">
        <v>82</v>
      </c>
      <c r="BK456" s="231">
        <f>ROUND(I456*H456,2)</f>
        <v>0</v>
      </c>
      <c r="BL456" s="17" t="s">
        <v>236</v>
      </c>
      <c r="BM456" s="230" t="s">
        <v>791</v>
      </c>
    </row>
    <row r="457" spans="1:47" s="2" customFormat="1" ht="12">
      <c r="A457" s="38"/>
      <c r="B457" s="39"/>
      <c r="C457" s="40"/>
      <c r="D457" s="232" t="s">
        <v>165</v>
      </c>
      <c r="E457" s="40"/>
      <c r="F457" s="233" t="s">
        <v>790</v>
      </c>
      <c r="G457" s="40"/>
      <c r="H457" s="40"/>
      <c r="I457" s="136"/>
      <c r="J457" s="40"/>
      <c r="K457" s="40"/>
      <c r="L457" s="44"/>
      <c r="M457" s="234"/>
      <c r="N457" s="235"/>
      <c r="O457" s="84"/>
      <c r="P457" s="84"/>
      <c r="Q457" s="84"/>
      <c r="R457" s="84"/>
      <c r="S457" s="84"/>
      <c r="T457" s="85"/>
      <c r="U457" s="38"/>
      <c r="V457" s="38"/>
      <c r="W457" s="38"/>
      <c r="X457" s="38"/>
      <c r="Y457" s="38"/>
      <c r="Z457" s="38"/>
      <c r="AA457" s="38"/>
      <c r="AB457" s="38"/>
      <c r="AC457" s="38"/>
      <c r="AD457" s="38"/>
      <c r="AE457" s="38"/>
      <c r="AT457" s="17" t="s">
        <v>165</v>
      </c>
      <c r="AU457" s="17" t="s">
        <v>82</v>
      </c>
    </row>
    <row r="458" spans="1:51" s="13" customFormat="1" ht="12">
      <c r="A458" s="13"/>
      <c r="B458" s="236"/>
      <c r="C458" s="237"/>
      <c r="D458" s="232" t="s">
        <v>166</v>
      </c>
      <c r="E458" s="238" t="s">
        <v>19</v>
      </c>
      <c r="F458" s="239" t="s">
        <v>702</v>
      </c>
      <c r="G458" s="237"/>
      <c r="H458" s="240">
        <v>2</v>
      </c>
      <c r="I458" s="241"/>
      <c r="J458" s="237"/>
      <c r="K458" s="237"/>
      <c r="L458" s="242"/>
      <c r="M458" s="243"/>
      <c r="N458" s="244"/>
      <c r="O458" s="244"/>
      <c r="P458" s="244"/>
      <c r="Q458" s="244"/>
      <c r="R458" s="244"/>
      <c r="S458" s="244"/>
      <c r="T458" s="245"/>
      <c r="U458" s="13"/>
      <c r="V458" s="13"/>
      <c r="W458" s="13"/>
      <c r="X458" s="13"/>
      <c r="Y458" s="13"/>
      <c r="Z458" s="13"/>
      <c r="AA458" s="13"/>
      <c r="AB458" s="13"/>
      <c r="AC458" s="13"/>
      <c r="AD458" s="13"/>
      <c r="AE458" s="13"/>
      <c r="AT458" s="246" t="s">
        <v>166</v>
      </c>
      <c r="AU458" s="246" t="s">
        <v>82</v>
      </c>
      <c r="AV458" s="13" t="s">
        <v>85</v>
      </c>
      <c r="AW458" s="13" t="s">
        <v>34</v>
      </c>
      <c r="AX458" s="13" t="s">
        <v>82</v>
      </c>
      <c r="AY458" s="246" t="s">
        <v>158</v>
      </c>
    </row>
    <row r="459" spans="1:65" s="2" customFormat="1" ht="21.75" customHeight="1">
      <c r="A459" s="38"/>
      <c r="B459" s="39"/>
      <c r="C459" s="219" t="s">
        <v>792</v>
      </c>
      <c r="D459" s="219" t="s">
        <v>159</v>
      </c>
      <c r="E459" s="220" t="s">
        <v>793</v>
      </c>
      <c r="F459" s="221" t="s">
        <v>794</v>
      </c>
      <c r="G459" s="222" t="s">
        <v>202</v>
      </c>
      <c r="H459" s="223">
        <v>6</v>
      </c>
      <c r="I459" s="224"/>
      <c r="J459" s="225">
        <f>ROUND(I459*H459,2)</f>
        <v>0</v>
      </c>
      <c r="K459" s="221" t="s">
        <v>213</v>
      </c>
      <c r="L459" s="44"/>
      <c r="M459" s="226" t="s">
        <v>19</v>
      </c>
      <c r="N459" s="227" t="s">
        <v>45</v>
      </c>
      <c r="O459" s="84"/>
      <c r="P459" s="228">
        <f>O459*H459</f>
        <v>0</v>
      </c>
      <c r="Q459" s="228">
        <v>0</v>
      </c>
      <c r="R459" s="228">
        <f>Q459*H459</f>
        <v>0</v>
      </c>
      <c r="S459" s="228">
        <v>0</v>
      </c>
      <c r="T459" s="229">
        <f>S459*H459</f>
        <v>0</v>
      </c>
      <c r="U459" s="38"/>
      <c r="V459" s="38"/>
      <c r="W459" s="38"/>
      <c r="X459" s="38"/>
      <c r="Y459" s="38"/>
      <c r="Z459" s="38"/>
      <c r="AA459" s="38"/>
      <c r="AB459" s="38"/>
      <c r="AC459" s="38"/>
      <c r="AD459" s="38"/>
      <c r="AE459" s="38"/>
      <c r="AR459" s="230" t="s">
        <v>236</v>
      </c>
      <c r="AT459" s="230" t="s">
        <v>159</v>
      </c>
      <c r="AU459" s="230" t="s">
        <v>82</v>
      </c>
      <c r="AY459" s="17" t="s">
        <v>158</v>
      </c>
      <c r="BE459" s="231">
        <f>IF(N459="základní",J459,0)</f>
        <v>0</v>
      </c>
      <c r="BF459" s="231">
        <f>IF(N459="snížená",J459,0)</f>
        <v>0</v>
      </c>
      <c r="BG459" s="231">
        <f>IF(N459="zákl. přenesená",J459,0)</f>
        <v>0</v>
      </c>
      <c r="BH459" s="231">
        <f>IF(N459="sníž. přenesená",J459,0)</f>
        <v>0</v>
      </c>
      <c r="BI459" s="231">
        <f>IF(N459="nulová",J459,0)</f>
        <v>0</v>
      </c>
      <c r="BJ459" s="17" t="s">
        <v>82</v>
      </c>
      <c r="BK459" s="231">
        <f>ROUND(I459*H459,2)</f>
        <v>0</v>
      </c>
      <c r="BL459" s="17" t="s">
        <v>236</v>
      </c>
      <c r="BM459" s="230" t="s">
        <v>795</v>
      </c>
    </row>
    <row r="460" spans="1:47" s="2" customFormat="1" ht="12">
      <c r="A460" s="38"/>
      <c r="B460" s="39"/>
      <c r="C460" s="40"/>
      <c r="D460" s="232" t="s">
        <v>165</v>
      </c>
      <c r="E460" s="40"/>
      <c r="F460" s="233" t="s">
        <v>794</v>
      </c>
      <c r="G460" s="40"/>
      <c r="H460" s="40"/>
      <c r="I460" s="136"/>
      <c r="J460" s="40"/>
      <c r="K460" s="40"/>
      <c r="L460" s="44"/>
      <c r="M460" s="234"/>
      <c r="N460" s="235"/>
      <c r="O460" s="84"/>
      <c r="P460" s="84"/>
      <c r="Q460" s="84"/>
      <c r="R460" s="84"/>
      <c r="S460" s="84"/>
      <c r="T460" s="85"/>
      <c r="U460" s="38"/>
      <c r="V460" s="38"/>
      <c r="W460" s="38"/>
      <c r="X460" s="38"/>
      <c r="Y460" s="38"/>
      <c r="Z460" s="38"/>
      <c r="AA460" s="38"/>
      <c r="AB460" s="38"/>
      <c r="AC460" s="38"/>
      <c r="AD460" s="38"/>
      <c r="AE460" s="38"/>
      <c r="AT460" s="17" t="s">
        <v>165</v>
      </c>
      <c r="AU460" s="17" t="s">
        <v>82</v>
      </c>
    </row>
    <row r="461" spans="1:65" s="2" customFormat="1" ht="21.75" customHeight="1">
      <c r="A461" s="38"/>
      <c r="B461" s="39"/>
      <c r="C461" s="259" t="s">
        <v>796</v>
      </c>
      <c r="D461" s="259" t="s">
        <v>199</v>
      </c>
      <c r="E461" s="260" t="s">
        <v>797</v>
      </c>
      <c r="F461" s="261" t="s">
        <v>798</v>
      </c>
      <c r="G461" s="262" t="s">
        <v>202</v>
      </c>
      <c r="H461" s="263">
        <v>6</v>
      </c>
      <c r="I461" s="264"/>
      <c r="J461" s="265">
        <f>ROUND(I461*H461,2)</f>
        <v>0</v>
      </c>
      <c r="K461" s="261" t="s">
        <v>19</v>
      </c>
      <c r="L461" s="266"/>
      <c r="M461" s="267" t="s">
        <v>19</v>
      </c>
      <c r="N461" s="268" t="s">
        <v>45</v>
      </c>
      <c r="O461" s="84"/>
      <c r="P461" s="228">
        <f>O461*H461</f>
        <v>0</v>
      </c>
      <c r="Q461" s="228">
        <v>0</v>
      </c>
      <c r="R461" s="228">
        <f>Q461*H461</f>
        <v>0</v>
      </c>
      <c r="S461" s="228">
        <v>0</v>
      </c>
      <c r="T461" s="229">
        <f>S461*H461</f>
        <v>0</v>
      </c>
      <c r="U461" s="38"/>
      <c r="V461" s="38"/>
      <c r="W461" s="38"/>
      <c r="X461" s="38"/>
      <c r="Y461" s="38"/>
      <c r="Z461" s="38"/>
      <c r="AA461" s="38"/>
      <c r="AB461" s="38"/>
      <c r="AC461" s="38"/>
      <c r="AD461" s="38"/>
      <c r="AE461" s="38"/>
      <c r="AR461" s="230" t="s">
        <v>241</v>
      </c>
      <c r="AT461" s="230" t="s">
        <v>199</v>
      </c>
      <c r="AU461" s="230" t="s">
        <v>82</v>
      </c>
      <c r="AY461" s="17" t="s">
        <v>158</v>
      </c>
      <c r="BE461" s="231">
        <f>IF(N461="základní",J461,0)</f>
        <v>0</v>
      </c>
      <c r="BF461" s="231">
        <f>IF(N461="snížená",J461,0)</f>
        <v>0</v>
      </c>
      <c r="BG461" s="231">
        <f>IF(N461="zákl. přenesená",J461,0)</f>
        <v>0</v>
      </c>
      <c r="BH461" s="231">
        <f>IF(N461="sníž. přenesená",J461,0)</f>
        <v>0</v>
      </c>
      <c r="BI461" s="231">
        <f>IF(N461="nulová",J461,0)</f>
        <v>0</v>
      </c>
      <c r="BJ461" s="17" t="s">
        <v>82</v>
      </c>
      <c r="BK461" s="231">
        <f>ROUND(I461*H461,2)</f>
        <v>0</v>
      </c>
      <c r="BL461" s="17" t="s">
        <v>236</v>
      </c>
      <c r="BM461" s="230" t="s">
        <v>799</v>
      </c>
    </row>
    <row r="462" spans="1:47" s="2" customFormat="1" ht="12">
      <c r="A462" s="38"/>
      <c r="B462" s="39"/>
      <c r="C462" s="40"/>
      <c r="D462" s="232" t="s">
        <v>165</v>
      </c>
      <c r="E462" s="40"/>
      <c r="F462" s="233" t="s">
        <v>798</v>
      </c>
      <c r="G462" s="40"/>
      <c r="H462" s="40"/>
      <c r="I462" s="136"/>
      <c r="J462" s="40"/>
      <c r="K462" s="40"/>
      <c r="L462" s="44"/>
      <c r="M462" s="234"/>
      <c r="N462" s="235"/>
      <c r="O462" s="84"/>
      <c r="P462" s="84"/>
      <c r="Q462" s="84"/>
      <c r="R462" s="84"/>
      <c r="S462" s="84"/>
      <c r="T462" s="85"/>
      <c r="U462" s="38"/>
      <c r="V462" s="38"/>
      <c r="W462" s="38"/>
      <c r="X462" s="38"/>
      <c r="Y462" s="38"/>
      <c r="Z462" s="38"/>
      <c r="AA462" s="38"/>
      <c r="AB462" s="38"/>
      <c r="AC462" s="38"/>
      <c r="AD462" s="38"/>
      <c r="AE462" s="38"/>
      <c r="AT462" s="17" t="s">
        <v>165</v>
      </c>
      <c r="AU462" s="17" t="s">
        <v>82</v>
      </c>
    </row>
    <row r="463" spans="1:51" s="13" customFormat="1" ht="12">
      <c r="A463" s="13"/>
      <c r="B463" s="236"/>
      <c r="C463" s="237"/>
      <c r="D463" s="232" t="s">
        <v>166</v>
      </c>
      <c r="E463" s="238" t="s">
        <v>19</v>
      </c>
      <c r="F463" s="239" t="s">
        <v>800</v>
      </c>
      <c r="G463" s="237"/>
      <c r="H463" s="240">
        <v>6</v>
      </c>
      <c r="I463" s="241"/>
      <c r="J463" s="237"/>
      <c r="K463" s="237"/>
      <c r="L463" s="242"/>
      <c r="M463" s="243"/>
      <c r="N463" s="244"/>
      <c r="O463" s="244"/>
      <c r="P463" s="244"/>
      <c r="Q463" s="244"/>
      <c r="R463" s="244"/>
      <c r="S463" s="244"/>
      <c r="T463" s="245"/>
      <c r="U463" s="13"/>
      <c r="V463" s="13"/>
      <c r="W463" s="13"/>
      <c r="X463" s="13"/>
      <c r="Y463" s="13"/>
      <c r="Z463" s="13"/>
      <c r="AA463" s="13"/>
      <c r="AB463" s="13"/>
      <c r="AC463" s="13"/>
      <c r="AD463" s="13"/>
      <c r="AE463" s="13"/>
      <c r="AT463" s="246" t="s">
        <v>166</v>
      </c>
      <c r="AU463" s="246" t="s">
        <v>82</v>
      </c>
      <c r="AV463" s="13" t="s">
        <v>85</v>
      </c>
      <c r="AW463" s="13" t="s">
        <v>34</v>
      </c>
      <c r="AX463" s="13" t="s">
        <v>82</v>
      </c>
      <c r="AY463" s="246" t="s">
        <v>158</v>
      </c>
    </row>
    <row r="464" spans="1:65" s="2" customFormat="1" ht="16.5" customHeight="1">
      <c r="A464" s="38"/>
      <c r="B464" s="39"/>
      <c r="C464" s="259" t="s">
        <v>801</v>
      </c>
      <c r="D464" s="259" t="s">
        <v>199</v>
      </c>
      <c r="E464" s="260" t="s">
        <v>802</v>
      </c>
      <c r="F464" s="261" t="s">
        <v>803</v>
      </c>
      <c r="G464" s="262" t="s">
        <v>202</v>
      </c>
      <c r="H464" s="263">
        <v>6</v>
      </c>
      <c r="I464" s="264"/>
      <c r="J464" s="265">
        <f>ROUND(I464*H464,2)</f>
        <v>0</v>
      </c>
      <c r="K464" s="261" t="s">
        <v>19</v>
      </c>
      <c r="L464" s="266"/>
      <c r="M464" s="267" t="s">
        <v>19</v>
      </c>
      <c r="N464" s="268" t="s">
        <v>45</v>
      </c>
      <c r="O464" s="84"/>
      <c r="P464" s="228">
        <f>O464*H464</f>
        <v>0</v>
      </c>
      <c r="Q464" s="228">
        <v>0</v>
      </c>
      <c r="R464" s="228">
        <f>Q464*H464</f>
        <v>0</v>
      </c>
      <c r="S464" s="228">
        <v>0</v>
      </c>
      <c r="T464" s="229">
        <f>S464*H464</f>
        <v>0</v>
      </c>
      <c r="U464" s="38"/>
      <c r="V464" s="38"/>
      <c r="W464" s="38"/>
      <c r="X464" s="38"/>
      <c r="Y464" s="38"/>
      <c r="Z464" s="38"/>
      <c r="AA464" s="38"/>
      <c r="AB464" s="38"/>
      <c r="AC464" s="38"/>
      <c r="AD464" s="38"/>
      <c r="AE464" s="38"/>
      <c r="AR464" s="230" t="s">
        <v>241</v>
      </c>
      <c r="AT464" s="230" t="s">
        <v>199</v>
      </c>
      <c r="AU464" s="230" t="s">
        <v>82</v>
      </c>
      <c r="AY464" s="17" t="s">
        <v>158</v>
      </c>
      <c r="BE464" s="231">
        <f>IF(N464="základní",J464,0)</f>
        <v>0</v>
      </c>
      <c r="BF464" s="231">
        <f>IF(N464="snížená",J464,0)</f>
        <v>0</v>
      </c>
      <c r="BG464" s="231">
        <f>IF(N464="zákl. přenesená",J464,0)</f>
        <v>0</v>
      </c>
      <c r="BH464" s="231">
        <f>IF(N464="sníž. přenesená",J464,0)</f>
        <v>0</v>
      </c>
      <c r="BI464" s="231">
        <f>IF(N464="nulová",J464,0)</f>
        <v>0</v>
      </c>
      <c r="BJ464" s="17" t="s">
        <v>82</v>
      </c>
      <c r="BK464" s="231">
        <f>ROUND(I464*H464,2)</f>
        <v>0</v>
      </c>
      <c r="BL464" s="17" t="s">
        <v>236</v>
      </c>
      <c r="BM464" s="230" t="s">
        <v>804</v>
      </c>
    </row>
    <row r="465" spans="1:47" s="2" customFormat="1" ht="12">
      <c r="A465" s="38"/>
      <c r="B465" s="39"/>
      <c r="C465" s="40"/>
      <c r="D465" s="232" t="s">
        <v>165</v>
      </c>
      <c r="E465" s="40"/>
      <c r="F465" s="233" t="s">
        <v>803</v>
      </c>
      <c r="G465" s="40"/>
      <c r="H465" s="40"/>
      <c r="I465" s="136"/>
      <c r="J465" s="40"/>
      <c r="K465" s="40"/>
      <c r="L465" s="44"/>
      <c r="M465" s="234"/>
      <c r="N465" s="235"/>
      <c r="O465" s="84"/>
      <c r="P465" s="84"/>
      <c r="Q465" s="84"/>
      <c r="R465" s="84"/>
      <c r="S465" s="84"/>
      <c r="T465" s="85"/>
      <c r="U465" s="38"/>
      <c r="V465" s="38"/>
      <c r="W465" s="38"/>
      <c r="X465" s="38"/>
      <c r="Y465" s="38"/>
      <c r="Z465" s="38"/>
      <c r="AA465" s="38"/>
      <c r="AB465" s="38"/>
      <c r="AC465" s="38"/>
      <c r="AD465" s="38"/>
      <c r="AE465" s="38"/>
      <c r="AT465" s="17" t="s">
        <v>165</v>
      </c>
      <c r="AU465" s="17" t="s">
        <v>82</v>
      </c>
    </row>
    <row r="466" spans="1:51" s="13" customFormat="1" ht="12">
      <c r="A466" s="13"/>
      <c r="B466" s="236"/>
      <c r="C466" s="237"/>
      <c r="D466" s="232" t="s">
        <v>166</v>
      </c>
      <c r="E466" s="238" t="s">
        <v>19</v>
      </c>
      <c r="F466" s="239" t="s">
        <v>800</v>
      </c>
      <c r="G466" s="237"/>
      <c r="H466" s="240">
        <v>6</v>
      </c>
      <c r="I466" s="241"/>
      <c r="J466" s="237"/>
      <c r="K466" s="237"/>
      <c r="L466" s="242"/>
      <c r="M466" s="243"/>
      <c r="N466" s="244"/>
      <c r="O466" s="244"/>
      <c r="P466" s="244"/>
      <c r="Q466" s="244"/>
      <c r="R466" s="244"/>
      <c r="S466" s="244"/>
      <c r="T466" s="245"/>
      <c r="U466" s="13"/>
      <c r="V466" s="13"/>
      <c r="W466" s="13"/>
      <c r="X466" s="13"/>
      <c r="Y466" s="13"/>
      <c r="Z466" s="13"/>
      <c r="AA466" s="13"/>
      <c r="AB466" s="13"/>
      <c r="AC466" s="13"/>
      <c r="AD466" s="13"/>
      <c r="AE466" s="13"/>
      <c r="AT466" s="246" t="s">
        <v>166</v>
      </c>
      <c r="AU466" s="246" t="s">
        <v>82</v>
      </c>
      <c r="AV466" s="13" t="s">
        <v>85</v>
      </c>
      <c r="AW466" s="13" t="s">
        <v>34</v>
      </c>
      <c r="AX466" s="13" t="s">
        <v>82</v>
      </c>
      <c r="AY466" s="246" t="s">
        <v>158</v>
      </c>
    </row>
    <row r="467" spans="1:65" s="2" customFormat="1" ht="16.5" customHeight="1">
      <c r="A467" s="38"/>
      <c r="B467" s="39"/>
      <c r="C467" s="259" t="s">
        <v>805</v>
      </c>
      <c r="D467" s="259" t="s">
        <v>199</v>
      </c>
      <c r="E467" s="260" t="s">
        <v>806</v>
      </c>
      <c r="F467" s="261" t="s">
        <v>807</v>
      </c>
      <c r="G467" s="262" t="s">
        <v>202</v>
      </c>
      <c r="H467" s="263">
        <v>8</v>
      </c>
      <c r="I467" s="264"/>
      <c r="J467" s="265">
        <f>ROUND(I467*H467,2)</f>
        <v>0</v>
      </c>
      <c r="K467" s="261" t="s">
        <v>19</v>
      </c>
      <c r="L467" s="266"/>
      <c r="M467" s="267" t="s">
        <v>19</v>
      </c>
      <c r="N467" s="268" t="s">
        <v>45</v>
      </c>
      <c r="O467" s="84"/>
      <c r="P467" s="228">
        <f>O467*H467</f>
        <v>0</v>
      </c>
      <c r="Q467" s="228">
        <v>0</v>
      </c>
      <c r="R467" s="228">
        <f>Q467*H467</f>
        <v>0</v>
      </c>
      <c r="S467" s="228">
        <v>0</v>
      </c>
      <c r="T467" s="229">
        <f>S467*H467</f>
        <v>0</v>
      </c>
      <c r="U467" s="38"/>
      <c r="V467" s="38"/>
      <c r="W467" s="38"/>
      <c r="X467" s="38"/>
      <c r="Y467" s="38"/>
      <c r="Z467" s="38"/>
      <c r="AA467" s="38"/>
      <c r="AB467" s="38"/>
      <c r="AC467" s="38"/>
      <c r="AD467" s="38"/>
      <c r="AE467" s="38"/>
      <c r="AR467" s="230" t="s">
        <v>241</v>
      </c>
      <c r="AT467" s="230" t="s">
        <v>199</v>
      </c>
      <c r="AU467" s="230" t="s">
        <v>82</v>
      </c>
      <c r="AY467" s="17" t="s">
        <v>158</v>
      </c>
      <c r="BE467" s="231">
        <f>IF(N467="základní",J467,0)</f>
        <v>0</v>
      </c>
      <c r="BF467" s="231">
        <f>IF(N467="snížená",J467,0)</f>
        <v>0</v>
      </c>
      <c r="BG467" s="231">
        <f>IF(N467="zákl. přenesená",J467,0)</f>
        <v>0</v>
      </c>
      <c r="BH467" s="231">
        <f>IF(N467="sníž. přenesená",J467,0)</f>
        <v>0</v>
      </c>
      <c r="BI467" s="231">
        <f>IF(N467="nulová",J467,0)</f>
        <v>0</v>
      </c>
      <c r="BJ467" s="17" t="s">
        <v>82</v>
      </c>
      <c r="BK467" s="231">
        <f>ROUND(I467*H467,2)</f>
        <v>0</v>
      </c>
      <c r="BL467" s="17" t="s">
        <v>236</v>
      </c>
      <c r="BM467" s="230" t="s">
        <v>808</v>
      </c>
    </row>
    <row r="468" spans="1:47" s="2" customFormat="1" ht="12">
      <c r="A468" s="38"/>
      <c r="B468" s="39"/>
      <c r="C468" s="40"/>
      <c r="D468" s="232" t="s">
        <v>165</v>
      </c>
      <c r="E468" s="40"/>
      <c r="F468" s="233" t="s">
        <v>807</v>
      </c>
      <c r="G468" s="40"/>
      <c r="H468" s="40"/>
      <c r="I468" s="136"/>
      <c r="J468" s="40"/>
      <c r="K468" s="40"/>
      <c r="L468" s="44"/>
      <c r="M468" s="234"/>
      <c r="N468" s="235"/>
      <c r="O468" s="84"/>
      <c r="P468" s="84"/>
      <c r="Q468" s="84"/>
      <c r="R468" s="84"/>
      <c r="S468" s="84"/>
      <c r="T468" s="85"/>
      <c r="U468" s="38"/>
      <c r="V468" s="38"/>
      <c r="W468" s="38"/>
      <c r="X468" s="38"/>
      <c r="Y468" s="38"/>
      <c r="Z468" s="38"/>
      <c r="AA468" s="38"/>
      <c r="AB468" s="38"/>
      <c r="AC468" s="38"/>
      <c r="AD468" s="38"/>
      <c r="AE468" s="38"/>
      <c r="AT468" s="17" t="s">
        <v>165</v>
      </c>
      <c r="AU468" s="17" t="s">
        <v>82</v>
      </c>
    </row>
    <row r="469" spans="1:51" s="13" customFormat="1" ht="12">
      <c r="A469" s="13"/>
      <c r="B469" s="236"/>
      <c r="C469" s="237"/>
      <c r="D469" s="232" t="s">
        <v>166</v>
      </c>
      <c r="E469" s="238" t="s">
        <v>19</v>
      </c>
      <c r="F469" s="239" t="s">
        <v>809</v>
      </c>
      <c r="G469" s="237"/>
      <c r="H469" s="240">
        <v>8</v>
      </c>
      <c r="I469" s="241"/>
      <c r="J469" s="237"/>
      <c r="K469" s="237"/>
      <c r="L469" s="242"/>
      <c r="M469" s="243"/>
      <c r="N469" s="244"/>
      <c r="O469" s="244"/>
      <c r="P469" s="244"/>
      <c r="Q469" s="244"/>
      <c r="R469" s="244"/>
      <c r="S469" s="244"/>
      <c r="T469" s="245"/>
      <c r="U469" s="13"/>
      <c r="V469" s="13"/>
      <c r="W469" s="13"/>
      <c r="X469" s="13"/>
      <c r="Y469" s="13"/>
      <c r="Z469" s="13"/>
      <c r="AA469" s="13"/>
      <c r="AB469" s="13"/>
      <c r="AC469" s="13"/>
      <c r="AD469" s="13"/>
      <c r="AE469" s="13"/>
      <c r="AT469" s="246" t="s">
        <v>166</v>
      </c>
      <c r="AU469" s="246" t="s">
        <v>82</v>
      </c>
      <c r="AV469" s="13" t="s">
        <v>85</v>
      </c>
      <c r="AW469" s="13" t="s">
        <v>34</v>
      </c>
      <c r="AX469" s="13" t="s">
        <v>82</v>
      </c>
      <c r="AY469" s="246" t="s">
        <v>158</v>
      </c>
    </row>
    <row r="470" spans="1:65" s="2" customFormat="1" ht="21.75" customHeight="1">
      <c r="A470" s="38"/>
      <c r="B470" s="39"/>
      <c r="C470" s="219" t="s">
        <v>810</v>
      </c>
      <c r="D470" s="219" t="s">
        <v>159</v>
      </c>
      <c r="E470" s="220" t="s">
        <v>811</v>
      </c>
      <c r="F470" s="221" t="s">
        <v>812</v>
      </c>
      <c r="G470" s="222" t="s">
        <v>202</v>
      </c>
      <c r="H470" s="223">
        <v>6</v>
      </c>
      <c r="I470" s="224"/>
      <c r="J470" s="225">
        <f>ROUND(I470*H470,2)</f>
        <v>0</v>
      </c>
      <c r="K470" s="221" t="s">
        <v>213</v>
      </c>
      <c r="L470" s="44"/>
      <c r="M470" s="226" t="s">
        <v>19</v>
      </c>
      <c r="N470" s="227" t="s">
        <v>45</v>
      </c>
      <c r="O470" s="84"/>
      <c r="P470" s="228">
        <f>O470*H470</f>
        <v>0</v>
      </c>
      <c r="Q470" s="228">
        <v>0</v>
      </c>
      <c r="R470" s="228">
        <f>Q470*H470</f>
        <v>0</v>
      </c>
      <c r="S470" s="228">
        <v>0</v>
      </c>
      <c r="T470" s="229">
        <f>S470*H470</f>
        <v>0</v>
      </c>
      <c r="U470" s="38"/>
      <c r="V470" s="38"/>
      <c r="W470" s="38"/>
      <c r="X470" s="38"/>
      <c r="Y470" s="38"/>
      <c r="Z470" s="38"/>
      <c r="AA470" s="38"/>
      <c r="AB470" s="38"/>
      <c r="AC470" s="38"/>
      <c r="AD470" s="38"/>
      <c r="AE470" s="38"/>
      <c r="AR470" s="230" t="s">
        <v>236</v>
      </c>
      <c r="AT470" s="230" t="s">
        <v>159</v>
      </c>
      <c r="AU470" s="230" t="s">
        <v>82</v>
      </c>
      <c r="AY470" s="17" t="s">
        <v>158</v>
      </c>
      <c r="BE470" s="231">
        <f>IF(N470="základní",J470,0)</f>
        <v>0</v>
      </c>
      <c r="BF470" s="231">
        <f>IF(N470="snížená",J470,0)</f>
        <v>0</v>
      </c>
      <c r="BG470" s="231">
        <f>IF(N470="zákl. přenesená",J470,0)</f>
        <v>0</v>
      </c>
      <c r="BH470" s="231">
        <f>IF(N470="sníž. přenesená",J470,0)</f>
        <v>0</v>
      </c>
      <c r="BI470" s="231">
        <f>IF(N470="nulová",J470,0)</f>
        <v>0</v>
      </c>
      <c r="BJ470" s="17" t="s">
        <v>82</v>
      </c>
      <c r="BK470" s="231">
        <f>ROUND(I470*H470,2)</f>
        <v>0</v>
      </c>
      <c r="BL470" s="17" t="s">
        <v>236</v>
      </c>
      <c r="BM470" s="230" t="s">
        <v>813</v>
      </c>
    </row>
    <row r="471" spans="1:47" s="2" customFormat="1" ht="12">
      <c r="A471" s="38"/>
      <c r="B471" s="39"/>
      <c r="C471" s="40"/>
      <c r="D471" s="232" t="s">
        <v>165</v>
      </c>
      <c r="E471" s="40"/>
      <c r="F471" s="233" t="s">
        <v>812</v>
      </c>
      <c r="G471" s="40"/>
      <c r="H471" s="40"/>
      <c r="I471" s="136"/>
      <c r="J471" s="40"/>
      <c r="K471" s="40"/>
      <c r="L471" s="44"/>
      <c r="M471" s="234"/>
      <c r="N471" s="235"/>
      <c r="O471" s="84"/>
      <c r="P471" s="84"/>
      <c r="Q471" s="84"/>
      <c r="R471" s="84"/>
      <c r="S471" s="84"/>
      <c r="T471" s="85"/>
      <c r="U471" s="38"/>
      <c r="V471" s="38"/>
      <c r="W471" s="38"/>
      <c r="X471" s="38"/>
      <c r="Y471" s="38"/>
      <c r="Z471" s="38"/>
      <c r="AA471" s="38"/>
      <c r="AB471" s="38"/>
      <c r="AC471" s="38"/>
      <c r="AD471" s="38"/>
      <c r="AE471" s="38"/>
      <c r="AT471" s="17" t="s">
        <v>165</v>
      </c>
      <c r="AU471" s="17" t="s">
        <v>82</v>
      </c>
    </row>
    <row r="472" spans="1:65" s="2" customFormat="1" ht="16.5" customHeight="1">
      <c r="A472" s="38"/>
      <c r="B472" s="39"/>
      <c r="C472" s="259" t="s">
        <v>814</v>
      </c>
      <c r="D472" s="259" t="s">
        <v>199</v>
      </c>
      <c r="E472" s="260" t="s">
        <v>815</v>
      </c>
      <c r="F472" s="261" t="s">
        <v>816</v>
      </c>
      <c r="G472" s="262" t="s">
        <v>202</v>
      </c>
      <c r="H472" s="263">
        <v>6</v>
      </c>
      <c r="I472" s="264"/>
      <c r="J472" s="265">
        <f>ROUND(I472*H472,2)</f>
        <v>0</v>
      </c>
      <c r="K472" s="261" t="s">
        <v>19</v>
      </c>
      <c r="L472" s="266"/>
      <c r="M472" s="267" t="s">
        <v>19</v>
      </c>
      <c r="N472" s="268" t="s">
        <v>45</v>
      </c>
      <c r="O472" s="84"/>
      <c r="P472" s="228">
        <f>O472*H472</f>
        <v>0</v>
      </c>
      <c r="Q472" s="228">
        <v>0</v>
      </c>
      <c r="R472" s="228">
        <f>Q472*H472</f>
        <v>0</v>
      </c>
      <c r="S472" s="228">
        <v>0</v>
      </c>
      <c r="T472" s="229">
        <f>S472*H472</f>
        <v>0</v>
      </c>
      <c r="U472" s="38"/>
      <c r="V472" s="38"/>
      <c r="W472" s="38"/>
      <c r="X472" s="38"/>
      <c r="Y472" s="38"/>
      <c r="Z472" s="38"/>
      <c r="AA472" s="38"/>
      <c r="AB472" s="38"/>
      <c r="AC472" s="38"/>
      <c r="AD472" s="38"/>
      <c r="AE472" s="38"/>
      <c r="AR472" s="230" t="s">
        <v>241</v>
      </c>
      <c r="AT472" s="230" t="s">
        <v>199</v>
      </c>
      <c r="AU472" s="230" t="s">
        <v>82</v>
      </c>
      <c r="AY472" s="17" t="s">
        <v>158</v>
      </c>
      <c r="BE472" s="231">
        <f>IF(N472="základní",J472,0)</f>
        <v>0</v>
      </c>
      <c r="BF472" s="231">
        <f>IF(N472="snížená",J472,0)</f>
        <v>0</v>
      </c>
      <c r="BG472" s="231">
        <f>IF(N472="zákl. přenesená",J472,0)</f>
        <v>0</v>
      </c>
      <c r="BH472" s="231">
        <f>IF(N472="sníž. přenesená",J472,0)</f>
        <v>0</v>
      </c>
      <c r="BI472" s="231">
        <f>IF(N472="nulová",J472,0)</f>
        <v>0</v>
      </c>
      <c r="BJ472" s="17" t="s">
        <v>82</v>
      </c>
      <c r="BK472" s="231">
        <f>ROUND(I472*H472,2)</f>
        <v>0</v>
      </c>
      <c r="BL472" s="17" t="s">
        <v>236</v>
      </c>
      <c r="BM472" s="230" t="s">
        <v>817</v>
      </c>
    </row>
    <row r="473" spans="1:47" s="2" customFormat="1" ht="12">
      <c r="A473" s="38"/>
      <c r="B473" s="39"/>
      <c r="C473" s="40"/>
      <c r="D473" s="232" t="s">
        <v>165</v>
      </c>
      <c r="E473" s="40"/>
      <c r="F473" s="233" t="s">
        <v>816</v>
      </c>
      <c r="G473" s="40"/>
      <c r="H473" s="40"/>
      <c r="I473" s="136"/>
      <c r="J473" s="40"/>
      <c r="K473" s="40"/>
      <c r="L473" s="44"/>
      <c r="M473" s="234"/>
      <c r="N473" s="235"/>
      <c r="O473" s="84"/>
      <c r="P473" s="84"/>
      <c r="Q473" s="84"/>
      <c r="R473" s="84"/>
      <c r="S473" s="84"/>
      <c r="T473" s="85"/>
      <c r="U473" s="38"/>
      <c r="V473" s="38"/>
      <c r="W473" s="38"/>
      <c r="X473" s="38"/>
      <c r="Y473" s="38"/>
      <c r="Z473" s="38"/>
      <c r="AA473" s="38"/>
      <c r="AB473" s="38"/>
      <c r="AC473" s="38"/>
      <c r="AD473" s="38"/>
      <c r="AE473" s="38"/>
      <c r="AT473" s="17" t="s">
        <v>165</v>
      </c>
      <c r="AU473" s="17" t="s">
        <v>82</v>
      </c>
    </row>
    <row r="474" spans="1:51" s="13" customFormat="1" ht="12">
      <c r="A474" s="13"/>
      <c r="B474" s="236"/>
      <c r="C474" s="237"/>
      <c r="D474" s="232" t="s">
        <v>166</v>
      </c>
      <c r="E474" s="238" t="s">
        <v>19</v>
      </c>
      <c r="F474" s="239" t="s">
        <v>800</v>
      </c>
      <c r="G474" s="237"/>
      <c r="H474" s="240">
        <v>6</v>
      </c>
      <c r="I474" s="241"/>
      <c r="J474" s="237"/>
      <c r="K474" s="237"/>
      <c r="L474" s="242"/>
      <c r="M474" s="243"/>
      <c r="N474" s="244"/>
      <c r="O474" s="244"/>
      <c r="P474" s="244"/>
      <c r="Q474" s="244"/>
      <c r="R474" s="244"/>
      <c r="S474" s="244"/>
      <c r="T474" s="245"/>
      <c r="U474" s="13"/>
      <c r="V474" s="13"/>
      <c r="W474" s="13"/>
      <c r="X474" s="13"/>
      <c r="Y474" s="13"/>
      <c r="Z474" s="13"/>
      <c r="AA474" s="13"/>
      <c r="AB474" s="13"/>
      <c r="AC474" s="13"/>
      <c r="AD474" s="13"/>
      <c r="AE474" s="13"/>
      <c r="AT474" s="246" t="s">
        <v>166</v>
      </c>
      <c r="AU474" s="246" t="s">
        <v>82</v>
      </c>
      <c r="AV474" s="13" t="s">
        <v>85</v>
      </c>
      <c r="AW474" s="13" t="s">
        <v>34</v>
      </c>
      <c r="AX474" s="13" t="s">
        <v>82</v>
      </c>
      <c r="AY474" s="246" t="s">
        <v>158</v>
      </c>
    </row>
    <row r="475" spans="1:65" s="2" customFormat="1" ht="21.75" customHeight="1">
      <c r="A475" s="38"/>
      <c r="B475" s="39"/>
      <c r="C475" s="259" t="s">
        <v>255</v>
      </c>
      <c r="D475" s="259" t="s">
        <v>199</v>
      </c>
      <c r="E475" s="260" t="s">
        <v>818</v>
      </c>
      <c r="F475" s="261" t="s">
        <v>819</v>
      </c>
      <c r="G475" s="262" t="s">
        <v>202</v>
      </c>
      <c r="H475" s="263">
        <v>2</v>
      </c>
      <c r="I475" s="264"/>
      <c r="J475" s="265">
        <f>ROUND(I475*H475,2)</f>
        <v>0</v>
      </c>
      <c r="K475" s="261" t="s">
        <v>19</v>
      </c>
      <c r="L475" s="266"/>
      <c r="M475" s="267" t="s">
        <v>19</v>
      </c>
      <c r="N475" s="268" t="s">
        <v>45</v>
      </c>
      <c r="O475" s="84"/>
      <c r="P475" s="228">
        <f>O475*H475</f>
        <v>0</v>
      </c>
      <c r="Q475" s="228">
        <v>0</v>
      </c>
      <c r="R475" s="228">
        <f>Q475*H475</f>
        <v>0</v>
      </c>
      <c r="S475" s="228">
        <v>0</v>
      </c>
      <c r="T475" s="229">
        <f>S475*H475</f>
        <v>0</v>
      </c>
      <c r="U475" s="38"/>
      <c r="V475" s="38"/>
      <c r="W475" s="38"/>
      <c r="X475" s="38"/>
      <c r="Y475" s="38"/>
      <c r="Z475" s="38"/>
      <c r="AA475" s="38"/>
      <c r="AB475" s="38"/>
      <c r="AC475" s="38"/>
      <c r="AD475" s="38"/>
      <c r="AE475" s="38"/>
      <c r="AR475" s="230" t="s">
        <v>241</v>
      </c>
      <c r="AT475" s="230" t="s">
        <v>199</v>
      </c>
      <c r="AU475" s="230" t="s">
        <v>82</v>
      </c>
      <c r="AY475" s="17" t="s">
        <v>158</v>
      </c>
      <c r="BE475" s="231">
        <f>IF(N475="základní",J475,0)</f>
        <v>0</v>
      </c>
      <c r="BF475" s="231">
        <f>IF(N475="snížená",J475,0)</f>
        <v>0</v>
      </c>
      <c r="BG475" s="231">
        <f>IF(N475="zákl. přenesená",J475,0)</f>
        <v>0</v>
      </c>
      <c r="BH475" s="231">
        <f>IF(N475="sníž. přenesená",J475,0)</f>
        <v>0</v>
      </c>
      <c r="BI475" s="231">
        <f>IF(N475="nulová",J475,0)</f>
        <v>0</v>
      </c>
      <c r="BJ475" s="17" t="s">
        <v>82</v>
      </c>
      <c r="BK475" s="231">
        <f>ROUND(I475*H475,2)</f>
        <v>0</v>
      </c>
      <c r="BL475" s="17" t="s">
        <v>236</v>
      </c>
      <c r="BM475" s="230" t="s">
        <v>820</v>
      </c>
    </row>
    <row r="476" spans="1:47" s="2" customFormat="1" ht="12">
      <c r="A476" s="38"/>
      <c r="B476" s="39"/>
      <c r="C476" s="40"/>
      <c r="D476" s="232" t="s">
        <v>165</v>
      </c>
      <c r="E476" s="40"/>
      <c r="F476" s="233" t="s">
        <v>819</v>
      </c>
      <c r="G476" s="40"/>
      <c r="H476" s="40"/>
      <c r="I476" s="136"/>
      <c r="J476" s="40"/>
      <c r="K476" s="40"/>
      <c r="L476" s="44"/>
      <c r="M476" s="234"/>
      <c r="N476" s="235"/>
      <c r="O476" s="84"/>
      <c r="P476" s="84"/>
      <c r="Q476" s="84"/>
      <c r="R476" s="84"/>
      <c r="S476" s="84"/>
      <c r="T476" s="85"/>
      <c r="U476" s="38"/>
      <c r="V476" s="38"/>
      <c r="W476" s="38"/>
      <c r="X476" s="38"/>
      <c r="Y476" s="38"/>
      <c r="Z476" s="38"/>
      <c r="AA476" s="38"/>
      <c r="AB476" s="38"/>
      <c r="AC476" s="38"/>
      <c r="AD476" s="38"/>
      <c r="AE476" s="38"/>
      <c r="AT476" s="17" t="s">
        <v>165</v>
      </c>
      <c r="AU476" s="17" t="s">
        <v>82</v>
      </c>
    </row>
    <row r="477" spans="1:65" s="2" customFormat="1" ht="16.5" customHeight="1">
      <c r="A477" s="38"/>
      <c r="B477" s="39"/>
      <c r="C477" s="259" t="s">
        <v>821</v>
      </c>
      <c r="D477" s="259" t="s">
        <v>199</v>
      </c>
      <c r="E477" s="260" t="s">
        <v>822</v>
      </c>
      <c r="F477" s="261" t="s">
        <v>823</v>
      </c>
      <c r="G477" s="262" t="s">
        <v>202</v>
      </c>
      <c r="H477" s="263">
        <v>2</v>
      </c>
      <c r="I477" s="264"/>
      <c r="J477" s="265">
        <f>ROUND(I477*H477,2)</f>
        <v>0</v>
      </c>
      <c r="K477" s="261" t="s">
        <v>19</v>
      </c>
      <c r="L477" s="266"/>
      <c r="M477" s="267" t="s">
        <v>19</v>
      </c>
      <c r="N477" s="268" t="s">
        <v>45</v>
      </c>
      <c r="O477" s="84"/>
      <c r="P477" s="228">
        <f>O477*H477</f>
        <v>0</v>
      </c>
      <c r="Q477" s="228">
        <v>0</v>
      </c>
      <c r="R477" s="228">
        <f>Q477*H477</f>
        <v>0</v>
      </c>
      <c r="S477" s="228">
        <v>0</v>
      </c>
      <c r="T477" s="229">
        <f>S477*H477</f>
        <v>0</v>
      </c>
      <c r="U477" s="38"/>
      <c r="V477" s="38"/>
      <c r="W477" s="38"/>
      <c r="X477" s="38"/>
      <c r="Y477" s="38"/>
      <c r="Z477" s="38"/>
      <c r="AA477" s="38"/>
      <c r="AB477" s="38"/>
      <c r="AC477" s="38"/>
      <c r="AD477" s="38"/>
      <c r="AE477" s="38"/>
      <c r="AR477" s="230" t="s">
        <v>241</v>
      </c>
      <c r="AT477" s="230" t="s">
        <v>199</v>
      </c>
      <c r="AU477" s="230" t="s">
        <v>82</v>
      </c>
      <c r="AY477" s="17" t="s">
        <v>158</v>
      </c>
      <c r="BE477" s="231">
        <f>IF(N477="základní",J477,0)</f>
        <v>0</v>
      </c>
      <c r="BF477" s="231">
        <f>IF(N477="snížená",J477,0)</f>
        <v>0</v>
      </c>
      <c r="BG477" s="231">
        <f>IF(N477="zákl. přenesená",J477,0)</f>
        <v>0</v>
      </c>
      <c r="BH477" s="231">
        <f>IF(N477="sníž. přenesená",J477,0)</f>
        <v>0</v>
      </c>
      <c r="BI477" s="231">
        <f>IF(N477="nulová",J477,0)</f>
        <v>0</v>
      </c>
      <c r="BJ477" s="17" t="s">
        <v>82</v>
      </c>
      <c r="BK477" s="231">
        <f>ROUND(I477*H477,2)</f>
        <v>0</v>
      </c>
      <c r="BL477" s="17" t="s">
        <v>236</v>
      </c>
      <c r="BM477" s="230" t="s">
        <v>824</v>
      </c>
    </row>
    <row r="478" spans="1:47" s="2" customFormat="1" ht="12">
      <c r="A478" s="38"/>
      <c r="B478" s="39"/>
      <c r="C478" s="40"/>
      <c r="D478" s="232" t="s">
        <v>165</v>
      </c>
      <c r="E478" s="40"/>
      <c r="F478" s="233" t="s">
        <v>823</v>
      </c>
      <c r="G478" s="40"/>
      <c r="H478" s="40"/>
      <c r="I478" s="136"/>
      <c r="J478" s="40"/>
      <c r="K478" s="40"/>
      <c r="L478" s="44"/>
      <c r="M478" s="234"/>
      <c r="N478" s="235"/>
      <c r="O478" s="84"/>
      <c r="P478" s="84"/>
      <c r="Q478" s="84"/>
      <c r="R478" s="84"/>
      <c r="S478" s="84"/>
      <c r="T478" s="85"/>
      <c r="U478" s="38"/>
      <c r="V478" s="38"/>
      <c r="W478" s="38"/>
      <c r="X478" s="38"/>
      <c r="Y478" s="38"/>
      <c r="Z478" s="38"/>
      <c r="AA478" s="38"/>
      <c r="AB478" s="38"/>
      <c r="AC478" s="38"/>
      <c r="AD478" s="38"/>
      <c r="AE478" s="38"/>
      <c r="AT478" s="17" t="s">
        <v>165</v>
      </c>
      <c r="AU478" s="17" t="s">
        <v>82</v>
      </c>
    </row>
    <row r="479" spans="1:51" s="13" customFormat="1" ht="12">
      <c r="A479" s="13"/>
      <c r="B479" s="236"/>
      <c r="C479" s="237"/>
      <c r="D479" s="232" t="s">
        <v>166</v>
      </c>
      <c r="E479" s="238" t="s">
        <v>19</v>
      </c>
      <c r="F479" s="239" t="s">
        <v>825</v>
      </c>
      <c r="G479" s="237"/>
      <c r="H479" s="240">
        <v>2</v>
      </c>
      <c r="I479" s="241"/>
      <c r="J479" s="237"/>
      <c r="K479" s="237"/>
      <c r="L479" s="242"/>
      <c r="M479" s="243"/>
      <c r="N479" s="244"/>
      <c r="O479" s="244"/>
      <c r="P479" s="244"/>
      <c r="Q479" s="244"/>
      <c r="R479" s="244"/>
      <c r="S479" s="244"/>
      <c r="T479" s="245"/>
      <c r="U479" s="13"/>
      <c r="V479" s="13"/>
      <c r="W479" s="13"/>
      <c r="X479" s="13"/>
      <c r="Y479" s="13"/>
      <c r="Z479" s="13"/>
      <c r="AA479" s="13"/>
      <c r="AB479" s="13"/>
      <c r="AC479" s="13"/>
      <c r="AD479" s="13"/>
      <c r="AE479" s="13"/>
      <c r="AT479" s="246" t="s">
        <v>166</v>
      </c>
      <c r="AU479" s="246" t="s">
        <v>82</v>
      </c>
      <c r="AV479" s="13" t="s">
        <v>85</v>
      </c>
      <c r="AW479" s="13" t="s">
        <v>34</v>
      </c>
      <c r="AX479" s="13" t="s">
        <v>82</v>
      </c>
      <c r="AY479" s="246" t="s">
        <v>158</v>
      </c>
    </row>
    <row r="480" spans="1:65" s="2" customFormat="1" ht="16.5" customHeight="1">
      <c r="A480" s="38"/>
      <c r="B480" s="39"/>
      <c r="C480" s="219" t="s">
        <v>826</v>
      </c>
      <c r="D480" s="219" t="s">
        <v>159</v>
      </c>
      <c r="E480" s="220" t="s">
        <v>827</v>
      </c>
      <c r="F480" s="221" t="s">
        <v>828</v>
      </c>
      <c r="G480" s="222" t="s">
        <v>202</v>
      </c>
      <c r="H480" s="223">
        <v>6</v>
      </c>
      <c r="I480" s="224"/>
      <c r="J480" s="225">
        <f>ROUND(I480*H480,2)</f>
        <v>0</v>
      </c>
      <c r="K480" s="221" t="s">
        <v>19</v>
      </c>
      <c r="L480" s="44"/>
      <c r="M480" s="226" t="s">
        <v>19</v>
      </c>
      <c r="N480" s="227" t="s">
        <v>45</v>
      </c>
      <c r="O480" s="84"/>
      <c r="P480" s="228">
        <f>O480*H480</f>
        <v>0</v>
      </c>
      <c r="Q480" s="228">
        <v>0</v>
      </c>
      <c r="R480" s="228">
        <f>Q480*H480</f>
        <v>0</v>
      </c>
      <c r="S480" s="228">
        <v>0</v>
      </c>
      <c r="T480" s="229">
        <f>S480*H480</f>
        <v>0</v>
      </c>
      <c r="U480" s="38"/>
      <c r="V480" s="38"/>
      <c r="W480" s="38"/>
      <c r="X480" s="38"/>
      <c r="Y480" s="38"/>
      <c r="Z480" s="38"/>
      <c r="AA480" s="38"/>
      <c r="AB480" s="38"/>
      <c r="AC480" s="38"/>
      <c r="AD480" s="38"/>
      <c r="AE480" s="38"/>
      <c r="AR480" s="230" t="s">
        <v>236</v>
      </c>
      <c r="AT480" s="230" t="s">
        <v>159</v>
      </c>
      <c r="AU480" s="230" t="s">
        <v>82</v>
      </c>
      <c r="AY480" s="17" t="s">
        <v>158</v>
      </c>
      <c r="BE480" s="231">
        <f>IF(N480="základní",J480,0)</f>
        <v>0</v>
      </c>
      <c r="BF480" s="231">
        <f>IF(N480="snížená",J480,0)</f>
        <v>0</v>
      </c>
      <c r="BG480" s="231">
        <f>IF(N480="zákl. přenesená",J480,0)</f>
        <v>0</v>
      </c>
      <c r="BH480" s="231">
        <f>IF(N480="sníž. přenesená",J480,0)</f>
        <v>0</v>
      </c>
      <c r="BI480" s="231">
        <f>IF(N480="nulová",J480,0)</f>
        <v>0</v>
      </c>
      <c r="BJ480" s="17" t="s">
        <v>82</v>
      </c>
      <c r="BK480" s="231">
        <f>ROUND(I480*H480,2)</f>
        <v>0</v>
      </c>
      <c r="BL480" s="17" t="s">
        <v>236</v>
      </c>
      <c r="BM480" s="230" t="s">
        <v>829</v>
      </c>
    </row>
    <row r="481" spans="1:47" s="2" customFormat="1" ht="12">
      <c r="A481" s="38"/>
      <c r="B481" s="39"/>
      <c r="C481" s="40"/>
      <c r="D481" s="232" t="s">
        <v>165</v>
      </c>
      <c r="E481" s="40"/>
      <c r="F481" s="233" t="s">
        <v>828</v>
      </c>
      <c r="G481" s="40"/>
      <c r="H481" s="40"/>
      <c r="I481" s="136"/>
      <c r="J481" s="40"/>
      <c r="K481" s="40"/>
      <c r="L481" s="44"/>
      <c r="M481" s="234"/>
      <c r="N481" s="235"/>
      <c r="O481" s="84"/>
      <c r="P481" s="84"/>
      <c r="Q481" s="84"/>
      <c r="R481" s="84"/>
      <c r="S481" s="84"/>
      <c r="T481" s="85"/>
      <c r="U481" s="38"/>
      <c r="V481" s="38"/>
      <c r="W481" s="38"/>
      <c r="X481" s="38"/>
      <c r="Y481" s="38"/>
      <c r="Z481" s="38"/>
      <c r="AA481" s="38"/>
      <c r="AB481" s="38"/>
      <c r="AC481" s="38"/>
      <c r="AD481" s="38"/>
      <c r="AE481" s="38"/>
      <c r="AT481" s="17" t="s">
        <v>165</v>
      </c>
      <c r="AU481" s="17" t="s">
        <v>82</v>
      </c>
    </row>
    <row r="482" spans="1:65" s="2" customFormat="1" ht="16.5" customHeight="1">
      <c r="A482" s="38"/>
      <c r="B482" s="39"/>
      <c r="C482" s="259" t="s">
        <v>830</v>
      </c>
      <c r="D482" s="259" t="s">
        <v>199</v>
      </c>
      <c r="E482" s="260" t="s">
        <v>831</v>
      </c>
      <c r="F482" s="261" t="s">
        <v>832</v>
      </c>
      <c r="G482" s="262" t="s">
        <v>202</v>
      </c>
      <c r="H482" s="263">
        <v>6</v>
      </c>
      <c r="I482" s="264"/>
      <c r="J482" s="265">
        <f>ROUND(I482*H482,2)</f>
        <v>0</v>
      </c>
      <c r="K482" s="261" t="s">
        <v>19</v>
      </c>
      <c r="L482" s="266"/>
      <c r="M482" s="267" t="s">
        <v>19</v>
      </c>
      <c r="N482" s="268" t="s">
        <v>45</v>
      </c>
      <c r="O482" s="84"/>
      <c r="P482" s="228">
        <f>O482*H482</f>
        <v>0</v>
      </c>
      <c r="Q482" s="228">
        <v>0</v>
      </c>
      <c r="R482" s="228">
        <f>Q482*H482</f>
        <v>0</v>
      </c>
      <c r="S482" s="228">
        <v>0</v>
      </c>
      <c r="T482" s="229">
        <f>S482*H482</f>
        <v>0</v>
      </c>
      <c r="U482" s="38"/>
      <c r="V482" s="38"/>
      <c r="W482" s="38"/>
      <c r="X482" s="38"/>
      <c r="Y482" s="38"/>
      <c r="Z482" s="38"/>
      <c r="AA482" s="38"/>
      <c r="AB482" s="38"/>
      <c r="AC482" s="38"/>
      <c r="AD482" s="38"/>
      <c r="AE482" s="38"/>
      <c r="AR482" s="230" t="s">
        <v>241</v>
      </c>
      <c r="AT482" s="230" t="s">
        <v>199</v>
      </c>
      <c r="AU482" s="230" t="s">
        <v>82</v>
      </c>
      <c r="AY482" s="17" t="s">
        <v>158</v>
      </c>
      <c r="BE482" s="231">
        <f>IF(N482="základní",J482,0)</f>
        <v>0</v>
      </c>
      <c r="BF482" s="231">
        <f>IF(N482="snížená",J482,0)</f>
        <v>0</v>
      </c>
      <c r="BG482" s="231">
        <f>IF(N482="zákl. přenesená",J482,0)</f>
        <v>0</v>
      </c>
      <c r="BH482" s="231">
        <f>IF(N482="sníž. přenesená",J482,0)</f>
        <v>0</v>
      </c>
      <c r="BI482" s="231">
        <f>IF(N482="nulová",J482,0)</f>
        <v>0</v>
      </c>
      <c r="BJ482" s="17" t="s">
        <v>82</v>
      </c>
      <c r="BK482" s="231">
        <f>ROUND(I482*H482,2)</f>
        <v>0</v>
      </c>
      <c r="BL482" s="17" t="s">
        <v>236</v>
      </c>
      <c r="BM482" s="230" t="s">
        <v>833</v>
      </c>
    </row>
    <row r="483" spans="1:47" s="2" customFormat="1" ht="12">
      <c r="A483" s="38"/>
      <c r="B483" s="39"/>
      <c r="C483" s="40"/>
      <c r="D483" s="232" t="s">
        <v>165</v>
      </c>
      <c r="E483" s="40"/>
      <c r="F483" s="233" t="s">
        <v>832</v>
      </c>
      <c r="G483" s="40"/>
      <c r="H483" s="40"/>
      <c r="I483" s="136"/>
      <c r="J483" s="40"/>
      <c r="K483" s="40"/>
      <c r="L483" s="44"/>
      <c r="M483" s="234"/>
      <c r="N483" s="235"/>
      <c r="O483" s="84"/>
      <c r="P483" s="84"/>
      <c r="Q483" s="84"/>
      <c r="R483" s="84"/>
      <c r="S483" s="84"/>
      <c r="T483" s="85"/>
      <c r="U483" s="38"/>
      <c r="V483" s="38"/>
      <c r="W483" s="38"/>
      <c r="X483" s="38"/>
      <c r="Y483" s="38"/>
      <c r="Z483" s="38"/>
      <c r="AA483" s="38"/>
      <c r="AB483" s="38"/>
      <c r="AC483" s="38"/>
      <c r="AD483" s="38"/>
      <c r="AE483" s="38"/>
      <c r="AT483" s="17" t="s">
        <v>165</v>
      </c>
      <c r="AU483" s="17" t="s">
        <v>82</v>
      </c>
    </row>
    <row r="484" spans="1:51" s="13" customFormat="1" ht="12">
      <c r="A484" s="13"/>
      <c r="B484" s="236"/>
      <c r="C484" s="237"/>
      <c r="D484" s="232" t="s">
        <v>166</v>
      </c>
      <c r="E484" s="238" t="s">
        <v>19</v>
      </c>
      <c r="F484" s="239" t="s">
        <v>834</v>
      </c>
      <c r="G484" s="237"/>
      <c r="H484" s="240">
        <v>6</v>
      </c>
      <c r="I484" s="241"/>
      <c r="J484" s="237"/>
      <c r="K484" s="237"/>
      <c r="L484" s="242"/>
      <c r="M484" s="243"/>
      <c r="N484" s="244"/>
      <c r="O484" s="244"/>
      <c r="P484" s="244"/>
      <c r="Q484" s="244"/>
      <c r="R484" s="244"/>
      <c r="S484" s="244"/>
      <c r="T484" s="245"/>
      <c r="U484" s="13"/>
      <c r="V484" s="13"/>
      <c r="W484" s="13"/>
      <c r="X484" s="13"/>
      <c r="Y484" s="13"/>
      <c r="Z484" s="13"/>
      <c r="AA484" s="13"/>
      <c r="AB484" s="13"/>
      <c r="AC484" s="13"/>
      <c r="AD484" s="13"/>
      <c r="AE484" s="13"/>
      <c r="AT484" s="246" t="s">
        <v>166</v>
      </c>
      <c r="AU484" s="246" t="s">
        <v>82</v>
      </c>
      <c r="AV484" s="13" t="s">
        <v>85</v>
      </c>
      <c r="AW484" s="13" t="s">
        <v>34</v>
      </c>
      <c r="AX484" s="13" t="s">
        <v>82</v>
      </c>
      <c r="AY484" s="246" t="s">
        <v>158</v>
      </c>
    </row>
    <row r="485" spans="1:65" s="2" customFormat="1" ht="21.75" customHeight="1">
      <c r="A485" s="38"/>
      <c r="B485" s="39"/>
      <c r="C485" s="219" t="s">
        <v>835</v>
      </c>
      <c r="D485" s="219" t="s">
        <v>159</v>
      </c>
      <c r="E485" s="220" t="s">
        <v>836</v>
      </c>
      <c r="F485" s="221" t="s">
        <v>837</v>
      </c>
      <c r="G485" s="222" t="s">
        <v>202</v>
      </c>
      <c r="H485" s="223">
        <v>6</v>
      </c>
      <c r="I485" s="224"/>
      <c r="J485" s="225">
        <f>ROUND(I485*H485,2)</f>
        <v>0</v>
      </c>
      <c r="K485" s="221" t="s">
        <v>213</v>
      </c>
      <c r="L485" s="44"/>
      <c r="M485" s="226" t="s">
        <v>19</v>
      </c>
      <c r="N485" s="227" t="s">
        <v>45</v>
      </c>
      <c r="O485" s="84"/>
      <c r="P485" s="228">
        <f>O485*H485</f>
        <v>0</v>
      </c>
      <c r="Q485" s="228">
        <v>0</v>
      </c>
      <c r="R485" s="228">
        <f>Q485*H485</f>
        <v>0</v>
      </c>
      <c r="S485" s="228">
        <v>0</v>
      </c>
      <c r="T485" s="229">
        <f>S485*H485</f>
        <v>0</v>
      </c>
      <c r="U485" s="38"/>
      <c r="V485" s="38"/>
      <c r="W485" s="38"/>
      <c r="X485" s="38"/>
      <c r="Y485" s="38"/>
      <c r="Z485" s="38"/>
      <c r="AA485" s="38"/>
      <c r="AB485" s="38"/>
      <c r="AC485" s="38"/>
      <c r="AD485" s="38"/>
      <c r="AE485" s="38"/>
      <c r="AR485" s="230" t="s">
        <v>236</v>
      </c>
      <c r="AT485" s="230" t="s">
        <v>159</v>
      </c>
      <c r="AU485" s="230" t="s">
        <v>82</v>
      </c>
      <c r="AY485" s="17" t="s">
        <v>158</v>
      </c>
      <c r="BE485" s="231">
        <f>IF(N485="základní",J485,0)</f>
        <v>0</v>
      </c>
      <c r="BF485" s="231">
        <f>IF(N485="snížená",J485,0)</f>
        <v>0</v>
      </c>
      <c r="BG485" s="231">
        <f>IF(N485="zákl. přenesená",J485,0)</f>
        <v>0</v>
      </c>
      <c r="BH485" s="231">
        <f>IF(N485="sníž. přenesená",J485,0)</f>
        <v>0</v>
      </c>
      <c r="BI485" s="231">
        <f>IF(N485="nulová",J485,0)</f>
        <v>0</v>
      </c>
      <c r="BJ485" s="17" t="s">
        <v>82</v>
      </c>
      <c r="BK485" s="231">
        <f>ROUND(I485*H485,2)</f>
        <v>0</v>
      </c>
      <c r="BL485" s="17" t="s">
        <v>236</v>
      </c>
      <c r="BM485" s="230" t="s">
        <v>838</v>
      </c>
    </row>
    <row r="486" spans="1:47" s="2" customFormat="1" ht="12">
      <c r="A486" s="38"/>
      <c r="B486" s="39"/>
      <c r="C486" s="40"/>
      <c r="D486" s="232" t="s">
        <v>165</v>
      </c>
      <c r="E486" s="40"/>
      <c r="F486" s="233" t="s">
        <v>837</v>
      </c>
      <c r="G486" s="40"/>
      <c r="H486" s="40"/>
      <c r="I486" s="136"/>
      <c r="J486" s="40"/>
      <c r="K486" s="40"/>
      <c r="L486" s="44"/>
      <c r="M486" s="234"/>
      <c r="N486" s="235"/>
      <c r="O486" s="84"/>
      <c r="P486" s="84"/>
      <c r="Q486" s="84"/>
      <c r="R486" s="84"/>
      <c r="S486" s="84"/>
      <c r="T486" s="85"/>
      <c r="U486" s="38"/>
      <c r="V486" s="38"/>
      <c r="W486" s="38"/>
      <c r="X486" s="38"/>
      <c r="Y486" s="38"/>
      <c r="Z486" s="38"/>
      <c r="AA486" s="38"/>
      <c r="AB486" s="38"/>
      <c r="AC486" s="38"/>
      <c r="AD486" s="38"/>
      <c r="AE486" s="38"/>
      <c r="AT486" s="17" t="s">
        <v>165</v>
      </c>
      <c r="AU486" s="17" t="s">
        <v>82</v>
      </c>
    </row>
    <row r="487" spans="1:65" s="2" customFormat="1" ht="16.5" customHeight="1">
      <c r="A487" s="38"/>
      <c r="B487" s="39"/>
      <c r="C487" s="259" t="s">
        <v>839</v>
      </c>
      <c r="D487" s="259" t="s">
        <v>199</v>
      </c>
      <c r="E487" s="260" t="s">
        <v>840</v>
      </c>
      <c r="F487" s="261" t="s">
        <v>841</v>
      </c>
      <c r="G487" s="262" t="s">
        <v>202</v>
      </c>
      <c r="H487" s="263">
        <v>6</v>
      </c>
      <c r="I487" s="264"/>
      <c r="J487" s="265">
        <f>ROUND(I487*H487,2)</f>
        <v>0</v>
      </c>
      <c r="K487" s="261" t="s">
        <v>19</v>
      </c>
      <c r="L487" s="266"/>
      <c r="M487" s="267" t="s">
        <v>19</v>
      </c>
      <c r="N487" s="268" t="s">
        <v>45</v>
      </c>
      <c r="O487" s="84"/>
      <c r="P487" s="228">
        <f>O487*H487</f>
        <v>0</v>
      </c>
      <c r="Q487" s="228">
        <v>0</v>
      </c>
      <c r="R487" s="228">
        <f>Q487*H487</f>
        <v>0</v>
      </c>
      <c r="S487" s="228">
        <v>0</v>
      </c>
      <c r="T487" s="229">
        <f>S487*H487</f>
        <v>0</v>
      </c>
      <c r="U487" s="38"/>
      <c r="V487" s="38"/>
      <c r="W487" s="38"/>
      <c r="X487" s="38"/>
      <c r="Y487" s="38"/>
      <c r="Z487" s="38"/>
      <c r="AA487" s="38"/>
      <c r="AB487" s="38"/>
      <c r="AC487" s="38"/>
      <c r="AD487" s="38"/>
      <c r="AE487" s="38"/>
      <c r="AR487" s="230" t="s">
        <v>241</v>
      </c>
      <c r="AT487" s="230" t="s">
        <v>199</v>
      </c>
      <c r="AU487" s="230" t="s">
        <v>82</v>
      </c>
      <c r="AY487" s="17" t="s">
        <v>158</v>
      </c>
      <c r="BE487" s="231">
        <f>IF(N487="základní",J487,0)</f>
        <v>0</v>
      </c>
      <c r="BF487" s="231">
        <f>IF(N487="snížená",J487,0)</f>
        <v>0</v>
      </c>
      <c r="BG487" s="231">
        <f>IF(N487="zákl. přenesená",J487,0)</f>
        <v>0</v>
      </c>
      <c r="BH487" s="231">
        <f>IF(N487="sníž. přenesená",J487,0)</f>
        <v>0</v>
      </c>
      <c r="BI487" s="231">
        <f>IF(N487="nulová",J487,0)</f>
        <v>0</v>
      </c>
      <c r="BJ487" s="17" t="s">
        <v>82</v>
      </c>
      <c r="BK487" s="231">
        <f>ROUND(I487*H487,2)</f>
        <v>0</v>
      </c>
      <c r="BL487" s="17" t="s">
        <v>236</v>
      </c>
      <c r="BM487" s="230" t="s">
        <v>842</v>
      </c>
    </row>
    <row r="488" spans="1:47" s="2" customFormat="1" ht="12">
      <c r="A488" s="38"/>
      <c r="B488" s="39"/>
      <c r="C488" s="40"/>
      <c r="D488" s="232" t="s">
        <v>165</v>
      </c>
      <c r="E488" s="40"/>
      <c r="F488" s="233" t="s">
        <v>841</v>
      </c>
      <c r="G488" s="40"/>
      <c r="H488" s="40"/>
      <c r="I488" s="136"/>
      <c r="J488" s="40"/>
      <c r="K488" s="40"/>
      <c r="L488" s="44"/>
      <c r="M488" s="234"/>
      <c r="N488" s="235"/>
      <c r="O488" s="84"/>
      <c r="P488" s="84"/>
      <c r="Q488" s="84"/>
      <c r="R488" s="84"/>
      <c r="S488" s="84"/>
      <c r="T488" s="85"/>
      <c r="U488" s="38"/>
      <c r="V488" s="38"/>
      <c r="W488" s="38"/>
      <c r="X488" s="38"/>
      <c r="Y488" s="38"/>
      <c r="Z488" s="38"/>
      <c r="AA488" s="38"/>
      <c r="AB488" s="38"/>
      <c r="AC488" s="38"/>
      <c r="AD488" s="38"/>
      <c r="AE488" s="38"/>
      <c r="AT488" s="17" t="s">
        <v>165</v>
      </c>
      <c r="AU488" s="17" t="s">
        <v>82</v>
      </c>
    </row>
    <row r="489" spans="1:51" s="13" customFormat="1" ht="12">
      <c r="A489" s="13"/>
      <c r="B489" s="236"/>
      <c r="C489" s="237"/>
      <c r="D489" s="232" t="s">
        <v>166</v>
      </c>
      <c r="E489" s="238" t="s">
        <v>19</v>
      </c>
      <c r="F489" s="239" t="s">
        <v>800</v>
      </c>
      <c r="G489" s="237"/>
      <c r="H489" s="240">
        <v>6</v>
      </c>
      <c r="I489" s="241"/>
      <c r="J489" s="237"/>
      <c r="K489" s="237"/>
      <c r="L489" s="242"/>
      <c r="M489" s="243"/>
      <c r="N489" s="244"/>
      <c r="O489" s="244"/>
      <c r="P489" s="244"/>
      <c r="Q489" s="244"/>
      <c r="R489" s="244"/>
      <c r="S489" s="244"/>
      <c r="T489" s="245"/>
      <c r="U489" s="13"/>
      <c r="V489" s="13"/>
      <c r="W489" s="13"/>
      <c r="X489" s="13"/>
      <c r="Y489" s="13"/>
      <c r="Z489" s="13"/>
      <c r="AA489" s="13"/>
      <c r="AB489" s="13"/>
      <c r="AC489" s="13"/>
      <c r="AD489" s="13"/>
      <c r="AE489" s="13"/>
      <c r="AT489" s="246" t="s">
        <v>166</v>
      </c>
      <c r="AU489" s="246" t="s">
        <v>82</v>
      </c>
      <c r="AV489" s="13" t="s">
        <v>85</v>
      </c>
      <c r="AW489" s="13" t="s">
        <v>34</v>
      </c>
      <c r="AX489" s="13" t="s">
        <v>82</v>
      </c>
      <c r="AY489" s="246" t="s">
        <v>158</v>
      </c>
    </row>
    <row r="490" spans="1:65" s="2" customFormat="1" ht="21.75" customHeight="1">
      <c r="A490" s="38"/>
      <c r="B490" s="39"/>
      <c r="C490" s="259" t="s">
        <v>843</v>
      </c>
      <c r="D490" s="259" t="s">
        <v>199</v>
      </c>
      <c r="E490" s="260" t="s">
        <v>844</v>
      </c>
      <c r="F490" s="261" t="s">
        <v>845</v>
      </c>
      <c r="G490" s="262" t="s">
        <v>202</v>
      </c>
      <c r="H490" s="263">
        <v>13</v>
      </c>
      <c r="I490" s="264"/>
      <c r="J490" s="265">
        <f>ROUND(I490*H490,2)</f>
        <v>0</v>
      </c>
      <c r="K490" s="261" t="s">
        <v>19</v>
      </c>
      <c r="L490" s="266"/>
      <c r="M490" s="267" t="s">
        <v>19</v>
      </c>
      <c r="N490" s="268" t="s">
        <v>45</v>
      </c>
      <c r="O490" s="84"/>
      <c r="P490" s="228">
        <f>O490*H490</f>
        <v>0</v>
      </c>
      <c r="Q490" s="228">
        <v>0</v>
      </c>
      <c r="R490" s="228">
        <f>Q490*H490</f>
        <v>0</v>
      </c>
      <c r="S490" s="228">
        <v>0</v>
      </c>
      <c r="T490" s="229">
        <f>S490*H490</f>
        <v>0</v>
      </c>
      <c r="U490" s="38"/>
      <c r="V490" s="38"/>
      <c r="W490" s="38"/>
      <c r="X490" s="38"/>
      <c r="Y490" s="38"/>
      <c r="Z490" s="38"/>
      <c r="AA490" s="38"/>
      <c r="AB490" s="38"/>
      <c r="AC490" s="38"/>
      <c r="AD490" s="38"/>
      <c r="AE490" s="38"/>
      <c r="AR490" s="230" t="s">
        <v>241</v>
      </c>
      <c r="AT490" s="230" t="s">
        <v>199</v>
      </c>
      <c r="AU490" s="230" t="s">
        <v>82</v>
      </c>
      <c r="AY490" s="17" t="s">
        <v>158</v>
      </c>
      <c r="BE490" s="231">
        <f>IF(N490="základní",J490,0)</f>
        <v>0</v>
      </c>
      <c r="BF490" s="231">
        <f>IF(N490="snížená",J490,0)</f>
        <v>0</v>
      </c>
      <c r="BG490" s="231">
        <f>IF(N490="zákl. přenesená",J490,0)</f>
        <v>0</v>
      </c>
      <c r="BH490" s="231">
        <f>IF(N490="sníž. přenesená",J490,0)</f>
        <v>0</v>
      </c>
      <c r="BI490" s="231">
        <f>IF(N490="nulová",J490,0)</f>
        <v>0</v>
      </c>
      <c r="BJ490" s="17" t="s">
        <v>82</v>
      </c>
      <c r="BK490" s="231">
        <f>ROUND(I490*H490,2)</f>
        <v>0</v>
      </c>
      <c r="BL490" s="17" t="s">
        <v>236</v>
      </c>
      <c r="BM490" s="230" t="s">
        <v>846</v>
      </c>
    </row>
    <row r="491" spans="1:47" s="2" customFormat="1" ht="12">
      <c r="A491" s="38"/>
      <c r="B491" s="39"/>
      <c r="C491" s="40"/>
      <c r="D491" s="232" t="s">
        <v>165</v>
      </c>
      <c r="E491" s="40"/>
      <c r="F491" s="233" t="s">
        <v>845</v>
      </c>
      <c r="G491" s="40"/>
      <c r="H491" s="40"/>
      <c r="I491" s="136"/>
      <c r="J491" s="40"/>
      <c r="K491" s="40"/>
      <c r="L491" s="44"/>
      <c r="M491" s="234"/>
      <c r="N491" s="235"/>
      <c r="O491" s="84"/>
      <c r="P491" s="84"/>
      <c r="Q491" s="84"/>
      <c r="R491" s="84"/>
      <c r="S491" s="84"/>
      <c r="T491" s="85"/>
      <c r="U491" s="38"/>
      <c r="V491" s="38"/>
      <c r="W491" s="38"/>
      <c r="X491" s="38"/>
      <c r="Y491" s="38"/>
      <c r="Z491" s="38"/>
      <c r="AA491" s="38"/>
      <c r="AB491" s="38"/>
      <c r="AC491" s="38"/>
      <c r="AD491" s="38"/>
      <c r="AE491" s="38"/>
      <c r="AT491" s="17" t="s">
        <v>165</v>
      </c>
      <c r="AU491" s="17" t="s">
        <v>82</v>
      </c>
    </row>
    <row r="492" spans="1:65" s="2" customFormat="1" ht="21.75" customHeight="1">
      <c r="A492" s="38"/>
      <c r="B492" s="39"/>
      <c r="C492" s="219" t="s">
        <v>847</v>
      </c>
      <c r="D492" s="219" t="s">
        <v>159</v>
      </c>
      <c r="E492" s="220" t="s">
        <v>848</v>
      </c>
      <c r="F492" s="221" t="s">
        <v>849</v>
      </c>
      <c r="G492" s="222" t="s">
        <v>202</v>
      </c>
      <c r="H492" s="223">
        <v>7</v>
      </c>
      <c r="I492" s="224"/>
      <c r="J492" s="225">
        <f>ROUND(I492*H492,2)</f>
        <v>0</v>
      </c>
      <c r="K492" s="221" t="s">
        <v>213</v>
      </c>
      <c r="L492" s="44"/>
      <c r="M492" s="226" t="s">
        <v>19</v>
      </c>
      <c r="N492" s="227" t="s">
        <v>45</v>
      </c>
      <c r="O492" s="84"/>
      <c r="P492" s="228">
        <f>O492*H492</f>
        <v>0</v>
      </c>
      <c r="Q492" s="228">
        <v>0</v>
      </c>
      <c r="R492" s="228">
        <f>Q492*H492</f>
        <v>0</v>
      </c>
      <c r="S492" s="228">
        <v>0</v>
      </c>
      <c r="T492" s="229">
        <f>S492*H492</f>
        <v>0</v>
      </c>
      <c r="U492" s="38"/>
      <c r="V492" s="38"/>
      <c r="W492" s="38"/>
      <c r="X492" s="38"/>
      <c r="Y492" s="38"/>
      <c r="Z492" s="38"/>
      <c r="AA492" s="38"/>
      <c r="AB492" s="38"/>
      <c r="AC492" s="38"/>
      <c r="AD492" s="38"/>
      <c r="AE492" s="38"/>
      <c r="AR492" s="230" t="s">
        <v>236</v>
      </c>
      <c r="AT492" s="230" t="s">
        <v>159</v>
      </c>
      <c r="AU492" s="230" t="s">
        <v>82</v>
      </c>
      <c r="AY492" s="17" t="s">
        <v>158</v>
      </c>
      <c r="BE492" s="231">
        <f>IF(N492="základní",J492,0)</f>
        <v>0</v>
      </c>
      <c r="BF492" s="231">
        <f>IF(N492="snížená",J492,0)</f>
        <v>0</v>
      </c>
      <c r="BG492" s="231">
        <f>IF(N492="zákl. přenesená",J492,0)</f>
        <v>0</v>
      </c>
      <c r="BH492" s="231">
        <f>IF(N492="sníž. přenesená",J492,0)</f>
        <v>0</v>
      </c>
      <c r="BI492" s="231">
        <f>IF(N492="nulová",J492,0)</f>
        <v>0</v>
      </c>
      <c r="BJ492" s="17" t="s">
        <v>82</v>
      </c>
      <c r="BK492" s="231">
        <f>ROUND(I492*H492,2)</f>
        <v>0</v>
      </c>
      <c r="BL492" s="17" t="s">
        <v>236</v>
      </c>
      <c r="BM492" s="230" t="s">
        <v>850</v>
      </c>
    </row>
    <row r="493" spans="1:47" s="2" customFormat="1" ht="12">
      <c r="A493" s="38"/>
      <c r="B493" s="39"/>
      <c r="C493" s="40"/>
      <c r="D493" s="232" t="s">
        <v>165</v>
      </c>
      <c r="E493" s="40"/>
      <c r="F493" s="233" t="s">
        <v>849</v>
      </c>
      <c r="G493" s="40"/>
      <c r="H493" s="40"/>
      <c r="I493" s="136"/>
      <c r="J493" s="40"/>
      <c r="K493" s="40"/>
      <c r="L493" s="44"/>
      <c r="M493" s="234"/>
      <c r="N493" s="235"/>
      <c r="O493" s="84"/>
      <c r="P493" s="84"/>
      <c r="Q493" s="84"/>
      <c r="R493" s="84"/>
      <c r="S493" s="84"/>
      <c r="T493" s="85"/>
      <c r="U493" s="38"/>
      <c r="V493" s="38"/>
      <c r="W493" s="38"/>
      <c r="X493" s="38"/>
      <c r="Y493" s="38"/>
      <c r="Z493" s="38"/>
      <c r="AA493" s="38"/>
      <c r="AB493" s="38"/>
      <c r="AC493" s="38"/>
      <c r="AD493" s="38"/>
      <c r="AE493" s="38"/>
      <c r="AT493" s="17" t="s">
        <v>165</v>
      </c>
      <c r="AU493" s="17" t="s">
        <v>82</v>
      </c>
    </row>
    <row r="494" spans="1:51" s="13" customFormat="1" ht="12">
      <c r="A494" s="13"/>
      <c r="B494" s="236"/>
      <c r="C494" s="237"/>
      <c r="D494" s="232" t="s">
        <v>166</v>
      </c>
      <c r="E494" s="238" t="s">
        <v>19</v>
      </c>
      <c r="F494" s="239" t="s">
        <v>851</v>
      </c>
      <c r="G494" s="237"/>
      <c r="H494" s="240">
        <v>7</v>
      </c>
      <c r="I494" s="241"/>
      <c r="J494" s="237"/>
      <c r="K494" s="237"/>
      <c r="L494" s="242"/>
      <c r="M494" s="243"/>
      <c r="N494" s="244"/>
      <c r="O494" s="244"/>
      <c r="P494" s="244"/>
      <c r="Q494" s="244"/>
      <c r="R494" s="244"/>
      <c r="S494" s="244"/>
      <c r="T494" s="245"/>
      <c r="U494" s="13"/>
      <c r="V494" s="13"/>
      <c r="W494" s="13"/>
      <c r="X494" s="13"/>
      <c r="Y494" s="13"/>
      <c r="Z494" s="13"/>
      <c r="AA494" s="13"/>
      <c r="AB494" s="13"/>
      <c r="AC494" s="13"/>
      <c r="AD494" s="13"/>
      <c r="AE494" s="13"/>
      <c r="AT494" s="246" t="s">
        <v>166</v>
      </c>
      <c r="AU494" s="246" t="s">
        <v>82</v>
      </c>
      <c r="AV494" s="13" t="s">
        <v>85</v>
      </c>
      <c r="AW494" s="13" t="s">
        <v>34</v>
      </c>
      <c r="AX494" s="13" t="s">
        <v>82</v>
      </c>
      <c r="AY494" s="246" t="s">
        <v>158</v>
      </c>
    </row>
    <row r="495" spans="1:65" s="2" customFormat="1" ht="21.75" customHeight="1">
      <c r="A495" s="38"/>
      <c r="B495" s="39"/>
      <c r="C495" s="219" t="s">
        <v>852</v>
      </c>
      <c r="D495" s="219" t="s">
        <v>159</v>
      </c>
      <c r="E495" s="220" t="s">
        <v>853</v>
      </c>
      <c r="F495" s="221" t="s">
        <v>854</v>
      </c>
      <c r="G495" s="222" t="s">
        <v>202</v>
      </c>
      <c r="H495" s="223">
        <v>6</v>
      </c>
      <c r="I495" s="224"/>
      <c r="J495" s="225">
        <f>ROUND(I495*H495,2)</f>
        <v>0</v>
      </c>
      <c r="K495" s="221" t="s">
        <v>213</v>
      </c>
      <c r="L495" s="44"/>
      <c r="M495" s="226" t="s">
        <v>19</v>
      </c>
      <c r="N495" s="227" t="s">
        <v>45</v>
      </c>
      <c r="O495" s="84"/>
      <c r="P495" s="228">
        <f>O495*H495</f>
        <v>0</v>
      </c>
      <c r="Q495" s="228">
        <v>0</v>
      </c>
      <c r="R495" s="228">
        <f>Q495*H495</f>
        <v>0</v>
      </c>
      <c r="S495" s="228">
        <v>0</v>
      </c>
      <c r="T495" s="229">
        <f>S495*H495</f>
        <v>0</v>
      </c>
      <c r="U495" s="38"/>
      <c r="V495" s="38"/>
      <c r="W495" s="38"/>
      <c r="X495" s="38"/>
      <c r="Y495" s="38"/>
      <c r="Z495" s="38"/>
      <c r="AA495" s="38"/>
      <c r="AB495" s="38"/>
      <c r="AC495" s="38"/>
      <c r="AD495" s="38"/>
      <c r="AE495" s="38"/>
      <c r="AR495" s="230" t="s">
        <v>236</v>
      </c>
      <c r="AT495" s="230" t="s">
        <v>159</v>
      </c>
      <c r="AU495" s="230" t="s">
        <v>82</v>
      </c>
      <c r="AY495" s="17" t="s">
        <v>158</v>
      </c>
      <c r="BE495" s="231">
        <f>IF(N495="základní",J495,0)</f>
        <v>0</v>
      </c>
      <c r="BF495" s="231">
        <f>IF(N495="snížená",J495,0)</f>
        <v>0</v>
      </c>
      <c r="BG495" s="231">
        <f>IF(N495="zákl. přenesená",J495,0)</f>
        <v>0</v>
      </c>
      <c r="BH495" s="231">
        <f>IF(N495="sníž. přenesená",J495,0)</f>
        <v>0</v>
      </c>
      <c r="BI495" s="231">
        <f>IF(N495="nulová",J495,0)</f>
        <v>0</v>
      </c>
      <c r="BJ495" s="17" t="s">
        <v>82</v>
      </c>
      <c r="BK495" s="231">
        <f>ROUND(I495*H495,2)</f>
        <v>0</v>
      </c>
      <c r="BL495" s="17" t="s">
        <v>236</v>
      </c>
      <c r="BM495" s="230" t="s">
        <v>855</v>
      </c>
    </row>
    <row r="496" spans="1:47" s="2" customFormat="1" ht="12">
      <c r="A496" s="38"/>
      <c r="B496" s="39"/>
      <c r="C496" s="40"/>
      <c r="D496" s="232" t="s">
        <v>165</v>
      </c>
      <c r="E496" s="40"/>
      <c r="F496" s="233" t="s">
        <v>854</v>
      </c>
      <c r="G496" s="40"/>
      <c r="H496" s="40"/>
      <c r="I496" s="136"/>
      <c r="J496" s="40"/>
      <c r="K496" s="40"/>
      <c r="L496" s="44"/>
      <c r="M496" s="234"/>
      <c r="N496" s="235"/>
      <c r="O496" s="84"/>
      <c r="P496" s="84"/>
      <c r="Q496" s="84"/>
      <c r="R496" s="84"/>
      <c r="S496" s="84"/>
      <c r="T496" s="85"/>
      <c r="U496" s="38"/>
      <c r="V496" s="38"/>
      <c r="W496" s="38"/>
      <c r="X496" s="38"/>
      <c r="Y496" s="38"/>
      <c r="Z496" s="38"/>
      <c r="AA496" s="38"/>
      <c r="AB496" s="38"/>
      <c r="AC496" s="38"/>
      <c r="AD496" s="38"/>
      <c r="AE496" s="38"/>
      <c r="AT496" s="17" t="s">
        <v>165</v>
      </c>
      <c r="AU496" s="17" t="s">
        <v>82</v>
      </c>
    </row>
    <row r="497" spans="1:51" s="13" customFormat="1" ht="12">
      <c r="A497" s="13"/>
      <c r="B497" s="236"/>
      <c r="C497" s="237"/>
      <c r="D497" s="232" t="s">
        <v>166</v>
      </c>
      <c r="E497" s="238" t="s">
        <v>19</v>
      </c>
      <c r="F497" s="239" t="s">
        <v>800</v>
      </c>
      <c r="G497" s="237"/>
      <c r="H497" s="240">
        <v>6</v>
      </c>
      <c r="I497" s="241"/>
      <c r="J497" s="237"/>
      <c r="K497" s="237"/>
      <c r="L497" s="242"/>
      <c r="M497" s="243"/>
      <c r="N497" s="244"/>
      <c r="O497" s="244"/>
      <c r="P497" s="244"/>
      <c r="Q497" s="244"/>
      <c r="R497" s="244"/>
      <c r="S497" s="244"/>
      <c r="T497" s="245"/>
      <c r="U497" s="13"/>
      <c r="V497" s="13"/>
      <c r="W497" s="13"/>
      <c r="X497" s="13"/>
      <c r="Y497" s="13"/>
      <c r="Z497" s="13"/>
      <c r="AA497" s="13"/>
      <c r="AB497" s="13"/>
      <c r="AC497" s="13"/>
      <c r="AD497" s="13"/>
      <c r="AE497" s="13"/>
      <c r="AT497" s="246" t="s">
        <v>166</v>
      </c>
      <c r="AU497" s="246" t="s">
        <v>82</v>
      </c>
      <c r="AV497" s="13" t="s">
        <v>85</v>
      </c>
      <c r="AW497" s="13" t="s">
        <v>34</v>
      </c>
      <c r="AX497" s="13" t="s">
        <v>82</v>
      </c>
      <c r="AY497" s="246" t="s">
        <v>158</v>
      </c>
    </row>
    <row r="498" spans="1:65" s="2" customFormat="1" ht="16.5" customHeight="1">
      <c r="A498" s="38"/>
      <c r="B498" s="39"/>
      <c r="C498" s="259" t="s">
        <v>856</v>
      </c>
      <c r="D498" s="259" t="s">
        <v>199</v>
      </c>
      <c r="E498" s="260" t="s">
        <v>857</v>
      </c>
      <c r="F498" s="261" t="s">
        <v>858</v>
      </c>
      <c r="G498" s="262" t="s">
        <v>202</v>
      </c>
      <c r="H498" s="263">
        <v>6</v>
      </c>
      <c r="I498" s="264"/>
      <c r="J498" s="265">
        <f>ROUND(I498*H498,2)</f>
        <v>0</v>
      </c>
      <c r="K498" s="261" t="s">
        <v>19</v>
      </c>
      <c r="L498" s="266"/>
      <c r="M498" s="267" t="s">
        <v>19</v>
      </c>
      <c r="N498" s="268" t="s">
        <v>45</v>
      </c>
      <c r="O498" s="84"/>
      <c r="P498" s="228">
        <f>O498*H498</f>
        <v>0</v>
      </c>
      <c r="Q498" s="228">
        <v>0</v>
      </c>
      <c r="R498" s="228">
        <f>Q498*H498</f>
        <v>0</v>
      </c>
      <c r="S498" s="228">
        <v>0</v>
      </c>
      <c r="T498" s="229">
        <f>S498*H498</f>
        <v>0</v>
      </c>
      <c r="U498" s="38"/>
      <c r="V498" s="38"/>
      <c r="W498" s="38"/>
      <c r="X498" s="38"/>
      <c r="Y498" s="38"/>
      <c r="Z498" s="38"/>
      <c r="AA498" s="38"/>
      <c r="AB498" s="38"/>
      <c r="AC498" s="38"/>
      <c r="AD498" s="38"/>
      <c r="AE498" s="38"/>
      <c r="AR498" s="230" t="s">
        <v>241</v>
      </c>
      <c r="AT498" s="230" t="s">
        <v>199</v>
      </c>
      <c r="AU498" s="230" t="s">
        <v>82</v>
      </c>
      <c r="AY498" s="17" t="s">
        <v>158</v>
      </c>
      <c r="BE498" s="231">
        <f>IF(N498="základní",J498,0)</f>
        <v>0</v>
      </c>
      <c r="BF498" s="231">
        <f>IF(N498="snížená",J498,0)</f>
        <v>0</v>
      </c>
      <c r="BG498" s="231">
        <f>IF(N498="zákl. přenesená",J498,0)</f>
        <v>0</v>
      </c>
      <c r="BH498" s="231">
        <f>IF(N498="sníž. přenesená",J498,0)</f>
        <v>0</v>
      </c>
      <c r="BI498" s="231">
        <f>IF(N498="nulová",J498,0)</f>
        <v>0</v>
      </c>
      <c r="BJ498" s="17" t="s">
        <v>82</v>
      </c>
      <c r="BK498" s="231">
        <f>ROUND(I498*H498,2)</f>
        <v>0</v>
      </c>
      <c r="BL498" s="17" t="s">
        <v>236</v>
      </c>
      <c r="BM498" s="230" t="s">
        <v>859</v>
      </c>
    </row>
    <row r="499" spans="1:47" s="2" customFormat="1" ht="12">
      <c r="A499" s="38"/>
      <c r="B499" s="39"/>
      <c r="C499" s="40"/>
      <c r="D499" s="232" t="s">
        <v>165</v>
      </c>
      <c r="E499" s="40"/>
      <c r="F499" s="233" t="s">
        <v>858</v>
      </c>
      <c r="G499" s="40"/>
      <c r="H499" s="40"/>
      <c r="I499" s="136"/>
      <c r="J499" s="40"/>
      <c r="K499" s="40"/>
      <c r="L499" s="44"/>
      <c r="M499" s="234"/>
      <c r="N499" s="235"/>
      <c r="O499" s="84"/>
      <c r="P499" s="84"/>
      <c r="Q499" s="84"/>
      <c r="R499" s="84"/>
      <c r="S499" s="84"/>
      <c r="T499" s="85"/>
      <c r="U499" s="38"/>
      <c r="V499" s="38"/>
      <c r="W499" s="38"/>
      <c r="X499" s="38"/>
      <c r="Y499" s="38"/>
      <c r="Z499" s="38"/>
      <c r="AA499" s="38"/>
      <c r="AB499" s="38"/>
      <c r="AC499" s="38"/>
      <c r="AD499" s="38"/>
      <c r="AE499" s="38"/>
      <c r="AT499" s="17" t="s">
        <v>165</v>
      </c>
      <c r="AU499" s="17" t="s">
        <v>82</v>
      </c>
    </row>
    <row r="500" spans="1:51" s="13" customFormat="1" ht="12">
      <c r="A500" s="13"/>
      <c r="B500" s="236"/>
      <c r="C500" s="237"/>
      <c r="D500" s="232" t="s">
        <v>166</v>
      </c>
      <c r="E500" s="238" t="s">
        <v>19</v>
      </c>
      <c r="F500" s="239" t="s">
        <v>800</v>
      </c>
      <c r="G500" s="237"/>
      <c r="H500" s="240">
        <v>6</v>
      </c>
      <c r="I500" s="241"/>
      <c r="J500" s="237"/>
      <c r="K500" s="237"/>
      <c r="L500" s="242"/>
      <c r="M500" s="243"/>
      <c r="N500" s="244"/>
      <c r="O500" s="244"/>
      <c r="P500" s="244"/>
      <c r="Q500" s="244"/>
      <c r="R500" s="244"/>
      <c r="S500" s="244"/>
      <c r="T500" s="245"/>
      <c r="U500" s="13"/>
      <c r="V500" s="13"/>
      <c r="W500" s="13"/>
      <c r="X500" s="13"/>
      <c r="Y500" s="13"/>
      <c r="Z500" s="13"/>
      <c r="AA500" s="13"/>
      <c r="AB500" s="13"/>
      <c r="AC500" s="13"/>
      <c r="AD500" s="13"/>
      <c r="AE500" s="13"/>
      <c r="AT500" s="246" t="s">
        <v>166</v>
      </c>
      <c r="AU500" s="246" t="s">
        <v>82</v>
      </c>
      <c r="AV500" s="13" t="s">
        <v>85</v>
      </c>
      <c r="AW500" s="13" t="s">
        <v>34</v>
      </c>
      <c r="AX500" s="13" t="s">
        <v>82</v>
      </c>
      <c r="AY500" s="246" t="s">
        <v>158</v>
      </c>
    </row>
    <row r="501" spans="1:65" s="2" customFormat="1" ht="16.5" customHeight="1">
      <c r="A501" s="38"/>
      <c r="B501" s="39"/>
      <c r="C501" s="259" t="s">
        <v>860</v>
      </c>
      <c r="D501" s="259" t="s">
        <v>199</v>
      </c>
      <c r="E501" s="260" t="s">
        <v>861</v>
      </c>
      <c r="F501" s="261" t="s">
        <v>862</v>
      </c>
      <c r="G501" s="262" t="s">
        <v>202</v>
      </c>
      <c r="H501" s="263">
        <v>6</v>
      </c>
      <c r="I501" s="264"/>
      <c r="J501" s="265">
        <f>ROUND(I501*H501,2)</f>
        <v>0</v>
      </c>
      <c r="K501" s="261" t="s">
        <v>19</v>
      </c>
      <c r="L501" s="266"/>
      <c r="M501" s="267" t="s">
        <v>19</v>
      </c>
      <c r="N501" s="268" t="s">
        <v>45</v>
      </c>
      <c r="O501" s="84"/>
      <c r="P501" s="228">
        <f>O501*H501</f>
        <v>0</v>
      </c>
      <c r="Q501" s="228">
        <v>0</v>
      </c>
      <c r="R501" s="228">
        <f>Q501*H501</f>
        <v>0</v>
      </c>
      <c r="S501" s="228">
        <v>0</v>
      </c>
      <c r="T501" s="229">
        <f>S501*H501</f>
        <v>0</v>
      </c>
      <c r="U501" s="38"/>
      <c r="V501" s="38"/>
      <c r="W501" s="38"/>
      <c r="X501" s="38"/>
      <c r="Y501" s="38"/>
      <c r="Z501" s="38"/>
      <c r="AA501" s="38"/>
      <c r="AB501" s="38"/>
      <c r="AC501" s="38"/>
      <c r="AD501" s="38"/>
      <c r="AE501" s="38"/>
      <c r="AR501" s="230" t="s">
        <v>241</v>
      </c>
      <c r="AT501" s="230" t="s">
        <v>199</v>
      </c>
      <c r="AU501" s="230" t="s">
        <v>82</v>
      </c>
      <c r="AY501" s="17" t="s">
        <v>158</v>
      </c>
      <c r="BE501" s="231">
        <f>IF(N501="základní",J501,0)</f>
        <v>0</v>
      </c>
      <c r="BF501" s="231">
        <f>IF(N501="snížená",J501,0)</f>
        <v>0</v>
      </c>
      <c r="BG501" s="231">
        <f>IF(N501="zákl. přenesená",J501,0)</f>
        <v>0</v>
      </c>
      <c r="BH501" s="231">
        <f>IF(N501="sníž. přenesená",J501,0)</f>
        <v>0</v>
      </c>
      <c r="BI501" s="231">
        <f>IF(N501="nulová",J501,0)</f>
        <v>0</v>
      </c>
      <c r="BJ501" s="17" t="s">
        <v>82</v>
      </c>
      <c r="BK501" s="231">
        <f>ROUND(I501*H501,2)</f>
        <v>0</v>
      </c>
      <c r="BL501" s="17" t="s">
        <v>236</v>
      </c>
      <c r="BM501" s="230" t="s">
        <v>863</v>
      </c>
    </row>
    <row r="502" spans="1:47" s="2" customFormat="1" ht="12">
      <c r="A502" s="38"/>
      <c r="B502" s="39"/>
      <c r="C502" s="40"/>
      <c r="D502" s="232" t="s">
        <v>165</v>
      </c>
      <c r="E502" s="40"/>
      <c r="F502" s="233" t="s">
        <v>862</v>
      </c>
      <c r="G502" s="40"/>
      <c r="H502" s="40"/>
      <c r="I502" s="136"/>
      <c r="J502" s="40"/>
      <c r="K502" s="40"/>
      <c r="L502" s="44"/>
      <c r="M502" s="234"/>
      <c r="N502" s="235"/>
      <c r="O502" s="84"/>
      <c r="P502" s="84"/>
      <c r="Q502" s="84"/>
      <c r="R502" s="84"/>
      <c r="S502" s="84"/>
      <c r="T502" s="85"/>
      <c r="U502" s="38"/>
      <c r="V502" s="38"/>
      <c r="W502" s="38"/>
      <c r="X502" s="38"/>
      <c r="Y502" s="38"/>
      <c r="Z502" s="38"/>
      <c r="AA502" s="38"/>
      <c r="AB502" s="38"/>
      <c r="AC502" s="38"/>
      <c r="AD502" s="38"/>
      <c r="AE502" s="38"/>
      <c r="AT502" s="17" t="s">
        <v>165</v>
      </c>
      <c r="AU502" s="17" t="s">
        <v>82</v>
      </c>
    </row>
    <row r="503" spans="1:51" s="13" customFormat="1" ht="12">
      <c r="A503" s="13"/>
      <c r="B503" s="236"/>
      <c r="C503" s="237"/>
      <c r="D503" s="232" t="s">
        <v>166</v>
      </c>
      <c r="E503" s="238" t="s">
        <v>19</v>
      </c>
      <c r="F503" s="239" t="s">
        <v>800</v>
      </c>
      <c r="G503" s="237"/>
      <c r="H503" s="240">
        <v>6</v>
      </c>
      <c r="I503" s="241"/>
      <c r="J503" s="237"/>
      <c r="K503" s="237"/>
      <c r="L503" s="242"/>
      <c r="M503" s="243"/>
      <c r="N503" s="244"/>
      <c r="O503" s="244"/>
      <c r="P503" s="244"/>
      <c r="Q503" s="244"/>
      <c r="R503" s="244"/>
      <c r="S503" s="244"/>
      <c r="T503" s="245"/>
      <c r="U503" s="13"/>
      <c r="V503" s="13"/>
      <c r="W503" s="13"/>
      <c r="X503" s="13"/>
      <c r="Y503" s="13"/>
      <c r="Z503" s="13"/>
      <c r="AA503" s="13"/>
      <c r="AB503" s="13"/>
      <c r="AC503" s="13"/>
      <c r="AD503" s="13"/>
      <c r="AE503" s="13"/>
      <c r="AT503" s="246" t="s">
        <v>166</v>
      </c>
      <c r="AU503" s="246" t="s">
        <v>82</v>
      </c>
      <c r="AV503" s="13" t="s">
        <v>85</v>
      </c>
      <c r="AW503" s="13" t="s">
        <v>34</v>
      </c>
      <c r="AX503" s="13" t="s">
        <v>82</v>
      </c>
      <c r="AY503" s="246" t="s">
        <v>158</v>
      </c>
    </row>
    <row r="504" spans="1:65" s="2" customFormat="1" ht="16.5" customHeight="1">
      <c r="A504" s="38"/>
      <c r="B504" s="39"/>
      <c r="C504" s="259" t="s">
        <v>864</v>
      </c>
      <c r="D504" s="259" t="s">
        <v>199</v>
      </c>
      <c r="E504" s="260" t="s">
        <v>865</v>
      </c>
      <c r="F504" s="261" t="s">
        <v>866</v>
      </c>
      <c r="G504" s="262" t="s">
        <v>202</v>
      </c>
      <c r="H504" s="263">
        <v>37</v>
      </c>
      <c r="I504" s="264"/>
      <c r="J504" s="265">
        <f>ROUND(I504*H504,2)</f>
        <v>0</v>
      </c>
      <c r="K504" s="261" t="s">
        <v>19</v>
      </c>
      <c r="L504" s="266"/>
      <c r="M504" s="267" t="s">
        <v>19</v>
      </c>
      <c r="N504" s="268" t="s">
        <v>45</v>
      </c>
      <c r="O504" s="84"/>
      <c r="P504" s="228">
        <f>O504*H504</f>
        <v>0</v>
      </c>
      <c r="Q504" s="228">
        <v>0</v>
      </c>
      <c r="R504" s="228">
        <f>Q504*H504</f>
        <v>0</v>
      </c>
      <c r="S504" s="228">
        <v>0</v>
      </c>
      <c r="T504" s="229">
        <f>S504*H504</f>
        <v>0</v>
      </c>
      <c r="U504" s="38"/>
      <c r="V504" s="38"/>
      <c r="W504" s="38"/>
      <c r="X504" s="38"/>
      <c r="Y504" s="38"/>
      <c r="Z504" s="38"/>
      <c r="AA504" s="38"/>
      <c r="AB504" s="38"/>
      <c r="AC504" s="38"/>
      <c r="AD504" s="38"/>
      <c r="AE504" s="38"/>
      <c r="AR504" s="230" t="s">
        <v>241</v>
      </c>
      <c r="AT504" s="230" t="s">
        <v>199</v>
      </c>
      <c r="AU504" s="230" t="s">
        <v>82</v>
      </c>
      <c r="AY504" s="17" t="s">
        <v>158</v>
      </c>
      <c r="BE504" s="231">
        <f>IF(N504="základní",J504,0)</f>
        <v>0</v>
      </c>
      <c r="BF504" s="231">
        <f>IF(N504="snížená",J504,0)</f>
        <v>0</v>
      </c>
      <c r="BG504" s="231">
        <f>IF(N504="zákl. přenesená",J504,0)</f>
        <v>0</v>
      </c>
      <c r="BH504" s="231">
        <f>IF(N504="sníž. přenesená",J504,0)</f>
        <v>0</v>
      </c>
      <c r="BI504" s="231">
        <f>IF(N504="nulová",J504,0)</f>
        <v>0</v>
      </c>
      <c r="BJ504" s="17" t="s">
        <v>82</v>
      </c>
      <c r="BK504" s="231">
        <f>ROUND(I504*H504,2)</f>
        <v>0</v>
      </c>
      <c r="BL504" s="17" t="s">
        <v>236</v>
      </c>
      <c r="BM504" s="230" t="s">
        <v>867</v>
      </c>
    </row>
    <row r="505" spans="1:47" s="2" customFormat="1" ht="12">
      <c r="A505" s="38"/>
      <c r="B505" s="39"/>
      <c r="C505" s="40"/>
      <c r="D505" s="232" t="s">
        <v>165</v>
      </c>
      <c r="E505" s="40"/>
      <c r="F505" s="233" t="s">
        <v>866</v>
      </c>
      <c r="G505" s="40"/>
      <c r="H505" s="40"/>
      <c r="I505" s="136"/>
      <c r="J505" s="40"/>
      <c r="K505" s="40"/>
      <c r="L505" s="44"/>
      <c r="M505" s="234"/>
      <c r="N505" s="235"/>
      <c r="O505" s="84"/>
      <c r="P505" s="84"/>
      <c r="Q505" s="84"/>
      <c r="R505" s="84"/>
      <c r="S505" s="84"/>
      <c r="T505" s="85"/>
      <c r="U505" s="38"/>
      <c r="V505" s="38"/>
      <c r="W505" s="38"/>
      <c r="X505" s="38"/>
      <c r="Y505" s="38"/>
      <c r="Z505" s="38"/>
      <c r="AA505" s="38"/>
      <c r="AB505" s="38"/>
      <c r="AC505" s="38"/>
      <c r="AD505" s="38"/>
      <c r="AE505" s="38"/>
      <c r="AT505" s="17" t="s">
        <v>165</v>
      </c>
      <c r="AU505" s="17" t="s">
        <v>82</v>
      </c>
    </row>
    <row r="506" spans="1:51" s="13" customFormat="1" ht="12">
      <c r="A506" s="13"/>
      <c r="B506" s="236"/>
      <c r="C506" s="237"/>
      <c r="D506" s="232" t="s">
        <v>166</v>
      </c>
      <c r="E506" s="238" t="s">
        <v>19</v>
      </c>
      <c r="F506" s="239" t="s">
        <v>868</v>
      </c>
      <c r="G506" s="237"/>
      <c r="H506" s="240">
        <v>37</v>
      </c>
      <c r="I506" s="241"/>
      <c r="J506" s="237"/>
      <c r="K506" s="237"/>
      <c r="L506" s="242"/>
      <c r="M506" s="243"/>
      <c r="N506" s="244"/>
      <c r="O506" s="244"/>
      <c r="P506" s="244"/>
      <c r="Q506" s="244"/>
      <c r="R506" s="244"/>
      <c r="S506" s="244"/>
      <c r="T506" s="245"/>
      <c r="U506" s="13"/>
      <c r="V506" s="13"/>
      <c r="W506" s="13"/>
      <c r="X506" s="13"/>
      <c r="Y506" s="13"/>
      <c r="Z506" s="13"/>
      <c r="AA506" s="13"/>
      <c r="AB506" s="13"/>
      <c r="AC506" s="13"/>
      <c r="AD506" s="13"/>
      <c r="AE506" s="13"/>
      <c r="AT506" s="246" t="s">
        <v>166</v>
      </c>
      <c r="AU506" s="246" t="s">
        <v>82</v>
      </c>
      <c r="AV506" s="13" t="s">
        <v>85</v>
      </c>
      <c r="AW506" s="13" t="s">
        <v>34</v>
      </c>
      <c r="AX506" s="13" t="s">
        <v>82</v>
      </c>
      <c r="AY506" s="246" t="s">
        <v>158</v>
      </c>
    </row>
    <row r="507" spans="1:65" s="2" customFormat="1" ht="16.5" customHeight="1">
      <c r="A507" s="38"/>
      <c r="B507" s="39"/>
      <c r="C507" s="259" t="s">
        <v>869</v>
      </c>
      <c r="D507" s="259" t="s">
        <v>199</v>
      </c>
      <c r="E507" s="260" t="s">
        <v>870</v>
      </c>
      <c r="F507" s="261" t="s">
        <v>871</v>
      </c>
      <c r="G507" s="262" t="s">
        <v>202</v>
      </c>
      <c r="H507" s="263">
        <v>43</v>
      </c>
      <c r="I507" s="264"/>
      <c r="J507" s="265">
        <f>ROUND(I507*H507,2)</f>
        <v>0</v>
      </c>
      <c r="K507" s="261" t="s">
        <v>19</v>
      </c>
      <c r="L507" s="266"/>
      <c r="M507" s="267" t="s">
        <v>19</v>
      </c>
      <c r="N507" s="268" t="s">
        <v>45</v>
      </c>
      <c r="O507" s="84"/>
      <c r="P507" s="228">
        <f>O507*H507</f>
        <v>0</v>
      </c>
      <c r="Q507" s="228">
        <v>0</v>
      </c>
      <c r="R507" s="228">
        <f>Q507*H507</f>
        <v>0</v>
      </c>
      <c r="S507" s="228">
        <v>0</v>
      </c>
      <c r="T507" s="229">
        <f>S507*H507</f>
        <v>0</v>
      </c>
      <c r="U507" s="38"/>
      <c r="V507" s="38"/>
      <c r="W507" s="38"/>
      <c r="X507" s="38"/>
      <c r="Y507" s="38"/>
      <c r="Z507" s="38"/>
      <c r="AA507" s="38"/>
      <c r="AB507" s="38"/>
      <c r="AC507" s="38"/>
      <c r="AD507" s="38"/>
      <c r="AE507" s="38"/>
      <c r="AR507" s="230" t="s">
        <v>241</v>
      </c>
      <c r="AT507" s="230" t="s">
        <v>199</v>
      </c>
      <c r="AU507" s="230" t="s">
        <v>82</v>
      </c>
      <c r="AY507" s="17" t="s">
        <v>158</v>
      </c>
      <c r="BE507" s="231">
        <f>IF(N507="základní",J507,0)</f>
        <v>0</v>
      </c>
      <c r="BF507" s="231">
        <f>IF(N507="snížená",J507,0)</f>
        <v>0</v>
      </c>
      <c r="BG507" s="231">
        <f>IF(N507="zákl. přenesená",J507,0)</f>
        <v>0</v>
      </c>
      <c r="BH507" s="231">
        <f>IF(N507="sníž. přenesená",J507,0)</f>
        <v>0</v>
      </c>
      <c r="BI507" s="231">
        <f>IF(N507="nulová",J507,0)</f>
        <v>0</v>
      </c>
      <c r="BJ507" s="17" t="s">
        <v>82</v>
      </c>
      <c r="BK507" s="231">
        <f>ROUND(I507*H507,2)</f>
        <v>0</v>
      </c>
      <c r="BL507" s="17" t="s">
        <v>236</v>
      </c>
      <c r="BM507" s="230" t="s">
        <v>872</v>
      </c>
    </row>
    <row r="508" spans="1:47" s="2" customFormat="1" ht="12">
      <c r="A508" s="38"/>
      <c r="B508" s="39"/>
      <c r="C508" s="40"/>
      <c r="D508" s="232" t="s">
        <v>165</v>
      </c>
      <c r="E508" s="40"/>
      <c r="F508" s="233" t="s">
        <v>871</v>
      </c>
      <c r="G508" s="40"/>
      <c r="H508" s="40"/>
      <c r="I508" s="136"/>
      <c r="J508" s="40"/>
      <c r="K508" s="40"/>
      <c r="L508" s="44"/>
      <c r="M508" s="234"/>
      <c r="N508" s="235"/>
      <c r="O508" s="84"/>
      <c r="P508" s="84"/>
      <c r="Q508" s="84"/>
      <c r="R508" s="84"/>
      <c r="S508" s="84"/>
      <c r="T508" s="85"/>
      <c r="U508" s="38"/>
      <c r="V508" s="38"/>
      <c r="W508" s="38"/>
      <c r="X508" s="38"/>
      <c r="Y508" s="38"/>
      <c r="Z508" s="38"/>
      <c r="AA508" s="38"/>
      <c r="AB508" s="38"/>
      <c r="AC508" s="38"/>
      <c r="AD508" s="38"/>
      <c r="AE508" s="38"/>
      <c r="AT508" s="17" t="s">
        <v>165</v>
      </c>
      <c r="AU508" s="17" t="s">
        <v>82</v>
      </c>
    </row>
    <row r="509" spans="1:51" s="13" customFormat="1" ht="12">
      <c r="A509" s="13"/>
      <c r="B509" s="236"/>
      <c r="C509" s="237"/>
      <c r="D509" s="232" t="s">
        <v>166</v>
      </c>
      <c r="E509" s="238" t="s">
        <v>19</v>
      </c>
      <c r="F509" s="239" t="s">
        <v>873</v>
      </c>
      <c r="G509" s="237"/>
      <c r="H509" s="240">
        <v>43</v>
      </c>
      <c r="I509" s="241"/>
      <c r="J509" s="237"/>
      <c r="K509" s="237"/>
      <c r="L509" s="242"/>
      <c r="M509" s="243"/>
      <c r="N509" s="244"/>
      <c r="O509" s="244"/>
      <c r="P509" s="244"/>
      <c r="Q509" s="244"/>
      <c r="R509" s="244"/>
      <c r="S509" s="244"/>
      <c r="T509" s="245"/>
      <c r="U509" s="13"/>
      <c r="V509" s="13"/>
      <c r="W509" s="13"/>
      <c r="X509" s="13"/>
      <c r="Y509" s="13"/>
      <c r="Z509" s="13"/>
      <c r="AA509" s="13"/>
      <c r="AB509" s="13"/>
      <c r="AC509" s="13"/>
      <c r="AD509" s="13"/>
      <c r="AE509" s="13"/>
      <c r="AT509" s="246" t="s">
        <v>166</v>
      </c>
      <c r="AU509" s="246" t="s">
        <v>82</v>
      </c>
      <c r="AV509" s="13" t="s">
        <v>85</v>
      </c>
      <c r="AW509" s="13" t="s">
        <v>34</v>
      </c>
      <c r="AX509" s="13" t="s">
        <v>82</v>
      </c>
      <c r="AY509" s="246" t="s">
        <v>158</v>
      </c>
    </row>
    <row r="510" spans="1:65" s="2" customFormat="1" ht="16.5" customHeight="1">
      <c r="A510" s="38"/>
      <c r="B510" s="39"/>
      <c r="C510" s="259" t="s">
        <v>874</v>
      </c>
      <c r="D510" s="259" t="s">
        <v>199</v>
      </c>
      <c r="E510" s="260" t="s">
        <v>875</v>
      </c>
      <c r="F510" s="261" t="s">
        <v>876</v>
      </c>
      <c r="G510" s="262" t="s">
        <v>877</v>
      </c>
      <c r="H510" s="263">
        <v>22</v>
      </c>
      <c r="I510" s="264"/>
      <c r="J510" s="265">
        <f>ROUND(I510*H510,2)</f>
        <v>0</v>
      </c>
      <c r="K510" s="261" t="s">
        <v>19</v>
      </c>
      <c r="L510" s="266"/>
      <c r="M510" s="267" t="s">
        <v>19</v>
      </c>
      <c r="N510" s="268" t="s">
        <v>45</v>
      </c>
      <c r="O510" s="84"/>
      <c r="P510" s="228">
        <f>O510*H510</f>
        <v>0</v>
      </c>
      <c r="Q510" s="228">
        <v>0</v>
      </c>
      <c r="R510" s="228">
        <f>Q510*H510</f>
        <v>0</v>
      </c>
      <c r="S510" s="228">
        <v>0</v>
      </c>
      <c r="T510" s="229">
        <f>S510*H510</f>
        <v>0</v>
      </c>
      <c r="U510" s="38"/>
      <c r="V510" s="38"/>
      <c r="W510" s="38"/>
      <c r="X510" s="38"/>
      <c r="Y510" s="38"/>
      <c r="Z510" s="38"/>
      <c r="AA510" s="38"/>
      <c r="AB510" s="38"/>
      <c r="AC510" s="38"/>
      <c r="AD510" s="38"/>
      <c r="AE510" s="38"/>
      <c r="AR510" s="230" t="s">
        <v>241</v>
      </c>
      <c r="AT510" s="230" t="s">
        <v>199</v>
      </c>
      <c r="AU510" s="230" t="s">
        <v>82</v>
      </c>
      <c r="AY510" s="17" t="s">
        <v>158</v>
      </c>
      <c r="BE510" s="231">
        <f>IF(N510="základní",J510,0)</f>
        <v>0</v>
      </c>
      <c r="BF510" s="231">
        <f>IF(N510="snížená",J510,0)</f>
        <v>0</v>
      </c>
      <c r="BG510" s="231">
        <f>IF(N510="zákl. přenesená",J510,0)</f>
        <v>0</v>
      </c>
      <c r="BH510" s="231">
        <f>IF(N510="sníž. přenesená",J510,0)</f>
        <v>0</v>
      </c>
      <c r="BI510" s="231">
        <f>IF(N510="nulová",J510,0)</f>
        <v>0</v>
      </c>
      <c r="BJ510" s="17" t="s">
        <v>82</v>
      </c>
      <c r="BK510" s="231">
        <f>ROUND(I510*H510,2)</f>
        <v>0</v>
      </c>
      <c r="BL510" s="17" t="s">
        <v>236</v>
      </c>
      <c r="BM510" s="230" t="s">
        <v>878</v>
      </c>
    </row>
    <row r="511" spans="1:47" s="2" customFormat="1" ht="12">
      <c r="A511" s="38"/>
      <c r="B511" s="39"/>
      <c r="C511" s="40"/>
      <c r="D511" s="232" t="s">
        <v>165</v>
      </c>
      <c r="E511" s="40"/>
      <c r="F511" s="233" t="s">
        <v>876</v>
      </c>
      <c r="G511" s="40"/>
      <c r="H511" s="40"/>
      <c r="I511" s="136"/>
      <c r="J511" s="40"/>
      <c r="K511" s="40"/>
      <c r="L511" s="44"/>
      <c r="M511" s="234"/>
      <c r="N511" s="235"/>
      <c r="O511" s="84"/>
      <c r="P511" s="84"/>
      <c r="Q511" s="84"/>
      <c r="R511" s="84"/>
      <c r="S511" s="84"/>
      <c r="T511" s="85"/>
      <c r="U511" s="38"/>
      <c r="V511" s="38"/>
      <c r="W511" s="38"/>
      <c r="X511" s="38"/>
      <c r="Y511" s="38"/>
      <c r="Z511" s="38"/>
      <c r="AA511" s="38"/>
      <c r="AB511" s="38"/>
      <c r="AC511" s="38"/>
      <c r="AD511" s="38"/>
      <c r="AE511" s="38"/>
      <c r="AT511" s="17" t="s">
        <v>165</v>
      </c>
      <c r="AU511" s="17" t="s">
        <v>82</v>
      </c>
    </row>
    <row r="512" spans="1:65" s="2" customFormat="1" ht="16.5" customHeight="1">
      <c r="A512" s="38"/>
      <c r="B512" s="39"/>
      <c r="C512" s="259" t="s">
        <v>879</v>
      </c>
      <c r="D512" s="259" t="s">
        <v>199</v>
      </c>
      <c r="E512" s="260" t="s">
        <v>880</v>
      </c>
      <c r="F512" s="261" t="s">
        <v>881</v>
      </c>
      <c r="G512" s="262" t="s">
        <v>202</v>
      </c>
      <c r="H512" s="263">
        <v>12</v>
      </c>
      <c r="I512" s="264"/>
      <c r="J512" s="265">
        <f>ROUND(I512*H512,2)</f>
        <v>0</v>
      </c>
      <c r="K512" s="261" t="s">
        <v>19</v>
      </c>
      <c r="L512" s="266"/>
      <c r="M512" s="267" t="s">
        <v>19</v>
      </c>
      <c r="N512" s="268" t="s">
        <v>45</v>
      </c>
      <c r="O512" s="84"/>
      <c r="P512" s="228">
        <f>O512*H512</f>
        <v>0</v>
      </c>
      <c r="Q512" s="228">
        <v>0</v>
      </c>
      <c r="R512" s="228">
        <f>Q512*H512</f>
        <v>0</v>
      </c>
      <c r="S512" s="228">
        <v>0</v>
      </c>
      <c r="T512" s="229">
        <f>S512*H512</f>
        <v>0</v>
      </c>
      <c r="U512" s="38"/>
      <c r="V512" s="38"/>
      <c r="W512" s="38"/>
      <c r="X512" s="38"/>
      <c r="Y512" s="38"/>
      <c r="Z512" s="38"/>
      <c r="AA512" s="38"/>
      <c r="AB512" s="38"/>
      <c r="AC512" s="38"/>
      <c r="AD512" s="38"/>
      <c r="AE512" s="38"/>
      <c r="AR512" s="230" t="s">
        <v>241</v>
      </c>
      <c r="AT512" s="230" t="s">
        <v>199</v>
      </c>
      <c r="AU512" s="230" t="s">
        <v>82</v>
      </c>
      <c r="AY512" s="17" t="s">
        <v>158</v>
      </c>
      <c r="BE512" s="231">
        <f>IF(N512="základní",J512,0)</f>
        <v>0</v>
      </c>
      <c r="BF512" s="231">
        <f>IF(N512="snížená",J512,0)</f>
        <v>0</v>
      </c>
      <c r="BG512" s="231">
        <f>IF(N512="zákl. přenesená",J512,0)</f>
        <v>0</v>
      </c>
      <c r="BH512" s="231">
        <f>IF(N512="sníž. přenesená",J512,0)</f>
        <v>0</v>
      </c>
      <c r="BI512" s="231">
        <f>IF(N512="nulová",J512,0)</f>
        <v>0</v>
      </c>
      <c r="BJ512" s="17" t="s">
        <v>82</v>
      </c>
      <c r="BK512" s="231">
        <f>ROUND(I512*H512,2)</f>
        <v>0</v>
      </c>
      <c r="BL512" s="17" t="s">
        <v>236</v>
      </c>
      <c r="BM512" s="230" t="s">
        <v>882</v>
      </c>
    </row>
    <row r="513" spans="1:47" s="2" customFormat="1" ht="12">
      <c r="A513" s="38"/>
      <c r="B513" s="39"/>
      <c r="C513" s="40"/>
      <c r="D513" s="232" t="s">
        <v>165</v>
      </c>
      <c r="E513" s="40"/>
      <c r="F513" s="233" t="s">
        <v>881</v>
      </c>
      <c r="G513" s="40"/>
      <c r="H513" s="40"/>
      <c r="I513" s="136"/>
      <c r="J513" s="40"/>
      <c r="K513" s="40"/>
      <c r="L513" s="44"/>
      <c r="M513" s="234"/>
      <c r="N513" s="235"/>
      <c r="O513" s="84"/>
      <c r="P513" s="84"/>
      <c r="Q513" s="84"/>
      <c r="R513" s="84"/>
      <c r="S513" s="84"/>
      <c r="T513" s="85"/>
      <c r="U513" s="38"/>
      <c r="V513" s="38"/>
      <c r="W513" s="38"/>
      <c r="X513" s="38"/>
      <c r="Y513" s="38"/>
      <c r="Z513" s="38"/>
      <c r="AA513" s="38"/>
      <c r="AB513" s="38"/>
      <c r="AC513" s="38"/>
      <c r="AD513" s="38"/>
      <c r="AE513" s="38"/>
      <c r="AT513" s="17" t="s">
        <v>165</v>
      </c>
      <c r="AU513" s="17" t="s">
        <v>82</v>
      </c>
    </row>
    <row r="514" spans="1:51" s="13" customFormat="1" ht="12">
      <c r="A514" s="13"/>
      <c r="B514" s="236"/>
      <c r="C514" s="237"/>
      <c r="D514" s="232" t="s">
        <v>166</v>
      </c>
      <c r="E514" s="238" t="s">
        <v>19</v>
      </c>
      <c r="F514" s="239" t="s">
        <v>883</v>
      </c>
      <c r="G514" s="237"/>
      <c r="H514" s="240">
        <v>12</v>
      </c>
      <c r="I514" s="241"/>
      <c r="J514" s="237"/>
      <c r="K514" s="237"/>
      <c r="L514" s="242"/>
      <c r="M514" s="243"/>
      <c r="N514" s="244"/>
      <c r="O514" s="244"/>
      <c r="P514" s="244"/>
      <c r="Q514" s="244"/>
      <c r="R514" s="244"/>
      <c r="S514" s="244"/>
      <c r="T514" s="245"/>
      <c r="U514" s="13"/>
      <c r="V514" s="13"/>
      <c r="W514" s="13"/>
      <c r="X514" s="13"/>
      <c r="Y514" s="13"/>
      <c r="Z514" s="13"/>
      <c r="AA514" s="13"/>
      <c r="AB514" s="13"/>
      <c r="AC514" s="13"/>
      <c r="AD514" s="13"/>
      <c r="AE514" s="13"/>
      <c r="AT514" s="246" t="s">
        <v>166</v>
      </c>
      <c r="AU514" s="246" t="s">
        <v>82</v>
      </c>
      <c r="AV514" s="13" t="s">
        <v>85</v>
      </c>
      <c r="AW514" s="13" t="s">
        <v>34</v>
      </c>
      <c r="AX514" s="13" t="s">
        <v>82</v>
      </c>
      <c r="AY514" s="246" t="s">
        <v>158</v>
      </c>
    </row>
    <row r="515" spans="1:65" s="2" customFormat="1" ht="16.5" customHeight="1">
      <c r="A515" s="38"/>
      <c r="B515" s="39"/>
      <c r="C515" s="259" t="s">
        <v>884</v>
      </c>
      <c r="D515" s="259" t="s">
        <v>199</v>
      </c>
      <c r="E515" s="260" t="s">
        <v>885</v>
      </c>
      <c r="F515" s="261" t="s">
        <v>886</v>
      </c>
      <c r="G515" s="262" t="s">
        <v>202</v>
      </c>
      <c r="H515" s="263">
        <v>10</v>
      </c>
      <c r="I515" s="264"/>
      <c r="J515" s="265">
        <f>ROUND(I515*H515,2)</f>
        <v>0</v>
      </c>
      <c r="K515" s="261" t="s">
        <v>19</v>
      </c>
      <c r="L515" s="266"/>
      <c r="M515" s="267" t="s">
        <v>19</v>
      </c>
      <c r="N515" s="268" t="s">
        <v>45</v>
      </c>
      <c r="O515" s="84"/>
      <c r="P515" s="228">
        <f>O515*H515</f>
        <v>0</v>
      </c>
      <c r="Q515" s="228">
        <v>0</v>
      </c>
      <c r="R515" s="228">
        <f>Q515*H515</f>
        <v>0</v>
      </c>
      <c r="S515" s="228">
        <v>0</v>
      </c>
      <c r="T515" s="229">
        <f>S515*H515</f>
        <v>0</v>
      </c>
      <c r="U515" s="38"/>
      <c r="V515" s="38"/>
      <c r="W515" s="38"/>
      <c r="X515" s="38"/>
      <c r="Y515" s="38"/>
      <c r="Z515" s="38"/>
      <c r="AA515" s="38"/>
      <c r="AB515" s="38"/>
      <c r="AC515" s="38"/>
      <c r="AD515" s="38"/>
      <c r="AE515" s="38"/>
      <c r="AR515" s="230" t="s">
        <v>241</v>
      </c>
      <c r="AT515" s="230" t="s">
        <v>199</v>
      </c>
      <c r="AU515" s="230" t="s">
        <v>82</v>
      </c>
      <c r="AY515" s="17" t="s">
        <v>158</v>
      </c>
      <c r="BE515" s="231">
        <f>IF(N515="základní",J515,0)</f>
        <v>0</v>
      </c>
      <c r="BF515" s="231">
        <f>IF(N515="snížená",J515,0)</f>
        <v>0</v>
      </c>
      <c r="BG515" s="231">
        <f>IF(N515="zákl. přenesená",J515,0)</f>
        <v>0</v>
      </c>
      <c r="BH515" s="231">
        <f>IF(N515="sníž. přenesená",J515,0)</f>
        <v>0</v>
      </c>
      <c r="BI515" s="231">
        <f>IF(N515="nulová",J515,0)</f>
        <v>0</v>
      </c>
      <c r="BJ515" s="17" t="s">
        <v>82</v>
      </c>
      <c r="BK515" s="231">
        <f>ROUND(I515*H515,2)</f>
        <v>0</v>
      </c>
      <c r="BL515" s="17" t="s">
        <v>236</v>
      </c>
      <c r="BM515" s="230" t="s">
        <v>887</v>
      </c>
    </row>
    <row r="516" spans="1:47" s="2" customFormat="1" ht="12">
      <c r="A516" s="38"/>
      <c r="B516" s="39"/>
      <c r="C516" s="40"/>
      <c r="D516" s="232" t="s">
        <v>165</v>
      </c>
      <c r="E516" s="40"/>
      <c r="F516" s="233" t="s">
        <v>886</v>
      </c>
      <c r="G516" s="40"/>
      <c r="H516" s="40"/>
      <c r="I516" s="136"/>
      <c r="J516" s="40"/>
      <c r="K516" s="40"/>
      <c r="L516" s="44"/>
      <c r="M516" s="234"/>
      <c r="N516" s="235"/>
      <c r="O516" s="84"/>
      <c r="P516" s="84"/>
      <c r="Q516" s="84"/>
      <c r="R516" s="84"/>
      <c r="S516" s="84"/>
      <c r="T516" s="85"/>
      <c r="U516" s="38"/>
      <c r="V516" s="38"/>
      <c r="W516" s="38"/>
      <c r="X516" s="38"/>
      <c r="Y516" s="38"/>
      <c r="Z516" s="38"/>
      <c r="AA516" s="38"/>
      <c r="AB516" s="38"/>
      <c r="AC516" s="38"/>
      <c r="AD516" s="38"/>
      <c r="AE516" s="38"/>
      <c r="AT516" s="17" t="s">
        <v>165</v>
      </c>
      <c r="AU516" s="17" t="s">
        <v>82</v>
      </c>
    </row>
    <row r="517" spans="1:51" s="13" customFormat="1" ht="12">
      <c r="A517" s="13"/>
      <c r="B517" s="236"/>
      <c r="C517" s="237"/>
      <c r="D517" s="232" t="s">
        <v>166</v>
      </c>
      <c r="E517" s="238" t="s">
        <v>19</v>
      </c>
      <c r="F517" s="239" t="s">
        <v>888</v>
      </c>
      <c r="G517" s="237"/>
      <c r="H517" s="240">
        <v>10</v>
      </c>
      <c r="I517" s="241"/>
      <c r="J517" s="237"/>
      <c r="K517" s="237"/>
      <c r="L517" s="242"/>
      <c r="M517" s="243"/>
      <c r="N517" s="244"/>
      <c r="O517" s="244"/>
      <c r="P517" s="244"/>
      <c r="Q517" s="244"/>
      <c r="R517" s="244"/>
      <c r="S517" s="244"/>
      <c r="T517" s="245"/>
      <c r="U517" s="13"/>
      <c r="V517" s="13"/>
      <c r="W517" s="13"/>
      <c r="X517" s="13"/>
      <c r="Y517" s="13"/>
      <c r="Z517" s="13"/>
      <c r="AA517" s="13"/>
      <c r="AB517" s="13"/>
      <c r="AC517" s="13"/>
      <c r="AD517" s="13"/>
      <c r="AE517" s="13"/>
      <c r="AT517" s="246" t="s">
        <v>166</v>
      </c>
      <c r="AU517" s="246" t="s">
        <v>82</v>
      </c>
      <c r="AV517" s="13" t="s">
        <v>85</v>
      </c>
      <c r="AW517" s="13" t="s">
        <v>34</v>
      </c>
      <c r="AX517" s="13" t="s">
        <v>82</v>
      </c>
      <c r="AY517" s="246" t="s">
        <v>158</v>
      </c>
    </row>
    <row r="518" spans="1:65" s="2" customFormat="1" ht="21.75" customHeight="1">
      <c r="A518" s="38"/>
      <c r="B518" s="39"/>
      <c r="C518" s="219" t="s">
        <v>889</v>
      </c>
      <c r="D518" s="219" t="s">
        <v>159</v>
      </c>
      <c r="E518" s="220" t="s">
        <v>890</v>
      </c>
      <c r="F518" s="221" t="s">
        <v>891</v>
      </c>
      <c r="G518" s="222" t="s">
        <v>202</v>
      </c>
      <c r="H518" s="223">
        <v>10</v>
      </c>
      <c r="I518" s="224"/>
      <c r="J518" s="225">
        <f>ROUND(I518*H518,2)</f>
        <v>0</v>
      </c>
      <c r="K518" s="221" t="s">
        <v>213</v>
      </c>
      <c r="L518" s="44"/>
      <c r="M518" s="226" t="s">
        <v>19</v>
      </c>
      <c r="N518" s="227" t="s">
        <v>45</v>
      </c>
      <c r="O518" s="84"/>
      <c r="P518" s="228">
        <f>O518*H518</f>
        <v>0</v>
      </c>
      <c r="Q518" s="228">
        <v>0</v>
      </c>
      <c r="R518" s="228">
        <f>Q518*H518</f>
        <v>0</v>
      </c>
      <c r="S518" s="228">
        <v>0</v>
      </c>
      <c r="T518" s="229">
        <f>S518*H518</f>
        <v>0</v>
      </c>
      <c r="U518" s="38"/>
      <c r="V518" s="38"/>
      <c r="W518" s="38"/>
      <c r="X518" s="38"/>
      <c r="Y518" s="38"/>
      <c r="Z518" s="38"/>
      <c r="AA518" s="38"/>
      <c r="AB518" s="38"/>
      <c r="AC518" s="38"/>
      <c r="AD518" s="38"/>
      <c r="AE518" s="38"/>
      <c r="AR518" s="230" t="s">
        <v>236</v>
      </c>
      <c r="AT518" s="230" t="s">
        <v>159</v>
      </c>
      <c r="AU518" s="230" t="s">
        <v>82</v>
      </c>
      <c r="AY518" s="17" t="s">
        <v>158</v>
      </c>
      <c r="BE518" s="231">
        <f>IF(N518="základní",J518,0)</f>
        <v>0</v>
      </c>
      <c r="BF518" s="231">
        <f>IF(N518="snížená",J518,0)</f>
        <v>0</v>
      </c>
      <c r="BG518" s="231">
        <f>IF(N518="zákl. přenesená",J518,0)</f>
        <v>0</v>
      </c>
      <c r="BH518" s="231">
        <f>IF(N518="sníž. přenesená",J518,0)</f>
        <v>0</v>
      </c>
      <c r="BI518" s="231">
        <f>IF(N518="nulová",J518,0)</f>
        <v>0</v>
      </c>
      <c r="BJ518" s="17" t="s">
        <v>82</v>
      </c>
      <c r="BK518" s="231">
        <f>ROUND(I518*H518,2)</f>
        <v>0</v>
      </c>
      <c r="BL518" s="17" t="s">
        <v>236</v>
      </c>
      <c r="BM518" s="230" t="s">
        <v>892</v>
      </c>
    </row>
    <row r="519" spans="1:47" s="2" customFormat="1" ht="12">
      <c r="A519" s="38"/>
      <c r="B519" s="39"/>
      <c r="C519" s="40"/>
      <c r="D519" s="232" t="s">
        <v>165</v>
      </c>
      <c r="E519" s="40"/>
      <c r="F519" s="233" t="s">
        <v>891</v>
      </c>
      <c r="G519" s="40"/>
      <c r="H519" s="40"/>
      <c r="I519" s="136"/>
      <c r="J519" s="40"/>
      <c r="K519" s="40"/>
      <c r="L519" s="44"/>
      <c r="M519" s="234"/>
      <c r="N519" s="235"/>
      <c r="O519" s="84"/>
      <c r="P519" s="84"/>
      <c r="Q519" s="84"/>
      <c r="R519" s="84"/>
      <c r="S519" s="84"/>
      <c r="T519" s="85"/>
      <c r="U519" s="38"/>
      <c r="V519" s="38"/>
      <c r="W519" s="38"/>
      <c r="X519" s="38"/>
      <c r="Y519" s="38"/>
      <c r="Z519" s="38"/>
      <c r="AA519" s="38"/>
      <c r="AB519" s="38"/>
      <c r="AC519" s="38"/>
      <c r="AD519" s="38"/>
      <c r="AE519" s="38"/>
      <c r="AT519" s="17" t="s">
        <v>165</v>
      </c>
      <c r="AU519" s="17" t="s">
        <v>82</v>
      </c>
    </row>
    <row r="520" spans="1:65" s="2" customFormat="1" ht="16.5" customHeight="1">
      <c r="A520" s="38"/>
      <c r="B520" s="39"/>
      <c r="C520" s="259" t="s">
        <v>893</v>
      </c>
      <c r="D520" s="259" t="s">
        <v>199</v>
      </c>
      <c r="E520" s="260" t="s">
        <v>894</v>
      </c>
      <c r="F520" s="261" t="s">
        <v>895</v>
      </c>
      <c r="G520" s="262" t="s">
        <v>202</v>
      </c>
      <c r="H520" s="263">
        <v>10</v>
      </c>
      <c r="I520" s="264"/>
      <c r="J520" s="265">
        <f>ROUND(I520*H520,2)</f>
        <v>0</v>
      </c>
      <c r="K520" s="261" t="s">
        <v>19</v>
      </c>
      <c r="L520" s="266"/>
      <c r="M520" s="267" t="s">
        <v>19</v>
      </c>
      <c r="N520" s="268" t="s">
        <v>45</v>
      </c>
      <c r="O520" s="84"/>
      <c r="P520" s="228">
        <f>O520*H520</f>
        <v>0</v>
      </c>
      <c r="Q520" s="228">
        <v>0</v>
      </c>
      <c r="R520" s="228">
        <f>Q520*H520</f>
        <v>0</v>
      </c>
      <c r="S520" s="228">
        <v>0</v>
      </c>
      <c r="T520" s="229">
        <f>S520*H520</f>
        <v>0</v>
      </c>
      <c r="U520" s="38"/>
      <c r="V520" s="38"/>
      <c r="W520" s="38"/>
      <c r="X520" s="38"/>
      <c r="Y520" s="38"/>
      <c r="Z520" s="38"/>
      <c r="AA520" s="38"/>
      <c r="AB520" s="38"/>
      <c r="AC520" s="38"/>
      <c r="AD520" s="38"/>
      <c r="AE520" s="38"/>
      <c r="AR520" s="230" t="s">
        <v>241</v>
      </c>
      <c r="AT520" s="230" t="s">
        <v>199</v>
      </c>
      <c r="AU520" s="230" t="s">
        <v>82</v>
      </c>
      <c r="AY520" s="17" t="s">
        <v>158</v>
      </c>
      <c r="BE520" s="231">
        <f>IF(N520="základní",J520,0)</f>
        <v>0</v>
      </c>
      <c r="BF520" s="231">
        <f>IF(N520="snížená",J520,0)</f>
        <v>0</v>
      </c>
      <c r="BG520" s="231">
        <f>IF(N520="zákl. přenesená",J520,0)</f>
        <v>0</v>
      </c>
      <c r="BH520" s="231">
        <f>IF(N520="sníž. přenesená",J520,0)</f>
        <v>0</v>
      </c>
      <c r="BI520" s="231">
        <f>IF(N520="nulová",J520,0)</f>
        <v>0</v>
      </c>
      <c r="BJ520" s="17" t="s">
        <v>82</v>
      </c>
      <c r="BK520" s="231">
        <f>ROUND(I520*H520,2)</f>
        <v>0</v>
      </c>
      <c r="BL520" s="17" t="s">
        <v>236</v>
      </c>
      <c r="BM520" s="230" t="s">
        <v>896</v>
      </c>
    </row>
    <row r="521" spans="1:47" s="2" customFormat="1" ht="12">
      <c r="A521" s="38"/>
      <c r="B521" s="39"/>
      <c r="C521" s="40"/>
      <c r="D521" s="232" t="s">
        <v>165</v>
      </c>
      <c r="E521" s="40"/>
      <c r="F521" s="233" t="s">
        <v>895</v>
      </c>
      <c r="G521" s="40"/>
      <c r="H521" s="40"/>
      <c r="I521" s="136"/>
      <c r="J521" s="40"/>
      <c r="K521" s="40"/>
      <c r="L521" s="44"/>
      <c r="M521" s="234"/>
      <c r="N521" s="235"/>
      <c r="O521" s="84"/>
      <c r="P521" s="84"/>
      <c r="Q521" s="84"/>
      <c r="R521" s="84"/>
      <c r="S521" s="84"/>
      <c r="T521" s="85"/>
      <c r="U521" s="38"/>
      <c r="V521" s="38"/>
      <c r="W521" s="38"/>
      <c r="X521" s="38"/>
      <c r="Y521" s="38"/>
      <c r="Z521" s="38"/>
      <c r="AA521" s="38"/>
      <c r="AB521" s="38"/>
      <c r="AC521" s="38"/>
      <c r="AD521" s="38"/>
      <c r="AE521" s="38"/>
      <c r="AT521" s="17" t="s">
        <v>165</v>
      </c>
      <c r="AU521" s="17" t="s">
        <v>82</v>
      </c>
    </row>
    <row r="522" spans="1:51" s="13" customFormat="1" ht="12">
      <c r="A522" s="13"/>
      <c r="B522" s="236"/>
      <c r="C522" s="237"/>
      <c r="D522" s="232" t="s">
        <v>166</v>
      </c>
      <c r="E522" s="238" t="s">
        <v>19</v>
      </c>
      <c r="F522" s="239" t="s">
        <v>897</v>
      </c>
      <c r="G522" s="237"/>
      <c r="H522" s="240">
        <v>10</v>
      </c>
      <c r="I522" s="241"/>
      <c r="J522" s="237"/>
      <c r="K522" s="237"/>
      <c r="L522" s="242"/>
      <c r="M522" s="243"/>
      <c r="N522" s="244"/>
      <c r="O522" s="244"/>
      <c r="P522" s="244"/>
      <c r="Q522" s="244"/>
      <c r="R522" s="244"/>
      <c r="S522" s="244"/>
      <c r="T522" s="245"/>
      <c r="U522" s="13"/>
      <c r="V522" s="13"/>
      <c r="W522" s="13"/>
      <c r="X522" s="13"/>
      <c r="Y522" s="13"/>
      <c r="Z522" s="13"/>
      <c r="AA522" s="13"/>
      <c r="AB522" s="13"/>
      <c r="AC522" s="13"/>
      <c r="AD522" s="13"/>
      <c r="AE522" s="13"/>
      <c r="AT522" s="246" t="s">
        <v>166</v>
      </c>
      <c r="AU522" s="246" t="s">
        <v>82</v>
      </c>
      <c r="AV522" s="13" t="s">
        <v>85</v>
      </c>
      <c r="AW522" s="13" t="s">
        <v>34</v>
      </c>
      <c r="AX522" s="13" t="s">
        <v>82</v>
      </c>
      <c r="AY522" s="246" t="s">
        <v>158</v>
      </c>
    </row>
    <row r="523" spans="1:65" s="2" customFormat="1" ht="16.5" customHeight="1">
      <c r="A523" s="38"/>
      <c r="B523" s="39"/>
      <c r="C523" s="219" t="s">
        <v>898</v>
      </c>
      <c r="D523" s="219" t="s">
        <v>159</v>
      </c>
      <c r="E523" s="220" t="s">
        <v>899</v>
      </c>
      <c r="F523" s="221" t="s">
        <v>900</v>
      </c>
      <c r="G523" s="222" t="s">
        <v>202</v>
      </c>
      <c r="H523" s="223">
        <v>1</v>
      </c>
      <c r="I523" s="224"/>
      <c r="J523" s="225">
        <f>ROUND(I523*H523,2)</f>
        <v>0</v>
      </c>
      <c r="K523" s="221" t="s">
        <v>213</v>
      </c>
      <c r="L523" s="44"/>
      <c r="M523" s="226" t="s">
        <v>19</v>
      </c>
      <c r="N523" s="227" t="s">
        <v>45</v>
      </c>
      <c r="O523" s="84"/>
      <c r="P523" s="228">
        <f>O523*H523</f>
        <v>0</v>
      </c>
      <c r="Q523" s="228">
        <v>0</v>
      </c>
      <c r="R523" s="228">
        <f>Q523*H523</f>
        <v>0</v>
      </c>
      <c r="S523" s="228">
        <v>0</v>
      </c>
      <c r="T523" s="229">
        <f>S523*H523</f>
        <v>0</v>
      </c>
      <c r="U523" s="38"/>
      <c r="V523" s="38"/>
      <c r="W523" s="38"/>
      <c r="X523" s="38"/>
      <c r="Y523" s="38"/>
      <c r="Z523" s="38"/>
      <c r="AA523" s="38"/>
      <c r="AB523" s="38"/>
      <c r="AC523" s="38"/>
      <c r="AD523" s="38"/>
      <c r="AE523" s="38"/>
      <c r="AR523" s="230" t="s">
        <v>236</v>
      </c>
      <c r="AT523" s="230" t="s">
        <v>159</v>
      </c>
      <c r="AU523" s="230" t="s">
        <v>82</v>
      </c>
      <c r="AY523" s="17" t="s">
        <v>158</v>
      </c>
      <c r="BE523" s="231">
        <f>IF(N523="základní",J523,0)</f>
        <v>0</v>
      </c>
      <c r="BF523" s="231">
        <f>IF(N523="snížená",J523,0)</f>
        <v>0</v>
      </c>
      <c r="BG523" s="231">
        <f>IF(N523="zákl. přenesená",J523,0)</f>
        <v>0</v>
      </c>
      <c r="BH523" s="231">
        <f>IF(N523="sníž. přenesená",J523,0)</f>
        <v>0</v>
      </c>
      <c r="BI523" s="231">
        <f>IF(N523="nulová",J523,0)</f>
        <v>0</v>
      </c>
      <c r="BJ523" s="17" t="s">
        <v>82</v>
      </c>
      <c r="BK523" s="231">
        <f>ROUND(I523*H523,2)</f>
        <v>0</v>
      </c>
      <c r="BL523" s="17" t="s">
        <v>236</v>
      </c>
      <c r="BM523" s="230" t="s">
        <v>901</v>
      </c>
    </row>
    <row r="524" spans="1:47" s="2" customFormat="1" ht="12">
      <c r="A524" s="38"/>
      <c r="B524" s="39"/>
      <c r="C524" s="40"/>
      <c r="D524" s="232" t="s">
        <v>165</v>
      </c>
      <c r="E524" s="40"/>
      <c r="F524" s="233" t="s">
        <v>902</v>
      </c>
      <c r="G524" s="40"/>
      <c r="H524" s="40"/>
      <c r="I524" s="136"/>
      <c r="J524" s="40"/>
      <c r="K524" s="40"/>
      <c r="L524" s="44"/>
      <c r="M524" s="234"/>
      <c r="N524" s="235"/>
      <c r="O524" s="84"/>
      <c r="P524" s="84"/>
      <c r="Q524" s="84"/>
      <c r="R524" s="84"/>
      <c r="S524" s="84"/>
      <c r="T524" s="85"/>
      <c r="U524" s="38"/>
      <c r="V524" s="38"/>
      <c r="W524" s="38"/>
      <c r="X524" s="38"/>
      <c r="Y524" s="38"/>
      <c r="Z524" s="38"/>
      <c r="AA524" s="38"/>
      <c r="AB524" s="38"/>
      <c r="AC524" s="38"/>
      <c r="AD524" s="38"/>
      <c r="AE524" s="38"/>
      <c r="AT524" s="17" t="s">
        <v>165</v>
      </c>
      <c r="AU524" s="17" t="s">
        <v>82</v>
      </c>
    </row>
    <row r="525" spans="1:65" s="2" customFormat="1" ht="16.5" customHeight="1">
      <c r="A525" s="38"/>
      <c r="B525" s="39"/>
      <c r="C525" s="259" t="s">
        <v>903</v>
      </c>
      <c r="D525" s="259" t="s">
        <v>199</v>
      </c>
      <c r="E525" s="260" t="s">
        <v>904</v>
      </c>
      <c r="F525" s="261" t="s">
        <v>905</v>
      </c>
      <c r="G525" s="262" t="s">
        <v>202</v>
      </c>
      <c r="H525" s="263">
        <v>1</v>
      </c>
      <c r="I525" s="264"/>
      <c r="J525" s="265">
        <f>ROUND(I525*H525,2)</f>
        <v>0</v>
      </c>
      <c r="K525" s="261" t="s">
        <v>19</v>
      </c>
      <c r="L525" s="266"/>
      <c r="M525" s="267" t="s">
        <v>19</v>
      </c>
      <c r="N525" s="268" t="s">
        <v>45</v>
      </c>
      <c r="O525" s="84"/>
      <c r="P525" s="228">
        <f>O525*H525</f>
        <v>0</v>
      </c>
      <c r="Q525" s="228">
        <v>0</v>
      </c>
      <c r="R525" s="228">
        <f>Q525*H525</f>
        <v>0</v>
      </c>
      <c r="S525" s="228">
        <v>0</v>
      </c>
      <c r="T525" s="229">
        <f>S525*H525</f>
        <v>0</v>
      </c>
      <c r="U525" s="38"/>
      <c r="V525" s="38"/>
      <c r="W525" s="38"/>
      <c r="X525" s="38"/>
      <c r="Y525" s="38"/>
      <c r="Z525" s="38"/>
      <c r="AA525" s="38"/>
      <c r="AB525" s="38"/>
      <c r="AC525" s="38"/>
      <c r="AD525" s="38"/>
      <c r="AE525" s="38"/>
      <c r="AR525" s="230" t="s">
        <v>241</v>
      </c>
      <c r="AT525" s="230" t="s">
        <v>199</v>
      </c>
      <c r="AU525" s="230" t="s">
        <v>82</v>
      </c>
      <c r="AY525" s="17" t="s">
        <v>158</v>
      </c>
      <c r="BE525" s="231">
        <f>IF(N525="základní",J525,0)</f>
        <v>0</v>
      </c>
      <c r="BF525" s="231">
        <f>IF(N525="snížená",J525,0)</f>
        <v>0</v>
      </c>
      <c r="BG525" s="231">
        <f>IF(N525="zákl. přenesená",J525,0)</f>
        <v>0</v>
      </c>
      <c r="BH525" s="231">
        <f>IF(N525="sníž. přenesená",J525,0)</f>
        <v>0</v>
      </c>
      <c r="BI525" s="231">
        <f>IF(N525="nulová",J525,0)</f>
        <v>0</v>
      </c>
      <c r="BJ525" s="17" t="s">
        <v>82</v>
      </c>
      <c r="BK525" s="231">
        <f>ROUND(I525*H525,2)</f>
        <v>0</v>
      </c>
      <c r="BL525" s="17" t="s">
        <v>236</v>
      </c>
      <c r="BM525" s="230" t="s">
        <v>906</v>
      </c>
    </row>
    <row r="526" spans="1:47" s="2" customFormat="1" ht="12">
      <c r="A526" s="38"/>
      <c r="B526" s="39"/>
      <c r="C526" s="40"/>
      <c r="D526" s="232" t="s">
        <v>165</v>
      </c>
      <c r="E526" s="40"/>
      <c r="F526" s="233" t="s">
        <v>905</v>
      </c>
      <c r="G526" s="40"/>
      <c r="H526" s="40"/>
      <c r="I526" s="136"/>
      <c r="J526" s="40"/>
      <c r="K526" s="40"/>
      <c r="L526" s="44"/>
      <c r="M526" s="234"/>
      <c r="N526" s="235"/>
      <c r="O526" s="84"/>
      <c r="P526" s="84"/>
      <c r="Q526" s="84"/>
      <c r="R526" s="84"/>
      <c r="S526" s="84"/>
      <c r="T526" s="85"/>
      <c r="U526" s="38"/>
      <c r="V526" s="38"/>
      <c r="W526" s="38"/>
      <c r="X526" s="38"/>
      <c r="Y526" s="38"/>
      <c r="Z526" s="38"/>
      <c r="AA526" s="38"/>
      <c r="AB526" s="38"/>
      <c r="AC526" s="38"/>
      <c r="AD526" s="38"/>
      <c r="AE526" s="38"/>
      <c r="AT526" s="17" t="s">
        <v>165</v>
      </c>
      <c r="AU526" s="17" t="s">
        <v>82</v>
      </c>
    </row>
    <row r="527" spans="1:51" s="13" customFormat="1" ht="12">
      <c r="A527" s="13"/>
      <c r="B527" s="236"/>
      <c r="C527" s="237"/>
      <c r="D527" s="232" t="s">
        <v>166</v>
      </c>
      <c r="E527" s="238" t="s">
        <v>19</v>
      </c>
      <c r="F527" s="239" t="s">
        <v>907</v>
      </c>
      <c r="G527" s="237"/>
      <c r="H527" s="240">
        <v>1</v>
      </c>
      <c r="I527" s="241"/>
      <c r="J527" s="237"/>
      <c r="K527" s="237"/>
      <c r="L527" s="242"/>
      <c r="M527" s="243"/>
      <c r="N527" s="244"/>
      <c r="O527" s="244"/>
      <c r="P527" s="244"/>
      <c r="Q527" s="244"/>
      <c r="R527" s="244"/>
      <c r="S527" s="244"/>
      <c r="T527" s="245"/>
      <c r="U527" s="13"/>
      <c r="V527" s="13"/>
      <c r="W527" s="13"/>
      <c r="X527" s="13"/>
      <c r="Y527" s="13"/>
      <c r="Z527" s="13"/>
      <c r="AA527" s="13"/>
      <c r="AB527" s="13"/>
      <c r="AC527" s="13"/>
      <c r="AD527" s="13"/>
      <c r="AE527" s="13"/>
      <c r="AT527" s="246" t="s">
        <v>166</v>
      </c>
      <c r="AU527" s="246" t="s">
        <v>82</v>
      </c>
      <c r="AV527" s="13" t="s">
        <v>85</v>
      </c>
      <c r="AW527" s="13" t="s">
        <v>34</v>
      </c>
      <c r="AX527" s="13" t="s">
        <v>82</v>
      </c>
      <c r="AY527" s="246" t="s">
        <v>158</v>
      </c>
    </row>
    <row r="528" spans="1:65" s="2" customFormat="1" ht="16.5" customHeight="1">
      <c r="A528" s="38"/>
      <c r="B528" s="39"/>
      <c r="C528" s="219" t="s">
        <v>908</v>
      </c>
      <c r="D528" s="219" t="s">
        <v>159</v>
      </c>
      <c r="E528" s="220" t="s">
        <v>909</v>
      </c>
      <c r="F528" s="221" t="s">
        <v>910</v>
      </c>
      <c r="G528" s="222" t="s">
        <v>202</v>
      </c>
      <c r="H528" s="223">
        <v>9</v>
      </c>
      <c r="I528" s="224"/>
      <c r="J528" s="225">
        <f>ROUND(I528*H528,2)</f>
        <v>0</v>
      </c>
      <c r="K528" s="221" t="s">
        <v>19</v>
      </c>
      <c r="L528" s="44"/>
      <c r="M528" s="226" t="s">
        <v>19</v>
      </c>
      <c r="N528" s="227" t="s">
        <v>45</v>
      </c>
      <c r="O528" s="84"/>
      <c r="P528" s="228">
        <f>O528*H528</f>
        <v>0</v>
      </c>
      <c r="Q528" s="228">
        <v>0</v>
      </c>
      <c r="R528" s="228">
        <f>Q528*H528</f>
        <v>0</v>
      </c>
      <c r="S528" s="228">
        <v>0</v>
      </c>
      <c r="T528" s="229">
        <f>S528*H528</f>
        <v>0</v>
      </c>
      <c r="U528" s="38"/>
      <c r="V528" s="38"/>
      <c r="W528" s="38"/>
      <c r="X528" s="38"/>
      <c r="Y528" s="38"/>
      <c r="Z528" s="38"/>
      <c r="AA528" s="38"/>
      <c r="AB528" s="38"/>
      <c r="AC528" s="38"/>
      <c r="AD528" s="38"/>
      <c r="AE528" s="38"/>
      <c r="AR528" s="230" t="s">
        <v>236</v>
      </c>
      <c r="AT528" s="230" t="s">
        <v>159</v>
      </c>
      <c r="AU528" s="230" t="s">
        <v>82</v>
      </c>
      <c r="AY528" s="17" t="s">
        <v>158</v>
      </c>
      <c r="BE528" s="231">
        <f>IF(N528="základní",J528,0)</f>
        <v>0</v>
      </c>
      <c r="BF528" s="231">
        <f>IF(N528="snížená",J528,0)</f>
        <v>0</v>
      </c>
      <c r="BG528" s="231">
        <f>IF(N528="zákl. přenesená",J528,0)</f>
        <v>0</v>
      </c>
      <c r="BH528" s="231">
        <f>IF(N528="sníž. přenesená",J528,0)</f>
        <v>0</v>
      </c>
      <c r="BI528" s="231">
        <f>IF(N528="nulová",J528,0)</f>
        <v>0</v>
      </c>
      <c r="BJ528" s="17" t="s">
        <v>82</v>
      </c>
      <c r="BK528" s="231">
        <f>ROUND(I528*H528,2)</f>
        <v>0</v>
      </c>
      <c r="BL528" s="17" t="s">
        <v>236</v>
      </c>
      <c r="BM528" s="230" t="s">
        <v>911</v>
      </c>
    </row>
    <row r="529" spans="1:47" s="2" customFormat="1" ht="12">
      <c r="A529" s="38"/>
      <c r="B529" s="39"/>
      <c r="C529" s="40"/>
      <c r="D529" s="232" t="s">
        <v>165</v>
      </c>
      <c r="E529" s="40"/>
      <c r="F529" s="233" t="s">
        <v>910</v>
      </c>
      <c r="G529" s="40"/>
      <c r="H529" s="40"/>
      <c r="I529" s="136"/>
      <c r="J529" s="40"/>
      <c r="K529" s="40"/>
      <c r="L529" s="44"/>
      <c r="M529" s="234"/>
      <c r="N529" s="235"/>
      <c r="O529" s="84"/>
      <c r="P529" s="84"/>
      <c r="Q529" s="84"/>
      <c r="R529" s="84"/>
      <c r="S529" s="84"/>
      <c r="T529" s="85"/>
      <c r="U529" s="38"/>
      <c r="V529" s="38"/>
      <c r="W529" s="38"/>
      <c r="X529" s="38"/>
      <c r="Y529" s="38"/>
      <c r="Z529" s="38"/>
      <c r="AA529" s="38"/>
      <c r="AB529" s="38"/>
      <c r="AC529" s="38"/>
      <c r="AD529" s="38"/>
      <c r="AE529" s="38"/>
      <c r="AT529" s="17" t="s">
        <v>165</v>
      </c>
      <c r="AU529" s="17" t="s">
        <v>82</v>
      </c>
    </row>
    <row r="530" spans="1:65" s="2" customFormat="1" ht="16.5" customHeight="1">
      <c r="A530" s="38"/>
      <c r="B530" s="39"/>
      <c r="C530" s="259" t="s">
        <v>912</v>
      </c>
      <c r="D530" s="259" t="s">
        <v>199</v>
      </c>
      <c r="E530" s="260" t="s">
        <v>913</v>
      </c>
      <c r="F530" s="261" t="s">
        <v>914</v>
      </c>
      <c r="G530" s="262" t="s">
        <v>202</v>
      </c>
      <c r="H530" s="263">
        <v>9</v>
      </c>
      <c r="I530" s="264"/>
      <c r="J530" s="265">
        <f>ROUND(I530*H530,2)</f>
        <v>0</v>
      </c>
      <c r="K530" s="261" t="s">
        <v>19</v>
      </c>
      <c r="L530" s="266"/>
      <c r="M530" s="267" t="s">
        <v>19</v>
      </c>
      <c r="N530" s="268" t="s">
        <v>45</v>
      </c>
      <c r="O530" s="84"/>
      <c r="P530" s="228">
        <f>O530*H530</f>
        <v>0</v>
      </c>
      <c r="Q530" s="228">
        <v>0</v>
      </c>
      <c r="R530" s="228">
        <f>Q530*H530</f>
        <v>0</v>
      </c>
      <c r="S530" s="228">
        <v>0</v>
      </c>
      <c r="T530" s="229">
        <f>S530*H530</f>
        <v>0</v>
      </c>
      <c r="U530" s="38"/>
      <c r="V530" s="38"/>
      <c r="W530" s="38"/>
      <c r="X530" s="38"/>
      <c r="Y530" s="38"/>
      <c r="Z530" s="38"/>
      <c r="AA530" s="38"/>
      <c r="AB530" s="38"/>
      <c r="AC530" s="38"/>
      <c r="AD530" s="38"/>
      <c r="AE530" s="38"/>
      <c r="AR530" s="230" t="s">
        <v>241</v>
      </c>
      <c r="AT530" s="230" t="s">
        <v>199</v>
      </c>
      <c r="AU530" s="230" t="s">
        <v>82</v>
      </c>
      <c r="AY530" s="17" t="s">
        <v>158</v>
      </c>
      <c r="BE530" s="231">
        <f>IF(N530="základní",J530,0)</f>
        <v>0</v>
      </c>
      <c r="BF530" s="231">
        <f>IF(N530="snížená",J530,0)</f>
        <v>0</v>
      </c>
      <c r="BG530" s="231">
        <f>IF(N530="zákl. přenesená",J530,0)</f>
        <v>0</v>
      </c>
      <c r="BH530" s="231">
        <f>IF(N530="sníž. přenesená",J530,0)</f>
        <v>0</v>
      </c>
      <c r="BI530" s="231">
        <f>IF(N530="nulová",J530,0)</f>
        <v>0</v>
      </c>
      <c r="BJ530" s="17" t="s">
        <v>82</v>
      </c>
      <c r="BK530" s="231">
        <f>ROUND(I530*H530,2)</f>
        <v>0</v>
      </c>
      <c r="BL530" s="17" t="s">
        <v>236</v>
      </c>
      <c r="BM530" s="230" t="s">
        <v>915</v>
      </c>
    </row>
    <row r="531" spans="1:47" s="2" customFormat="1" ht="12">
      <c r="A531" s="38"/>
      <c r="B531" s="39"/>
      <c r="C531" s="40"/>
      <c r="D531" s="232" t="s">
        <v>165</v>
      </c>
      <c r="E531" s="40"/>
      <c r="F531" s="233" t="s">
        <v>914</v>
      </c>
      <c r="G531" s="40"/>
      <c r="H531" s="40"/>
      <c r="I531" s="136"/>
      <c r="J531" s="40"/>
      <c r="K531" s="40"/>
      <c r="L531" s="44"/>
      <c r="M531" s="234"/>
      <c r="N531" s="235"/>
      <c r="O531" s="84"/>
      <c r="P531" s="84"/>
      <c r="Q531" s="84"/>
      <c r="R531" s="84"/>
      <c r="S531" s="84"/>
      <c r="T531" s="85"/>
      <c r="U531" s="38"/>
      <c r="V531" s="38"/>
      <c r="W531" s="38"/>
      <c r="X531" s="38"/>
      <c r="Y531" s="38"/>
      <c r="Z531" s="38"/>
      <c r="AA531" s="38"/>
      <c r="AB531" s="38"/>
      <c r="AC531" s="38"/>
      <c r="AD531" s="38"/>
      <c r="AE531" s="38"/>
      <c r="AT531" s="17" t="s">
        <v>165</v>
      </c>
      <c r="AU531" s="17" t="s">
        <v>82</v>
      </c>
    </row>
    <row r="532" spans="1:51" s="13" customFormat="1" ht="12">
      <c r="A532" s="13"/>
      <c r="B532" s="236"/>
      <c r="C532" s="237"/>
      <c r="D532" s="232" t="s">
        <v>166</v>
      </c>
      <c r="E532" s="238" t="s">
        <v>19</v>
      </c>
      <c r="F532" s="239" t="s">
        <v>916</v>
      </c>
      <c r="G532" s="237"/>
      <c r="H532" s="240">
        <v>9</v>
      </c>
      <c r="I532" s="241"/>
      <c r="J532" s="237"/>
      <c r="K532" s="237"/>
      <c r="L532" s="242"/>
      <c r="M532" s="243"/>
      <c r="N532" s="244"/>
      <c r="O532" s="244"/>
      <c r="P532" s="244"/>
      <c r="Q532" s="244"/>
      <c r="R532" s="244"/>
      <c r="S532" s="244"/>
      <c r="T532" s="245"/>
      <c r="U532" s="13"/>
      <c r="V532" s="13"/>
      <c r="W532" s="13"/>
      <c r="X532" s="13"/>
      <c r="Y532" s="13"/>
      <c r="Z532" s="13"/>
      <c r="AA532" s="13"/>
      <c r="AB532" s="13"/>
      <c r="AC532" s="13"/>
      <c r="AD532" s="13"/>
      <c r="AE532" s="13"/>
      <c r="AT532" s="246" t="s">
        <v>166</v>
      </c>
      <c r="AU532" s="246" t="s">
        <v>82</v>
      </c>
      <c r="AV532" s="13" t="s">
        <v>85</v>
      </c>
      <c r="AW532" s="13" t="s">
        <v>34</v>
      </c>
      <c r="AX532" s="13" t="s">
        <v>82</v>
      </c>
      <c r="AY532" s="246" t="s">
        <v>158</v>
      </c>
    </row>
    <row r="533" spans="1:65" s="2" customFormat="1" ht="21.75" customHeight="1">
      <c r="A533" s="38"/>
      <c r="B533" s="39"/>
      <c r="C533" s="219" t="s">
        <v>917</v>
      </c>
      <c r="D533" s="219" t="s">
        <v>159</v>
      </c>
      <c r="E533" s="220" t="s">
        <v>918</v>
      </c>
      <c r="F533" s="221" t="s">
        <v>919</v>
      </c>
      <c r="G533" s="222" t="s">
        <v>202</v>
      </c>
      <c r="H533" s="223">
        <v>1</v>
      </c>
      <c r="I533" s="224"/>
      <c r="J533" s="225">
        <f>ROUND(I533*H533,2)</f>
        <v>0</v>
      </c>
      <c r="K533" s="221" t="s">
        <v>19</v>
      </c>
      <c r="L533" s="44"/>
      <c r="M533" s="226" t="s">
        <v>19</v>
      </c>
      <c r="N533" s="227" t="s">
        <v>45</v>
      </c>
      <c r="O533" s="84"/>
      <c r="P533" s="228">
        <f>O533*H533</f>
        <v>0</v>
      </c>
      <c r="Q533" s="228">
        <v>0</v>
      </c>
      <c r="R533" s="228">
        <f>Q533*H533</f>
        <v>0</v>
      </c>
      <c r="S533" s="228">
        <v>0</v>
      </c>
      <c r="T533" s="229">
        <f>S533*H533</f>
        <v>0</v>
      </c>
      <c r="U533" s="38"/>
      <c r="V533" s="38"/>
      <c r="W533" s="38"/>
      <c r="X533" s="38"/>
      <c r="Y533" s="38"/>
      <c r="Z533" s="38"/>
      <c r="AA533" s="38"/>
      <c r="AB533" s="38"/>
      <c r="AC533" s="38"/>
      <c r="AD533" s="38"/>
      <c r="AE533" s="38"/>
      <c r="AR533" s="230" t="s">
        <v>236</v>
      </c>
      <c r="AT533" s="230" t="s">
        <v>159</v>
      </c>
      <c r="AU533" s="230" t="s">
        <v>82</v>
      </c>
      <c r="AY533" s="17" t="s">
        <v>158</v>
      </c>
      <c r="BE533" s="231">
        <f>IF(N533="základní",J533,0)</f>
        <v>0</v>
      </c>
      <c r="BF533" s="231">
        <f>IF(N533="snížená",J533,0)</f>
        <v>0</v>
      </c>
      <c r="BG533" s="231">
        <f>IF(N533="zákl. přenesená",J533,0)</f>
        <v>0</v>
      </c>
      <c r="BH533" s="231">
        <f>IF(N533="sníž. přenesená",J533,0)</f>
        <v>0</v>
      </c>
      <c r="BI533" s="231">
        <f>IF(N533="nulová",J533,0)</f>
        <v>0</v>
      </c>
      <c r="BJ533" s="17" t="s">
        <v>82</v>
      </c>
      <c r="BK533" s="231">
        <f>ROUND(I533*H533,2)</f>
        <v>0</v>
      </c>
      <c r="BL533" s="17" t="s">
        <v>236</v>
      </c>
      <c r="BM533" s="230" t="s">
        <v>920</v>
      </c>
    </row>
    <row r="534" spans="1:47" s="2" customFormat="1" ht="12">
      <c r="A534" s="38"/>
      <c r="B534" s="39"/>
      <c r="C534" s="40"/>
      <c r="D534" s="232" t="s">
        <v>165</v>
      </c>
      <c r="E534" s="40"/>
      <c r="F534" s="233" t="s">
        <v>919</v>
      </c>
      <c r="G534" s="40"/>
      <c r="H534" s="40"/>
      <c r="I534" s="136"/>
      <c r="J534" s="40"/>
      <c r="K534" s="40"/>
      <c r="L534" s="44"/>
      <c r="M534" s="234"/>
      <c r="N534" s="235"/>
      <c r="O534" s="84"/>
      <c r="P534" s="84"/>
      <c r="Q534" s="84"/>
      <c r="R534" s="84"/>
      <c r="S534" s="84"/>
      <c r="T534" s="85"/>
      <c r="U534" s="38"/>
      <c r="V534" s="38"/>
      <c r="W534" s="38"/>
      <c r="X534" s="38"/>
      <c r="Y534" s="38"/>
      <c r="Z534" s="38"/>
      <c r="AA534" s="38"/>
      <c r="AB534" s="38"/>
      <c r="AC534" s="38"/>
      <c r="AD534" s="38"/>
      <c r="AE534" s="38"/>
      <c r="AT534" s="17" t="s">
        <v>165</v>
      </c>
      <c r="AU534" s="17" t="s">
        <v>82</v>
      </c>
    </row>
    <row r="535" spans="1:65" s="2" customFormat="1" ht="33" customHeight="1">
      <c r="A535" s="38"/>
      <c r="B535" s="39"/>
      <c r="C535" s="259" t="s">
        <v>921</v>
      </c>
      <c r="D535" s="259" t="s">
        <v>199</v>
      </c>
      <c r="E535" s="260" t="s">
        <v>922</v>
      </c>
      <c r="F535" s="261" t="s">
        <v>923</v>
      </c>
      <c r="G535" s="262" t="s">
        <v>202</v>
      </c>
      <c r="H535" s="263">
        <v>1</v>
      </c>
      <c r="I535" s="264"/>
      <c r="J535" s="265">
        <f>ROUND(I535*H535,2)</f>
        <v>0</v>
      </c>
      <c r="K535" s="261" t="s">
        <v>19</v>
      </c>
      <c r="L535" s="266"/>
      <c r="M535" s="267" t="s">
        <v>19</v>
      </c>
      <c r="N535" s="268" t="s">
        <v>45</v>
      </c>
      <c r="O535" s="84"/>
      <c r="P535" s="228">
        <f>O535*H535</f>
        <v>0</v>
      </c>
      <c r="Q535" s="228">
        <v>0</v>
      </c>
      <c r="R535" s="228">
        <f>Q535*H535</f>
        <v>0</v>
      </c>
      <c r="S535" s="228">
        <v>0</v>
      </c>
      <c r="T535" s="229">
        <f>S535*H535</f>
        <v>0</v>
      </c>
      <c r="U535" s="38"/>
      <c r="V535" s="38"/>
      <c r="W535" s="38"/>
      <c r="X535" s="38"/>
      <c r="Y535" s="38"/>
      <c r="Z535" s="38"/>
      <c r="AA535" s="38"/>
      <c r="AB535" s="38"/>
      <c r="AC535" s="38"/>
      <c r="AD535" s="38"/>
      <c r="AE535" s="38"/>
      <c r="AR535" s="230" t="s">
        <v>241</v>
      </c>
      <c r="AT535" s="230" t="s">
        <v>199</v>
      </c>
      <c r="AU535" s="230" t="s">
        <v>82</v>
      </c>
      <c r="AY535" s="17" t="s">
        <v>158</v>
      </c>
      <c r="BE535" s="231">
        <f>IF(N535="základní",J535,0)</f>
        <v>0</v>
      </c>
      <c r="BF535" s="231">
        <f>IF(N535="snížená",J535,0)</f>
        <v>0</v>
      </c>
      <c r="BG535" s="231">
        <f>IF(N535="zákl. přenesená",J535,0)</f>
        <v>0</v>
      </c>
      <c r="BH535" s="231">
        <f>IF(N535="sníž. přenesená",J535,0)</f>
        <v>0</v>
      </c>
      <c r="BI535" s="231">
        <f>IF(N535="nulová",J535,0)</f>
        <v>0</v>
      </c>
      <c r="BJ535" s="17" t="s">
        <v>82</v>
      </c>
      <c r="BK535" s="231">
        <f>ROUND(I535*H535,2)</f>
        <v>0</v>
      </c>
      <c r="BL535" s="17" t="s">
        <v>236</v>
      </c>
      <c r="BM535" s="230" t="s">
        <v>924</v>
      </c>
    </row>
    <row r="536" spans="1:47" s="2" customFormat="1" ht="12">
      <c r="A536" s="38"/>
      <c r="B536" s="39"/>
      <c r="C536" s="40"/>
      <c r="D536" s="232" t="s">
        <v>165</v>
      </c>
      <c r="E536" s="40"/>
      <c r="F536" s="233" t="s">
        <v>925</v>
      </c>
      <c r="G536" s="40"/>
      <c r="H536" s="40"/>
      <c r="I536" s="136"/>
      <c r="J536" s="40"/>
      <c r="K536" s="40"/>
      <c r="L536" s="44"/>
      <c r="M536" s="234"/>
      <c r="N536" s="235"/>
      <c r="O536" s="84"/>
      <c r="P536" s="84"/>
      <c r="Q536" s="84"/>
      <c r="R536" s="84"/>
      <c r="S536" s="84"/>
      <c r="T536" s="85"/>
      <c r="U536" s="38"/>
      <c r="V536" s="38"/>
      <c r="W536" s="38"/>
      <c r="X536" s="38"/>
      <c r="Y536" s="38"/>
      <c r="Z536" s="38"/>
      <c r="AA536" s="38"/>
      <c r="AB536" s="38"/>
      <c r="AC536" s="38"/>
      <c r="AD536" s="38"/>
      <c r="AE536" s="38"/>
      <c r="AT536" s="17" t="s">
        <v>165</v>
      </c>
      <c r="AU536" s="17" t="s">
        <v>82</v>
      </c>
    </row>
    <row r="537" spans="1:51" s="13" customFormat="1" ht="12">
      <c r="A537" s="13"/>
      <c r="B537" s="236"/>
      <c r="C537" s="237"/>
      <c r="D537" s="232" t="s">
        <v>166</v>
      </c>
      <c r="E537" s="238" t="s">
        <v>19</v>
      </c>
      <c r="F537" s="239" t="s">
        <v>926</v>
      </c>
      <c r="G537" s="237"/>
      <c r="H537" s="240">
        <v>1</v>
      </c>
      <c r="I537" s="241"/>
      <c r="J537" s="237"/>
      <c r="K537" s="237"/>
      <c r="L537" s="242"/>
      <c r="M537" s="243"/>
      <c r="N537" s="244"/>
      <c r="O537" s="244"/>
      <c r="P537" s="244"/>
      <c r="Q537" s="244"/>
      <c r="R537" s="244"/>
      <c r="S537" s="244"/>
      <c r="T537" s="245"/>
      <c r="U537" s="13"/>
      <c r="V537" s="13"/>
      <c r="W537" s="13"/>
      <c r="X537" s="13"/>
      <c r="Y537" s="13"/>
      <c r="Z537" s="13"/>
      <c r="AA537" s="13"/>
      <c r="AB537" s="13"/>
      <c r="AC537" s="13"/>
      <c r="AD537" s="13"/>
      <c r="AE537" s="13"/>
      <c r="AT537" s="246" t="s">
        <v>166</v>
      </c>
      <c r="AU537" s="246" t="s">
        <v>82</v>
      </c>
      <c r="AV537" s="13" t="s">
        <v>85</v>
      </c>
      <c r="AW537" s="13" t="s">
        <v>34</v>
      </c>
      <c r="AX537" s="13" t="s">
        <v>82</v>
      </c>
      <c r="AY537" s="246" t="s">
        <v>158</v>
      </c>
    </row>
    <row r="538" spans="1:65" s="2" customFormat="1" ht="16.5" customHeight="1">
      <c r="A538" s="38"/>
      <c r="B538" s="39"/>
      <c r="C538" s="259" t="s">
        <v>927</v>
      </c>
      <c r="D538" s="259" t="s">
        <v>199</v>
      </c>
      <c r="E538" s="260" t="s">
        <v>928</v>
      </c>
      <c r="F538" s="261" t="s">
        <v>929</v>
      </c>
      <c r="G538" s="262" t="s">
        <v>202</v>
      </c>
      <c r="H538" s="263">
        <v>1</v>
      </c>
      <c r="I538" s="264"/>
      <c r="J538" s="265">
        <f>ROUND(I538*H538,2)</f>
        <v>0</v>
      </c>
      <c r="K538" s="261" t="s">
        <v>19</v>
      </c>
      <c r="L538" s="266"/>
      <c r="M538" s="267" t="s">
        <v>19</v>
      </c>
      <c r="N538" s="268" t="s">
        <v>45</v>
      </c>
      <c r="O538" s="84"/>
      <c r="P538" s="228">
        <f>O538*H538</f>
        <v>0</v>
      </c>
      <c r="Q538" s="228">
        <v>0</v>
      </c>
      <c r="R538" s="228">
        <f>Q538*H538</f>
        <v>0</v>
      </c>
      <c r="S538" s="228">
        <v>0</v>
      </c>
      <c r="T538" s="229">
        <f>S538*H538</f>
        <v>0</v>
      </c>
      <c r="U538" s="38"/>
      <c r="V538" s="38"/>
      <c r="W538" s="38"/>
      <c r="X538" s="38"/>
      <c r="Y538" s="38"/>
      <c r="Z538" s="38"/>
      <c r="AA538" s="38"/>
      <c r="AB538" s="38"/>
      <c r="AC538" s="38"/>
      <c r="AD538" s="38"/>
      <c r="AE538" s="38"/>
      <c r="AR538" s="230" t="s">
        <v>241</v>
      </c>
      <c r="AT538" s="230" t="s">
        <v>199</v>
      </c>
      <c r="AU538" s="230" t="s">
        <v>82</v>
      </c>
      <c r="AY538" s="17" t="s">
        <v>158</v>
      </c>
      <c r="BE538" s="231">
        <f>IF(N538="základní",J538,0)</f>
        <v>0</v>
      </c>
      <c r="BF538" s="231">
        <f>IF(N538="snížená",J538,0)</f>
        <v>0</v>
      </c>
      <c r="BG538" s="231">
        <f>IF(N538="zákl. přenesená",J538,0)</f>
        <v>0</v>
      </c>
      <c r="BH538" s="231">
        <f>IF(N538="sníž. přenesená",J538,0)</f>
        <v>0</v>
      </c>
      <c r="BI538" s="231">
        <f>IF(N538="nulová",J538,0)</f>
        <v>0</v>
      </c>
      <c r="BJ538" s="17" t="s">
        <v>82</v>
      </c>
      <c r="BK538" s="231">
        <f>ROUND(I538*H538,2)</f>
        <v>0</v>
      </c>
      <c r="BL538" s="17" t="s">
        <v>236</v>
      </c>
      <c r="BM538" s="230" t="s">
        <v>930</v>
      </c>
    </row>
    <row r="539" spans="1:47" s="2" customFormat="1" ht="12">
      <c r="A539" s="38"/>
      <c r="B539" s="39"/>
      <c r="C539" s="40"/>
      <c r="D539" s="232" t="s">
        <v>165</v>
      </c>
      <c r="E539" s="40"/>
      <c r="F539" s="233" t="s">
        <v>929</v>
      </c>
      <c r="G539" s="40"/>
      <c r="H539" s="40"/>
      <c r="I539" s="136"/>
      <c r="J539" s="40"/>
      <c r="K539" s="40"/>
      <c r="L539" s="44"/>
      <c r="M539" s="234"/>
      <c r="N539" s="235"/>
      <c r="O539" s="84"/>
      <c r="P539" s="84"/>
      <c r="Q539" s="84"/>
      <c r="R539" s="84"/>
      <c r="S539" s="84"/>
      <c r="T539" s="85"/>
      <c r="U539" s="38"/>
      <c r="V539" s="38"/>
      <c r="W539" s="38"/>
      <c r="X539" s="38"/>
      <c r="Y539" s="38"/>
      <c r="Z539" s="38"/>
      <c r="AA539" s="38"/>
      <c r="AB539" s="38"/>
      <c r="AC539" s="38"/>
      <c r="AD539" s="38"/>
      <c r="AE539" s="38"/>
      <c r="AT539" s="17" t="s">
        <v>165</v>
      </c>
      <c r="AU539" s="17" t="s">
        <v>82</v>
      </c>
    </row>
    <row r="540" spans="1:51" s="13" customFormat="1" ht="12">
      <c r="A540" s="13"/>
      <c r="B540" s="236"/>
      <c r="C540" s="237"/>
      <c r="D540" s="232" t="s">
        <v>166</v>
      </c>
      <c r="E540" s="238" t="s">
        <v>19</v>
      </c>
      <c r="F540" s="239" t="s">
        <v>926</v>
      </c>
      <c r="G540" s="237"/>
      <c r="H540" s="240">
        <v>1</v>
      </c>
      <c r="I540" s="241"/>
      <c r="J540" s="237"/>
      <c r="K540" s="237"/>
      <c r="L540" s="242"/>
      <c r="M540" s="243"/>
      <c r="N540" s="244"/>
      <c r="O540" s="244"/>
      <c r="P540" s="244"/>
      <c r="Q540" s="244"/>
      <c r="R540" s="244"/>
      <c r="S540" s="244"/>
      <c r="T540" s="245"/>
      <c r="U540" s="13"/>
      <c r="V540" s="13"/>
      <c r="W540" s="13"/>
      <c r="X540" s="13"/>
      <c r="Y540" s="13"/>
      <c r="Z540" s="13"/>
      <c r="AA540" s="13"/>
      <c r="AB540" s="13"/>
      <c r="AC540" s="13"/>
      <c r="AD540" s="13"/>
      <c r="AE540" s="13"/>
      <c r="AT540" s="246" t="s">
        <v>166</v>
      </c>
      <c r="AU540" s="246" t="s">
        <v>82</v>
      </c>
      <c r="AV540" s="13" t="s">
        <v>85</v>
      </c>
      <c r="AW540" s="13" t="s">
        <v>34</v>
      </c>
      <c r="AX540" s="13" t="s">
        <v>82</v>
      </c>
      <c r="AY540" s="246" t="s">
        <v>158</v>
      </c>
    </row>
    <row r="541" spans="1:65" s="2" customFormat="1" ht="16.5" customHeight="1">
      <c r="A541" s="38"/>
      <c r="B541" s="39"/>
      <c r="C541" s="259" t="s">
        <v>931</v>
      </c>
      <c r="D541" s="259" t="s">
        <v>199</v>
      </c>
      <c r="E541" s="260" t="s">
        <v>932</v>
      </c>
      <c r="F541" s="261" t="s">
        <v>933</v>
      </c>
      <c r="G541" s="262" t="s">
        <v>202</v>
      </c>
      <c r="H541" s="263">
        <v>1</v>
      </c>
      <c r="I541" s="264"/>
      <c r="J541" s="265">
        <f>ROUND(I541*H541,2)</f>
        <v>0</v>
      </c>
      <c r="K541" s="261" t="s">
        <v>19</v>
      </c>
      <c r="L541" s="266"/>
      <c r="M541" s="267" t="s">
        <v>19</v>
      </c>
      <c r="N541" s="268" t="s">
        <v>45</v>
      </c>
      <c r="O541" s="84"/>
      <c r="P541" s="228">
        <f>O541*H541</f>
        <v>0</v>
      </c>
      <c r="Q541" s="228">
        <v>0</v>
      </c>
      <c r="R541" s="228">
        <f>Q541*H541</f>
        <v>0</v>
      </c>
      <c r="S541" s="228">
        <v>0</v>
      </c>
      <c r="T541" s="229">
        <f>S541*H541</f>
        <v>0</v>
      </c>
      <c r="U541" s="38"/>
      <c r="V541" s="38"/>
      <c r="W541" s="38"/>
      <c r="X541" s="38"/>
      <c r="Y541" s="38"/>
      <c r="Z541" s="38"/>
      <c r="AA541" s="38"/>
      <c r="AB541" s="38"/>
      <c r="AC541" s="38"/>
      <c r="AD541" s="38"/>
      <c r="AE541" s="38"/>
      <c r="AR541" s="230" t="s">
        <v>241</v>
      </c>
      <c r="AT541" s="230" t="s">
        <v>199</v>
      </c>
      <c r="AU541" s="230" t="s">
        <v>82</v>
      </c>
      <c r="AY541" s="17" t="s">
        <v>158</v>
      </c>
      <c r="BE541" s="231">
        <f>IF(N541="základní",J541,0)</f>
        <v>0</v>
      </c>
      <c r="BF541" s="231">
        <f>IF(N541="snížená",J541,0)</f>
        <v>0</v>
      </c>
      <c r="BG541" s="231">
        <f>IF(N541="zákl. přenesená",J541,0)</f>
        <v>0</v>
      </c>
      <c r="BH541" s="231">
        <f>IF(N541="sníž. přenesená",J541,0)</f>
        <v>0</v>
      </c>
      <c r="BI541" s="231">
        <f>IF(N541="nulová",J541,0)</f>
        <v>0</v>
      </c>
      <c r="BJ541" s="17" t="s">
        <v>82</v>
      </c>
      <c r="BK541" s="231">
        <f>ROUND(I541*H541,2)</f>
        <v>0</v>
      </c>
      <c r="BL541" s="17" t="s">
        <v>236</v>
      </c>
      <c r="BM541" s="230" t="s">
        <v>934</v>
      </c>
    </row>
    <row r="542" spans="1:47" s="2" customFormat="1" ht="12">
      <c r="A542" s="38"/>
      <c r="B542" s="39"/>
      <c r="C542" s="40"/>
      <c r="D542" s="232" t="s">
        <v>165</v>
      </c>
      <c r="E542" s="40"/>
      <c r="F542" s="233" t="s">
        <v>933</v>
      </c>
      <c r="G542" s="40"/>
      <c r="H542" s="40"/>
      <c r="I542" s="136"/>
      <c r="J542" s="40"/>
      <c r="K542" s="40"/>
      <c r="L542" s="44"/>
      <c r="M542" s="234"/>
      <c r="N542" s="235"/>
      <c r="O542" s="84"/>
      <c r="P542" s="84"/>
      <c r="Q542" s="84"/>
      <c r="R542" s="84"/>
      <c r="S542" s="84"/>
      <c r="T542" s="85"/>
      <c r="U542" s="38"/>
      <c r="V542" s="38"/>
      <c r="W542" s="38"/>
      <c r="X542" s="38"/>
      <c r="Y542" s="38"/>
      <c r="Z542" s="38"/>
      <c r="AA542" s="38"/>
      <c r="AB542" s="38"/>
      <c r="AC542" s="38"/>
      <c r="AD542" s="38"/>
      <c r="AE542" s="38"/>
      <c r="AT542" s="17" t="s">
        <v>165</v>
      </c>
      <c r="AU542" s="17" t="s">
        <v>82</v>
      </c>
    </row>
    <row r="543" spans="1:51" s="13" customFormat="1" ht="12">
      <c r="A543" s="13"/>
      <c r="B543" s="236"/>
      <c r="C543" s="237"/>
      <c r="D543" s="232" t="s">
        <v>166</v>
      </c>
      <c r="E543" s="238" t="s">
        <v>19</v>
      </c>
      <c r="F543" s="239" t="s">
        <v>935</v>
      </c>
      <c r="G543" s="237"/>
      <c r="H543" s="240">
        <v>1</v>
      </c>
      <c r="I543" s="241"/>
      <c r="J543" s="237"/>
      <c r="K543" s="237"/>
      <c r="L543" s="242"/>
      <c r="M543" s="243"/>
      <c r="N543" s="244"/>
      <c r="O543" s="244"/>
      <c r="P543" s="244"/>
      <c r="Q543" s="244"/>
      <c r="R543" s="244"/>
      <c r="S543" s="244"/>
      <c r="T543" s="245"/>
      <c r="U543" s="13"/>
      <c r="V543" s="13"/>
      <c r="W543" s="13"/>
      <c r="X543" s="13"/>
      <c r="Y543" s="13"/>
      <c r="Z543" s="13"/>
      <c r="AA543" s="13"/>
      <c r="AB543" s="13"/>
      <c r="AC543" s="13"/>
      <c r="AD543" s="13"/>
      <c r="AE543" s="13"/>
      <c r="AT543" s="246" t="s">
        <v>166</v>
      </c>
      <c r="AU543" s="246" t="s">
        <v>82</v>
      </c>
      <c r="AV543" s="13" t="s">
        <v>85</v>
      </c>
      <c r="AW543" s="13" t="s">
        <v>34</v>
      </c>
      <c r="AX543" s="13" t="s">
        <v>82</v>
      </c>
      <c r="AY543" s="246" t="s">
        <v>158</v>
      </c>
    </row>
    <row r="544" spans="1:65" s="2" customFormat="1" ht="16.5" customHeight="1">
      <c r="A544" s="38"/>
      <c r="B544" s="39"/>
      <c r="C544" s="219" t="s">
        <v>936</v>
      </c>
      <c r="D544" s="219" t="s">
        <v>159</v>
      </c>
      <c r="E544" s="220" t="s">
        <v>937</v>
      </c>
      <c r="F544" s="221" t="s">
        <v>938</v>
      </c>
      <c r="G544" s="222" t="s">
        <v>202</v>
      </c>
      <c r="H544" s="223">
        <v>2</v>
      </c>
      <c r="I544" s="224"/>
      <c r="J544" s="225">
        <f>ROUND(I544*H544,2)</f>
        <v>0</v>
      </c>
      <c r="K544" s="221" t="s">
        <v>213</v>
      </c>
      <c r="L544" s="44"/>
      <c r="M544" s="226" t="s">
        <v>19</v>
      </c>
      <c r="N544" s="227" t="s">
        <v>45</v>
      </c>
      <c r="O544" s="84"/>
      <c r="P544" s="228">
        <f>O544*H544</f>
        <v>0</v>
      </c>
      <c r="Q544" s="228">
        <v>0</v>
      </c>
      <c r="R544" s="228">
        <f>Q544*H544</f>
        <v>0</v>
      </c>
      <c r="S544" s="228">
        <v>0</v>
      </c>
      <c r="T544" s="229">
        <f>S544*H544</f>
        <v>0</v>
      </c>
      <c r="U544" s="38"/>
      <c r="V544" s="38"/>
      <c r="W544" s="38"/>
      <c r="X544" s="38"/>
      <c r="Y544" s="38"/>
      <c r="Z544" s="38"/>
      <c r="AA544" s="38"/>
      <c r="AB544" s="38"/>
      <c r="AC544" s="38"/>
      <c r="AD544" s="38"/>
      <c r="AE544" s="38"/>
      <c r="AR544" s="230" t="s">
        <v>236</v>
      </c>
      <c r="AT544" s="230" t="s">
        <v>159</v>
      </c>
      <c r="AU544" s="230" t="s">
        <v>82</v>
      </c>
      <c r="AY544" s="17" t="s">
        <v>158</v>
      </c>
      <c r="BE544" s="231">
        <f>IF(N544="základní",J544,0)</f>
        <v>0</v>
      </c>
      <c r="BF544" s="231">
        <f>IF(N544="snížená",J544,0)</f>
        <v>0</v>
      </c>
      <c r="BG544" s="231">
        <f>IF(N544="zákl. přenesená",J544,0)</f>
        <v>0</v>
      </c>
      <c r="BH544" s="231">
        <f>IF(N544="sníž. přenesená",J544,0)</f>
        <v>0</v>
      </c>
      <c r="BI544" s="231">
        <f>IF(N544="nulová",J544,0)</f>
        <v>0</v>
      </c>
      <c r="BJ544" s="17" t="s">
        <v>82</v>
      </c>
      <c r="BK544" s="231">
        <f>ROUND(I544*H544,2)</f>
        <v>0</v>
      </c>
      <c r="BL544" s="17" t="s">
        <v>236</v>
      </c>
      <c r="BM544" s="230" t="s">
        <v>939</v>
      </c>
    </row>
    <row r="545" spans="1:47" s="2" customFormat="1" ht="12">
      <c r="A545" s="38"/>
      <c r="B545" s="39"/>
      <c r="C545" s="40"/>
      <c r="D545" s="232" t="s">
        <v>165</v>
      </c>
      <c r="E545" s="40"/>
      <c r="F545" s="233" t="s">
        <v>940</v>
      </c>
      <c r="G545" s="40"/>
      <c r="H545" s="40"/>
      <c r="I545" s="136"/>
      <c r="J545" s="40"/>
      <c r="K545" s="40"/>
      <c r="L545" s="44"/>
      <c r="M545" s="234"/>
      <c r="N545" s="235"/>
      <c r="O545" s="84"/>
      <c r="P545" s="84"/>
      <c r="Q545" s="84"/>
      <c r="R545" s="84"/>
      <c r="S545" s="84"/>
      <c r="T545" s="85"/>
      <c r="U545" s="38"/>
      <c r="V545" s="38"/>
      <c r="W545" s="38"/>
      <c r="X545" s="38"/>
      <c r="Y545" s="38"/>
      <c r="Z545" s="38"/>
      <c r="AA545" s="38"/>
      <c r="AB545" s="38"/>
      <c r="AC545" s="38"/>
      <c r="AD545" s="38"/>
      <c r="AE545" s="38"/>
      <c r="AT545" s="17" t="s">
        <v>165</v>
      </c>
      <c r="AU545" s="17" t="s">
        <v>82</v>
      </c>
    </row>
    <row r="546" spans="1:51" s="13" customFormat="1" ht="12">
      <c r="A546" s="13"/>
      <c r="B546" s="236"/>
      <c r="C546" s="237"/>
      <c r="D546" s="232" t="s">
        <v>166</v>
      </c>
      <c r="E546" s="238" t="s">
        <v>19</v>
      </c>
      <c r="F546" s="239" t="s">
        <v>941</v>
      </c>
      <c r="G546" s="237"/>
      <c r="H546" s="240">
        <v>2</v>
      </c>
      <c r="I546" s="241"/>
      <c r="J546" s="237"/>
      <c r="K546" s="237"/>
      <c r="L546" s="242"/>
      <c r="M546" s="243"/>
      <c r="N546" s="244"/>
      <c r="O546" s="244"/>
      <c r="P546" s="244"/>
      <c r="Q546" s="244"/>
      <c r="R546" s="244"/>
      <c r="S546" s="244"/>
      <c r="T546" s="245"/>
      <c r="U546" s="13"/>
      <c r="V546" s="13"/>
      <c r="W546" s="13"/>
      <c r="X546" s="13"/>
      <c r="Y546" s="13"/>
      <c r="Z546" s="13"/>
      <c r="AA546" s="13"/>
      <c r="AB546" s="13"/>
      <c r="AC546" s="13"/>
      <c r="AD546" s="13"/>
      <c r="AE546" s="13"/>
      <c r="AT546" s="246" t="s">
        <v>166</v>
      </c>
      <c r="AU546" s="246" t="s">
        <v>82</v>
      </c>
      <c r="AV546" s="13" t="s">
        <v>85</v>
      </c>
      <c r="AW546" s="13" t="s">
        <v>34</v>
      </c>
      <c r="AX546" s="13" t="s">
        <v>82</v>
      </c>
      <c r="AY546" s="246" t="s">
        <v>158</v>
      </c>
    </row>
    <row r="547" spans="1:65" s="2" customFormat="1" ht="21.75" customHeight="1">
      <c r="A547" s="38"/>
      <c r="B547" s="39"/>
      <c r="C547" s="219" t="s">
        <v>942</v>
      </c>
      <c r="D547" s="219" t="s">
        <v>159</v>
      </c>
      <c r="E547" s="220" t="s">
        <v>943</v>
      </c>
      <c r="F547" s="221" t="s">
        <v>944</v>
      </c>
      <c r="G547" s="222" t="s">
        <v>202</v>
      </c>
      <c r="H547" s="223">
        <v>1</v>
      </c>
      <c r="I547" s="224"/>
      <c r="J547" s="225">
        <f>ROUND(I547*H547,2)</f>
        <v>0</v>
      </c>
      <c r="K547" s="221" t="s">
        <v>213</v>
      </c>
      <c r="L547" s="44"/>
      <c r="M547" s="226" t="s">
        <v>19</v>
      </c>
      <c r="N547" s="227" t="s">
        <v>45</v>
      </c>
      <c r="O547" s="84"/>
      <c r="P547" s="228">
        <f>O547*H547</f>
        <v>0</v>
      </c>
      <c r="Q547" s="228">
        <v>0</v>
      </c>
      <c r="R547" s="228">
        <f>Q547*H547</f>
        <v>0</v>
      </c>
      <c r="S547" s="228">
        <v>0</v>
      </c>
      <c r="T547" s="229">
        <f>S547*H547</f>
        <v>0</v>
      </c>
      <c r="U547" s="38"/>
      <c r="V547" s="38"/>
      <c r="W547" s="38"/>
      <c r="X547" s="38"/>
      <c r="Y547" s="38"/>
      <c r="Z547" s="38"/>
      <c r="AA547" s="38"/>
      <c r="AB547" s="38"/>
      <c r="AC547" s="38"/>
      <c r="AD547" s="38"/>
      <c r="AE547" s="38"/>
      <c r="AR547" s="230" t="s">
        <v>236</v>
      </c>
      <c r="AT547" s="230" t="s">
        <v>159</v>
      </c>
      <c r="AU547" s="230" t="s">
        <v>82</v>
      </c>
      <c r="AY547" s="17" t="s">
        <v>158</v>
      </c>
      <c r="BE547" s="231">
        <f>IF(N547="základní",J547,0)</f>
        <v>0</v>
      </c>
      <c r="BF547" s="231">
        <f>IF(N547="snížená",J547,0)</f>
        <v>0</v>
      </c>
      <c r="BG547" s="231">
        <f>IF(N547="zákl. přenesená",J547,0)</f>
        <v>0</v>
      </c>
      <c r="BH547" s="231">
        <f>IF(N547="sníž. přenesená",J547,0)</f>
        <v>0</v>
      </c>
      <c r="BI547" s="231">
        <f>IF(N547="nulová",J547,0)</f>
        <v>0</v>
      </c>
      <c r="BJ547" s="17" t="s">
        <v>82</v>
      </c>
      <c r="BK547" s="231">
        <f>ROUND(I547*H547,2)</f>
        <v>0</v>
      </c>
      <c r="BL547" s="17" t="s">
        <v>236</v>
      </c>
      <c r="BM547" s="230" t="s">
        <v>945</v>
      </c>
    </row>
    <row r="548" spans="1:47" s="2" customFormat="1" ht="12">
      <c r="A548" s="38"/>
      <c r="B548" s="39"/>
      <c r="C548" s="40"/>
      <c r="D548" s="232" t="s">
        <v>165</v>
      </c>
      <c r="E548" s="40"/>
      <c r="F548" s="233" t="s">
        <v>944</v>
      </c>
      <c r="G548" s="40"/>
      <c r="H548" s="40"/>
      <c r="I548" s="136"/>
      <c r="J548" s="40"/>
      <c r="K548" s="40"/>
      <c r="L548" s="44"/>
      <c r="M548" s="234"/>
      <c r="N548" s="235"/>
      <c r="O548" s="84"/>
      <c r="P548" s="84"/>
      <c r="Q548" s="84"/>
      <c r="R548" s="84"/>
      <c r="S548" s="84"/>
      <c r="T548" s="85"/>
      <c r="U548" s="38"/>
      <c r="V548" s="38"/>
      <c r="W548" s="38"/>
      <c r="X548" s="38"/>
      <c r="Y548" s="38"/>
      <c r="Z548" s="38"/>
      <c r="AA548" s="38"/>
      <c r="AB548" s="38"/>
      <c r="AC548" s="38"/>
      <c r="AD548" s="38"/>
      <c r="AE548" s="38"/>
      <c r="AT548" s="17" t="s">
        <v>165</v>
      </c>
      <c r="AU548" s="17" t="s">
        <v>82</v>
      </c>
    </row>
    <row r="549" spans="1:51" s="13" customFormat="1" ht="12">
      <c r="A549" s="13"/>
      <c r="B549" s="236"/>
      <c r="C549" s="237"/>
      <c r="D549" s="232" t="s">
        <v>166</v>
      </c>
      <c r="E549" s="238" t="s">
        <v>19</v>
      </c>
      <c r="F549" s="239" t="s">
        <v>946</v>
      </c>
      <c r="G549" s="237"/>
      <c r="H549" s="240">
        <v>1</v>
      </c>
      <c r="I549" s="241"/>
      <c r="J549" s="237"/>
      <c r="K549" s="237"/>
      <c r="L549" s="242"/>
      <c r="M549" s="243"/>
      <c r="N549" s="244"/>
      <c r="O549" s="244"/>
      <c r="P549" s="244"/>
      <c r="Q549" s="244"/>
      <c r="R549" s="244"/>
      <c r="S549" s="244"/>
      <c r="T549" s="245"/>
      <c r="U549" s="13"/>
      <c r="V549" s="13"/>
      <c r="W549" s="13"/>
      <c r="X549" s="13"/>
      <c r="Y549" s="13"/>
      <c r="Z549" s="13"/>
      <c r="AA549" s="13"/>
      <c r="AB549" s="13"/>
      <c r="AC549" s="13"/>
      <c r="AD549" s="13"/>
      <c r="AE549" s="13"/>
      <c r="AT549" s="246" t="s">
        <v>166</v>
      </c>
      <c r="AU549" s="246" t="s">
        <v>82</v>
      </c>
      <c r="AV549" s="13" t="s">
        <v>85</v>
      </c>
      <c r="AW549" s="13" t="s">
        <v>34</v>
      </c>
      <c r="AX549" s="13" t="s">
        <v>82</v>
      </c>
      <c r="AY549" s="246" t="s">
        <v>158</v>
      </c>
    </row>
    <row r="550" spans="1:65" s="2" customFormat="1" ht="21.75" customHeight="1">
      <c r="A550" s="38"/>
      <c r="B550" s="39"/>
      <c r="C550" s="219" t="s">
        <v>947</v>
      </c>
      <c r="D550" s="219" t="s">
        <v>159</v>
      </c>
      <c r="E550" s="220" t="s">
        <v>948</v>
      </c>
      <c r="F550" s="221" t="s">
        <v>949</v>
      </c>
      <c r="G550" s="222" t="s">
        <v>202</v>
      </c>
      <c r="H550" s="223">
        <v>14</v>
      </c>
      <c r="I550" s="224"/>
      <c r="J550" s="225">
        <f>ROUND(I550*H550,2)</f>
        <v>0</v>
      </c>
      <c r="K550" s="221" t="s">
        <v>213</v>
      </c>
      <c r="L550" s="44"/>
      <c r="M550" s="226" t="s">
        <v>19</v>
      </c>
      <c r="N550" s="227" t="s">
        <v>45</v>
      </c>
      <c r="O550" s="84"/>
      <c r="P550" s="228">
        <f>O550*H550</f>
        <v>0</v>
      </c>
      <c r="Q550" s="228">
        <v>0</v>
      </c>
      <c r="R550" s="228">
        <f>Q550*H550</f>
        <v>0</v>
      </c>
      <c r="S550" s="228">
        <v>0</v>
      </c>
      <c r="T550" s="229">
        <f>S550*H550</f>
        <v>0</v>
      </c>
      <c r="U550" s="38"/>
      <c r="V550" s="38"/>
      <c r="W550" s="38"/>
      <c r="X550" s="38"/>
      <c r="Y550" s="38"/>
      <c r="Z550" s="38"/>
      <c r="AA550" s="38"/>
      <c r="AB550" s="38"/>
      <c r="AC550" s="38"/>
      <c r="AD550" s="38"/>
      <c r="AE550" s="38"/>
      <c r="AR550" s="230" t="s">
        <v>236</v>
      </c>
      <c r="AT550" s="230" t="s">
        <v>159</v>
      </c>
      <c r="AU550" s="230" t="s">
        <v>82</v>
      </c>
      <c r="AY550" s="17" t="s">
        <v>158</v>
      </c>
      <c r="BE550" s="231">
        <f>IF(N550="základní",J550,0)</f>
        <v>0</v>
      </c>
      <c r="BF550" s="231">
        <f>IF(N550="snížená",J550,0)</f>
        <v>0</v>
      </c>
      <c r="BG550" s="231">
        <f>IF(N550="zákl. přenesená",J550,0)</f>
        <v>0</v>
      </c>
      <c r="BH550" s="231">
        <f>IF(N550="sníž. přenesená",J550,0)</f>
        <v>0</v>
      </c>
      <c r="BI550" s="231">
        <f>IF(N550="nulová",J550,0)</f>
        <v>0</v>
      </c>
      <c r="BJ550" s="17" t="s">
        <v>82</v>
      </c>
      <c r="BK550" s="231">
        <f>ROUND(I550*H550,2)</f>
        <v>0</v>
      </c>
      <c r="BL550" s="17" t="s">
        <v>236</v>
      </c>
      <c r="BM550" s="230" t="s">
        <v>950</v>
      </c>
    </row>
    <row r="551" spans="1:47" s="2" customFormat="1" ht="12">
      <c r="A551" s="38"/>
      <c r="B551" s="39"/>
      <c r="C551" s="40"/>
      <c r="D551" s="232" t="s">
        <v>165</v>
      </c>
      <c r="E551" s="40"/>
      <c r="F551" s="233" t="s">
        <v>949</v>
      </c>
      <c r="G551" s="40"/>
      <c r="H551" s="40"/>
      <c r="I551" s="136"/>
      <c r="J551" s="40"/>
      <c r="K551" s="40"/>
      <c r="L551" s="44"/>
      <c r="M551" s="234"/>
      <c r="N551" s="235"/>
      <c r="O551" s="84"/>
      <c r="P551" s="84"/>
      <c r="Q551" s="84"/>
      <c r="R551" s="84"/>
      <c r="S551" s="84"/>
      <c r="T551" s="85"/>
      <c r="U551" s="38"/>
      <c r="V551" s="38"/>
      <c r="W551" s="38"/>
      <c r="X551" s="38"/>
      <c r="Y551" s="38"/>
      <c r="Z551" s="38"/>
      <c r="AA551" s="38"/>
      <c r="AB551" s="38"/>
      <c r="AC551" s="38"/>
      <c r="AD551" s="38"/>
      <c r="AE551" s="38"/>
      <c r="AT551" s="17" t="s">
        <v>165</v>
      </c>
      <c r="AU551" s="17" t="s">
        <v>82</v>
      </c>
    </row>
    <row r="552" spans="1:51" s="13" customFormat="1" ht="12">
      <c r="A552" s="13"/>
      <c r="B552" s="236"/>
      <c r="C552" s="237"/>
      <c r="D552" s="232" t="s">
        <v>166</v>
      </c>
      <c r="E552" s="238" t="s">
        <v>19</v>
      </c>
      <c r="F552" s="239" t="s">
        <v>951</v>
      </c>
      <c r="G552" s="237"/>
      <c r="H552" s="240">
        <v>14</v>
      </c>
      <c r="I552" s="241"/>
      <c r="J552" s="237"/>
      <c r="K552" s="237"/>
      <c r="L552" s="242"/>
      <c r="M552" s="243"/>
      <c r="N552" s="244"/>
      <c r="O552" s="244"/>
      <c r="P552" s="244"/>
      <c r="Q552" s="244"/>
      <c r="R552" s="244"/>
      <c r="S552" s="244"/>
      <c r="T552" s="245"/>
      <c r="U552" s="13"/>
      <c r="V552" s="13"/>
      <c r="W552" s="13"/>
      <c r="X552" s="13"/>
      <c r="Y552" s="13"/>
      <c r="Z552" s="13"/>
      <c r="AA552" s="13"/>
      <c r="AB552" s="13"/>
      <c r="AC552" s="13"/>
      <c r="AD552" s="13"/>
      <c r="AE552" s="13"/>
      <c r="AT552" s="246" t="s">
        <v>166</v>
      </c>
      <c r="AU552" s="246" t="s">
        <v>82</v>
      </c>
      <c r="AV552" s="13" t="s">
        <v>85</v>
      </c>
      <c r="AW552" s="13" t="s">
        <v>34</v>
      </c>
      <c r="AX552" s="13" t="s">
        <v>82</v>
      </c>
      <c r="AY552" s="246" t="s">
        <v>158</v>
      </c>
    </row>
    <row r="553" spans="1:65" s="2" customFormat="1" ht="21.75" customHeight="1">
      <c r="A553" s="38"/>
      <c r="B553" s="39"/>
      <c r="C553" s="219" t="s">
        <v>952</v>
      </c>
      <c r="D553" s="219" t="s">
        <v>159</v>
      </c>
      <c r="E553" s="220" t="s">
        <v>953</v>
      </c>
      <c r="F553" s="221" t="s">
        <v>954</v>
      </c>
      <c r="G553" s="222" t="s">
        <v>202</v>
      </c>
      <c r="H553" s="223">
        <v>6</v>
      </c>
      <c r="I553" s="224"/>
      <c r="J553" s="225">
        <f>ROUND(I553*H553,2)</f>
        <v>0</v>
      </c>
      <c r="K553" s="221" t="s">
        <v>213</v>
      </c>
      <c r="L553" s="44"/>
      <c r="M553" s="226" t="s">
        <v>19</v>
      </c>
      <c r="N553" s="227" t="s">
        <v>45</v>
      </c>
      <c r="O553" s="84"/>
      <c r="P553" s="228">
        <f>O553*H553</f>
        <v>0</v>
      </c>
      <c r="Q553" s="228">
        <v>0</v>
      </c>
      <c r="R553" s="228">
        <f>Q553*H553</f>
        <v>0</v>
      </c>
      <c r="S553" s="228">
        <v>0</v>
      </c>
      <c r="T553" s="229">
        <f>S553*H553</f>
        <v>0</v>
      </c>
      <c r="U553" s="38"/>
      <c r="V553" s="38"/>
      <c r="W553" s="38"/>
      <c r="X553" s="38"/>
      <c r="Y553" s="38"/>
      <c r="Z553" s="38"/>
      <c r="AA553" s="38"/>
      <c r="AB553" s="38"/>
      <c r="AC553" s="38"/>
      <c r="AD553" s="38"/>
      <c r="AE553" s="38"/>
      <c r="AR553" s="230" t="s">
        <v>236</v>
      </c>
      <c r="AT553" s="230" t="s">
        <v>159</v>
      </c>
      <c r="AU553" s="230" t="s">
        <v>82</v>
      </c>
      <c r="AY553" s="17" t="s">
        <v>158</v>
      </c>
      <c r="BE553" s="231">
        <f>IF(N553="základní",J553,0)</f>
        <v>0</v>
      </c>
      <c r="BF553" s="231">
        <f>IF(N553="snížená",J553,0)</f>
        <v>0</v>
      </c>
      <c r="BG553" s="231">
        <f>IF(N553="zákl. přenesená",J553,0)</f>
        <v>0</v>
      </c>
      <c r="BH553" s="231">
        <f>IF(N553="sníž. přenesená",J553,0)</f>
        <v>0</v>
      </c>
      <c r="BI553" s="231">
        <f>IF(N553="nulová",J553,0)</f>
        <v>0</v>
      </c>
      <c r="BJ553" s="17" t="s">
        <v>82</v>
      </c>
      <c r="BK553" s="231">
        <f>ROUND(I553*H553,2)</f>
        <v>0</v>
      </c>
      <c r="BL553" s="17" t="s">
        <v>236</v>
      </c>
      <c r="BM553" s="230" t="s">
        <v>955</v>
      </c>
    </row>
    <row r="554" spans="1:47" s="2" customFormat="1" ht="12">
      <c r="A554" s="38"/>
      <c r="B554" s="39"/>
      <c r="C554" s="40"/>
      <c r="D554" s="232" t="s">
        <v>165</v>
      </c>
      <c r="E554" s="40"/>
      <c r="F554" s="233" t="s">
        <v>954</v>
      </c>
      <c r="G554" s="40"/>
      <c r="H554" s="40"/>
      <c r="I554" s="136"/>
      <c r="J554" s="40"/>
      <c r="K554" s="40"/>
      <c r="L554" s="44"/>
      <c r="M554" s="234"/>
      <c r="N554" s="235"/>
      <c r="O554" s="84"/>
      <c r="P554" s="84"/>
      <c r="Q554" s="84"/>
      <c r="R554" s="84"/>
      <c r="S554" s="84"/>
      <c r="T554" s="85"/>
      <c r="U554" s="38"/>
      <c r="V554" s="38"/>
      <c r="W554" s="38"/>
      <c r="X554" s="38"/>
      <c r="Y554" s="38"/>
      <c r="Z554" s="38"/>
      <c r="AA554" s="38"/>
      <c r="AB554" s="38"/>
      <c r="AC554" s="38"/>
      <c r="AD554" s="38"/>
      <c r="AE554" s="38"/>
      <c r="AT554" s="17" t="s">
        <v>165</v>
      </c>
      <c r="AU554" s="17" t="s">
        <v>82</v>
      </c>
    </row>
    <row r="555" spans="1:51" s="13" customFormat="1" ht="12">
      <c r="A555" s="13"/>
      <c r="B555" s="236"/>
      <c r="C555" s="237"/>
      <c r="D555" s="232" t="s">
        <v>166</v>
      </c>
      <c r="E555" s="238" t="s">
        <v>19</v>
      </c>
      <c r="F555" s="239" t="s">
        <v>956</v>
      </c>
      <c r="G555" s="237"/>
      <c r="H555" s="240">
        <v>6</v>
      </c>
      <c r="I555" s="241"/>
      <c r="J555" s="237"/>
      <c r="K555" s="237"/>
      <c r="L555" s="242"/>
      <c r="M555" s="243"/>
      <c r="N555" s="244"/>
      <c r="O555" s="244"/>
      <c r="P555" s="244"/>
      <c r="Q555" s="244"/>
      <c r="R555" s="244"/>
      <c r="S555" s="244"/>
      <c r="T555" s="245"/>
      <c r="U555" s="13"/>
      <c r="V555" s="13"/>
      <c r="W555" s="13"/>
      <c r="X555" s="13"/>
      <c r="Y555" s="13"/>
      <c r="Z555" s="13"/>
      <c r="AA555" s="13"/>
      <c r="AB555" s="13"/>
      <c r="AC555" s="13"/>
      <c r="AD555" s="13"/>
      <c r="AE555" s="13"/>
      <c r="AT555" s="246" t="s">
        <v>166</v>
      </c>
      <c r="AU555" s="246" t="s">
        <v>82</v>
      </c>
      <c r="AV555" s="13" t="s">
        <v>85</v>
      </c>
      <c r="AW555" s="13" t="s">
        <v>34</v>
      </c>
      <c r="AX555" s="13" t="s">
        <v>82</v>
      </c>
      <c r="AY555" s="246" t="s">
        <v>158</v>
      </c>
    </row>
    <row r="556" spans="1:65" s="2" customFormat="1" ht="21.75" customHeight="1">
      <c r="A556" s="38"/>
      <c r="B556" s="39"/>
      <c r="C556" s="219" t="s">
        <v>957</v>
      </c>
      <c r="D556" s="219" t="s">
        <v>159</v>
      </c>
      <c r="E556" s="220" t="s">
        <v>958</v>
      </c>
      <c r="F556" s="221" t="s">
        <v>959</v>
      </c>
      <c r="G556" s="222" t="s">
        <v>202</v>
      </c>
      <c r="H556" s="223">
        <v>1</v>
      </c>
      <c r="I556" s="224"/>
      <c r="J556" s="225">
        <f>ROUND(I556*H556,2)</f>
        <v>0</v>
      </c>
      <c r="K556" s="221" t="s">
        <v>213</v>
      </c>
      <c r="L556" s="44"/>
      <c r="M556" s="226" t="s">
        <v>19</v>
      </c>
      <c r="N556" s="227" t="s">
        <v>45</v>
      </c>
      <c r="O556" s="84"/>
      <c r="P556" s="228">
        <f>O556*H556</f>
        <v>0</v>
      </c>
      <c r="Q556" s="228">
        <v>0</v>
      </c>
      <c r="R556" s="228">
        <f>Q556*H556</f>
        <v>0</v>
      </c>
      <c r="S556" s="228">
        <v>0</v>
      </c>
      <c r="T556" s="229">
        <f>S556*H556</f>
        <v>0</v>
      </c>
      <c r="U556" s="38"/>
      <c r="V556" s="38"/>
      <c r="W556" s="38"/>
      <c r="X556" s="38"/>
      <c r="Y556" s="38"/>
      <c r="Z556" s="38"/>
      <c r="AA556" s="38"/>
      <c r="AB556" s="38"/>
      <c r="AC556" s="38"/>
      <c r="AD556" s="38"/>
      <c r="AE556" s="38"/>
      <c r="AR556" s="230" t="s">
        <v>236</v>
      </c>
      <c r="AT556" s="230" t="s">
        <v>159</v>
      </c>
      <c r="AU556" s="230" t="s">
        <v>82</v>
      </c>
      <c r="AY556" s="17" t="s">
        <v>158</v>
      </c>
      <c r="BE556" s="231">
        <f>IF(N556="základní",J556,0)</f>
        <v>0</v>
      </c>
      <c r="BF556" s="231">
        <f>IF(N556="snížená",J556,0)</f>
        <v>0</v>
      </c>
      <c r="BG556" s="231">
        <f>IF(N556="zákl. přenesená",J556,0)</f>
        <v>0</v>
      </c>
      <c r="BH556" s="231">
        <f>IF(N556="sníž. přenesená",J556,0)</f>
        <v>0</v>
      </c>
      <c r="BI556" s="231">
        <f>IF(N556="nulová",J556,0)</f>
        <v>0</v>
      </c>
      <c r="BJ556" s="17" t="s">
        <v>82</v>
      </c>
      <c r="BK556" s="231">
        <f>ROUND(I556*H556,2)</f>
        <v>0</v>
      </c>
      <c r="BL556" s="17" t="s">
        <v>236</v>
      </c>
      <c r="BM556" s="230" t="s">
        <v>960</v>
      </c>
    </row>
    <row r="557" spans="1:47" s="2" customFormat="1" ht="12">
      <c r="A557" s="38"/>
      <c r="B557" s="39"/>
      <c r="C557" s="40"/>
      <c r="D557" s="232" t="s">
        <v>165</v>
      </c>
      <c r="E557" s="40"/>
      <c r="F557" s="233" t="s">
        <v>959</v>
      </c>
      <c r="G557" s="40"/>
      <c r="H557" s="40"/>
      <c r="I557" s="136"/>
      <c r="J557" s="40"/>
      <c r="K557" s="40"/>
      <c r="L557" s="44"/>
      <c r="M557" s="234"/>
      <c r="N557" s="235"/>
      <c r="O557" s="84"/>
      <c r="P557" s="84"/>
      <c r="Q557" s="84"/>
      <c r="R557" s="84"/>
      <c r="S557" s="84"/>
      <c r="T557" s="85"/>
      <c r="U557" s="38"/>
      <c r="V557" s="38"/>
      <c r="W557" s="38"/>
      <c r="X557" s="38"/>
      <c r="Y557" s="38"/>
      <c r="Z557" s="38"/>
      <c r="AA557" s="38"/>
      <c r="AB557" s="38"/>
      <c r="AC557" s="38"/>
      <c r="AD557" s="38"/>
      <c r="AE557" s="38"/>
      <c r="AT557" s="17" t="s">
        <v>165</v>
      </c>
      <c r="AU557" s="17" t="s">
        <v>82</v>
      </c>
    </row>
    <row r="558" spans="1:51" s="13" customFormat="1" ht="12">
      <c r="A558" s="13"/>
      <c r="B558" s="236"/>
      <c r="C558" s="237"/>
      <c r="D558" s="232" t="s">
        <v>166</v>
      </c>
      <c r="E558" s="238" t="s">
        <v>19</v>
      </c>
      <c r="F558" s="239" t="s">
        <v>926</v>
      </c>
      <c r="G558" s="237"/>
      <c r="H558" s="240">
        <v>1</v>
      </c>
      <c r="I558" s="241"/>
      <c r="J558" s="237"/>
      <c r="K558" s="237"/>
      <c r="L558" s="242"/>
      <c r="M558" s="243"/>
      <c r="N558" s="244"/>
      <c r="O558" s="244"/>
      <c r="P558" s="244"/>
      <c r="Q558" s="244"/>
      <c r="R558" s="244"/>
      <c r="S558" s="244"/>
      <c r="T558" s="245"/>
      <c r="U558" s="13"/>
      <c r="V558" s="13"/>
      <c r="W558" s="13"/>
      <c r="X558" s="13"/>
      <c r="Y558" s="13"/>
      <c r="Z558" s="13"/>
      <c r="AA558" s="13"/>
      <c r="AB558" s="13"/>
      <c r="AC558" s="13"/>
      <c r="AD558" s="13"/>
      <c r="AE558" s="13"/>
      <c r="AT558" s="246" t="s">
        <v>166</v>
      </c>
      <c r="AU558" s="246" t="s">
        <v>82</v>
      </c>
      <c r="AV558" s="13" t="s">
        <v>85</v>
      </c>
      <c r="AW558" s="13" t="s">
        <v>34</v>
      </c>
      <c r="AX558" s="13" t="s">
        <v>82</v>
      </c>
      <c r="AY558" s="246" t="s">
        <v>158</v>
      </c>
    </row>
    <row r="559" spans="1:65" s="2" customFormat="1" ht="21.75" customHeight="1">
      <c r="A559" s="38"/>
      <c r="B559" s="39"/>
      <c r="C559" s="219" t="s">
        <v>961</v>
      </c>
      <c r="D559" s="219" t="s">
        <v>159</v>
      </c>
      <c r="E559" s="220" t="s">
        <v>962</v>
      </c>
      <c r="F559" s="221" t="s">
        <v>963</v>
      </c>
      <c r="G559" s="222" t="s">
        <v>202</v>
      </c>
      <c r="H559" s="223">
        <v>1</v>
      </c>
      <c r="I559" s="224"/>
      <c r="J559" s="225">
        <f>ROUND(I559*H559,2)</f>
        <v>0</v>
      </c>
      <c r="K559" s="221" t="s">
        <v>19</v>
      </c>
      <c r="L559" s="44"/>
      <c r="M559" s="226" t="s">
        <v>19</v>
      </c>
      <c r="N559" s="227" t="s">
        <v>45</v>
      </c>
      <c r="O559" s="84"/>
      <c r="P559" s="228">
        <f>O559*H559</f>
        <v>0</v>
      </c>
      <c r="Q559" s="228">
        <v>0</v>
      </c>
      <c r="R559" s="228">
        <f>Q559*H559</f>
        <v>0</v>
      </c>
      <c r="S559" s="228">
        <v>0</v>
      </c>
      <c r="T559" s="229">
        <f>S559*H559</f>
        <v>0</v>
      </c>
      <c r="U559" s="38"/>
      <c r="V559" s="38"/>
      <c r="W559" s="38"/>
      <c r="X559" s="38"/>
      <c r="Y559" s="38"/>
      <c r="Z559" s="38"/>
      <c r="AA559" s="38"/>
      <c r="AB559" s="38"/>
      <c r="AC559" s="38"/>
      <c r="AD559" s="38"/>
      <c r="AE559" s="38"/>
      <c r="AR559" s="230" t="s">
        <v>236</v>
      </c>
      <c r="AT559" s="230" t="s">
        <v>159</v>
      </c>
      <c r="AU559" s="230" t="s">
        <v>82</v>
      </c>
      <c r="AY559" s="17" t="s">
        <v>158</v>
      </c>
      <c r="BE559" s="231">
        <f>IF(N559="základní",J559,0)</f>
        <v>0</v>
      </c>
      <c r="BF559" s="231">
        <f>IF(N559="snížená",J559,0)</f>
        <v>0</v>
      </c>
      <c r="BG559" s="231">
        <f>IF(N559="zákl. přenesená",J559,0)</f>
        <v>0</v>
      </c>
      <c r="BH559" s="231">
        <f>IF(N559="sníž. přenesená",J559,0)</f>
        <v>0</v>
      </c>
      <c r="BI559" s="231">
        <f>IF(N559="nulová",J559,0)</f>
        <v>0</v>
      </c>
      <c r="BJ559" s="17" t="s">
        <v>82</v>
      </c>
      <c r="BK559" s="231">
        <f>ROUND(I559*H559,2)</f>
        <v>0</v>
      </c>
      <c r="BL559" s="17" t="s">
        <v>236</v>
      </c>
      <c r="BM559" s="230" t="s">
        <v>964</v>
      </c>
    </row>
    <row r="560" spans="1:47" s="2" customFormat="1" ht="12">
      <c r="A560" s="38"/>
      <c r="B560" s="39"/>
      <c r="C560" s="40"/>
      <c r="D560" s="232" t="s">
        <v>165</v>
      </c>
      <c r="E560" s="40"/>
      <c r="F560" s="233" t="s">
        <v>963</v>
      </c>
      <c r="G560" s="40"/>
      <c r="H560" s="40"/>
      <c r="I560" s="136"/>
      <c r="J560" s="40"/>
      <c r="K560" s="40"/>
      <c r="L560" s="44"/>
      <c r="M560" s="234"/>
      <c r="N560" s="235"/>
      <c r="O560" s="84"/>
      <c r="P560" s="84"/>
      <c r="Q560" s="84"/>
      <c r="R560" s="84"/>
      <c r="S560" s="84"/>
      <c r="T560" s="85"/>
      <c r="U560" s="38"/>
      <c r="V560" s="38"/>
      <c r="W560" s="38"/>
      <c r="X560" s="38"/>
      <c r="Y560" s="38"/>
      <c r="Z560" s="38"/>
      <c r="AA560" s="38"/>
      <c r="AB560" s="38"/>
      <c r="AC560" s="38"/>
      <c r="AD560" s="38"/>
      <c r="AE560" s="38"/>
      <c r="AT560" s="17" t="s">
        <v>165</v>
      </c>
      <c r="AU560" s="17" t="s">
        <v>82</v>
      </c>
    </row>
    <row r="561" spans="1:51" s="13" customFormat="1" ht="12">
      <c r="A561" s="13"/>
      <c r="B561" s="236"/>
      <c r="C561" s="237"/>
      <c r="D561" s="232" t="s">
        <v>166</v>
      </c>
      <c r="E561" s="238" t="s">
        <v>19</v>
      </c>
      <c r="F561" s="239" t="s">
        <v>926</v>
      </c>
      <c r="G561" s="237"/>
      <c r="H561" s="240">
        <v>1</v>
      </c>
      <c r="I561" s="241"/>
      <c r="J561" s="237"/>
      <c r="K561" s="237"/>
      <c r="L561" s="242"/>
      <c r="M561" s="243"/>
      <c r="N561" s="244"/>
      <c r="O561" s="244"/>
      <c r="P561" s="244"/>
      <c r="Q561" s="244"/>
      <c r="R561" s="244"/>
      <c r="S561" s="244"/>
      <c r="T561" s="245"/>
      <c r="U561" s="13"/>
      <c r="V561" s="13"/>
      <c r="W561" s="13"/>
      <c r="X561" s="13"/>
      <c r="Y561" s="13"/>
      <c r="Z561" s="13"/>
      <c r="AA561" s="13"/>
      <c r="AB561" s="13"/>
      <c r="AC561" s="13"/>
      <c r="AD561" s="13"/>
      <c r="AE561" s="13"/>
      <c r="AT561" s="246" t="s">
        <v>166</v>
      </c>
      <c r="AU561" s="246" t="s">
        <v>82</v>
      </c>
      <c r="AV561" s="13" t="s">
        <v>85</v>
      </c>
      <c r="AW561" s="13" t="s">
        <v>34</v>
      </c>
      <c r="AX561" s="13" t="s">
        <v>82</v>
      </c>
      <c r="AY561" s="246" t="s">
        <v>158</v>
      </c>
    </row>
    <row r="562" spans="1:65" s="2" customFormat="1" ht="21.75" customHeight="1">
      <c r="A562" s="38"/>
      <c r="B562" s="39"/>
      <c r="C562" s="219" t="s">
        <v>965</v>
      </c>
      <c r="D562" s="219" t="s">
        <v>159</v>
      </c>
      <c r="E562" s="220" t="s">
        <v>966</v>
      </c>
      <c r="F562" s="221" t="s">
        <v>967</v>
      </c>
      <c r="G562" s="222" t="s">
        <v>202</v>
      </c>
      <c r="H562" s="223">
        <v>1</v>
      </c>
      <c r="I562" s="224"/>
      <c r="J562" s="225">
        <f>ROUND(I562*H562,2)</f>
        <v>0</v>
      </c>
      <c r="K562" s="221" t="s">
        <v>19</v>
      </c>
      <c r="L562" s="44"/>
      <c r="M562" s="226" t="s">
        <v>19</v>
      </c>
      <c r="N562" s="227" t="s">
        <v>45</v>
      </c>
      <c r="O562" s="84"/>
      <c r="P562" s="228">
        <f>O562*H562</f>
        <v>0</v>
      </c>
      <c r="Q562" s="228">
        <v>0</v>
      </c>
      <c r="R562" s="228">
        <f>Q562*H562</f>
        <v>0</v>
      </c>
      <c r="S562" s="228">
        <v>0</v>
      </c>
      <c r="T562" s="229">
        <f>S562*H562</f>
        <v>0</v>
      </c>
      <c r="U562" s="38"/>
      <c r="V562" s="38"/>
      <c r="W562" s="38"/>
      <c r="X562" s="38"/>
      <c r="Y562" s="38"/>
      <c r="Z562" s="38"/>
      <c r="AA562" s="38"/>
      <c r="AB562" s="38"/>
      <c r="AC562" s="38"/>
      <c r="AD562" s="38"/>
      <c r="AE562" s="38"/>
      <c r="AR562" s="230" t="s">
        <v>236</v>
      </c>
      <c r="AT562" s="230" t="s">
        <v>159</v>
      </c>
      <c r="AU562" s="230" t="s">
        <v>82</v>
      </c>
      <c r="AY562" s="17" t="s">
        <v>158</v>
      </c>
      <c r="BE562" s="231">
        <f>IF(N562="základní",J562,0)</f>
        <v>0</v>
      </c>
      <c r="BF562" s="231">
        <f>IF(N562="snížená",J562,0)</f>
        <v>0</v>
      </c>
      <c r="BG562" s="231">
        <f>IF(N562="zákl. přenesená",J562,0)</f>
        <v>0</v>
      </c>
      <c r="BH562" s="231">
        <f>IF(N562="sníž. přenesená",J562,0)</f>
        <v>0</v>
      </c>
      <c r="BI562" s="231">
        <f>IF(N562="nulová",J562,0)</f>
        <v>0</v>
      </c>
      <c r="BJ562" s="17" t="s">
        <v>82</v>
      </c>
      <c r="BK562" s="231">
        <f>ROUND(I562*H562,2)</f>
        <v>0</v>
      </c>
      <c r="BL562" s="17" t="s">
        <v>236</v>
      </c>
      <c r="BM562" s="230" t="s">
        <v>968</v>
      </c>
    </row>
    <row r="563" spans="1:47" s="2" customFormat="1" ht="12">
      <c r="A563" s="38"/>
      <c r="B563" s="39"/>
      <c r="C563" s="40"/>
      <c r="D563" s="232" t="s">
        <v>165</v>
      </c>
      <c r="E563" s="40"/>
      <c r="F563" s="233" t="s">
        <v>967</v>
      </c>
      <c r="G563" s="40"/>
      <c r="H563" s="40"/>
      <c r="I563" s="136"/>
      <c r="J563" s="40"/>
      <c r="K563" s="40"/>
      <c r="L563" s="44"/>
      <c r="M563" s="234"/>
      <c r="N563" s="235"/>
      <c r="O563" s="84"/>
      <c r="P563" s="84"/>
      <c r="Q563" s="84"/>
      <c r="R563" s="84"/>
      <c r="S563" s="84"/>
      <c r="T563" s="85"/>
      <c r="U563" s="38"/>
      <c r="V563" s="38"/>
      <c r="W563" s="38"/>
      <c r="X563" s="38"/>
      <c r="Y563" s="38"/>
      <c r="Z563" s="38"/>
      <c r="AA563" s="38"/>
      <c r="AB563" s="38"/>
      <c r="AC563" s="38"/>
      <c r="AD563" s="38"/>
      <c r="AE563" s="38"/>
      <c r="AT563" s="17" t="s">
        <v>165</v>
      </c>
      <c r="AU563" s="17" t="s">
        <v>82</v>
      </c>
    </row>
    <row r="564" spans="1:51" s="13" customFormat="1" ht="12">
      <c r="A564" s="13"/>
      <c r="B564" s="236"/>
      <c r="C564" s="237"/>
      <c r="D564" s="232" t="s">
        <v>166</v>
      </c>
      <c r="E564" s="238" t="s">
        <v>19</v>
      </c>
      <c r="F564" s="239" t="s">
        <v>969</v>
      </c>
      <c r="G564" s="237"/>
      <c r="H564" s="240">
        <v>1</v>
      </c>
      <c r="I564" s="241"/>
      <c r="J564" s="237"/>
      <c r="K564" s="237"/>
      <c r="L564" s="242"/>
      <c r="M564" s="243"/>
      <c r="N564" s="244"/>
      <c r="O564" s="244"/>
      <c r="P564" s="244"/>
      <c r="Q564" s="244"/>
      <c r="R564" s="244"/>
      <c r="S564" s="244"/>
      <c r="T564" s="245"/>
      <c r="U564" s="13"/>
      <c r="V564" s="13"/>
      <c r="W564" s="13"/>
      <c r="X564" s="13"/>
      <c r="Y564" s="13"/>
      <c r="Z564" s="13"/>
      <c r="AA564" s="13"/>
      <c r="AB564" s="13"/>
      <c r="AC564" s="13"/>
      <c r="AD564" s="13"/>
      <c r="AE564" s="13"/>
      <c r="AT564" s="246" t="s">
        <v>166</v>
      </c>
      <c r="AU564" s="246" t="s">
        <v>82</v>
      </c>
      <c r="AV564" s="13" t="s">
        <v>85</v>
      </c>
      <c r="AW564" s="13" t="s">
        <v>34</v>
      </c>
      <c r="AX564" s="13" t="s">
        <v>82</v>
      </c>
      <c r="AY564" s="246" t="s">
        <v>158</v>
      </c>
    </row>
    <row r="565" spans="1:65" s="2" customFormat="1" ht="16.5" customHeight="1">
      <c r="A565" s="38"/>
      <c r="B565" s="39"/>
      <c r="C565" s="219" t="s">
        <v>970</v>
      </c>
      <c r="D565" s="219" t="s">
        <v>159</v>
      </c>
      <c r="E565" s="220" t="s">
        <v>971</v>
      </c>
      <c r="F565" s="221" t="s">
        <v>972</v>
      </c>
      <c r="G565" s="222" t="s">
        <v>202</v>
      </c>
      <c r="H565" s="223">
        <v>1</v>
      </c>
      <c r="I565" s="224"/>
      <c r="J565" s="225">
        <f>ROUND(I565*H565,2)</f>
        <v>0</v>
      </c>
      <c r="K565" s="221" t="s">
        <v>19</v>
      </c>
      <c r="L565" s="44"/>
      <c r="M565" s="226" t="s">
        <v>19</v>
      </c>
      <c r="N565" s="227" t="s">
        <v>45</v>
      </c>
      <c r="O565" s="84"/>
      <c r="P565" s="228">
        <f>O565*H565</f>
        <v>0</v>
      </c>
      <c r="Q565" s="228">
        <v>0</v>
      </c>
      <c r="R565" s="228">
        <f>Q565*H565</f>
        <v>0</v>
      </c>
      <c r="S565" s="228">
        <v>0</v>
      </c>
      <c r="T565" s="229">
        <f>S565*H565</f>
        <v>0</v>
      </c>
      <c r="U565" s="38"/>
      <c r="V565" s="38"/>
      <c r="W565" s="38"/>
      <c r="X565" s="38"/>
      <c r="Y565" s="38"/>
      <c r="Z565" s="38"/>
      <c r="AA565" s="38"/>
      <c r="AB565" s="38"/>
      <c r="AC565" s="38"/>
      <c r="AD565" s="38"/>
      <c r="AE565" s="38"/>
      <c r="AR565" s="230" t="s">
        <v>236</v>
      </c>
      <c r="AT565" s="230" t="s">
        <v>159</v>
      </c>
      <c r="AU565" s="230" t="s">
        <v>82</v>
      </c>
      <c r="AY565" s="17" t="s">
        <v>158</v>
      </c>
      <c r="BE565" s="231">
        <f>IF(N565="základní",J565,0)</f>
        <v>0</v>
      </c>
      <c r="BF565" s="231">
        <f>IF(N565="snížená",J565,0)</f>
        <v>0</v>
      </c>
      <c r="BG565" s="231">
        <f>IF(N565="zákl. přenesená",J565,0)</f>
        <v>0</v>
      </c>
      <c r="BH565" s="231">
        <f>IF(N565="sníž. přenesená",J565,0)</f>
        <v>0</v>
      </c>
      <c r="BI565" s="231">
        <f>IF(N565="nulová",J565,0)</f>
        <v>0</v>
      </c>
      <c r="BJ565" s="17" t="s">
        <v>82</v>
      </c>
      <c r="BK565" s="231">
        <f>ROUND(I565*H565,2)</f>
        <v>0</v>
      </c>
      <c r="BL565" s="17" t="s">
        <v>236</v>
      </c>
      <c r="BM565" s="230" t="s">
        <v>973</v>
      </c>
    </row>
    <row r="566" spans="1:47" s="2" customFormat="1" ht="12">
      <c r="A566" s="38"/>
      <c r="B566" s="39"/>
      <c r="C566" s="40"/>
      <c r="D566" s="232" t="s">
        <v>165</v>
      </c>
      <c r="E566" s="40"/>
      <c r="F566" s="233" t="s">
        <v>972</v>
      </c>
      <c r="G566" s="40"/>
      <c r="H566" s="40"/>
      <c r="I566" s="136"/>
      <c r="J566" s="40"/>
      <c r="K566" s="40"/>
      <c r="L566" s="44"/>
      <c r="M566" s="234"/>
      <c r="N566" s="235"/>
      <c r="O566" s="84"/>
      <c r="P566" s="84"/>
      <c r="Q566" s="84"/>
      <c r="R566" s="84"/>
      <c r="S566" s="84"/>
      <c r="T566" s="85"/>
      <c r="U566" s="38"/>
      <c r="V566" s="38"/>
      <c r="W566" s="38"/>
      <c r="X566" s="38"/>
      <c r="Y566" s="38"/>
      <c r="Z566" s="38"/>
      <c r="AA566" s="38"/>
      <c r="AB566" s="38"/>
      <c r="AC566" s="38"/>
      <c r="AD566" s="38"/>
      <c r="AE566" s="38"/>
      <c r="AT566" s="17" t="s">
        <v>165</v>
      </c>
      <c r="AU566" s="17" t="s">
        <v>82</v>
      </c>
    </row>
    <row r="567" spans="1:51" s="13" customFormat="1" ht="12">
      <c r="A567" s="13"/>
      <c r="B567" s="236"/>
      <c r="C567" s="237"/>
      <c r="D567" s="232" t="s">
        <v>166</v>
      </c>
      <c r="E567" s="238" t="s">
        <v>19</v>
      </c>
      <c r="F567" s="239" t="s">
        <v>969</v>
      </c>
      <c r="G567" s="237"/>
      <c r="H567" s="240">
        <v>1</v>
      </c>
      <c r="I567" s="241"/>
      <c r="J567" s="237"/>
      <c r="K567" s="237"/>
      <c r="L567" s="242"/>
      <c r="M567" s="243"/>
      <c r="N567" s="244"/>
      <c r="O567" s="244"/>
      <c r="P567" s="244"/>
      <c r="Q567" s="244"/>
      <c r="R567" s="244"/>
      <c r="S567" s="244"/>
      <c r="T567" s="245"/>
      <c r="U567" s="13"/>
      <c r="V567" s="13"/>
      <c r="W567" s="13"/>
      <c r="X567" s="13"/>
      <c r="Y567" s="13"/>
      <c r="Z567" s="13"/>
      <c r="AA567" s="13"/>
      <c r="AB567" s="13"/>
      <c r="AC567" s="13"/>
      <c r="AD567" s="13"/>
      <c r="AE567" s="13"/>
      <c r="AT567" s="246" t="s">
        <v>166</v>
      </c>
      <c r="AU567" s="246" t="s">
        <v>82</v>
      </c>
      <c r="AV567" s="13" t="s">
        <v>85</v>
      </c>
      <c r="AW567" s="13" t="s">
        <v>34</v>
      </c>
      <c r="AX567" s="13" t="s">
        <v>82</v>
      </c>
      <c r="AY567" s="246" t="s">
        <v>158</v>
      </c>
    </row>
    <row r="568" spans="1:65" s="2" customFormat="1" ht="16.5" customHeight="1">
      <c r="A568" s="38"/>
      <c r="B568" s="39"/>
      <c r="C568" s="219" t="s">
        <v>974</v>
      </c>
      <c r="D568" s="219" t="s">
        <v>159</v>
      </c>
      <c r="E568" s="220" t="s">
        <v>975</v>
      </c>
      <c r="F568" s="221" t="s">
        <v>976</v>
      </c>
      <c r="G568" s="222" t="s">
        <v>977</v>
      </c>
      <c r="H568" s="223">
        <v>1</v>
      </c>
      <c r="I568" s="224"/>
      <c r="J568" s="225">
        <f>ROUND(I568*H568,2)</f>
        <v>0</v>
      </c>
      <c r="K568" s="221" t="s">
        <v>19</v>
      </c>
      <c r="L568" s="44"/>
      <c r="M568" s="226" t="s">
        <v>19</v>
      </c>
      <c r="N568" s="227" t="s">
        <v>45</v>
      </c>
      <c r="O568" s="84"/>
      <c r="P568" s="228">
        <f>O568*H568</f>
        <v>0</v>
      </c>
      <c r="Q568" s="228">
        <v>0</v>
      </c>
      <c r="R568" s="228">
        <f>Q568*H568</f>
        <v>0</v>
      </c>
      <c r="S568" s="228">
        <v>0</v>
      </c>
      <c r="T568" s="229">
        <f>S568*H568</f>
        <v>0</v>
      </c>
      <c r="U568" s="38"/>
      <c r="V568" s="38"/>
      <c r="W568" s="38"/>
      <c r="X568" s="38"/>
      <c r="Y568" s="38"/>
      <c r="Z568" s="38"/>
      <c r="AA568" s="38"/>
      <c r="AB568" s="38"/>
      <c r="AC568" s="38"/>
      <c r="AD568" s="38"/>
      <c r="AE568" s="38"/>
      <c r="AR568" s="230" t="s">
        <v>236</v>
      </c>
      <c r="AT568" s="230" t="s">
        <v>159</v>
      </c>
      <c r="AU568" s="230" t="s">
        <v>82</v>
      </c>
      <c r="AY568" s="17" t="s">
        <v>158</v>
      </c>
      <c r="BE568" s="231">
        <f>IF(N568="základní",J568,0)</f>
        <v>0</v>
      </c>
      <c r="BF568" s="231">
        <f>IF(N568="snížená",J568,0)</f>
        <v>0</v>
      </c>
      <c r="BG568" s="231">
        <f>IF(N568="zákl. přenesená",J568,0)</f>
        <v>0</v>
      </c>
      <c r="BH568" s="231">
        <f>IF(N568="sníž. přenesená",J568,0)</f>
        <v>0</v>
      </c>
      <c r="BI568" s="231">
        <f>IF(N568="nulová",J568,0)</f>
        <v>0</v>
      </c>
      <c r="BJ568" s="17" t="s">
        <v>82</v>
      </c>
      <c r="BK568" s="231">
        <f>ROUND(I568*H568,2)</f>
        <v>0</v>
      </c>
      <c r="BL568" s="17" t="s">
        <v>236</v>
      </c>
      <c r="BM568" s="230" t="s">
        <v>978</v>
      </c>
    </row>
    <row r="569" spans="1:47" s="2" customFormat="1" ht="12">
      <c r="A569" s="38"/>
      <c r="B569" s="39"/>
      <c r="C569" s="40"/>
      <c r="D569" s="232" t="s">
        <v>165</v>
      </c>
      <c r="E569" s="40"/>
      <c r="F569" s="233" t="s">
        <v>979</v>
      </c>
      <c r="G569" s="40"/>
      <c r="H569" s="40"/>
      <c r="I569" s="136"/>
      <c r="J569" s="40"/>
      <c r="K569" s="40"/>
      <c r="L569" s="44"/>
      <c r="M569" s="234"/>
      <c r="N569" s="235"/>
      <c r="O569" s="84"/>
      <c r="P569" s="84"/>
      <c r="Q569" s="84"/>
      <c r="R569" s="84"/>
      <c r="S569" s="84"/>
      <c r="T569" s="85"/>
      <c r="U569" s="38"/>
      <c r="V569" s="38"/>
      <c r="W569" s="38"/>
      <c r="X569" s="38"/>
      <c r="Y569" s="38"/>
      <c r="Z569" s="38"/>
      <c r="AA569" s="38"/>
      <c r="AB569" s="38"/>
      <c r="AC569" s="38"/>
      <c r="AD569" s="38"/>
      <c r="AE569" s="38"/>
      <c r="AT569" s="17" t="s">
        <v>165</v>
      </c>
      <c r="AU569" s="17" t="s">
        <v>82</v>
      </c>
    </row>
    <row r="570" spans="1:65" s="2" customFormat="1" ht="16.5" customHeight="1">
      <c r="A570" s="38"/>
      <c r="B570" s="39"/>
      <c r="C570" s="219" t="s">
        <v>980</v>
      </c>
      <c r="D570" s="219" t="s">
        <v>159</v>
      </c>
      <c r="E570" s="220" t="s">
        <v>981</v>
      </c>
      <c r="F570" s="221" t="s">
        <v>982</v>
      </c>
      <c r="G570" s="222" t="s">
        <v>977</v>
      </c>
      <c r="H570" s="223">
        <v>1</v>
      </c>
      <c r="I570" s="224"/>
      <c r="J570" s="225">
        <f>ROUND(I570*H570,2)</f>
        <v>0</v>
      </c>
      <c r="K570" s="221" t="s">
        <v>19</v>
      </c>
      <c r="L570" s="44"/>
      <c r="M570" s="226" t="s">
        <v>19</v>
      </c>
      <c r="N570" s="227" t="s">
        <v>45</v>
      </c>
      <c r="O570" s="84"/>
      <c r="P570" s="228">
        <f>O570*H570</f>
        <v>0</v>
      </c>
      <c r="Q570" s="228">
        <v>0</v>
      </c>
      <c r="R570" s="228">
        <f>Q570*H570</f>
        <v>0</v>
      </c>
      <c r="S570" s="228">
        <v>0</v>
      </c>
      <c r="T570" s="229">
        <f>S570*H570</f>
        <v>0</v>
      </c>
      <c r="U570" s="38"/>
      <c r="V570" s="38"/>
      <c r="W570" s="38"/>
      <c r="X570" s="38"/>
      <c r="Y570" s="38"/>
      <c r="Z570" s="38"/>
      <c r="AA570" s="38"/>
      <c r="AB570" s="38"/>
      <c r="AC570" s="38"/>
      <c r="AD570" s="38"/>
      <c r="AE570" s="38"/>
      <c r="AR570" s="230" t="s">
        <v>236</v>
      </c>
      <c r="AT570" s="230" t="s">
        <v>159</v>
      </c>
      <c r="AU570" s="230" t="s">
        <v>82</v>
      </c>
      <c r="AY570" s="17" t="s">
        <v>158</v>
      </c>
      <c r="BE570" s="231">
        <f>IF(N570="základní",J570,0)</f>
        <v>0</v>
      </c>
      <c r="BF570" s="231">
        <f>IF(N570="snížená",J570,0)</f>
        <v>0</v>
      </c>
      <c r="BG570" s="231">
        <f>IF(N570="zákl. přenesená",J570,0)</f>
        <v>0</v>
      </c>
      <c r="BH570" s="231">
        <f>IF(N570="sníž. přenesená",J570,0)</f>
        <v>0</v>
      </c>
      <c r="BI570" s="231">
        <f>IF(N570="nulová",J570,0)</f>
        <v>0</v>
      </c>
      <c r="BJ570" s="17" t="s">
        <v>82</v>
      </c>
      <c r="BK570" s="231">
        <f>ROUND(I570*H570,2)</f>
        <v>0</v>
      </c>
      <c r="BL570" s="17" t="s">
        <v>236</v>
      </c>
      <c r="BM570" s="230" t="s">
        <v>983</v>
      </c>
    </row>
    <row r="571" spans="1:47" s="2" customFormat="1" ht="12">
      <c r="A571" s="38"/>
      <c r="B571" s="39"/>
      <c r="C571" s="40"/>
      <c r="D571" s="232" t="s">
        <v>165</v>
      </c>
      <c r="E571" s="40"/>
      <c r="F571" s="233" t="s">
        <v>984</v>
      </c>
      <c r="G571" s="40"/>
      <c r="H571" s="40"/>
      <c r="I571" s="136"/>
      <c r="J571" s="40"/>
      <c r="K571" s="40"/>
      <c r="L571" s="44"/>
      <c r="M571" s="234"/>
      <c r="N571" s="235"/>
      <c r="O571" s="84"/>
      <c r="P571" s="84"/>
      <c r="Q571" s="84"/>
      <c r="R571" s="84"/>
      <c r="S571" s="84"/>
      <c r="T571" s="85"/>
      <c r="U571" s="38"/>
      <c r="V571" s="38"/>
      <c r="W571" s="38"/>
      <c r="X571" s="38"/>
      <c r="Y571" s="38"/>
      <c r="Z571" s="38"/>
      <c r="AA571" s="38"/>
      <c r="AB571" s="38"/>
      <c r="AC571" s="38"/>
      <c r="AD571" s="38"/>
      <c r="AE571" s="38"/>
      <c r="AT571" s="17" t="s">
        <v>165</v>
      </c>
      <c r="AU571" s="17" t="s">
        <v>82</v>
      </c>
    </row>
    <row r="572" spans="1:63" s="12" customFormat="1" ht="22.8" customHeight="1">
      <c r="A572" s="12"/>
      <c r="B572" s="205"/>
      <c r="C572" s="206"/>
      <c r="D572" s="207" t="s">
        <v>73</v>
      </c>
      <c r="E572" s="269" t="s">
        <v>82</v>
      </c>
      <c r="F572" s="269" t="s">
        <v>985</v>
      </c>
      <c r="G572" s="206"/>
      <c r="H572" s="206"/>
      <c r="I572" s="209"/>
      <c r="J572" s="270">
        <f>BK572</f>
        <v>0</v>
      </c>
      <c r="K572" s="206"/>
      <c r="L572" s="211"/>
      <c r="M572" s="212"/>
      <c r="N572" s="213"/>
      <c r="O572" s="213"/>
      <c r="P572" s="214">
        <f>SUM(P573:P628)</f>
        <v>0</v>
      </c>
      <c r="Q572" s="213"/>
      <c r="R572" s="214">
        <f>SUM(R573:R628)</f>
        <v>35.190850000000005</v>
      </c>
      <c r="S572" s="213"/>
      <c r="T572" s="215">
        <f>SUM(T573:T628)</f>
        <v>24.8</v>
      </c>
      <c r="U572" s="12"/>
      <c r="V572" s="12"/>
      <c r="W572" s="12"/>
      <c r="X572" s="12"/>
      <c r="Y572" s="12"/>
      <c r="Z572" s="12"/>
      <c r="AA572" s="12"/>
      <c r="AB572" s="12"/>
      <c r="AC572" s="12"/>
      <c r="AD572" s="12"/>
      <c r="AE572" s="12"/>
      <c r="AR572" s="216" t="s">
        <v>82</v>
      </c>
      <c r="AT572" s="217" t="s">
        <v>73</v>
      </c>
      <c r="AU572" s="217" t="s">
        <v>82</v>
      </c>
      <c r="AY572" s="216" t="s">
        <v>158</v>
      </c>
      <c r="BK572" s="218">
        <f>SUM(BK573:BK628)</f>
        <v>0</v>
      </c>
    </row>
    <row r="573" spans="1:65" s="2" customFormat="1" ht="21.75" customHeight="1">
      <c r="A573" s="38"/>
      <c r="B573" s="39"/>
      <c r="C573" s="219" t="s">
        <v>986</v>
      </c>
      <c r="D573" s="219" t="s">
        <v>159</v>
      </c>
      <c r="E573" s="220" t="s">
        <v>987</v>
      </c>
      <c r="F573" s="221" t="s">
        <v>988</v>
      </c>
      <c r="G573" s="222" t="s">
        <v>202</v>
      </c>
      <c r="H573" s="223">
        <v>4</v>
      </c>
      <c r="I573" s="224"/>
      <c r="J573" s="225">
        <f>ROUND(I573*H573,2)</f>
        <v>0</v>
      </c>
      <c r="K573" s="221" t="s">
        <v>213</v>
      </c>
      <c r="L573" s="44"/>
      <c r="M573" s="226" t="s">
        <v>19</v>
      </c>
      <c r="N573" s="227" t="s">
        <v>45</v>
      </c>
      <c r="O573" s="84"/>
      <c r="P573" s="228">
        <f>O573*H573</f>
        <v>0</v>
      </c>
      <c r="Q573" s="228">
        <v>0.00065</v>
      </c>
      <c r="R573" s="228">
        <f>Q573*H573</f>
        <v>0.0026</v>
      </c>
      <c r="S573" s="228">
        <v>0</v>
      </c>
      <c r="T573" s="229">
        <f>S573*H573</f>
        <v>0</v>
      </c>
      <c r="U573" s="38"/>
      <c r="V573" s="38"/>
      <c r="W573" s="38"/>
      <c r="X573" s="38"/>
      <c r="Y573" s="38"/>
      <c r="Z573" s="38"/>
      <c r="AA573" s="38"/>
      <c r="AB573" s="38"/>
      <c r="AC573" s="38"/>
      <c r="AD573" s="38"/>
      <c r="AE573" s="38"/>
      <c r="AR573" s="230" t="s">
        <v>249</v>
      </c>
      <c r="AT573" s="230" t="s">
        <v>159</v>
      </c>
      <c r="AU573" s="230" t="s">
        <v>85</v>
      </c>
      <c r="AY573" s="17" t="s">
        <v>158</v>
      </c>
      <c r="BE573" s="231">
        <f>IF(N573="základní",J573,0)</f>
        <v>0</v>
      </c>
      <c r="BF573" s="231">
        <f>IF(N573="snížená",J573,0)</f>
        <v>0</v>
      </c>
      <c r="BG573" s="231">
        <f>IF(N573="zákl. přenesená",J573,0)</f>
        <v>0</v>
      </c>
      <c r="BH573" s="231">
        <f>IF(N573="sníž. přenesená",J573,0)</f>
        <v>0</v>
      </c>
      <c r="BI573" s="231">
        <f>IF(N573="nulová",J573,0)</f>
        <v>0</v>
      </c>
      <c r="BJ573" s="17" t="s">
        <v>82</v>
      </c>
      <c r="BK573" s="231">
        <f>ROUND(I573*H573,2)</f>
        <v>0</v>
      </c>
      <c r="BL573" s="17" t="s">
        <v>249</v>
      </c>
      <c r="BM573" s="230" t="s">
        <v>989</v>
      </c>
    </row>
    <row r="574" spans="1:47" s="2" customFormat="1" ht="12">
      <c r="A574" s="38"/>
      <c r="B574" s="39"/>
      <c r="C574" s="40"/>
      <c r="D574" s="232" t="s">
        <v>165</v>
      </c>
      <c r="E574" s="40"/>
      <c r="F574" s="233" t="s">
        <v>990</v>
      </c>
      <c r="G574" s="40"/>
      <c r="H574" s="40"/>
      <c r="I574" s="136"/>
      <c r="J574" s="40"/>
      <c r="K574" s="40"/>
      <c r="L574" s="44"/>
      <c r="M574" s="234"/>
      <c r="N574" s="235"/>
      <c r="O574" s="84"/>
      <c r="P574" s="84"/>
      <c r="Q574" s="84"/>
      <c r="R574" s="84"/>
      <c r="S574" s="84"/>
      <c r="T574" s="85"/>
      <c r="U574" s="38"/>
      <c r="V574" s="38"/>
      <c r="W574" s="38"/>
      <c r="X574" s="38"/>
      <c r="Y574" s="38"/>
      <c r="Z574" s="38"/>
      <c r="AA574" s="38"/>
      <c r="AB574" s="38"/>
      <c r="AC574" s="38"/>
      <c r="AD574" s="38"/>
      <c r="AE574" s="38"/>
      <c r="AT574" s="17" t="s">
        <v>165</v>
      </c>
      <c r="AU574" s="17" t="s">
        <v>85</v>
      </c>
    </row>
    <row r="575" spans="1:47" s="2" customFormat="1" ht="12">
      <c r="A575" s="38"/>
      <c r="B575" s="39"/>
      <c r="C575" s="40"/>
      <c r="D575" s="232" t="s">
        <v>216</v>
      </c>
      <c r="E575" s="40"/>
      <c r="F575" s="258" t="s">
        <v>991</v>
      </c>
      <c r="G575" s="40"/>
      <c r="H575" s="40"/>
      <c r="I575" s="136"/>
      <c r="J575" s="40"/>
      <c r="K575" s="40"/>
      <c r="L575" s="44"/>
      <c r="M575" s="234"/>
      <c r="N575" s="235"/>
      <c r="O575" s="84"/>
      <c r="P575" s="84"/>
      <c r="Q575" s="84"/>
      <c r="R575" s="84"/>
      <c r="S575" s="84"/>
      <c r="T575" s="85"/>
      <c r="U575" s="38"/>
      <c r="V575" s="38"/>
      <c r="W575" s="38"/>
      <c r="X575" s="38"/>
      <c r="Y575" s="38"/>
      <c r="Z575" s="38"/>
      <c r="AA575" s="38"/>
      <c r="AB575" s="38"/>
      <c r="AC575" s="38"/>
      <c r="AD575" s="38"/>
      <c r="AE575" s="38"/>
      <c r="AT575" s="17" t="s">
        <v>216</v>
      </c>
      <c r="AU575" s="17" t="s">
        <v>85</v>
      </c>
    </row>
    <row r="576" spans="1:51" s="13" customFormat="1" ht="12">
      <c r="A576" s="13"/>
      <c r="B576" s="236"/>
      <c r="C576" s="237"/>
      <c r="D576" s="232" t="s">
        <v>166</v>
      </c>
      <c r="E576" s="238" t="s">
        <v>19</v>
      </c>
      <c r="F576" s="239" t="s">
        <v>992</v>
      </c>
      <c r="G576" s="237"/>
      <c r="H576" s="240">
        <v>4</v>
      </c>
      <c r="I576" s="241"/>
      <c r="J576" s="237"/>
      <c r="K576" s="237"/>
      <c r="L576" s="242"/>
      <c r="M576" s="243"/>
      <c r="N576" s="244"/>
      <c r="O576" s="244"/>
      <c r="P576" s="244"/>
      <c r="Q576" s="244"/>
      <c r="R576" s="244"/>
      <c r="S576" s="244"/>
      <c r="T576" s="245"/>
      <c r="U576" s="13"/>
      <c r="V576" s="13"/>
      <c r="W576" s="13"/>
      <c r="X576" s="13"/>
      <c r="Y576" s="13"/>
      <c r="Z576" s="13"/>
      <c r="AA576" s="13"/>
      <c r="AB576" s="13"/>
      <c r="AC576" s="13"/>
      <c r="AD576" s="13"/>
      <c r="AE576" s="13"/>
      <c r="AT576" s="246" t="s">
        <v>166</v>
      </c>
      <c r="AU576" s="246" t="s">
        <v>85</v>
      </c>
      <c r="AV576" s="13" t="s">
        <v>85</v>
      </c>
      <c r="AW576" s="13" t="s">
        <v>34</v>
      </c>
      <c r="AX576" s="13" t="s">
        <v>82</v>
      </c>
      <c r="AY576" s="246" t="s">
        <v>158</v>
      </c>
    </row>
    <row r="577" spans="1:65" s="2" customFormat="1" ht="21.75" customHeight="1">
      <c r="A577" s="38"/>
      <c r="B577" s="39"/>
      <c r="C577" s="219" t="s">
        <v>993</v>
      </c>
      <c r="D577" s="219" t="s">
        <v>159</v>
      </c>
      <c r="E577" s="220" t="s">
        <v>994</v>
      </c>
      <c r="F577" s="221" t="s">
        <v>995</v>
      </c>
      <c r="G577" s="222" t="s">
        <v>202</v>
      </c>
      <c r="H577" s="223">
        <v>4</v>
      </c>
      <c r="I577" s="224"/>
      <c r="J577" s="225">
        <f>ROUND(I577*H577,2)</f>
        <v>0</v>
      </c>
      <c r="K577" s="221" t="s">
        <v>213</v>
      </c>
      <c r="L577" s="44"/>
      <c r="M577" s="226" t="s">
        <v>19</v>
      </c>
      <c r="N577" s="227" t="s">
        <v>45</v>
      </c>
      <c r="O577" s="84"/>
      <c r="P577" s="228">
        <f>O577*H577</f>
        <v>0</v>
      </c>
      <c r="Q577" s="228">
        <v>0</v>
      </c>
      <c r="R577" s="228">
        <f>Q577*H577</f>
        <v>0</v>
      </c>
      <c r="S577" s="228">
        <v>0</v>
      </c>
      <c r="T577" s="229">
        <f>S577*H577</f>
        <v>0</v>
      </c>
      <c r="U577" s="38"/>
      <c r="V577" s="38"/>
      <c r="W577" s="38"/>
      <c r="X577" s="38"/>
      <c r="Y577" s="38"/>
      <c r="Z577" s="38"/>
      <c r="AA577" s="38"/>
      <c r="AB577" s="38"/>
      <c r="AC577" s="38"/>
      <c r="AD577" s="38"/>
      <c r="AE577" s="38"/>
      <c r="AR577" s="230" t="s">
        <v>249</v>
      </c>
      <c r="AT577" s="230" t="s">
        <v>159</v>
      </c>
      <c r="AU577" s="230" t="s">
        <v>85</v>
      </c>
      <c r="AY577" s="17" t="s">
        <v>158</v>
      </c>
      <c r="BE577" s="231">
        <f>IF(N577="základní",J577,0)</f>
        <v>0</v>
      </c>
      <c r="BF577" s="231">
        <f>IF(N577="snížená",J577,0)</f>
        <v>0</v>
      </c>
      <c r="BG577" s="231">
        <f>IF(N577="zákl. přenesená",J577,0)</f>
        <v>0</v>
      </c>
      <c r="BH577" s="231">
        <f>IF(N577="sníž. přenesená",J577,0)</f>
        <v>0</v>
      </c>
      <c r="BI577" s="231">
        <f>IF(N577="nulová",J577,0)</f>
        <v>0</v>
      </c>
      <c r="BJ577" s="17" t="s">
        <v>82</v>
      </c>
      <c r="BK577" s="231">
        <f>ROUND(I577*H577,2)</f>
        <v>0</v>
      </c>
      <c r="BL577" s="17" t="s">
        <v>249</v>
      </c>
      <c r="BM577" s="230" t="s">
        <v>996</v>
      </c>
    </row>
    <row r="578" spans="1:47" s="2" customFormat="1" ht="12">
      <c r="A578" s="38"/>
      <c r="B578" s="39"/>
      <c r="C578" s="40"/>
      <c r="D578" s="232" t="s">
        <v>165</v>
      </c>
      <c r="E578" s="40"/>
      <c r="F578" s="233" t="s">
        <v>997</v>
      </c>
      <c r="G578" s="40"/>
      <c r="H578" s="40"/>
      <c r="I578" s="136"/>
      <c r="J578" s="40"/>
      <c r="K578" s="40"/>
      <c r="L578" s="44"/>
      <c r="M578" s="234"/>
      <c r="N578" s="235"/>
      <c r="O578" s="84"/>
      <c r="P578" s="84"/>
      <c r="Q578" s="84"/>
      <c r="R578" s="84"/>
      <c r="S578" s="84"/>
      <c r="T578" s="85"/>
      <c r="U578" s="38"/>
      <c r="V578" s="38"/>
      <c r="W578" s="38"/>
      <c r="X578" s="38"/>
      <c r="Y578" s="38"/>
      <c r="Z578" s="38"/>
      <c r="AA578" s="38"/>
      <c r="AB578" s="38"/>
      <c r="AC578" s="38"/>
      <c r="AD578" s="38"/>
      <c r="AE578" s="38"/>
      <c r="AT578" s="17" t="s">
        <v>165</v>
      </c>
      <c r="AU578" s="17" t="s">
        <v>85</v>
      </c>
    </row>
    <row r="579" spans="1:47" s="2" customFormat="1" ht="12">
      <c r="A579" s="38"/>
      <c r="B579" s="39"/>
      <c r="C579" s="40"/>
      <c r="D579" s="232" t="s">
        <v>216</v>
      </c>
      <c r="E579" s="40"/>
      <c r="F579" s="258" t="s">
        <v>991</v>
      </c>
      <c r="G579" s="40"/>
      <c r="H579" s="40"/>
      <c r="I579" s="136"/>
      <c r="J579" s="40"/>
      <c r="K579" s="40"/>
      <c r="L579" s="44"/>
      <c r="M579" s="234"/>
      <c r="N579" s="235"/>
      <c r="O579" s="84"/>
      <c r="P579" s="84"/>
      <c r="Q579" s="84"/>
      <c r="R579" s="84"/>
      <c r="S579" s="84"/>
      <c r="T579" s="85"/>
      <c r="U579" s="38"/>
      <c r="V579" s="38"/>
      <c r="W579" s="38"/>
      <c r="X579" s="38"/>
      <c r="Y579" s="38"/>
      <c r="Z579" s="38"/>
      <c r="AA579" s="38"/>
      <c r="AB579" s="38"/>
      <c r="AC579" s="38"/>
      <c r="AD579" s="38"/>
      <c r="AE579" s="38"/>
      <c r="AT579" s="17" t="s">
        <v>216</v>
      </c>
      <c r="AU579" s="17" t="s">
        <v>85</v>
      </c>
    </row>
    <row r="580" spans="1:51" s="13" customFormat="1" ht="12">
      <c r="A580" s="13"/>
      <c r="B580" s="236"/>
      <c r="C580" s="237"/>
      <c r="D580" s="232" t="s">
        <v>166</v>
      </c>
      <c r="E580" s="238" t="s">
        <v>19</v>
      </c>
      <c r="F580" s="239" t="s">
        <v>992</v>
      </c>
      <c r="G580" s="237"/>
      <c r="H580" s="240">
        <v>4</v>
      </c>
      <c r="I580" s="241"/>
      <c r="J580" s="237"/>
      <c r="K580" s="237"/>
      <c r="L580" s="242"/>
      <c r="M580" s="243"/>
      <c r="N580" s="244"/>
      <c r="O580" s="244"/>
      <c r="P580" s="244"/>
      <c r="Q580" s="244"/>
      <c r="R580" s="244"/>
      <c r="S580" s="244"/>
      <c r="T580" s="245"/>
      <c r="U580" s="13"/>
      <c r="V580" s="13"/>
      <c r="W580" s="13"/>
      <c r="X580" s="13"/>
      <c r="Y580" s="13"/>
      <c r="Z580" s="13"/>
      <c r="AA580" s="13"/>
      <c r="AB580" s="13"/>
      <c r="AC580" s="13"/>
      <c r="AD580" s="13"/>
      <c r="AE580" s="13"/>
      <c r="AT580" s="246" t="s">
        <v>166</v>
      </c>
      <c r="AU580" s="246" t="s">
        <v>85</v>
      </c>
      <c r="AV580" s="13" t="s">
        <v>85</v>
      </c>
      <c r="AW580" s="13" t="s">
        <v>34</v>
      </c>
      <c r="AX580" s="13" t="s">
        <v>82</v>
      </c>
      <c r="AY580" s="246" t="s">
        <v>158</v>
      </c>
    </row>
    <row r="581" spans="1:65" s="2" customFormat="1" ht="21.75" customHeight="1">
      <c r="A581" s="38"/>
      <c r="B581" s="39"/>
      <c r="C581" s="259" t="s">
        <v>998</v>
      </c>
      <c r="D581" s="259" t="s">
        <v>199</v>
      </c>
      <c r="E581" s="260" t="s">
        <v>999</v>
      </c>
      <c r="F581" s="261" t="s">
        <v>1000</v>
      </c>
      <c r="G581" s="262" t="s">
        <v>202</v>
      </c>
      <c r="H581" s="263">
        <v>28</v>
      </c>
      <c r="I581" s="264"/>
      <c r="J581" s="265">
        <f>ROUND(I581*H581,2)</f>
        <v>0</v>
      </c>
      <c r="K581" s="261" t="s">
        <v>213</v>
      </c>
      <c r="L581" s="266"/>
      <c r="M581" s="267" t="s">
        <v>19</v>
      </c>
      <c r="N581" s="268" t="s">
        <v>45</v>
      </c>
      <c r="O581" s="84"/>
      <c r="P581" s="228">
        <f>O581*H581</f>
        <v>0</v>
      </c>
      <c r="Q581" s="228">
        <v>0</v>
      </c>
      <c r="R581" s="228">
        <f>Q581*H581</f>
        <v>0</v>
      </c>
      <c r="S581" s="228">
        <v>0</v>
      </c>
      <c r="T581" s="229">
        <f>S581*H581</f>
        <v>0</v>
      </c>
      <c r="U581" s="38"/>
      <c r="V581" s="38"/>
      <c r="W581" s="38"/>
      <c r="X581" s="38"/>
      <c r="Y581" s="38"/>
      <c r="Z581" s="38"/>
      <c r="AA581" s="38"/>
      <c r="AB581" s="38"/>
      <c r="AC581" s="38"/>
      <c r="AD581" s="38"/>
      <c r="AE581" s="38"/>
      <c r="AR581" s="230" t="s">
        <v>249</v>
      </c>
      <c r="AT581" s="230" t="s">
        <v>199</v>
      </c>
      <c r="AU581" s="230" t="s">
        <v>85</v>
      </c>
      <c r="AY581" s="17" t="s">
        <v>158</v>
      </c>
      <c r="BE581" s="231">
        <f>IF(N581="základní",J581,0)</f>
        <v>0</v>
      </c>
      <c r="BF581" s="231">
        <f>IF(N581="snížená",J581,0)</f>
        <v>0</v>
      </c>
      <c r="BG581" s="231">
        <f>IF(N581="zákl. přenesená",J581,0)</f>
        <v>0</v>
      </c>
      <c r="BH581" s="231">
        <f>IF(N581="sníž. přenesená",J581,0)</f>
        <v>0</v>
      </c>
      <c r="BI581" s="231">
        <f>IF(N581="nulová",J581,0)</f>
        <v>0</v>
      </c>
      <c r="BJ581" s="17" t="s">
        <v>82</v>
      </c>
      <c r="BK581" s="231">
        <f>ROUND(I581*H581,2)</f>
        <v>0</v>
      </c>
      <c r="BL581" s="17" t="s">
        <v>249</v>
      </c>
      <c r="BM581" s="230" t="s">
        <v>1001</v>
      </c>
    </row>
    <row r="582" spans="1:47" s="2" customFormat="1" ht="12">
      <c r="A582" s="38"/>
      <c r="B582" s="39"/>
      <c r="C582" s="40"/>
      <c r="D582" s="232" t="s">
        <v>165</v>
      </c>
      <c r="E582" s="40"/>
      <c r="F582" s="233" t="s">
        <v>1000</v>
      </c>
      <c r="G582" s="40"/>
      <c r="H582" s="40"/>
      <c r="I582" s="136"/>
      <c r="J582" s="40"/>
      <c r="K582" s="40"/>
      <c r="L582" s="44"/>
      <c r="M582" s="234"/>
      <c r="N582" s="235"/>
      <c r="O582" s="84"/>
      <c r="P582" s="84"/>
      <c r="Q582" s="84"/>
      <c r="R582" s="84"/>
      <c r="S582" s="84"/>
      <c r="T582" s="85"/>
      <c r="U582" s="38"/>
      <c r="V582" s="38"/>
      <c r="W582" s="38"/>
      <c r="X582" s="38"/>
      <c r="Y582" s="38"/>
      <c r="Z582" s="38"/>
      <c r="AA582" s="38"/>
      <c r="AB582" s="38"/>
      <c r="AC582" s="38"/>
      <c r="AD582" s="38"/>
      <c r="AE582" s="38"/>
      <c r="AT582" s="17" t="s">
        <v>165</v>
      </c>
      <c r="AU582" s="17" t="s">
        <v>85</v>
      </c>
    </row>
    <row r="583" spans="1:51" s="13" customFormat="1" ht="12">
      <c r="A583" s="13"/>
      <c r="B583" s="236"/>
      <c r="C583" s="237"/>
      <c r="D583" s="232" t="s">
        <v>166</v>
      </c>
      <c r="E583" s="238" t="s">
        <v>19</v>
      </c>
      <c r="F583" s="239" t="s">
        <v>1002</v>
      </c>
      <c r="G583" s="237"/>
      <c r="H583" s="240">
        <v>28</v>
      </c>
      <c r="I583" s="241"/>
      <c r="J583" s="237"/>
      <c r="K583" s="237"/>
      <c r="L583" s="242"/>
      <c r="M583" s="243"/>
      <c r="N583" s="244"/>
      <c r="O583" s="244"/>
      <c r="P583" s="244"/>
      <c r="Q583" s="244"/>
      <c r="R583" s="244"/>
      <c r="S583" s="244"/>
      <c r="T583" s="245"/>
      <c r="U583" s="13"/>
      <c r="V583" s="13"/>
      <c r="W583" s="13"/>
      <c r="X583" s="13"/>
      <c r="Y583" s="13"/>
      <c r="Z583" s="13"/>
      <c r="AA583" s="13"/>
      <c r="AB583" s="13"/>
      <c r="AC583" s="13"/>
      <c r="AD583" s="13"/>
      <c r="AE583" s="13"/>
      <c r="AT583" s="246" t="s">
        <v>166</v>
      </c>
      <c r="AU583" s="246" t="s">
        <v>85</v>
      </c>
      <c r="AV583" s="13" t="s">
        <v>85</v>
      </c>
      <c r="AW583" s="13" t="s">
        <v>34</v>
      </c>
      <c r="AX583" s="13" t="s">
        <v>82</v>
      </c>
      <c r="AY583" s="246" t="s">
        <v>158</v>
      </c>
    </row>
    <row r="584" spans="1:65" s="2" customFormat="1" ht="21.75" customHeight="1">
      <c r="A584" s="38"/>
      <c r="B584" s="39"/>
      <c r="C584" s="219" t="s">
        <v>1003</v>
      </c>
      <c r="D584" s="219" t="s">
        <v>159</v>
      </c>
      <c r="E584" s="220" t="s">
        <v>1004</v>
      </c>
      <c r="F584" s="221" t="s">
        <v>1005</v>
      </c>
      <c r="G584" s="222" t="s">
        <v>162</v>
      </c>
      <c r="H584" s="223">
        <v>105</v>
      </c>
      <c r="I584" s="224"/>
      <c r="J584" s="225">
        <f>ROUND(I584*H584,2)</f>
        <v>0</v>
      </c>
      <c r="K584" s="221" t="s">
        <v>213</v>
      </c>
      <c r="L584" s="44"/>
      <c r="M584" s="226" t="s">
        <v>19</v>
      </c>
      <c r="N584" s="227" t="s">
        <v>45</v>
      </c>
      <c r="O584" s="84"/>
      <c r="P584" s="228">
        <f>O584*H584</f>
        <v>0</v>
      </c>
      <c r="Q584" s="228">
        <v>0.00015</v>
      </c>
      <c r="R584" s="228">
        <f>Q584*H584</f>
        <v>0.01575</v>
      </c>
      <c r="S584" s="228">
        <v>0</v>
      </c>
      <c r="T584" s="229">
        <f>S584*H584</f>
        <v>0</v>
      </c>
      <c r="U584" s="38"/>
      <c r="V584" s="38"/>
      <c r="W584" s="38"/>
      <c r="X584" s="38"/>
      <c r="Y584" s="38"/>
      <c r="Z584" s="38"/>
      <c r="AA584" s="38"/>
      <c r="AB584" s="38"/>
      <c r="AC584" s="38"/>
      <c r="AD584" s="38"/>
      <c r="AE584" s="38"/>
      <c r="AR584" s="230" t="s">
        <v>195</v>
      </c>
      <c r="AT584" s="230" t="s">
        <v>159</v>
      </c>
      <c r="AU584" s="230" t="s">
        <v>85</v>
      </c>
      <c r="AY584" s="17" t="s">
        <v>158</v>
      </c>
      <c r="BE584" s="231">
        <f>IF(N584="základní",J584,0)</f>
        <v>0</v>
      </c>
      <c r="BF584" s="231">
        <f>IF(N584="snížená",J584,0)</f>
        <v>0</v>
      </c>
      <c r="BG584" s="231">
        <f>IF(N584="zákl. přenesená",J584,0)</f>
        <v>0</v>
      </c>
      <c r="BH584" s="231">
        <f>IF(N584="sníž. přenesená",J584,0)</f>
        <v>0</v>
      </c>
      <c r="BI584" s="231">
        <f>IF(N584="nulová",J584,0)</f>
        <v>0</v>
      </c>
      <c r="BJ584" s="17" t="s">
        <v>82</v>
      </c>
      <c r="BK584" s="231">
        <f>ROUND(I584*H584,2)</f>
        <v>0</v>
      </c>
      <c r="BL584" s="17" t="s">
        <v>195</v>
      </c>
      <c r="BM584" s="230" t="s">
        <v>1006</v>
      </c>
    </row>
    <row r="585" spans="1:47" s="2" customFormat="1" ht="12">
      <c r="A585" s="38"/>
      <c r="B585" s="39"/>
      <c r="C585" s="40"/>
      <c r="D585" s="232" t="s">
        <v>165</v>
      </c>
      <c r="E585" s="40"/>
      <c r="F585" s="233" t="s">
        <v>1007</v>
      </c>
      <c r="G585" s="40"/>
      <c r="H585" s="40"/>
      <c r="I585" s="136"/>
      <c r="J585" s="40"/>
      <c r="K585" s="40"/>
      <c r="L585" s="44"/>
      <c r="M585" s="234"/>
      <c r="N585" s="235"/>
      <c r="O585" s="84"/>
      <c r="P585" s="84"/>
      <c r="Q585" s="84"/>
      <c r="R585" s="84"/>
      <c r="S585" s="84"/>
      <c r="T585" s="85"/>
      <c r="U585" s="38"/>
      <c r="V585" s="38"/>
      <c r="W585" s="38"/>
      <c r="X585" s="38"/>
      <c r="Y585" s="38"/>
      <c r="Z585" s="38"/>
      <c r="AA585" s="38"/>
      <c r="AB585" s="38"/>
      <c r="AC585" s="38"/>
      <c r="AD585" s="38"/>
      <c r="AE585" s="38"/>
      <c r="AT585" s="17" t="s">
        <v>165</v>
      </c>
      <c r="AU585" s="17" t="s">
        <v>85</v>
      </c>
    </row>
    <row r="586" spans="1:47" s="2" customFormat="1" ht="12">
      <c r="A586" s="38"/>
      <c r="B586" s="39"/>
      <c r="C586" s="40"/>
      <c r="D586" s="232" t="s">
        <v>216</v>
      </c>
      <c r="E586" s="40"/>
      <c r="F586" s="258" t="s">
        <v>991</v>
      </c>
      <c r="G586" s="40"/>
      <c r="H586" s="40"/>
      <c r="I586" s="136"/>
      <c r="J586" s="40"/>
      <c r="K586" s="40"/>
      <c r="L586" s="44"/>
      <c r="M586" s="234"/>
      <c r="N586" s="235"/>
      <c r="O586" s="84"/>
      <c r="P586" s="84"/>
      <c r="Q586" s="84"/>
      <c r="R586" s="84"/>
      <c r="S586" s="84"/>
      <c r="T586" s="85"/>
      <c r="U586" s="38"/>
      <c r="V586" s="38"/>
      <c r="W586" s="38"/>
      <c r="X586" s="38"/>
      <c r="Y586" s="38"/>
      <c r="Z586" s="38"/>
      <c r="AA586" s="38"/>
      <c r="AB586" s="38"/>
      <c r="AC586" s="38"/>
      <c r="AD586" s="38"/>
      <c r="AE586" s="38"/>
      <c r="AT586" s="17" t="s">
        <v>216</v>
      </c>
      <c r="AU586" s="17" t="s">
        <v>85</v>
      </c>
    </row>
    <row r="587" spans="1:51" s="13" customFormat="1" ht="12">
      <c r="A587" s="13"/>
      <c r="B587" s="236"/>
      <c r="C587" s="237"/>
      <c r="D587" s="232" t="s">
        <v>166</v>
      </c>
      <c r="E587" s="238" t="s">
        <v>19</v>
      </c>
      <c r="F587" s="239" t="s">
        <v>1008</v>
      </c>
      <c r="G587" s="237"/>
      <c r="H587" s="240">
        <v>105</v>
      </c>
      <c r="I587" s="241"/>
      <c r="J587" s="237"/>
      <c r="K587" s="237"/>
      <c r="L587" s="242"/>
      <c r="M587" s="243"/>
      <c r="N587" s="244"/>
      <c r="O587" s="244"/>
      <c r="P587" s="244"/>
      <c r="Q587" s="244"/>
      <c r="R587" s="244"/>
      <c r="S587" s="244"/>
      <c r="T587" s="245"/>
      <c r="U587" s="13"/>
      <c r="V587" s="13"/>
      <c r="W587" s="13"/>
      <c r="X587" s="13"/>
      <c r="Y587" s="13"/>
      <c r="Z587" s="13"/>
      <c r="AA587" s="13"/>
      <c r="AB587" s="13"/>
      <c r="AC587" s="13"/>
      <c r="AD587" s="13"/>
      <c r="AE587" s="13"/>
      <c r="AT587" s="246" t="s">
        <v>166</v>
      </c>
      <c r="AU587" s="246" t="s">
        <v>85</v>
      </c>
      <c r="AV587" s="13" t="s">
        <v>85</v>
      </c>
      <c r="AW587" s="13" t="s">
        <v>34</v>
      </c>
      <c r="AX587" s="13" t="s">
        <v>82</v>
      </c>
      <c r="AY587" s="246" t="s">
        <v>158</v>
      </c>
    </row>
    <row r="588" spans="1:65" s="2" customFormat="1" ht="21.75" customHeight="1">
      <c r="A588" s="38"/>
      <c r="B588" s="39"/>
      <c r="C588" s="219" t="s">
        <v>1009</v>
      </c>
      <c r="D588" s="219" t="s">
        <v>159</v>
      </c>
      <c r="E588" s="220" t="s">
        <v>1010</v>
      </c>
      <c r="F588" s="221" t="s">
        <v>1011</v>
      </c>
      <c r="G588" s="222" t="s">
        <v>162</v>
      </c>
      <c r="H588" s="223">
        <v>105</v>
      </c>
      <c r="I588" s="224"/>
      <c r="J588" s="225">
        <f>ROUND(I588*H588,2)</f>
        <v>0</v>
      </c>
      <c r="K588" s="221" t="s">
        <v>213</v>
      </c>
      <c r="L588" s="44"/>
      <c r="M588" s="226" t="s">
        <v>19</v>
      </c>
      <c r="N588" s="227" t="s">
        <v>45</v>
      </c>
      <c r="O588" s="84"/>
      <c r="P588" s="228">
        <f>O588*H588</f>
        <v>0</v>
      </c>
      <c r="Q588" s="228">
        <v>0</v>
      </c>
      <c r="R588" s="228">
        <f>Q588*H588</f>
        <v>0</v>
      </c>
      <c r="S588" s="228">
        <v>0</v>
      </c>
      <c r="T588" s="229">
        <f>S588*H588</f>
        <v>0</v>
      </c>
      <c r="U588" s="38"/>
      <c r="V588" s="38"/>
      <c r="W588" s="38"/>
      <c r="X588" s="38"/>
      <c r="Y588" s="38"/>
      <c r="Z588" s="38"/>
      <c r="AA588" s="38"/>
      <c r="AB588" s="38"/>
      <c r="AC588" s="38"/>
      <c r="AD588" s="38"/>
      <c r="AE588" s="38"/>
      <c r="AR588" s="230" t="s">
        <v>249</v>
      </c>
      <c r="AT588" s="230" t="s">
        <v>159</v>
      </c>
      <c r="AU588" s="230" t="s">
        <v>85</v>
      </c>
      <c r="AY588" s="17" t="s">
        <v>158</v>
      </c>
      <c r="BE588" s="231">
        <f>IF(N588="základní",J588,0)</f>
        <v>0</v>
      </c>
      <c r="BF588" s="231">
        <f>IF(N588="snížená",J588,0)</f>
        <v>0</v>
      </c>
      <c r="BG588" s="231">
        <f>IF(N588="zákl. přenesená",J588,0)</f>
        <v>0</v>
      </c>
      <c r="BH588" s="231">
        <f>IF(N588="sníž. přenesená",J588,0)</f>
        <v>0</v>
      </c>
      <c r="BI588" s="231">
        <f>IF(N588="nulová",J588,0)</f>
        <v>0</v>
      </c>
      <c r="BJ588" s="17" t="s">
        <v>82</v>
      </c>
      <c r="BK588" s="231">
        <f>ROUND(I588*H588,2)</f>
        <v>0</v>
      </c>
      <c r="BL588" s="17" t="s">
        <v>249</v>
      </c>
      <c r="BM588" s="230" t="s">
        <v>1012</v>
      </c>
    </row>
    <row r="589" spans="1:47" s="2" customFormat="1" ht="12">
      <c r="A589" s="38"/>
      <c r="B589" s="39"/>
      <c r="C589" s="40"/>
      <c r="D589" s="232" t="s">
        <v>165</v>
      </c>
      <c r="E589" s="40"/>
      <c r="F589" s="233" t="s">
        <v>1013</v>
      </c>
      <c r="G589" s="40"/>
      <c r="H589" s="40"/>
      <c r="I589" s="136"/>
      <c r="J589" s="40"/>
      <c r="K589" s="40"/>
      <c r="L589" s="44"/>
      <c r="M589" s="234"/>
      <c r="N589" s="235"/>
      <c r="O589" s="84"/>
      <c r="P589" s="84"/>
      <c r="Q589" s="84"/>
      <c r="R589" s="84"/>
      <c r="S589" s="84"/>
      <c r="T589" s="85"/>
      <c r="U589" s="38"/>
      <c r="V589" s="38"/>
      <c r="W589" s="38"/>
      <c r="X589" s="38"/>
      <c r="Y589" s="38"/>
      <c r="Z589" s="38"/>
      <c r="AA589" s="38"/>
      <c r="AB589" s="38"/>
      <c r="AC589" s="38"/>
      <c r="AD589" s="38"/>
      <c r="AE589" s="38"/>
      <c r="AT589" s="17" t="s">
        <v>165</v>
      </c>
      <c r="AU589" s="17" t="s">
        <v>85</v>
      </c>
    </row>
    <row r="590" spans="1:47" s="2" customFormat="1" ht="12">
      <c r="A590" s="38"/>
      <c r="B590" s="39"/>
      <c r="C590" s="40"/>
      <c r="D590" s="232" t="s">
        <v>216</v>
      </c>
      <c r="E590" s="40"/>
      <c r="F590" s="258" t="s">
        <v>991</v>
      </c>
      <c r="G590" s="40"/>
      <c r="H590" s="40"/>
      <c r="I590" s="136"/>
      <c r="J590" s="40"/>
      <c r="K590" s="40"/>
      <c r="L590" s="44"/>
      <c r="M590" s="234"/>
      <c r="N590" s="235"/>
      <c r="O590" s="84"/>
      <c r="P590" s="84"/>
      <c r="Q590" s="84"/>
      <c r="R590" s="84"/>
      <c r="S590" s="84"/>
      <c r="T590" s="85"/>
      <c r="U590" s="38"/>
      <c r="V590" s="38"/>
      <c r="W590" s="38"/>
      <c r="X590" s="38"/>
      <c r="Y590" s="38"/>
      <c r="Z590" s="38"/>
      <c r="AA590" s="38"/>
      <c r="AB590" s="38"/>
      <c r="AC590" s="38"/>
      <c r="AD590" s="38"/>
      <c r="AE590" s="38"/>
      <c r="AT590" s="17" t="s">
        <v>216</v>
      </c>
      <c r="AU590" s="17" t="s">
        <v>85</v>
      </c>
    </row>
    <row r="591" spans="1:51" s="13" customFormat="1" ht="12">
      <c r="A591" s="13"/>
      <c r="B591" s="236"/>
      <c r="C591" s="237"/>
      <c r="D591" s="232" t="s">
        <v>166</v>
      </c>
      <c r="E591" s="238" t="s">
        <v>19</v>
      </c>
      <c r="F591" s="239" t="s">
        <v>1008</v>
      </c>
      <c r="G591" s="237"/>
      <c r="H591" s="240">
        <v>105</v>
      </c>
      <c r="I591" s="241"/>
      <c r="J591" s="237"/>
      <c r="K591" s="237"/>
      <c r="L591" s="242"/>
      <c r="M591" s="243"/>
      <c r="N591" s="244"/>
      <c r="O591" s="244"/>
      <c r="P591" s="244"/>
      <c r="Q591" s="244"/>
      <c r="R591" s="244"/>
      <c r="S591" s="244"/>
      <c r="T591" s="245"/>
      <c r="U591" s="13"/>
      <c r="V591" s="13"/>
      <c r="W591" s="13"/>
      <c r="X591" s="13"/>
      <c r="Y591" s="13"/>
      <c r="Z591" s="13"/>
      <c r="AA591" s="13"/>
      <c r="AB591" s="13"/>
      <c r="AC591" s="13"/>
      <c r="AD591" s="13"/>
      <c r="AE591" s="13"/>
      <c r="AT591" s="246" t="s">
        <v>166</v>
      </c>
      <c r="AU591" s="246" t="s">
        <v>85</v>
      </c>
      <c r="AV591" s="13" t="s">
        <v>85</v>
      </c>
      <c r="AW591" s="13" t="s">
        <v>34</v>
      </c>
      <c r="AX591" s="13" t="s">
        <v>82</v>
      </c>
      <c r="AY591" s="246" t="s">
        <v>158</v>
      </c>
    </row>
    <row r="592" spans="1:65" s="2" customFormat="1" ht="21.75" customHeight="1">
      <c r="A592" s="38"/>
      <c r="B592" s="39"/>
      <c r="C592" s="259" t="s">
        <v>1014</v>
      </c>
      <c r="D592" s="259" t="s">
        <v>199</v>
      </c>
      <c r="E592" s="260" t="s">
        <v>1015</v>
      </c>
      <c r="F592" s="261" t="s">
        <v>1016</v>
      </c>
      <c r="G592" s="262" t="s">
        <v>202</v>
      </c>
      <c r="H592" s="263">
        <v>30</v>
      </c>
      <c r="I592" s="264"/>
      <c r="J592" s="265">
        <f>ROUND(I592*H592,2)</f>
        <v>0</v>
      </c>
      <c r="K592" s="261" t="s">
        <v>213</v>
      </c>
      <c r="L592" s="266"/>
      <c r="M592" s="267" t="s">
        <v>19</v>
      </c>
      <c r="N592" s="268" t="s">
        <v>45</v>
      </c>
      <c r="O592" s="84"/>
      <c r="P592" s="228">
        <f>O592*H592</f>
        <v>0</v>
      </c>
      <c r="Q592" s="228">
        <v>0.0125</v>
      </c>
      <c r="R592" s="228">
        <f>Q592*H592</f>
        <v>0.375</v>
      </c>
      <c r="S592" s="228">
        <v>0</v>
      </c>
      <c r="T592" s="229">
        <f>S592*H592</f>
        <v>0</v>
      </c>
      <c r="U592" s="38"/>
      <c r="V592" s="38"/>
      <c r="W592" s="38"/>
      <c r="X592" s="38"/>
      <c r="Y592" s="38"/>
      <c r="Z592" s="38"/>
      <c r="AA592" s="38"/>
      <c r="AB592" s="38"/>
      <c r="AC592" s="38"/>
      <c r="AD592" s="38"/>
      <c r="AE592" s="38"/>
      <c r="AR592" s="230" t="s">
        <v>249</v>
      </c>
      <c r="AT592" s="230" t="s">
        <v>199</v>
      </c>
      <c r="AU592" s="230" t="s">
        <v>85</v>
      </c>
      <c r="AY592" s="17" t="s">
        <v>158</v>
      </c>
      <c r="BE592" s="231">
        <f>IF(N592="základní",J592,0)</f>
        <v>0</v>
      </c>
      <c r="BF592" s="231">
        <f>IF(N592="snížená",J592,0)</f>
        <v>0</v>
      </c>
      <c r="BG592" s="231">
        <f>IF(N592="zákl. přenesená",J592,0)</f>
        <v>0</v>
      </c>
      <c r="BH592" s="231">
        <f>IF(N592="sníž. přenesená",J592,0)</f>
        <v>0</v>
      </c>
      <c r="BI592" s="231">
        <f>IF(N592="nulová",J592,0)</f>
        <v>0</v>
      </c>
      <c r="BJ592" s="17" t="s">
        <v>82</v>
      </c>
      <c r="BK592" s="231">
        <f>ROUND(I592*H592,2)</f>
        <v>0</v>
      </c>
      <c r="BL592" s="17" t="s">
        <v>249</v>
      </c>
      <c r="BM592" s="230" t="s">
        <v>1017</v>
      </c>
    </row>
    <row r="593" spans="1:47" s="2" customFormat="1" ht="12">
      <c r="A593" s="38"/>
      <c r="B593" s="39"/>
      <c r="C593" s="40"/>
      <c r="D593" s="232" t="s">
        <v>165</v>
      </c>
      <c r="E593" s="40"/>
      <c r="F593" s="233" t="s">
        <v>1016</v>
      </c>
      <c r="G593" s="40"/>
      <c r="H593" s="40"/>
      <c r="I593" s="136"/>
      <c r="J593" s="40"/>
      <c r="K593" s="40"/>
      <c r="L593" s="44"/>
      <c r="M593" s="234"/>
      <c r="N593" s="235"/>
      <c r="O593" s="84"/>
      <c r="P593" s="84"/>
      <c r="Q593" s="84"/>
      <c r="R593" s="84"/>
      <c r="S593" s="84"/>
      <c r="T593" s="85"/>
      <c r="U593" s="38"/>
      <c r="V593" s="38"/>
      <c r="W593" s="38"/>
      <c r="X593" s="38"/>
      <c r="Y593" s="38"/>
      <c r="Z593" s="38"/>
      <c r="AA593" s="38"/>
      <c r="AB593" s="38"/>
      <c r="AC593" s="38"/>
      <c r="AD593" s="38"/>
      <c r="AE593" s="38"/>
      <c r="AT593" s="17" t="s">
        <v>165</v>
      </c>
      <c r="AU593" s="17" t="s">
        <v>85</v>
      </c>
    </row>
    <row r="594" spans="1:51" s="13" customFormat="1" ht="12">
      <c r="A594" s="13"/>
      <c r="B594" s="236"/>
      <c r="C594" s="237"/>
      <c r="D594" s="232" t="s">
        <v>166</v>
      </c>
      <c r="E594" s="238" t="s">
        <v>19</v>
      </c>
      <c r="F594" s="239" t="s">
        <v>1018</v>
      </c>
      <c r="G594" s="237"/>
      <c r="H594" s="240">
        <v>30</v>
      </c>
      <c r="I594" s="241"/>
      <c r="J594" s="237"/>
      <c r="K594" s="237"/>
      <c r="L594" s="242"/>
      <c r="M594" s="243"/>
      <c r="N594" s="244"/>
      <c r="O594" s="244"/>
      <c r="P594" s="244"/>
      <c r="Q594" s="244"/>
      <c r="R594" s="244"/>
      <c r="S594" s="244"/>
      <c r="T594" s="245"/>
      <c r="U594" s="13"/>
      <c r="V594" s="13"/>
      <c r="W594" s="13"/>
      <c r="X594" s="13"/>
      <c r="Y594" s="13"/>
      <c r="Z594" s="13"/>
      <c r="AA594" s="13"/>
      <c r="AB594" s="13"/>
      <c r="AC594" s="13"/>
      <c r="AD594" s="13"/>
      <c r="AE594" s="13"/>
      <c r="AT594" s="246" t="s">
        <v>166</v>
      </c>
      <c r="AU594" s="246" t="s">
        <v>85</v>
      </c>
      <c r="AV594" s="13" t="s">
        <v>85</v>
      </c>
      <c r="AW594" s="13" t="s">
        <v>34</v>
      </c>
      <c r="AX594" s="13" t="s">
        <v>82</v>
      </c>
      <c r="AY594" s="246" t="s">
        <v>158</v>
      </c>
    </row>
    <row r="595" spans="1:65" s="2" customFormat="1" ht="21.75" customHeight="1">
      <c r="A595" s="38"/>
      <c r="B595" s="39"/>
      <c r="C595" s="219" t="s">
        <v>1019</v>
      </c>
      <c r="D595" s="219" t="s">
        <v>159</v>
      </c>
      <c r="E595" s="220" t="s">
        <v>1020</v>
      </c>
      <c r="F595" s="221" t="s">
        <v>1021</v>
      </c>
      <c r="G595" s="222" t="s">
        <v>194</v>
      </c>
      <c r="H595" s="223">
        <v>155</v>
      </c>
      <c r="I595" s="224"/>
      <c r="J595" s="225">
        <f>ROUND(I595*H595,2)</f>
        <v>0</v>
      </c>
      <c r="K595" s="221" t="s">
        <v>213</v>
      </c>
      <c r="L595" s="44"/>
      <c r="M595" s="226" t="s">
        <v>19</v>
      </c>
      <c r="N595" s="227" t="s">
        <v>45</v>
      </c>
      <c r="O595" s="84"/>
      <c r="P595" s="228">
        <f>O595*H595</f>
        <v>0</v>
      </c>
      <c r="Q595" s="228">
        <v>0</v>
      </c>
      <c r="R595" s="228">
        <f>Q595*H595</f>
        <v>0</v>
      </c>
      <c r="S595" s="228">
        <v>0.16</v>
      </c>
      <c r="T595" s="229">
        <f>S595*H595</f>
        <v>24.8</v>
      </c>
      <c r="U595" s="38"/>
      <c r="V595" s="38"/>
      <c r="W595" s="38"/>
      <c r="X595" s="38"/>
      <c r="Y595" s="38"/>
      <c r="Z595" s="38"/>
      <c r="AA595" s="38"/>
      <c r="AB595" s="38"/>
      <c r="AC595" s="38"/>
      <c r="AD595" s="38"/>
      <c r="AE595" s="38"/>
      <c r="AR595" s="230" t="s">
        <v>163</v>
      </c>
      <c r="AT595" s="230" t="s">
        <v>159</v>
      </c>
      <c r="AU595" s="230" t="s">
        <v>85</v>
      </c>
      <c r="AY595" s="17" t="s">
        <v>158</v>
      </c>
      <c r="BE595" s="231">
        <f>IF(N595="základní",J595,0)</f>
        <v>0</v>
      </c>
      <c r="BF595" s="231">
        <f>IF(N595="snížená",J595,0)</f>
        <v>0</v>
      </c>
      <c r="BG595" s="231">
        <f>IF(N595="zákl. přenesená",J595,0)</f>
        <v>0</v>
      </c>
      <c r="BH595" s="231">
        <f>IF(N595="sníž. přenesená",J595,0)</f>
        <v>0</v>
      </c>
      <c r="BI595" s="231">
        <f>IF(N595="nulová",J595,0)</f>
        <v>0</v>
      </c>
      <c r="BJ595" s="17" t="s">
        <v>82</v>
      </c>
      <c r="BK595" s="231">
        <f>ROUND(I595*H595,2)</f>
        <v>0</v>
      </c>
      <c r="BL595" s="17" t="s">
        <v>163</v>
      </c>
      <c r="BM595" s="230" t="s">
        <v>1022</v>
      </c>
    </row>
    <row r="596" spans="1:47" s="2" customFormat="1" ht="12">
      <c r="A596" s="38"/>
      <c r="B596" s="39"/>
      <c r="C596" s="40"/>
      <c r="D596" s="232" t="s">
        <v>165</v>
      </c>
      <c r="E596" s="40"/>
      <c r="F596" s="233" t="s">
        <v>1021</v>
      </c>
      <c r="G596" s="40"/>
      <c r="H596" s="40"/>
      <c r="I596" s="136"/>
      <c r="J596" s="40"/>
      <c r="K596" s="40"/>
      <c r="L596" s="44"/>
      <c r="M596" s="234"/>
      <c r="N596" s="235"/>
      <c r="O596" s="84"/>
      <c r="P596" s="84"/>
      <c r="Q596" s="84"/>
      <c r="R596" s="84"/>
      <c r="S596" s="84"/>
      <c r="T596" s="85"/>
      <c r="U596" s="38"/>
      <c r="V596" s="38"/>
      <c r="W596" s="38"/>
      <c r="X596" s="38"/>
      <c r="Y596" s="38"/>
      <c r="Z596" s="38"/>
      <c r="AA596" s="38"/>
      <c r="AB596" s="38"/>
      <c r="AC596" s="38"/>
      <c r="AD596" s="38"/>
      <c r="AE596" s="38"/>
      <c r="AT596" s="17" t="s">
        <v>165</v>
      </c>
      <c r="AU596" s="17" t="s">
        <v>85</v>
      </c>
    </row>
    <row r="597" spans="1:51" s="13" customFormat="1" ht="12">
      <c r="A597" s="13"/>
      <c r="B597" s="236"/>
      <c r="C597" s="237"/>
      <c r="D597" s="232" t="s">
        <v>166</v>
      </c>
      <c r="E597" s="238" t="s">
        <v>19</v>
      </c>
      <c r="F597" s="239" t="s">
        <v>1023</v>
      </c>
      <c r="G597" s="237"/>
      <c r="H597" s="240">
        <v>155</v>
      </c>
      <c r="I597" s="241"/>
      <c r="J597" s="237"/>
      <c r="K597" s="237"/>
      <c r="L597" s="242"/>
      <c r="M597" s="243"/>
      <c r="N597" s="244"/>
      <c r="O597" s="244"/>
      <c r="P597" s="244"/>
      <c r="Q597" s="244"/>
      <c r="R597" s="244"/>
      <c r="S597" s="244"/>
      <c r="T597" s="245"/>
      <c r="U597" s="13"/>
      <c r="V597" s="13"/>
      <c r="W597" s="13"/>
      <c r="X597" s="13"/>
      <c r="Y597" s="13"/>
      <c r="Z597" s="13"/>
      <c r="AA597" s="13"/>
      <c r="AB597" s="13"/>
      <c r="AC597" s="13"/>
      <c r="AD597" s="13"/>
      <c r="AE597" s="13"/>
      <c r="AT597" s="246" t="s">
        <v>166</v>
      </c>
      <c r="AU597" s="246" t="s">
        <v>85</v>
      </c>
      <c r="AV597" s="13" t="s">
        <v>85</v>
      </c>
      <c r="AW597" s="13" t="s">
        <v>34</v>
      </c>
      <c r="AX597" s="13" t="s">
        <v>82</v>
      </c>
      <c r="AY597" s="246" t="s">
        <v>158</v>
      </c>
    </row>
    <row r="598" spans="1:65" s="2" customFormat="1" ht="21.75" customHeight="1">
      <c r="A598" s="38"/>
      <c r="B598" s="39"/>
      <c r="C598" s="219" t="s">
        <v>1024</v>
      </c>
      <c r="D598" s="219" t="s">
        <v>159</v>
      </c>
      <c r="E598" s="220" t="s">
        <v>1025</v>
      </c>
      <c r="F598" s="221" t="s">
        <v>1026</v>
      </c>
      <c r="G598" s="222" t="s">
        <v>1027</v>
      </c>
      <c r="H598" s="223">
        <v>21</v>
      </c>
      <c r="I598" s="224"/>
      <c r="J598" s="225">
        <f>ROUND(I598*H598,2)</f>
        <v>0</v>
      </c>
      <c r="K598" s="221" t="s">
        <v>213</v>
      </c>
      <c r="L598" s="44"/>
      <c r="M598" s="226" t="s">
        <v>19</v>
      </c>
      <c r="N598" s="227" t="s">
        <v>45</v>
      </c>
      <c r="O598" s="84"/>
      <c r="P598" s="228">
        <f>O598*H598</f>
        <v>0</v>
      </c>
      <c r="Q598" s="228">
        <v>0</v>
      </c>
      <c r="R598" s="228">
        <f>Q598*H598</f>
        <v>0</v>
      </c>
      <c r="S598" s="228">
        <v>0</v>
      </c>
      <c r="T598" s="229">
        <f>S598*H598</f>
        <v>0</v>
      </c>
      <c r="U598" s="38"/>
      <c r="V598" s="38"/>
      <c r="W598" s="38"/>
      <c r="X598" s="38"/>
      <c r="Y598" s="38"/>
      <c r="Z598" s="38"/>
      <c r="AA598" s="38"/>
      <c r="AB598" s="38"/>
      <c r="AC598" s="38"/>
      <c r="AD598" s="38"/>
      <c r="AE598" s="38"/>
      <c r="AR598" s="230" t="s">
        <v>163</v>
      </c>
      <c r="AT598" s="230" t="s">
        <v>159</v>
      </c>
      <c r="AU598" s="230" t="s">
        <v>85</v>
      </c>
      <c r="AY598" s="17" t="s">
        <v>158</v>
      </c>
      <c r="BE598" s="231">
        <f>IF(N598="základní",J598,0)</f>
        <v>0</v>
      </c>
      <c r="BF598" s="231">
        <f>IF(N598="snížená",J598,0)</f>
        <v>0</v>
      </c>
      <c r="BG598" s="231">
        <f>IF(N598="zákl. přenesená",J598,0)</f>
        <v>0</v>
      </c>
      <c r="BH598" s="231">
        <f>IF(N598="sníž. přenesená",J598,0)</f>
        <v>0</v>
      </c>
      <c r="BI598" s="231">
        <f>IF(N598="nulová",J598,0)</f>
        <v>0</v>
      </c>
      <c r="BJ598" s="17" t="s">
        <v>82</v>
      </c>
      <c r="BK598" s="231">
        <f>ROUND(I598*H598,2)</f>
        <v>0</v>
      </c>
      <c r="BL598" s="17" t="s">
        <v>163</v>
      </c>
      <c r="BM598" s="230" t="s">
        <v>1028</v>
      </c>
    </row>
    <row r="599" spans="1:47" s="2" customFormat="1" ht="12">
      <c r="A599" s="38"/>
      <c r="B599" s="39"/>
      <c r="C599" s="40"/>
      <c r="D599" s="232" t="s">
        <v>165</v>
      </c>
      <c r="E599" s="40"/>
      <c r="F599" s="233" t="s">
        <v>1029</v>
      </c>
      <c r="G599" s="40"/>
      <c r="H599" s="40"/>
      <c r="I599" s="136"/>
      <c r="J599" s="40"/>
      <c r="K599" s="40"/>
      <c r="L599" s="44"/>
      <c r="M599" s="234"/>
      <c r="N599" s="235"/>
      <c r="O599" s="84"/>
      <c r="P599" s="84"/>
      <c r="Q599" s="84"/>
      <c r="R599" s="84"/>
      <c r="S599" s="84"/>
      <c r="T599" s="85"/>
      <c r="U599" s="38"/>
      <c r="V599" s="38"/>
      <c r="W599" s="38"/>
      <c r="X599" s="38"/>
      <c r="Y599" s="38"/>
      <c r="Z599" s="38"/>
      <c r="AA599" s="38"/>
      <c r="AB599" s="38"/>
      <c r="AC599" s="38"/>
      <c r="AD599" s="38"/>
      <c r="AE599" s="38"/>
      <c r="AT599" s="17" t="s">
        <v>165</v>
      </c>
      <c r="AU599" s="17" t="s">
        <v>85</v>
      </c>
    </row>
    <row r="600" spans="1:47" s="2" customFormat="1" ht="12">
      <c r="A600" s="38"/>
      <c r="B600" s="39"/>
      <c r="C600" s="40"/>
      <c r="D600" s="232" t="s">
        <v>216</v>
      </c>
      <c r="E600" s="40"/>
      <c r="F600" s="258" t="s">
        <v>1030</v>
      </c>
      <c r="G600" s="40"/>
      <c r="H600" s="40"/>
      <c r="I600" s="136"/>
      <c r="J600" s="40"/>
      <c r="K600" s="40"/>
      <c r="L600" s="44"/>
      <c r="M600" s="234"/>
      <c r="N600" s="235"/>
      <c r="O600" s="84"/>
      <c r="P600" s="84"/>
      <c r="Q600" s="84"/>
      <c r="R600" s="84"/>
      <c r="S600" s="84"/>
      <c r="T600" s="85"/>
      <c r="U600" s="38"/>
      <c r="V600" s="38"/>
      <c r="W600" s="38"/>
      <c r="X600" s="38"/>
      <c r="Y600" s="38"/>
      <c r="Z600" s="38"/>
      <c r="AA600" s="38"/>
      <c r="AB600" s="38"/>
      <c r="AC600" s="38"/>
      <c r="AD600" s="38"/>
      <c r="AE600" s="38"/>
      <c r="AT600" s="17" t="s">
        <v>216</v>
      </c>
      <c r="AU600" s="17" t="s">
        <v>85</v>
      </c>
    </row>
    <row r="601" spans="1:51" s="13" customFormat="1" ht="12">
      <c r="A601" s="13"/>
      <c r="B601" s="236"/>
      <c r="C601" s="237"/>
      <c r="D601" s="232" t="s">
        <v>166</v>
      </c>
      <c r="E601" s="238" t="s">
        <v>19</v>
      </c>
      <c r="F601" s="239" t="s">
        <v>1031</v>
      </c>
      <c r="G601" s="237"/>
      <c r="H601" s="240">
        <v>21</v>
      </c>
      <c r="I601" s="241"/>
      <c r="J601" s="237"/>
      <c r="K601" s="237"/>
      <c r="L601" s="242"/>
      <c r="M601" s="243"/>
      <c r="N601" s="244"/>
      <c r="O601" s="244"/>
      <c r="P601" s="244"/>
      <c r="Q601" s="244"/>
      <c r="R601" s="244"/>
      <c r="S601" s="244"/>
      <c r="T601" s="245"/>
      <c r="U601" s="13"/>
      <c r="V601" s="13"/>
      <c r="W601" s="13"/>
      <c r="X601" s="13"/>
      <c r="Y601" s="13"/>
      <c r="Z601" s="13"/>
      <c r="AA601" s="13"/>
      <c r="AB601" s="13"/>
      <c r="AC601" s="13"/>
      <c r="AD601" s="13"/>
      <c r="AE601" s="13"/>
      <c r="AT601" s="246" t="s">
        <v>166</v>
      </c>
      <c r="AU601" s="246" t="s">
        <v>85</v>
      </c>
      <c r="AV601" s="13" t="s">
        <v>85</v>
      </c>
      <c r="AW601" s="13" t="s">
        <v>34</v>
      </c>
      <c r="AX601" s="13" t="s">
        <v>82</v>
      </c>
      <c r="AY601" s="246" t="s">
        <v>158</v>
      </c>
    </row>
    <row r="602" spans="1:65" s="2" customFormat="1" ht="21.75" customHeight="1">
      <c r="A602" s="38"/>
      <c r="B602" s="39"/>
      <c r="C602" s="219" t="s">
        <v>1032</v>
      </c>
      <c r="D602" s="219" t="s">
        <v>159</v>
      </c>
      <c r="E602" s="220" t="s">
        <v>1033</v>
      </c>
      <c r="F602" s="221" t="s">
        <v>1034</v>
      </c>
      <c r="G602" s="222" t="s">
        <v>1035</v>
      </c>
      <c r="H602" s="223">
        <v>26.368</v>
      </c>
      <c r="I602" s="224"/>
      <c r="J602" s="225">
        <f>ROUND(I602*H602,2)</f>
        <v>0</v>
      </c>
      <c r="K602" s="221" t="s">
        <v>213</v>
      </c>
      <c r="L602" s="44"/>
      <c r="M602" s="226" t="s">
        <v>19</v>
      </c>
      <c r="N602" s="227" t="s">
        <v>45</v>
      </c>
      <c r="O602" s="84"/>
      <c r="P602" s="228">
        <f>O602*H602</f>
        <v>0</v>
      </c>
      <c r="Q602" s="228">
        <v>0</v>
      </c>
      <c r="R602" s="228">
        <f>Q602*H602</f>
        <v>0</v>
      </c>
      <c r="S602" s="228">
        <v>0</v>
      </c>
      <c r="T602" s="229">
        <f>S602*H602</f>
        <v>0</v>
      </c>
      <c r="U602" s="38"/>
      <c r="V602" s="38"/>
      <c r="W602" s="38"/>
      <c r="X602" s="38"/>
      <c r="Y602" s="38"/>
      <c r="Z602" s="38"/>
      <c r="AA602" s="38"/>
      <c r="AB602" s="38"/>
      <c r="AC602" s="38"/>
      <c r="AD602" s="38"/>
      <c r="AE602" s="38"/>
      <c r="AR602" s="230" t="s">
        <v>163</v>
      </c>
      <c r="AT602" s="230" t="s">
        <v>159</v>
      </c>
      <c r="AU602" s="230" t="s">
        <v>85</v>
      </c>
      <c r="AY602" s="17" t="s">
        <v>158</v>
      </c>
      <c r="BE602" s="231">
        <f>IF(N602="základní",J602,0)</f>
        <v>0</v>
      </c>
      <c r="BF602" s="231">
        <f>IF(N602="snížená",J602,0)</f>
        <v>0</v>
      </c>
      <c r="BG602" s="231">
        <f>IF(N602="zákl. přenesená",J602,0)</f>
        <v>0</v>
      </c>
      <c r="BH602" s="231">
        <f>IF(N602="sníž. přenesená",J602,0)</f>
        <v>0</v>
      </c>
      <c r="BI602" s="231">
        <f>IF(N602="nulová",J602,0)</f>
        <v>0</v>
      </c>
      <c r="BJ602" s="17" t="s">
        <v>82</v>
      </c>
      <c r="BK602" s="231">
        <f>ROUND(I602*H602,2)</f>
        <v>0</v>
      </c>
      <c r="BL602" s="17" t="s">
        <v>163</v>
      </c>
      <c r="BM602" s="230" t="s">
        <v>1036</v>
      </c>
    </row>
    <row r="603" spans="1:47" s="2" customFormat="1" ht="12">
      <c r="A603" s="38"/>
      <c r="B603" s="39"/>
      <c r="C603" s="40"/>
      <c r="D603" s="232" t="s">
        <v>165</v>
      </c>
      <c r="E603" s="40"/>
      <c r="F603" s="233" t="s">
        <v>1037</v>
      </c>
      <c r="G603" s="40"/>
      <c r="H603" s="40"/>
      <c r="I603" s="136"/>
      <c r="J603" s="40"/>
      <c r="K603" s="40"/>
      <c r="L603" s="44"/>
      <c r="M603" s="234"/>
      <c r="N603" s="235"/>
      <c r="O603" s="84"/>
      <c r="P603" s="84"/>
      <c r="Q603" s="84"/>
      <c r="R603" s="84"/>
      <c r="S603" s="84"/>
      <c r="T603" s="85"/>
      <c r="U603" s="38"/>
      <c r="V603" s="38"/>
      <c r="W603" s="38"/>
      <c r="X603" s="38"/>
      <c r="Y603" s="38"/>
      <c r="Z603" s="38"/>
      <c r="AA603" s="38"/>
      <c r="AB603" s="38"/>
      <c r="AC603" s="38"/>
      <c r="AD603" s="38"/>
      <c r="AE603" s="38"/>
      <c r="AT603" s="17" t="s">
        <v>165</v>
      </c>
      <c r="AU603" s="17" t="s">
        <v>85</v>
      </c>
    </row>
    <row r="604" spans="1:47" s="2" customFormat="1" ht="12">
      <c r="A604" s="38"/>
      <c r="B604" s="39"/>
      <c r="C604" s="40"/>
      <c r="D604" s="232" t="s">
        <v>216</v>
      </c>
      <c r="E604" s="40"/>
      <c r="F604" s="258" t="s">
        <v>1038</v>
      </c>
      <c r="G604" s="40"/>
      <c r="H604" s="40"/>
      <c r="I604" s="136"/>
      <c r="J604" s="40"/>
      <c r="K604" s="40"/>
      <c r="L604" s="44"/>
      <c r="M604" s="234"/>
      <c r="N604" s="235"/>
      <c r="O604" s="84"/>
      <c r="P604" s="84"/>
      <c r="Q604" s="84"/>
      <c r="R604" s="84"/>
      <c r="S604" s="84"/>
      <c r="T604" s="85"/>
      <c r="U604" s="38"/>
      <c r="V604" s="38"/>
      <c r="W604" s="38"/>
      <c r="X604" s="38"/>
      <c r="Y604" s="38"/>
      <c r="Z604" s="38"/>
      <c r="AA604" s="38"/>
      <c r="AB604" s="38"/>
      <c r="AC604" s="38"/>
      <c r="AD604" s="38"/>
      <c r="AE604" s="38"/>
      <c r="AT604" s="17" t="s">
        <v>216</v>
      </c>
      <c r="AU604" s="17" t="s">
        <v>85</v>
      </c>
    </row>
    <row r="605" spans="1:47" s="2" customFormat="1" ht="12">
      <c r="A605" s="38"/>
      <c r="B605" s="39"/>
      <c r="C605" s="40"/>
      <c r="D605" s="232" t="s">
        <v>181</v>
      </c>
      <c r="E605" s="40"/>
      <c r="F605" s="258" t="s">
        <v>1039</v>
      </c>
      <c r="G605" s="40"/>
      <c r="H605" s="40"/>
      <c r="I605" s="136"/>
      <c r="J605" s="40"/>
      <c r="K605" s="40"/>
      <c r="L605" s="44"/>
      <c r="M605" s="234"/>
      <c r="N605" s="235"/>
      <c r="O605" s="84"/>
      <c r="P605" s="84"/>
      <c r="Q605" s="84"/>
      <c r="R605" s="84"/>
      <c r="S605" s="84"/>
      <c r="T605" s="85"/>
      <c r="U605" s="38"/>
      <c r="V605" s="38"/>
      <c r="W605" s="38"/>
      <c r="X605" s="38"/>
      <c r="Y605" s="38"/>
      <c r="Z605" s="38"/>
      <c r="AA605" s="38"/>
      <c r="AB605" s="38"/>
      <c r="AC605" s="38"/>
      <c r="AD605" s="38"/>
      <c r="AE605" s="38"/>
      <c r="AT605" s="17" t="s">
        <v>181</v>
      </c>
      <c r="AU605" s="17" t="s">
        <v>85</v>
      </c>
    </row>
    <row r="606" spans="1:51" s="13" customFormat="1" ht="12">
      <c r="A606" s="13"/>
      <c r="B606" s="236"/>
      <c r="C606" s="237"/>
      <c r="D606" s="232" t="s">
        <v>166</v>
      </c>
      <c r="E606" s="238" t="s">
        <v>19</v>
      </c>
      <c r="F606" s="239" t="s">
        <v>1040</v>
      </c>
      <c r="G606" s="237"/>
      <c r="H606" s="240">
        <v>19.2</v>
      </c>
      <c r="I606" s="241"/>
      <c r="J606" s="237"/>
      <c r="K606" s="237"/>
      <c r="L606" s="242"/>
      <c r="M606" s="243"/>
      <c r="N606" s="244"/>
      <c r="O606" s="244"/>
      <c r="P606" s="244"/>
      <c r="Q606" s="244"/>
      <c r="R606" s="244"/>
      <c r="S606" s="244"/>
      <c r="T606" s="245"/>
      <c r="U606" s="13"/>
      <c r="V606" s="13"/>
      <c r="W606" s="13"/>
      <c r="X606" s="13"/>
      <c r="Y606" s="13"/>
      <c r="Z606" s="13"/>
      <c r="AA606" s="13"/>
      <c r="AB606" s="13"/>
      <c r="AC606" s="13"/>
      <c r="AD606" s="13"/>
      <c r="AE606" s="13"/>
      <c r="AT606" s="246" t="s">
        <v>166</v>
      </c>
      <c r="AU606" s="246" t="s">
        <v>85</v>
      </c>
      <c r="AV606" s="13" t="s">
        <v>85</v>
      </c>
      <c r="AW606" s="13" t="s">
        <v>34</v>
      </c>
      <c r="AX606" s="13" t="s">
        <v>74</v>
      </c>
      <c r="AY606" s="246" t="s">
        <v>158</v>
      </c>
    </row>
    <row r="607" spans="1:51" s="13" customFormat="1" ht="12">
      <c r="A607" s="13"/>
      <c r="B607" s="236"/>
      <c r="C607" s="237"/>
      <c r="D607" s="232" t="s">
        <v>166</v>
      </c>
      <c r="E607" s="238" t="s">
        <v>19</v>
      </c>
      <c r="F607" s="239" t="s">
        <v>1041</v>
      </c>
      <c r="G607" s="237"/>
      <c r="H607" s="240">
        <v>7.168</v>
      </c>
      <c r="I607" s="241"/>
      <c r="J607" s="237"/>
      <c r="K607" s="237"/>
      <c r="L607" s="242"/>
      <c r="M607" s="243"/>
      <c r="N607" s="244"/>
      <c r="O607" s="244"/>
      <c r="P607" s="244"/>
      <c r="Q607" s="244"/>
      <c r="R607" s="244"/>
      <c r="S607" s="244"/>
      <c r="T607" s="245"/>
      <c r="U607" s="13"/>
      <c r="V607" s="13"/>
      <c r="W607" s="13"/>
      <c r="X607" s="13"/>
      <c r="Y607" s="13"/>
      <c r="Z607" s="13"/>
      <c r="AA607" s="13"/>
      <c r="AB607" s="13"/>
      <c r="AC607" s="13"/>
      <c r="AD607" s="13"/>
      <c r="AE607" s="13"/>
      <c r="AT607" s="246" t="s">
        <v>166</v>
      </c>
      <c r="AU607" s="246" t="s">
        <v>85</v>
      </c>
      <c r="AV607" s="13" t="s">
        <v>85</v>
      </c>
      <c r="AW607" s="13" t="s">
        <v>34</v>
      </c>
      <c r="AX607" s="13" t="s">
        <v>74</v>
      </c>
      <c r="AY607" s="246" t="s">
        <v>158</v>
      </c>
    </row>
    <row r="608" spans="1:51" s="14" customFormat="1" ht="12">
      <c r="A608" s="14"/>
      <c r="B608" s="247"/>
      <c r="C608" s="248"/>
      <c r="D608" s="232" t="s">
        <v>166</v>
      </c>
      <c r="E608" s="249" t="s">
        <v>19</v>
      </c>
      <c r="F608" s="250" t="s">
        <v>175</v>
      </c>
      <c r="G608" s="248"/>
      <c r="H608" s="251">
        <v>26.368</v>
      </c>
      <c r="I608" s="252"/>
      <c r="J608" s="248"/>
      <c r="K608" s="248"/>
      <c r="L608" s="253"/>
      <c r="M608" s="254"/>
      <c r="N608" s="255"/>
      <c r="O608" s="255"/>
      <c r="P608" s="255"/>
      <c r="Q608" s="255"/>
      <c r="R608" s="255"/>
      <c r="S608" s="255"/>
      <c r="T608" s="256"/>
      <c r="U608" s="14"/>
      <c r="V608" s="14"/>
      <c r="W608" s="14"/>
      <c r="X608" s="14"/>
      <c r="Y608" s="14"/>
      <c r="Z608" s="14"/>
      <c r="AA608" s="14"/>
      <c r="AB608" s="14"/>
      <c r="AC608" s="14"/>
      <c r="AD608" s="14"/>
      <c r="AE608" s="14"/>
      <c r="AT608" s="257" t="s">
        <v>166</v>
      </c>
      <c r="AU608" s="257" t="s">
        <v>85</v>
      </c>
      <c r="AV608" s="14" t="s">
        <v>163</v>
      </c>
      <c r="AW608" s="14" t="s">
        <v>34</v>
      </c>
      <c r="AX608" s="14" t="s">
        <v>82</v>
      </c>
      <c r="AY608" s="257" t="s">
        <v>158</v>
      </c>
    </row>
    <row r="609" spans="1:65" s="2" customFormat="1" ht="21.75" customHeight="1">
      <c r="A609" s="38"/>
      <c r="B609" s="39"/>
      <c r="C609" s="219" t="s">
        <v>1042</v>
      </c>
      <c r="D609" s="219" t="s">
        <v>159</v>
      </c>
      <c r="E609" s="220" t="s">
        <v>1043</v>
      </c>
      <c r="F609" s="221" t="s">
        <v>1044</v>
      </c>
      <c r="G609" s="222" t="s">
        <v>194</v>
      </c>
      <c r="H609" s="223">
        <v>310</v>
      </c>
      <c r="I609" s="224"/>
      <c r="J609" s="225">
        <f>ROUND(I609*H609,2)</f>
        <v>0</v>
      </c>
      <c r="K609" s="221" t="s">
        <v>19</v>
      </c>
      <c r="L609" s="44"/>
      <c r="M609" s="226" t="s">
        <v>19</v>
      </c>
      <c r="N609" s="227" t="s">
        <v>45</v>
      </c>
      <c r="O609" s="84"/>
      <c r="P609" s="228">
        <f>O609*H609</f>
        <v>0</v>
      </c>
      <c r="Q609" s="228">
        <v>0.08425</v>
      </c>
      <c r="R609" s="228">
        <f>Q609*H609</f>
        <v>26.117500000000003</v>
      </c>
      <c r="S609" s="228">
        <v>0</v>
      </c>
      <c r="T609" s="229">
        <f>S609*H609</f>
        <v>0</v>
      </c>
      <c r="U609" s="38"/>
      <c r="V609" s="38"/>
      <c r="W609" s="38"/>
      <c r="X609" s="38"/>
      <c r="Y609" s="38"/>
      <c r="Z609" s="38"/>
      <c r="AA609" s="38"/>
      <c r="AB609" s="38"/>
      <c r="AC609" s="38"/>
      <c r="AD609" s="38"/>
      <c r="AE609" s="38"/>
      <c r="AR609" s="230" t="s">
        <v>163</v>
      </c>
      <c r="AT609" s="230" t="s">
        <v>159</v>
      </c>
      <c r="AU609" s="230" t="s">
        <v>85</v>
      </c>
      <c r="AY609" s="17" t="s">
        <v>158</v>
      </c>
      <c r="BE609" s="231">
        <f>IF(N609="základní",J609,0)</f>
        <v>0</v>
      </c>
      <c r="BF609" s="231">
        <f>IF(N609="snížená",J609,0)</f>
        <v>0</v>
      </c>
      <c r="BG609" s="231">
        <f>IF(N609="zákl. přenesená",J609,0)</f>
        <v>0</v>
      </c>
      <c r="BH609" s="231">
        <f>IF(N609="sníž. přenesená",J609,0)</f>
        <v>0</v>
      </c>
      <c r="BI609" s="231">
        <f>IF(N609="nulová",J609,0)</f>
        <v>0</v>
      </c>
      <c r="BJ609" s="17" t="s">
        <v>82</v>
      </c>
      <c r="BK609" s="231">
        <f>ROUND(I609*H609,2)</f>
        <v>0</v>
      </c>
      <c r="BL609" s="17" t="s">
        <v>163</v>
      </c>
      <c r="BM609" s="230" t="s">
        <v>1045</v>
      </c>
    </row>
    <row r="610" spans="1:47" s="2" customFormat="1" ht="12">
      <c r="A610" s="38"/>
      <c r="B610" s="39"/>
      <c r="C610" s="40"/>
      <c r="D610" s="232" t="s">
        <v>165</v>
      </c>
      <c r="E610" s="40"/>
      <c r="F610" s="233" t="s">
        <v>1044</v>
      </c>
      <c r="G610" s="40"/>
      <c r="H610" s="40"/>
      <c r="I610" s="136"/>
      <c r="J610" s="40"/>
      <c r="K610" s="40"/>
      <c r="L610" s="44"/>
      <c r="M610" s="234"/>
      <c r="N610" s="235"/>
      <c r="O610" s="84"/>
      <c r="P610" s="84"/>
      <c r="Q610" s="84"/>
      <c r="R610" s="84"/>
      <c r="S610" s="84"/>
      <c r="T610" s="85"/>
      <c r="U610" s="38"/>
      <c r="V610" s="38"/>
      <c r="W610" s="38"/>
      <c r="X610" s="38"/>
      <c r="Y610" s="38"/>
      <c r="Z610" s="38"/>
      <c r="AA610" s="38"/>
      <c r="AB610" s="38"/>
      <c r="AC610" s="38"/>
      <c r="AD610" s="38"/>
      <c r="AE610" s="38"/>
      <c r="AT610" s="17" t="s">
        <v>165</v>
      </c>
      <c r="AU610" s="17" t="s">
        <v>85</v>
      </c>
    </row>
    <row r="611" spans="1:51" s="13" customFormat="1" ht="12">
      <c r="A611" s="13"/>
      <c r="B611" s="236"/>
      <c r="C611" s="237"/>
      <c r="D611" s="232" t="s">
        <v>166</v>
      </c>
      <c r="E611" s="238" t="s">
        <v>19</v>
      </c>
      <c r="F611" s="239" t="s">
        <v>1046</v>
      </c>
      <c r="G611" s="237"/>
      <c r="H611" s="240">
        <v>310</v>
      </c>
      <c r="I611" s="241"/>
      <c r="J611" s="237"/>
      <c r="K611" s="237"/>
      <c r="L611" s="242"/>
      <c r="M611" s="243"/>
      <c r="N611" s="244"/>
      <c r="O611" s="244"/>
      <c r="P611" s="244"/>
      <c r="Q611" s="244"/>
      <c r="R611" s="244"/>
      <c r="S611" s="244"/>
      <c r="T611" s="245"/>
      <c r="U611" s="13"/>
      <c r="V611" s="13"/>
      <c r="W611" s="13"/>
      <c r="X611" s="13"/>
      <c r="Y611" s="13"/>
      <c r="Z611" s="13"/>
      <c r="AA611" s="13"/>
      <c r="AB611" s="13"/>
      <c r="AC611" s="13"/>
      <c r="AD611" s="13"/>
      <c r="AE611" s="13"/>
      <c r="AT611" s="246" t="s">
        <v>166</v>
      </c>
      <c r="AU611" s="246" t="s">
        <v>85</v>
      </c>
      <c r="AV611" s="13" t="s">
        <v>85</v>
      </c>
      <c r="AW611" s="13" t="s">
        <v>34</v>
      </c>
      <c r="AX611" s="13" t="s">
        <v>82</v>
      </c>
      <c r="AY611" s="246" t="s">
        <v>158</v>
      </c>
    </row>
    <row r="612" spans="1:65" s="2" customFormat="1" ht="16.5" customHeight="1">
      <c r="A612" s="38"/>
      <c r="B612" s="39"/>
      <c r="C612" s="259" t="s">
        <v>1047</v>
      </c>
      <c r="D612" s="259" t="s">
        <v>199</v>
      </c>
      <c r="E612" s="260" t="s">
        <v>1048</v>
      </c>
      <c r="F612" s="261" t="s">
        <v>1049</v>
      </c>
      <c r="G612" s="262" t="s">
        <v>194</v>
      </c>
      <c r="H612" s="263">
        <v>62</v>
      </c>
      <c r="I612" s="264"/>
      <c r="J612" s="265">
        <f>ROUND(I612*H612,2)</f>
        <v>0</v>
      </c>
      <c r="K612" s="261" t="s">
        <v>19</v>
      </c>
      <c r="L612" s="266"/>
      <c r="M612" s="267" t="s">
        <v>19</v>
      </c>
      <c r="N612" s="268" t="s">
        <v>45</v>
      </c>
      <c r="O612" s="84"/>
      <c r="P612" s="228">
        <f>O612*H612</f>
        <v>0</v>
      </c>
      <c r="Q612" s="228">
        <v>0.14</v>
      </c>
      <c r="R612" s="228">
        <f>Q612*H612</f>
        <v>8.680000000000001</v>
      </c>
      <c r="S612" s="228">
        <v>0</v>
      </c>
      <c r="T612" s="229">
        <f>S612*H612</f>
        <v>0</v>
      </c>
      <c r="U612" s="38"/>
      <c r="V612" s="38"/>
      <c r="W612" s="38"/>
      <c r="X612" s="38"/>
      <c r="Y612" s="38"/>
      <c r="Z612" s="38"/>
      <c r="AA612" s="38"/>
      <c r="AB612" s="38"/>
      <c r="AC612" s="38"/>
      <c r="AD612" s="38"/>
      <c r="AE612" s="38"/>
      <c r="AR612" s="230" t="s">
        <v>218</v>
      </c>
      <c r="AT612" s="230" t="s">
        <v>199</v>
      </c>
      <c r="AU612" s="230" t="s">
        <v>85</v>
      </c>
      <c r="AY612" s="17" t="s">
        <v>158</v>
      </c>
      <c r="BE612" s="231">
        <f>IF(N612="základní",J612,0)</f>
        <v>0</v>
      </c>
      <c r="BF612" s="231">
        <f>IF(N612="snížená",J612,0)</f>
        <v>0</v>
      </c>
      <c r="BG612" s="231">
        <f>IF(N612="zákl. přenesená",J612,0)</f>
        <v>0</v>
      </c>
      <c r="BH612" s="231">
        <f>IF(N612="sníž. přenesená",J612,0)</f>
        <v>0</v>
      </c>
      <c r="BI612" s="231">
        <f>IF(N612="nulová",J612,0)</f>
        <v>0</v>
      </c>
      <c r="BJ612" s="17" t="s">
        <v>82</v>
      </c>
      <c r="BK612" s="231">
        <f>ROUND(I612*H612,2)</f>
        <v>0</v>
      </c>
      <c r="BL612" s="17" t="s">
        <v>163</v>
      </c>
      <c r="BM612" s="230" t="s">
        <v>1050</v>
      </c>
    </row>
    <row r="613" spans="1:47" s="2" customFormat="1" ht="12">
      <c r="A613" s="38"/>
      <c r="B613" s="39"/>
      <c r="C613" s="40"/>
      <c r="D613" s="232" t="s">
        <v>165</v>
      </c>
      <c r="E613" s="40"/>
      <c r="F613" s="233" t="s">
        <v>1049</v>
      </c>
      <c r="G613" s="40"/>
      <c r="H613" s="40"/>
      <c r="I613" s="136"/>
      <c r="J613" s="40"/>
      <c r="K613" s="40"/>
      <c r="L613" s="44"/>
      <c r="M613" s="234"/>
      <c r="N613" s="235"/>
      <c r="O613" s="84"/>
      <c r="P613" s="84"/>
      <c r="Q613" s="84"/>
      <c r="R613" s="84"/>
      <c r="S613" s="84"/>
      <c r="T613" s="85"/>
      <c r="U613" s="38"/>
      <c r="V613" s="38"/>
      <c r="W613" s="38"/>
      <c r="X613" s="38"/>
      <c r="Y613" s="38"/>
      <c r="Z613" s="38"/>
      <c r="AA613" s="38"/>
      <c r="AB613" s="38"/>
      <c r="AC613" s="38"/>
      <c r="AD613" s="38"/>
      <c r="AE613" s="38"/>
      <c r="AT613" s="17" t="s">
        <v>165</v>
      </c>
      <c r="AU613" s="17" t="s">
        <v>85</v>
      </c>
    </row>
    <row r="614" spans="1:51" s="13" customFormat="1" ht="12">
      <c r="A614" s="13"/>
      <c r="B614" s="236"/>
      <c r="C614" s="237"/>
      <c r="D614" s="232" t="s">
        <v>166</v>
      </c>
      <c r="E614" s="238" t="s">
        <v>19</v>
      </c>
      <c r="F614" s="239" t="s">
        <v>1051</v>
      </c>
      <c r="G614" s="237"/>
      <c r="H614" s="240">
        <v>62</v>
      </c>
      <c r="I614" s="241"/>
      <c r="J614" s="237"/>
      <c r="K614" s="237"/>
      <c r="L614" s="242"/>
      <c r="M614" s="243"/>
      <c r="N614" s="244"/>
      <c r="O614" s="244"/>
      <c r="P614" s="244"/>
      <c r="Q614" s="244"/>
      <c r="R614" s="244"/>
      <c r="S614" s="244"/>
      <c r="T614" s="245"/>
      <c r="U614" s="13"/>
      <c r="V614" s="13"/>
      <c r="W614" s="13"/>
      <c r="X614" s="13"/>
      <c r="Y614" s="13"/>
      <c r="Z614" s="13"/>
      <c r="AA614" s="13"/>
      <c r="AB614" s="13"/>
      <c r="AC614" s="13"/>
      <c r="AD614" s="13"/>
      <c r="AE614" s="13"/>
      <c r="AT614" s="246" t="s">
        <v>166</v>
      </c>
      <c r="AU614" s="246" t="s">
        <v>85</v>
      </c>
      <c r="AV614" s="13" t="s">
        <v>85</v>
      </c>
      <c r="AW614" s="13" t="s">
        <v>34</v>
      </c>
      <c r="AX614" s="13" t="s">
        <v>82</v>
      </c>
      <c r="AY614" s="246" t="s">
        <v>158</v>
      </c>
    </row>
    <row r="615" spans="1:65" s="2" customFormat="1" ht="16.5" customHeight="1">
      <c r="A615" s="38"/>
      <c r="B615" s="39"/>
      <c r="C615" s="219" t="s">
        <v>1052</v>
      </c>
      <c r="D615" s="219" t="s">
        <v>159</v>
      </c>
      <c r="E615" s="220" t="s">
        <v>1053</v>
      </c>
      <c r="F615" s="221" t="s">
        <v>1054</v>
      </c>
      <c r="G615" s="222" t="s">
        <v>1035</v>
      </c>
      <c r="H615" s="223">
        <v>26.368</v>
      </c>
      <c r="I615" s="224"/>
      <c r="J615" s="225">
        <f>ROUND(I615*H615,2)</f>
        <v>0</v>
      </c>
      <c r="K615" s="221" t="s">
        <v>213</v>
      </c>
      <c r="L615" s="44"/>
      <c r="M615" s="226" t="s">
        <v>19</v>
      </c>
      <c r="N615" s="227" t="s">
        <v>45</v>
      </c>
      <c r="O615" s="84"/>
      <c r="P615" s="228">
        <f>O615*H615</f>
        <v>0</v>
      </c>
      <c r="Q615" s="228">
        <v>0</v>
      </c>
      <c r="R615" s="228">
        <f>Q615*H615</f>
        <v>0</v>
      </c>
      <c r="S615" s="228">
        <v>0</v>
      </c>
      <c r="T615" s="229">
        <f>S615*H615</f>
        <v>0</v>
      </c>
      <c r="U615" s="38"/>
      <c r="V615" s="38"/>
      <c r="W615" s="38"/>
      <c r="X615" s="38"/>
      <c r="Y615" s="38"/>
      <c r="Z615" s="38"/>
      <c r="AA615" s="38"/>
      <c r="AB615" s="38"/>
      <c r="AC615" s="38"/>
      <c r="AD615" s="38"/>
      <c r="AE615" s="38"/>
      <c r="AR615" s="230" t="s">
        <v>163</v>
      </c>
      <c r="AT615" s="230" t="s">
        <v>159</v>
      </c>
      <c r="AU615" s="230" t="s">
        <v>85</v>
      </c>
      <c r="AY615" s="17" t="s">
        <v>158</v>
      </c>
      <c r="BE615" s="231">
        <f>IF(N615="základní",J615,0)</f>
        <v>0</v>
      </c>
      <c r="BF615" s="231">
        <f>IF(N615="snížená",J615,0)</f>
        <v>0</v>
      </c>
      <c r="BG615" s="231">
        <f>IF(N615="zákl. přenesená",J615,0)</f>
        <v>0</v>
      </c>
      <c r="BH615" s="231">
        <f>IF(N615="sníž. přenesená",J615,0)</f>
        <v>0</v>
      </c>
      <c r="BI615" s="231">
        <f>IF(N615="nulová",J615,0)</f>
        <v>0</v>
      </c>
      <c r="BJ615" s="17" t="s">
        <v>82</v>
      </c>
      <c r="BK615" s="231">
        <f>ROUND(I615*H615,2)</f>
        <v>0</v>
      </c>
      <c r="BL615" s="17" t="s">
        <v>163</v>
      </c>
      <c r="BM615" s="230" t="s">
        <v>1055</v>
      </c>
    </row>
    <row r="616" spans="1:47" s="2" customFormat="1" ht="12">
      <c r="A616" s="38"/>
      <c r="B616" s="39"/>
      <c r="C616" s="40"/>
      <c r="D616" s="232" t="s">
        <v>165</v>
      </c>
      <c r="E616" s="40"/>
      <c r="F616" s="233" t="s">
        <v>1054</v>
      </c>
      <c r="G616" s="40"/>
      <c r="H616" s="40"/>
      <c r="I616" s="136"/>
      <c r="J616" s="40"/>
      <c r="K616" s="40"/>
      <c r="L616" s="44"/>
      <c r="M616" s="234"/>
      <c r="N616" s="235"/>
      <c r="O616" s="84"/>
      <c r="P616" s="84"/>
      <c r="Q616" s="84"/>
      <c r="R616" s="84"/>
      <c r="S616" s="84"/>
      <c r="T616" s="85"/>
      <c r="U616" s="38"/>
      <c r="V616" s="38"/>
      <c r="W616" s="38"/>
      <c r="X616" s="38"/>
      <c r="Y616" s="38"/>
      <c r="Z616" s="38"/>
      <c r="AA616" s="38"/>
      <c r="AB616" s="38"/>
      <c r="AC616" s="38"/>
      <c r="AD616" s="38"/>
      <c r="AE616" s="38"/>
      <c r="AT616" s="17" t="s">
        <v>165</v>
      </c>
      <c r="AU616" s="17" t="s">
        <v>85</v>
      </c>
    </row>
    <row r="617" spans="1:51" s="13" customFormat="1" ht="12">
      <c r="A617" s="13"/>
      <c r="B617" s="236"/>
      <c r="C617" s="237"/>
      <c r="D617" s="232" t="s">
        <v>166</v>
      </c>
      <c r="E617" s="238" t="s">
        <v>19</v>
      </c>
      <c r="F617" s="239" t="s">
        <v>1040</v>
      </c>
      <c r="G617" s="237"/>
      <c r="H617" s="240">
        <v>19.2</v>
      </c>
      <c r="I617" s="241"/>
      <c r="J617" s="237"/>
      <c r="K617" s="237"/>
      <c r="L617" s="242"/>
      <c r="M617" s="243"/>
      <c r="N617" s="244"/>
      <c r="O617" s="244"/>
      <c r="P617" s="244"/>
      <c r="Q617" s="244"/>
      <c r="R617" s="244"/>
      <c r="S617" s="244"/>
      <c r="T617" s="245"/>
      <c r="U617" s="13"/>
      <c r="V617" s="13"/>
      <c r="W617" s="13"/>
      <c r="X617" s="13"/>
      <c r="Y617" s="13"/>
      <c r="Z617" s="13"/>
      <c r="AA617" s="13"/>
      <c r="AB617" s="13"/>
      <c r="AC617" s="13"/>
      <c r="AD617" s="13"/>
      <c r="AE617" s="13"/>
      <c r="AT617" s="246" t="s">
        <v>166</v>
      </c>
      <c r="AU617" s="246" t="s">
        <v>85</v>
      </c>
      <c r="AV617" s="13" t="s">
        <v>85</v>
      </c>
      <c r="AW617" s="13" t="s">
        <v>34</v>
      </c>
      <c r="AX617" s="13" t="s">
        <v>74</v>
      </c>
      <c r="AY617" s="246" t="s">
        <v>158</v>
      </c>
    </row>
    <row r="618" spans="1:51" s="13" customFormat="1" ht="12">
      <c r="A618" s="13"/>
      <c r="B618" s="236"/>
      <c r="C618" s="237"/>
      <c r="D618" s="232" t="s">
        <v>166</v>
      </c>
      <c r="E618" s="238" t="s">
        <v>19</v>
      </c>
      <c r="F618" s="239" t="s">
        <v>1041</v>
      </c>
      <c r="G618" s="237"/>
      <c r="H618" s="240">
        <v>7.168</v>
      </c>
      <c r="I618" s="241"/>
      <c r="J618" s="237"/>
      <c r="K618" s="237"/>
      <c r="L618" s="242"/>
      <c r="M618" s="243"/>
      <c r="N618" s="244"/>
      <c r="O618" s="244"/>
      <c r="P618" s="244"/>
      <c r="Q618" s="244"/>
      <c r="R618" s="244"/>
      <c r="S618" s="244"/>
      <c r="T618" s="245"/>
      <c r="U618" s="13"/>
      <c r="V618" s="13"/>
      <c r="W618" s="13"/>
      <c r="X618" s="13"/>
      <c r="Y618" s="13"/>
      <c r="Z618" s="13"/>
      <c r="AA618" s="13"/>
      <c r="AB618" s="13"/>
      <c r="AC618" s="13"/>
      <c r="AD618" s="13"/>
      <c r="AE618" s="13"/>
      <c r="AT618" s="246" t="s">
        <v>166</v>
      </c>
      <c r="AU618" s="246" t="s">
        <v>85</v>
      </c>
      <c r="AV618" s="13" t="s">
        <v>85</v>
      </c>
      <c r="AW618" s="13" t="s">
        <v>34</v>
      </c>
      <c r="AX618" s="13" t="s">
        <v>74</v>
      </c>
      <c r="AY618" s="246" t="s">
        <v>158</v>
      </c>
    </row>
    <row r="619" spans="1:51" s="14" customFormat="1" ht="12">
      <c r="A619" s="14"/>
      <c r="B619" s="247"/>
      <c r="C619" s="248"/>
      <c r="D619" s="232" t="s">
        <v>166</v>
      </c>
      <c r="E619" s="249" t="s">
        <v>19</v>
      </c>
      <c r="F619" s="250" t="s">
        <v>175</v>
      </c>
      <c r="G619" s="248"/>
      <c r="H619" s="251">
        <v>26.368</v>
      </c>
      <c r="I619" s="252"/>
      <c r="J619" s="248"/>
      <c r="K619" s="248"/>
      <c r="L619" s="253"/>
      <c r="M619" s="254"/>
      <c r="N619" s="255"/>
      <c r="O619" s="255"/>
      <c r="P619" s="255"/>
      <c r="Q619" s="255"/>
      <c r="R619" s="255"/>
      <c r="S619" s="255"/>
      <c r="T619" s="256"/>
      <c r="U619" s="14"/>
      <c r="V619" s="14"/>
      <c r="W619" s="14"/>
      <c r="X619" s="14"/>
      <c r="Y619" s="14"/>
      <c r="Z619" s="14"/>
      <c r="AA619" s="14"/>
      <c r="AB619" s="14"/>
      <c r="AC619" s="14"/>
      <c r="AD619" s="14"/>
      <c r="AE619" s="14"/>
      <c r="AT619" s="257" t="s">
        <v>166</v>
      </c>
      <c r="AU619" s="257" t="s">
        <v>85</v>
      </c>
      <c r="AV619" s="14" t="s">
        <v>163</v>
      </c>
      <c r="AW619" s="14" t="s">
        <v>34</v>
      </c>
      <c r="AX619" s="14" t="s">
        <v>82</v>
      </c>
      <c r="AY619" s="257" t="s">
        <v>158</v>
      </c>
    </row>
    <row r="620" spans="1:65" s="2" customFormat="1" ht="21.75" customHeight="1">
      <c r="A620" s="38"/>
      <c r="B620" s="39"/>
      <c r="C620" s="219" t="s">
        <v>1056</v>
      </c>
      <c r="D620" s="219" t="s">
        <v>159</v>
      </c>
      <c r="E620" s="220" t="s">
        <v>1057</v>
      </c>
      <c r="F620" s="221" t="s">
        <v>1058</v>
      </c>
      <c r="G620" s="222" t="s">
        <v>1059</v>
      </c>
      <c r="H620" s="223">
        <v>44.826</v>
      </c>
      <c r="I620" s="224"/>
      <c r="J620" s="225">
        <f>ROUND(I620*H620,2)</f>
        <v>0</v>
      </c>
      <c r="K620" s="221" t="s">
        <v>213</v>
      </c>
      <c r="L620" s="44"/>
      <c r="M620" s="226" t="s">
        <v>19</v>
      </c>
      <c r="N620" s="227" t="s">
        <v>45</v>
      </c>
      <c r="O620" s="84"/>
      <c r="P620" s="228">
        <f>O620*H620</f>
        <v>0</v>
      </c>
      <c r="Q620" s="228">
        <v>0</v>
      </c>
      <c r="R620" s="228">
        <f>Q620*H620</f>
        <v>0</v>
      </c>
      <c r="S620" s="228">
        <v>0</v>
      </c>
      <c r="T620" s="229">
        <f>S620*H620</f>
        <v>0</v>
      </c>
      <c r="U620" s="38"/>
      <c r="V620" s="38"/>
      <c r="W620" s="38"/>
      <c r="X620" s="38"/>
      <c r="Y620" s="38"/>
      <c r="Z620" s="38"/>
      <c r="AA620" s="38"/>
      <c r="AB620" s="38"/>
      <c r="AC620" s="38"/>
      <c r="AD620" s="38"/>
      <c r="AE620" s="38"/>
      <c r="AR620" s="230" t="s">
        <v>163</v>
      </c>
      <c r="AT620" s="230" t="s">
        <v>159</v>
      </c>
      <c r="AU620" s="230" t="s">
        <v>85</v>
      </c>
      <c r="AY620" s="17" t="s">
        <v>158</v>
      </c>
      <c r="BE620" s="231">
        <f>IF(N620="základní",J620,0)</f>
        <v>0</v>
      </c>
      <c r="BF620" s="231">
        <f>IF(N620="snížená",J620,0)</f>
        <v>0</v>
      </c>
      <c r="BG620" s="231">
        <f>IF(N620="zákl. přenesená",J620,0)</f>
        <v>0</v>
      </c>
      <c r="BH620" s="231">
        <f>IF(N620="sníž. přenesená",J620,0)</f>
        <v>0</v>
      </c>
      <c r="BI620" s="231">
        <f>IF(N620="nulová",J620,0)</f>
        <v>0</v>
      </c>
      <c r="BJ620" s="17" t="s">
        <v>82</v>
      </c>
      <c r="BK620" s="231">
        <f>ROUND(I620*H620,2)</f>
        <v>0</v>
      </c>
      <c r="BL620" s="17" t="s">
        <v>163</v>
      </c>
      <c r="BM620" s="230" t="s">
        <v>1060</v>
      </c>
    </row>
    <row r="621" spans="1:47" s="2" customFormat="1" ht="12">
      <c r="A621" s="38"/>
      <c r="B621" s="39"/>
      <c r="C621" s="40"/>
      <c r="D621" s="232" t="s">
        <v>165</v>
      </c>
      <c r="E621" s="40"/>
      <c r="F621" s="233" t="s">
        <v>1061</v>
      </c>
      <c r="G621" s="40"/>
      <c r="H621" s="40"/>
      <c r="I621" s="136"/>
      <c r="J621" s="40"/>
      <c r="K621" s="40"/>
      <c r="L621" s="44"/>
      <c r="M621" s="234"/>
      <c r="N621" s="235"/>
      <c r="O621" s="84"/>
      <c r="P621" s="84"/>
      <c r="Q621" s="84"/>
      <c r="R621" s="84"/>
      <c r="S621" s="84"/>
      <c r="T621" s="85"/>
      <c r="U621" s="38"/>
      <c r="V621" s="38"/>
      <c r="W621" s="38"/>
      <c r="X621" s="38"/>
      <c r="Y621" s="38"/>
      <c r="Z621" s="38"/>
      <c r="AA621" s="38"/>
      <c r="AB621" s="38"/>
      <c r="AC621" s="38"/>
      <c r="AD621" s="38"/>
      <c r="AE621" s="38"/>
      <c r="AT621" s="17" t="s">
        <v>165</v>
      </c>
      <c r="AU621" s="17" t="s">
        <v>85</v>
      </c>
    </row>
    <row r="622" spans="1:47" s="2" customFormat="1" ht="12">
      <c r="A622" s="38"/>
      <c r="B622" s="39"/>
      <c r="C622" s="40"/>
      <c r="D622" s="232" t="s">
        <v>216</v>
      </c>
      <c r="E622" s="40"/>
      <c r="F622" s="258" t="s">
        <v>1062</v>
      </c>
      <c r="G622" s="40"/>
      <c r="H622" s="40"/>
      <c r="I622" s="136"/>
      <c r="J622" s="40"/>
      <c r="K622" s="40"/>
      <c r="L622" s="44"/>
      <c r="M622" s="234"/>
      <c r="N622" s="235"/>
      <c r="O622" s="84"/>
      <c r="P622" s="84"/>
      <c r="Q622" s="84"/>
      <c r="R622" s="84"/>
      <c r="S622" s="84"/>
      <c r="T622" s="85"/>
      <c r="U622" s="38"/>
      <c r="V622" s="38"/>
      <c r="W622" s="38"/>
      <c r="X622" s="38"/>
      <c r="Y622" s="38"/>
      <c r="Z622" s="38"/>
      <c r="AA622" s="38"/>
      <c r="AB622" s="38"/>
      <c r="AC622" s="38"/>
      <c r="AD622" s="38"/>
      <c r="AE622" s="38"/>
      <c r="AT622" s="17" t="s">
        <v>216</v>
      </c>
      <c r="AU622" s="17" t="s">
        <v>85</v>
      </c>
    </row>
    <row r="623" spans="1:51" s="13" customFormat="1" ht="12">
      <c r="A623" s="13"/>
      <c r="B623" s="236"/>
      <c r="C623" s="237"/>
      <c r="D623" s="232" t="s">
        <v>166</v>
      </c>
      <c r="E623" s="238" t="s">
        <v>19</v>
      </c>
      <c r="F623" s="239" t="s">
        <v>1063</v>
      </c>
      <c r="G623" s="237"/>
      <c r="H623" s="240">
        <v>32.64</v>
      </c>
      <c r="I623" s="241"/>
      <c r="J623" s="237"/>
      <c r="K623" s="237"/>
      <c r="L623" s="242"/>
      <c r="M623" s="243"/>
      <c r="N623" s="244"/>
      <c r="O623" s="244"/>
      <c r="P623" s="244"/>
      <c r="Q623" s="244"/>
      <c r="R623" s="244"/>
      <c r="S623" s="244"/>
      <c r="T623" s="245"/>
      <c r="U623" s="13"/>
      <c r="V623" s="13"/>
      <c r="W623" s="13"/>
      <c r="X623" s="13"/>
      <c r="Y623" s="13"/>
      <c r="Z623" s="13"/>
      <c r="AA623" s="13"/>
      <c r="AB623" s="13"/>
      <c r="AC623" s="13"/>
      <c r="AD623" s="13"/>
      <c r="AE623" s="13"/>
      <c r="AT623" s="246" t="s">
        <v>166</v>
      </c>
      <c r="AU623" s="246" t="s">
        <v>85</v>
      </c>
      <c r="AV623" s="13" t="s">
        <v>85</v>
      </c>
      <c r="AW623" s="13" t="s">
        <v>34</v>
      </c>
      <c r="AX623" s="13" t="s">
        <v>74</v>
      </c>
      <c r="AY623" s="246" t="s">
        <v>158</v>
      </c>
    </row>
    <row r="624" spans="1:51" s="13" customFormat="1" ht="12">
      <c r="A624" s="13"/>
      <c r="B624" s="236"/>
      <c r="C624" s="237"/>
      <c r="D624" s="232" t="s">
        <v>166</v>
      </c>
      <c r="E624" s="238" t="s">
        <v>19</v>
      </c>
      <c r="F624" s="239" t="s">
        <v>1064</v>
      </c>
      <c r="G624" s="237"/>
      <c r="H624" s="240">
        <v>12.186</v>
      </c>
      <c r="I624" s="241"/>
      <c r="J624" s="237"/>
      <c r="K624" s="237"/>
      <c r="L624" s="242"/>
      <c r="M624" s="243"/>
      <c r="N624" s="244"/>
      <c r="O624" s="244"/>
      <c r="P624" s="244"/>
      <c r="Q624" s="244"/>
      <c r="R624" s="244"/>
      <c r="S624" s="244"/>
      <c r="T624" s="245"/>
      <c r="U624" s="13"/>
      <c r="V624" s="13"/>
      <c r="W624" s="13"/>
      <c r="X624" s="13"/>
      <c r="Y624" s="13"/>
      <c r="Z624" s="13"/>
      <c r="AA624" s="13"/>
      <c r="AB624" s="13"/>
      <c r="AC624" s="13"/>
      <c r="AD624" s="13"/>
      <c r="AE624" s="13"/>
      <c r="AT624" s="246" t="s">
        <v>166</v>
      </c>
      <c r="AU624" s="246" t="s">
        <v>85</v>
      </c>
      <c r="AV624" s="13" t="s">
        <v>85</v>
      </c>
      <c r="AW624" s="13" t="s">
        <v>34</v>
      </c>
      <c r="AX624" s="13" t="s">
        <v>74</v>
      </c>
      <c r="AY624" s="246" t="s">
        <v>158</v>
      </c>
    </row>
    <row r="625" spans="1:51" s="14" customFormat="1" ht="12">
      <c r="A625" s="14"/>
      <c r="B625" s="247"/>
      <c r="C625" s="248"/>
      <c r="D625" s="232" t="s">
        <v>166</v>
      </c>
      <c r="E625" s="249" t="s">
        <v>19</v>
      </c>
      <c r="F625" s="250" t="s">
        <v>175</v>
      </c>
      <c r="G625" s="248"/>
      <c r="H625" s="251">
        <v>44.826</v>
      </c>
      <c r="I625" s="252"/>
      <c r="J625" s="248"/>
      <c r="K625" s="248"/>
      <c r="L625" s="253"/>
      <c r="M625" s="254"/>
      <c r="N625" s="255"/>
      <c r="O625" s="255"/>
      <c r="P625" s="255"/>
      <c r="Q625" s="255"/>
      <c r="R625" s="255"/>
      <c r="S625" s="255"/>
      <c r="T625" s="256"/>
      <c r="U625" s="14"/>
      <c r="V625" s="14"/>
      <c r="W625" s="14"/>
      <c r="X625" s="14"/>
      <c r="Y625" s="14"/>
      <c r="Z625" s="14"/>
      <c r="AA625" s="14"/>
      <c r="AB625" s="14"/>
      <c r="AC625" s="14"/>
      <c r="AD625" s="14"/>
      <c r="AE625" s="14"/>
      <c r="AT625" s="257" t="s">
        <v>166</v>
      </c>
      <c r="AU625" s="257" t="s">
        <v>85</v>
      </c>
      <c r="AV625" s="14" t="s">
        <v>163</v>
      </c>
      <c r="AW625" s="14" t="s">
        <v>34</v>
      </c>
      <c r="AX625" s="14" t="s">
        <v>82</v>
      </c>
      <c r="AY625" s="257" t="s">
        <v>158</v>
      </c>
    </row>
    <row r="626" spans="1:65" s="2" customFormat="1" ht="16.5" customHeight="1">
      <c r="A626" s="38"/>
      <c r="B626" s="39"/>
      <c r="C626" s="219" t="s">
        <v>1065</v>
      </c>
      <c r="D626" s="219" t="s">
        <v>159</v>
      </c>
      <c r="E626" s="220" t="s">
        <v>1066</v>
      </c>
      <c r="F626" s="221" t="s">
        <v>1067</v>
      </c>
      <c r="G626" s="222" t="s">
        <v>194</v>
      </c>
      <c r="H626" s="223">
        <v>325.5</v>
      </c>
      <c r="I626" s="224"/>
      <c r="J626" s="225">
        <f>ROUND(I626*H626,2)</f>
        <v>0</v>
      </c>
      <c r="K626" s="221" t="s">
        <v>213</v>
      </c>
      <c r="L626" s="44"/>
      <c r="M626" s="226" t="s">
        <v>19</v>
      </c>
      <c r="N626" s="227" t="s">
        <v>45</v>
      </c>
      <c r="O626" s="84"/>
      <c r="P626" s="228">
        <f>O626*H626</f>
        <v>0</v>
      </c>
      <c r="Q626" s="228">
        <v>0</v>
      </c>
      <c r="R626" s="228">
        <f>Q626*H626</f>
        <v>0</v>
      </c>
      <c r="S626" s="228">
        <v>0</v>
      </c>
      <c r="T626" s="229">
        <f>S626*H626</f>
        <v>0</v>
      </c>
      <c r="U626" s="38"/>
      <c r="V626" s="38"/>
      <c r="W626" s="38"/>
      <c r="X626" s="38"/>
      <c r="Y626" s="38"/>
      <c r="Z626" s="38"/>
      <c r="AA626" s="38"/>
      <c r="AB626" s="38"/>
      <c r="AC626" s="38"/>
      <c r="AD626" s="38"/>
      <c r="AE626" s="38"/>
      <c r="AR626" s="230" t="s">
        <v>163</v>
      </c>
      <c r="AT626" s="230" t="s">
        <v>159</v>
      </c>
      <c r="AU626" s="230" t="s">
        <v>85</v>
      </c>
      <c r="AY626" s="17" t="s">
        <v>158</v>
      </c>
      <c r="BE626" s="231">
        <f>IF(N626="základní",J626,0)</f>
        <v>0</v>
      </c>
      <c r="BF626" s="231">
        <f>IF(N626="snížená",J626,0)</f>
        <v>0</v>
      </c>
      <c r="BG626" s="231">
        <f>IF(N626="zákl. přenesená",J626,0)</f>
        <v>0</v>
      </c>
      <c r="BH626" s="231">
        <f>IF(N626="sníž. přenesená",J626,0)</f>
        <v>0</v>
      </c>
      <c r="BI626" s="231">
        <f>IF(N626="nulová",J626,0)</f>
        <v>0</v>
      </c>
      <c r="BJ626" s="17" t="s">
        <v>82</v>
      </c>
      <c r="BK626" s="231">
        <f>ROUND(I626*H626,2)</f>
        <v>0</v>
      </c>
      <c r="BL626" s="17" t="s">
        <v>163</v>
      </c>
      <c r="BM626" s="230" t="s">
        <v>1068</v>
      </c>
    </row>
    <row r="627" spans="1:47" s="2" customFormat="1" ht="12">
      <c r="A627" s="38"/>
      <c r="B627" s="39"/>
      <c r="C627" s="40"/>
      <c r="D627" s="232" t="s">
        <v>165</v>
      </c>
      <c r="E627" s="40"/>
      <c r="F627" s="233" t="s">
        <v>1067</v>
      </c>
      <c r="G627" s="40"/>
      <c r="H627" s="40"/>
      <c r="I627" s="136"/>
      <c r="J627" s="40"/>
      <c r="K627" s="40"/>
      <c r="L627" s="44"/>
      <c r="M627" s="234"/>
      <c r="N627" s="235"/>
      <c r="O627" s="84"/>
      <c r="P627" s="84"/>
      <c r="Q627" s="84"/>
      <c r="R627" s="84"/>
      <c r="S627" s="84"/>
      <c r="T627" s="85"/>
      <c r="U627" s="38"/>
      <c r="V627" s="38"/>
      <c r="W627" s="38"/>
      <c r="X627" s="38"/>
      <c r="Y627" s="38"/>
      <c r="Z627" s="38"/>
      <c r="AA627" s="38"/>
      <c r="AB627" s="38"/>
      <c r="AC627" s="38"/>
      <c r="AD627" s="38"/>
      <c r="AE627" s="38"/>
      <c r="AT627" s="17" t="s">
        <v>165</v>
      </c>
      <c r="AU627" s="17" t="s">
        <v>85</v>
      </c>
    </row>
    <row r="628" spans="1:51" s="13" customFormat="1" ht="12">
      <c r="A628" s="13"/>
      <c r="B628" s="236"/>
      <c r="C628" s="237"/>
      <c r="D628" s="232" t="s">
        <v>166</v>
      </c>
      <c r="E628" s="238" t="s">
        <v>19</v>
      </c>
      <c r="F628" s="239" t="s">
        <v>1069</v>
      </c>
      <c r="G628" s="237"/>
      <c r="H628" s="240">
        <v>325.5</v>
      </c>
      <c r="I628" s="241"/>
      <c r="J628" s="237"/>
      <c r="K628" s="237"/>
      <c r="L628" s="242"/>
      <c r="M628" s="243"/>
      <c r="N628" s="244"/>
      <c r="O628" s="244"/>
      <c r="P628" s="244"/>
      <c r="Q628" s="244"/>
      <c r="R628" s="244"/>
      <c r="S628" s="244"/>
      <c r="T628" s="245"/>
      <c r="U628" s="13"/>
      <c r="V628" s="13"/>
      <c r="W628" s="13"/>
      <c r="X628" s="13"/>
      <c r="Y628" s="13"/>
      <c r="Z628" s="13"/>
      <c r="AA628" s="13"/>
      <c r="AB628" s="13"/>
      <c r="AC628" s="13"/>
      <c r="AD628" s="13"/>
      <c r="AE628" s="13"/>
      <c r="AT628" s="246" t="s">
        <v>166</v>
      </c>
      <c r="AU628" s="246" t="s">
        <v>85</v>
      </c>
      <c r="AV628" s="13" t="s">
        <v>85</v>
      </c>
      <c r="AW628" s="13" t="s">
        <v>34</v>
      </c>
      <c r="AX628" s="13" t="s">
        <v>82</v>
      </c>
      <c r="AY628" s="246" t="s">
        <v>158</v>
      </c>
    </row>
    <row r="629" spans="1:63" s="12" customFormat="1" ht="22.8" customHeight="1">
      <c r="A629" s="12"/>
      <c r="B629" s="205"/>
      <c r="C629" s="206"/>
      <c r="D629" s="207" t="s">
        <v>73</v>
      </c>
      <c r="E629" s="269" t="s">
        <v>85</v>
      </c>
      <c r="F629" s="269" t="s">
        <v>1070</v>
      </c>
      <c r="G629" s="206"/>
      <c r="H629" s="206"/>
      <c r="I629" s="209"/>
      <c r="J629" s="270">
        <f>BK629</f>
        <v>0</v>
      </c>
      <c r="K629" s="206"/>
      <c r="L629" s="211"/>
      <c r="M629" s="212"/>
      <c r="N629" s="213"/>
      <c r="O629" s="213"/>
      <c r="P629" s="214">
        <f>SUM(P630:P632)</f>
        <v>0</v>
      </c>
      <c r="Q629" s="213"/>
      <c r="R629" s="214">
        <f>SUM(R630:R632)</f>
        <v>0</v>
      </c>
      <c r="S629" s="213"/>
      <c r="T629" s="215">
        <f>SUM(T630:T632)</f>
        <v>0</v>
      </c>
      <c r="U629" s="12"/>
      <c r="V629" s="12"/>
      <c r="W629" s="12"/>
      <c r="X629" s="12"/>
      <c r="Y629" s="12"/>
      <c r="Z629" s="12"/>
      <c r="AA629" s="12"/>
      <c r="AB629" s="12"/>
      <c r="AC629" s="12"/>
      <c r="AD629" s="12"/>
      <c r="AE629" s="12"/>
      <c r="AR629" s="216" t="s">
        <v>82</v>
      </c>
      <c r="AT629" s="217" t="s">
        <v>73</v>
      </c>
      <c r="AU629" s="217" t="s">
        <v>82</v>
      </c>
      <c r="AY629" s="216" t="s">
        <v>158</v>
      </c>
      <c r="BK629" s="218">
        <f>SUM(BK630:BK632)</f>
        <v>0</v>
      </c>
    </row>
    <row r="630" spans="1:65" s="2" customFormat="1" ht="21.75" customHeight="1">
      <c r="A630" s="38"/>
      <c r="B630" s="39"/>
      <c r="C630" s="219" t="s">
        <v>1071</v>
      </c>
      <c r="D630" s="219" t="s">
        <v>159</v>
      </c>
      <c r="E630" s="220" t="s">
        <v>1072</v>
      </c>
      <c r="F630" s="221" t="s">
        <v>1073</v>
      </c>
      <c r="G630" s="222" t="s">
        <v>194</v>
      </c>
      <c r="H630" s="223">
        <v>155</v>
      </c>
      <c r="I630" s="224"/>
      <c r="J630" s="225">
        <f>ROUND(I630*H630,2)</f>
        <v>0</v>
      </c>
      <c r="K630" s="221" t="s">
        <v>19</v>
      </c>
      <c r="L630" s="44"/>
      <c r="M630" s="226" t="s">
        <v>19</v>
      </c>
      <c r="N630" s="227" t="s">
        <v>45</v>
      </c>
      <c r="O630" s="84"/>
      <c r="P630" s="228">
        <f>O630*H630</f>
        <v>0</v>
      </c>
      <c r="Q630" s="228">
        <v>0</v>
      </c>
      <c r="R630" s="228">
        <f>Q630*H630</f>
        <v>0</v>
      </c>
      <c r="S630" s="228">
        <v>0</v>
      </c>
      <c r="T630" s="229">
        <f>S630*H630</f>
        <v>0</v>
      </c>
      <c r="U630" s="38"/>
      <c r="V630" s="38"/>
      <c r="W630" s="38"/>
      <c r="X630" s="38"/>
      <c r="Y630" s="38"/>
      <c r="Z630" s="38"/>
      <c r="AA630" s="38"/>
      <c r="AB630" s="38"/>
      <c r="AC630" s="38"/>
      <c r="AD630" s="38"/>
      <c r="AE630" s="38"/>
      <c r="AR630" s="230" t="s">
        <v>163</v>
      </c>
      <c r="AT630" s="230" t="s">
        <v>159</v>
      </c>
      <c r="AU630" s="230" t="s">
        <v>85</v>
      </c>
      <c r="AY630" s="17" t="s">
        <v>158</v>
      </c>
      <c r="BE630" s="231">
        <f>IF(N630="základní",J630,0)</f>
        <v>0</v>
      </c>
      <c r="BF630" s="231">
        <f>IF(N630="snížená",J630,0)</f>
        <v>0</v>
      </c>
      <c r="BG630" s="231">
        <f>IF(N630="zákl. přenesená",J630,0)</f>
        <v>0</v>
      </c>
      <c r="BH630" s="231">
        <f>IF(N630="sníž. přenesená",J630,0)</f>
        <v>0</v>
      </c>
      <c r="BI630" s="231">
        <f>IF(N630="nulová",J630,0)</f>
        <v>0</v>
      </c>
      <c r="BJ630" s="17" t="s">
        <v>82</v>
      </c>
      <c r="BK630" s="231">
        <f>ROUND(I630*H630,2)</f>
        <v>0</v>
      </c>
      <c r="BL630" s="17" t="s">
        <v>163</v>
      </c>
      <c r="BM630" s="230" t="s">
        <v>1074</v>
      </c>
    </row>
    <row r="631" spans="1:47" s="2" customFormat="1" ht="12">
      <c r="A631" s="38"/>
      <c r="B631" s="39"/>
      <c r="C631" s="40"/>
      <c r="D631" s="232" t="s">
        <v>165</v>
      </c>
      <c r="E631" s="40"/>
      <c r="F631" s="233" t="s">
        <v>1073</v>
      </c>
      <c r="G631" s="40"/>
      <c r="H631" s="40"/>
      <c r="I631" s="136"/>
      <c r="J631" s="40"/>
      <c r="K631" s="40"/>
      <c r="L631" s="44"/>
      <c r="M631" s="234"/>
      <c r="N631" s="235"/>
      <c r="O631" s="84"/>
      <c r="P631" s="84"/>
      <c r="Q631" s="84"/>
      <c r="R631" s="84"/>
      <c r="S631" s="84"/>
      <c r="T631" s="85"/>
      <c r="U631" s="38"/>
      <c r="V631" s="38"/>
      <c r="W631" s="38"/>
      <c r="X631" s="38"/>
      <c r="Y631" s="38"/>
      <c r="Z631" s="38"/>
      <c r="AA631" s="38"/>
      <c r="AB631" s="38"/>
      <c r="AC631" s="38"/>
      <c r="AD631" s="38"/>
      <c r="AE631" s="38"/>
      <c r="AT631" s="17" t="s">
        <v>165</v>
      </c>
      <c r="AU631" s="17" t="s">
        <v>85</v>
      </c>
    </row>
    <row r="632" spans="1:51" s="13" customFormat="1" ht="12">
      <c r="A632" s="13"/>
      <c r="B632" s="236"/>
      <c r="C632" s="237"/>
      <c r="D632" s="232" t="s">
        <v>166</v>
      </c>
      <c r="E632" s="238" t="s">
        <v>19</v>
      </c>
      <c r="F632" s="239" t="s">
        <v>1075</v>
      </c>
      <c r="G632" s="237"/>
      <c r="H632" s="240">
        <v>155</v>
      </c>
      <c r="I632" s="241"/>
      <c r="J632" s="237"/>
      <c r="K632" s="237"/>
      <c r="L632" s="242"/>
      <c r="M632" s="243"/>
      <c r="N632" s="244"/>
      <c r="O632" s="244"/>
      <c r="P632" s="244"/>
      <c r="Q632" s="244"/>
      <c r="R632" s="244"/>
      <c r="S632" s="244"/>
      <c r="T632" s="245"/>
      <c r="U632" s="13"/>
      <c r="V632" s="13"/>
      <c r="W632" s="13"/>
      <c r="X632" s="13"/>
      <c r="Y632" s="13"/>
      <c r="Z632" s="13"/>
      <c r="AA632" s="13"/>
      <c r="AB632" s="13"/>
      <c r="AC632" s="13"/>
      <c r="AD632" s="13"/>
      <c r="AE632" s="13"/>
      <c r="AT632" s="246" t="s">
        <v>166</v>
      </c>
      <c r="AU632" s="246" t="s">
        <v>85</v>
      </c>
      <c r="AV632" s="13" t="s">
        <v>85</v>
      </c>
      <c r="AW632" s="13" t="s">
        <v>34</v>
      </c>
      <c r="AX632" s="13" t="s">
        <v>82</v>
      </c>
      <c r="AY632" s="246" t="s">
        <v>158</v>
      </c>
    </row>
    <row r="633" spans="1:63" s="12" customFormat="1" ht="22.8" customHeight="1">
      <c r="A633" s="12"/>
      <c r="B633" s="205"/>
      <c r="C633" s="206"/>
      <c r="D633" s="207" t="s">
        <v>73</v>
      </c>
      <c r="E633" s="269" t="s">
        <v>191</v>
      </c>
      <c r="F633" s="269" t="s">
        <v>1076</v>
      </c>
      <c r="G633" s="206"/>
      <c r="H633" s="206"/>
      <c r="I633" s="209"/>
      <c r="J633" s="270">
        <f>BK633</f>
        <v>0</v>
      </c>
      <c r="K633" s="206"/>
      <c r="L633" s="211"/>
      <c r="M633" s="212"/>
      <c r="N633" s="213"/>
      <c r="O633" s="213"/>
      <c r="P633" s="214">
        <f>SUM(P634:P646)</f>
        <v>0</v>
      </c>
      <c r="Q633" s="213"/>
      <c r="R633" s="214">
        <f>SUM(R634:R646)</f>
        <v>41.851</v>
      </c>
      <c r="S633" s="213"/>
      <c r="T633" s="215">
        <f>SUM(T634:T646)</f>
        <v>0</v>
      </c>
      <c r="U633" s="12"/>
      <c r="V633" s="12"/>
      <c r="W633" s="12"/>
      <c r="X633" s="12"/>
      <c r="Y633" s="12"/>
      <c r="Z633" s="12"/>
      <c r="AA633" s="12"/>
      <c r="AB633" s="12"/>
      <c r="AC633" s="12"/>
      <c r="AD633" s="12"/>
      <c r="AE633" s="12"/>
      <c r="AR633" s="216" t="s">
        <v>82</v>
      </c>
      <c r="AT633" s="217" t="s">
        <v>73</v>
      </c>
      <c r="AU633" s="217" t="s">
        <v>82</v>
      </c>
      <c r="AY633" s="216" t="s">
        <v>158</v>
      </c>
      <c r="BK633" s="218">
        <f>SUM(BK634:BK646)</f>
        <v>0</v>
      </c>
    </row>
    <row r="634" spans="1:65" s="2" customFormat="1" ht="21.75" customHeight="1">
      <c r="A634" s="38"/>
      <c r="B634" s="39"/>
      <c r="C634" s="219" t="s">
        <v>1077</v>
      </c>
      <c r="D634" s="219" t="s">
        <v>159</v>
      </c>
      <c r="E634" s="220" t="s">
        <v>1078</v>
      </c>
      <c r="F634" s="221" t="s">
        <v>1079</v>
      </c>
      <c r="G634" s="222" t="s">
        <v>194</v>
      </c>
      <c r="H634" s="223">
        <v>77.5</v>
      </c>
      <c r="I634" s="224"/>
      <c r="J634" s="225">
        <f>ROUND(I634*H634,2)</f>
        <v>0</v>
      </c>
      <c r="K634" s="221" t="s">
        <v>19</v>
      </c>
      <c r="L634" s="44"/>
      <c r="M634" s="226" t="s">
        <v>19</v>
      </c>
      <c r="N634" s="227" t="s">
        <v>45</v>
      </c>
      <c r="O634" s="84"/>
      <c r="P634" s="228">
        <f>O634*H634</f>
        <v>0</v>
      </c>
      <c r="Q634" s="228">
        <v>0</v>
      </c>
      <c r="R634" s="228">
        <f>Q634*H634</f>
        <v>0</v>
      </c>
      <c r="S634" s="228">
        <v>0</v>
      </c>
      <c r="T634" s="229">
        <f>S634*H634</f>
        <v>0</v>
      </c>
      <c r="U634" s="38"/>
      <c r="V634" s="38"/>
      <c r="W634" s="38"/>
      <c r="X634" s="38"/>
      <c r="Y634" s="38"/>
      <c r="Z634" s="38"/>
      <c r="AA634" s="38"/>
      <c r="AB634" s="38"/>
      <c r="AC634" s="38"/>
      <c r="AD634" s="38"/>
      <c r="AE634" s="38"/>
      <c r="AR634" s="230" t="s">
        <v>163</v>
      </c>
      <c r="AT634" s="230" t="s">
        <v>159</v>
      </c>
      <c r="AU634" s="230" t="s">
        <v>85</v>
      </c>
      <c r="AY634" s="17" t="s">
        <v>158</v>
      </c>
      <c r="BE634" s="231">
        <f>IF(N634="základní",J634,0)</f>
        <v>0</v>
      </c>
      <c r="BF634" s="231">
        <f>IF(N634="snížená",J634,0)</f>
        <v>0</v>
      </c>
      <c r="BG634" s="231">
        <f>IF(N634="zákl. přenesená",J634,0)</f>
        <v>0</v>
      </c>
      <c r="BH634" s="231">
        <f>IF(N634="sníž. přenesená",J634,0)</f>
        <v>0</v>
      </c>
      <c r="BI634" s="231">
        <f>IF(N634="nulová",J634,0)</f>
        <v>0</v>
      </c>
      <c r="BJ634" s="17" t="s">
        <v>82</v>
      </c>
      <c r="BK634" s="231">
        <f>ROUND(I634*H634,2)</f>
        <v>0</v>
      </c>
      <c r="BL634" s="17" t="s">
        <v>163</v>
      </c>
      <c r="BM634" s="230" t="s">
        <v>1080</v>
      </c>
    </row>
    <row r="635" spans="1:47" s="2" customFormat="1" ht="12">
      <c r="A635" s="38"/>
      <c r="B635" s="39"/>
      <c r="C635" s="40"/>
      <c r="D635" s="232" t="s">
        <v>165</v>
      </c>
      <c r="E635" s="40"/>
      <c r="F635" s="233" t="s">
        <v>1079</v>
      </c>
      <c r="G635" s="40"/>
      <c r="H635" s="40"/>
      <c r="I635" s="136"/>
      <c r="J635" s="40"/>
      <c r="K635" s="40"/>
      <c r="L635" s="44"/>
      <c r="M635" s="234"/>
      <c r="N635" s="235"/>
      <c r="O635" s="84"/>
      <c r="P635" s="84"/>
      <c r="Q635" s="84"/>
      <c r="R635" s="84"/>
      <c r="S635" s="84"/>
      <c r="T635" s="85"/>
      <c r="U635" s="38"/>
      <c r="V635" s="38"/>
      <c r="W635" s="38"/>
      <c r="X635" s="38"/>
      <c r="Y635" s="38"/>
      <c r="Z635" s="38"/>
      <c r="AA635" s="38"/>
      <c r="AB635" s="38"/>
      <c r="AC635" s="38"/>
      <c r="AD635" s="38"/>
      <c r="AE635" s="38"/>
      <c r="AT635" s="17" t="s">
        <v>165</v>
      </c>
      <c r="AU635" s="17" t="s">
        <v>85</v>
      </c>
    </row>
    <row r="636" spans="1:51" s="13" customFormat="1" ht="12">
      <c r="A636" s="13"/>
      <c r="B636" s="236"/>
      <c r="C636" s="237"/>
      <c r="D636" s="232" t="s">
        <v>166</v>
      </c>
      <c r="E636" s="238" t="s">
        <v>19</v>
      </c>
      <c r="F636" s="239" t="s">
        <v>1081</v>
      </c>
      <c r="G636" s="237"/>
      <c r="H636" s="240">
        <v>77.5</v>
      </c>
      <c r="I636" s="241"/>
      <c r="J636" s="237"/>
      <c r="K636" s="237"/>
      <c r="L636" s="242"/>
      <c r="M636" s="243"/>
      <c r="N636" s="244"/>
      <c r="O636" s="244"/>
      <c r="P636" s="244"/>
      <c r="Q636" s="244"/>
      <c r="R636" s="244"/>
      <c r="S636" s="244"/>
      <c r="T636" s="245"/>
      <c r="U636" s="13"/>
      <c r="V636" s="13"/>
      <c r="W636" s="13"/>
      <c r="X636" s="13"/>
      <c r="Y636" s="13"/>
      <c r="Z636" s="13"/>
      <c r="AA636" s="13"/>
      <c r="AB636" s="13"/>
      <c r="AC636" s="13"/>
      <c r="AD636" s="13"/>
      <c r="AE636" s="13"/>
      <c r="AT636" s="246" t="s">
        <v>166</v>
      </c>
      <c r="AU636" s="246" t="s">
        <v>85</v>
      </c>
      <c r="AV636" s="13" t="s">
        <v>85</v>
      </c>
      <c r="AW636" s="13" t="s">
        <v>34</v>
      </c>
      <c r="AX636" s="13" t="s">
        <v>82</v>
      </c>
      <c r="AY636" s="246" t="s">
        <v>158</v>
      </c>
    </row>
    <row r="637" spans="1:65" s="2" customFormat="1" ht="16.5" customHeight="1">
      <c r="A637" s="38"/>
      <c r="B637" s="39"/>
      <c r="C637" s="259" t="s">
        <v>1082</v>
      </c>
      <c r="D637" s="259" t="s">
        <v>199</v>
      </c>
      <c r="E637" s="260" t="s">
        <v>1083</v>
      </c>
      <c r="F637" s="261" t="s">
        <v>1084</v>
      </c>
      <c r="G637" s="262" t="s">
        <v>1059</v>
      </c>
      <c r="H637" s="263">
        <v>10.463</v>
      </c>
      <c r="I637" s="264"/>
      <c r="J637" s="265">
        <f>ROUND(I637*H637,2)</f>
        <v>0</v>
      </c>
      <c r="K637" s="261" t="s">
        <v>213</v>
      </c>
      <c r="L637" s="266"/>
      <c r="M637" s="267" t="s">
        <v>19</v>
      </c>
      <c r="N637" s="268" t="s">
        <v>45</v>
      </c>
      <c r="O637" s="84"/>
      <c r="P637" s="228">
        <f>O637*H637</f>
        <v>0</v>
      </c>
      <c r="Q637" s="228">
        <v>1</v>
      </c>
      <c r="R637" s="228">
        <f>Q637*H637</f>
        <v>10.463</v>
      </c>
      <c r="S637" s="228">
        <v>0</v>
      </c>
      <c r="T637" s="229">
        <f>S637*H637</f>
        <v>0</v>
      </c>
      <c r="U637" s="38"/>
      <c r="V637" s="38"/>
      <c r="W637" s="38"/>
      <c r="X637" s="38"/>
      <c r="Y637" s="38"/>
      <c r="Z637" s="38"/>
      <c r="AA637" s="38"/>
      <c r="AB637" s="38"/>
      <c r="AC637" s="38"/>
      <c r="AD637" s="38"/>
      <c r="AE637" s="38"/>
      <c r="AR637" s="230" t="s">
        <v>241</v>
      </c>
      <c r="AT637" s="230" t="s">
        <v>199</v>
      </c>
      <c r="AU637" s="230" t="s">
        <v>85</v>
      </c>
      <c r="AY637" s="17" t="s">
        <v>158</v>
      </c>
      <c r="BE637" s="231">
        <f>IF(N637="základní",J637,0)</f>
        <v>0</v>
      </c>
      <c r="BF637" s="231">
        <f>IF(N637="snížená",J637,0)</f>
        <v>0</v>
      </c>
      <c r="BG637" s="231">
        <f>IF(N637="zákl. přenesená",J637,0)</f>
        <v>0</v>
      </c>
      <c r="BH637" s="231">
        <f>IF(N637="sníž. přenesená",J637,0)</f>
        <v>0</v>
      </c>
      <c r="BI637" s="231">
        <f>IF(N637="nulová",J637,0)</f>
        <v>0</v>
      </c>
      <c r="BJ637" s="17" t="s">
        <v>82</v>
      </c>
      <c r="BK637" s="231">
        <f>ROUND(I637*H637,2)</f>
        <v>0</v>
      </c>
      <c r="BL637" s="17" t="s">
        <v>236</v>
      </c>
      <c r="BM637" s="230" t="s">
        <v>1085</v>
      </c>
    </row>
    <row r="638" spans="1:47" s="2" customFormat="1" ht="12">
      <c r="A638" s="38"/>
      <c r="B638" s="39"/>
      <c r="C638" s="40"/>
      <c r="D638" s="232" t="s">
        <v>165</v>
      </c>
      <c r="E638" s="40"/>
      <c r="F638" s="233" t="s">
        <v>1084</v>
      </c>
      <c r="G638" s="40"/>
      <c r="H638" s="40"/>
      <c r="I638" s="136"/>
      <c r="J638" s="40"/>
      <c r="K638" s="40"/>
      <c r="L638" s="44"/>
      <c r="M638" s="234"/>
      <c r="N638" s="235"/>
      <c r="O638" s="84"/>
      <c r="P638" s="84"/>
      <c r="Q638" s="84"/>
      <c r="R638" s="84"/>
      <c r="S638" s="84"/>
      <c r="T638" s="85"/>
      <c r="U638" s="38"/>
      <c r="V638" s="38"/>
      <c r="W638" s="38"/>
      <c r="X638" s="38"/>
      <c r="Y638" s="38"/>
      <c r="Z638" s="38"/>
      <c r="AA638" s="38"/>
      <c r="AB638" s="38"/>
      <c r="AC638" s="38"/>
      <c r="AD638" s="38"/>
      <c r="AE638" s="38"/>
      <c r="AT638" s="17" t="s">
        <v>165</v>
      </c>
      <c r="AU638" s="17" t="s">
        <v>85</v>
      </c>
    </row>
    <row r="639" spans="1:51" s="13" customFormat="1" ht="12">
      <c r="A639" s="13"/>
      <c r="B639" s="236"/>
      <c r="C639" s="237"/>
      <c r="D639" s="232" t="s">
        <v>166</v>
      </c>
      <c r="E639" s="238" t="s">
        <v>19</v>
      </c>
      <c r="F639" s="239" t="s">
        <v>1086</v>
      </c>
      <c r="G639" s="237"/>
      <c r="H639" s="240">
        <v>10.463</v>
      </c>
      <c r="I639" s="241"/>
      <c r="J639" s="237"/>
      <c r="K639" s="237"/>
      <c r="L639" s="242"/>
      <c r="M639" s="243"/>
      <c r="N639" s="244"/>
      <c r="O639" s="244"/>
      <c r="P639" s="244"/>
      <c r="Q639" s="244"/>
      <c r="R639" s="244"/>
      <c r="S639" s="244"/>
      <c r="T639" s="245"/>
      <c r="U639" s="13"/>
      <c r="V639" s="13"/>
      <c r="W639" s="13"/>
      <c r="X639" s="13"/>
      <c r="Y639" s="13"/>
      <c r="Z639" s="13"/>
      <c r="AA639" s="13"/>
      <c r="AB639" s="13"/>
      <c r="AC639" s="13"/>
      <c r="AD639" s="13"/>
      <c r="AE639" s="13"/>
      <c r="AT639" s="246" t="s">
        <v>166</v>
      </c>
      <c r="AU639" s="246" t="s">
        <v>85</v>
      </c>
      <c r="AV639" s="13" t="s">
        <v>85</v>
      </c>
      <c r="AW639" s="13" t="s">
        <v>34</v>
      </c>
      <c r="AX639" s="13" t="s">
        <v>82</v>
      </c>
      <c r="AY639" s="246" t="s">
        <v>158</v>
      </c>
    </row>
    <row r="640" spans="1:65" s="2" customFormat="1" ht="16.5" customHeight="1">
      <c r="A640" s="38"/>
      <c r="B640" s="39"/>
      <c r="C640" s="219" t="s">
        <v>1087</v>
      </c>
      <c r="D640" s="219" t="s">
        <v>159</v>
      </c>
      <c r="E640" s="220" t="s">
        <v>1088</v>
      </c>
      <c r="F640" s="221" t="s">
        <v>1089</v>
      </c>
      <c r="G640" s="222" t="s">
        <v>194</v>
      </c>
      <c r="H640" s="223">
        <v>77.5</v>
      </c>
      <c r="I640" s="224"/>
      <c r="J640" s="225">
        <f>ROUND(I640*H640,2)</f>
        <v>0</v>
      </c>
      <c r="K640" s="221" t="s">
        <v>19</v>
      </c>
      <c r="L640" s="44"/>
      <c r="M640" s="226" t="s">
        <v>19</v>
      </c>
      <c r="N640" s="227" t="s">
        <v>45</v>
      </c>
      <c r="O640" s="84"/>
      <c r="P640" s="228">
        <f>O640*H640</f>
        <v>0</v>
      </c>
      <c r="Q640" s="228">
        <v>0</v>
      </c>
      <c r="R640" s="228">
        <f>Q640*H640</f>
        <v>0</v>
      </c>
      <c r="S640" s="228">
        <v>0</v>
      </c>
      <c r="T640" s="229">
        <f>S640*H640</f>
        <v>0</v>
      </c>
      <c r="U640" s="38"/>
      <c r="V640" s="38"/>
      <c r="W640" s="38"/>
      <c r="X640" s="38"/>
      <c r="Y640" s="38"/>
      <c r="Z640" s="38"/>
      <c r="AA640" s="38"/>
      <c r="AB640" s="38"/>
      <c r="AC640" s="38"/>
      <c r="AD640" s="38"/>
      <c r="AE640" s="38"/>
      <c r="AR640" s="230" t="s">
        <v>163</v>
      </c>
      <c r="AT640" s="230" t="s">
        <v>159</v>
      </c>
      <c r="AU640" s="230" t="s">
        <v>85</v>
      </c>
      <c r="AY640" s="17" t="s">
        <v>158</v>
      </c>
      <c r="BE640" s="231">
        <f>IF(N640="základní",J640,0)</f>
        <v>0</v>
      </c>
      <c r="BF640" s="231">
        <f>IF(N640="snížená",J640,0)</f>
        <v>0</v>
      </c>
      <c r="BG640" s="231">
        <f>IF(N640="zákl. přenesená",J640,0)</f>
        <v>0</v>
      </c>
      <c r="BH640" s="231">
        <f>IF(N640="sníž. přenesená",J640,0)</f>
        <v>0</v>
      </c>
      <c r="BI640" s="231">
        <f>IF(N640="nulová",J640,0)</f>
        <v>0</v>
      </c>
      <c r="BJ640" s="17" t="s">
        <v>82</v>
      </c>
      <c r="BK640" s="231">
        <f>ROUND(I640*H640,2)</f>
        <v>0</v>
      </c>
      <c r="BL640" s="17" t="s">
        <v>163</v>
      </c>
      <c r="BM640" s="230" t="s">
        <v>1090</v>
      </c>
    </row>
    <row r="641" spans="1:47" s="2" customFormat="1" ht="12">
      <c r="A641" s="38"/>
      <c r="B641" s="39"/>
      <c r="C641" s="40"/>
      <c r="D641" s="232" t="s">
        <v>165</v>
      </c>
      <c r="E641" s="40"/>
      <c r="F641" s="233" t="s">
        <v>1089</v>
      </c>
      <c r="G641" s="40"/>
      <c r="H641" s="40"/>
      <c r="I641" s="136"/>
      <c r="J641" s="40"/>
      <c r="K641" s="40"/>
      <c r="L641" s="44"/>
      <c r="M641" s="234"/>
      <c r="N641" s="235"/>
      <c r="O641" s="84"/>
      <c r="P641" s="84"/>
      <c r="Q641" s="84"/>
      <c r="R641" s="84"/>
      <c r="S641" s="84"/>
      <c r="T641" s="85"/>
      <c r="U641" s="38"/>
      <c r="V641" s="38"/>
      <c r="W641" s="38"/>
      <c r="X641" s="38"/>
      <c r="Y641" s="38"/>
      <c r="Z641" s="38"/>
      <c r="AA641" s="38"/>
      <c r="AB641" s="38"/>
      <c r="AC641" s="38"/>
      <c r="AD641" s="38"/>
      <c r="AE641" s="38"/>
      <c r="AT641" s="17" t="s">
        <v>165</v>
      </c>
      <c r="AU641" s="17" t="s">
        <v>85</v>
      </c>
    </row>
    <row r="642" spans="1:51" s="13" customFormat="1" ht="12">
      <c r="A642" s="13"/>
      <c r="B642" s="236"/>
      <c r="C642" s="237"/>
      <c r="D642" s="232" t="s">
        <v>166</v>
      </c>
      <c r="E642" s="238" t="s">
        <v>19</v>
      </c>
      <c r="F642" s="239" t="s">
        <v>1081</v>
      </c>
      <c r="G642" s="237"/>
      <c r="H642" s="240">
        <v>77.5</v>
      </c>
      <c r="I642" s="241"/>
      <c r="J642" s="237"/>
      <c r="K642" s="237"/>
      <c r="L642" s="242"/>
      <c r="M642" s="243"/>
      <c r="N642" s="244"/>
      <c r="O642" s="244"/>
      <c r="P642" s="244"/>
      <c r="Q642" s="244"/>
      <c r="R642" s="244"/>
      <c r="S642" s="244"/>
      <c r="T642" s="245"/>
      <c r="U642" s="13"/>
      <c r="V642" s="13"/>
      <c r="W642" s="13"/>
      <c r="X642" s="13"/>
      <c r="Y642" s="13"/>
      <c r="Z642" s="13"/>
      <c r="AA642" s="13"/>
      <c r="AB642" s="13"/>
      <c r="AC642" s="13"/>
      <c r="AD642" s="13"/>
      <c r="AE642" s="13"/>
      <c r="AT642" s="246" t="s">
        <v>166</v>
      </c>
      <c r="AU642" s="246" t="s">
        <v>85</v>
      </c>
      <c r="AV642" s="13" t="s">
        <v>85</v>
      </c>
      <c r="AW642" s="13" t="s">
        <v>34</v>
      </c>
      <c r="AX642" s="13" t="s">
        <v>82</v>
      </c>
      <c r="AY642" s="246" t="s">
        <v>158</v>
      </c>
    </row>
    <row r="643" spans="1:65" s="2" customFormat="1" ht="16.5" customHeight="1">
      <c r="A643" s="38"/>
      <c r="B643" s="39"/>
      <c r="C643" s="259" t="s">
        <v>1091</v>
      </c>
      <c r="D643" s="259" t="s">
        <v>199</v>
      </c>
      <c r="E643" s="260" t="s">
        <v>1092</v>
      </c>
      <c r="F643" s="261" t="s">
        <v>1093</v>
      </c>
      <c r="G643" s="262" t="s">
        <v>1059</v>
      </c>
      <c r="H643" s="263">
        <v>31.388</v>
      </c>
      <c r="I643" s="264"/>
      <c r="J643" s="265">
        <f>ROUND(I643*H643,2)</f>
        <v>0</v>
      </c>
      <c r="K643" s="261" t="s">
        <v>213</v>
      </c>
      <c r="L643" s="266"/>
      <c r="M643" s="267" t="s">
        <v>19</v>
      </c>
      <c r="N643" s="268" t="s">
        <v>45</v>
      </c>
      <c r="O643" s="84"/>
      <c r="P643" s="228">
        <f>O643*H643</f>
        <v>0</v>
      </c>
      <c r="Q643" s="228">
        <v>1</v>
      </c>
      <c r="R643" s="228">
        <f>Q643*H643</f>
        <v>31.388</v>
      </c>
      <c r="S643" s="228">
        <v>0</v>
      </c>
      <c r="T643" s="229">
        <f>S643*H643</f>
        <v>0</v>
      </c>
      <c r="U643" s="38"/>
      <c r="V643" s="38"/>
      <c r="W643" s="38"/>
      <c r="X643" s="38"/>
      <c r="Y643" s="38"/>
      <c r="Z643" s="38"/>
      <c r="AA643" s="38"/>
      <c r="AB643" s="38"/>
      <c r="AC643" s="38"/>
      <c r="AD643" s="38"/>
      <c r="AE643" s="38"/>
      <c r="AR643" s="230" t="s">
        <v>241</v>
      </c>
      <c r="AT643" s="230" t="s">
        <v>199</v>
      </c>
      <c r="AU643" s="230" t="s">
        <v>85</v>
      </c>
      <c r="AY643" s="17" t="s">
        <v>158</v>
      </c>
      <c r="BE643" s="231">
        <f>IF(N643="základní",J643,0)</f>
        <v>0</v>
      </c>
      <c r="BF643" s="231">
        <f>IF(N643="snížená",J643,0)</f>
        <v>0</v>
      </c>
      <c r="BG643" s="231">
        <f>IF(N643="zákl. přenesená",J643,0)</f>
        <v>0</v>
      </c>
      <c r="BH643" s="231">
        <f>IF(N643="sníž. přenesená",J643,0)</f>
        <v>0</v>
      </c>
      <c r="BI643" s="231">
        <f>IF(N643="nulová",J643,0)</f>
        <v>0</v>
      </c>
      <c r="BJ643" s="17" t="s">
        <v>82</v>
      </c>
      <c r="BK643" s="231">
        <f>ROUND(I643*H643,2)</f>
        <v>0</v>
      </c>
      <c r="BL643" s="17" t="s">
        <v>236</v>
      </c>
      <c r="BM643" s="230" t="s">
        <v>1094</v>
      </c>
    </row>
    <row r="644" spans="1:47" s="2" customFormat="1" ht="12">
      <c r="A644" s="38"/>
      <c r="B644" s="39"/>
      <c r="C644" s="40"/>
      <c r="D644" s="232" t="s">
        <v>165</v>
      </c>
      <c r="E644" s="40"/>
      <c r="F644" s="233" t="s">
        <v>1093</v>
      </c>
      <c r="G644" s="40"/>
      <c r="H644" s="40"/>
      <c r="I644" s="136"/>
      <c r="J644" s="40"/>
      <c r="K644" s="40"/>
      <c r="L644" s="44"/>
      <c r="M644" s="234"/>
      <c r="N644" s="235"/>
      <c r="O644" s="84"/>
      <c r="P644" s="84"/>
      <c r="Q644" s="84"/>
      <c r="R644" s="84"/>
      <c r="S644" s="84"/>
      <c r="T644" s="85"/>
      <c r="U644" s="38"/>
      <c r="V644" s="38"/>
      <c r="W644" s="38"/>
      <c r="X644" s="38"/>
      <c r="Y644" s="38"/>
      <c r="Z644" s="38"/>
      <c r="AA644" s="38"/>
      <c r="AB644" s="38"/>
      <c r="AC644" s="38"/>
      <c r="AD644" s="38"/>
      <c r="AE644" s="38"/>
      <c r="AT644" s="17" t="s">
        <v>165</v>
      </c>
      <c r="AU644" s="17" t="s">
        <v>85</v>
      </c>
    </row>
    <row r="645" spans="1:51" s="13" customFormat="1" ht="12">
      <c r="A645" s="13"/>
      <c r="B645" s="236"/>
      <c r="C645" s="237"/>
      <c r="D645" s="232" t="s">
        <v>166</v>
      </c>
      <c r="E645" s="238" t="s">
        <v>19</v>
      </c>
      <c r="F645" s="239" t="s">
        <v>1095</v>
      </c>
      <c r="G645" s="237"/>
      <c r="H645" s="240">
        <v>31.388</v>
      </c>
      <c r="I645" s="241"/>
      <c r="J645" s="237"/>
      <c r="K645" s="237"/>
      <c r="L645" s="242"/>
      <c r="M645" s="243"/>
      <c r="N645" s="244"/>
      <c r="O645" s="244"/>
      <c r="P645" s="244"/>
      <c r="Q645" s="244"/>
      <c r="R645" s="244"/>
      <c r="S645" s="244"/>
      <c r="T645" s="245"/>
      <c r="U645" s="13"/>
      <c r="V645" s="13"/>
      <c r="W645" s="13"/>
      <c r="X645" s="13"/>
      <c r="Y645" s="13"/>
      <c r="Z645" s="13"/>
      <c r="AA645" s="13"/>
      <c r="AB645" s="13"/>
      <c r="AC645" s="13"/>
      <c r="AD645" s="13"/>
      <c r="AE645" s="13"/>
      <c r="AT645" s="246" t="s">
        <v>166</v>
      </c>
      <c r="AU645" s="246" t="s">
        <v>85</v>
      </c>
      <c r="AV645" s="13" t="s">
        <v>85</v>
      </c>
      <c r="AW645" s="13" t="s">
        <v>34</v>
      </c>
      <c r="AX645" s="13" t="s">
        <v>74</v>
      </c>
      <c r="AY645" s="246" t="s">
        <v>158</v>
      </c>
    </row>
    <row r="646" spans="1:51" s="14" customFormat="1" ht="12">
      <c r="A646" s="14"/>
      <c r="B646" s="247"/>
      <c r="C646" s="248"/>
      <c r="D646" s="232" t="s">
        <v>166</v>
      </c>
      <c r="E646" s="249" t="s">
        <v>19</v>
      </c>
      <c r="F646" s="250" t="s">
        <v>175</v>
      </c>
      <c r="G646" s="248"/>
      <c r="H646" s="251">
        <v>31.388</v>
      </c>
      <c r="I646" s="252"/>
      <c r="J646" s="248"/>
      <c r="K646" s="248"/>
      <c r="L646" s="253"/>
      <c r="M646" s="254"/>
      <c r="N646" s="255"/>
      <c r="O646" s="255"/>
      <c r="P646" s="255"/>
      <c r="Q646" s="255"/>
      <c r="R646" s="255"/>
      <c r="S646" s="255"/>
      <c r="T646" s="256"/>
      <c r="U646" s="14"/>
      <c r="V646" s="14"/>
      <c r="W646" s="14"/>
      <c r="X646" s="14"/>
      <c r="Y646" s="14"/>
      <c r="Z646" s="14"/>
      <c r="AA646" s="14"/>
      <c r="AB646" s="14"/>
      <c r="AC646" s="14"/>
      <c r="AD646" s="14"/>
      <c r="AE646" s="14"/>
      <c r="AT646" s="257" t="s">
        <v>166</v>
      </c>
      <c r="AU646" s="257" t="s">
        <v>85</v>
      </c>
      <c r="AV646" s="14" t="s">
        <v>163</v>
      </c>
      <c r="AW646" s="14" t="s">
        <v>34</v>
      </c>
      <c r="AX646" s="14" t="s">
        <v>82</v>
      </c>
      <c r="AY646" s="257" t="s">
        <v>158</v>
      </c>
    </row>
    <row r="647" spans="1:63" s="12" customFormat="1" ht="25.9" customHeight="1">
      <c r="A647" s="12"/>
      <c r="B647" s="205"/>
      <c r="C647" s="206"/>
      <c r="D647" s="207" t="s">
        <v>73</v>
      </c>
      <c r="E647" s="208" t="s">
        <v>1096</v>
      </c>
      <c r="F647" s="208" t="s">
        <v>1097</v>
      </c>
      <c r="G647" s="206"/>
      <c r="H647" s="206"/>
      <c r="I647" s="209"/>
      <c r="J647" s="210">
        <f>BK647</f>
        <v>0</v>
      </c>
      <c r="K647" s="206"/>
      <c r="L647" s="211"/>
      <c r="M647" s="212"/>
      <c r="N647" s="213"/>
      <c r="O647" s="213"/>
      <c r="P647" s="214">
        <f>SUM(P648:P742)</f>
        <v>0</v>
      </c>
      <c r="Q647" s="213"/>
      <c r="R647" s="214">
        <f>SUM(R648:R742)</f>
        <v>48.49728044</v>
      </c>
      <c r="S647" s="213"/>
      <c r="T647" s="215">
        <f>SUM(T648:T742)</f>
        <v>0</v>
      </c>
      <c r="U647" s="12"/>
      <c r="V647" s="12"/>
      <c r="W647" s="12"/>
      <c r="X647" s="12"/>
      <c r="Y647" s="12"/>
      <c r="Z647" s="12"/>
      <c r="AA647" s="12"/>
      <c r="AB647" s="12"/>
      <c r="AC647" s="12"/>
      <c r="AD647" s="12"/>
      <c r="AE647" s="12"/>
      <c r="AR647" s="216" t="s">
        <v>176</v>
      </c>
      <c r="AT647" s="217" t="s">
        <v>73</v>
      </c>
      <c r="AU647" s="217" t="s">
        <v>74</v>
      </c>
      <c r="AY647" s="216" t="s">
        <v>158</v>
      </c>
      <c r="BK647" s="218">
        <f>SUM(BK648:BK742)</f>
        <v>0</v>
      </c>
    </row>
    <row r="648" spans="1:65" s="2" customFormat="1" ht="16.5" customHeight="1">
      <c r="A648" s="38"/>
      <c r="B648" s="39"/>
      <c r="C648" s="219" t="s">
        <v>1098</v>
      </c>
      <c r="D648" s="219" t="s">
        <v>159</v>
      </c>
      <c r="E648" s="220" t="s">
        <v>1099</v>
      </c>
      <c r="F648" s="221" t="s">
        <v>1100</v>
      </c>
      <c r="G648" s="222" t="s">
        <v>202</v>
      </c>
      <c r="H648" s="223">
        <v>6</v>
      </c>
      <c r="I648" s="224"/>
      <c r="J648" s="225">
        <f>ROUND(I648*H648,2)</f>
        <v>0</v>
      </c>
      <c r="K648" s="221" t="s">
        <v>213</v>
      </c>
      <c r="L648" s="44"/>
      <c r="M648" s="226" t="s">
        <v>19</v>
      </c>
      <c r="N648" s="227" t="s">
        <v>45</v>
      </c>
      <c r="O648" s="84"/>
      <c r="P648" s="228">
        <f>O648*H648</f>
        <v>0</v>
      </c>
      <c r="Q648" s="228">
        <v>0</v>
      </c>
      <c r="R648" s="228">
        <f>Q648*H648</f>
        <v>0</v>
      </c>
      <c r="S648" s="228">
        <v>0</v>
      </c>
      <c r="T648" s="229">
        <f>S648*H648</f>
        <v>0</v>
      </c>
      <c r="U648" s="38"/>
      <c r="V648" s="38"/>
      <c r="W648" s="38"/>
      <c r="X648" s="38"/>
      <c r="Y648" s="38"/>
      <c r="Z648" s="38"/>
      <c r="AA648" s="38"/>
      <c r="AB648" s="38"/>
      <c r="AC648" s="38"/>
      <c r="AD648" s="38"/>
      <c r="AE648" s="38"/>
      <c r="AR648" s="230" t="s">
        <v>236</v>
      </c>
      <c r="AT648" s="230" t="s">
        <v>159</v>
      </c>
      <c r="AU648" s="230" t="s">
        <v>82</v>
      </c>
      <c r="AY648" s="17" t="s">
        <v>158</v>
      </c>
      <c r="BE648" s="231">
        <f>IF(N648="základní",J648,0)</f>
        <v>0</v>
      </c>
      <c r="BF648" s="231">
        <f>IF(N648="snížená",J648,0)</f>
        <v>0</v>
      </c>
      <c r="BG648" s="231">
        <f>IF(N648="zákl. přenesená",J648,0)</f>
        <v>0</v>
      </c>
      <c r="BH648" s="231">
        <f>IF(N648="sníž. přenesená",J648,0)</f>
        <v>0</v>
      </c>
      <c r="BI648" s="231">
        <f>IF(N648="nulová",J648,0)</f>
        <v>0</v>
      </c>
      <c r="BJ648" s="17" t="s">
        <v>82</v>
      </c>
      <c r="BK648" s="231">
        <f>ROUND(I648*H648,2)</f>
        <v>0</v>
      </c>
      <c r="BL648" s="17" t="s">
        <v>236</v>
      </c>
      <c r="BM648" s="230" t="s">
        <v>1101</v>
      </c>
    </row>
    <row r="649" spans="1:47" s="2" customFormat="1" ht="12">
      <c r="A649" s="38"/>
      <c r="B649" s="39"/>
      <c r="C649" s="40"/>
      <c r="D649" s="232" t="s">
        <v>165</v>
      </c>
      <c r="E649" s="40"/>
      <c r="F649" s="233" t="s">
        <v>1102</v>
      </c>
      <c r="G649" s="40"/>
      <c r="H649" s="40"/>
      <c r="I649" s="136"/>
      <c r="J649" s="40"/>
      <c r="K649" s="40"/>
      <c r="L649" s="44"/>
      <c r="M649" s="234"/>
      <c r="N649" s="235"/>
      <c r="O649" s="84"/>
      <c r="P649" s="84"/>
      <c r="Q649" s="84"/>
      <c r="R649" s="84"/>
      <c r="S649" s="84"/>
      <c r="T649" s="85"/>
      <c r="U649" s="38"/>
      <c r="V649" s="38"/>
      <c r="W649" s="38"/>
      <c r="X649" s="38"/>
      <c r="Y649" s="38"/>
      <c r="Z649" s="38"/>
      <c r="AA649" s="38"/>
      <c r="AB649" s="38"/>
      <c r="AC649" s="38"/>
      <c r="AD649" s="38"/>
      <c r="AE649" s="38"/>
      <c r="AT649" s="17" t="s">
        <v>165</v>
      </c>
      <c r="AU649" s="17" t="s">
        <v>82</v>
      </c>
    </row>
    <row r="650" spans="1:51" s="13" customFormat="1" ht="12">
      <c r="A650" s="13"/>
      <c r="B650" s="236"/>
      <c r="C650" s="237"/>
      <c r="D650" s="232" t="s">
        <v>166</v>
      </c>
      <c r="E650" s="238" t="s">
        <v>19</v>
      </c>
      <c r="F650" s="239" t="s">
        <v>956</v>
      </c>
      <c r="G650" s="237"/>
      <c r="H650" s="240">
        <v>6</v>
      </c>
      <c r="I650" s="241"/>
      <c r="J650" s="237"/>
      <c r="K650" s="237"/>
      <c r="L650" s="242"/>
      <c r="M650" s="243"/>
      <c r="N650" s="244"/>
      <c r="O650" s="244"/>
      <c r="P650" s="244"/>
      <c r="Q650" s="244"/>
      <c r="R650" s="244"/>
      <c r="S650" s="244"/>
      <c r="T650" s="245"/>
      <c r="U650" s="13"/>
      <c r="V650" s="13"/>
      <c r="W650" s="13"/>
      <c r="X650" s="13"/>
      <c r="Y650" s="13"/>
      <c r="Z650" s="13"/>
      <c r="AA650" s="13"/>
      <c r="AB650" s="13"/>
      <c r="AC650" s="13"/>
      <c r="AD650" s="13"/>
      <c r="AE650" s="13"/>
      <c r="AT650" s="246" t="s">
        <v>166</v>
      </c>
      <c r="AU650" s="246" t="s">
        <v>82</v>
      </c>
      <c r="AV650" s="13" t="s">
        <v>85</v>
      </c>
      <c r="AW650" s="13" t="s">
        <v>34</v>
      </c>
      <c r="AX650" s="13" t="s">
        <v>82</v>
      </c>
      <c r="AY650" s="246" t="s">
        <v>158</v>
      </c>
    </row>
    <row r="651" spans="1:65" s="2" customFormat="1" ht="21.75" customHeight="1">
      <c r="A651" s="38"/>
      <c r="B651" s="39"/>
      <c r="C651" s="219" t="s">
        <v>1103</v>
      </c>
      <c r="D651" s="219" t="s">
        <v>159</v>
      </c>
      <c r="E651" s="220" t="s">
        <v>1104</v>
      </c>
      <c r="F651" s="221" t="s">
        <v>1105</v>
      </c>
      <c r="G651" s="222" t="s">
        <v>1106</v>
      </c>
      <c r="H651" s="223">
        <v>0.4</v>
      </c>
      <c r="I651" s="224"/>
      <c r="J651" s="225">
        <f>ROUND(I651*H651,2)</f>
        <v>0</v>
      </c>
      <c r="K651" s="221" t="s">
        <v>19</v>
      </c>
      <c r="L651" s="44"/>
      <c r="M651" s="226" t="s">
        <v>19</v>
      </c>
      <c r="N651" s="227" t="s">
        <v>45</v>
      </c>
      <c r="O651" s="84"/>
      <c r="P651" s="228">
        <f>O651*H651</f>
        <v>0</v>
      </c>
      <c r="Q651" s="228">
        <v>0.0088</v>
      </c>
      <c r="R651" s="228">
        <f>Q651*H651</f>
        <v>0.0035200000000000006</v>
      </c>
      <c r="S651" s="228">
        <v>0</v>
      </c>
      <c r="T651" s="229">
        <f>S651*H651</f>
        <v>0</v>
      </c>
      <c r="U651" s="38"/>
      <c r="V651" s="38"/>
      <c r="W651" s="38"/>
      <c r="X651" s="38"/>
      <c r="Y651" s="38"/>
      <c r="Z651" s="38"/>
      <c r="AA651" s="38"/>
      <c r="AB651" s="38"/>
      <c r="AC651" s="38"/>
      <c r="AD651" s="38"/>
      <c r="AE651" s="38"/>
      <c r="AR651" s="230" t="s">
        <v>236</v>
      </c>
      <c r="AT651" s="230" t="s">
        <v>159</v>
      </c>
      <c r="AU651" s="230" t="s">
        <v>82</v>
      </c>
      <c r="AY651" s="17" t="s">
        <v>158</v>
      </c>
      <c r="BE651" s="231">
        <f>IF(N651="základní",J651,0)</f>
        <v>0</v>
      </c>
      <c r="BF651" s="231">
        <f>IF(N651="snížená",J651,0)</f>
        <v>0</v>
      </c>
      <c r="BG651" s="231">
        <f>IF(N651="zákl. přenesená",J651,0)</f>
        <v>0</v>
      </c>
      <c r="BH651" s="231">
        <f>IF(N651="sníž. přenesená",J651,0)</f>
        <v>0</v>
      </c>
      <c r="BI651" s="231">
        <f>IF(N651="nulová",J651,0)</f>
        <v>0</v>
      </c>
      <c r="BJ651" s="17" t="s">
        <v>82</v>
      </c>
      <c r="BK651" s="231">
        <f>ROUND(I651*H651,2)</f>
        <v>0</v>
      </c>
      <c r="BL651" s="17" t="s">
        <v>236</v>
      </c>
      <c r="BM651" s="230" t="s">
        <v>1107</v>
      </c>
    </row>
    <row r="652" spans="1:47" s="2" customFormat="1" ht="12">
      <c r="A652" s="38"/>
      <c r="B652" s="39"/>
      <c r="C652" s="40"/>
      <c r="D652" s="232" t="s">
        <v>165</v>
      </c>
      <c r="E652" s="40"/>
      <c r="F652" s="233" t="s">
        <v>1105</v>
      </c>
      <c r="G652" s="40"/>
      <c r="H652" s="40"/>
      <c r="I652" s="136"/>
      <c r="J652" s="40"/>
      <c r="K652" s="40"/>
      <c r="L652" s="44"/>
      <c r="M652" s="234"/>
      <c r="N652" s="235"/>
      <c r="O652" s="84"/>
      <c r="P652" s="84"/>
      <c r="Q652" s="84"/>
      <c r="R652" s="84"/>
      <c r="S652" s="84"/>
      <c r="T652" s="85"/>
      <c r="U652" s="38"/>
      <c r="V652" s="38"/>
      <c r="W652" s="38"/>
      <c r="X652" s="38"/>
      <c r="Y652" s="38"/>
      <c r="Z652" s="38"/>
      <c r="AA652" s="38"/>
      <c r="AB652" s="38"/>
      <c r="AC652" s="38"/>
      <c r="AD652" s="38"/>
      <c r="AE652" s="38"/>
      <c r="AT652" s="17" t="s">
        <v>165</v>
      </c>
      <c r="AU652" s="17" t="s">
        <v>82</v>
      </c>
    </row>
    <row r="653" spans="1:51" s="13" customFormat="1" ht="12">
      <c r="A653" s="13"/>
      <c r="B653" s="236"/>
      <c r="C653" s="237"/>
      <c r="D653" s="232" t="s">
        <v>166</v>
      </c>
      <c r="E653" s="238" t="s">
        <v>19</v>
      </c>
      <c r="F653" s="239" t="s">
        <v>1108</v>
      </c>
      <c r="G653" s="237"/>
      <c r="H653" s="240">
        <v>0.4</v>
      </c>
      <c r="I653" s="241"/>
      <c r="J653" s="237"/>
      <c r="K653" s="237"/>
      <c r="L653" s="242"/>
      <c r="M653" s="243"/>
      <c r="N653" s="244"/>
      <c r="O653" s="244"/>
      <c r="P653" s="244"/>
      <c r="Q653" s="244"/>
      <c r="R653" s="244"/>
      <c r="S653" s="244"/>
      <c r="T653" s="245"/>
      <c r="U653" s="13"/>
      <c r="V653" s="13"/>
      <c r="W653" s="13"/>
      <c r="X653" s="13"/>
      <c r="Y653" s="13"/>
      <c r="Z653" s="13"/>
      <c r="AA653" s="13"/>
      <c r="AB653" s="13"/>
      <c r="AC653" s="13"/>
      <c r="AD653" s="13"/>
      <c r="AE653" s="13"/>
      <c r="AT653" s="246" t="s">
        <v>166</v>
      </c>
      <c r="AU653" s="246" t="s">
        <v>82</v>
      </c>
      <c r="AV653" s="13" t="s">
        <v>85</v>
      </c>
      <c r="AW653" s="13" t="s">
        <v>34</v>
      </c>
      <c r="AX653" s="13" t="s">
        <v>82</v>
      </c>
      <c r="AY653" s="246" t="s">
        <v>158</v>
      </c>
    </row>
    <row r="654" spans="1:65" s="2" customFormat="1" ht="16.5" customHeight="1">
      <c r="A654" s="38"/>
      <c r="B654" s="39"/>
      <c r="C654" s="219" t="s">
        <v>1109</v>
      </c>
      <c r="D654" s="219" t="s">
        <v>159</v>
      </c>
      <c r="E654" s="220" t="s">
        <v>1110</v>
      </c>
      <c r="F654" s="221" t="s">
        <v>1111</v>
      </c>
      <c r="G654" s="222" t="s">
        <v>1106</v>
      </c>
      <c r="H654" s="223">
        <v>0.4</v>
      </c>
      <c r="I654" s="224"/>
      <c r="J654" s="225">
        <f>ROUND(I654*H654,2)</f>
        <v>0</v>
      </c>
      <c r="K654" s="221" t="s">
        <v>19</v>
      </c>
      <c r="L654" s="44"/>
      <c r="M654" s="226" t="s">
        <v>19</v>
      </c>
      <c r="N654" s="227" t="s">
        <v>45</v>
      </c>
      <c r="O654" s="84"/>
      <c r="P654" s="228">
        <f>O654*H654</f>
        <v>0</v>
      </c>
      <c r="Q654" s="228">
        <v>0.0099</v>
      </c>
      <c r="R654" s="228">
        <f>Q654*H654</f>
        <v>0.003960000000000001</v>
      </c>
      <c r="S654" s="228">
        <v>0</v>
      </c>
      <c r="T654" s="229">
        <f>S654*H654</f>
        <v>0</v>
      </c>
      <c r="U654" s="38"/>
      <c r="V654" s="38"/>
      <c r="W654" s="38"/>
      <c r="X654" s="38"/>
      <c r="Y654" s="38"/>
      <c r="Z654" s="38"/>
      <c r="AA654" s="38"/>
      <c r="AB654" s="38"/>
      <c r="AC654" s="38"/>
      <c r="AD654" s="38"/>
      <c r="AE654" s="38"/>
      <c r="AR654" s="230" t="s">
        <v>236</v>
      </c>
      <c r="AT654" s="230" t="s">
        <v>159</v>
      </c>
      <c r="AU654" s="230" t="s">
        <v>82</v>
      </c>
      <c r="AY654" s="17" t="s">
        <v>158</v>
      </c>
      <c r="BE654" s="231">
        <f>IF(N654="základní",J654,0)</f>
        <v>0</v>
      </c>
      <c r="BF654" s="231">
        <f>IF(N654="snížená",J654,0)</f>
        <v>0</v>
      </c>
      <c r="BG654" s="231">
        <f>IF(N654="zákl. přenesená",J654,0)</f>
        <v>0</v>
      </c>
      <c r="BH654" s="231">
        <f>IF(N654="sníž. přenesená",J654,0)</f>
        <v>0</v>
      </c>
      <c r="BI654" s="231">
        <f>IF(N654="nulová",J654,0)</f>
        <v>0</v>
      </c>
      <c r="BJ654" s="17" t="s">
        <v>82</v>
      </c>
      <c r="BK654" s="231">
        <f>ROUND(I654*H654,2)</f>
        <v>0</v>
      </c>
      <c r="BL654" s="17" t="s">
        <v>236</v>
      </c>
      <c r="BM654" s="230" t="s">
        <v>1112</v>
      </c>
    </row>
    <row r="655" spans="1:47" s="2" customFormat="1" ht="12">
      <c r="A655" s="38"/>
      <c r="B655" s="39"/>
      <c r="C655" s="40"/>
      <c r="D655" s="232" t="s">
        <v>165</v>
      </c>
      <c r="E655" s="40"/>
      <c r="F655" s="233" t="s">
        <v>1111</v>
      </c>
      <c r="G655" s="40"/>
      <c r="H655" s="40"/>
      <c r="I655" s="136"/>
      <c r="J655" s="40"/>
      <c r="K655" s="40"/>
      <c r="L655" s="44"/>
      <c r="M655" s="234"/>
      <c r="N655" s="235"/>
      <c r="O655" s="84"/>
      <c r="P655" s="84"/>
      <c r="Q655" s="84"/>
      <c r="R655" s="84"/>
      <c r="S655" s="84"/>
      <c r="T655" s="85"/>
      <c r="U655" s="38"/>
      <c r="V655" s="38"/>
      <c r="W655" s="38"/>
      <c r="X655" s="38"/>
      <c r="Y655" s="38"/>
      <c r="Z655" s="38"/>
      <c r="AA655" s="38"/>
      <c r="AB655" s="38"/>
      <c r="AC655" s="38"/>
      <c r="AD655" s="38"/>
      <c r="AE655" s="38"/>
      <c r="AT655" s="17" t="s">
        <v>165</v>
      </c>
      <c r="AU655" s="17" t="s">
        <v>82</v>
      </c>
    </row>
    <row r="656" spans="1:51" s="13" customFormat="1" ht="12">
      <c r="A656" s="13"/>
      <c r="B656" s="236"/>
      <c r="C656" s="237"/>
      <c r="D656" s="232" t="s">
        <v>166</v>
      </c>
      <c r="E656" s="238" t="s">
        <v>19</v>
      </c>
      <c r="F656" s="239" t="s">
        <v>1108</v>
      </c>
      <c r="G656" s="237"/>
      <c r="H656" s="240">
        <v>0.4</v>
      </c>
      <c r="I656" s="241"/>
      <c r="J656" s="237"/>
      <c r="K656" s="237"/>
      <c r="L656" s="242"/>
      <c r="M656" s="243"/>
      <c r="N656" s="244"/>
      <c r="O656" s="244"/>
      <c r="P656" s="244"/>
      <c r="Q656" s="244"/>
      <c r="R656" s="244"/>
      <c r="S656" s="244"/>
      <c r="T656" s="245"/>
      <c r="U656" s="13"/>
      <c r="V656" s="13"/>
      <c r="W656" s="13"/>
      <c r="X656" s="13"/>
      <c r="Y656" s="13"/>
      <c r="Z656" s="13"/>
      <c r="AA656" s="13"/>
      <c r="AB656" s="13"/>
      <c r="AC656" s="13"/>
      <c r="AD656" s="13"/>
      <c r="AE656" s="13"/>
      <c r="AT656" s="246" t="s">
        <v>166</v>
      </c>
      <c r="AU656" s="246" t="s">
        <v>82</v>
      </c>
      <c r="AV656" s="13" t="s">
        <v>85</v>
      </c>
      <c r="AW656" s="13" t="s">
        <v>34</v>
      </c>
      <c r="AX656" s="13" t="s">
        <v>82</v>
      </c>
      <c r="AY656" s="246" t="s">
        <v>158</v>
      </c>
    </row>
    <row r="657" spans="1:65" s="2" customFormat="1" ht="21.75" customHeight="1">
      <c r="A657" s="38"/>
      <c r="B657" s="39"/>
      <c r="C657" s="219" t="s">
        <v>1113</v>
      </c>
      <c r="D657" s="219" t="s">
        <v>159</v>
      </c>
      <c r="E657" s="220" t="s">
        <v>1114</v>
      </c>
      <c r="F657" s="221" t="s">
        <v>1115</v>
      </c>
      <c r="G657" s="222" t="s">
        <v>194</v>
      </c>
      <c r="H657" s="223">
        <v>310</v>
      </c>
      <c r="I657" s="224"/>
      <c r="J657" s="225">
        <f>ROUND(I657*H657,2)</f>
        <v>0</v>
      </c>
      <c r="K657" s="221" t="s">
        <v>213</v>
      </c>
      <c r="L657" s="44"/>
      <c r="M657" s="226" t="s">
        <v>19</v>
      </c>
      <c r="N657" s="227" t="s">
        <v>45</v>
      </c>
      <c r="O657" s="84"/>
      <c r="P657" s="228">
        <f>O657*H657</f>
        <v>0</v>
      </c>
      <c r="Q657" s="228">
        <v>0</v>
      </c>
      <c r="R657" s="228">
        <f>Q657*H657</f>
        <v>0</v>
      </c>
      <c r="S657" s="228">
        <v>0</v>
      </c>
      <c r="T657" s="229">
        <f>S657*H657</f>
        <v>0</v>
      </c>
      <c r="U657" s="38"/>
      <c r="V657" s="38"/>
      <c r="W657" s="38"/>
      <c r="X657" s="38"/>
      <c r="Y657" s="38"/>
      <c r="Z657" s="38"/>
      <c r="AA657" s="38"/>
      <c r="AB657" s="38"/>
      <c r="AC657" s="38"/>
      <c r="AD657" s="38"/>
      <c r="AE657" s="38"/>
      <c r="AR657" s="230" t="s">
        <v>236</v>
      </c>
      <c r="AT657" s="230" t="s">
        <v>159</v>
      </c>
      <c r="AU657" s="230" t="s">
        <v>82</v>
      </c>
      <c r="AY657" s="17" t="s">
        <v>158</v>
      </c>
      <c r="BE657" s="231">
        <f>IF(N657="základní",J657,0)</f>
        <v>0</v>
      </c>
      <c r="BF657" s="231">
        <f>IF(N657="snížená",J657,0)</f>
        <v>0</v>
      </c>
      <c r="BG657" s="231">
        <f>IF(N657="zákl. přenesená",J657,0)</f>
        <v>0</v>
      </c>
      <c r="BH657" s="231">
        <f>IF(N657="sníž. přenesená",J657,0)</f>
        <v>0</v>
      </c>
      <c r="BI657" s="231">
        <f>IF(N657="nulová",J657,0)</f>
        <v>0</v>
      </c>
      <c r="BJ657" s="17" t="s">
        <v>82</v>
      </c>
      <c r="BK657" s="231">
        <f>ROUND(I657*H657,2)</f>
        <v>0</v>
      </c>
      <c r="BL657" s="17" t="s">
        <v>236</v>
      </c>
      <c r="BM657" s="230" t="s">
        <v>1116</v>
      </c>
    </row>
    <row r="658" spans="1:47" s="2" customFormat="1" ht="12">
      <c r="A658" s="38"/>
      <c r="B658" s="39"/>
      <c r="C658" s="40"/>
      <c r="D658" s="232" t="s">
        <v>165</v>
      </c>
      <c r="E658" s="40"/>
      <c r="F658" s="233" t="s">
        <v>1117</v>
      </c>
      <c r="G658" s="40"/>
      <c r="H658" s="40"/>
      <c r="I658" s="136"/>
      <c r="J658" s="40"/>
      <c r="K658" s="40"/>
      <c r="L658" s="44"/>
      <c r="M658" s="234"/>
      <c r="N658" s="235"/>
      <c r="O658" s="84"/>
      <c r="P658" s="84"/>
      <c r="Q658" s="84"/>
      <c r="R658" s="84"/>
      <c r="S658" s="84"/>
      <c r="T658" s="85"/>
      <c r="U658" s="38"/>
      <c r="V658" s="38"/>
      <c r="W658" s="38"/>
      <c r="X658" s="38"/>
      <c r="Y658" s="38"/>
      <c r="Z658" s="38"/>
      <c r="AA658" s="38"/>
      <c r="AB658" s="38"/>
      <c r="AC658" s="38"/>
      <c r="AD658" s="38"/>
      <c r="AE658" s="38"/>
      <c r="AT658" s="17" t="s">
        <v>165</v>
      </c>
      <c r="AU658" s="17" t="s">
        <v>82</v>
      </c>
    </row>
    <row r="659" spans="1:47" s="2" customFormat="1" ht="12">
      <c r="A659" s="38"/>
      <c r="B659" s="39"/>
      <c r="C659" s="40"/>
      <c r="D659" s="232" t="s">
        <v>216</v>
      </c>
      <c r="E659" s="40"/>
      <c r="F659" s="258" t="s">
        <v>1118</v>
      </c>
      <c r="G659" s="40"/>
      <c r="H659" s="40"/>
      <c r="I659" s="136"/>
      <c r="J659" s="40"/>
      <c r="K659" s="40"/>
      <c r="L659" s="44"/>
      <c r="M659" s="234"/>
      <c r="N659" s="235"/>
      <c r="O659" s="84"/>
      <c r="P659" s="84"/>
      <c r="Q659" s="84"/>
      <c r="R659" s="84"/>
      <c r="S659" s="84"/>
      <c r="T659" s="85"/>
      <c r="U659" s="38"/>
      <c r="V659" s="38"/>
      <c r="W659" s="38"/>
      <c r="X659" s="38"/>
      <c r="Y659" s="38"/>
      <c r="Z659" s="38"/>
      <c r="AA659" s="38"/>
      <c r="AB659" s="38"/>
      <c r="AC659" s="38"/>
      <c r="AD659" s="38"/>
      <c r="AE659" s="38"/>
      <c r="AT659" s="17" t="s">
        <v>216</v>
      </c>
      <c r="AU659" s="17" t="s">
        <v>82</v>
      </c>
    </row>
    <row r="660" spans="1:51" s="13" customFormat="1" ht="12">
      <c r="A660" s="13"/>
      <c r="B660" s="236"/>
      <c r="C660" s="237"/>
      <c r="D660" s="232" t="s">
        <v>166</v>
      </c>
      <c r="E660" s="238" t="s">
        <v>19</v>
      </c>
      <c r="F660" s="239" t="s">
        <v>1046</v>
      </c>
      <c r="G660" s="237"/>
      <c r="H660" s="240">
        <v>310</v>
      </c>
      <c r="I660" s="241"/>
      <c r="J660" s="237"/>
      <c r="K660" s="237"/>
      <c r="L660" s="242"/>
      <c r="M660" s="243"/>
      <c r="N660" s="244"/>
      <c r="O660" s="244"/>
      <c r="P660" s="244"/>
      <c r="Q660" s="244"/>
      <c r="R660" s="244"/>
      <c r="S660" s="244"/>
      <c r="T660" s="245"/>
      <c r="U660" s="13"/>
      <c r="V660" s="13"/>
      <c r="W660" s="13"/>
      <c r="X660" s="13"/>
      <c r="Y660" s="13"/>
      <c r="Z660" s="13"/>
      <c r="AA660" s="13"/>
      <c r="AB660" s="13"/>
      <c r="AC660" s="13"/>
      <c r="AD660" s="13"/>
      <c r="AE660" s="13"/>
      <c r="AT660" s="246" t="s">
        <v>166</v>
      </c>
      <c r="AU660" s="246" t="s">
        <v>82</v>
      </c>
      <c r="AV660" s="13" t="s">
        <v>85</v>
      </c>
      <c r="AW660" s="13" t="s">
        <v>34</v>
      </c>
      <c r="AX660" s="13" t="s">
        <v>82</v>
      </c>
      <c r="AY660" s="246" t="s">
        <v>158</v>
      </c>
    </row>
    <row r="661" spans="1:65" s="2" customFormat="1" ht="21.75" customHeight="1">
      <c r="A661" s="38"/>
      <c r="B661" s="39"/>
      <c r="C661" s="219" t="s">
        <v>1119</v>
      </c>
      <c r="D661" s="219" t="s">
        <v>159</v>
      </c>
      <c r="E661" s="220" t="s">
        <v>1120</v>
      </c>
      <c r="F661" s="221" t="s">
        <v>1121</v>
      </c>
      <c r="G661" s="222" t="s">
        <v>194</v>
      </c>
      <c r="H661" s="223">
        <v>310</v>
      </c>
      <c r="I661" s="224"/>
      <c r="J661" s="225">
        <f>ROUND(I661*H661,2)</f>
        <v>0</v>
      </c>
      <c r="K661" s="221" t="s">
        <v>213</v>
      </c>
      <c r="L661" s="44"/>
      <c r="M661" s="226" t="s">
        <v>19</v>
      </c>
      <c r="N661" s="227" t="s">
        <v>45</v>
      </c>
      <c r="O661" s="84"/>
      <c r="P661" s="228">
        <f>O661*H661</f>
        <v>0</v>
      </c>
      <c r="Q661" s="228">
        <v>0</v>
      </c>
      <c r="R661" s="228">
        <f>Q661*H661</f>
        <v>0</v>
      </c>
      <c r="S661" s="228">
        <v>0</v>
      </c>
      <c r="T661" s="229">
        <f>S661*H661</f>
        <v>0</v>
      </c>
      <c r="U661" s="38"/>
      <c r="V661" s="38"/>
      <c r="W661" s="38"/>
      <c r="X661" s="38"/>
      <c r="Y661" s="38"/>
      <c r="Z661" s="38"/>
      <c r="AA661" s="38"/>
      <c r="AB661" s="38"/>
      <c r="AC661" s="38"/>
      <c r="AD661" s="38"/>
      <c r="AE661" s="38"/>
      <c r="AR661" s="230" t="s">
        <v>236</v>
      </c>
      <c r="AT661" s="230" t="s">
        <v>159</v>
      </c>
      <c r="AU661" s="230" t="s">
        <v>82</v>
      </c>
      <c r="AY661" s="17" t="s">
        <v>158</v>
      </c>
      <c r="BE661" s="231">
        <f>IF(N661="základní",J661,0)</f>
        <v>0</v>
      </c>
      <c r="BF661" s="231">
        <f>IF(N661="snížená",J661,0)</f>
        <v>0</v>
      </c>
      <c r="BG661" s="231">
        <f>IF(N661="zákl. přenesená",J661,0)</f>
        <v>0</v>
      </c>
      <c r="BH661" s="231">
        <f>IF(N661="sníž. přenesená",J661,0)</f>
        <v>0</v>
      </c>
      <c r="BI661" s="231">
        <f>IF(N661="nulová",J661,0)</f>
        <v>0</v>
      </c>
      <c r="BJ661" s="17" t="s">
        <v>82</v>
      </c>
      <c r="BK661" s="231">
        <f>ROUND(I661*H661,2)</f>
        <v>0</v>
      </c>
      <c r="BL661" s="17" t="s">
        <v>236</v>
      </c>
      <c r="BM661" s="230" t="s">
        <v>1122</v>
      </c>
    </row>
    <row r="662" spans="1:47" s="2" customFormat="1" ht="12">
      <c r="A662" s="38"/>
      <c r="B662" s="39"/>
      <c r="C662" s="40"/>
      <c r="D662" s="232" t="s">
        <v>165</v>
      </c>
      <c r="E662" s="40"/>
      <c r="F662" s="233" t="s">
        <v>1123</v>
      </c>
      <c r="G662" s="40"/>
      <c r="H662" s="40"/>
      <c r="I662" s="136"/>
      <c r="J662" s="40"/>
      <c r="K662" s="40"/>
      <c r="L662" s="44"/>
      <c r="M662" s="234"/>
      <c r="N662" s="235"/>
      <c r="O662" s="84"/>
      <c r="P662" s="84"/>
      <c r="Q662" s="84"/>
      <c r="R662" s="84"/>
      <c r="S662" s="84"/>
      <c r="T662" s="85"/>
      <c r="U662" s="38"/>
      <c r="V662" s="38"/>
      <c r="W662" s="38"/>
      <c r="X662" s="38"/>
      <c r="Y662" s="38"/>
      <c r="Z662" s="38"/>
      <c r="AA662" s="38"/>
      <c r="AB662" s="38"/>
      <c r="AC662" s="38"/>
      <c r="AD662" s="38"/>
      <c r="AE662" s="38"/>
      <c r="AT662" s="17" t="s">
        <v>165</v>
      </c>
      <c r="AU662" s="17" t="s">
        <v>82</v>
      </c>
    </row>
    <row r="663" spans="1:47" s="2" customFormat="1" ht="12">
      <c r="A663" s="38"/>
      <c r="B663" s="39"/>
      <c r="C663" s="40"/>
      <c r="D663" s="232" t="s">
        <v>216</v>
      </c>
      <c r="E663" s="40"/>
      <c r="F663" s="258" t="s">
        <v>1124</v>
      </c>
      <c r="G663" s="40"/>
      <c r="H663" s="40"/>
      <c r="I663" s="136"/>
      <c r="J663" s="40"/>
      <c r="K663" s="40"/>
      <c r="L663" s="44"/>
      <c r="M663" s="234"/>
      <c r="N663" s="235"/>
      <c r="O663" s="84"/>
      <c r="P663" s="84"/>
      <c r="Q663" s="84"/>
      <c r="R663" s="84"/>
      <c r="S663" s="84"/>
      <c r="T663" s="85"/>
      <c r="U663" s="38"/>
      <c r="V663" s="38"/>
      <c r="W663" s="38"/>
      <c r="X663" s="38"/>
      <c r="Y663" s="38"/>
      <c r="Z663" s="38"/>
      <c r="AA663" s="38"/>
      <c r="AB663" s="38"/>
      <c r="AC663" s="38"/>
      <c r="AD663" s="38"/>
      <c r="AE663" s="38"/>
      <c r="AT663" s="17" t="s">
        <v>216</v>
      </c>
      <c r="AU663" s="17" t="s">
        <v>82</v>
      </c>
    </row>
    <row r="664" spans="1:51" s="13" customFormat="1" ht="12">
      <c r="A664" s="13"/>
      <c r="B664" s="236"/>
      <c r="C664" s="237"/>
      <c r="D664" s="232" t="s">
        <v>166</v>
      </c>
      <c r="E664" s="238" t="s">
        <v>19</v>
      </c>
      <c r="F664" s="239" t="s">
        <v>1046</v>
      </c>
      <c r="G664" s="237"/>
      <c r="H664" s="240">
        <v>310</v>
      </c>
      <c r="I664" s="241"/>
      <c r="J664" s="237"/>
      <c r="K664" s="237"/>
      <c r="L664" s="242"/>
      <c r="M664" s="243"/>
      <c r="N664" s="244"/>
      <c r="O664" s="244"/>
      <c r="P664" s="244"/>
      <c r="Q664" s="244"/>
      <c r="R664" s="244"/>
      <c r="S664" s="244"/>
      <c r="T664" s="245"/>
      <c r="U664" s="13"/>
      <c r="V664" s="13"/>
      <c r="W664" s="13"/>
      <c r="X664" s="13"/>
      <c r="Y664" s="13"/>
      <c r="Z664" s="13"/>
      <c r="AA664" s="13"/>
      <c r="AB664" s="13"/>
      <c r="AC664" s="13"/>
      <c r="AD664" s="13"/>
      <c r="AE664" s="13"/>
      <c r="AT664" s="246" t="s">
        <v>166</v>
      </c>
      <c r="AU664" s="246" t="s">
        <v>82</v>
      </c>
      <c r="AV664" s="13" t="s">
        <v>85</v>
      </c>
      <c r="AW664" s="13" t="s">
        <v>34</v>
      </c>
      <c r="AX664" s="13" t="s">
        <v>82</v>
      </c>
      <c r="AY664" s="246" t="s">
        <v>158</v>
      </c>
    </row>
    <row r="665" spans="1:65" s="2" customFormat="1" ht="21.75" customHeight="1">
      <c r="A665" s="38"/>
      <c r="B665" s="39"/>
      <c r="C665" s="219" t="s">
        <v>1125</v>
      </c>
      <c r="D665" s="219" t="s">
        <v>159</v>
      </c>
      <c r="E665" s="220" t="s">
        <v>1126</v>
      </c>
      <c r="F665" s="221" t="s">
        <v>1127</v>
      </c>
      <c r="G665" s="222" t="s">
        <v>162</v>
      </c>
      <c r="H665" s="223">
        <v>6</v>
      </c>
      <c r="I665" s="224"/>
      <c r="J665" s="225">
        <f>ROUND(I665*H665,2)</f>
        <v>0</v>
      </c>
      <c r="K665" s="221" t="s">
        <v>213</v>
      </c>
      <c r="L665" s="44"/>
      <c r="M665" s="226" t="s">
        <v>19</v>
      </c>
      <c r="N665" s="227" t="s">
        <v>45</v>
      </c>
      <c r="O665" s="84"/>
      <c r="P665" s="228">
        <f>O665*H665</f>
        <v>0</v>
      </c>
      <c r="Q665" s="228">
        <v>0</v>
      </c>
      <c r="R665" s="228">
        <f>Q665*H665</f>
        <v>0</v>
      </c>
      <c r="S665" s="228">
        <v>0</v>
      </c>
      <c r="T665" s="229">
        <f>S665*H665</f>
        <v>0</v>
      </c>
      <c r="U665" s="38"/>
      <c r="V665" s="38"/>
      <c r="W665" s="38"/>
      <c r="X665" s="38"/>
      <c r="Y665" s="38"/>
      <c r="Z665" s="38"/>
      <c r="AA665" s="38"/>
      <c r="AB665" s="38"/>
      <c r="AC665" s="38"/>
      <c r="AD665" s="38"/>
      <c r="AE665" s="38"/>
      <c r="AR665" s="230" t="s">
        <v>236</v>
      </c>
      <c r="AT665" s="230" t="s">
        <v>159</v>
      </c>
      <c r="AU665" s="230" t="s">
        <v>82</v>
      </c>
      <c r="AY665" s="17" t="s">
        <v>158</v>
      </c>
      <c r="BE665" s="231">
        <f>IF(N665="základní",J665,0)</f>
        <v>0</v>
      </c>
      <c r="BF665" s="231">
        <f>IF(N665="snížená",J665,0)</f>
        <v>0</v>
      </c>
      <c r="BG665" s="231">
        <f>IF(N665="zákl. přenesená",J665,0)</f>
        <v>0</v>
      </c>
      <c r="BH665" s="231">
        <f>IF(N665="sníž. přenesená",J665,0)</f>
        <v>0</v>
      </c>
      <c r="BI665" s="231">
        <f>IF(N665="nulová",J665,0)</f>
        <v>0</v>
      </c>
      <c r="BJ665" s="17" t="s">
        <v>82</v>
      </c>
      <c r="BK665" s="231">
        <f>ROUND(I665*H665,2)</f>
        <v>0</v>
      </c>
      <c r="BL665" s="17" t="s">
        <v>236</v>
      </c>
      <c r="BM665" s="230" t="s">
        <v>1128</v>
      </c>
    </row>
    <row r="666" spans="1:47" s="2" customFormat="1" ht="12">
      <c r="A666" s="38"/>
      <c r="B666" s="39"/>
      <c r="C666" s="40"/>
      <c r="D666" s="232" t="s">
        <v>165</v>
      </c>
      <c r="E666" s="40"/>
      <c r="F666" s="233" t="s">
        <v>1129</v>
      </c>
      <c r="G666" s="40"/>
      <c r="H666" s="40"/>
      <c r="I666" s="136"/>
      <c r="J666" s="40"/>
      <c r="K666" s="40"/>
      <c r="L666" s="44"/>
      <c r="M666" s="234"/>
      <c r="N666" s="235"/>
      <c r="O666" s="84"/>
      <c r="P666" s="84"/>
      <c r="Q666" s="84"/>
      <c r="R666" s="84"/>
      <c r="S666" s="84"/>
      <c r="T666" s="85"/>
      <c r="U666" s="38"/>
      <c r="V666" s="38"/>
      <c r="W666" s="38"/>
      <c r="X666" s="38"/>
      <c r="Y666" s="38"/>
      <c r="Z666" s="38"/>
      <c r="AA666" s="38"/>
      <c r="AB666" s="38"/>
      <c r="AC666" s="38"/>
      <c r="AD666" s="38"/>
      <c r="AE666" s="38"/>
      <c r="AT666" s="17" t="s">
        <v>165</v>
      </c>
      <c r="AU666" s="17" t="s">
        <v>82</v>
      </c>
    </row>
    <row r="667" spans="1:47" s="2" customFormat="1" ht="12">
      <c r="A667" s="38"/>
      <c r="B667" s="39"/>
      <c r="C667" s="40"/>
      <c r="D667" s="232" t="s">
        <v>216</v>
      </c>
      <c r="E667" s="40"/>
      <c r="F667" s="258" t="s">
        <v>1118</v>
      </c>
      <c r="G667" s="40"/>
      <c r="H667" s="40"/>
      <c r="I667" s="136"/>
      <c r="J667" s="40"/>
      <c r="K667" s="40"/>
      <c r="L667" s="44"/>
      <c r="M667" s="234"/>
      <c r="N667" s="235"/>
      <c r="O667" s="84"/>
      <c r="P667" s="84"/>
      <c r="Q667" s="84"/>
      <c r="R667" s="84"/>
      <c r="S667" s="84"/>
      <c r="T667" s="85"/>
      <c r="U667" s="38"/>
      <c r="V667" s="38"/>
      <c r="W667" s="38"/>
      <c r="X667" s="38"/>
      <c r="Y667" s="38"/>
      <c r="Z667" s="38"/>
      <c r="AA667" s="38"/>
      <c r="AB667" s="38"/>
      <c r="AC667" s="38"/>
      <c r="AD667" s="38"/>
      <c r="AE667" s="38"/>
      <c r="AT667" s="17" t="s">
        <v>216</v>
      </c>
      <c r="AU667" s="17" t="s">
        <v>82</v>
      </c>
    </row>
    <row r="668" spans="1:51" s="13" customFormat="1" ht="12">
      <c r="A668" s="13"/>
      <c r="B668" s="236"/>
      <c r="C668" s="237"/>
      <c r="D668" s="232" t="s">
        <v>166</v>
      </c>
      <c r="E668" s="238" t="s">
        <v>19</v>
      </c>
      <c r="F668" s="239" t="s">
        <v>1130</v>
      </c>
      <c r="G668" s="237"/>
      <c r="H668" s="240">
        <v>6</v>
      </c>
      <c r="I668" s="241"/>
      <c r="J668" s="237"/>
      <c r="K668" s="237"/>
      <c r="L668" s="242"/>
      <c r="M668" s="243"/>
      <c r="N668" s="244"/>
      <c r="O668" s="244"/>
      <c r="P668" s="244"/>
      <c r="Q668" s="244"/>
      <c r="R668" s="244"/>
      <c r="S668" s="244"/>
      <c r="T668" s="245"/>
      <c r="U668" s="13"/>
      <c r="V668" s="13"/>
      <c r="W668" s="13"/>
      <c r="X668" s="13"/>
      <c r="Y668" s="13"/>
      <c r="Z668" s="13"/>
      <c r="AA668" s="13"/>
      <c r="AB668" s="13"/>
      <c r="AC668" s="13"/>
      <c r="AD668" s="13"/>
      <c r="AE668" s="13"/>
      <c r="AT668" s="246" t="s">
        <v>166</v>
      </c>
      <c r="AU668" s="246" t="s">
        <v>82</v>
      </c>
      <c r="AV668" s="13" t="s">
        <v>85</v>
      </c>
      <c r="AW668" s="13" t="s">
        <v>34</v>
      </c>
      <c r="AX668" s="13" t="s">
        <v>82</v>
      </c>
      <c r="AY668" s="246" t="s">
        <v>158</v>
      </c>
    </row>
    <row r="669" spans="1:65" s="2" customFormat="1" ht="21.75" customHeight="1">
      <c r="A669" s="38"/>
      <c r="B669" s="39"/>
      <c r="C669" s="219" t="s">
        <v>1131</v>
      </c>
      <c r="D669" s="219" t="s">
        <v>159</v>
      </c>
      <c r="E669" s="220" t="s">
        <v>1132</v>
      </c>
      <c r="F669" s="221" t="s">
        <v>1133</v>
      </c>
      <c r="G669" s="222" t="s">
        <v>162</v>
      </c>
      <c r="H669" s="223">
        <v>6</v>
      </c>
      <c r="I669" s="224"/>
      <c r="J669" s="225">
        <f>ROUND(I669*H669,2)</f>
        <v>0</v>
      </c>
      <c r="K669" s="221" t="s">
        <v>213</v>
      </c>
      <c r="L669" s="44"/>
      <c r="M669" s="226" t="s">
        <v>19</v>
      </c>
      <c r="N669" s="227" t="s">
        <v>45</v>
      </c>
      <c r="O669" s="84"/>
      <c r="P669" s="228">
        <f>O669*H669</f>
        <v>0</v>
      </c>
      <c r="Q669" s="228">
        <v>0</v>
      </c>
      <c r="R669" s="228">
        <f>Q669*H669</f>
        <v>0</v>
      </c>
      <c r="S669" s="228">
        <v>0</v>
      </c>
      <c r="T669" s="229">
        <f>S669*H669</f>
        <v>0</v>
      </c>
      <c r="U669" s="38"/>
      <c r="V669" s="38"/>
      <c r="W669" s="38"/>
      <c r="X669" s="38"/>
      <c r="Y669" s="38"/>
      <c r="Z669" s="38"/>
      <c r="AA669" s="38"/>
      <c r="AB669" s="38"/>
      <c r="AC669" s="38"/>
      <c r="AD669" s="38"/>
      <c r="AE669" s="38"/>
      <c r="AR669" s="230" t="s">
        <v>236</v>
      </c>
      <c r="AT669" s="230" t="s">
        <v>159</v>
      </c>
      <c r="AU669" s="230" t="s">
        <v>82</v>
      </c>
      <c r="AY669" s="17" t="s">
        <v>158</v>
      </c>
      <c r="BE669" s="231">
        <f>IF(N669="základní",J669,0)</f>
        <v>0</v>
      </c>
      <c r="BF669" s="231">
        <f>IF(N669="snížená",J669,0)</f>
        <v>0</v>
      </c>
      <c r="BG669" s="231">
        <f>IF(N669="zákl. přenesená",J669,0)</f>
        <v>0</v>
      </c>
      <c r="BH669" s="231">
        <f>IF(N669="sníž. přenesená",J669,0)</f>
        <v>0</v>
      </c>
      <c r="BI669" s="231">
        <f>IF(N669="nulová",J669,0)</f>
        <v>0</v>
      </c>
      <c r="BJ669" s="17" t="s">
        <v>82</v>
      </c>
      <c r="BK669" s="231">
        <f>ROUND(I669*H669,2)</f>
        <v>0</v>
      </c>
      <c r="BL669" s="17" t="s">
        <v>236</v>
      </c>
      <c r="BM669" s="230" t="s">
        <v>1134</v>
      </c>
    </row>
    <row r="670" spans="1:47" s="2" customFormat="1" ht="12">
      <c r="A670" s="38"/>
      <c r="B670" s="39"/>
      <c r="C670" s="40"/>
      <c r="D670" s="232" t="s">
        <v>165</v>
      </c>
      <c r="E670" s="40"/>
      <c r="F670" s="233" t="s">
        <v>1135</v>
      </c>
      <c r="G670" s="40"/>
      <c r="H670" s="40"/>
      <c r="I670" s="136"/>
      <c r="J670" s="40"/>
      <c r="K670" s="40"/>
      <c r="L670" s="44"/>
      <c r="M670" s="234"/>
      <c r="N670" s="235"/>
      <c r="O670" s="84"/>
      <c r="P670" s="84"/>
      <c r="Q670" s="84"/>
      <c r="R670" s="84"/>
      <c r="S670" s="84"/>
      <c r="T670" s="85"/>
      <c r="U670" s="38"/>
      <c r="V670" s="38"/>
      <c r="W670" s="38"/>
      <c r="X670" s="38"/>
      <c r="Y670" s="38"/>
      <c r="Z670" s="38"/>
      <c r="AA670" s="38"/>
      <c r="AB670" s="38"/>
      <c r="AC670" s="38"/>
      <c r="AD670" s="38"/>
      <c r="AE670" s="38"/>
      <c r="AT670" s="17" t="s">
        <v>165</v>
      </c>
      <c r="AU670" s="17" t="s">
        <v>82</v>
      </c>
    </row>
    <row r="671" spans="1:47" s="2" customFormat="1" ht="12">
      <c r="A671" s="38"/>
      <c r="B671" s="39"/>
      <c r="C671" s="40"/>
      <c r="D671" s="232" t="s">
        <v>216</v>
      </c>
      <c r="E671" s="40"/>
      <c r="F671" s="258" t="s">
        <v>1124</v>
      </c>
      <c r="G671" s="40"/>
      <c r="H671" s="40"/>
      <c r="I671" s="136"/>
      <c r="J671" s="40"/>
      <c r="K671" s="40"/>
      <c r="L671" s="44"/>
      <c r="M671" s="234"/>
      <c r="N671" s="235"/>
      <c r="O671" s="84"/>
      <c r="P671" s="84"/>
      <c r="Q671" s="84"/>
      <c r="R671" s="84"/>
      <c r="S671" s="84"/>
      <c r="T671" s="85"/>
      <c r="U671" s="38"/>
      <c r="V671" s="38"/>
      <c r="W671" s="38"/>
      <c r="X671" s="38"/>
      <c r="Y671" s="38"/>
      <c r="Z671" s="38"/>
      <c r="AA671" s="38"/>
      <c r="AB671" s="38"/>
      <c r="AC671" s="38"/>
      <c r="AD671" s="38"/>
      <c r="AE671" s="38"/>
      <c r="AT671" s="17" t="s">
        <v>216</v>
      </c>
      <c r="AU671" s="17" t="s">
        <v>82</v>
      </c>
    </row>
    <row r="672" spans="1:51" s="13" customFormat="1" ht="12">
      <c r="A672" s="13"/>
      <c r="B672" s="236"/>
      <c r="C672" s="237"/>
      <c r="D672" s="232" t="s">
        <v>166</v>
      </c>
      <c r="E672" s="238" t="s">
        <v>19</v>
      </c>
      <c r="F672" s="239" t="s">
        <v>1130</v>
      </c>
      <c r="G672" s="237"/>
      <c r="H672" s="240">
        <v>6</v>
      </c>
      <c r="I672" s="241"/>
      <c r="J672" s="237"/>
      <c r="K672" s="237"/>
      <c r="L672" s="242"/>
      <c r="M672" s="243"/>
      <c r="N672" s="244"/>
      <c r="O672" s="244"/>
      <c r="P672" s="244"/>
      <c r="Q672" s="244"/>
      <c r="R672" s="244"/>
      <c r="S672" s="244"/>
      <c r="T672" s="245"/>
      <c r="U672" s="13"/>
      <c r="V672" s="13"/>
      <c r="W672" s="13"/>
      <c r="X672" s="13"/>
      <c r="Y672" s="13"/>
      <c r="Z672" s="13"/>
      <c r="AA672" s="13"/>
      <c r="AB672" s="13"/>
      <c r="AC672" s="13"/>
      <c r="AD672" s="13"/>
      <c r="AE672" s="13"/>
      <c r="AT672" s="246" t="s">
        <v>166</v>
      </c>
      <c r="AU672" s="246" t="s">
        <v>82</v>
      </c>
      <c r="AV672" s="13" t="s">
        <v>85</v>
      </c>
      <c r="AW672" s="13" t="s">
        <v>34</v>
      </c>
      <c r="AX672" s="13" t="s">
        <v>82</v>
      </c>
      <c r="AY672" s="246" t="s">
        <v>158</v>
      </c>
    </row>
    <row r="673" spans="1:65" s="2" customFormat="1" ht="16.5" customHeight="1">
      <c r="A673" s="38"/>
      <c r="B673" s="39"/>
      <c r="C673" s="259" t="s">
        <v>1136</v>
      </c>
      <c r="D673" s="259" t="s">
        <v>199</v>
      </c>
      <c r="E673" s="260" t="s">
        <v>1137</v>
      </c>
      <c r="F673" s="261" t="s">
        <v>1138</v>
      </c>
      <c r="G673" s="262" t="s">
        <v>162</v>
      </c>
      <c r="H673" s="263">
        <v>6</v>
      </c>
      <c r="I673" s="264"/>
      <c r="J673" s="265">
        <f>ROUND(I673*H673,2)</f>
        <v>0</v>
      </c>
      <c r="K673" s="261" t="s">
        <v>213</v>
      </c>
      <c r="L673" s="266"/>
      <c r="M673" s="267" t="s">
        <v>19</v>
      </c>
      <c r="N673" s="268" t="s">
        <v>45</v>
      </c>
      <c r="O673" s="84"/>
      <c r="P673" s="228">
        <f>O673*H673</f>
        <v>0</v>
      </c>
      <c r="Q673" s="228">
        <v>0.046</v>
      </c>
      <c r="R673" s="228">
        <f>Q673*H673</f>
        <v>0.276</v>
      </c>
      <c r="S673" s="228">
        <v>0</v>
      </c>
      <c r="T673" s="229">
        <f>S673*H673</f>
        <v>0</v>
      </c>
      <c r="U673" s="38"/>
      <c r="V673" s="38"/>
      <c r="W673" s="38"/>
      <c r="X673" s="38"/>
      <c r="Y673" s="38"/>
      <c r="Z673" s="38"/>
      <c r="AA673" s="38"/>
      <c r="AB673" s="38"/>
      <c r="AC673" s="38"/>
      <c r="AD673" s="38"/>
      <c r="AE673" s="38"/>
      <c r="AR673" s="230" t="s">
        <v>255</v>
      </c>
      <c r="AT673" s="230" t="s">
        <v>199</v>
      </c>
      <c r="AU673" s="230" t="s">
        <v>82</v>
      </c>
      <c r="AY673" s="17" t="s">
        <v>158</v>
      </c>
      <c r="BE673" s="231">
        <f>IF(N673="základní",J673,0)</f>
        <v>0</v>
      </c>
      <c r="BF673" s="231">
        <f>IF(N673="snížená",J673,0)</f>
        <v>0</v>
      </c>
      <c r="BG673" s="231">
        <f>IF(N673="zákl. přenesená",J673,0)</f>
        <v>0</v>
      </c>
      <c r="BH673" s="231">
        <f>IF(N673="sníž. přenesená",J673,0)</f>
        <v>0</v>
      </c>
      <c r="BI673" s="231">
        <f>IF(N673="nulová",J673,0)</f>
        <v>0</v>
      </c>
      <c r="BJ673" s="17" t="s">
        <v>82</v>
      </c>
      <c r="BK673" s="231">
        <f>ROUND(I673*H673,2)</f>
        <v>0</v>
      </c>
      <c r="BL673" s="17" t="s">
        <v>255</v>
      </c>
      <c r="BM673" s="230" t="s">
        <v>1139</v>
      </c>
    </row>
    <row r="674" spans="1:47" s="2" customFormat="1" ht="12">
      <c r="A674" s="38"/>
      <c r="B674" s="39"/>
      <c r="C674" s="40"/>
      <c r="D674" s="232" t="s">
        <v>165</v>
      </c>
      <c r="E674" s="40"/>
      <c r="F674" s="233" t="s">
        <v>1138</v>
      </c>
      <c r="G674" s="40"/>
      <c r="H674" s="40"/>
      <c r="I674" s="136"/>
      <c r="J674" s="40"/>
      <c r="K674" s="40"/>
      <c r="L674" s="44"/>
      <c r="M674" s="234"/>
      <c r="N674" s="235"/>
      <c r="O674" s="84"/>
      <c r="P674" s="84"/>
      <c r="Q674" s="84"/>
      <c r="R674" s="84"/>
      <c r="S674" s="84"/>
      <c r="T674" s="85"/>
      <c r="U674" s="38"/>
      <c r="V674" s="38"/>
      <c r="W674" s="38"/>
      <c r="X674" s="38"/>
      <c r="Y674" s="38"/>
      <c r="Z674" s="38"/>
      <c r="AA674" s="38"/>
      <c r="AB674" s="38"/>
      <c r="AC674" s="38"/>
      <c r="AD674" s="38"/>
      <c r="AE674" s="38"/>
      <c r="AT674" s="17" t="s">
        <v>165</v>
      </c>
      <c r="AU674" s="17" t="s">
        <v>82</v>
      </c>
    </row>
    <row r="675" spans="1:51" s="13" customFormat="1" ht="12">
      <c r="A675" s="13"/>
      <c r="B675" s="236"/>
      <c r="C675" s="237"/>
      <c r="D675" s="232" t="s">
        <v>166</v>
      </c>
      <c r="E675" s="238" t="s">
        <v>19</v>
      </c>
      <c r="F675" s="239" t="s">
        <v>956</v>
      </c>
      <c r="G675" s="237"/>
      <c r="H675" s="240">
        <v>6</v>
      </c>
      <c r="I675" s="241"/>
      <c r="J675" s="237"/>
      <c r="K675" s="237"/>
      <c r="L675" s="242"/>
      <c r="M675" s="243"/>
      <c r="N675" s="244"/>
      <c r="O675" s="244"/>
      <c r="P675" s="244"/>
      <c r="Q675" s="244"/>
      <c r="R675" s="244"/>
      <c r="S675" s="244"/>
      <c r="T675" s="245"/>
      <c r="U675" s="13"/>
      <c r="V675" s="13"/>
      <c r="W675" s="13"/>
      <c r="X675" s="13"/>
      <c r="Y675" s="13"/>
      <c r="Z675" s="13"/>
      <c r="AA675" s="13"/>
      <c r="AB675" s="13"/>
      <c r="AC675" s="13"/>
      <c r="AD675" s="13"/>
      <c r="AE675" s="13"/>
      <c r="AT675" s="246" t="s">
        <v>166</v>
      </c>
      <c r="AU675" s="246" t="s">
        <v>82</v>
      </c>
      <c r="AV675" s="13" t="s">
        <v>85</v>
      </c>
      <c r="AW675" s="13" t="s">
        <v>34</v>
      </c>
      <c r="AX675" s="13" t="s">
        <v>82</v>
      </c>
      <c r="AY675" s="246" t="s">
        <v>158</v>
      </c>
    </row>
    <row r="676" spans="1:65" s="2" customFormat="1" ht="21.75" customHeight="1">
      <c r="A676" s="38"/>
      <c r="B676" s="39"/>
      <c r="C676" s="219" t="s">
        <v>1140</v>
      </c>
      <c r="D676" s="219" t="s">
        <v>159</v>
      </c>
      <c r="E676" s="220" t="s">
        <v>1141</v>
      </c>
      <c r="F676" s="221" t="s">
        <v>1142</v>
      </c>
      <c r="G676" s="222" t="s">
        <v>162</v>
      </c>
      <c r="H676" s="223">
        <v>36</v>
      </c>
      <c r="I676" s="224"/>
      <c r="J676" s="225">
        <f>ROUND(I676*H676,2)</f>
        <v>0</v>
      </c>
      <c r="K676" s="221" t="s">
        <v>213</v>
      </c>
      <c r="L676" s="44"/>
      <c r="M676" s="226" t="s">
        <v>19</v>
      </c>
      <c r="N676" s="227" t="s">
        <v>45</v>
      </c>
      <c r="O676" s="84"/>
      <c r="P676" s="228">
        <f>O676*H676</f>
        <v>0</v>
      </c>
      <c r="Q676" s="228">
        <v>0</v>
      </c>
      <c r="R676" s="228">
        <f>Q676*H676</f>
        <v>0</v>
      </c>
      <c r="S676" s="228">
        <v>0</v>
      </c>
      <c r="T676" s="229">
        <f>S676*H676</f>
        <v>0</v>
      </c>
      <c r="U676" s="38"/>
      <c r="V676" s="38"/>
      <c r="W676" s="38"/>
      <c r="X676" s="38"/>
      <c r="Y676" s="38"/>
      <c r="Z676" s="38"/>
      <c r="AA676" s="38"/>
      <c r="AB676" s="38"/>
      <c r="AC676" s="38"/>
      <c r="AD676" s="38"/>
      <c r="AE676" s="38"/>
      <c r="AR676" s="230" t="s">
        <v>236</v>
      </c>
      <c r="AT676" s="230" t="s">
        <v>159</v>
      </c>
      <c r="AU676" s="230" t="s">
        <v>82</v>
      </c>
      <c r="AY676" s="17" t="s">
        <v>158</v>
      </c>
      <c r="BE676" s="231">
        <f>IF(N676="základní",J676,0)</f>
        <v>0</v>
      </c>
      <c r="BF676" s="231">
        <f>IF(N676="snížená",J676,0)</f>
        <v>0</v>
      </c>
      <c r="BG676" s="231">
        <f>IF(N676="zákl. přenesená",J676,0)</f>
        <v>0</v>
      </c>
      <c r="BH676" s="231">
        <f>IF(N676="sníž. přenesená",J676,0)</f>
        <v>0</v>
      </c>
      <c r="BI676" s="231">
        <f>IF(N676="nulová",J676,0)</f>
        <v>0</v>
      </c>
      <c r="BJ676" s="17" t="s">
        <v>82</v>
      </c>
      <c r="BK676" s="231">
        <f>ROUND(I676*H676,2)</f>
        <v>0</v>
      </c>
      <c r="BL676" s="17" t="s">
        <v>236</v>
      </c>
      <c r="BM676" s="230" t="s">
        <v>1143</v>
      </c>
    </row>
    <row r="677" spans="1:47" s="2" customFormat="1" ht="12">
      <c r="A677" s="38"/>
      <c r="B677" s="39"/>
      <c r="C677" s="40"/>
      <c r="D677" s="232" t="s">
        <v>165</v>
      </c>
      <c r="E677" s="40"/>
      <c r="F677" s="233" t="s">
        <v>1144</v>
      </c>
      <c r="G677" s="40"/>
      <c r="H677" s="40"/>
      <c r="I677" s="136"/>
      <c r="J677" s="40"/>
      <c r="K677" s="40"/>
      <c r="L677" s="44"/>
      <c r="M677" s="234"/>
      <c r="N677" s="235"/>
      <c r="O677" s="84"/>
      <c r="P677" s="84"/>
      <c r="Q677" s="84"/>
      <c r="R677" s="84"/>
      <c r="S677" s="84"/>
      <c r="T677" s="85"/>
      <c r="U677" s="38"/>
      <c r="V677" s="38"/>
      <c r="W677" s="38"/>
      <c r="X677" s="38"/>
      <c r="Y677" s="38"/>
      <c r="Z677" s="38"/>
      <c r="AA677" s="38"/>
      <c r="AB677" s="38"/>
      <c r="AC677" s="38"/>
      <c r="AD677" s="38"/>
      <c r="AE677" s="38"/>
      <c r="AT677" s="17" t="s">
        <v>165</v>
      </c>
      <c r="AU677" s="17" t="s">
        <v>82</v>
      </c>
    </row>
    <row r="678" spans="1:47" s="2" customFormat="1" ht="12">
      <c r="A678" s="38"/>
      <c r="B678" s="39"/>
      <c r="C678" s="40"/>
      <c r="D678" s="232" t="s">
        <v>216</v>
      </c>
      <c r="E678" s="40"/>
      <c r="F678" s="258" t="s">
        <v>1118</v>
      </c>
      <c r="G678" s="40"/>
      <c r="H678" s="40"/>
      <c r="I678" s="136"/>
      <c r="J678" s="40"/>
      <c r="K678" s="40"/>
      <c r="L678" s="44"/>
      <c r="M678" s="234"/>
      <c r="N678" s="235"/>
      <c r="O678" s="84"/>
      <c r="P678" s="84"/>
      <c r="Q678" s="84"/>
      <c r="R678" s="84"/>
      <c r="S678" s="84"/>
      <c r="T678" s="85"/>
      <c r="U678" s="38"/>
      <c r="V678" s="38"/>
      <c r="W678" s="38"/>
      <c r="X678" s="38"/>
      <c r="Y678" s="38"/>
      <c r="Z678" s="38"/>
      <c r="AA678" s="38"/>
      <c r="AB678" s="38"/>
      <c r="AC678" s="38"/>
      <c r="AD678" s="38"/>
      <c r="AE678" s="38"/>
      <c r="AT678" s="17" t="s">
        <v>216</v>
      </c>
      <c r="AU678" s="17" t="s">
        <v>82</v>
      </c>
    </row>
    <row r="679" spans="1:51" s="13" customFormat="1" ht="12">
      <c r="A679" s="13"/>
      <c r="B679" s="236"/>
      <c r="C679" s="237"/>
      <c r="D679" s="232" t="s">
        <v>166</v>
      </c>
      <c r="E679" s="238" t="s">
        <v>19</v>
      </c>
      <c r="F679" s="239" t="s">
        <v>1145</v>
      </c>
      <c r="G679" s="237"/>
      <c r="H679" s="240">
        <v>36</v>
      </c>
      <c r="I679" s="241"/>
      <c r="J679" s="237"/>
      <c r="K679" s="237"/>
      <c r="L679" s="242"/>
      <c r="M679" s="243"/>
      <c r="N679" s="244"/>
      <c r="O679" s="244"/>
      <c r="P679" s="244"/>
      <c r="Q679" s="244"/>
      <c r="R679" s="244"/>
      <c r="S679" s="244"/>
      <c r="T679" s="245"/>
      <c r="U679" s="13"/>
      <c r="V679" s="13"/>
      <c r="W679" s="13"/>
      <c r="X679" s="13"/>
      <c r="Y679" s="13"/>
      <c r="Z679" s="13"/>
      <c r="AA679" s="13"/>
      <c r="AB679" s="13"/>
      <c r="AC679" s="13"/>
      <c r="AD679" s="13"/>
      <c r="AE679" s="13"/>
      <c r="AT679" s="246" t="s">
        <v>166</v>
      </c>
      <c r="AU679" s="246" t="s">
        <v>82</v>
      </c>
      <c r="AV679" s="13" t="s">
        <v>85</v>
      </c>
      <c r="AW679" s="13" t="s">
        <v>34</v>
      </c>
      <c r="AX679" s="13" t="s">
        <v>82</v>
      </c>
      <c r="AY679" s="246" t="s">
        <v>158</v>
      </c>
    </row>
    <row r="680" spans="1:65" s="2" customFormat="1" ht="21.75" customHeight="1">
      <c r="A680" s="38"/>
      <c r="B680" s="39"/>
      <c r="C680" s="219" t="s">
        <v>1146</v>
      </c>
      <c r="D680" s="219" t="s">
        <v>159</v>
      </c>
      <c r="E680" s="220" t="s">
        <v>1147</v>
      </c>
      <c r="F680" s="221" t="s">
        <v>1148</v>
      </c>
      <c r="G680" s="222" t="s">
        <v>162</v>
      </c>
      <c r="H680" s="223">
        <v>36</v>
      </c>
      <c r="I680" s="224"/>
      <c r="J680" s="225">
        <f>ROUND(I680*H680,2)</f>
        <v>0</v>
      </c>
      <c r="K680" s="221" t="s">
        <v>213</v>
      </c>
      <c r="L680" s="44"/>
      <c r="M680" s="226" t="s">
        <v>19</v>
      </c>
      <c r="N680" s="227" t="s">
        <v>45</v>
      </c>
      <c r="O680" s="84"/>
      <c r="P680" s="228">
        <f>O680*H680</f>
        <v>0</v>
      </c>
      <c r="Q680" s="228">
        <v>0</v>
      </c>
      <c r="R680" s="228">
        <f>Q680*H680</f>
        <v>0</v>
      </c>
      <c r="S680" s="228">
        <v>0</v>
      </c>
      <c r="T680" s="229">
        <f>S680*H680</f>
        <v>0</v>
      </c>
      <c r="U680" s="38"/>
      <c r="V680" s="38"/>
      <c r="W680" s="38"/>
      <c r="X680" s="38"/>
      <c r="Y680" s="38"/>
      <c r="Z680" s="38"/>
      <c r="AA680" s="38"/>
      <c r="AB680" s="38"/>
      <c r="AC680" s="38"/>
      <c r="AD680" s="38"/>
      <c r="AE680" s="38"/>
      <c r="AR680" s="230" t="s">
        <v>236</v>
      </c>
      <c r="AT680" s="230" t="s">
        <v>159</v>
      </c>
      <c r="AU680" s="230" t="s">
        <v>82</v>
      </c>
      <c r="AY680" s="17" t="s">
        <v>158</v>
      </c>
      <c r="BE680" s="231">
        <f>IF(N680="základní",J680,0)</f>
        <v>0</v>
      </c>
      <c r="BF680" s="231">
        <f>IF(N680="snížená",J680,0)</f>
        <v>0</v>
      </c>
      <c r="BG680" s="231">
        <f>IF(N680="zákl. přenesená",J680,0)</f>
        <v>0</v>
      </c>
      <c r="BH680" s="231">
        <f>IF(N680="sníž. přenesená",J680,0)</f>
        <v>0</v>
      </c>
      <c r="BI680" s="231">
        <f>IF(N680="nulová",J680,0)</f>
        <v>0</v>
      </c>
      <c r="BJ680" s="17" t="s">
        <v>82</v>
      </c>
      <c r="BK680" s="231">
        <f>ROUND(I680*H680,2)</f>
        <v>0</v>
      </c>
      <c r="BL680" s="17" t="s">
        <v>236</v>
      </c>
      <c r="BM680" s="230" t="s">
        <v>1149</v>
      </c>
    </row>
    <row r="681" spans="1:47" s="2" customFormat="1" ht="12">
      <c r="A681" s="38"/>
      <c r="B681" s="39"/>
      <c r="C681" s="40"/>
      <c r="D681" s="232" t="s">
        <v>165</v>
      </c>
      <c r="E681" s="40"/>
      <c r="F681" s="233" t="s">
        <v>1150</v>
      </c>
      <c r="G681" s="40"/>
      <c r="H681" s="40"/>
      <c r="I681" s="136"/>
      <c r="J681" s="40"/>
      <c r="K681" s="40"/>
      <c r="L681" s="44"/>
      <c r="M681" s="234"/>
      <c r="N681" s="235"/>
      <c r="O681" s="84"/>
      <c r="P681" s="84"/>
      <c r="Q681" s="84"/>
      <c r="R681" s="84"/>
      <c r="S681" s="84"/>
      <c r="T681" s="85"/>
      <c r="U681" s="38"/>
      <c r="V681" s="38"/>
      <c r="W681" s="38"/>
      <c r="X681" s="38"/>
      <c r="Y681" s="38"/>
      <c r="Z681" s="38"/>
      <c r="AA681" s="38"/>
      <c r="AB681" s="38"/>
      <c r="AC681" s="38"/>
      <c r="AD681" s="38"/>
      <c r="AE681" s="38"/>
      <c r="AT681" s="17" t="s">
        <v>165</v>
      </c>
      <c r="AU681" s="17" t="s">
        <v>82</v>
      </c>
    </row>
    <row r="682" spans="1:47" s="2" customFormat="1" ht="12">
      <c r="A682" s="38"/>
      <c r="B682" s="39"/>
      <c r="C682" s="40"/>
      <c r="D682" s="232" t="s">
        <v>216</v>
      </c>
      <c r="E682" s="40"/>
      <c r="F682" s="258" t="s">
        <v>1124</v>
      </c>
      <c r="G682" s="40"/>
      <c r="H682" s="40"/>
      <c r="I682" s="136"/>
      <c r="J682" s="40"/>
      <c r="K682" s="40"/>
      <c r="L682" s="44"/>
      <c r="M682" s="234"/>
      <c r="N682" s="235"/>
      <c r="O682" s="84"/>
      <c r="P682" s="84"/>
      <c r="Q682" s="84"/>
      <c r="R682" s="84"/>
      <c r="S682" s="84"/>
      <c r="T682" s="85"/>
      <c r="U682" s="38"/>
      <c r="V682" s="38"/>
      <c r="W682" s="38"/>
      <c r="X682" s="38"/>
      <c r="Y682" s="38"/>
      <c r="Z682" s="38"/>
      <c r="AA682" s="38"/>
      <c r="AB682" s="38"/>
      <c r="AC682" s="38"/>
      <c r="AD682" s="38"/>
      <c r="AE682" s="38"/>
      <c r="AT682" s="17" t="s">
        <v>216</v>
      </c>
      <c r="AU682" s="17" t="s">
        <v>82</v>
      </c>
    </row>
    <row r="683" spans="1:51" s="13" customFormat="1" ht="12">
      <c r="A683" s="13"/>
      <c r="B683" s="236"/>
      <c r="C683" s="237"/>
      <c r="D683" s="232" t="s">
        <v>166</v>
      </c>
      <c r="E683" s="238" t="s">
        <v>19</v>
      </c>
      <c r="F683" s="239" t="s">
        <v>1145</v>
      </c>
      <c r="G683" s="237"/>
      <c r="H683" s="240">
        <v>36</v>
      </c>
      <c r="I683" s="241"/>
      <c r="J683" s="237"/>
      <c r="K683" s="237"/>
      <c r="L683" s="242"/>
      <c r="M683" s="243"/>
      <c r="N683" s="244"/>
      <c r="O683" s="244"/>
      <c r="P683" s="244"/>
      <c r="Q683" s="244"/>
      <c r="R683" s="244"/>
      <c r="S683" s="244"/>
      <c r="T683" s="245"/>
      <c r="U683" s="13"/>
      <c r="V683" s="13"/>
      <c r="W683" s="13"/>
      <c r="X683" s="13"/>
      <c r="Y683" s="13"/>
      <c r="Z683" s="13"/>
      <c r="AA683" s="13"/>
      <c r="AB683" s="13"/>
      <c r="AC683" s="13"/>
      <c r="AD683" s="13"/>
      <c r="AE683" s="13"/>
      <c r="AT683" s="246" t="s">
        <v>166</v>
      </c>
      <c r="AU683" s="246" t="s">
        <v>82</v>
      </c>
      <c r="AV683" s="13" t="s">
        <v>85</v>
      </c>
      <c r="AW683" s="13" t="s">
        <v>34</v>
      </c>
      <c r="AX683" s="13" t="s">
        <v>82</v>
      </c>
      <c r="AY683" s="246" t="s">
        <v>158</v>
      </c>
    </row>
    <row r="684" spans="1:65" s="2" customFormat="1" ht="16.5" customHeight="1">
      <c r="A684" s="38"/>
      <c r="B684" s="39"/>
      <c r="C684" s="259" t="s">
        <v>1151</v>
      </c>
      <c r="D684" s="259" t="s">
        <v>199</v>
      </c>
      <c r="E684" s="260" t="s">
        <v>1152</v>
      </c>
      <c r="F684" s="261" t="s">
        <v>1153</v>
      </c>
      <c r="G684" s="262" t="s">
        <v>162</v>
      </c>
      <c r="H684" s="263">
        <v>36</v>
      </c>
      <c r="I684" s="264"/>
      <c r="J684" s="265">
        <f>ROUND(I684*H684,2)</f>
        <v>0</v>
      </c>
      <c r="K684" s="261" t="s">
        <v>213</v>
      </c>
      <c r="L684" s="266"/>
      <c r="M684" s="267" t="s">
        <v>19</v>
      </c>
      <c r="N684" s="268" t="s">
        <v>45</v>
      </c>
      <c r="O684" s="84"/>
      <c r="P684" s="228">
        <f>O684*H684</f>
        <v>0</v>
      </c>
      <c r="Q684" s="228">
        <v>0.08</v>
      </c>
      <c r="R684" s="228">
        <f>Q684*H684</f>
        <v>2.88</v>
      </c>
      <c r="S684" s="228">
        <v>0</v>
      </c>
      <c r="T684" s="229">
        <f>S684*H684</f>
        <v>0</v>
      </c>
      <c r="U684" s="38"/>
      <c r="V684" s="38"/>
      <c r="W684" s="38"/>
      <c r="X684" s="38"/>
      <c r="Y684" s="38"/>
      <c r="Z684" s="38"/>
      <c r="AA684" s="38"/>
      <c r="AB684" s="38"/>
      <c r="AC684" s="38"/>
      <c r="AD684" s="38"/>
      <c r="AE684" s="38"/>
      <c r="AR684" s="230" t="s">
        <v>255</v>
      </c>
      <c r="AT684" s="230" t="s">
        <v>199</v>
      </c>
      <c r="AU684" s="230" t="s">
        <v>82</v>
      </c>
      <c r="AY684" s="17" t="s">
        <v>158</v>
      </c>
      <c r="BE684" s="231">
        <f>IF(N684="základní",J684,0)</f>
        <v>0</v>
      </c>
      <c r="BF684" s="231">
        <f>IF(N684="snížená",J684,0)</f>
        <v>0</v>
      </c>
      <c r="BG684" s="231">
        <f>IF(N684="zákl. přenesená",J684,0)</f>
        <v>0</v>
      </c>
      <c r="BH684" s="231">
        <f>IF(N684="sníž. přenesená",J684,0)</f>
        <v>0</v>
      </c>
      <c r="BI684" s="231">
        <f>IF(N684="nulová",J684,0)</f>
        <v>0</v>
      </c>
      <c r="BJ684" s="17" t="s">
        <v>82</v>
      </c>
      <c r="BK684" s="231">
        <f>ROUND(I684*H684,2)</f>
        <v>0</v>
      </c>
      <c r="BL684" s="17" t="s">
        <v>255</v>
      </c>
      <c r="BM684" s="230" t="s">
        <v>1154</v>
      </c>
    </row>
    <row r="685" spans="1:47" s="2" customFormat="1" ht="12">
      <c r="A685" s="38"/>
      <c r="B685" s="39"/>
      <c r="C685" s="40"/>
      <c r="D685" s="232" t="s">
        <v>165</v>
      </c>
      <c r="E685" s="40"/>
      <c r="F685" s="233" t="s">
        <v>1153</v>
      </c>
      <c r="G685" s="40"/>
      <c r="H685" s="40"/>
      <c r="I685" s="136"/>
      <c r="J685" s="40"/>
      <c r="K685" s="40"/>
      <c r="L685" s="44"/>
      <c r="M685" s="234"/>
      <c r="N685" s="235"/>
      <c r="O685" s="84"/>
      <c r="P685" s="84"/>
      <c r="Q685" s="84"/>
      <c r="R685" s="84"/>
      <c r="S685" s="84"/>
      <c r="T685" s="85"/>
      <c r="U685" s="38"/>
      <c r="V685" s="38"/>
      <c r="W685" s="38"/>
      <c r="X685" s="38"/>
      <c r="Y685" s="38"/>
      <c r="Z685" s="38"/>
      <c r="AA685" s="38"/>
      <c r="AB685" s="38"/>
      <c r="AC685" s="38"/>
      <c r="AD685" s="38"/>
      <c r="AE685" s="38"/>
      <c r="AT685" s="17" t="s">
        <v>165</v>
      </c>
      <c r="AU685" s="17" t="s">
        <v>82</v>
      </c>
    </row>
    <row r="686" spans="1:51" s="13" customFormat="1" ht="12">
      <c r="A686" s="13"/>
      <c r="B686" s="236"/>
      <c r="C686" s="237"/>
      <c r="D686" s="232" t="s">
        <v>166</v>
      </c>
      <c r="E686" s="238" t="s">
        <v>19</v>
      </c>
      <c r="F686" s="239" t="s">
        <v>1155</v>
      </c>
      <c r="G686" s="237"/>
      <c r="H686" s="240">
        <v>36</v>
      </c>
      <c r="I686" s="241"/>
      <c r="J686" s="237"/>
      <c r="K686" s="237"/>
      <c r="L686" s="242"/>
      <c r="M686" s="243"/>
      <c r="N686" s="244"/>
      <c r="O686" s="244"/>
      <c r="P686" s="244"/>
      <c r="Q686" s="244"/>
      <c r="R686" s="244"/>
      <c r="S686" s="244"/>
      <c r="T686" s="245"/>
      <c r="U686" s="13"/>
      <c r="V686" s="13"/>
      <c r="W686" s="13"/>
      <c r="X686" s="13"/>
      <c r="Y686" s="13"/>
      <c r="Z686" s="13"/>
      <c r="AA686" s="13"/>
      <c r="AB686" s="13"/>
      <c r="AC686" s="13"/>
      <c r="AD686" s="13"/>
      <c r="AE686" s="13"/>
      <c r="AT686" s="246" t="s">
        <v>166</v>
      </c>
      <c r="AU686" s="246" t="s">
        <v>82</v>
      </c>
      <c r="AV686" s="13" t="s">
        <v>85</v>
      </c>
      <c r="AW686" s="13" t="s">
        <v>34</v>
      </c>
      <c r="AX686" s="13" t="s">
        <v>82</v>
      </c>
      <c r="AY686" s="246" t="s">
        <v>158</v>
      </c>
    </row>
    <row r="687" spans="1:65" s="2" customFormat="1" ht="21.75" customHeight="1">
      <c r="A687" s="38"/>
      <c r="B687" s="39"/>
      <c r="C687" s="219" t="s">
        <v>1156</v>
      </c>
      <c r="D687" s="219" t="s">
        <v>159</v>
      </c>
      <c r="E687" s="220" t="s">
        <v>1157</v>
      </c>
      <c r="F687" s="221" t="s">
        <v>1158</v>
      </c>
      <c r="G687" s="222" t="s">
        <v>1035</v>
      </c>
      <c r="H687" s="223">
        <v>7.168</v>
      </c>
      <c r="I687" s="224"/>
      <c r="J687" s="225">
        <f>ROUND(I687*H687,2)</f>
        <v>0</v>
      </c>
      <c r="K687" s="221" t="s">
        <v>213</v>
      </c>
      <c r="L687" s="44"/>
      <c r="M687" s="226" t="s">
        <v>19</v>
      </c>
      <c r="N687" s="227" t="s">
        <v>45</v>
      </c>
      <c r="O687" s="84"/>
      <c r="P687" s="228">
        <f>O687*H687</f>
        <v>0</v>
      </c>
      <c r="Q687" s="228">
        <v>0</v>
      </c>
      <c r="R687" s="228">
        <f>Q687*H687</f>
        <v>0</v>
      </c>
      <c r="S687" s="228">
        <v>0</v>
      </c>
      <c r="T687" s="229">
        <f>S687*H687</f>
        <v>0</v>
      </c>
      <c r="U687" s="38"/>
      <c r="V687" s="38"/>
      <c r="W687" s="38"/>
      <c r="X687" s="38"/>
      <c r="Y687" s="38"/>
      <c r="Z687" s="38"/>
      <c r="AA687" s="38"/>
      <c r="AB687" s="38"/>
      <c r="AC687" s="38"/>
      <c r="AD687" s="38"/>
      <c r="AE687" s="38"/>
      <c r="AR687" s="230" t="s">
        <v>236</v>
      </c>
      <c r="AT687" s="230" t="s">
        <v>159</v>
      </c>
      <c r="AU687" s="230" t="s">
        <v>82</v>
      </c>
      <c r="AY687" s="17" t="s">
        <v>158</v>
      </c>
      <c r="BE687" s="231">
        <f>IF(N687="základní",J687,0)</f>
        <v>0</v>
      </c>
      <c r="BF687" s="231">
        <f>IF(N687="snížená",J687,0)</f>
        <v>0</v>
      </c>
      <c r="BG687" s="231">
        <f>IF(N687="zákl. přenesená",J687,0)</f>
        <v>0</v>
      </c>
      <c r="BH687" s="231">
        <f>IF(N687="sníž. přenesená",J687,0)</f>
        <v>0</v>
      </c>
      <c r="BI687" s="231">
        <f>IF(N687="nulová",J687,0)</f>
        <v>0</v>
      </c>
      <c r="BJ687" s="17" t="s">
        <v>82</v>
      </c>
      <c r="BK687" s="231">
        <f>ROUND(I687*H687,2)</f>
        <v>0</v>
      </c>
      <c r="BL687" s="17" t="s">
        <v>236</v>
      </c>
      <c r="BM687" s="230" t="s">
        <v>1159</v>
      </c>
    </row>
    <row r="688" spans="1:47" s="2" customFormat="1" ht="12">
      <c r="A688" s="38"/>
      <c r="B688" s="39"/>
      <c r="C688" s="40"/>
      <c r="D688" s="232" t="s">
        <v>165</v>
      </c>
      <c r="E688" s="40"/>
      <c r="F688" s="233" t="s">
        <v>1158</v>
      </c>
      <c r="G688" s="40"/>
      <c r="H688" s="40"/>
      <c r="I688" s="136"/>
      <c r="J688" s="40"/>
      <c r="K688" s="40"/>
      <c r="L688" s="44"/>
      <c r="M688" s="234"/>
      <c r="N688" s="235"/>
      <c r="O688" s="84"/>
      <c r="P688" s="84"/>
      <c r="Q688" s="84"/>
      <c r="R688" s="84"/>
      <c r="S688" s="84"/>
      <c r="T688" s="85"/>
      <c r="U688" s="38"/>
      <c r="V688" s="38"/>
      <c r="W688" s="38"/>
      <c r="X688" s="38"/>
      <c r="Y688" s="38"/>
      <c r="Z688" s="38"/>
      <c r="AA688" s="38"/>
      <c r="AB688" s="38"/>
      <c r="AC688" s="38"/>
      <c r="AD688" s="38"/>
      <c r="AE688" s="38"/>
      <c r="AT688" s="17" t="s">
        <v>165</v>
      </c>
      <c r="AU688" s="17" t="s">
        <v>82</v>
      </c>
    </row>
    <row r="689" spans="1:51" s="13" customFormat="1" ht="12">
      <c r="A689" s="13"/>
      <c r="B689" s="236"/>
      <c r="C689" s="237"/>
      <c r="D689" s="232" t="s">
        <v>166</v>
      </c>
      <c r="E689" s="238" t="s">
        <v>19</v>
      </c>
      <c r="F689" s="239" t="s">
        <v>1160</v>
      </c>
      <c r="G689" s="237"/>
      <c r="H689" s="240">
        <v>7.168</v>
      </c>
      <c r="I689" s="241"/>
      <c r="J689" s="237"/>
      <c r="K689" s="237"/>
      <c r="L689" s="242"/>
      <c r="M689" s="243"/>
      <c r="N689" s="244"/>
      <c r="O689" s="244"/>
      <c r="P689" s="244"/>
      <c r="Q689" s="244"/>
      <c r="R689" s="244"/>
      <c r="S689" s="244"/>
      <c r="T689" s="245"/>
      <c r="U689" s="13"/>
      <c r="V689" s="13"/>
      <c r="W689" s="13"/>
      <c r="X689" s="13"/>
      <c r="Y689" s="13"/>
      <c r="Z689" s="13"/>
      <c r="AA689" s="13"/>
      <c r="AB689" s="13"/>
      <c r="AC689" s="13"/>
      <c r="AD689" s="13"/>
      <c r="AE689" s="13"/>
      <c r="AT689" s="246" t="s">
        <v>166</v>
      </c>
      <c r="AU689" s="246" t="s">
        <v>82</v>
      </c>
      <c r="AV689" s="13" t="s">
        <v>85</v>
      </c>
      <c r="AW689" s="13" t="s">
        <v>34</v>
      </c>
      <c r="AX689" s="13" t="s">
        <v>82</v>
      </c>
      <c r="AY689" s="246" t="s">
        <v>158</v>
      </c>
    </row>
    <row r="690" spans="1:65" s="2" customFormat="1" ht="21.75" customHeight="1">
      <c r="A690" s="38"/>
      <c r="B690" s="39"/>
      <c r="C690" s="219" t="s">
        <v>1161</v>
      </c>
      <c r="D690" s="219" t="s">
        <v>159</v>
      </c>
      <c r="E690" s="220" t="s">
        <v>1162</v>
      </c>
      <c r="F690" s="221" t="s">
        <v>1163</v>
      </c>
      <c r="G690" s="222" t="s">
        <v>1035</v>
      </c>
      <c r="H690" s="223">
        <v>7.168</v>
      </c>
      <c r="I690" s="224"/>
      <c r="J690" s="225">
        <f>ROUND(I690*H690,2)</f>
        <v>0</v>
      </c>
      <c r="K690" s="221" t="s">
        <v>213</v>
      </c>
      <c r="L690" s="44"/>
      <c r="M690" s="226" t="s">
        <v>19</v>
      </c>
      <c r="N690" s="227" t="s">
        <v>45</v>
      </c>
      <c r="O690" s="84"/>
      <c r="P690" s="228">
        <f>O690*H690</f>
        <v>0</v>
      </c>
      <c r="Q690" s="228">
        <v>2.25634</v>
      </c>
      <c r="R690" s="228">
        <f>Q690*H690</f>
        <v>16.17344512</v>
      </c>
      <c r="S690" s="228">
        <v>0</v>
      </c>
      <c r="T690" s="229">
        <f>S690*H690</f>
        <v>0</v>
      </c>
      <c r="U690" s="38"/>
      <c r="V690" s="38"/>
      <c r="W690" s="38"/>
      <c r="X690" s="38"/>
      <c r="Y690" s="38"/>
      <c r="Z690" s="38"/>
      <c r="AA690" s="38"/>
      <c r="AB690" s="38"/>
      <c r="AC690" s="38"/>
      <c r="AD690" s="38"/>
      <c r="AE690" s="38"/>
      <c r="AR690" s="230" t="s">
        <v>236</v>
      </c>
      <c r="AT690" s="230" t="s">
        <v>159</v>
      </c>
      <c r="AU690" s="230" t="s">
        <v>82</v>
      </c>
      <c r="AY690" s="17" t="s">
        <v>158</v>
      </c>
      <c r="BE690" s="231">
        <f>IF(N690="základní",J690,0)</f>
        <v>0</v>
      </c>
      <c r="BF690" s="231">
        <f>IF(N690="snížená",J690,0)</f>
        <v>0</v>
      </c>
      <c r="BG690" s="231">
        <f>IF(N690="zákl. přenesená",J690,0)</f>
        <v>0</v>
      </c>
      <c r="BH690" s="231">
        <f>IF(N690="sníž. přenesená",J690,0)</f>
        <v>0</v>
      </c>
      <c r="BI690" s="231">
        <f>IF(N690="nulová",J690,0)</f>
        <v>0</v>
      </c>
      <c r="BJ690" s="17" t="s">
        <v>82</v>
      </c>
      <c r="BK690" s="231">
        <f>ROUND(I690*H690,2)</f>
        <v>0</v>
      </c>
      <c r="BL690" s="17" t="s">
        <v>236</v>
      </c>
      <c r="BM690" s="230" t="s">
        <v>1164</v>
      </c>
    </row>
    <row r="691" spans="1:47" s="2" customFormat="1" ht="12">
      <c r="A691" s="38"/>
      <c r="B691" s="39"/>
      <c r="C691" s="40"/>
      <c r="D691" s="232" t="s">
        <v>165</v>
      </c>
      <c r="E691" s="40"/>
      <c r="F691" s="233" t="s">
        <v>1163</v>
      </c>
      <c r="G691" s="40"/>
      <c r="H691" s="40"/>
      <c r="I691" s="136"/>
      <c r="J691" s="40"/>
      <c r="K691" s="40"/>
      <c r="L691" s="44"/>
      <c r="M691" s="234"/>
      <c r="N691" s="235"/>
      <c r="O691" s="84"/>
      <c r="P691" s="84"/>
      <c r="Q691" s="84"/>
      <c r="R691" s="84"/>
      <c r="S691" s="84"/>
      <c r="T691" s="85"/>
      <c r="U691" s="38"/>
      <c r="V691" s="38"/>
      <c r="W691" s="38"/>
      <c r="X691" s="38"/>
      <c r="Y691" s="38"/>
      <c r="Z691" s="38"/>
      <c r="AA691" s="38"/>
      <c r="AB691" s="38"/>
      <c r="AC691" s="38"/>
      <c r="AD691" s="38"/>
      <c r="AE691" s="38"/>
      <c r="AT691" s="17" t="s">
        <v>165</v>
      </c>
      <c r="AU691" s="17" t="s">
        <v>82</v>
      </c>
    </row>
    <row r="692" spans="1:51" s="13" customFormat="1" ht="12">
      <c r="A692" s="13"/>
      <c r="B692" s="236"/>
      <c r="C692" s="237"/>
      <c r="D692" s="232" t="s">
        <v>166</v>
      </c>
      <c r="E692" s="238" t="s">
        <v>19</v>
      </c>
      <c r="F692" s="239" t="s">
        <v>1160</v>
      </c>
      <c r="G692" s="237"/>
      <c r="H692" s="240">
        <v>7.168</v>
      </c>
      <c r="I692" s="241"/>
      <c r="J692" s="237"/>
      <c r="K692" s="237"/>
      <c r="L692" s="242"/>
      <c r="M692" s="243"/>
      <c r="N692" s="244"/>
      <c r="O692" s="244"/>
      <c r="P692" s="244"/>
      <c r="Q692" s="244"/>
      <c r="R692" s="244"/>
      <c r="S692" s="244"/>
      <c r="T692" s="245"/>
      <c r="U692" s="13"/>
      <c r="V692" s="13"/>
      <c r="W692" s="13"/>
      <c r="X692" s="13"/>
      <c r="Y692" s="13"/>
      <c r="Z692" s="13"/>
      <c r="AA692" s="13"/>
      <c r="AB692" s="13"/>
      <c r="AC692" s="13"/>
      <c r="AD692" s="13"/>
      <c r="AE692" s="13"/>
      <c r="AT692" s="246" t="s">
        <v>166</v>
      </c>
      <c r="AU692" s="246" t="s">
        <v>82</v>
      </c>
      <c r="AV692" s="13" t="s">
        <v>85</v>
      </c>
      <c r="AW692" s="13" t="s">
        <v>34</v>
      </c>
      <c r="AX692" s="13" t="s">
        <v>82</v>
      </c>
      <c r="AY692" s="246" t="s">
        <v>158</v>
      </c>
    </row>
    <row r="693" spans="1:65" s="2" customFormat="1" ht="21.75" customHeight="1">
      <c r="A693" s="38"/>
      <c r="B693" s="39"/>
      <c r="C693" s="219" t="s">
        <v>1165</v>
      </c>
      <c r="D693" s="219" t="s">
        <v>159</v>
      </c>
      <c r="E693" s="220" t="s">
        <v>1166</v>
      </c>
      <c r="F693" s="221" t="s">
        <v>1167</v>
      </c>
      <c r="G693" s="222" t="s">
        <v>202</v>
      </c>
      <c r="H693" s="223">
        <v>1</v>
      </c>
      <c r="I693" s="224"/>
      <c r="J693" s="225">
        <f>ROUND(I693*H693,2)</f>
        <v>0</v>
      </c>
      <c r="K693" s="221" t="s">
        <v>213</v>
      </c>
      <c r="L693" s="44"/>
      <c r="M693" s="226" t="s">
        <v>19</v>
      </c>
      <c r="N693" s="227" t="s">
        <v>45</v>
      </c>
      <c r="O693" s="84"/>
      <c r="P693" s="228">
        <f>O693*H693</f>
        <v>0</v>
      </c>
      <c r="Q693" s="228">
        <v>0</v>
      </c>
      <c r="R693" s="228">
        <f>Q693*H693</f>
        <v>0</v>
      </c>
      <c r="S693" s="228">
        <v>0</v>
      </c>
      <c r="T693" s="229">
        <f>S693*H693</f>
        <v>0</v>
      </c>
      <c r="U693" s="38"/>
      <c r="V693" s="38"/>
      <c r="W693" s="38"/>
      <c r="X693" s="38"/>
      <c r="Y693" s="38"/>
      <c r="Z693" s="38"/>
      <c r="AA693" s="38"/>
      <c r="AB693" s="38"/>
      <c r="AC693" s="38"/>
      <c r="AD693" s="38"/>
      <c r="AE693" s="38"/>
      <c r="AR693" s="230" t="s">
        <v>236</v>
      </c>
      <c r="AT693" s="230" t="s">
        <v>159</v>
      </c>
      <c r="AU693" s="230" t="s">
        <v>82</v>
      </c>
      <c r="AY693" s="17" t="s">
        <v>158</v>
      </c>
      <c r="BE693" s="231">
        <f>IF(N693="základní",J693,0)</f>
        <v>0</v>
      </c>
      <c r="BF693" s="231">
        <f>IF(N693="snížená",J693,0)</f>
        <v>0</v>
      </c>
      <c r="BG693" s="231">
        <f>IF(N693="zákl. přenesená",J693,0)</f>
        <v>0</v>
      </c>
      <c r="BH693" s="231">
        <f>IF(N693="sníž. přenesená",J693,0)</f>
        <v>0</v>
      </c>
      <c r="BI693" s="231">
        <f>IF(N693="nulová",J693,0)</f>
        <v>0</v>
      </c>
      <c r="BJ693" s="17" t="s">
        <v>82</v>
      </c>
      <c r="BK693" s="231">
        <f>ROUND(I693*H693,2)</f>
        <v>0</v>
      </c>
      <c r="BL693" s="17" t="s">
        <v>236</v>
      </c>
      <c r="BM693" s="230" t="s">
        <v>1168</v>
      </c>
    </row>
    <row r="694" spans="1:47" s="2" customFormat="1" ht="12">
      <c r="A694" s="38"/>
      <c r="B694" s="39"/>
      <c r="C694" s="40"/>
      <c r="D694" s="232" t="s">
        <v>165</v>
      </c>
      <c r="E694" s="40"/>
      <c r="F694" s="233" t="s">
        <v>1167</v>
      </c>
      <c r="G694" s="40"/>
      <c r="H694" s="40"/>
      <c r="I694" s="136"/>
      <c r="J694" s="40"/>
      <c r="K694" s="40"/>
      <c r="L694" s="44"/>
      <c r="M694" s="234"/>
      <c r="N694" s="235"/>
      <c r="O694" s="84"/>
      <c r="P694" s="84"/>
      <c r="Q694" s="84"/>
      <c r="R694" s="84"/>
      <c r="S694" s="84"/>
      <c r="T694" s="85"/>
      <c r="U694" s="38"/>
      <c r="V694" s="38"/>
      <c r="W694" s="38"/>
      <c r="X694" s="38"/>
      <c r="Y694" s="38"/>
      <c r="Z694" s="38"/>
      <c r="AA694" s="38"/>
      <c r="AB694" s="38"/>
      <c r="AC694" s="38"/>
      <c r="AD694" s="38"/>
      <c r="AE694" s="38"/>
      <c r="AT694" s="17" t="s">
        <v>165</v>
      </c>
      <c r="AU694" s="17" t="s">
        <v>82</v>
      </c>
    </row>
    <row r="695" spans="1:51" s="13" customFormat="1" ht="12">
      <c r="A695" s="13"/>
      <c r="B695" s="236"/>
      <c r="C695" s="237"/>
      <c r="D695" s="232" t="s">
        <v>166</v>
      </c>
      <c r="E695" s="238" t="s">
        <v>19</v>
      </c>
      <c r="F695" s="239" t="s">
        <v>424</v>
      </c>
      <c r="G695" s="237"/>
      <c r="H695" s="240">
        <v>1</v>
      </c>
      <c r="I695" s="241"/>
      <c r="J695" s="237"/>
      <c r="K695" s="237"/>
      <c r="L695" s="242"/>
      <c r="M695" s="243"/>
      <c r="N695" s="244"/>
      <c r="O695" s="244"/>
      <c r="P695" s="244"/>
      <c r="Q695" s="244"/>
      <c r="R695" s="244"/>
      <c r="S695" s="244"/>
      <c r="T695" s="245"/>
      <c r="U695" s="13"/>
      <c r="V695" s="13"/>
      <c r="W695" s="13"/>
      <c r="X695" s="13"/>
      <c r="Y695" s="13"/>
      <c r="Z695" s="13"/>
      <c r="AA695" s="13"/>
      <c r="AB695" s="13"/>
      <c r="AC695" s="13"/>
      <c r="AD695" s="13"/>
      <c r="AE695" s="13"/>
      <c r="AT695" s="246" t="s">
        <v>166</v>
      </c>
      <c r="AU695" s="246" t="s">
        <v>82</v>
      </c>
      <c r="AV695" s="13" t="s">
        <v>85</v>
      </c>
      <c r="AW695" s="13" t="s">
        <v>34</v>
      </c>
      <c r="AX695" s="13" t="s">
        <v>82</v>
      </c>
      <c r="AY695" s="246" t="s">
        <v>158</v>
      </c>
    </row>
    <row r="696" spans="1:65" s="2" customFormat="1" ht="16.5" customHeight="1">
      <c r="A696" s="38"/>
      <c r="B696" s="39"/>
      <c r="C696" s="219" t="s">
        <v>1169</v>
      </c>
      <c r="D696" s="219" t="s">
        <v>159</v>
      </c>
      <c r="E696" s="220" t="s">
        <v>1170</v>
      </c>
      <c r="F696" s="221" t="s">
        <v>1171</v>
      </c>
      <c r="G696" s="222" t="s">
        <v>1059</v>
      </c>
      <c r="H696" s="223">
        <v>0.06</v>
      </c>
      <c r="I696" s="224"/>
      <c r="J696" s="225">
        <f>ROUND(I696*H696,2)</f>
        <v>0</v>
      </c>
      <c r="K696" s="221" t="s">
        <v>213</v>
      </c>
      <c r="L696" s="44"/>
      <c r="M696" s="226" t="s">
        <v>19</v>
      </c>
      <c r="N696" s="227" t="s">
        <v>45</v>
      </c>
      <c r="O696" s="84"/>
      <c r="P696" s="228">
        <f>O696*H696</f>
        <v>0</v>
      </c>
      <c r="Q696" s="228">
        <v>1.06017</v>
      </c>
      <c r="R696" s="228">
        <f>Q696*H696</f>
        <v>0.0636102</v>
      </c>
      <c r="S696" s="228">
        <v>0</v>
      </c>
      <c r="T696" s="229">
        <f>S696*H696</f>
        <v>0</v>
      </c>
      <c r="U696" s="38"/>
      <c r="V696" s="38"/>
      <c r="W696" s="38"/>
      <c r="X696" s="38"/>
      <c r="Y696" s="38"/>
      <c r="Z696" s="38"/>
      <c r="AA696" s="38"/>
      <c r="AB696" s="38"/>
      <c r="AC696" s="38"/>
      <c r="AD696" s="38"/>
      <c r="AE696" s="38"/>
      <c r="AR696" s="230" t="s">
        <v>236</v>
      </c>
      <c r="AT696" s="230" t="s">
        <v>159</v>
      </c>
      <c r="AU696" s="230" t="s">
        <v>82</v>
      </c>
      <c r="AY696" s="17" t="s">
        <v>158</v>
      </c>
      <c r="BE696" s="231">
        <f>IF(N696="základní",J696,0)</f>
        <v>0</v>
      </c>
      <c r="BF696" s="231">
        <f>IF(N696="snížená",J696,0)</f>
        <v>0</v>
      </c>
      <c r="BG696" s="231">
        <f>IF(N696="zákl. přenesená",J696,0)</f>
        <v>0</v>
      </c>
      <c r="BH696" s="231">
        <f>IF(N696="sníž. přenesená",J696,0)</f>
        <v>0</v>
      </c>
      <c r="BI696" s="231">
        <f>IF(N696="nulová",J696,0)</f>
        <v>0</v>
      </c>
      <c r="BJ696" s="17" t="s">
        <v>82</v>
      </c>
      <c r="BK696" s="231">
        <f>ROUND(I696*H696,2)</f>
        <v>0</v>
      </c>
      <c r="BL696" s="17" t="s">
        <v>236</v>
      </c>
      <c r="BM696" s="230" t="s">
        <v>1172</v>
      </c>
    </row>
    <row r="697" spans="1:47" s="2" customFormat="1" ht="12">
      <c r="A697" s="38"/>
      <c r="B697" s="39"/>
      <c r="C697" s="40"/>
      <c r="D697" s="232" t="s">
        <v>165</v>
      </c>
      <c r="E697" s="40"/>
      <c r="F697" s="233" t="s">
        <v>1171</v>
      </c>
      <c r="G697" s="40"/>
      <c r="H697" s="40"/>
      <c r="I697" s="136"/>
      <c r="J697" s="40"/>
      <c r="K697" s="40"/>
      <c r="L697" s="44"/>
      <c r="M697" s="234"/>
      <c r="N697" s="235"/>
      <c r="O697" s="84"/>
      <c r="P697" s="84"/>
      <c r="Q697" s="84"/>
      <c r="R697" s="84"/>
      <c r="S697" s="84"/>
      <c r="T697" s="85"/>
      <c r="U697" s="38"/>
      <c r="V697" s="38"/>
      <c r="W697" s="38"/>
      <c r="X697" s="38"/>
      <c r="Y697" s="38"/>
      <c r="Z697" s="38"/>
      <c r="AA697" s="38"/>
      <c r="AB697" s="38"/>
      <c r="AC697" s="38"/>
      <c r="AD697" s="38"/>
      <c r="AE697" s="38"/>
      <c r="AT697" s="17" t="s">
        <v>165</v>
      </c>
      <c r="AU697" s="17" t="s">
        <v>82</v>
      </c>
    </row>
    <row r="698" spans="1:51" s="13" customFormat="1" ht="12">
      <c r="A698" s="13"/>
      <c r="B698" s="236"/>
      <c r="C698" s="237"/>
      <c r="D698" s="232" t="s">
        <v>166</v>
      </c>
      <c r="E698" s="238" t="s">
        <v>19</v>
      </c>
      <c r="F698" s="239" t="s">
        <v>1173</v>
      </c>
      <c r="G698" s="237"/>
      <c r="H698" s="240">
        <v>0.06</v>
      </c>
      <c r="I698" s="241"/>
      <c r="J698" s="237"/>
      <c r="K698" s="237"/>
      <c r="L698" s="242"/>
      <c r="M698" s="243"/>
      <c r="N698" s="244"/>
      <c r="O698" s="244"/>
      <c r="P698" s="244"/>
      <c r="Q698" s="244"/>
      <c r="R698" s="244"/>
      <c r="S698" s="244"/>
      <c r="T698" s="245"/>
      <c r="U698" s="13"/>
      <c r="V698" s="13"/>
      <c r="W698" s="13"/>
      <c r="X698" s="13"/>
      <c r="Y698" s="13"/>
      <c r="Z698" s="13"/>
      <c r="AA698" s="13"/>
      <c r="AB698" s="13"/>
      <c r="AC698" s="13"/>
      <c r="AD698" s="13"/>
      <c r="AE698" s="13"/>
      <c r="AT698" s="246" t="s">
        <v>166</v>
      </c>
      <c r="AU698" s="246" t="s">
        <v>82</v>
      </c>
      <c r="AV698" s="13" t="s">
        <v>85</v>
      </c>
      <c r="AW698" s="13" t="s">
        <v>34</v>
      </c>
      <c r="AX698" s="13" t="s">
        <v>82</v>
      </c>
      <c r="AY698" s="246" t="s">
        <v>158</v>
      </c>
    </row>
    <row r="699" spans="1:65" s="2" customFormat="1" ht="21.75" customHeight="1">
      <c r="A699" s="38"/>
      <c r="B699" s="39"/>
      <c r="C699" s="219" t="s">
        <v>1174</v>
      </c>
      <c r="D699" s="219" t="s">
        <v>159</v>
      </c>
      <c r="E699" s="220" t="s">
        <v>1175</v>
      </c>
      <c r="F699" s="221" t="s">
        <v>1176</v>
      </c>
      <c r="G699" s="222" t="s">
        <v>162</v>
      </c>
      <c r="H699" s="223">
        <v>95</v>
      </c>
      <c r="I699" s="224"/>
      <c r="J699" s="225">
        <f>ROUND(I699*H699,2)</f>
        <v>0</v>
      </c>
      <c r="K699" s="221" t="s">
        <v>213</v>
      </c>
      <c r="L699" s="44"/>
      <c r="M699" s="226" t="s">
        <v>19</v>
      </c>
      <c r="N699" s="227" t="s">
        <v>45</v>
      </c>
      <c r="O699" s="84"/>
      <c r="P699" s="228">
        <f>O699*H699</f>
        <v>0</v>
      </c>
      <c r="Q699" s="228">
        <v>0</v>
      </c>
      <c r="R699" s="228">
        <f>Q699*H699</f>
        <v>0</v>
      </c>
      <c r="S699" s="228">
        <v>0</v>
      </c>
      <c r="T699" s="229">
        <f>S699*H699</f>
        <v>0</v>
      </c>
      <c r="U699" s="38"/>
      <c r="V699" s="38"/>
      <c r="W699" s="38"/>
      <c r="X699" s="38"/>
      <c r="Y699" s="38"/>
      <c r="Z699" s="38"/>
      <c r="AA699" s="38"/>
      <c r="AB699" s="38"/>
      <c r="AC699" s="38"/>
      <c r="AD699" s="38"/>
      <c r="AE699" s="38"/>
      <c r="AR699" s="230" t="s">
        <v>236</v>
      </c>
      <c r="AT699" s="230" t="s">
        <v>159</v>
      </c>
      <c r="AU699" s="230" t="s">
        <v>82</v>
      </c>
      <c r="AY699" s="17" t="s">
        <v>158</v>
      </c>
      <c r="BE699" s="231">
        <f>IF(N699="základní",J699,0)</f>
        <v>0</v>
      </c>
      <c r="BF699" s="231">
        <f>IF(N699="snížená",J699,0)</f>
        <v>0</v>
      </c>
      <c r="BG699" s="231">
        <f>IF(N699="zákl. přenesená",J699,0)</f>
        <v>0</v>
      </c>
      <c r="BH699" s="231">
        <f>IF(N699="sníž. přenesená",J699,0)</f>
        <v>0</v>
      </c>
      <c r="BI699" s="231">
        <f>IF(N699="nulová",J699,0)</f>
        <v>0</v>
      </c>
      <c r="BJ699" s="17" t="s">
        <v>82</v>
      </c>
      <c r="BK699" s="231">
        <f>ROUND(I699*H699,2)</f>
        <v>0</v>
      </c>
      <c r="BL699" s="17" t="s">
        <v>236</v>
      </c>
      <c r="BM699" s="230" t="s">
        <v>1177</v>
      </c>
    </row>
    <row r="700" spans="1:47" s="2" customFormat="1" ht="12">
      <c r="A700" s="38"/>
      <c r="B700" s="39"/>
      <c r="C700" s="40"/>
      <c r="D700" s="232" t="s">
        <v>165</v>
      </c>
      <c r="E700" s="40"/>
      <c r="F700" s="233" t="s">
        <v>1178</v>
      </c>
      <c r="G700" s="40"/>
      <c r="H700" s="40"/>
      <c r="I700" s="136"/>
      <c r="J700" s="40"/>
      <c r="K700" s="40"/>
      <c r="L700" s="44"/>
      <c r="M700" s="234"/>
      <c r="N700" s="235"/>
      <c r="O700" s="84"/>
      <c r="P700" s="84"/>
      <c r="Q700" s="84"/>
      <c r="R700" s="84"/>
      <c r="S700" s="84"/>
      <c r="T700" s="85"/>
      <c r="U700" s="38"/>
      <c r="V700" s="38"/>
      <c r="W700" s="38"/>
      <c r="X700" s="38"/>
      <c r="Y700" s="38"/>
      <c r="Z700" s="38"/>
      <c r="AA700" s="38"/>
      <c r="AB700" s="38"/>
      <c r="AC700" s="38"/>
      <c r="AD700" s="38"/>
      <c r="AE700" s="38"/>
      <c r="AT700" s="17" t="s">
        <v>165</v>
      </c>
      <c r="AU700" s="17" t="s">
        <v>82</v>
      </c>
    </row>
    <row r="701" spans="1:47" s="2" customFormat="1" ht="12">
      <c r="A701" s="38"/>
      <c r="B701" s="39"/>
      <c r="C701" s="40"/>
      <c r="D701" s="232" t="s">
        <v>216</v>
      </c>
      <c r="E701" s="40"/>
      <c r="F701" s="258" t="s">
        <v>1179</v>
      </c>
      <c r="G701" s="40"/>
      <c r="H701" s="40"/>
      <c r="I701" s="136"/>
      <c r="J701" s="40"/>
      <c r="K701" s="40"/>
      <c r="L701" s="44"/>
      <c r="M701" s="234"/>
      <c r="N701" s="235"/>
      <c r="O701" s="84"/>
      <c r="P701" s="84"/>
      <c r="Q701" s="84"/>
      <c r="R701" s="84"/>
      <c r="S701" s="84"/>
      <c r="T701" s="85"/>
      <c r="U701" s="38"/>
      <c r="V701" s="38"/>
      <c r="W701" s="38"/>
      <c r="X701" s="38"/>
      <c r="Y701" s="38"/>
      <c r="Z701" s="38"/>
      <c r="AA701" s="38"/>
      <c r="AB701" s="38"/>
      <c r="AC701" s="38"/>
      <c r="AD701" s="38"/>
      <c r="AE701" s="38"/>
      <c r="AT701" s="17" t="s">
        <v>216</v>
      </c>
      <c r="AU701" s="17" t="s">
        <v>82</v>
      </c>
    </row>
    <row r="702" spans="1:51" s="13" customFormat="1" ht="12">
      <c r="A702" s="13"/>
      <c r="B702" s="236"/>
      <c r="C702" s="237"/>
      <c r="D702" s="232" t="s">
        <v>166</v>
      </c>
      <c r="E702" s="238" t="s">
        <v>19</v>
      </c>
      <c r="F702" s="239" t="s">
        <v>1180</v>
      </c>
      <c r="G702" s="237"/>
      <c r="H702" s="240">
        <v>95</v>
      </c>
      <c r="I702" s="241"/>
      <c r="J702" s="237"/>
      <c r="K702" s="237"/>
      <c r="L702" s="242"/>
      <c r="M702" s="243"/>
      <c r="N702" s="244"/>
      <c r="O702" s="244"/>
      <c r="P702" s="244"/>
      <c r="Q702" s="244"/>
      <c r="R702" s="244"/>
      <c r="S702" s="244"/>
      <c r="T702" s="245"/>
      <c r="U702" s="13"/>
      <c r="V702" s="13"/>
      <c r="W702" s="13"/>
      <c r="X702" s="13"/>
      <c r="Y702" s="13"/>
      <c r="Z702" s="13"/>
      <c r="AA702" s="13"/>
      <c r="AB702" s="13"/>
      <c r="AC702" s="13"/>
      <c r="AD702" s="13"/>
      <c r="AE702" s="13"/>
      <c r="AT702" s="246" t="s">
        <v>166</v>
      </c>
      <c r="AU702" s="246" t="s">
        <v>82</v>
      </c>
      <c r="AV702" s="13" t="s">
        <v>85</v>
      </c>
      <c r="AW702" s="13" t="s">
        <v>34</v>
      </c>
      <c r="AX702" s="13" t="s">
        <v>82</v>
      </c>
      <c r="AY702" s="246" t="s">
        <v>158</v>
      </c>
    </row>
    <row r="703" spans="1:65" s="2" customFormat="1" ht="21.75" customHeight="1">
      <c r="A703" s="38"/>
      <c r="B703" s="39"/>
      <c r="C703" s="219" t="s">
        <v>1181</v>
      </c>
      <c r="D703" s="219" t="s">
        <v>159</v>
      </c>
      <c r="E703" s="220" t="s">
        <v>1182</v>
      </c>
      <c r="F703" s="221" t="s">
        <v>1183</v>
      </c>
      <c r="G703" s="222" t="s">
        <v>162</v>
      </c>
      <c r="H703" s="223">
        <v>95</v>
      </c>
      <c r="I703" s="224"/>
      <c r="J703" s="225">
        <f>ROUND(I703*H703,2)</f>
        <v>0</v>
      </c>
      <c r="K703" s="221" t="s">
        <v>213</v>
      </c>
      <c r="L703" s="44"/>
      <c r="M703" s="226" t="s">
        <v>19</v>
      </c>
      <c r="N703" s="227" t="s">
        <v>45</v>
      </c>
      <c r="O703" s="84"/>
      <c r="P703" s="228">
        <f>O703*H703</f>
        <v>0</v>
      </c>
      <c r="Q703" s="228">
        <v>0</v>
      </c>
      <c r="R703" s="228">
        <f>Q703*H703</f>
        <v>0</v>
      </c>
      <c r="S703" s="228">
        <v>0</v>
      </c>
      <c r="T703" s="229">
        <f>S703*H703</f>
        <v>0</v>
      </c>
      <c r="U703" s="38"/>
      <c r="V703" s="38"/>
      <c r="W703" s="38"/>
      <c r="X703" s="38"/>
      <c r="Y703" s="38"/>
      <c r="Z703" s="38"/>
      <c r="AA703" s="38"/>
      <c r="AB703" s="38"/>
      <c r="AC703" s="38"/>
      <c r="AD703" s="38"/>
      <c r="AE703" s="38"/>
      <c r="AR703" s="230" t="s">
        <v>236</v>
      </c>
      <c r="AT703" s="230" t="s">
        <v>159</v>
      </c>
      <c r="AU703" s="230" t="s">
        <v>82</v>
      </c>
      <c r="AY703" s="17" t="s">
        <v>158</v>
      </c>
      <c r="BE703" s="231">
        <f>IF(N703="základní",J703,0)</f>
        <v>0</v>
      </c>
      <c r="BF703" s="231">
        <f>IF(N703="snížená",J703,0)</f>
        <v>0</v>
      </c>
      <c r="BG703" s="231">
        <f>IF(N703="zákl. přenesená",J703,0)</f>
        <v>0</v>
      </c>
      <c r="BH703" s="231">
        <f>IF(N703="sníž. přenesená",J703,0)</f>
        <v>0</v>
      </c>
      <c r="BI703" s="231">
        <f>IF(N703="nulová",J703,0)</f>
        <v>0</v>
      </c>
      <c r="BJ703" s="17" t="s">
        <v>82</v>
      </c>
      <c r="BK703" s="231">
        <f>ROUND(I703*H703,2)</f>
        <v>0</v>
      </c>
      <c r="BL703" s="17" t="s">
        <v>236</v>
      </c>
      <c r="BM703" s="230" t="s">
        <v>1184</v>
      </c>
    </row>
    <row r="704" spans="1:47" s="2" customFormat="1" ht="12">
      <c r="A704" s="38"/>
      <c r="B704" s="39"/>
      <c r="C704" s="40"/>
      <c r="D704" s="232" t="s">
        <v>165</v>
      </c>
      <c r="E704" s="40"/>
      <c r="F704" s="233" t="s">
        <v>1185</v>
      </c>
      <c r="G704" s="40"/>
      <c r="H704" s="40"/>
      <c r="I704" s="136"/>
      <c r="J704" s="40"/>
      <c r="K704" s="40"/>
      <c r="L704" s="44"/>
      <c r="M704" s="234"/>
      <c r="N704" s="235"/>
      <c r="O704" s="84"/>
      <c r="P704" s="84"/>
      <c r="Q704" s="84"/>
      <c r="R704" s="84"/>
      <c r="S704" s="84"/>
      <c r="T704" s="85"/>
      <c r="U704" s="38"/>
      <c r="V704" s="38"/>
      <c r="W704" s="38"/>
      <c r="X704" s="38"/>
      <c r="Y704" s="38"/>
      <c r="Z704" s="38"/>
      <c r="AA704" s="38"/>
      <c r="AB704" s="38"/>
      <c r="AC704" s="38"/>
      <c r="AD704" s="38"/>
      <c r="AE704" s="38"/>
      <c r="AT704" s="17" t="s">
        <v>165</v>
      </c>
      <c r="AU704" s="17" t="s">
        <v>82</v>
      </c>
    </row>
    <row r="705" spans="1:51" s="13" customFormat="1" ht="12">
      <c r="A705" s="13"/>
      <c r="B705" s="236"/>
      <c r="C705" s="237"/>
      <c r="D705" s="232" t="s">
        <v>166</v>
      </c>
      <c r="E705" s="238" t="s">
        <v>19</v>
      </c>
      <c r="F705" s="239" t="s">
        <v>1180</v>
      </c>
      <c r="G705" s="237"/>
      <c r="H705" s="240">
        <v>95</v>
      </c>
      <c r="I705" s="241"/>
      <c r="J705" s="237"/>
      <c r="K705" s="237"/>
      <c r="L705" s="242"/>
      <c r="M705" s="243"/>
      <c r="N705" s="244"/>
      <c r="O705" s="244"/>
      <c r="P705" s="244"/>
      <c r="Q705" s="244"/>
      <c r="R705" s="244"/>
      <c r="S705" s="244"/>
      <c r="T705" s="245"/>
      <c r="U705" s="13"/>
      <c r="V705" s="13"/>
      <c r="W705" s="13"/>
      <c r="X705" s="13"/>
      <c r="Y705" s="13"/>
      <c r="Z705" s="13"/>
      <c r="AA705" s="13"/>
      <c r="AB705" s="13"/>
      <c r="AC705" s="13"/>
      <c r="AD705" s="13"/>
      <c r="AE705" s="13"/>
      <c r="AT705" s="246" t="s">
        <v>166</v>
      </c>
      <c r="AU705" s="246" t="s">
        <v>82</v>
      </c>
      <c r="AV705" s="13" t="s">
        <v>85</v>
      </c>
      <c r="AW705" s="13" t="s">
        <v>34</v>
      </c>
      <c r="AX705" s="13" t="s">
        <v>82</v>
      </c>
      <c r="AY705" s="246" t="s">
        <v>158</v>
      </c>
    </row>
    <row r="706" spans="1:65" s="2" customFormat="1" ht="21.75" customHeight="1">
      <c r="A706" s="38"/>
      <c r="B706" s="39"/>
      <c r="C706" s="219" t="s">
        <v>1186</v>
      </c>
      <c r="D706" s="219" t="s">
        <v>159</v>
      </c>
      <c r="E706" s="220" t="s">
        <v>1187</v>
      </c>
      <c r="F706" s="221" t="s">
        <v>1188</v>
      </c>
      <c r="G706" s="222" t="s">
        <v>162</v>
      </c>
      <c r="H706" s="223">
        <v>20</v>
      </c>
      <c r="I706" s="224"/>
      <c r="J706" s="225">
        <f>ROUND(I706*H706,2)</f>
        <v>0</v>
      </c>
      <c r="K706" s="221" t="s">
        <v>213</v>
      </c>
      <c r="L706" s="44"/>
      <c r="M706" s="226" t="s">
        <v>19</v>
      </c>
      <c r="N706" s="227" t="s">
        <v>45</v>
      </c>
      <c r="O706" s="84"/>
      <c r="P706" s="228">
        <f>O706*H706</f>
        <v>0</v>
      </c>
      <c r="Q706" s="228">
        <v>0</v>
      </c>
      <c r="R706" s="228">
        <f>Q706*H706</f>
        <v>0</v>
      </c>
      <c r="S706" s="228">
        <v>0</v>
      </c>
      <c r="T706" s="229">
        <f>S706*H706</f>
        <v>0</v>
      </c>
      <c r="U706" s="38"/>
      <c r="V706" s="38"/>
      <c r="W706" s="38"/>
      <c r="X706" s="38"/>
      <c r="Y706" s="38"/>
      <c r="Z706" s="38"/>
      <c r="AA706" s="38"/>
      <c r="AB706" s="38"/>
      <c r="AC706" s="38"/>
      <c r="AD706" s="38"/>
      <c r="AE706" s="38"/>
      <c r="AR706" s="230" t="s">
        <v>236</v>
      </c>
      <c r="AT706" s="230" t="s">
        <v>159</v>
      </c>
      <c r="AU706" s="230" t="s">
        <v>82</v>
      </c>
      <c r="AY706" s="17" t="s">
        <v>158</v>
      </c>
      <c r="BE706" s="231">
        <f>IF(N706="základní",J706,0)</f>
        <v>0</v>
      </c>
      <c r="BF706" s="231">
        <f>IF(N706="snížená",J706,0)</f>
        <v>0</v>
      </c>
      <c r="BG706" s="231">
        <f>IF(N706="zákl. přenesená",J706,0)</f>
        <v>0</v>
      </c>
      <c r="BH706" s="231">
        <f>IF(N706="sníž. přenesená",J706,0)</f>
        <v>0</v>
      </c>
      <c r="BI706" s="231">
        <f>IF(N706="nulová",J706,0)</f>
        <v>0</v>
      </c>
      <c r="BJ706" s="17" t="s">
        <v>82</v>
      </c>
      <c r="BK706" s="231">
        <f>ROUND(I706*H706,2)</f>
        <v>0</v>
      </c>
      <c r="BL706" s="17" t="s">
        <v>236</v>
      </c>
      <c r="BM706" s="230" t="s">
        <v>1189</v>
      </c>
    </row>
    <row r="707" spans="1:47" s="2" customFormat="1" ht="12">
      <c r="A707" s="38"/>
      <c r="B707" s="39"/>
      <c r="C707" s="40"/>
      <c r="D707" s="232" t="s">
        <v>165</v>
      </c>
      <c r="E707" s="40"/>
      <c r="F707" s="233" t="s">
        <v>1190</v>
      </c>
      <c r="G707" s="40"/>
      <c r="H707" s="40"/>
      <c r="I707" s="136"/>
      <c r="J707" s="40"/>
      <c r="K707" s="40"/>
      <c r="L707" s="44"/>
      <c r="M707" s="234"/>
      <c r="N707" s="235"/>
      <c r="O707" s="84"/>
      <c r="P707" s="84"/>
      <c r="Q707" s="84"/>
      <c r="R707" s="84"/>
      <c r="S707" s="84"/>
      <c r="T707" s="85"/>
      <c r="U707" s="38"/>
      <c r="V707" s="38"/>
      <c r="W707" s="38"/>
      <c r="X707" s="38"/>
      <c r="Y707" s="38"/>
      <c r="Z707" s="38"/>
      <c r="AA707" s="38"/>
      <c r="AB707" s="38"/>
      <c r="AC707" s="38"/>
      <c r="AD707" s="38"/>
      <c r="AE707" s="38"/>
      <c r="AT707" s="17" t="s">
        <v>165</v>
      </c>
      <c r="AU707" s="17" t="s">
        <v>82</v>
      </c>
    </row>
    <row r="708" spans="1:47" s="2" customFormat="1" ht="12">
      <c r="A708" s="38"/>
      <c r="B708" s="39"/>
      <c r="C708" s="40"/>
      <c r="D708" s="232" t="s">
        <v>216</v>
      </c>
      <c r="E708" s="40"/>
      <c r="F708" s="258" t="s">
        <v>1179</v>
      </c>
      <c r="G708" s="40"/>
      <c r="H708" s="40"/>
      <c r="I708" s="136"/>
      <c r="J708" s="40"/>
      <c r="K708" s="40"/>
      <c r="L708" s="44"/>
      <c r="M708" s="234"/>
      <c r="N708" s="235"/>
      <c r="O708" s="84"/>
      <c r="P708" s="84"/>
      <c r="Q708" s="84"/>
      <c r="R708" s="84"/>
      <c r="S708" s="84"/>
      <c r="T708" s="85"/>
      <c r="U708" s="38"/>
      <c r="V708" s="38"/>
      <c r="W708" s="38"/>
      <c r="X708" s="38"/>
      <c r="Y708" s="38"/>
      <c r="Z708" s="38"/>
      <c r="AA708" s="38"/>
      <c r="AB708" s="38"/>
      <c r="AC708" s="38"/>
      <c r="AD708" s="38"/>
      <c r="AE708" s="38"/>
      <c r="AT708" s="17" t="s">
        <v>216</v>
      </c>
      <c r="AU708" s="17" t="s">
        <v>82</v>
      </c>
    </row>
    <row r="709" spans="1:51" s="13" customFormat="1" ht="12">
      <c r="A709" s="13"/>
      <c r="B709" s="236"/>
      <c r="C709" s="237"/>
      <c r="D709" s="232" t="s">
        <v>166</v>
      </c>
      <c r="E709" s="238" t="s">
        <v>19</v>
      </c>
      <c r="F709" s="239" t="s">
        <v>1191</v>
      </c>
      <c r="G709" s="237"/>
      <c r="H709" s="240">
        <v>20</v>
      </c>
      <c r="I709" s="241"/>
      <c r="J709" s="237"/>
      <c r="K709" s="237"/>
      <c r="L709" s="242"/>
      <c r="M709" s="243"/>
      <c r="N709" s="244"/>
      <c r="O709" s="244"/>
      <c r="P709" s="244"/>
      <c r="Q709" s="244"/>
      <c r="R709" s="244"/>
      <c r="S709" s="244"/>
      <c r="T709" s="245"/>
      <c r="U709" s="13"/>
      <c r="V709" s="13"/>
      <c r="W709" s="13"/>
      <c r="X709" s="13"/>
      <c r="Y709" s="13"/>
      <c r="Z709" s="13"/>
      <c r="AA709" s="13"/>
      <c r="AB709" s="13"/>
      <c r="AC709" s="13"/>
      <c r="AD709" s="13"/>
      <c r="AE709" s="13"/>
      <c r="AT709" s="246" t="s">
        <v>166</v>
      </c>
      <c r="AU709" s="246" t="s">
        <v>82</v>
      </c>
      <c r="AV709" s="13" t="s">
        <v>85</v>
      </c>
      <c r="AW709" s="13" t="s">
        <v>34</v>
      </c>
      <c r="AX709" s="13" t="s">
        <v>82</v>
      </c>
      <c r="AY709" s="246" t="s">
        <v>158</v>
      </c>
    </row>
    <row r="710" spans="1:65" s="2" customFormat="1" ht="21.75" customHeight="1">
      <c r="A710" s="38"/>
      <c r="B710" s="39"/>
      <c r="C710" s="219" t="s">
        <v>1192</v>
      </c>
      <c r="D710" s="219" t="s">
        <v>159</v>
      </c>
      <c r="E710" s="220" t="s">
        <v>1193</v>
      </c>
      <c r="F710" s="221" t="s">
        <v>1194</v>
      </c>
      <c r="G710" s="222" t="s">
        <v>162</v>
      </c>
      <c r="H710" s="223">
        <v>20</v>
      </c>
      <c r="I710" s="224"/>
      <c r="J710" s="225">
        <f>ROUND(I710*H710,2)</f>
        <v>0</v>
      </c>
      <c r="K710" s="221" t="s">
        <v>213</v>
      </c>
      <c r="L710" s="44"/>
      <c r="M710" s="226" t="s">
        <v>19</v>
      </c>
      <c r="N710" s="227" t="s">
        <v>45</v>
      </c>
      <c r="O710" s="84"/>
      <c r="P710" s="228">
        <f>O710*H710</f>
        <v>0</v>
      </c>
      <c r="Q710" s="228">
        <v>0</v>
      </c>
      <c r="R710" s="228">
        <f>Q710*H710</f>
        <v>0</v>
      </c>
      <c r="S710" s="228">
        <v>0</v>
      </c>
      <c r="T710" s="229">
        <f>S710*H710</f>
        <v>0</v>
      </c>
      <c r="U710" s="38"/>
      <c r="V710" s="38"/>
      <c r="W710" s="38"/>
      <c r="X710" s="38"/>
      <c r="Y710" s="38"/>
      <c r="Z710" s="38"/>
      <c r="AA710" s="38"/>
      <c r="AB710" s="38"/>
      <c r="AC710" s="38"/>
      <c r="AD710" s="38"/>
      <c r="AE710" s="38"/>
      <c r="AR710" s="230" t="s">
        <v>236</v>
      </c>
      <c r="AT710" s="230" t="s">
        <v>159</v>
      </c>
      <c r="AU710" s="230" t="s">
        <v>82</v>
      </c>
      <c r="AY710" s="17" t="s">
        <v>158</v>
      </c>
      <c r="BE710" s="231">
        <f>IF(N710="základní",J710,0)</f>
        <v>0</v>
      </c>
      <c r="BF710" s="231">
        <f>IF(N710="snížená",J710,0)</f>
        <v>0</v>
      </c>
      <c r="BG710" s="231">
        <f>IF(N710="zákl. přenesená",J710,0)</f>
        <v>0</v>
      </c>
      <c r="BH710" s="231">
        <f>IF(N710="sníž. přenesená",J710,0)</f>
        <v>0</v>
      </c>
      <c r="BI710" s="231">
        <f>IF(N710="nulová",J710,0)</f>
        <v>0</v>
      </c>
      <c r="BJ710" s="17" t="s">
        <v>82</v>
      </c>
      <c r="BK710" s="231">
        <f>ROUND(I710*H710,2)</f>
        <v>0</v>
      </c>
      <c r="BL710" s="17" t="s">
        <v>236</v>
      </c>
      <c r="BM710" s="230" t="s">
        <v>1195</v>
      </c>
    </row>
    <row r="711" spans="1:47" s="2" customFormat="1" ht="12">
      <c r="A711" s="38"/>
      <c r="B711" s="39"/>
      <c r="C711" s="40"/>
      <c r="D711" s="232" t="s">
        <v>165</v>
      </c>
      <c r="E711" s="40"/>
      <c r="F711" s="233" t="s">
        <v>1196</v>
      </c>
      <c r="G711" s="40"/>
      <c r="H711" s="40"/>
      <c r="I711" s="136"/>
      <c r="J711" s="40"/>
      <c r="K711" s="40"/>
      <c r="L711" s="44"/>
      <c r="M711" s="234"/>
      <c r="N711" s="235"/>
      <c r="O711" s="84"/>
      <c r="P711" s="84"/>
      <c r="Q711" s="84"/>
      <c r="R711" s="84"/>
      <c r="S711" s="84"/>
      <c r="T711" s="85"/>
      <c r="U711" s="38"/>
      <c r="V711" s="38"/>
      <c r="W711" s="38"/>
      <c r="X711" s="38"/>
      <c r="Y711" s="38"/>
      <c r="Z711" s="38"/>
      <c r="AA711" s="38"/>
      <c r="AB711" s="38"/>
      <c r="AC711" s="38"/>
      <c r="AD711" s="38"/>
      <c r="AE711" s="38"/>
      <c r="AT711" s="17" t="s">
        <v>165</v>
      </c>
      <c r="AU711" s="17" t="s">
        <v>82</v>
      </c>
    </row>
    <row r="712" spans="1:51" s="13" customFormat="1" ht="12">
      <c r="A712" s="13"/>
      <c r="B712" s="236"/>
      <c r="C712" s="237"/>
      <c r="D712" s="232" t="s">
        <v>166</v>
      </c>
      <c r="E712" s="238" t="s">
        <v>19</v>
      </c>
      <c r="F712" s="239" t="s">
        <v>1191</v>
      </c>
      <c r="G712" s="237"/>
      <c r="H712" s="240">
        <v>20</v>
      </c>
      <c r="I712" s="241"/>
      <c r="J712" s="237"/>
      <c r="K712" s="237"/>
      <c r="L712" s="242"/>
      <c r="M712" s="243"/>
      <c r="N712" s="244"/>
      <c r="O712" s="244"/>
      <c r="P712" s="244"/>
      <c r="Q712" s="244"/>
      <c r="R712" s="244"/>
      <c r="S712" s="244"/>
      <c r="T712" s="245"/>
      <c r="U712" s="13"/>
      <c r="V712" s="13"/>
      <c r="W712" s="13"/>
      <c r="X712" s="13"/>
      <c r="Y712" s="13"/>
      <c r="Z712" s="13"/>
      <c r="AA712" s="13"/>
      <c r="AB712" s="13"/>
      <c r="AC712" s="13"/>
      <c r="AD712" s="13"/>
      <c r="AE712" s="13"/>
      <c r="AT712" s="246" t="s">
        <v>166</v>
      </c>
      <c r="AU712" s="246" t="s">
        <v>82</v>
      </c>
      <c r="AV712" s="13" t="s">
        <v>85</v>
      </c>
      <c r="AW712" s="13" t="s">
        <v>34</v>
      </c>
      <c r="AX712" s="13" t="s">
        <v>82</v>
      </c>
      <c r="AY712" s="246" t="s">
        <v>158</v>
      </c>
    </row>
    <row r="713" spans="1:65" s="2" customFormat="1" ht="21.75" customHeight="1">
      <c r="A713" s="38"/>
      <c r="B713" s="39"/>
      <c r="C713" s="219" t="s">
        <v>1197</v>
      </c>
      <c r="D713" s="219" t="s">
        <v>159</v>
      </c>
      <c r="E713" s="220" t="s">
        <v>1198</v>
      </c>
      <c r="F713" s="221" t="s">
        <v>1199</v>
      </c>
      <c r="G713" s="222" t="s">
        <v>162</v>
      </c>
      <c r="H713" s="223">
        <v>40</v>
      </c>
      <c r="I713" s="224"/>
      <c r="J713" s="225">
        <f>ROUND(I713*H713,2)</f>
        <v>0</v>
      </c>
      <c r="K713" s="221" t="s">
        <v>213</v>
      </c>
      <c r="L713" s="44"/>
      <c r="M713" s="226" t="s">
        <v>19</v>
      </c>
      <c r="N713" s="227" t="s">
        <v>45</v>
      </c>
      <c r="O713" s="84"/>
      <c r="P713" s="228">
        <f>O713*H713</f>
        <v>0</v>
      </c>
      <c r="Q713" s="228">
        <v>0</v>
      </c>
      <c r="R713" s="228">
        <f>Q713*H713</f>
        <v>0</v>
      </c>
      <c r="S713" s="228">
        <v>0</v>
      </c>
      <c r="T713" s="229">
        <f>S713*H713</f>
        <v>0</v>
      </c>
      <c r="U713" s="38"/>
      <c r="V713" s="38"/>
      <c r="W713" s="38"/>
      <c r="X713" s="38"/>
      <c r="Y713" s="38"/>
      <c r="Z713" s="38"/>
      <c r="AA713" s="38"/>
      <c r="AB713" s="38"/>
      <c r="AC713" s="38"/>
      <c r="AD713" s="38"/>
      <c r="AE713" s="38"/>
      <c r="AR713" s="230" t="s">
        <v>236</v>
      </c>
      <c r="AT713" s="230" t="s">
        <v>159</v>
      </c>
      <c r="AU713" s="230" t="s">
        <v>82</v>
      </c>
      <c r="AY713" s="17" t="s">
        <v>158</v>
      </c>
      <c r="BE713" s="231">
        <f>IF(N713="základní",J713,0)</f>
        <v>0</v>
      </c>
      <c r="BF713" s="231">
        <f>IF(N713="snížená",J713,0)</f>
        <v>0</v>
      </c>
      <c r="BG713" s="231">
        <f>IF(N713="zákl. přenesená",J713,0)</f>
        <v>0</v>
      </c>
      <c r="BH713" s="231">
        <f>IF(N713="sníž. přenesená",J713,0)</f>
        <v>0</v>
      </c>
      <c r="BI713" s="231">
        <f>IF(N713="nulová",J713,0)</f>
        <v>0</v>
      </c>
      <c r="BJ713" s="17" t="s">
        <v>82</v>
      </c>
      <c r="BK713" s="231">
        <f>ROUND(I713*H713,2)</f>
        <v>0</v>
      </c>
      <c r="BL713" s="17" t="s">
        <v>236</v>
      </c>
      <c r="BM713" s="230" t="s">
        <v>1200</v>
      </c>
    </row>
    <row r="714" spans="1:47" s="2" customFormat="1" ht="12">
      <c r="A714" s="38"/>
      <c r="B714" s="39"/>
      <c r="C714" s="40"/>
      <c r="D714" s="232" t="s">
        <v>165</v>
      </c>
      <c r="E714" s="40"/>
      <c r="F714" s="233" t="s">
        <v>1201</v>
      </c>
      <c r="G714" s="40"/>
      <c r="H714" s="40"/>
      <c r="I714" s="136"/>
      <c r="J714" s="40"/>
      <c r="K714" s="40"/>
      <c r="L714" s="44"/>
      <c r="M714" s="234"/>
      <c r="N714" s="235"/>
      <c r="O714" s="84"/>
      <c r="P714" s="84"/>
      <c r="Q714" s="84"/>
      <c r="R714" s="84"/>
      <c r="S714" s="84"/>
      <c r="T714" s="85"/>
      <c r="U714" s="38"/>
      <c r="V714" s="38"/>
      <c r="W714" s="38"/>
      <c r="X714" s="38"/>
      <c r="Y714" s="38"/>
      <c r="Z714" s="38"/>
      <c r="AA714" s="38"/>
      <c r="AB714" s="38"/>
      <c r="AC714" s="38"/>
      <c r="AD714" s="38"/>
      <c r="AE714" s="38"/>
      <c r="AT714" s="17" t="s">
        <v>165</v>
      </c>
      <c r="AU714" s="17" t="s">
        <v>82</v>
      </c>
    </row>
    <row r="715" spans="1:47" s="2" customFormat="1" ht="12">
      <c r="A715" s="38"/>
      <c r="B715" s="39"/>
      <c r="C715" s="40"/>
      <c r="D715" s="232" t="s">
        <v>216</v>
      </c>
      <c r="E715" s="40"/>
      <c r="F715" s="258" t="s">
        <v>1179</v>
      </c>
      <c r="G715" s="40"/>
      <c r="H715" s="40"/>
      <c r="I715" s="136"/>
      <c r="J715" s="40"/>
      <c r="K715" s="40"/>
      <c r="L715" s="44"/>
      <c r="M715" s="234"/>
      <c r="N715" s="235"/>
      <c r="O715" s="84"/>
      <c r="P715" s="84"/>
      <c r="Q715" s="84"/>
      <c r="R715" s="84"/>
      <c r="S715" s="84"/>
      <c r="T715" s="85"/>
      <c r="U715" s="38"/>
      <c r="V715" s="38"/>
      <c r="W715" s="38"/>
      <c r="X715" s="38"/>
      <c r="Y715" s="38"/>
      <c r="Z715" s="38"/>
      <c r="AA715" s="38"/>
      <c r="AB715" s="38"/>
      <c r="AC715" s="38"/>
      <c r="AD715" s="38"/>
      <c r="AE715" s="38"/>
      <c r="AT715" s="17" t="s">
        <v>216</v>
      </c>
      <c r="AU715" s="17" t="s">
        <v>82</v>
      </c>
    </row>
    <row r="716" spans="1:51" s="13" customFormat="1" ht="12">
      <c r="A716" s="13"/>
      <c r="B716" s="236"/>
      <c r="C716" s="237"/>
      <c r="D716" s="232" t="s">
        <v>166</v>
      </c>
      <c r="E716" s="238" t="s">
        <v>19</v>
      </c>
      <c r="F716" s="239" t="s">
        <v>1202</v>
      </c>
      <c r="G716" s="237"/>
      <c r="H716" s="240">
        <v>40</v>
      </c>
      <c r="I716" s="241"/>
      <c r="J716" s="237"/>
      <c r="K716" s="237"/>
      <c r="L716" s="242"/>
      <c r="M716" s="243"/>
      <c r="N716" s="244"/>
      <c r="O716" s="244"/>
      <c r="P716" s="244"/>
      <c r="Q716" s="244"/>
      <c r="R716" s="244"/>
      <c r="S716" s="244"/>
      <c r="T716" s="245"/>
      <c r="U716" s="13"/>
      <c r="V716" s="13"/>
      <c r="W716" s="13"/>
      <c r="X716" s="13"/>
      <c r="Y716" s="13"/>
      <c r="Z716" s="13"/>
      <c r="AA716" s="13"/>
      <c r="AB716" s="13"/>
      <c r="AC716" s="13"/>
      <c r="AD716" s="13"/>
      <c r="AE716" s="13"/>
      <c r="AT716" s="246" t="s">
        <v>166</v>
      </c>
      <c r="AU716" s="246" t="s">
        <v>82</v>
      </c>
      <c r="AV716" s="13" t="s">
        <v>85</v>
      </c>
      <c r="AW716" s="13" t="s">
        <v>34</v>
      </c>
      <c r="AX716" s="13" t="s">
        <v>82</v>
      </c>
      <c r="AY716" s="246" t="s">
        <v>158</v>
      </c>
    </row>
    <row r="717" spans="1:65" s="2" customFormat="1" ht="21.75" customHeight="1">
      <c r="A717" s="38"/>
      <c r="B717" s="39"/>
      <c r="C717" s="219" t="s">
        <v>1203</v>
      </c>
      <c r="D717" s="219" t="s">
        <v>159</v>
      </c>
      <c r="E717" s="220" t="s">
        <v>1204</v>
      </c>
      <c r="F717" s="221" t="s">
        <v>1205</v>
      </c>
      <c r="G717" s="222" t="s">
        <v>162</v>
      </c>
      <c r="H717" s="223">
        <v>40</v>
      </c>
      <c r="I717" s="224"/>
      <c r="J717" s="225">
        <f>ROUND(I717*H717,2)</f>
        <v>0</v>
      </c>
      <c r="K717" s="221" t="s">
        <v>213</v>
      </c>
      <c r="L717" s="44"/>
      <c r="M717" s="226" t="s">
        <v>19</v>
      </c>
      <c r="N717" s="227" t="s">
        <v>45</v>
      </c>
      <c r="O717" s="84"/>
      <c r="P717" s="228">
        <f>O717*H717</f>
        <v>0</v>
      </c>
      <c r="Q717" s="228">
        <v>0</v>
      </c>
      <c r="R717" s="228">
        <f>Q717*H717</f>
        <v>0</v>
      </c>
      <c r="S717" s="228">
        <v>0</v>
      </c>
      <c r="T717" s="229">
        <f>S717*H717</f>
        <v>0</v>
      </c>
      <c r="U717" s="38"/>
      <c r="V717" s="38"/>
      <c r="W717" s="38"/>
      <c r="X717" s="38"/>
      <c r="Y717" s="38"/>
      <c r="Z717" s="38"/>
      <c r="AA717" s="38"/>
      <c r="AB717" s="38"/>
      <c r="AC717" s="38"/>
      <c r="AD717" s="38"/>
      <c r="AE717" s="38"/>
      <c r="AR717" s="230" t="s">
        <v>236</v>
      </c>
      <c r="AT717" s="230" t="s">
        <v>159</v>
      </c>
      <c r="AU717" s="230" t="s">
        <v>82</v>
      </c>
      <c r="AY717" s="17" t="s">
        <v>158</v>
      </c>
      <c r="BE717" s="231">
        <f>IF(N717="základní",J717,0)</f>
        <v>0</v>
      </c>
      <c r="BF717" s="231">
        <f>IF(N717="snížená",J717,0)</f>
        <v>0</v>
      </c>
      <c r="BG717" s="231">
        <f>IF(N717="zákl. přenesená",J717,0)</f>
        <v>0</v>
      </c>
      <c r="BH717" s="231">
        <f>IF(N717="sníž. přenesená",J717,0)</f>
        <v>0</v>
      </c>
      <c r="BI717" s="231">
        <f>IF(N717="nulová",J717,0)</f>
        <v>0</v>
      </c>
      <c r="BJ717" s="17" t="s">
        <v>82</v>
      </c>
      <c r="BK717" s="231">
        <f>ROUND(I717*H717,2)</f>
        <v>0</v>
      </c>
      <c r="BL717" s="17" t="s">
        <v>236</v>
      </c>
      <c r="BM717" s="230" t="s">
        <v>1206</v>
      </c>
    </row>
    <row r="718" spans="1:47" s="2" customFormat="1" ht="12">
      <c r="A718" s="38"/>
      <c r="B718" s="39"/>
      <c r="C718" s="40"/>
      <c r="D718" s="232" t="s">
        <v>165</v>
      </c>
      <c r="E718" s="40"/>
      <c r="F718" s="233" t="s">
        <v>1207</v>
      </c>
      <c r="G718" s="40"/>
      <c r="H718" s="40"/>
      <c r="I718" s="136"/>
      <c r="J718" s="40"/>
      <c r="K718" s="40"/>
      <c r="L718" s="44"/>
      <c r="M718" s="234"/>
      <c r="N718" s="235"/>
      <c r="O718" s="84"/>
      <c r="P718" s="84"/>
      <c r="Q718" s="84"/>
      <c r="R718" s="84"/>
      <c r="S718" s="84"/>
      <c r="T718" s="85"/>
      <c r="U718" s="38"/>
      <c r="V718" s="38"/>
      <c r="W718" s="38"/>
      <c r="X718" s="38"/>
      <c r="Y718" s="38"/>
      <c r="Z718" s="38"/>
      <c r="AA718" s="38"/>
      <c r="AB718" s="38"/>
      <c r="AC718" s="38"/>
      <c r="AD718" s="38"/>
      <c r="AE718" s="38"/>
      <c r="AT718" s="17" t="s">
        <v>165</v>
      </c>
      <c r="AU718" s="17" t="s">
        <v>82</v>
      </c>
    </row>
    <row r="719" spans="1:51" s="13" customFormat="1" ht="12">
      <c r="A719" s="13"/>
      <c r="B719" s="236"/>
      <c r="C719" s="237"/>
      <c r="D719" s="232" t="s">
        <v>166</v>
      </c>
      <c r="E719" s="238" t="s">
        <v>19</v>
      </c>
      <c r="F719" s="239" t="s">
        <v>1202</v>
      </c>
      <c r="G719" s="237"/>
      <c r="H719" s="240">
        <v>40</v>
      </c>
      <c r="I719" s="241"/>
      <c r="J719" s="237"/>
      <c r="K719" s="237"/>
      <c r="L719" s="242"/>
      <c r="M719" s="243"/>
      <c r="N719" s="244"/>
      <c r="O719" s="244"/>
      <c r="P719" s="244"/>
      <c r="Q719" s="244"/>
      <c r="R719" s="244"/>
      <c r="S719" s="244"/>
      <c r="T719" s="245"/>
      <c r="U719" s="13"/>
      <c r="V719" s="13"/>
      <c r="W719" s="13"/>
      <c r="X719" s="13"/>
      <c r="Y719" s="13"/>
      <c r="Z719" s="13"/>
      <c r="AA719" s="13"/>
      <c r="AB719" s="13"/>
      <c r="AC719" s="13"/>
      <c r="AD719" s="13"/>
      <c r="AE719" s="13"/>
      <c r="AT719" s="246" t="s">
        <v>166</v>
      </c>
      <c r="AU719" s="246" t="s">
        <v>82</v>
      </c>
      <c r="AV719" s="13" t="s">
        <v>85</v>
      </c>
      <c r="AW719" s="13" t="s">
        <v>34</v>
      </c>
      <c r="AX719" s="13" t="s">
        <v>82</v>
      </c>
      <c r="AY719" s="246" t="s">
        <v>158</v>
      </c>
    </row>
    <row r="720" spans="1:65" s="2" customFormat="1" ht="21.75" customHeight="1">
      <c r="A720" s="38"/>
      <c r="B720" s="39"/>
      <c r="C720" s="219" t="s">
        <v>1208</v>
      </c>
      <c r="D720" s="219" t="s">
        <v>159</v>
      </c>
      <c r="E720" s="220" t="s">
        <v>1209</v>
      </c>
      <c r="F720" s="221" t="s">
        <v>1210</v>
      </c>
      <c r="G720" s="222" t="s">
        <v>162</v>
      </c>
      <c r="H720" s="223">
        <v>155</v>
      </c>
      <c r="I720" s="224"/>
      <c r="J720" s="225">
        <f>ROUND(I720*H720,2)</f>
        <v>0</v>
      </c>
      <c r="K720" s="221" t="s">
        <v>213</v>
      </c>
      <c r="L720" s="44"/>
      <c r="M720" s="226" t="s">
        <v>19</v>
      </c>
      <c r="N720" s="227" t="s">
        <v>45</v>
      </c>
      <c r="O720" s="84"/>
      <c r="P720" s="228">
        <f>O720*H720</f>
        <v>0</v>
      </c>
      <c r="Q720" s="228">
        <v>0.00014</v>
      </c>
      <c r="R720" s="228">
        <f>Q720*H720</f>
        <v>0.021699999999999997</v>
      </c>
      <c r="S720" s="228">
        <v>0</v>
      </c>
      <c r="T720" s="229">
        <f>S720*H720</f>
        <v>0</v>
      </c>
      <c r="U720" s="38"/>
      <c r="V720" s="38"/>
      <c r="W720" s="38"/>
      <c r="X720" s="38"/>
      <c r="Y720" s="38"/>
      <c r="Z720" s="38"/>
      <c r="AA720" s="38"/>
      <c r="AB720" s="38"/>
      <c r="AC720" s="38"/>
      <c r="AD720" s="38"/>
      <c r="AE720" s="38"/>
      <c r="AR720" s="230" t="s">
        <v>236</v>
      </c>
      <c r="AT720" s="230" t="s">
        <v>159</v>
      </c>
      <c r="AU720" s="230" t="s">
        <v>82</v>
      </c>
      <c r="AY720" s="17" t="s">
        <v>158</v>
      </c>
      <c r="BE720" s="231">
        <f>IF(N720="základní",J720,0)</f>
        <v>0</v>
      </c>
      <c r="BF720" s="231">
        <f>IF(N720="snížená",J720,0)</f>
        <v>0</v>
      </c>
      <c r="BG720" s="231">
        <f>IF(N720="zákl. přenesená",J720,0)</f>
        <v>0</v>
      </c>
      <c r="BH720" s="231">
        <f>IF(N720="sníž. přenesená",J720,0)</f>
        <v>0</v>
      </c>
      <c r="BI720" s="231">
        <f>IF(N720="nulová",J720,0)</f>
        <v>0</v>
      </c>
      <c r="BJ720" s="17" t="s">
        <v>82</v>
      </c>
      <c r="BK720" s="231">
        <f>ROUND(I720*H720,2)</f>
        <v>0</v>
      </c>
      <c r="BL720" s="17" t="s">
        <v>236</v>
      </c>
      <c r="BM720" s="230" t="s">
        <v>1211</v>
      </c>
    </row>
    <row r="721" spans="1:47" s="2" customFormat="1" ht="12">
      <c r="A721" s="38"/>
      <c r="B721" s="39"/>
      <c r="C721" s="40"/>
      <c r="D721" s="232" t="s">
        <v>165</v>
      </c>
      <c r="E721" s="40"/>
      <c r="F721" s="233" t="s">
        <v>1210</v>
      </c>
      <c r="G721" s="40"/>
      <c r="H721" s="40"/>
      <c r="I721" s="136"/>
      <c r="J721" s="40"/>
      <c r="K721" s="40"/>
      <c r="L721" s="44"/>
      <c r="M721" s="234"/>
      <c r="N721" s="235"/>
      <c r="O721" s="84"/>
      <c r="P721" s="84"/>
      <c r="Q721" s="84"/>
      <c r="R721" s="84"/>
      <c r="S721" s="84"/>
      <c r="T721" s="85"/>
      <c r="U721" s="38"/>
      <c r="V721" s="38"/>
      <c r="W721" s="38"/>
      <c r="X721" s="38"/>
      <c r="Y721" s="38"/>
      <c r="Z721" s="38"/>
      <c r="AA721" s="38"/>
      <c r="AB721" s="38"/>
      <c r="AC721" s="38"/>
      <c r="AD721" s="38"/>
      <c r="AE721" s="38"/>
      <c r="AT721" s="17" t="s">
        <v>165</v>
      </c>
      <c r="AU721" s="17" t="s">
        <v>82</v>
      </c>
    </row>
    <row r="722" spans="1:51" s="13" customFormat="1" ht="12">
      <c r="A722" s="13"/>
      <c r="B722" s="236"/>
      <c r="C722" s="237"/>
      <c r="D722" s="232" t="s">
        <v>166</v>
      </c>
      <c r="E722" s="238" t="s">
        <v>19</v>
      </c>
      <c r="F722" s="239" t="s">
        <v>1212</v>
      </c>
      <c r="G722" s="237"/>
      <c r="H722" s="240">
        <v>155</v>
      </c>
      <c r="I722" s="241"/>
      <c r="J722" s="237"/>
      <c r="K722" s="237"/>
      <c r="L722" s="242"/>
      <c r="M722" s="243"/>
      <c r="N722" s="244"/>
      <c r="O722" s="244"/>
      <c r="P722" s="244"/>
      <c r="Q722" s="244"/>
      <c r="R722" s="244"/>
      <c r="S722" s="244"/>
      <c r="T722" s="245"/>
      <c r="U722" s="13"/>
      <c r="V722" s="13"/>
      <c r="W722" s="13"/>
      <c r="X722" s="13"/>
      <c r="Y722" s="13"/>
      <c r="Z722" s="13"/>
      <c r="AA722" s="13"/>
      <c r="AB722" s="13"/>
      <c r="AC722" s="13"/>
      <c r="AD722" s="13"/>
      <c r="AE722" s="13"/>
      <c r="AT722" s="246" t="s">
        <v>166</v>
      </c>
      <c r="AU722" s="246" t="s">
        <v>82</v>
      </c>
      <c r="AV722" s="13" t="s">
        <v>85</v>
      </c>
      <c r="AW722" s="13" t="s">
        <v>34</v>
      </c>
      <c r="AX722" s="13" t="s">
        <v>82</v>
      </c>
      <c r="AY722" s="246" t="s">
        <v>158</v>
      </c>
    </row>
    <row r="723" spans="1:65" s="2" customFormat="1" ht="16.5" customHeight="1">
      <c r="A723" s="38"/>
      <c r="B723" s="39"/>
      <c r="C723" s="219" t="s">
        <v>1213</v>
      </c>
      <c r="D723" s="219" t="s">
        <v>159</v>
      </c>
      <c r="E723" s="220" t="s">
        <v>1214</v>
      </c>
      <c r="F723" s="221" t="s">
        <v>1215</v>
      </c>
      <c r="G723" s="222" t="s">
        <v>162</v>
      </c>
      <c r="H723" s="223">
        <v>200</v>
      </c>
      <c r="I723" s="224"/>
      <c r="J723" s="225">
        <f>ROUND(I723*H723,2)</f>
        <v>0</v>
      </c>
      <c r="K723" s="221" t="s">
        <v>213</v>
      </c>
      <c r="L723" s="44"/>
      <c r="M723" s="226" t="s">
        <v>19</v>
      </c>
      <c r="N723" s="227" t="s">
        <v>45</v>
      </c>
      <c r="O723" s="84"/>
      <c r="P723" s="228">
        <f>O723*H723</f>
        <v>0</v>
      </c>
      <c r="Q723" s="228">
        <v>9E-05</v>
      </c>
      <c r="R723" s="228">
        <f>Q723*H723</f>
        <v>0.018000000000000002</v>
      </c>
      <c r="S723" s="228">
        <v>0</v>
      </c>
      <c r="T723" s="229">
        <f>S723*H723</f>
        <v>0</v>
      </c>
      <c r="U723" s="38"/>
      <c r="V723" s="38"/>
      <c r="W723" s="38"/>
      <c r="X723" s="38"/>
      <c r="Y723" s="38"/>
      <c r="Z723" s="38"/>
      <c r="AA723" s="38"/>
      <c r="AB723" s="38"/>
      <c r="AC723" s="38"/>
      <c r="AD723" s="38"/>
      <c r="AE723" s="38"/>
      <c r="AR723" s="230" t="s">
        <v>236</v>
      </c>
      <c r="AT723" s="230" t="s">
        <v>159</v>
      </c>
      <c r="AU723" s="230" t="s">
        <v>82</v>
      </c>
      <c r="AY723" s="17" t="s">
        <v>158</v>
      </c>
      <c r="BE723" s="231">
        <f>IF(N723="základní",J723,0)</f>
        <v>0</v>
      </c>
      <c r="BF723" s="231">
        <f>IF(N723="snížená",J723,0)</f>
        <v>0</v>
      </c>
      <c r="BG723" s="231">
        <f>IF(N723="zákl. přenesená",J723,0)</f>
        <v>0</v>
      </c>
      <c r="BH723" s="231">
        <f>IF(N723="sníž. přenesená",J723,0)</f>
        <v>0</v>
      </c>
      <c r="BI723" s="231">
        <f>IF(N723="nulová",J723,0)</f>
        <v>0</v>
      </c>
      <c r="BJ723" s="17" t="s">
        <v>82</v>
      </c>
      <c r="BK723" s="231">
        <f>ROUND(I723*H723,2)</f>
        <v>0</v>
      </c>
      <c r="BL723" s="17" t="s">
        <v>236</v>
      </c>
      <c r="BM723" s="230" t="s">
        <v>1216</v>
      </c>
    </row>
    <row r="724" spans="1:47" s="2" customFormat="1" ht="12">
      <c r="A724" s="38"/>
      <c r="B724" s="39"/>
      <c r="C724" s="40"/>
      <c r="D724" s="232" t="s">
        <v>165</v>
      </c>
      <c r="E724" s="40"/>
      <c r="F724" s="233" t="s">
        <v>1215</v>
      </c>
      <c r="G724" s="40"/>
      <c r="H724" s="40"/>
      <c r="I724" s="136"/>
      <c r="J724" s="40"/>
      <c r="K724" s="40"/>
      <c r="L724" s="44"/>
      <c r="M724" s="234"/>
      <c r="N724" s="235"/>
      <c r="O724" s="84"/>
      <c r="P724" s="84"/>
      <c r="Q724" s="84"/>
      <c r="R724" s="84"/>
      <c r="S724" s="84"/>
      <c r="T724" s="85"/>
      <c r="U724" s="38"/>
      <c r="V724" s="38"/>
      <c r="W724" s="38"/>
      <c r="X724" s="38"/>
      <c r="Y724" s="38"/>
      <c r="Z724" s="38"/>
      <c r="AA724" s="38"/>
      <c r="AB724" s="38"/>
      <c r="AC724" s="38"/>
      <c r="AD724" s="38"/>
      <c r="AE724" s="38"/>
      <c r="AT724" s="17" t="s">
        <v>165</v>
      </c>
      <c r="AU724" s="17" t="s">
        <v>82</v>
      </c>
    </row>
    <row r="725" spans="1:65" s="2" customFormat="1" ht="16.5" customHeight="1">
      <c r="A725" s="38"/>
      <c r="B725" s="39"/>
      <c r="C725" s="259" t="s">
        <v>1217</v>
      </c>
      <c r="D725" s="259" t="s">
        <v>199</v>
      </c>
      <c r="E725" s="260" t="s">
        <v>1218</v>
      </c>
      <c r="F725" s="261" t="s">
        <v>1219</v>
      </c>
      <c r="G725" s="262" t="s">
        <v>1220</v>
      </c>
      <c r="H725" s="263">
        <v>200</v>
      </c>
      <c r="I725" s="264"/>
      <c r="J725" s="265">
        <f>ROUND(I725*H725,2)</f>
        <v>0</v>
      </c>
      <c r="K725" s="261" t="s">
        <v>213</v>
      </c>
      <c r="L725" s="266"/>
      <c r="M725" s="267" t="s">
        <v>19</v>
      </c>
      <c r="N725" s="268" t="s">
        <v>45</v>
      </c>
      <c r="O725" s="84"/>
      <c r="P725" s="228">
        <f>O725*H725</f>
        <v>0</v>
      </c>
      <c r="Q725" s="228">
        <v>0.00043</v>
      </c>
      <c r="R725" s="228">
        <f>Q725*H725</f>
        <v>0.086</v>
      </c>
      <c r="S725" s="228">
        <v>0</v>
      </c>
      <c r="T725" s="229">
        <f>S725*H725</f>
        <v>0</v>
      </c>
      <c r="U725" s="38"/>
      <c r="V725" s="38"/>
      <c r="W725" s="38"/>
      <c r="X725" s="38"/>
      <c r="Y725" s="38"/>
      <c r="Z725" s="38"/>
      <c r="AA725" s="38"/>
      <c r="AB725" s="38"/>
      <c r="AC725" s="38"/>
      <c r="AD725" s="38"/>
      <c r="AE725" s="38"/>
      <c r="AR725" s="230" t="s">
        <v>241</v>
      </c>
      <c r="AT725" s="230" t="s">
        <v>199</v>
      </c>
      <c r="AU725" s="230" t="s">
        <v>82</v>
      </c>
      <c r="AY725" s="17" t="s">
        <v>158</v>
      </c>
      <c r="BE725" s="231">
        <f>IF(N725="základní",J725,0)</f>
        <v>0</v>
      </c>
      <c r="BF725" s="231">
        <f>IF(N725="snížená",J725,0)</f>
        <v>0</v>
      </c>
      <c r="BG725" s="231">
        <f>IF(N725="zákl. přenesená",J725,0)</f>
        <v>0</v>
      </c>
      <c r="BH725" s="231">
        <f>IF(N725="sníž. přenesená",J725,0)</f>
        <v>0</v>
      </c>
      <c r="BI725" s="231">
        <f>IF(N725="nulová",J725,0)</f>
        <v>0</v>
      </c>
      <c r="BJ725" s="17" t="s">
        <v>82</v>
      </c>
      <c r="BK725" s="231">
        <f>ROUND(I725*H725,2)</f>
        <v>0</v>
      </c>
      <c r="BL725" s="17" t="s">
        <v>236</v>
      </c>
      <c r="BM725" s="230" t="s">
        <v>1221</v>
      </c>
    </row>
    <row r="726" spans="1:47" s="2" customFormat="1" ht="12">
      <c r="A726" s="38"/>
      <c r="B726" s="39"/>
      <c r="C726" s="40"/>
      <c r="D726" s="232" t="s">
        <v>165</v>
      </c>
      <c r="E726" s="40"/>
      <c r="F726" s="233" t="s">
        <v>1219</v>
      </c>
      <c r="G726" s="40"/>
      <c r="H726" s="40"/>
      <c r="I726" s="136"/>
      <c r="J726" s="40"/>
      <c r="K726" s="40"/>
      <c r="L726" s="44"/>
      <c r="M726" s="234"/>
      <c r="N726" s="235"/>
      <c r="O726" s="84"/>
      <c r="P726" s="84"/>
      <c r="Q726" s="84"/>
      <c r="R726" s="84"/>
      <c r="S726" s="84"/>
      <c r="T726" s="85"/>
      <c r="U726" s="38"/>
      <c r="V726" s="38"/>
      <c r="W726" s="38"/>
      <c r="X726" s="38"/>
      <c r="Y726" s="38"/>
      <c r="Z726" s="38"/>
      <c r="AA726" s="38"/>
      <c r="AB726" s="38"/>
      <c r="AC726" s="38"/>
      <c r="AD726" s="38"/>
      <c r="AE726" s="38"/>
      <c r="AT726" s="17" t="s">
        <v>165</v>
      </c>
      <c r="AU726" s="17" t="s">
        <v>82</v>
      </c>
    </row>
    <row r="727" spans="1:51" s="13" customFormat="1" ht="12">
      <c r="A727" s="13"/>
      <c r="B727" s="236"/>
      <c r="C727" s="237"/>
      <c r="D727" s="232" t="s">
        <v>166</v>
      </c>
      <c r="E727" s="238" t="s">
        <v>19</v>
      </c>
      <c r="F727" s="239" t="s">
        <v>1222</v>
      </c>
      <c r="G727" s="237"/>
      <c r="H727" s="240">
        <v>200</v>
      </c>
      <c r="I727" s="241"/>
      <c r="J727" s="237"/>
      <c r="K727" s="237"/>
      <c r="L727" s="242"/>
      <c r="M727" s="243"/>
      <c r="N727" s="244"/>
      <c r="O727" s="244"/>
      <c r="P727" s="244"/>
      <c r="Q727" s="244"/>
      <c r="R727" s="244"/>
      <c r="S727" s="244"/>
      <c r="T727" s="245"/>
      <c r="U727" s="13"/>
      <c r="V727" s="13"/>
      <c r="W727" s="13"/>
      <c r="X727" s="13"/>
      <c r="Y727" s="13"/>
      <c r="Z727" s="13"/>
      <c r="AA727" s="13"/>
      <c r="AB727" s="13"/>
      <c r="AC727" s="13"/>
      <c r="AD727" s="13"/>
      <c r="AE727" s="13"/>
      <c r="AT727" s="246" t="s">
        <v>166</v>
      </c>
      <c r="AU727" s="246" t="s">
        <v>82</v>
      </c>
      <c r="AV727" s="13" t="s">
        <v>85</v>
      </c>
      <c r="AW727" s="13" t="s">
        <v>34</v>
      </c>
      <c r="AX727" s="13" t="s">
        <v>82</v>
      </c>
      <c r="AY727" s="246" t="s">
        <v>158</v>
      </c>
    </row>
    <row r="728" spans="1:65" s="2" customFormat="1" ht="21.75" customHeight="1">
      <c r="A728" s="38"/>
      <c r="B728" s="39"/>
      <c r="C728" s="219" t="s">
        <v>1223</v>
      </c>
      <c r="D728" s="219" t="s">
        <v>159</v>
      </c>
      <c r="E728" s="220" t="s">
        <v>1224</v>
      </c>
      <c r="F728" s="221" t="s">
        <v>1225</v>
      </c>
      <c r="G728" s="222" t="s">
        <v>202</v>
      </c>
      <c r="H728" s="223">
        <v>34</v>
      </c>
      <c r="I728" s="224"/>
      <c r="J728" s="225">
        <f>ROUND(I728*H728,2)</f>
        <v>0</v>
      </c>
      <c r="K728" s="221" t="s">
        <v>213</v>
      </c>
      <c r="L728" s="44"/>
      <c r="M728" s="226" t="s">
        <v>19</v>
      </c>
      <c r="N728" s="227" t="s">
        <v>45</v>
      </c>
      <c r="O728" s="84"/>
      <c r="P728" s="228">
        <f>O728*H728</f>
        <v>0</v>
      </c>
      <c r="Q728" s="228">
        <v>0.3764</v>
      </c>
      <c r="R728" s="228">
        <f>Q728*H728</f>
        <v>12.797600000000001</v>
      </c>
      <c r="S728" s="228">
        <v>0</v>
      </c>
      <c r="T728" s="229">
        <f>S728*H728</f>
        <v>0</v>
      </c>
      <c r="U728" s="38"/>
      <c r="V728" s="38"/>
      <c r="W728" s="38"/>
      <c r="X728" s="38"/>
      <c r="Y728" s="38"/>
      <c r="Z728" s="38"/>
      <c r="AA728" s="38"/>
      <c r="AB728" s="38"/>
      <c r="AC728" s="38"/>
      <c r="AD728" s="38"/>
      <c r="AE728" s="38"/>
      <c r="AR728" s="230" t="s">
        <v>236</v>
      </c>
      <c r="AT728" s="230" t="s">
        <v>159</v>
      </c>
      <c r="AU728" s="230" t="s">
        <v>82</v>
      </c>
      <c r="AY728" s="17" t="s">
        <v>158</v>
      </c>
      <c r="BE728" s="231">
        <f>IF(N728="základní",J728,0)</f>
        <v>0</v>
      </c>
      <c r="BF728" s="231">
        <f>IF(N728="snížená",J728,0)</f>
        <v>0</v>
      </c>
      <c r="BG728" s="231">
        <f>IF(N728="zákl. přenesená",J728,0)</f>
        <v>0</v>
      </c>
      <c r="BH728" s="231">
        <f>IF(N728="sníž. přenesená",J728,0)</f>
        <v>0</v>
      </c>
      <c r="BI728" s="231">
        <f>IF(N728="nulová",J728,0)</f>
        <v>0</v>
      </c>
      <c r="BJ728" s="17" t="s">
        <v>82</v>
      </c>
      <c r="BK728" s="231">
        <f>ROUND(I728*H728,2)</f>
        <v>0</v>
      </c>
      <c r="BL728" s="17" t="s">
        <v>236</v>
      </c>
      <c r="BM728" s="230" t="s">
        <v>1226</v>
      </c>
    </row>
    <row r="729" spans="1:47" s="2" customFormat="1" ht="12">
      <c r="A729" s="38"/>
      <c r="B729" s="39"/>
      <c r="C729" s="40"/>
      <c r="D729" s="232" t="s">
        <v>165</v>
      </c>
      <c r="E729" s="40"/>
      <c r="F729" s="233" t="s">
        <v>1225</v>
      </c>
      <c r="G729" s="40"/>
      <c r="H729" s="40"/>
      <c r="I729" s="136"/>
      <c r="J729" s="40"/>
      <c r="K729" s="40"/>
      <c r="L729" s="44"/>
      <c r="M729" s="234"/>
      <c r="N729" s="235"/>
      <c r="O729" s="84"/>
      <c r="P729" s="84"/>
      <c r="Q729" s="84"/>
      <c r="R729" s="84"/>
      <c r="S729" s="84"/>
      <c r="T729" s="85"/>
      <c r="U729" s="38"/>
      <c r="V729" s="38"/>
      <c r="W729" s="38"/>
      <c r="X729" s="38"/>
      <c r="Y729" s="38"/>
      <c r="Z729" s="38"/>
      <c r="AA729" s="38"/>
      <c r="AB729" s="38"/>
      <c r="AC729" s="38"/>
      <c r="AD729" s="38"/>
      <c r="AE729" s="38"/>
      <c r="AT729" s="17" t="s">
        <v>165</v>
      </c>
      <c r="AU729" s="17" t="s">
        <v>82</v>
      </c>
    </row>
    <row r="730" spans="1:51" s="13" customFormat="1" ht="12">
      <c r="A730" s="13"/>
      <c r="B730" s="236"/>
      <c r="C730" s="237"/>
      <c r="D730" s="232" t="s">
        <v>166</v>
      </c>
      <c r="E730" s="238" t="s">
        <v>19</v>
      </c>
      <c r="F730" s="239" t="s">
        <v>1227</v>
      </c>
      <c r="G730" s="237"/>
      <c r="H730" s="240">
        <v>34</v>
      </c>
      <c r="I730" s="241"/>
      <c r="J730" s="237"/>
      <c r="K730" s="237"/>
      <c r="L730" s="242"/>
      <c r="M730" s="243"/>
      <c r="N730" s="244"/>
      <c r="O730" s="244"/>
      <c r="P730" s="244"/>
      <c r="Q730" s="244"/>
      <c r="R730" s="244"/>
      <c r="S730" s="244"/>
      <c r="T730" s="245"/>
      <c r="U730" s="13"/>
      <c r="V730" s="13"/>
      <c r="W730" s="13"/>
      <c r="X730" s="13"/>
      <c r="Y730" s="13"/>
      <c r="Z730" s="13"/>
      <c r="AA730" s="13"/>
      <c r="AB730" s="13"/>
      <c r="AC730" s="13"/>
      <c r="AD730" s="13"/>
      <c r="AE730" s="13"/>
      <c r="AT730" s="246" t="s">
        <v>166</v>
      </c>
      <c r="AU730" s="246" t="s">
        <v>82</v>
      </c>
      <c r="AV730" s="13" t="s">
        <v>85</v>
      </c>
      <c r="AW730" s="13" t="s">
        <v>34</v>
      </c>
      <c r="AX730" s="13" t="s">
        <v>82</v>
      </c>
      <c r="AY730" s="246" t="s">
        <v>158</v>
      </c>
    </row>
    <row r="731" spans="1:65" s="2" customFormat="1" ht="21.75" customHeight="1">
      <c r="A731" s="38"/>
      <c r="B731" s="39"/>
      <c r="C731" s="219" t="s">
        <v>1228</v>
      </c>
      <c r="D731" s="219" t="s">
        <v>159</v>
      </c>
      <c r="E731" s="220" t="s">
        <v>1229</v>
      </c>
      <c r="F731" s="221" t="s">
        <v>1230</v>
      </c>
      <c r="G731" s="222" t="s">
        <v>1035</v>
      </c>
      <c r="H731" s="223">
        <v>7.168</v>
      </c>
      <c r="I731" s="224"/>
      <c r="J731" s="225">
        <f>ROUND(I731*H731,2)</f>
        <v>0</v>
      </c>
      <c r="K731" s="221" t="s">
        <v>19</v>
      </c>
      <c r="L731" s="44"/>
      <c r="M731" s="226" t="s">
        <v>19</v>
      </c>
      <c r="N731" s="227" t="s">
        <v>45</v>
      </c>
      <c r="O731" s="84"/>
      <c r="P731" s="228">
        <f>O731*H731</f>
        <v>0</v>
      </c>
      <c r="Q731" s="228">
        <v>2.25634</v>
      </c>
      <c r="R731" s="228">
        <f>Q731*H731</f>
        <v>16.17344512</v>
      </c>
      <c r="S731" s="228">
        <v>0</v>
      </c>
      <c r="T731" s="229">
        <f>S731*H731</f>
        <v>0</v>
      </c>
      <c r="U731" s="38"/>
      <c r="V731" s="38"/>
      <c r="W731" s="38"/>
      <c r="X731" s="38"/>
      <c r="Y731" s="38"/>
      <c r="Z731" s="38"/>
      <c r="AA731" s="38"/>
      <c r="AB731" s="38"/>
      <c r="AC731" s="38"/>
      <c r="AD731" s="38"/>
      <c r="AE731" s="38"/>
      <c r="AR731" s="230" t="s">
        <v>236</v>
      </c>
      <c r="AT731" s="230" t="s">
        <v>159</v>
      </c>
      <c r="AU731" s="230" t="s">
        <v>82</v>
      </c>
      <c r="AY731" s="17" t="s">
        <v>158</v>
      </c>
      <c r="BE731" s="231">
        <f>IF(N731="základní",J731,0)</f>
        <v>0</v>
      </c>
      <c r="BF731" s="231">
        <f>IF(N731="snížená",J731,0)</f>
        <v>0</v>
      </c>
      <c r="BG731" s="231">
        <f>IF(N731="zákl. přenesená",J731,0)</f>
        <v>0</v>
      </c>
      <c r="BH731" s="231">
        <f>IF(N731="sníž. přenesená",J731,0)</f>
        <v>0</v>
      </c>
      <c r="BI731" s="231">
        <f>IF(N731="nulová",J731,0)</f>
        <v>0</v>
      </c>
      <c r="BJ731" s="17" t="s">
        <v>82</v>
      </c>
      <c r="BK731" s="231">
        <f>ROUND(I731*H731,2)</f>
        <v>0</v>
      </c>
      <c r="BL731" s="17" t="s">
        <v>236</v>
      </c>
      <c r="BM731" s="230" t="s">
        <v>1231</v>
      </c>
    </row>
    <row r="732" spans="1:47" s="2" customFormat="1" ht="12">
      <c r="A732" s="38"/>
      <c r="B732" s="39"/>
      <c r="C732" s="40"/>
      <c r="D732" s="232" t="s">
        <v>165</v>
      </c>
      <c r="E732" s="40"/>
      <c r="F732" s="233" t="s">
        <v>1230</v>
      </c>
      <c r="G732" s="40"/>
      <c r="H732" s="40"/>
      <c r="I732" s="136"/>
      <c r="J732" s="40"/>
      <c r="K732" s="40"/>
      <c r="L732" s="44"/>
      <c r="M732" s="234"/>
      <c r="N732" s="235"/>
      <c r="O732" s="84"/>
      <c r="P732" s="84"/>
      <c r="Q732" s="84"/>
      <c r="R732" s="84"/>
      <c r="S732" s="84"/>
      <c r="T732" s="85"/>
      <c r="U732" s="38"/>
      <c r="V732" s="38"/>
      <c r="W732" s="38"/>
      <c r="X732" s="38"/>
      <c r="Y732" s="38"/>
      <c r="Z732" s="38"/>
      <c r="AA732" s="38"/>
      <c r="AB732" s="38"/>
      <c r="AC732" s="38"/>
      <c r="AD732" s="38"/>
      <c r="AE732" s="38"/>
      <c r="AT732" s="17" t="s">
        <v>165</v>
      </c>
      <c r="AU732" s="17" t="s">
        <v>82</v>
      </c>
    </row>
    <row r="733" spans="1:51" s="13" customFormat="1" ht="12">
      <c r="A733" s="13"/>
      <c r="B733" s="236"/>
      <c r="C733" s="237"/>
      <c r="D733" s="232" t="s">
        <v>166</v>
      </c>
      <c r="E733" s="238" t="s">
        <v>19</v>
      </c>
      <c r="F733" s="239" t="s">
        <v>1232</v>
      </c>
      <c r="G733" s="237"/>
      <c r="H733" s="240">
        <v>7.168</v>
      </c>
      <c r="I733" s="241"/>
      <c r="J733" s="237"/>
      <c r="K733" s="237"/>
      <c r="L733" s="242"/>
      <c r="M733" s="243"/>
      <c r="N733" s="244"/>
      <c r="O733" s="244"/>
      <c r="P733" s="244"/>
      <c r="Q733" s="244"/>
      <c r="R733" s="244"/>
      <c r="S733" s="244"/>
      <c r="T733" s="245"/>
      <c r="U733" s="13"/>
      <c r="V733" s="13"/>
      <c r="W733" s="13"/>
      <c r="X733" s="13"/>
      <c r="Y733" s="13"/>
      <c r="Z733" s="13"/>
      <c r="AA733" s="13"/>
      <c r="AB733" s="13"/>
      <c r="AC733" s="13"/>
      <c r="AD733" s="13"/>
      <c r="AE733" s="13"/>
      <c r="AT733" s="246" t="s">
        <v>166</v>
      </c>
      <c r="AU733" s="246" t="s">
        <v>82</v>
      </c>
      <c r="AV733" s="13" t="s">
        <v>85</v>
      </c>
      <c r="AW733" s="13" t="s">
        <v>34</v>
      </c>
      <c r="AX733" s="13" t="s">
        <v>82</v>
      </c>
      <c r="AY733" s="246" t="s">
        <v>158</v>
      </c>
    </row>
    <row r="734" spans="1:65" s="2" customFormat="1" ht="21.75" customHeight="1">
      <c r="A734" s="38"/>
      <c r="B734" s="39"/>
      <c r="C734" s="219" t="s">
        <v>1233</v>
      </c>
      <c r="D734" s="219" t="s">
        <v>159</v>
      </c>
      <c r="E734" s="220" t="s">
        <v>1234</v>
      </c>
      <c r="F734" s="221" t="s">
        <v>1235</v>
      </c>
      <c r="G734" s="222" t="s">
        <v>1059</v>
      </c>
      <c r="H734" s="223">
        <v>15.053</v>
      </c>
      <c r="I734" s="224"/>
      <c r="J734" s="225">
        <f>ROUND(I734*H734,2)</f>
        <v>0</v>
      </c>
      <c r="K734" s="221" t="s">
        <v>213</v>
      </c>
      <c r="L734" s="44"/>
      <c r="M734" s="226" t="s">
        <v>19</v>
      </c>
      <c r="N734" s="227" t="s">
        <v>45</v>
      </c>
      <c r="O734" s="84"/>
      <c r="P734" s="228">
        <f>O734*H734</f>
        <v>0</v>
      </c>
      <c r="Q734" s="228">
        <v>0</v>
      </c>
      <c r="R734" s="228">
        <f>Q734*H734</f>
        <v>0</v>
      </c>
      <c r="S734" s="228">
        <v>0</v>
      </c>
      <c r="T734" s="229">
        <f>S734*H734</f>
        <v>0</v>
      </c>
      <c r="U734" s="38"/>
      <c r="V734" s="38"/>
      <c r="W734" s="38"/>
      <c r="X734" s="38"/>
      <c r="Y734" s="38"/>
      <c r="Z734" s="38"/>
      <c r="AA734" s="38"/>
      <c r="AB734" s="38"/>
      <c r="AC734" s="38"/>
      <c r="AD734" s="38"/>
      <c r="AE734" s="38"/>
      <c r="AR734" s="230" t="s">
        <v>236</v>
      </c>
      <c r="AT734" s="230" t="s">
        <v>159</v>
      </c>
      <c r="AU734" s="230" t="s">
        <v>82</v>
      </c>
      <c r="AY734" s="17" t="s">
        <v>158</v>
      </c>
      <c r="BE734" s="231">
        <f>IF(N734="základní",J734,0)</f>
        <v>0</v>
      </c>
      <c r="BF734" s="231">
        <f>IF(N734="snížená",J734,0)</f>
        <v>0</v>
      </c>
      <c r="BG734" s="231">
        <f>IF(N734="zákl. přenesená",J734,0)</f>
        <v>0</v>
      </c>
      <c r="BH734" s="231">
        <f>IF(N734="sníž. přenesená",J734,0)</f>
        <v>0</v>
      </c>
      <c r="BI734" s="231">
        <f>IF(N734="nulová",J734,0)</f>
        <v>0</v>
      </c>
      <c r="BJ734" s="17" t="s">
        <v>82</v>
      </c>
      <c r="BK734" s="231">
        <f>ROUND(I734*H734,2)</f>
        <v>0</v>
      </c>
      <c r="BL734" s="17" t="s">
        <v>236</v>
      </c>
      <c r="BM734" s="230" t="s">
        <v>1236</v>
      </c>
    </row>
    <row r="735" spans="1:47" s="2" customFormat="1" ht="12">
      <c r="A735" s="38"/>
      <c r="B735" s="39"/>
      <c r="C735" s="40"/>
      <c r="D735" s="232" t="s">
        <v>165</v>
      </c>
      <c r="E735" s="40"/>
      <c r="F735" s="233" t="s">
        <v>1235</v>
      </c>
      <c r="G735" s="40"/>
      <c r="H735" s="40"/>
      <c r="I735" s="136"/>
      <c r="J735" s="40"/>
      <c r="K735" s="40"/>
      <c r="L735" s="44"/>
      <c r="M735" s="234"/>
      <c r="N735" s="235"/>
      <c r="O735" s="84"/>
      <c r="P735" s="84"/>
      <c r="Q735" s="84"/>
      <c r="R735" s="84"/>
      <c r="S735" s="84"/>
      <c r="T735" s="85"/>
      <c r="U735" s="38"/>
      <c r="V735" s="38"/>
      <c r="W735" s="38"/>
      <c r="X735" s="38"/>
      <c r="Y735" s="38"/>
      <c r="Z735" s="38"/>
      <c r="AA735" s="38"/>
      <c r="AB735" s="38"/>
      <c r="AC735" s="38"/>
      <c r="AD735" s="38"/>
      <c r="AE735" s="38"/>
      <c r="AT735" s="17" t="s">
        <v>165</v>
      </c>
      <c r="AU735" s="17" t="s">
        <v>82</v>
      </c>
    </row>
    <row r="736" spans="1:51" s="13" customFormat="1" ht="12">
      <c r="A736" s="13"/>
      <c r="B736" s="236"/>
      <c r="C736" s="237"/>
      <c r="D736" s="232" t="s">
        <v>166</v>
      </c>
      <c r="E736" s="238" t="s">
        <v>19</v>
      </c>
      <c r="F736" s="239" t="s">
        <v>1237</v>
      </c>
      <c r="G736" s="237"/>
      <c r="H736" s="240">
        <v>15.053</v>
      </c>
      <c r="I736" s="241"/>
      <c r="J736" s="237"/>
      <c r="K736" s="237"/>
      <c r="L736" s="242"/>
      <c r="M736" s="243"/>
      <c r="N736" s="244"/>
      <c r="O736" s="244"/>
      <c r="P736" s="244"/>
      <c r="Q736" s="244"/>
      <c r="R736" s="244"/>
      <c r="S736" s="244"/>
      <c r="T736" s="245"/>
      <c r="U736" s="13"/>
      <c r="V736" s="13"/>
      <c r="W736" s="13"/>
      <c r="X736" s="13"/>
      <c r="Y736" s="13"/>
      <c r="Z736" s="13"/>
      <c r="AA736" s="13"/>
      <c r="AB736" s="13"/>
      <c r="AC736" s="13"/>
      <c r="AD736" s="13"/>
      <c r="AE736" s="13"/>
      <c r="AT736" s="246" t="s">
        <v>166</v>
      </c>
      <c r="AU736" s="246" t="s">
        <v>82</v>
      </c>
      <c r="AV736" s="13" t="s">
        <v>85</v>
      </c>
      <c r="AW736" s="13" t="s">
        <v>34</v>
      </c>
      <c r="AX736" s="13" t="s">
        <v>82</v>
      </c>
      <c r="AY736" s="246" t="s">
        <v>158</v>
      </c>
    </row>
    <row r="737" spans="1:65" s="2" customFormat="1" ht="21.75" customHeight="1">
      <c r="A737" s="38"/>
      <c r="B737" s="39"/>
      <c r="C737" s="219" t="s">
        <v>1238</v>
      </c>
      <c r="D737" s="219" t="s">
        <v>159</v>
      </c>
      <c r="E737" s="220" t="s">
        <v>1239</v>
      </c>
      <c r="F737" s="221" t="s">
        <v>1240</v>
      </c>
      <c r="G737" s="222" t="s">
        <v>1059</v>
      </c>
      <c r="H737" s="223">
        <v>15.053</v>
      </c>
      <c r="I737" s="224"/>
      <c r="J737" s="225">
        <f>ROUND(I737*H737,2)</f>
        <v>0</v>
      </c>
      <c r="K737" s="221" t="s">
        <v>213</v>
      </c>
      <c r="L737" s="44"/>
      <c r="M737" s="226" t="s">
        <v>19</v>
      </c>
      <c r="N737" s="227" t="s">
        <v>45</v>
      </c>
      <c r="O737" s="84"/>
      <c r="P737" s="228">
        <f>O737*H737</f>
        <v>0</v>
      </c>
      <c r="Q737" s="228">
        <v>0</v>
      </c>
      <c r="R737" s="228">
        <f>Q737*H737</f>
        <v>0</v>
      </c>
      <c r="S737" s="228">
        <v>0</v>
      </c>
      <c r="T737" s="229">
        <f>S737*H737</f>
        <v>0</v>
      </c>
      <c r="U737" s="38"/>
      <c r="V737" s="38"/>
      <c r="W737" s="38"/>
      <c r="X737" s="38"/>
      <c r="Y737" s="38"/>
      <c r="Z737" s="38"/>
      <c r="AA737" s="38"/>
      <c r="AB737" s="38"/>
      <c r="AC737" s="38"/>
      <c r="AD737" s="38"/>
      <c r="AE737" s="38"/>
      <c r="AR737" s="230" t="s">
        <v>236</v>
      </c>
      <c r="AT737" s="230" t="s">
        <v>159</v>
      </c>
      <c r="AU737" s="230" t="s">
        <v>82</v>
      </c>
      <c r="AY737" s="17" t="s">
        <v>158</v>
      </c>
      <c r="BE737" s="231">
        <f>IF(N737="základní",J737,0)</f>
        <v>0</v>
      </c>
      <c r="BF737" s="231">
        <f>IF(N737="snížená",J737,0)</f>
        <v>0</v>
      </c>
      <c r="BG737" s="231">
        <f>IF(N737="zákl. přenesená",J737,0)</f>
        <v>0</v>
      </c>
      <c r="BH737" s="231">
        <f>IF(N737="sníž. přenesená",J737,0)</f>
        <v>0</v>
      </c>
      <c r="BI737" s="231">
        <f>IF(N737="nulová",J737,0)</f>
        <v>0</v>
      </c>
      <c r="BJ737" s="17" t="s">
        <v>82</v>
      </c>
      <c r="BK737" s="231">
        <f>ROUND(I737*H737,2)</f>
        <v>0</v>
      </c>
      <c r="BL737" s="17" t="s">
        <v>236</v>
      </c>
      <c r="BM737" s="230" t="s">
        <v>1241</v>
      </c>
    </row>
    <row r="738" spans="1:47" s="2" customFormat="1" ht="12">
      <c r="A738" s="38"/>
      <c r="B738" s="39"/>
      <c r="C738" s="40"/>
      <c r="D738" s="232" t="s">
        <v>165</v>
      </c>
      <c r="E738" s="40"/>
      <c r="F738" s="233" t="s">
        <v>1240</v>
      </c>
      <c r="G738" s="40"/>
      <c r="H738" s="40"/>
      <c r="I738" s="136"/>
      <c r="J738" s="40"/>
      <c r="K738" s="40"/>
      <c r="L738" s="44"/>
      <c r="M738" s="234"/>
      <c r="N738" s="235"/>
      <c r="O738" s="84"/>
      <c r="P738" s="84"/>
      <c r="Q738" s="84"/>
      <c r="R738" s="84"/>
      <c r="S738" s="84"/>
      <c r="T738" s="85"/>
      <c r="U738" s="38"/>
      <c r="V738" s="38"/>
      <c r="W738" s="38"/>
      <c r="X738" s="38"/>
      <c r="Y738" s="38"/>
      <c r="Z738" s="38"/>
      <c r="AA738" s="38"/>
      <c r="AB738" s="38"/>
      <c r="AC738" s="38"/>
      <c r="AD738" s="38"/>
      <c r="AE738" s="38"/>
      <c r="AT738" s="17" t="s">
        <v>165</v>
      </c>
      <c r="AU738" s="17" t="s">
        <v>82</v>
      </c>
    </row>
    <row r="739" spans="1:51" s="13" customFormat="1" ht="12">
      <c r="A739" s="13"/>
      <c r="B739" s="236"/>
      <c r="C739" s="237"/>
      <c r="D739" s="232" t="s">
        <v>166</v>
      </c>
      <c r="E739" s="238" t="s">
        <v>19</v>
      </c>
      <c r="F739" s="239" t="s">
        <v>1237</v>
      </c>
      <c r="G739" s="237"/>
      <c r="H739" s="240">
        <v>15.053</v>
      </c>
      <c r="I739" s="241"/>
      <c r="J739" s="237"/>
      <c r="K739" s="237"/>
      <c r="L739" s="242"/>
      <c r="M739" s="243"/>
      <c r="N739" s="244"/>
      <c r="O739" s="244"/>
      <c r="P739" s="244"/>
      <c r="Q739" s="244"/>
      <c r="R739" s="244"/>
      <c r="S739" s="244"/>
      <c r="T739" s="245"/>
      <c r="U739" s="13"/>
      <c r="V739" s="13"/>
      <c r="W739" s="13"/>
      <c r="X739" s="13"/>
      <c r="Y739" s="13"/>
      <c r="Z739" s="13"/>
      <c r="AA739" s="13"/>
      <c r="AB739" s="13"/>
      <c r="AC739" s="13"/>
      <c r="AD739" s="13"/>
      <c r="AE739" s="13"/>
      <c r="AT739" s="246" t="s">
        <v>166</v>
      </c>
      <c r="AU739" s="246" t="s">
        <v>82</v>
      </c>
      <c r="AV739" s="13" t="s">
        <v>85</v>
      </c>
      <c r="AW739" s="13" t="s">
        <v>34</v>
      </c>
      <c r="AX739" s="13" t="s">
        <v>82</v>
      </c>
      <c r="AY739" s="246" t="s">
        <v>158</v>
      </c>
    </row>
    <row r="740" spans="1:65" s="2" customFormat="1" ht="16.5" customHeight="1">
      <c r="A740" s="38"/>
      <c r="B740" s="39"/>
      <c r="C740" s="219" t="s">
        <v>1242</v>
      </c>
      <c r="D740" s="219" t="s">
        <v>159</v>
      </c>
      <c r="E740" s="220" t="s">
        <v>1243</v>
      </c>
      <c r="F740" s="221" t="s">
        <v>1244</v>
      </c>
      <c r="G740" s="222" t="s">
        <v>194</v>
      </c>
      <c r="H740" s="223">
        <v>279</v>
      </c>
      <c r="I740" s="224"/>
      <c r="J740" s="225">
        <f>ROUND(I740*H740,2)</f>
        <v>0</v>
      </c>
      <c r="K740" s="221" t="s">
        <v>213</v>
      </c>
      <c r="L740" s="44"/>
      <c r="M740" s="226" t="s">
        <v>19</v>
      </c>
      <c r="N740" s="227" t="s">
        <v>45</v>
      </c>
      <c r="O740" s="84"/>
      <c r="P740" s="228">
        <f>O740*H740</f>
        <v>0</v>
      </c>
      <c r="Q740" s="228">
        <v>0</v>
      </c>
      <c r="R740" s="228">
        <f>Q740*H740</f>
        <v>0</v>
      </c>
      <c r="S740" s="228">
        <v>0</v>
      </c>
      <c r="T740" s="229">
        <f>S740*H740</f>
        <v>0</v>
      </c>
      <c r="U740" s="38"/>
      <c r="V740" s="38"/>
      <c r="W740" s="38"/>
      <c r="X740" s="38"/>
      <c r="Y740" s="38"/>
      <c r="Z740" s="38"/>
      <c r="AA740" s="38"/>
      <c r="AB740" s="38"/>
      <c r="AC740" s="38"/>
      <c r="AD740" s="38"/>
      <c r="AE740" s="38"/>
      <c r="AR740" s="230" t="s">
        <v>236</v>
      </c>
      <c r="AT740" s="230" t="s">
        <v>159</v>
      </c>
      <c r="AU740" s="230" t="s">
        <v>82</v>
      </c>
      <c r="AY740" s="17" t="s">
        <v>158</v>
      </c>
      <c r="BE740" s="231">
        <f>IF(N740="základní",J740,0)</f>
        <v>0</v>
      </c>
      <c r="BF740" s="231">
        <f>IF(N740="snížená",J740,0)</f>
        <v>0</v>
      </c>
      <c r="BG740" s="231">
        <f>IF(N740="zákl. přenesená",J740,0)</f>
        <v>0</v>
      </c>
      <c r="BH740" s="231">
        <f>IF(N740="sníž. přenesená",J740,0)</f>
        <v>0</v>
      </c>
      <c r="BI740" s="231">
        <f>IF(N740="nulová",J740,0)</f>
        <v>0</v>
      </c>
      <c r="BJ740" s="17" t="s">
        <v>82</v>
      </c>
      <c r="BK740" s="231">
        <f>ROUND(I740*H740,2)</f>
        <v>0</v>
      </c>
      <c r="BL740" s="17" t="s">
        <v>236</v>
      </c>
      <c r="BM740" s="230" t="s">
        <v>1245</v>
      </c>
    </row>
    <row r="741" spans="1:47" s="2" customFormat="1" ht="12">
      <c r="A741" s="38"/>
      <c r="B741" s="39"/>
      <c r="C741" s="40"/>
      <c r="D741" s="232" t="s">
        <v>165</v>
      </c>
      <c r="E741" s="40"/>
      <c r="F741" s="233" t="s">
        <v>1244</v>
      </c>
      <c r="G741" s="40"/>
      <c r="H741" s="40"/>
      <c r="I741" s="136"/>
      <c r="J741" s="40"/>
      <c r="K741" s="40"/>
      <c r="L741" s="44"/>
      <c r="M741" s="234"/>
      <c r="N741" s="235"/>
      <c r="O741" s="84"/>
      <c r="P741" s="84"/>
      <c r="Q741" s="84"/>
      <c r="R741" s="84"/>
      <c r="S741" s="84"/>
      <c r="T741" s="85"/>
      <c r="U741" s="38"/>
      <c r="V741" s="38"/>
      <c r="W741" s="38"/>
      <c r="X741" s="38"/>
      <c r="Y741" s="38"/>
      <c r="Z741" s="38"/>
      <c r="AA741" s="38"/>
      <c r="AB741" s="38"/>
      <c r="AC741" s="38"/>
      <c r="AD741" s="38"/>
      <c r="AE741" s="38"/>
      <c r="AT741" s="17" t="s">
        <v>165</v>
      </c>
      <c r="AU741" s="17" t="s">
        <v>82</v>
      </c>
    </row>
    <row r="742" spans="1:51" s="13" customFormat="1" ht="12">
      <c r="A742" s="13"/>
      <c r="B742" s="236"/>
      <c r="C742" s="237"/>
      <c r="D742" s="232" t="s">
        <v>166</v>
      </c>
      <c r="E742" s="238" t="s">
        <v>19</v>
      </c>
      <c r="F742" s="239" t="s">
        <v>1246</v>
      </c>
      <c r="G742" s="237"/>
      <c r="H742" s="240">
        <v>279</v>
      </c>
      <c r="I742" s="241"/>
      <c r="J742" s="237"/>
      <c r="K742" s="237"/>
      <c r="L742" s="242"/>
      <c r="M742" s="243"/>
      <c r="N742" s="244"/>
      <c r="O742" s="244"/>
      <c r="P742" s="244"/>
      <c r="Q742" s="244"/>
      <c r="R742" s="244"/>
      <c r="S742" s="244"/>
      <c r="T742" s="245"/>
      <c r="U742" s="13"/>
      <c r="V742" s="13"/>
      <c r="W742" s="13"/>
      <c r="X742" s="13"/>
      <c r="Y742" s="13"/>
      <c r="Z742" s="13"/>
      <c r="AA742" s="13"/>
      <c r="AB742" s="13"/>
      <c r="AC742" s="13"/>
      <c r="AD742" s="13"/>
      <c r="AE742" s="13"/>
      <c r="AT742" s="246" t="s">
        <v>166</v>
      </c>
      <c r="AU742" s="246" t="s">
        <v>82</v>
      </c>
      <c r="AV742" s="13" t="s">
        <v>85</v>
      </c>
      <c r="AW742" s="13" t="s">
        <v>34</v>
      </c>
      <c r="AX742" s="13" t="s">
        <v>82</v>
      </c>
      <c r="AY742" s="246" t="s">
        <v>158</v>
      </c>
    </row>
    <row r="743" spans="1:63" s="12" customFormat="1" ht="25.9" customHeight="1">
      <c r="A743" s="12"/>
      <c r="B743" s="205"/>
      <c r="C743" s="206"/>
      <c r="D743" s="207" t="s">
        <v>73</v>
      </c>
      <c r="E743" s="208" t="s">
        <v>1247</v>
      </c>
      <c r="F743" s="208" t="s">
        <v>1248</v>
      </c>
      <c r="G743" s="206"/>
      <c r="H743" s="206"/>
      <c r="I743" s="209"/>
      <c r="J743" s="210">
        <f>BK743</f>
        <v>0</v>
      </c>
      <c r="K743" s="206"/>
      <c r="L743" s="211"/>
      <c r="M743" s="212"/>
      <c r="N743" s="213"/>
      <c r="O743" s="213"/>
      <c r="P743" s="214">
        <f>SUM(P744:P751)</f>
        <v>0</v>
      </c>
      <c r="Q743" s="213"/>
      <c r="R743" s="214">
        <f>SUM(R744:R751)</f>
        <v>0</v>
      </c>
      <c r="S743" s="213"/>
      <c r="T743" s="215">
        <f>SUM(T744:T751)</f>
        <v>0</v>
      </c>
      <c r="U743" s="12"/>
      <c r="V743" s="12"/>
      <c r="W743" s="12"/>
      <c r="X743" s="12"/>
      <c r="Y743" s="12"/>
      <c r="Z743" s="12"/>
      <c r="AA743" s="12"/>
      <c r="AB743" s="12"/>
      <c r="AC743" s="12"/>
      <c r="AD743" s="12"/>
      <c r="AE743" s="12"/>
      <c r="AR743" s="216" t="s">
        <v>163</v>
      </c>
      <c r="AT743" s="217" t="s">
        <v>73</v>
      </c>
      <c r="AU743" s="217" t="s">
        <v>74</v>
      </c>
      <c r="AY743" s="216" t="s">
        <v>158</v>
      </c>
      <c r="BK743" s="218">
        <f>SUM(BK744:BK751)</f>
        <v>0</v>
      </c>
    </row>
    <row r="744" spans="1:65" s="2" customFormat="1" ht="16.5" customHeight="1">
      <c r="A744" s="38"/>
      <c r="B744" s="39"/>
      <c r="C744" s="219" t="s">
        <v>1249</v>
      </c>
      <c r="D744" s="219" t="s">
        <v>159</v>
      </c>
      <c r="E744" s="220" t="s">
        <v>1250</v>
      </c>
      <c r="F744" s="221" t="s">
        <v>1251</v>
      </c>
      <c r="G744" s="222" t="s">
        <v>1252</v>
      </c>
      <c r="H744" s="223">
        <v>32</v>
      </c>
      <c r="I744" s="224"/>
      <c r="J744" s="225">
        <f>ROUND(I744*H744,2)</f>
        <v>0</v>
      </c>
      <c r="K744" s="221" t="s">
        <v>213</v>
      </c>
      <c r="L744" s="44"/>
      <c r="M744" s="226" t="s">
        <v>19</v>
      </c>
      <c r="N744" s="227" t="s">
        <v>45</v>
      </c>
      <c r="O744" s="84"/>
      <c r="P744" s="228">
        <f>O744*H744</f>
        <v>0</v>
      </c>
      <c r="Q744" s="228">
        <v>0</v>
      </c>
      <c r="R744" s="228">
        <f>Q744*H744</f>
        <v>0</v>
      </c>
      <c r="S744" s="228">
        <v>0</v>
      </c>
      <c r="T744" s="229">
        <f>S744*H744</f>
        <v>0</v>
      </c>
      <c r="U744" s="38"/>
      <c r="V744" s="38"/>
      <c r="W744" s="38"/>
      <c r="X744" s="38"/>
      <c r="Y744" s="38"/>
      <c r="Z744" s="38"/>
      <c r="AA744" s="38"/>
      <c r="AB744" s="38"/>
      <c r="AC744" s="38"/>
      <c r="AD744" s="38"/>
      <c r="AE744" s="38"/>
      <c r="AR744" s="230" t="s">
        <v>249</v>
      </c>
      <c r="AT744" s="230" t="s">
        <v>159</v>
      </c>
      <c r="AU744" s="230" t="s">
        <v>82</v>
      </c>
      <c r="AY744" s="17" t="s">
        <v>158</v>
      </c>
      <c r="BE744" s="231">
        <f>IF(N744="základní",J744,0)</f>
        <v>0</v>
      </c>
      <c r="BF744" s="231">
        <f>IF(N744="snížená",J744,0)</f>
        <v>0</v>
      </c>
      <c r="BG744" s="231">
        <f>IF(N744="zákl. přenesená",J744,0)</f>
        <v>0</v>
      </c>
      <c r="BH744" s="231">
        <f>IF(N744="sníž. přenesená",J744,0)</f>
        <v>0</v>
      </c>
      <c r="BI744" s="231">
        <f>IF(N744="nulová",J744,0)</f>
        <v>0</v>
      </c>
      <c r="BJ744" s="17" t="s">
        <v>82</v>
      </c>
      <c r="BK744" s="231">
        <f>ROUND(I744*H744,2)</f>
        <v>0</v>
      </c>
      <c r="BL744" s="17" t="s">
        <v>249</v>
      </c>
      <c r="BM744" s="230" t="s">
        <v>1253</v>
      </c>
    </row>
    <row r="745" spans="1:47" s="2" customFormat="1" ht="12">
      <c r="A745" s="38"/>
      <c r="B745" s="39"/>
      <c r="C745" s="40"/>
      <c r="D745" s="232" t="s">
        <v>165</v>
      </c>
      <c r="E745" s="40"/>
      <c r="F745" s="233" t="s">
        <v>1254</v>
      </c>
      <c r="G745" s="40"/>
      <c r="H745" s="40"/>
      <c r="I745" s="136"/>
      <c r="J745" s="40"/>
      <c r="K745" s="40"/>
      <c r="L745" s="44"/>
      <c r="M745" s="234"/>
      <c r="N745" s="235"/>
      <c r="O745" s="84"/>
      <c r="P745" s="84"/>
      <c r="Q745" s="84"/>
      <c r="R745" s="84"/>
      <c r="S745" s="84"/>
      <c r="T745" s="85"/>
      <c r="U745" s="38"/>
      <c r="V745" s="38"/>
      <c r="W745" s="38"/>
      <c r="X745" s="38"/>
      <c r="Y745" s="38"/>
      <c r="Z745" s="38"/>
      <c r="AA745" s="38"/>
      <c r="AB745" s="38"/>
      <c r="AC745" s="38"/>
      <c r="AD745" s="38"/>
      <c r="AE745" s="38"/>
      <c r="AT745" s="17" t="s">
        <v>165</v>
      </c>
      <c r="AU745" s="17" t="s">
        <v>82</v>
      </c>
    </row>
    <row r="746" spans="1:47" s="2" customFormat="1" ht="12">
      <c r="A746" s="38"/>
      <c r="B746" s="39"/>
      <c r="C746" s="40"/>
      <c r="D746" s="232" t="s">
        <v>181</v>
      </c>
      <c r="E746" s="40"/>
      <c r="F746" s="258" t="s">
        <v>1255</v>
      </c>
      <c r="G746" s="40"/>
      <c r="H746" s="40"/>
      <c r="I746" s="136"/>
      <c r="J746" s="40"/>
      <c r="K746" s="40"/>
      <c r="L746" s="44"/>
      <c r="M746" s="234"/>
      <c r="N746" s="235"/>
      <c r="O746" s="84"/>
      <c r="P746" s="84"/>
      <c r="Q746" s="84"/>
      <c r="R746" s="84"/>
      <c r="S746" s="84"/>
      <c r="T746" s="85"/>
      <c r="U746" s="38"/>
      <c r="V746" s="38"/>
      <c r="W746" s="38"/>
      <c r="X746" s="38"/>
      <c r="Y746" s="38"/>
      <c r="Z746" s="38"/>
      <c r="AA746" s="38"/>
      <c r="AB746" s="38"/>
      <c r="AC746" s="38"/>
      <c r="AD746" s="38"/>
      <c r="AE746" s="38"/>
      <c r="AT746" s="17" t="s">
        <v>181</v>
      </c>
      <c r="AU746" s="17" t="s">
        <v>82</v>
      </c>
    </row>
    <row r="747" spans="1:51" s="13" customFormat="1" ht="12">
      <c r="A747" s="13"/>
      <c r="B747" s="236"/>
      <c r="C747" s="237"/>
      <c r="D747" s="232" t="s">
        <v>166</v>
      </c>
      <c r="E747" s="238" t="s">
        <v>19</v>
      </c>
      <c r="F747" s="239" t="s">
        <v>1256</v>
      </c>
      <c r="G747" s="237"/>
      <c r="H747" s="240">
        <v>32</v>
      </c>
      <c r="I747" s="241"/>
      <c r="J747" s="237"/>
      <c r="K747" s="237"/>
      <c r="L747" s="242"/>
      <c r="M747" s="243"/>
      <c r="N747" s="244"/>
      <c r="O747" s="244"/>
      <c r="P747" s="244"/>
      <c r="Q747" s="244"/>
      <c r="R747" s="244"/>
      <c r="S747" s="244"/>
      <c r="T747" s="245"/>
      <c r="U747" s="13"/>
      <c r="V747" s="13"/>
      <c r="W747" s="13"/>
      <c r="X747" s="13"/>
      <c r="Y747" s="13"/>
      <c r="Z747" s="13"/>
      <c r="AA747" s="13"/>
      <c r="AB747" s="13"/>
      <c r="AC747" s="13"/>
      <c r="AD747" s="13"/>
      <c r="AE747" s="13"/>
      <c r="AT747" s="246" t="s">
        <v>166</v>
      </c>
      <c r="AU747" s="246" t="s">
        <v>82</v>
      </c>
      <c r="AV747" s="13" t="s">
        <v>85</v>
      </c>
      <c r="AW747" s="13" t="s">
        <v>34</v>
      </c>
      <c r="AX747" s="13" t="s">
        <v>82</v>
      </c>
      <c r="AY747" s="246" t="s">
        <v>158</v>
      </c>
    </row>
    <row r="748" spans="1:65" s="2" customFormat="1" ht="16.5" customHeight="1">
      <c r="A748" s="38"/>
      <c r="B748" s="39"/>
      <c r="C748" s="219" t="s">
        <v>1257</v>
      </c>
      <c r="D748" s="219" t="s">
        <v>159</v>
      </c>
      <c r="E748" s="220" t="s">
        <v>1258</v>
      </c>
      <c r="F748" s="221" t="s">
        <v>1259</v>
      </c>
      <c r="G748" s="222" t="s">
        <v>1252</v>
      </c>
      <c r="H748" s="223">
        <v>32</v>
      </c>
      <c r="I748" s="224"/>
      <c r="J748" s="225">
        <f>ROUND(I748*H748,2)</f>
        <v>0</v>
      </c>
      <c r="K748" s="221" t="s">
        <v>213</v>
      </c>
      <c r="L748" s="44"/>
      <c r="M748" s="226" t="s">
        <v>19</v>
      </c>
      <c r="N748" s="227" t="s">
        <v>45</v>
      </c>
      <c r="O748" s="84"/>
      <c r="P748" s="228">
        <f>O748*H748</f>
        <v>0</v>
      </c>
      <c r="Q748" s="228">
        <v>0</v>
      </c>
      <c r="R748" s="228">
        <f>Q748*H748</f>
        <v>0</v>
      </c>
      <c r="S748" s="228">
        <v>0</v>
      </c>
      <c r="T748" s="229">
        <f>S748*H748</f>
        <v>0</v>
      </c>
      <c r="U748" s="38"/>
      <c r="V748" s="38"/>
      <c r="W748" s="38"/>
      <c r="X748" s="38"/>
      <c r="Y748" s="38"/>
      <c r="Z748" s="38"/>
      <c r="AA748" s="38"/>
      <c r="AB748" s="38"/>
      <c r="AC748" s="38"/>
      <c r="AD748" s="38"/>
      <c r="AE748" s="38"/>
      <c r="AR748" s="230" t="s">
        <v>249</v>
      </c>
      <c r="AT748" s="230" t="s">
        <v>159</v>
      </c>
      <c r="AU748" s="230" t="s">
        <v>82</v>
      </c>
      <c r="AY748" s="17" t="s">
        <v>158</v>
      </c>
      <c r="BE748" s="231">
        <f>IF(N748="základní",J748,0)</f>
        <v>0</v>
      </c>
      <c r="BF748" s="231">
        <f>IF(N748="snížená",J748,0)</f>
        <v>0</v>
      </c>
      <c r="BG748" s="231">
        <f>IF(N748="zákl. přenesená",J748,0)</f>
        <v>0</v>
      </c>
      <c r="BH748" s="231">
        <f>IF(N748="sníž. přenesená",J748,0)</f>
        <v>0</v>
      </c>
      <c r="BI748" s="231">
        <f>IF(N748="nulová",J748,0)</f>
        <v>0</v>
      </c>
      <c r="BJ748" s="17" t="s">
        <v>82</v>
      </c>
      <c r="BK748" s="231">
        <f>ROUND(I748*H748,2)</f>
        <v>0</v>
      </c>
      <c r="BL748" s="17" t="s">
        <v>249</v>
      </c>
      <c r="BM748" s="230" t="s">
        <v>1260</v>
      </c>
    </row>
    <row r="749" spans="1:47" s="2" customFormat="1" ht="12">
      <c r="A749" s="38"/>
      <c r="B749" s="39"/>
      <c r="C749" s="40"/>
      <c r="D749" s="232" t="s">
        <v>165</v>
      </c>
      <c r="E749" s="40"/>
      <c r="F749" s="233" t="s">
        <v>1261</v>
      </c>
      <c r="G749" s="40"/>
      <c r="H749" s="40"/>
      <c r="I749" s="136"/>
      <c r="J749" s="40"/>
      <c r="K749" s="40"/>
      <c r="L749" s="44"/>
      <c r="M749" s="234"/>
      <c r="N749" s="235"/>
      <c r="O749" s="84"/>
      <c r="P749" s="84"/>
      <c r="Q749" s="84"/>
      <c r="R749" s="84"/>
      <c r="S749" s="84"/>
      <c r="T749" s="85"/>
      <c r="U749" s="38"/>
      <c r="V749" s="38"/>
      <c r="W749" s="38"/>
      <c r="X749" s="38"/>
      <c r="Y749" s="38"/>
      <c r="Z749" s="38"/>
      <c r="AA749" s="38"/>
      <c r="AB749" s="38"/>
      <c r="AC749" s="38"/>
      <c r="AD749" s="38"/>
      <c r="AE749" s="38"/>
      <c r="AT749" s="17" t="s">
        <v>165</v>
      </c>
      <c r="AU749" s="17" t="s">
        <v>82</v>
      </c>
    </row>
    <row r="750" spans="1:47" s="2" customFormat="1" ht="12">
      <c r="A750" s="38"/>
      <c r="B750" s="39"/>
      <c r="C750" s="40"/>
      <c r="D750" s="232" t="s">
        <v>181</v>
      </c>
      <c r="E750" s="40"/>
      <c r="F750" s="258" t="s">
        <v>1255</v>
      </c>
      <c r="G750" s="40"/>
      <c r="H750" s="40"/>
      <c r="I750" s="136"/>
      <c r="J750" s="40"/>
      <c r="K750" s="40"/>
      <c r="L750" s="44"/>
      <c r="M750" s="234"/>
      <c r="N750" s="235"/>
      <c r="O750" s="84"/>
      <c r="P750" s="84"/>
      <c r="Q750" s="84"/>
      <c r="R750" s="84"/>
      <c r="S750" s="84"/>
      <c r="T750" s="85"/>
      <c r="U750" s="38"/>
      <c r="V750" s="38"/>
      <c r="W750" s="38"/>
      <c r="X750" s="38"/>
      <c r="Y750" s="38"/>
      <c r="Z750" s="38"/>
      <c r="AA750" s="38"/>
      <c r="AB750" s="38"/>
      <c r="AC750" s="38"/>
      <c r="AD750" s="38"/>
      <c r="AE750" s="38"/>
      <c r="AT750" s="17" t="s">
        <v>181</v>
      </c>
      <c r="AU750" s="17" t="s">
        <v>82</v>
      </c>
    </row>
    <row r="751" spans="1:51" s="13" customFormat="1" ht="12">
      <c r="A751" s="13"/>
      <c r="B751" s="236"/>
      <c r="C751" s="237"/>
      <c r="D751" s="232" t="s">
        <v>166</v>
      </c>
      <c r="E751" s="238" t="s">
        <v>19</v>
      </c>
      <c r="F751" s="239" t="s">
        <v>1256</v>
      </c>
      <c r="G751" s="237"/>
      <c r="H751" s="240">
        <v>32</v>
      </c>
      <c r="I751" s="241"/>
      <c r="J751" s="237"/>
      <c r="K751" s="237"/>
      <c r="L751" s="242"/>
      <c r="M751" s="243"/>
      <c r="N751" s="244"/>
      <c r="O751" s="244"/>
      <c r="P751" s="244"/>
      <c r="Q751" s="244"/>
      <c r="R751" s="244"/>
      <c r="S751" s="244"/>
      <c r="T751" s="245"/>
      <c r="U751" s="13"/>
      <c r="V751" s="13"/>
      <c r="W751" s="13"/>
      <c r="X751" s="13"/>
      <c r="Y751" s="13"/>
      <c r="Z751" s="13"/>
      <c r="AA751" s="13"/>
      <c r="AB751" s="13"/>
      <c r="AC751" s="13"/>
      <c r="AD751" s="13"/>
      <c r="AE751" s="13"/>
      <c r="AT751" s="246" t="s">
        <v>166</v>
      </c>
      <c r="AU751" s="246" t="s">
        <v>82</v>
      </c>
      <c r="AV751" s="13" t="s">
        <v>85</v>
      </c>
      <c r="AW751" s="13" t="s">
        <v>34</v>
      </c>
      <c r="AX751" s="13" t="s">
        <v>82</v>
      </c>
      <c r="AY751" s="246" t="s">
        <v>158</v>
      </c>
    </row>
    <row r="752" spans="1:63" s="12" customFormat="1" ht="25.9" customHeight="1">
      <c r="A752" s="12"/>
      <c r="B752" s="205"/>
      <c r="C752" s="206"/>
      <c r="D752" s="207" t="s">
        <v>73</v>
      </c>
      <c r="E752" s="208" t="s">
        <v>1262</v>
      </c>
      <c r="F752" s="208" t="s">
        <v>1263</v>
      </c>
      <c r="G752" s="206"/>
      <c r="H752" s="206"/>
      <c r="I752" s="209"/>
      <c r="J752" s="210">
        <f>BK752</f>
        <v>0</v>
      </c>
      <c r="K752" s="206"/>
      <c r="L752" s="211"/>
      <c r="M752" s="212"/>
      <c r="N752" s="213"/>
      <c r="O752" s="213"/>
      <c r="P752" s="214">
        <f>P753</f>
        <v>0</v>
      </c>
      <c r="Q752" s="213"/>
      <c r="R752" s="214">
        <f>R753</f>
        <v>0</v>
      </c>
      <c r="S752" s="213"/>
      <c r="T752" s="215">
        <f>T753</f>
        <v>0</v>
      </c>
      <c r="U752" s="12"/>
      <c r="V752" s="12"/>
      <c r="W752" s="12"/>
      <c r="X752" s="12"/>
      <c r="Y752" s="12"/>
      <c r="Z752" s="12"/>
      <c r="AA752" s="12"/>
      <c r="AB752" s="12"/>
      <c r="AC752" s="12"/>
      <c r="AD752" s="12"/>
      <c r="AE752" s="12"/>
      <c r="AR752" s="216" t="s">
        <v>191</v>
      </c>
      <c r="AT752" s="217" t="s">
        <v>73</v>
      </c>
      <c r="AU752" s="217" t="s">
        <v>74</v>
      </c>
      <c r="AY752" s="216" t="s">
        <v>158</v>
      </c>
      <c r="BK752" s="218">
        <f>BK753</f>
        <v>0</v>
      </c>
    </row>
    <row r="753" spans="1:63" s="12" customFormat="1" ht="22.8" customHeight="1">
      <c r="A753" s="12"/>
      <c r="B753" s="205"/>
      <c r="C753" s="206"/>
      <c r="D753" s="207" t="s">
        <v>73</v>
      </c>
      <c r="E753" s="269" t="s">
        <v>1264</v>
      </c>
      <c r="F753" s="269" t="s">
        <v>1265</v>
      </c>
      <c r="G753" s="206"/>
      <c r="H753" s="206"/>
      <c r="I753" s="209"/>
      <c r="J753" s="270">
        <f>BK753</f>
        <v>0</v>
      </c>
      <c r="K753" s="206"/>
      <c r="L753" s="211"/>
      <c r="M753" s="212"/>
      <c r="N753" s="213"/>
      <c r="O753" s="213"/>
      <c r="P753" s="214">
        <f>SUM(P754:P765)</f>
        <v>0</v>
      </c>
      <c r="Q753" s="213"/>
      <c r="R753" s="214">
        <f>SUM(R754:R765)</f>
        <v>0</v>
      </c>
      <c r="S753" s="213"/>
      <c r="T753" s="215">
        <f>SUM(T754:T765)</f>
        <v>0</v>
      </c>
      <c r="U753" s="12"/>
      <c r="V753" s="12"/>
      <c r="W753" s="12"/>
      <c r="X753" s="12"/>
      <c r="Y753" s="12"/>
      <c r="Z753" s="12"/>
      <c r="AA753" s="12"/>
      <c r="AB753" s="12"/>
      <c r="AC753" s="12"/>
      <c r="AD753" s="12"/>
      <c r="AE753" s="12"/>
      <c r="AR753" s="216" t="s">
        <v>191</v>
      </c>
      <c r="AT753" s="217" t="s">
        <v>73</v>
      </c>
      <c r="AU753" s="217" t="s">
        <v>82</v>
      </c>
      <c r="AY753" s="216" t="s">
        <v>158</v>
      </c>
      <c r="BK753" s="218">
        <f>SUM(BK754:BK765)</f>
        <v>0</v>
      </c>
    </row>
    <row r="754" spans="1:65" s="2" customFormat="1" ht="16.5" customHeight="1">
      <c r="A754" s="38"/>
      <c r="B754" s="39"/>
      <c r="C754" s="219" t="s">
        <v>1266</v>
      </c>
      <c r="D754" s="219" t="s">
        <v>159</v>
      </c>
      <c r="E754" s="220" t="s">
        <v>1267</v>
      </c>
      <c r="F754" s="221" t="s">
        <v>1268</v>
      </c>
      <c r="G754" s="222" t="s">
        <v>1269</v>
      </c>
      <c r="H754" s="223">
        <v>1</v>
      </c>
      <c r="I754" s="224"/>
      <c r="J754" s="225">
        <f>ROUND(I754*H754,2)</f>
        <v>0</v>
      </c>
      <c r="K754" s="221" t="s">
        <v>213</v>
      </c>
      <c r="L754" s="44"/>
      <c r="M754" s="226" t="s">
        <v>19</v>
      </c>
      <c r="N754" s="227" t="s">
        <v>45</v>
      </c>
      <c r="O754" s="84"/>
      <c r="P754" s="228">
        <f>O754*H754</f>
        <v>0</v>
      </c>
      <c r="Q754" s="228">
        <v>0</v>
      </c>
      <c r="R754" s="228">
        <f>Q754*H754</f>
        <v>0</v>
      </c>
      <c r="S754" s="228">
        <v>0</v>
      </c>
      <c r="T754" s="229">
        <f>S754*H754</f>
        <v>0</v>
      </c>
      <c r="U754" s="38"/>
      <c r="V754" s="38"/>
      <c r="W754" s="38"/>
      <c r="X754" s="38"/>
      <c r="Y754" s="38"/>
      <c r="Z754" s="38"/>
      <c r="AA754" s="38"/>
      <c r="AB754" s="38"/>
      <c r="AC754" s="38"/>
      <c r="AD754" s="38"/>
      <c r="AE754" s="38"/>
      <c r="AR754" s="230" t="s">
        <v>1270</v>
      </c>
      <c r="AT754" s="230" t="s">
        <v>159</v>
      </c>
      <c r="AU754" s="230" t="s">
        <v>85</v>
      </c>
      <c r="AY754" s="17" t="s">
        <v>158</v>
      </c>
      <c r="BE754" s="231">
        <f>IF(N754="základní",J754,0)</f>
        <v>0</v>
      </c>
      <c r="BF754" s="231">
        <f>IF(N754="snížená",J754,0)</f>
        <v>0</v>
      </c>
      <c r="BG754" s="231">
        <f>IF(N754="zákl. přenesená",J754,0)</f>
        <v>0</v>
      </c>
      <c r="BH754" s="231">
        <f>IF(N754="sníž. přenesená",J754,0)</f>
        <v>0</v>
      </c>
      <c r="BI754" s="231">
        <f>IF(N754="nulová",J754,0)</f>
        <v>0</v>
      </c>
      <c r="BJ754" s="17" t="s">
        <v>82</v>
      </c>
      <c r="BK754" s="231">
        <f>ROUND(I754*H754,2)</f>
        <v>0</v>
      </c>
      <c r="BL754" s="17" t="s">
        <v>1270</v>
      </c>
      <c r="BM754" s="230" t="s">
        <v>1271</v>
      </c>
    </row>
    <row r="755" spans="1:47" s="2" customFormat="1" ht="12">
      <c r="A755" s="38"/>
      <c r="B755" s="39"/>
      <c r="C755" s="40"/>
      <c r="D755" s="232" t="s">
        <v>165</v>
      </c>
      <c r="E755" s="40"/>
      <c r="F755" s="233" t="s">
        <v>1272</v>
      </c>
      <c r="G755" s="40"/>
      <c r="H755" s="40"/>
      <c r="I755" s="136"/>
      <c r="J755" s="40"/>
      <c r="K755" s="40"/>
      <c r="L755" s="44"/>
      <c r="M755" s="234"/>
      <c r="N755" s="235"/>
      <c r="O755" s="84"/>
      <c r="P755" s="84"/>
      <c r="Q755" s="84"/>
      <c r="R755" s="84"/>
      <c r="S755" s="84"/>
      <c r="T755" s="85"/>
      <c r="U755" s="38"/>
      <c r="V755" s="38"/>
      <c r="W755" s="38"/>
      <c r="X755" s="38"/>
      <c r="Y755" s="38"/>
      <c r="Z755" s="38"/>
      <c r="AA755" s="38"/>
      <c r="AB755" s="38"/>
      <c r="AC755" s="38"/>
      <c r="AD755" s="38"/>
      <c r="AE755" s="38"/>
      <c r="AT755" s="17" t="s">
        <v>165</v>
      </c>
      <c r="AU755" s="17" t="s">
        <v>85</v>
      </c>
    </row>
    <row r="756" spans="1:65" s="2" customFormat="1" ht="16.5" customHeight="1">
      <c r="A756" s="38"/>
      <c r="B756" s="39"/>
      <c r="C756" s="219" t="s">
        <v>1273</v>
      </c>
      <c r="D756" s="219" t="s">
        <v>159</v>
      </c>
      <c r="E756" s="220" t="s">
        <v>1274</v>
      </c>
      <c r="F756" s="221" t="s">
        <v>1275</v>
      </c>
      <c r="G756" s="222" t="s">
        <v>1269</v>
      </c>
      <c r="H756" s="223">
        <v>1</v>
      </c>
      <c r="I756" s="224"/>
      <c r="J756" s="225">
        <f>ROUND(I756*H756,2)</f>
        <v>0</v>
      </c>
      <c r="K756" s="221" t="s">
        <v>213</v>
      </c>
      <c r="L756" s="44"/>
      <c r="M756" s="226" t="s">
        <v>19</v>
      </c>
      <c r="N756" s="227" t="s">
        <v>45</v>
      </c>
      <c r="O756" s="84"/>
      <c r="P756" s="228">
        <f>O756*H756</f>
        <v>0</v>
      </c>
      <c r="Q756" s="228">
        <v>0</v>
      </c>
      <c r="R756" s="228">
        <f>Q756*H756</f>
        <v>0</v>
      </c>
      <c r="S756" s="228">
        <v>0</v>
      </c>
      <c r="T756" s="229">
        <f>S756*H756</f>
        <v>0</v>
      </c>
      <c r="U756" s="38"/>
      <c r="V756" s="38"/>
      <c r="W756" s="38"/>
      <c r="X756" s="38"/>
      <c r="Y756" s="38"/>
      <c r="Z756" s="38"/>
      <c r="AA756" s="38"/>
      <c r="AB756" s="38"/>
      <c r="AC756" s="38"/>
      <c r="AD756" s="38"/>
      <c r="AE756" s="38"/>
      <c r="AR756" s="230" t="s">
        <v>1270</v>
      </c>
      <c r="AT756" s="230" t="s">
        <v>159</v>
      </c>
      <c r="AU756" s="230" t="s">
        <v>85</v>
      </c>
      <c r="AY756" s="17" t="s">
        <v>158</v>
      </c>
      <c r="BE756" s="231">
        <f>IF(N756="základní",J756,0)</f>
        <v>0</v>
      </c>
      <c r="BF756" s="231">
        <f>IF(N756="snížená",J756,0)</f>
        <v>0</v>
      </c>
      <c r="BG756" s="231">
        <f>IF(N756="zákl. přenesená",J756,0)</f>
        <v>0</v>
      </c>
      <c r="BH756" s="231">
        <f>IF(N756="sníž. přenesená",J756,0)</f>
        <v>0</v>
      </c>
      <c r="BI756" s="231">
        <f>IF(N756="nulová",J756,0)</f>
        <v>0</v>
      </c>
      <c r="BJ756" s="17" t="s">
        <v>82</v>
      </c>
      <c r="BK756" s="231">
        <f>ROUND(I756*H756,2)</f>
        <v>0</v>
      </c>
      <c r="BL756" s="17" t="s">
        <v>1270</v>
      </c>
      <c r="BM756" s="230" t="s">
        <v>1276</v>
      </c>
    </row>
    <row r="757" spans="1:47" s="2" customFormat="1" ht="12">
      <c r="A757" s="38"/>
      <c r="B757" s="39"/>
      <c r="C757" s="40"/>
      <c r="D757" s="232" t="s">
        <v>165</v>
      </c>
      <c r="E757" s="40"/>
      <c r="F757" s="233" t="s">
        <v>1275</v>
      </c>
      <c r="G757" s="40"/>
      <c r="H757" s="40"/>
      <c r="I757" s="136"/>
      <c r="J757" s="40"/>
      <c r="K757" s="40"/>
      <c r="L757" s="44"/>
      <c r="M757" s="234"/>
      <c r="N757" s="235"/>
      <c r="O757" s="84"/>
      <c r="P757" s="84"/>
      <c r="Q757" s="84"/>
      <c r="R757" s="84"/>
      <c r="S757" s="84"/>
      <c r="T757" s="85"/>
      <c r="U757" s="38"/>
      <c r="V757" s="38"/>
      <c r="W757" s="38"/>
      <c r="X757" s="38"/>
      <c r="Y757" s="38"/>
      <c r="Z757" s="38"/>
      <c r="AA757" s="38"/>
      <c r="AB757" s="38"/>
      <c r="AC757" s="38"/>
      <c r="AD757" s="38"/>
      <c r="AE757" s="38"/>
      <c r="AT757" s="17" t="s">
        <v>165</v>
      </c>
      <c r="AU757" s="17" t="s">
        <v>85</v>
      </c>
    </row>
    <row r="758" spans="1:65" s="2" customFormat="1" ht="16.5" customHeight="1">
      <c r="A758" s="38"/>
      <c r="B758" s="39"/>
      <c r="C758" s="219" t="s">
        <v>1277</v>
      </c>
      <c r="D758" s="219" t="s">
        <v>159</v>
      </c>
      <c r="E758" s="220" t="s">
        <v>1278</v>
      </c>
      <c r="F758" s="221" t="s">
        <v>1279</v>
      </c>
      <c r="G758" s="222" t="s">
        <v>1269</v>
      </c>
      <c r="H758" s="223">
        <v>1</v>
      </c>
      <c r="I758" s="224"/>
      <c r="J758" s="225">
        <f>ROUND(I758*H758,2)</f>
        <v>0</v>
      </c>
      <c r="K758" s="221" t="s">
        <v>213</v>
      </c>
      <c r="L758" s="44"/>
      <c r="M758" s="226" t="s">
        <v>19</v>
      </c>
      <c r="N758" s="227" t="s">
        <v>45</v>
      </c>
      <c r="O758" s="84"/>
      <c r="P758" s="228">
        <f>O758*H758</f>
        <v>0</v>
      </c>
      <c r="Q758" s="228">
        <v>0</v>
      </c>
      <c r="R758" s="228">
        <f>Q758*H758</f>
        <v>0</v>
      </c>
      <c r="S758" s="228">
        <v>0</v>
      </c>
      <c r="T758" s="229">
        <f>S758*H758</f>
        <v>0</v>
      </c>
      <c r="U758" s="38"/>
      <c r="V758" s="38"/>
      <c r="W758" s="38"/>
      <c r="X758" s="38"/>
      <c r="Y758" s="38"/>
      <c r="Z758" s="38"/>
      <c r="AA758" s="38"/>
      <c r="AB758" s="38"/>
      <c r="AC758" s="38"/>
      <c r="AD758" s="38"/>
      <c r="AE758" s="38"/>
      <c r="AR758" s="230" t="s">
        <v>1270</v>
      </c>
      <c r="AT758" s="230" t="s">
        <v>159</v>
      </c>
      <c r="AU758" s="230" t="s">
        <v>85</v>
      </c>
      <c r="AY758" s="17" t="s">
        <v>158</v>
      </c>
      <c r="BE758" s="231">
        <f>IF(N758="základní",J758,0)</f>
        <v>0</v>
      </c>
      <c r="BF758" s="231">
        <f>IF(N758="snížená",J758,0)</f>
        <v>0</v>
      </c>
      <c r="BG758" s="231">
        <f>IF(N758="zákl. přenesená",J758,0)</f>
        <v>0</v>
      </c>
      <c r="BH758" s="231">
        <f>IF(N758="sníž. přenesená",J758,0)</f>
        <v>0</v>
      </c>
      <c r="BI758" s="231">
        <f>IF(N758="nulová",J758,0)</f>
        <v>0</v>
      </c>
      <c r="BJ758" s="17" t="s">
        <v>82</v>
      </c>
      <c r="BK758" s="231">
        <f>ROUND(I758*H758,2)</f>
        <v>0</v>
      </c>
      <c r="BL758" s="17" t="s">
        <v>1270</v>
      </c>
      <c r="BM758" s="230" t="s">
        <v>1280</v>
      </c>
    </row>
    <row r="759" spans="1:47" s="2" customFormat="1" ht="12">
      <c r="A759" s="38"/>
      <c r="B759" s="39"/>
      <c r="C759" s="40"/>
      <c r="D759" s="232" t="s">
        <v>165</v>
      </c>
      <c r="E759" s="40"/>
      <c r="F759" s="233" t="s">
        <v>1279</v>
      </c>
      <c r="G759" s="40"/>
      <c r="H759" s="40"/>
      <c r="I759" s="136"/>
      <c r="J759" s="40"/>
      <c r="K759" s="40"/>
      <c r="L759" s="44"/>
      <c r="M759" s="234"/>
      <c r="N759" s="235"/>
      <c r="O759" s="84"/>
      <c r="P759" s="84"/>
      <c r="Q759" s="84"/>
      <c r="R759" s="84"/>
      <c r="S759" s="84"/>
      <c r="T759" s="85"/>
      <c r="U759" s="38"/>
      <c r="V759" s="38"/>
      <c r="W759" s="38"/>
      <c r="X759" s="38"/>
      <c r="Y759" s="38"/>
      <c r="Z759" s="38"/>
      <c r="AA759" s="38"/>
      <c r="AB759" s="38"/>
      <c r="AC759" s="38"/>
      <c r="AD759" s="38"/>
      <c r="AE759" s="38"/>
      <c r="AT759" s="17" t="s">
        <v>165</v>
      </c>
      <c r="AU759" s="17" t="s">
        <v>85</v>
      </c>
    </row>
    <row r="760" spans="1:65" s="2" customFormat="1" ht="21.75" customHeight="1">
      <c r="A760" s="38"/>
      <c r="B760" s="39"/>
      <c r="C760" s="219" t="s">
        <v>1281</v>
      </c>
      <c r="D760" s="219" t="s">
        <v>159</v>
      </c>
      <c r="E760" s="220" t="s">
        <v>1282</v>
      </c>
      <c r="F760" s="221" t="s">
        <v>1283</v>
      </c>
      <c r="G760" s="222" t="s">
        <v>1269</v>
      </c>
      <c r="H760" s="223">
        <v>1</v>
      </c>
      <c r="I760" s="224"/>
      <c r="J760" s="225">
        <f>ROUND(I760*H760,2)</f>
        <v>0</v>
      </c>
      <c r="K760" s="221" t="s">
        <v>213</v>
      </c>
      <c r="L760" s="44"/>
      <c r="M760" s="226" t="s">
        <v>19</v>
      </c>
      <c r="N760" s="227" t="s">
        <v>45</v>
      </c>
      <c r="O760" s="84"/>
      <c r="P760" s="228">
        <f>O760*H760</f>
        <v>0</v>
      </c>
      <c r="Q760" s="228">
        <v>0</v>
      </c>
      <c r="R760" s="228">
        <f>Q760*H760</f>
        <v>0</v>
      </c>
      <c r="S760" s="228">
        <v>0</v>
      </c>
      <c r="T760" s="229">
        <f>S760*H760</f>
        <v>0</v>
      </c>
      <c r="U760" s="38"/>
      <c r="V760" s="38"/>
      <c r="W760" s="38"/>
      <c r="X760" s="38"/>
      <c r="Y760" s="38"/>
      <c r="Z760" s="38"/>
      <c r="AA760" s="38"/>
      <c r="AB760" s="38"/>
      <c r="AC760" s="38"/>
      <c r="AD760" s="38"/>
      <c r="AE760" s="38"/>
      <c r="AR760" s="230" t="s">
        <v>1270</v>
      </c>
      <c r="AT760" s="230" t="s">
        <v>159</v>
      </c>
      <c r="AU760" s="230" t="s">
        <v>85</v>
      </c>
      <c r="AY760" s="17" t="s">
        <v>158</v>
      </c>
      <c r="BE760" s="231">
        <f>IF(N760="základní",J760,0)</f>
        <v>0</v>
      </c>
      <c r="BF760" s="231">
        <f>IF(N760="snížená",J760,0)</f>
        <v>0</v>
      </c>
      <c r="BG760" s="231">
        <f>IF(N760="zákl. přenesená",J760,0)</f>
        <v>0</v>
      </c>
      <c r="BH760" s="231">
        <f>IF(N760="sníž. přenesená",J760,0)</f>
        <v>0</v>
      </c>
      <c r="BI760" s="231">
        <f>IF(N760="nulová",J760,0)</f>
        <v>0</v>
      </c>
      <c r="BJ760" s="17" t="s">
        <v>82</v>
      </c>
      <c r="BK760" s="231">
        <f>ROUND(I760*H760,2)</f>
        <v>0</v>
      </c>
      <c r="BL760" s="17" t="s">
        <v>1270</v>
      </c>
      <c r="BM760" s="230" t="s">
        <v>1284</v>
      </c>
    </row>
    <row r="761" spans="1:47" s="2" customFormat="1" ht="12">
      <c r="A761" s="38"/>
      <c r="B761" s="39"/>
      <c r="C761" s="40"/>
      <c r="D761" s="232" t="s">
        <v>165</v>
      </c>
      <c r="E761" s="40"/>
      <c r="F761" s="233" t="s">
        <v>1283</v>
      </c>
      <c r="G761" s="40"/>
      <c r="H761" s="40"/>
      <c r="I761" s="136"/>
      <c r="J761" s="40"/>
      <c r="K761" s="40"/>
      <c r="L761" s="44"/>
      <c r="M761" s="234"/>
      <c r="N761" s="235"/>
      <c r="O761" s="84"/>
      <c r="P761" s="84"/>
      <c r="Q761" s="84"/>
      <c r="R761" s="84"/>
      <c r="S761" s="84"/>
      <c r="T761" s="85"/>
      <c r="U761" s="38"/>
      <c r="V761" s="38"/>
      <c r="W761" s="38"/>
      <c r="X761" s="38"/>
      <c r="Y761" s="38"/>
      <c r="Z761" s="38"/>
      <c r="AA761" s="38"/>
      <c r="AB761" s="38"/>
      <c r="AC761" s="38"/>
      <c r="AD761" s="38"/>
      <c r="AE761" s="38"/>
      <c r="AT761" s="17" t="s">
        <v>165</v>
      </c>
      <c r="AU761" s="17" t="s">
        <v>85</v>
      </c>
    </row>
    <row r="762" spans="1:65" s="2" customFormat="1" ht="16.5" customHeight="1">
      <c r="A762" s="38"/>
      <c r="B762" s="39"/>
      <c r="C762" s="219" t="s">
        <v>1285</v>
      </c>
      <c r="D762" s="219" t="s">
        <v>159</v>
      </c>
      <c r="E762" s="220" t="s">
        <v>1286</v>
      </c>
      <c r="F762" s="221" t="s">
        <v>1287</v>
      </c>
      <c r="G762" s="222" t="s">
        <v>1269</v>
      </c>
      <c r="H762" s="223">
        <v>1</v>
      </c>
      <c r="I762" s="224"/>
      <c r="J762" s="225">
        <f>ROUND(I762*H762,2)</f>
        <v>0</v>
      </c>
      <c r="K762" s="221" t="s">
        <v>213</v>
      </c>
      <c r="L762" s="44"/>
      <c r="M762" s="226" t="s">
        <v>19</v>
      </c>
      <c r="N762" s="227" t="s">
        <v>45</v>
      </c>
      <c r="O762" s="84"/>
      <c r="P762" s="228">
        <f>O762*H762</f>
        <v>0</v>
      </c>
      <c r="Q762" s="228">
        <v>0</v>
      </c>
      <c r="R762" s="228">
        <f>Q762*H762</f>
        <v>0</v>
      </c>
      <c r="S762" s="228">
        <v>0</v>
      </c>
      <c r="T762" s="229">
        <f>S762*H762</f>
        <v>0</v>
      </c>
      <c r="U762" s="38"/>
      <c r="V762" s="38"/>
      <c r="W762" s="38"/>
      <c r="X762" s="38"/>
      <c r="Y762" s="38"/>
      <c r="Z762" s="38"/>
      <c r="AA762" s="38"/>
      <c r="AB762" s="38"/>
      <c r="AC762" s="38"/>
      <c r="AD762" s="38"/>
      <c r="AE762" s="38"/>
      <c r="AR762" s="230" t="s">
        <v>1270</v>
      </c>
      <c r="AT762" s="230" t="s">
        <v>159</v>
      </c>
      <c r="AU762" s="230" t="s">
        <v>85</v>
      </c>
      <c r="AY762" s="17" t="s">
        <v>158</v>
      </c>
      <c r="BE762" s="231">
        <f>IF(N762="základní",J762,0)</f>
        <v>0</v>
      </c>
      <c r="BF762" s="231">
        <f>IF(N762="snížená",J762,0)</f>
        <v>0</v>
      </c>
      <c r="BG762" s="231">
        <f>IF(N762="zákl. přenesená",J762,0)</f>
        <v>0</v>
      </c>
      <c r="BH762" s="231">
        <f>IF(N762="sníž. přenesená",J762,0)</f>
        <v>0</v>
      </c>
      <c r="BI762" s="231">
        <f>IF(N762="nulová",J762,0)</f>
        <v>0</v>
      </c>
      <c r="BJ762" s="17" t="s">
        <v>82</v>
      </c>
      <c r="BK762" s="231">
        <f>ROUND(I762*H762,2)</f>
        <v>0</v>
      </c>
      <c r="BL762" s="17" t="s">
        <v>1270</v>
      </c>
      <c r="BM762" s="230" t="s">
        <v>1288</v>
      </c>
    </row>
    <row r="763" spans="1:47" s="2" customFormat="1" ht="12">
      <c r="A763" s="38"/>
      <c r="B763" s="39"/>
      <c r="C763" s="40"/>
      <c r="D763" s="232" t="s">
        <v>165</v>
      </c>
      <c r="E763" s="40"/>
      <c r="F763" s="233" t="s">
        <v>1287</v>
      </c>
      <c r="G763" s="40"/>
      <c r="H763" s="40"/>
      <c r="I763" s="136"/>
      <c r="J763" s="40"/>
      <c r="K763" s="40"/>
      <c r="L763" s="44"/>
      <c r="M763" s="234"/>
      <c r="N763" s="235"/>
      <c r="O763" s="84"/>
      <c r="P763" s="84"/>
      <c r="Q763" s="84"/>
      <c r="R763" s="84"/>
      <c r="S763" s="84"/>
      <c r="T763" s="85"/>
      <c r="U763" s="38"/>
      <c r="V763" s="38"/>
      <c r="W763" s="38"/>
      <c r="X763" s="38"/>
      <c r="Y763" s="38"/>
      <c r="Z763" s="38"/>
      <c r="AA763" s="38"/>
      <c r="AB763" s="38"/>
      <c r="AC763" s="38"/>
      <c r="AD763" s="38"/>
      <c r="AE763" s="38"/>
      <c r="AT763" s="17" t="s">
        <v>165</v>
      </c>
      <c r="AU763" s="17" t="s">
        <v>85</v>
      </c>
    </row>
    <row r="764" spans="1:65" s="2" customFormat="1" ht="16.5" customHeight="1">
      <c r="A764" s="38"/>
      <c r="B764" s="39"/>
      <c r="C764" s="219" t="s">
        <v>1289</v>
      </c>
      <c r="D764" s="219" t="s">
        <v>159</v>
      </c>
      <c r="E764" s="220" t="s">
        <v>1290</v>
      </c>
      <c r="F764" s="221" t="s">
        <v>1291</v>
      </c>
      <c r="G764" s="222" t="s">
        <v>1269</v>
      </c>
      <c r="H764" s="223">
        <v>1</v>
      </c>
      <c r="I764" s="224"/>
      <c r="J764" s="225">
        <f>ROUND(I764*H764,2)</f>
        <v>0</v>
      </c>
      <c r="K764" s="221" t="s">
        <v>213</v>
      </c>
      <c r="L764" s="44"/>
      <c r="M764" s="226" t="s">
        <v>19</v>
      </c>
      <c r="N764" s="227" t="s">
        <v>45</v>
      </c>
      <c r="O764" s="84"/>
      <c r="P764" s="228">
        <f>O764*H764</f>
        <v>0</v>
      </c>
      <c r="Q764" s="228">
        <v>0</v>
      </c>
      <c r="R764" s="228">
        <f>Q764*H764</f>
        <v>0</v>
      </c>
      <c r="S764" s="228">
        <v>0</v>
      </c>
      <c r="T764" s="229">
        <f>S764*H764</f>
        <v>0</v>
      </c>
      <c r="U764" s="38"/>
      <c r="V764" s="38"/>
      <c r="W764" s="38"/>
      <c r="X764" s="38"/>
      <c r="Y764" s="38"/>
      <c r="Z764" s="38"/>
      <c r="AA764" s="38"/>
      <c r="AB764" s="38"/>
      <c r="AC764" s="38"/>
      <c r="AD764" s="38"/>
      <c r="AE764" s="38"/>
      <c r="AR764" s="230" t="s">
        <v>1270</v>
      </c>
      <c r="AT764" s="230" t="s">
        <v>159</v>
      </c>
      <c r="AU764" s="230" t="s">
        <v>85</v>
      </c>
      <c r="AY764" s="17" t="s">
        <v>158</v>
      </c>
      <c r="BE764" s="231">
        <f>IF(N764="základní",J764,0)</f>
        <v>0</v>
      </c>
      <c r="BF764" s="231">
        <f>IF(N764="snížená",J764,0)</f>
        <v>0</v>
      </c>
      <c r="BG764" s="231">
        <f>IF(N764="zákl. přenesená",J764,0)</f>
        <v>0</v>
      </c>
      <c r="BH764" s="231">
        <f>IF(N764="sníž. přenesená",J764,0)</f>
        <v>0</v>
      </c>
      <c r="BI764" s="231">
        <f>IF(N764="nulová",J764,0)</f>
        <v>0</v>
      </c>
      <c r="BJ764" s="17" t="s">
        <v>82</v>
      </c>
      <c r="BK764" s="231">
        <f>ROUND(I764*H764,2)</f>
        <v>0</v>
      </c>
      <c r="BL764" s="17" t="s">
        <v>1270</v>
      </c>
      <c r="BM764" s="230" t="s">
        <v>1292</v>
      </c>
    </row>
    <row r="765" spans="1:47" s="2" customFormat="1" ht="12">
      <c r="A765" s="38"/>
      <c r="B765" s="39"/>
      <c r="C765" s="40"/>
      <c r="D765" s="232" t="s">
        <v>165</v>
      </c>
      <c r="E765" s="40"/>
      <c r="F765" s="233" t="s">
        <v>1291</v>
      </c>
      <c r="G765" s="40"/>
      <c r="H765" s="40"/>
      <c r="I765" s="136"/>
      <c r="J765" s="40"/>
      <c r="K765" s="40"/>
      <c r="L765" s="44"/>
      <c r="M765" s="271"/>
      <c r="N765" s="272"/>
      <c r="O765" s="273"/>
      <c r="P765" s="273"/>
      <c r="Q765" s="273"/>
      <c r="R765" s="273"/>
      <c r="S765" s="273"/>
      <c r="T765" s="274"/>
      <c r="U765" s="38"/>
      <c r="V765" s="38"/>
      <c r="W765" s="38"/>
      <c r="X765" s="38"/>
      <c r="Y765" s="38"/>
      <c r="Z765" s="38"/>
      <c r="AA765" s="38"/>
      <c r="AB765" s="38"/>
      <c r="AC765" s="38"/>
      <c r="AD765" s="38"/>
      <c r="AE765" s="38"/>
      <c r="AT765" s="17" t="s">
        <v>165</v>
      </c>
      <c r="AU765" s="17" t="s">
        <v>85</v>
      </c>
    </row>
    <row r="766" spans="1:31" s="2" customFormat="1" ht="6.95" customHeight="1">
      <c r="A766" s="38"/>
      <c r="B766" s="59"/>
      <c r="C766" s="60"/>
      <c r="D766" s="60"/>
      <c r="E766" s="60"/>
      <c r="F766" s="60"/>
      <c r="G766" s="60"/>
      <c r="H766" s="60"/>
      <c r="I766" s="169"/>
      <c r="J766" s="60"/>
      <c r="K766" s="60"/>
      <c r="L766" s="44"/>
      <c r="M766" s="38"/>
      <c r="O766" s="38"/>
      <c r="P766" s="38"/>
      <c r="Q766" s="38"/>
      <c r="R766" s="38"/>
      <c r="S766" s="38"/>
      <c r="T766" s="38"/>
      <c r="U766" s="38"/>
      <c r="V766" s="38"/>
      <c r="W766" s="38"/>
      <c r="X766" s="38"/>
      <c r="Y766" s="38"/>
      <c r="Z766" s="38"/>
      <c r="AA766" s="38"/>
      <c r="AB766" s="38"/>
      <c r="AC766" s="38"/>
      <c r="AD766" s="38"/>
      <c r="AE766" s="38"/>
    </row>
  </sheetData>
  <sheetProtection password="CC35" sheet="1" objects="1" scenarios="1" formatColumns="0" formatRows="0" autoFilter="0"/>
  <autoFilter ref="C91:K765"/>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74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88</v>
      </c>
    </row>
    <row r="3" spans="2:46" s="1" customFormat="1" ht="6.95" customHeight="1">
      <c r="B3" s="129"/>
      <c r="C3" s="130"/>
      <c r="D3" s="130"/>
      <c r="E3" s="130"/>
      <c r="F3" s="130"/>
      <c r="G3" s="130"/>
      <c r="H3" s="130"/>
      <c r="I3" s="131"/>
      <c r="J3" s="130"/>
      <c r="K3" s="130"/>
      <c r="L3" s="20"/>
      <c r="AT3" s="17" t="s">
        <v>85</v>
      </c>
    </row>
    <row r="4" spans="2:46" s="1" customFormat="1" ht="24.95" customHeight="1">
      <c r="B4" s="20"/>
      <c r="D4" s="132" t="s">
        <v>118</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Preference veřejné dopravy města Třebíč</v>
      </c>
      <c r="F7" s="134"/>
      <c r="G7" s="134"/>
      <c r="H7" s="134"/>
      <c r="I7" s="128"/>
      <c r="L7" s="20"/>
    </row>
    <row r="8" spans="1:31" s="2" customFormat="1" ht="12" customHeight="1">
      <c r="A8" s="38"/>
      <c r="B8" s="44"/>
      <c r="C8" s="38"/>
      <c r="D8" s="134" t="s">
        <v>119</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1293</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84</v>
      </c>
      <c r="G11" s="38"/>
      <c r="H11" s="38"/>
      <c r="I11" s="140" t="s">
        <v>20</v>
      </c>
      <c r="J11" s="139" t="s">
        <v>121</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25. 5. 2021</v>
      </c>
      <c r="K12" s="38"/>
      <c r="L12" s="137"/>
      <c r="S12" s="38"/>
      <c r="T12" s="38"/>
      <c r="U12" s="38"/>
      <c r="V12" s="38"/>
      <c r="W12" s="38"/>
      <c r="X12" s="38"/>
      <c r="Y12" s="38"/>
      <c r="Z12" s="38"/>
      <c r="AA12" s="38"/>
      <c r="AB12" s="38"/>
      <c r="AC12" s="38"/>
      <c r="AD12" s="38"/>
      <c r="AE12" s="38"/>
    </row>
    <row r="13" spans="1:31" s="2" customFormat="1" ht="21.8" customHeight="1">
      <c r="A13" s="38"/>
      <c r="B13" s="44"/>
      <c r="C13" s="38"/>
      <c r="D13" s="142" t="s">
        <v>122</v>
      </c>
      <c r="E13" s="38"/>
      <c r="F13" s="143" t="s">
        <v>123</v>
      </c>
      <c r="G13" s="38"/>
      <c r="H13" s="38"/>
      <c r="I13" s="144" t="s">
        <v>124</v>
      </c>
      <c r="J13" s="143" t="s">
        <v>125</v>
      </c>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22</v>
      </c>
      <c r="F15" s="38"/>
      <c r="G15" s="38"/>
      <c r="H15" s="38"/>
      <c r="I15" s="140" t="s">
        <v>28</v>
      </c>
      <c r="J15" s="139" t="s">
        <v>29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33</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36</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83.25" customHeight="1">
      <c r="A27" s="145"/>
      <c r="B27" s="146"/>
      <c r="C27" s="145"/>
      <c r="D27" s="145"/>
      <c r="E27" s="147" t="s">
        <v>39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1"/>
      <c r="J29" s="150"/>
      <c r="K29" s="150"/>
      <c r="L29" s="137"/>
      <c r="S29" s="38"/>
      <c r="T29" s="38"/>
      <c r="U29" s="38"/>
      <c r="V29" s="38"/>
      <c r="W29" s="38"/>
      <c r="X29" s="38"/>
      <c r="Y29" s="38"/>
      <c r="Z29" s="38"/>
      <c r="AA29" s="38"/>
      <c r="AB29" s="38"/>
      <c r="AC29" s="38"/>
      <c r="AD29" s="38"/>
      <c r="AE29" s="38"/>
    </row>
    <row r="30" spans="1:31" s="2" customFormat="1" ht="25.4" customHeight="1">
      <c r="A30" s="38"/>
      <c r="B30" s="44"/>
      <c r="C30" s="38"/>
      <c r="D30" s="152" t="s">
        <v>40</v>
      </c>
      <c r="E30" s="38"/>
      <c r="F30" s="38"/>
      <c r="G30" s="38"/>
      <c r="H30" s="38"/>
      <c r="I30" s="136"/>
      <c r="J30" s="153">
        <f>ROUND(J92,2)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1"/>
      <c r="J31" s="150"/>
      <c r="K31" s="150"/>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4" t="s">
        <v>42</v>
      </c>
      <c r="G32" s="38"/>
      <c r="H32" s="38"/>
      <c r="I32" s="155" t="s">
        <v>41</v>
      </c>
      <c r="J32" s="154"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6" t="s">
        <v>44</v>
      </c>
      <c r="E33" s="134" t="s">
        <v>45</v>
      </c>
      <c r="F33" s="157">
        <f>ROUND((SUM(BE92:BE746)),2)</f>
        <v>0</v>
      </c>
      <c r="G33" s="38"/>
      <c r="H33" s="38"/>
      <c r="I33" s="158">
        <v>0.21</v>
      </c>
      <c r="J33" s="157">
        <f>ROUND(((SUM(BE92:BE746))*I33),2)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7">
        <f>ROUND((SUM(BF92:BF746)),2)</f>
        <v>0</v>
      </c>
      <c r="G34" s="38"/>
      <c r="H34" s="38"/>
      <c r="I34" s="158">
        <v>0.15</v>
      </c>
      <c r="J34" s="157">
        <f>ROUND(((SUM(BF92:BF746))*I34),2)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7">
        <f>ROUND((SUM(BG92:BG746)),2)</f>
        <v>0</v>
      </c>
      <c r="G35" s="38"/>
      <c r="H35" s="38"/>
      <c r="I35" s="158">
        <v>0.21</v>
      </c>
      <c r="J35" s="157">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7">
        <f>ROUND((SUM(BH92:BH746)),2)</f>
        <v>0</v>
      </c>
      <c r="G36" s="38"/>
      <c r="H36" s="38"/>
      <c r="I36" s="158">
        <v>0.15</v>
      </c>
      <c r="J36" s="157">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7">
        <f>ROUND((SUM(BI92:BI746)),2)</f>
        <v>0</v>
      </c>
      <c r="G37" s="38"/>
      <c r="H37" s="38"/>
      <c r="I37" s="158">
        <v>0</v>
      </c>
      <c r="J37" s="157">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9"/>
      <c r="D39" s="160" t="s">
        <v>50</v>
      </c>
      <c r="E39" s="161"/>
      <c r="F39" s="161"/>
      <c r="G39" s="162" t="s">
        <v>51</v>
      </c>
      <c r="H39" s="163" t="s">
        <v>52</v>
      </c>
      <c r="I39" s="164"/>
      <c r="J39" s="165">
        <f>SUM(J30:J37)</f>
        <v>0</v>
      </c>
      <c r="K39" s="166"/>
      <c r="L39" s="137"/>
      <c r="S39" s="38"/>
      <c r="T39" s="38"/>
      <c r="U39" s="38"/>
      <c r="V39" s="38"/>
      <c r="W39" s="38"/>
      <c r="X39" s="38"/>
      <c r="Y39" s="38"/>
      <c r="Z39" s="38"/>
      <c r="AA39" s="38"/>
      <c r="AB39" s="38"/>
      <c r="AC39" s="38"/>
      <c r="AD39" s="38"/>
      <c r="AE39" s="38"/>
    </row>
    <row r="40" spans="1:31" s="2" customFormat="1" ht="14.4" customHeight="1">
      <c r="A40" s="38"/>
      <c r="B40" s="167"/>
      <c r="C40" s="168"/>
      <c r="D40" s="168"/>
      <c r="E40" s="168"/>
      <c r="F40" s="168"/>
      <c r="G40" s="168"/>
      <c r="H40" s="168"/>
      <c r="I40" s="169"/>
      <c r="J40" s="168"/>
      <c r="K40" s="168"/>
      <c r="L40" s="137"/>
      <c r="S40" s="38"/>
      <c r="T40" s="38"/>
      <c r="U40" s="38"/>
      <c r="V40" s="38"/>
      <c r="W40" s="38"/>
      <c r="X40" s="38"/>
      <c r="Y40" s="38"/>
      <c r="Z40" s="38"/>
      <c r="AA40" s="38"/>
      <c r="AB40" s="38"/>
      <c r="AC40" s="38"/>
      <c r="AD40" s="38"/>
      <c r="AE40" s="38"/>
    </row>
    <row r="44" spans="1:31" s="2" customFormat="1" ht="6.95" customHeight="1">
      <c r="A44" s="38"/>
      <c r="B44" s="170"/>
      <c r="C44" s="171"/>
      <c r="D44" s="171"/>
      <c r="E44" s="171"/>
      <c r="F44" s="171"/>
      <c r="G44" s="171"/>
      <c r="H44" s="171"/>
      <c r="I44" s="172"/>
      <c r="J44" s="171"/>
      <c r="K44" s="171"/>
      <c r="L44" s="137"/>
      <c r="S44" s="38"/>
      <c r="T44" s="38"/>
      <c r="U44" s="38"/>
      <c r="V44" s="38"/>
      <c r="W44" s="38"/>
      <c r="X44" s="38"/>
      <c r="Y44" s="38"/>
      <c r="Z44" s="38"/>
      <c r="AA44" s="38"/>
      <c r="AB44" s="38"/>
      <c r="AC44" s="38"/>
      <c r="AD44" s="38"/>
      <c r="AE44" s="38"/>
    </row>
    <row r="45" spans="1:31" s="2" customFormat="1" ht="24.95" customHeight="1">
      <c r="A45" s="38"/>
      <c r="B45" s="39"/>
      <c r="C45" s="23" t="s">
        <v>126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3" t="str">
        <f>E7</f>
        <v>Preference veřejné dopravy města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119</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D.a - Masarykovo nám. - SSZ</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Město Třebíč</v>
      </c>
      <c r="G52" s="40"/>
      <c r="H52" s="40"/>
      <c r="I52" s="140" t="s">
        <v>23</v>
      </c>
      <c r="J52" s="72" t="str">
        <f>IF(J12="","",J12)</f>
        <v>25. 5. 2021</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32</v>
      </c>
      <c r="J54" s="36" t="str">
        <f>E21</f>
        <v>Ing. Karel Tomek</v>
      </c>
      <c r="K54" s="40"/>
      <c r="L54" s="137"/>
      <c r="S54" s="38"/>
      <c r="T54" s="38"/>
      <c r="U54" s="38"/>
      <c r="V54" s="38"/>
      <c r="W54" s="38"/>
      <c r="X54" s="38"/>
      <c r="Y54" s="38"/>
      <c r="Z54" s="38"/>
      <c r="AA54" s="38"/>
      <c r="AB54" s="38"/>
      <c r="AC54" s="38"/>
      <c r="AD54" s="38"/>
      <c r="AE54" s="38"/>
    </row>
    <row r="55" spans="1:31" s="2" customFormat="1" ht="25.65" customHeight="1">
      <c r="A55" s="38"/>
      <c r="B55" s="39"/>
      <c r="C55" s="32" t="s">
        <v>30</v>
      </c>
      <c r="D55" s="40"/>
      <c r="E55" s="40"/>
      <c r="F55" s="27" t="str">
        <f>IF(E18="","",E18)</f>
        <v>Vyplň údaj</v>
      </c>
      <c r="G55" s="40"/>
      <c r="H55" s="40"/>
      <c r="I55" s="140" t="s">
        <v>35</v>
      </c>
      <c r="J55" s="36" t="str">
        <f>E24</f>
        <v>Ivalú Macarena Ávila Herrera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4" t="s">
        <v>127</v>
      </c>
      <c r="D57" s="175"/>
      <c r="E57" s="175"/>
      <c r="F57" s="175"/>
      <c r="G57" s="175"/>
      <c r="H57" s="175"/>
      <c r="I57" s="176"/>
      <c r="J57" s="177" t="s">
        <v>128</v>
      </c>
      <c r="K57" s="175"/>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8" t="s">
        <v>72</v>
      </c>
      <c r="D59" s="40"/>
      <c r="E59" s="40"/>
      <c r="F59" s="40"/>
      <c r="G59" s="40"/>
      <c r="H59" s="40"/>
      <c r="I59" s="136"/>
      <c r="J59" s="102">
        <f>J92</f>
        <v>0</v>
      </c>
      <c r="K59" s="40"/>
      <c r="L59" s="137"/>
      <c r="S59" s="38"/>
      <c r="T59" s="38"/>
      <c r="U59" s="38"/>
      <c r="V59" s="38"/>
      <c r="W59" s="38"/>
      <c r="X59" s="38"/>
      <c r="Y59" s="38"/>
      <c r="Z59" s="38"/>
      <c r="AA59" s="38"/>
      <c r="AB59" s="38"/>
      <c r="AC59" s="38"/>
      <c r="AD59" s="38"/>
      <c r="AE59" s="38"/>
      <c r="AU59" s="17" t="s">
        <v>129</v>
      </c>
    </row>
    <row r="60" spans="1:31" s="9" customFormat="1" ht="24.95" customHeight="1">
      <c r="A60" s="9"/>
      <c r="B60" s="179"/>
      <c r="C60" s="180"/>
      <c r="D60" s="181" t="s">
        <v>130</v>
      </c>
      <c r="E60" s="182"/>
      <c r="F60" s="182"/>
      <c r="G60" s="182"/>
      <c r="H60" s="182"/>
      <c r="I60" s="183"/>
      <c r="J60" s="184">
        <f>J93</f>
        <v>0</v>
      </c>
      <c r="K60" s="180"/>
      <c r="L60" s="185"/>
      <c r="S60" s="9"/>
      <c r="T60" s="9"/>
      <c r="U60" s="9"/>
      <c r="V60" s="9"/>
      <c r="W60" s="9"/>
      <c r="X60" s="9"/>
      <c r="Y60" s="9"/>
      <c r="Z60" s="9"/>
      <c r="AA60" s="9"/>
      <c r="AB60" s="9"/>
      <c r="AC60" s="9"/>
      <c r="AD60" s="9"/>
      <c r="AE60" s="9"/>
    </row>
    <row r="61" spans="1:31" s="9" customFormat="1" ht="24.95" customHeight="1">
      <c r="A61" s="9"/>
      <c r="B61" s="179"/>
      <c r="C61" s="180"/>
      <c r="D61" s="181" t="s">
        <v>131</v>
      </c>
      <c r="E61" s="182"/>
      <c r="F61" s="182"/>
      <c r="G61" s="182"/>
      <c r="H61" s="182"/>
      <c r="I61" s="183"/>
      <c r="J61" s="184">
        <f>J113</f>
        <v>0</v>
      </c>
      <c r="K61" s="180"/>
      <c r="L61" s="185"/>
      <c r="S61" s="9"/>
      <c r="T61" s="9"/>
      <c r="U61" s="9"/>
      <c r="V61" s="9"/>
      <c r="W61" s="9"/>
      <c r="X61" s="9"/>
      <c r="Y61" s="9"/>
      <c r="Z61" s="9"/>
      <c r="AA61" s="9"/>
      <c r="AB61" s="9"/>
      <c r="AC61" s="9"/>
      <c r="AD61" s="9"/>
      <c r="AE61" s="9"/>
    </row>
    <row r="62" spans="1:31" s="9" customFormat="1" ht="24.95" customHeight="1">
      <c r="A62" s="9"/>
      <c r="B62" s="179"/>
      <c r="C62" s="180"/>
      <c r="D62" s="181" t="s">
        <v>132</v>
      </c>
      <c r="E62" s="182"/>
      <c r="F62" s="182"/>
      <c r="G62" s="182"/>
      <c r="H62" s="182"/>
      <c r="I62" s="183"/>
      <c r="J62" s="184">
        <f>J120</f>
        <v>0</v>
      </c>
      <c r="K62" s="180"/>
      <c r="L62" s="185"/>
      <c r="S62" s="9"/>
      <c r="T62" s="9"/>
      <c r="U62" s="9"/>
      <c r="V62" s="9"/>
      <c r="W62" s="9"/>
      <c r="X62" s="9"/>
      <c r="Y62" s="9"/>
      <c r="Z62" s="9"/>
      <c r="AA62" s="9"/>
      <c r="AB62" s="9"/>
      <c r="AC62" s="9"/>
      <c r="AD62" s="9"/>
      <c r="AE62" s="9"/>
    </row>
    <row r="63" spans="1:31" s="10" customFormat="1" ht="19.9" customHeight="1">
      <c r="A63" s="10"/>
      <c r="B63" s="186"/>
      <c r="C63" s="187"/>
      <c r="D63" s="188" t="s">
        <v>133</v>
      </c>
      <c r="E63" s="189"/>
      <c r="F63" s="189"/>
      <c r="G63" s="189"/>
      <c r="H63" s="189"/>
      <c r="I63" s="190"/>
      <c r="J63" s="191">
        <f>J121</f>
        <v>0</v>
      </c>
      <c r="K63" s="187"/>
      <c r="L63" s="192"/>
      <c r="S63" s="10"/>
      <c r="T63" s="10"/>
      <c r="U63" s="10"/>
      <c r="V63" s="10"/>
      <c r="W63" s="10"/>
      <c r="X63" s="10"/>
      <c r="Y63" s="10"/>
      <c r="Z63" s="10"/>
      <c r="AA63" s="10"/>
      <c r="AB63" s="10"/>
      <c r="AC63" s="10"/>
      <c r="AD63" s="10"/>
      <c r="AE63" s="10"/>
    </row>
    <row r="64" spans="1:31" s="9" customFormat="1" ht="24.95" customHeight="1">
      <c r="A64" s="9"/>
      <c r="B64" s="179"/>
      <c r="C64" s="180"/>
      <c r="D64" s="181" t="s">
        <v>134</v>
      </c>
      <c r="E64" s="182"/>
      <c r="F64" s="182"/>
      <c r="G64" s="182"/>
      <c r="H64" s="182"/>
      <c r="I64" s="183"/>
      <c r="J64" s="184">
        <f>J140</f>
        <v>0</v>
      </c>
      <c r="K64" s="180"/>
      <c r="L64" s="185"/>
      <c r="S64" s="9"/>
      <c r="T64" s="9"/>
      <c r="U64" s="9"/>
      <c r="V64" s="9"/>
      <c r="W64" s="9"/>
      <c r="X64" s="9"/>
      <c r="Y64" s="9"/>
      <c r="Z64" s="9"/>
      <c r="AA64" s="9"/>
      <c r="AB64" s="9"/>
      <c r="AC64" s="9"/>
      <c r="AD64" s="9"/>
      <c r="AE64" s="9"/>
    </row>
    <row r="65" spans="1:31" s="9" customFormat="1" ht="24.95" customHeight="1">
      <c r="A65" s="9"/>
      <c r="B65" s="179"/>
      <c r="C65" s="180"/>
      <c r="D65" s="181" t="s">
        <v>135</v>
      </c>
      <c r="E65" s="182"/>
      <c r="F65" s="182"/>
      <c r="G65" s="182"/>
      <c r="H65" s="182"/>
      <c r="I65" s="183"/>
      <c r="J65" s="184">
        <f>J239</f>
        <v>0</v>
      </c>
      <c r="K65" s="180"/>
      <c r="L65" s="185"/>
      <c r="S65" s="9"/>
      <c r="T65" s="9"/>
      <c r="U65" s="9"/>
      <c r="V65" s="9"/>
      <c r="W65" s="9"/>
      <c r="X65" s="9"/>
      <c r="Y65" s="9"/>
      <c r="Z65" s="9"/>
      <c r="AA65" s="9"/>
      <c r="AB65" s="9"/>
      <c r="AC65" s="9"/>
      <c r="AD65" s="9"/>
      <c r="AE65" s="9"/>
    </row>
    <row r="66" spans="1:31" s="10" customFormat="1" ht="19.9" customHeight="1">
      <c r="A66" s="10"/>
      <c r="B66" s="186"/>
      <c r="C66" s="187"/>
      <c r="D66" s="188" t="s">
        <v>136</v>
      </c>
      <c r="E66" s="189"/>
      <c r="F66" s="189"/>
      <c r="G66" s="189"/>
      <c r="H66" s="189"/>
      <c r="I66" s="190"/>
      <c r="J66" s="191">
        <f>J567</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137</v>
      </c>
      <c r="E67" s="189"/>
      <c r="F67" s="189"/>
      <c r="G67" s="189"/>
      <c r="H67" s="189"/>
      <c r="I67" s="190"/>
      <c r="J67" s="191">
        <f>J627</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138</v>
      </c>
      <c r="E68" s="189"/>
      <c r="F68" s="189"/>
      <c r="G68" s="189"/>
      <c r="H68" s="189"/>
      <c r="I68" s="190"/>
      <c r="J68" s="191">
        <f>J631</f>
        <v>0</v>
      </c>
      <c r="K68" s="187"/>
      <c r="L68" s="192"/>
      <c r="S68" s="10"/>
      <c r="T68" s="10"/>
      <c r="U68" s="10"/>
      <c r="V68" s="10"/>
      <c r="W68" s="10"/>
      <c r="X68" s="10"/>
      <c r="Y68" s="10"/>
      <c r="Z68" s="10"/>
      <c r="AA68" s="10"/>
      <c r="AB68" s="10"/>
      <c r="AC68" s="10"/>
      <c r="AD68" s="10"/>
      <c r="AE68" s="10"/>
    </row>
    <row r="69" spans="1:31" s="9" customFormat="1" ht="24.95" customHeight="1">
      <c r="A69" s="9"/>
      <c r="B69" s="179"/>
      <c r="C69" s="180"/>
      <c r="D69" s="181" t="s">
        <v>139</v>
      </c>
      <c r="E69" s="182"/>
      <c r="F69" s="182"/>
      <c r="G69" s="182"/>
      <c r="H69" s="182"/>
      <c r="I69" s="183"/>
      <c r="J69" s="184">
        <f>J644</f>
        <v>0</v>
      </c>
      <c r="K69" s="180"/>
      <c r="L69" s="185"/>
      <c r="S69" s="9"/>
      <c r="T69" s="9"/>
      <c r="U69" s="9"/>
      <c r="V69" s="9"/>
      <c r="W69" s="9"/>
      <c r="X69" s="9"/>
      <c r="Y69" s="9"/>
      <c r="Z69" s="9"/>
      <c r="AA69" s="9"/>
      <c r="AB69" s="9"/>
      <c r="AC69" s="9"/>
      <c r="AD69" s="9"/>
      <c r="AE69" s="9"/>
    </row>
    <row r="70" spans="1:31" s="9" customFormat="1" ht="24.95" customHeight="1">
      <c r="A70" s="9"/>
      <c r="B70" s="179"/>
      <c r="C70" s="180"/>
      <c r="D70" s="181" t="s">
        <v>140</v>
      </c>
      <c r="E70" s="182"/>
      <c r="F70" s="182"/>
      <c r="G70" s="182"/>
      <c r="H70" s="182"/>
      <c r="I70" s="183"/>
      <c r="J70" s="184">
        <f>J728</f>
        <v>0</v>
      </c>
      <c r="K70" s="180"/>
      <c r="L70" s="185"/>
      <c r="S70" s="9"/>
      <c r="T70" s="9"/>
      <c r="U70" s="9"/>
      <c r="V70" s="9"/>
      <c r="W70" s="9"/>
      <c r="X70" s="9"/>
      <c r="Y70" s="9"/>
      <c r="Z70" s="9"/>
      <c r="AA70" s="9"/>
      <c r="AB70" s="9"/>
      <c r="AC70" s="9"/>
      <c r="AD70" s="9"/>
      <c r="AE70" s="9"/>
    </row>
    <row r="71" spans="1:31" s="9" customFormat="1" ht="24.95" customHeight="1">
      <c r="A71" s="9"/>
      <c r="B71" s="179"/>
      <c r="C71" s="180"/>
      <c r="D71" s="181" t="s">
        <v>141</v>
      </c>
      <c r="E71" s="182"/>
      <c r="F71" s="182"/>
      <c r="G71" s="182"/>
      <c r="H71" s="182"/>
      <c r="I71" s="183"/>
      <c r="J71" s="184">
        <f>J733</f>
        <v>0</v>
      </c>
      <c r="K71" s="180"/>
      <c r="L71" s="185"/>
      <c r="S71" s="9"/>
      <c r="T71" s="9"/>
      <c r="U71" s="9"/>
      <c r="V71" s="9"/>
      <c r="W71" s="9"/>
      <c r="X71" s="9"/>
      <c r="Y71" s="9"/>
      <c r="Z71" s="9"/>
      <c r="AA71" s="9"/>
      <c r="AB71" s="9"/>
      <c r="AC71" s="9"/>
      <c r="AD71" s="9"/>
      <c r="AE71" s="9"/>
    </row>
    <row r="72" spans="1:31" s="10" customFormat="1" ht="19.9" customHeight="1">
      <c r="A72" s="10"/>
      <c r="B72" s="186"/>
      <c r="C72" s="187"/>
      <c r="D72" s="188" t="s">
        <v>142</v>
      </c>
      <c r="E72" s="189"/>
      <c r="F72" s="189"/>
      <c r="G72" s="189"/>
      <c r="H72" s="189"/>
      <c r="I72" s="190"/>
      <c r="J72" s="191">
        <f>J734</f>
        <v>0</v>
      </c>
      <c r="K72" s="187"/>
      <c r="L72" s="192"/>
      <c r="S72" s="10"/>
      <c r="T72" s="10"/>
      <c r="U72" s="10"/>
      <c r="V72" s="10"/>
      <c r="W72" s="10"/>
      <c r="X72" s="10"/>
      <c r="Y72" s="10"/>
      <c r="Z72" s="10"/>
      <c r="AA72" s="10"/>
      <c r="AB72" s="10"/>
      <c r="AC72" s="10"/>
      <c r="AD72" s="10"/>
      <c r="AE72" s="10"/>
    </row>
    <row r="73" spans="1:31" s="2" customFormat="1" ht="21.8"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6.95" customHeight="1">
      <c r="A74" s="38"/>
      <c r="B74" s="59"/>
      <c r="C74" s="60"/>
      <c r="D74" s="60"/>
      <c r="E74" s="60"/>
      <c r="F74" s="60"/>
      <c r="G74" s="60"/>
      <c r="H74" s="60"/>
      <c r="I74" s="169"/>
      <c r="J74" s="60"/>
      <c r="K74" s="60"/>
      <c r="L74" s="137"/>
      <c r="S74" s="38"/>
      <c r="T74" s="38"/>
      <c r="U74" s="38"/>
      <c r="V74" s="38"/>
      <c r="W74" s="38"/>
      <c r="X74" s="38"/>
      <c r="Y74" s="38"/>
      <c r="Z74" s="38"/>
      <c r="AA74" s="38"/>
      <c r="AB74" s="38"/>
      <c r="AC74" s="38"/>
      <c r="AD74" s="38"/>
      <c r="AE74" s="38"/>
    </row>
    <row r="78" spans="1:31" s="2" customFormat="1" ht="6.95" customHeight="1">
      <c r="A78" s="38"/>
      <c r="B78" s="61"/>
      <c r="C78" s="62"/>
      <c r="D78" s="62"/>
      <c r="E78" s="62"/>
      <c r="F78" s="62"/>
      <c r="G78" s="62"/>
      <c r="H78" s="62"/>
      <c r="I78" s="172"/>
      <c r="J78" s="62"/>
      <c r="K78" s="62"/>
      <c r="L78" s="137"/>
      <c r="S78" s="38"/>
      <c r="T78" s="38"/>
      <c r="U78" s="38"/>
      <c r="V78" s="38"/>
      <c r="W78" s="38"/>
      <c r="X78" s="38"/>
      <c r="Y78" s="38"/>
      <c r="Z78" s="38"/>
      <c r="AA78" s="38"/>
      <c r="AB78" s="38"/>
      <c r="AC78" s="38"/>
      <c r="AD78" s="38"/>
      <c r="AE78" s="38"/>
    </row>
    <row r="79" spans="1:31" s="2" customFormat="1" ht="24.95" customHeight="1">
      <c r="A79" s="38"/>
      <c r="B79" s="39"/>
      <c r="C79" s="23" t="s">
        <v>143</v>
      </c>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2" customHeight="1">
      <c r="A81" s="38"/>
      <c r="B81" s="39"/>
      <c r="C81" s="32" t="s">
        <v>16</v>
      </c>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6.5" customHeight="1">
      <c r="A82" s="38"/>
      <c r="B82" s="39"/>
      <c r="C82" s="40"/>
      <c r="D82" s="40"/>
      <c r="E82" s="173" t="str">
        <f>E7</f>
        <v>Preference veřejné dopravy města Třebíč</v>
      </c>
      <c r="F82" s="32"/>
      <c r="G82" s="32"/>
      <c r="H82" s="32"/>
      <c r="I82" s="136"/>
      <c r="J82" s="40"/>
      <c r="K82" s="40"/>
      <c r="L82" s="137"/>
      <c r="S82" s="38"/>
      <c r="T82" s="38"/>
      <c r="U82" s="38"/>
      <c r="V82" s="38"/>
      <c r="W82" s="38"/>
      <c r="X82" s="38"/>
      <c r="Y82" s="38"/>
      <c r="Z82" s="38"/>
      <c r="AA82" s="38"/>
      <c r="AB82" s="38"/>
      <c r="AC82" s="38"/>
      <c r="AD82" s="38"/>
      <c r="AE82" s="38"/>
    </row>
    <row r="83" spans="1:31" s="2" customFormat="1" ht="12" customHeight="1">
      <c r="A83" s="38"/>
      <c r="B83" s="39"/>
      <c r="C83" s="32" t="s">
        <v>119</v>
      </c>
      <c r="D83" s="40"/>
      <c r="E83" s="40"/>
      <c r="F83" s="40"/>
      <c r="G83" s="40"/>
      <c r="H83" s="40"/>
      <c r="I83" s="136"/>
      <c r="J83" s="40"/>
      <c r="K83" s="40"/>
      <c r="L83" s="137"/>
      <c r="S83" s="38"/>
      <c r="T83" s="38"/>
      <c r="U83" s="38"/>
      <c r="V83" s="38"/>
      <c r="W83" s="38"/>
      <c r="X83" s="38"/>
      <c r="Y83" s="38"/>
      <c r="Z83" s="38"/>
      <c r="AA83" s="38"/>
      <c r="AB83" s="38"/>
      <c r="AC83" s="38"/>
      <c r="AD83" s="38"/>
      <c r="AE83" s="38"/>
    </row>
    <row r="84" spans="1:31" s="2" customFormat="1" ht="16.5" customHeight="1">
      <c r="A84" s="38"/>
      <c r="B84" s="39"/>
      <c r="C84" s="40"/>
      <c r="D84" s="40"/>
      <c r="E84" s="69" t="str">
        <f>E9</f>
        <v>D.a - Masarykovo nám. - SSZ</v>
      </c>
      <c r="F84" s="40"/>
      <c r="G84" s="40"/>
      <c r="H84" s="40"/>
      <c r="I84" s="136"/>
      <c r="J84" s="40"/>
      <c r="K84" s="40"/>
      <c r="L84" s="137"/>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136"/>
      <c r="J85" s="40"/>
      <c r="K85" s="40"/>
      <c r="L85" s="137"/>
      <c r="S85" s="38"/>
      <c r="T85" s="38"/>
      <c r="U85" s="38"/>
      <c r="V85" s="38"/>
      <c r="W85" s="38"/>
      <c r="X85" s="38"/>
      <c r="Y85" s="38"/>
      <c r="Z85" s="38"/>
      <c r="AA85" s="38"/>
      <c r="AB85" s="38"/>
      <c r="AC85" s="38"/>
      <c r="AD85" s="38"/>
      <c r="AE85" s="38"/>
    </row>
    <row r="86" spans="1:31" s="2" customFormat="1" ht="12" customHeight="1">
      <c r="A86" s="38"/>
      <c r="B86" s="39"/>
      <c r="C86" s="32" t="s">
        <v>21</v>
      </c>
      <c r="D86" s="40"/>
      <c r="E86" s="40"/>
      <c r="F86" s="27" t="str">
        <f>F12</f>
        <v>Město Třebíč</v>
      </c>
      <c r="G86" s="40"/>
      <c r="H86" s="40"/>
      <c r="I86" s="140" t="s">
        <v>23</v>
      </c>
      <c r="J86" s="72" t="str">
        <f>IF(J12="","",J12)</f>
        <v>25. 5. 2021</v>
      </c>
      <c r="K86" s="40"/>
      <c r="L86" s="137"/>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136"/>
      <c r="J87" s="40"/>
      <c r="K87" s="40"/>
      <c r="L87" s="137"/>
      <c r="S87" s="38"/>
      <c r="T87" s="38"/>
      <c r="U87" s="38"/>
      <c r="V87" s="38"/>
      <c r="W87" s="38"/>
      <c r="X87" s="38"/>
      <c r="Y87" s="38"/>
      <c r="Z87" s="38"/>
      <c r="AA87" s="38"/>
      <c r="AB87" s="38"/>
      <c r="AC87" s="38"/>
      <c r="AD87" s="38"/>
      <c r="AE87" s="38"/>
    </row>
    <row r="88" spans="1:31" s="2" customFormat="1" ht="15.15" customHeight="1">
      <c r="A88" s="38"/>
      <c r="B88" s="39"/>
      <c r="C88" s="32" t="s">
        <v>25</v>
      </c>
      <c r="D88" s="40"/>
      <c r="E88" s="40"/>
      <c r="F88" s="27" t="str">
        <f>E15</f>
        <v>Město Třebíč</v>
      </c>
      <c r="G88" s="40"/>
      <c r="H88" s="40"/>
      <c r="I88" s="140" t="s">
        <v>32</v>
      </c>
      <c r="J88" s="36" t="str">
        <f>E21</f>
        <v>Ing. Karel Tomek</v>
      </c>
      <c r="K88" s="40"/>
      <c r="L88" s="137"/>
      <c r="S88" s="38"/>
      <c r="T88" s="38"/>
      <c r="U88" s="38"/>
      <c r="V88" s="38"/>
      <c r="W88" s="38"/>
      <c r="X88" s="38"/>
      <c r="Y88" s="38"/>
      <c r="Z88" s="38"/>
      <c r="AA88" s="38"/>
      <c r="AB88" s="38"/>
      <c r="AC88" s="38"/>
      <c r="AD88" s="38"/>
      <c r="AE88" s="38"/>
    </row>
    <row r="89" spans="1:31" s="2" customFormat="1" ht="25.65" customHeight="1">
      <c r="A89" s="38"/>
      <c r="B89" s="39"/>
      <c r="C89" s="32" t="s">
        <v>30</v>
      </c>
      <c r="D89" s="40"/>
      <c r="E89" s="40"/>
      <c r="F89" s="27" t="str">
        <f>IF(E18="","",E18)</f>
        <v>Vyplň údaj</v>
      </c>
      <c r="G89" s="40"/>
      <c r="H89" s="40"/>
      <c r="I89" s="140" t="s">
        <v>35</v>
      </c>
      <c r="J89" s="36" t="str">
        <f>E24</f>
        <v>Ivalú Macarena Ávila Herrera</v>
      </c>
      <c r="K89" s="40"/>
      <c r="L89" s="137"/>
      <c r="S89" s="38"/>
      <c r="T89" s="38"/>
      <c r="U89" s="38"/>
      <c r="V89" s="38"/>
      <c r="W89" s="38"/>
      <c r="X89" s="38"/>
      <c r="Y89" s="38"/>
      <c r="Z89" s="38"/>
      <c r="AA89" s="38"/>
      <c r="AB89" s="38"/>
      <c r="AC89" s="38"/>
      <c r="AD89" s="38"/>
      <c r="AE89" s="38"/>
    </row>
    <row r="90" spans="1:31" s="2" customFormat="1" ht="10.3" customHeight="1">
      <c r="A90" s="38"/>
      <c r="B90" s="39"/>
      <c r="C90" s="40"/>
      <c r="D90" s="40"/>
      <c r="E90" s="40"/>
      <c r="F90" s="40"/>
      <c r="G90" s="40"/>
      <c r="H90" s="40"/>
      <c r="I90" s="136"/>
      <c r="J90" s="40"/>
      <c r="K90" s="40"/>
      <c r="L90" s="137"/>
      <c r="S90" s="38"/>
      <c r="T90" s="38"/>
      <c r="U90" s="38"/>
      <c r="V90" s="38"/>
      <c r="W90" s="38"/>
      <c r="X90" s="38"/>
      <c r="Y90" s="38"/>
      <c r="Z90" s="38"/>
      <c r="AA90" s="38"/>
      <c r="AB90" s="38"/>
      <c r="AC90" s="38"/>
      <c r="AD90" s="38"/>
      <c r="AE90" s="38"/>
    </row>
    <row r="91" spans="1:31" s="11" customFormat="1" ht="29.25" customHeight="1">
      <c r="A91" s="193"/>
      <c r="B91" s="194"/>
      <c r="C91" s="195" t="s">
        <v>144</v>
      </c>
      <c r="D91" s="196" t="s">
        <v>59</v>
      </c>
      <c r="E91" s="196" t="s">
        <v>55</v>
      </c>
      <c r="F91" s="196" t="s">
        <v>56</v>
      </c>
      <c r="G91" s="196" t="s">
        <v>145</v>
      </c>
      <c r="H91" s="196" t="s">
        <v>146</v>
      </c>
      <c r="I91" s="197" t="s">
        <v>147</v>
      </c>
      <c r="J91" s="196" t="s">
        <v>128</v>
      </c>
      <c r="K91" s="198" t="s">
        <v>148</v>
      </c>
      <c r="L91" s="199"/>
      <c r="M91" s="92" t="s">
        <v>19</v>
      </c>
      <c r="N91" s="93" t="s">
        <v>44</v>
      </c>
      <c r="O91" s="93" t="s">
        <v>149</v>
      </c>
      <c r="P91" s="93" t="s">
        <v>150</v>
      </c>
      <c r="Q91" s="93" t="s">
        <v>151</v>
      </c>
      <c r="R91" s="93" t="s">
        <v>152</v>
      </c>
      <c r="S91" s="93" t="s">
        <v>153</v>
      </c>
      <c r="T91" s="94" t="s">
        <v>154</v>
      </c>
      <c r="U91" s="193"/>
      <c r="V91" s="193"/>
      <c r="W91" s="193"/>
      <c r="X91" s="193"/>
      <c r="Y91" s="193"/>
      <c r="Z91" s="193"/>
      <c r="AA91" s="193"/>
      <c r="AB91" s="193"/>
      <c r="AC91" s="193"/>
      <c r="AD91" s="193"/>
      <c r="AE91" s="193"/>
    </row>
    <row r="92" spans="1:63" s="2" customFormat="1" ht="22.8" customHeight="1">
      <c r="A92" s="38"/>
      <c r="B92" s="39"/>
      <c r="C92" s="99" t="s">
        <v>155</v>
      </c>
      <c r="D92" s="40"/>
      <c r="E92" s="40"/>
      <c r="F92" s="40"/>
      <c r="G92" s="40"/>
      <c r="H92" s="40"/>
      <c r="I92" s="136"/>
      <c r="J92" s="200">
        <f>BK92</f>
        <v>0</v>
      </c>
      <c r="K92" s="40"/>
      <c r="L92" s="44"/>
      <c r="M92" s="95"/>
      <c r="N92" s="201"/>
      <c r="O92" s="96"/>
      <c r="P92" s="202">
        <f>P93+P113+P120+P140+P239+P644+P728+P733</f>
        <v>0</v>
      </c>
      <c r="Q92" s="96"/>
      <c r="R92" s="202">
        <f>R93+R113+R120+R140+R239+R644+R728+R733</f>
        <v>352.6583612200001</v>
      </c>
      <c r="S92" s="96"/>
      <c r="T92" s="203">
        <f>T93+T113+T120+T140+T239+T644+T728+T733</f>
        <v>109.20000000000002</v>
      </c>
      <c r="U92" s="38"/>
      <c r="V92" s="38"/>
      <c r="W92" s="38"/>
      <c r="X92" s="38"/>
      <c r="Y92" s="38"/>
      <c r="Z92" s="38"/>
      <c r="AA92" s="38"/>
      <c r="AB92" s="38"/>
      <c r="AC92" s="38"/>
      <c r="AD92" s="38"/>
      <c r="AE92" s="38"/>
      <c r="AT92" s="17" t="s">
        <v>73</v>
      </c>
      <c r="AU92" s="17" t="s">
        <v>129</v>
      </c>
      <c r="BK92" s="204">
        <f>BK93+BK113+BK120+BK140+BK239+BK644+BK728+BK733</f>
        <v>0</v>
      </c>
    </row>
    <row r="93" spans="1:63" s="12" customFormat="1" ht="25.9" customHeight="1">
      <c r="A93" s="12"/>
      <c r="B93" s="205"/>
      <c r="C93" s="206"/>
      <c r="D93" s="207" t="s">
        <v>73</v>
      </c>
      <c r="E93" s="208" t="s">
        <v>156</v>
      </c>
      <c r="F93" s="208" t="s">
        <v>157</v>
      </c>
      <c r="G93" s="206"/>
      <c r="H93" s="206"/>
      <c r="I93" s="209"/>
      <c r="J93" s="210">
        <f>BK93</f>
        <v>0</v>
      </c>
      <c r="K93" s="206"/>
      <c r="L93" s="211"/>
      <c r="M93" s="212"/>
      <c r="N93" s="213"/>
      <c r="O93" s="213"/>
      <c r="P93" s="214">
        <f>SUM(P94:P112)</f>
        <v>0</v>
      </c>
      <c r="Q93" s="213"/>
      <c r="R93" s="214">
        <f>SUM(R94:R112)</f>
        <v>0</v>
      </c>
      <c r="S93" s="213"/>
      <c r="T93" s="215">
        <f>SUM(T94:T112)</f>
        <v>0</v>
      </c>
      <c r="U93" s="12"/>
      <c r="V93" s="12"/>
      <c r="W93" s="12"/>
      <c r="X93" s="12"/>
      <c r="Y93" s="12"/>
      <c r="Z93" s="12"/>
      <c r="AA93" s="12"/>
      <c r="AB93" s="12"/>
      <c r="AC93" s="12"/>
      <c r="AD93" s="12"/>
      <c r="AE93" s="12"/>
      <c r="AR93" s="216" t="s">
        <v>82</v>
      </c>
      <c r="AT93" s="217" t="s">
        <v>73</v>
      </c>
      <c r="AU93" s="217" t="s">
        <v>74</v>
      </c>
      <c r="AY93" s="216" t="s">
        <v>158</v>
      </c>
      <c r="BK93" s="218">
        <f>SUM(BK94:BK112)</f>
        <v>0</v>
      </c>
    </row>
    <row r="94" spans="1:65" s="2" customFormat="1" ht="16.5" customHeight="1">
      <c r="A94" s="38"/>
      <c r="B94" s="39"/>
      <c r="C94" s="219" t="s">
        <v>82</v>
      </c>
      <c r="D94" s="219" t="s">
        <v>159</v>
      </c>
      <c r="E94" s="220" t="s">
        <v>160</v>
      </c>
      <c r="F94" s="221" t="s">
        <v>161</v>
      </c>
      <c r="G94" s="222" t="s">
        <v>162</v>
      </c>
      <c r="H94" s="223">
        <v>124.3</v>
      </c>
      <c r="I94" s="224"/>
      <c r="J94" s="225">
        <f>ROUND(I94*H94,2)</f>
        <v>0</v>
      </c>
      <c r="K94" s="221" t="s">
        <v>19</v>
      </c>
      <c r="L94" s="44"/>
      <c r="M94" s="226" t="s">
        <v>19</v>
      </c>
      <c r="N94" s="227" t="s">
        <v>45</v>
      </c>
      <c r="O94" s="84"/>
      <c r="P94" s="228">
        <f>O94*H94</f>
        <v>0</v>
      </c>
      <c r="Q94" s="228">
        <v>0</v>
      </c>
      <c r="R94" s="228">
        <f>Q94*H94</f>
        <v>0</v>
      </c>
      <c r="S94" s="228">
        <v>0</v>
      </c>
      <c r="T94" s="229">
        <f>S94*H94</f>
        <v>0</v>
      </c>
      <c r="U94" s="38"/>
      <c r="V94" s="38"/>
      <c r="W94" s="38"/>
      <c r="X94" s="38"/>
      <c r="Y94" s="38"/>
      <c r="Z94" s="38"/>
      <c r="AA94" s="38"/>
      <c r="AB94" s="38"/>
      <c r="AC94" s="38"/>
      <c r="AD94" s="38"/>
      <c r="AE94" s="38"/>
      <c r="AR94" s="230" t="s">
        <v>163</v>
      </c>
      <c r="AT94" s="230" t="s">
        <v>159</v>
      </c>
      <c r="AU94" s="230" t="s">
        <v>82</v>
      </c>
      <c r="AY94" s="17" t="s">
        <v>158</v>
      </c>
      <c r="BE94" s="231">
        <f>IF(N94="základní",J94,0)</f>
        <v>0</v>
      </c>
      <c r="BF94" s="231">
        <f>IF(N94="snížená",J94,0)</f>
        <v>0</v>
      </c>
      <c r="BG94" s="231">
        <f>IF(N94="zákl. přenesená",J94,0)</f>
        <v>0</v>
      </c>
      <c r="BH94" s="231">
        <f>IF(N94="sníž. přenesená",J94,0)</f>
        <v>0</v>
      </c>
      <c r="BI94" s="231">
        <f>IF(N94="nulová",J94,0)</f>
        <v>0</v>
      </c>
      <c r="BJ94" s="17" t="s">
        <v>82</v>
      </c>
      <c r="BK94" s="231">
        <f>ROUND(I94*H94,2)</f>
        <v>0</v>
      </c>
      <c r="BL94" s="17" t="s">
        <v>163</v>
      </c>
      <c r="BM94" s="230" t="s">
        <v>164</v>
      </c>
    </row>
    <row r="95" spans="1:47" s="2" customFormat="1" ht="12">
      <c r="A95" s="38"/>
      <c r="B95" s="39"/>
      <c r="C95" s="40"/>
      <c r="D95" s="232" t="s">
        <v>165</v>
      </c>
      <c r="E95" s="40"/>
      <c r="F95" s="233" t="s">
        <v>161</v>
      </c>
      <c r="G95" s="40"/>
      <c r="H95" s="40"/>
      <c r="I95" s="136"/>
      <c r="J95" s="40"/>
      <c r="K95" s="40"/>
      <c r="L95" s="44"/>
      <c r="M95" s="234"/>
      <c r="N95" s="235"/>
      <c r="O95" s="84"/>
      <c r="P95" s="84"/>
      <c r="Q95" s="84"/>
      <c r="R95" s="84"/>
      <c r="S95" s="84"/>
      <c r="T95" s="85"/>
      <c r="U95" s="38"/>
      <c r="V95" s="38"/>
      <c r="W95" s="38"/>
      <c r="X95" s="38"/>
      <c r="Y95" s="38"/>
      <c r="Z95" s="38"/>
      <c r="AA95" s="38"/>
      <c r="AB95" s="38"/>
      <c r="AC95" s="38"/>
      <c r="AD95" s="38"/>
      <c r="AE95" s="38"/>
      <c r="AT95" s="17" t="s">
        <v>165</v>
      </c>
      <c r="AU95" s="17" t="s">
        <v>82</v>
      </c>
    </row>
    <row r="96" spans="1:51" s="13" customFormat="1" ht="12">
      <c r="A96" s="13"/>
      <c r="B96" s="236"/>
      <c r="C96" s="237"/>
      <c r="D96" s="232" t="s">
        <v>166</v>
      </c>
      <c r="E96" s="238" t="s">
        <v>19</v>
      </c>
      <c r="F96" s="239" t="s">
        <v>1294</v>
      </c>
      <c r="G96" s="237"/>
      <c r="H96" s="240">
        <v>113</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166</v>
      </c>
      <c r="AU96" s="246" t="s">
        <v>82</v>
      </c>
      <c r="AV96" s="13" t="s">
        <v>85</v>
      </c>
      <c r="AW96" s="13" t="s">
        <v>34</v>
      </c>
      <c r="AX96" s="13" t="s">
        <v>82</v>
      </c>
      <c r="AY96" s="246" t="s">
        <v>158</v>
      </c>
    </row>
    <row r="97" spans="1:51" s="13" customFormat="1" ht="12">
      <c r="A97" s="13"/>
      <c r="B97" s="236"/>
      <c r="C97" s="237"/>
      <c r="D97" s="232" t="s">
        <v>166</v>
      </c>
      <c r="E97" s="237"/>
      <c r="F97" s="239" t="s">
        <v>1295</v>
      </c>
      <c r="G97" s="237"/>
      <c r="H97" s="240">
        <v>124.3</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166</v>
      </c>
      <c r="AU97" s="246" t="s">
        <v>82</v>
      </c>
      <c r="AV97" s="13" t="s">
        <v>85</v>
      </c>
      <c r="AW97" s="13" t="s">
        <v>4</v>
      </c>
      <c r="AX97" s="13" t="s">
        <v>82</v>
      </c>
      <c r="AY97" s="246" t="s">
        <v>158</v>
      </c>
    </row>
    <row r="98" spans="1:65" s="2" customFormat="1" ht="21.75" customHeight="1">
      <c r="A98" s="38"/>
      <c r="B98" s="39"/>
      <c r="C98" s="219" t="s">
        <v>85</v>
      </c>
      <c r="D98" s="219" t="s">
        <v>159</v>
      </c>
      <c r="E98" s="220" t="s">
        <v>169</v>
      </c>
      <c r="F98" s="221" t="s">
        <v>170</v>
      </c>
      <c r="G98" s="222" t="s">
        <v>171</v>
      </c>
      <c r="H98" s="223">
        <v>7</v>
      </c>
      <c r="I98" s="224"/>
      <c r="J98" s="225">
        <f>ROUND(I98*H98,2)</f>
        <v>0</v>
      </c>
      <c r="K98" s="221" t="s">
        <v>19</v>
      </c>
      <c r="L98" s="44"/>
      <c r="M98" s="226" t="s">
        <v>19</v>
      </c>
      <c r="N98" s="227" t="s">
        <v>45</v>
      </c>
      <c r="O98" s="84"/>
      <c r="P98" s="228">
        <f>O98*H98</f>
        <v>0</v>
      </c>
      <c r="Q98" s="228">
        <v>0</v>
      </c>
      <c r="R98" s="228">
        <f>Q98*H98</f>
        <v>0</v>
      </c>
      <c r="S98" s="228">
        <v>0</v>
      </c>
      <c r="T98" s="229">
        <f>S98*H98</f>
        <v>0</v>
      </c>
      <c r="U98" s="38"/>
      <c r="V98" s="38"/>
      <c r="W98" s="38"/>
      <c r="X98" s="38"/>
      <c r="Y98" s="38"/>
      <c r="Z98" s="38"/>
      <c r="AA98" s="38"/>
      <c r="AB98" s="38"/>
      <c r="AC98" s="38"/>
      <c r="AD98" s="38"/>
      <c r="AE98" s="38"/>
      <c r="AR98" s="230" t="s">
        <v>163</v>
      </c>
      <c r="AT98" s="230" t="s">
        <v>159</v>
      </c>
      <c r="AU98" s="230" t="s">
        <v>82</v>
      </c>
      <c r="AY98" s="17" t="s">
        <v>158</v>
      </c>
      <c r="BE98" s="231">
        <f>IF(N98="základní",J98,0)</f>
        <v>0</v>
      </c>
      <c r="BF98" s="231">
        <f>IF(N98="snížená",J98,0)</f>
        <v>0</v>
      </c>
      <c r="BG98" s="231">
        <f>IF(N98="zákl. přenesená",J98,0)</f>
        <v>0</v>
      </c>
      <c r="BH98" s="231">
        <f>IF(N98="sníž. přenesená",J98,0)</f>
        <v>0</v>
      </c>
      <c r="BI98" s="231">
        <f>IF(N98="nulová",J98,0)</f>
        <v>0</v>
      </c>
      <c r="BJ98" s="17" t="s">
        <v>82</v>
      </c>
      <c r="BK98" s="231">
        <f>ROUND(I98*H98,2)</f>
        <v>0</v>
      </c>
      <c r="BL98" s="17" t="s">
        <v>163</v>
      </c>
      <c r="BM98" s="230" t="s">
        <v>172</v>
      </c>
    </row>
    <row r="99" spans="1:47" s="2" customFormat="1" ht="12">
      <c r="A99" s="38"/>
      <c r="B99" s="39"/>
      <c r="C99" s="40"/>
      <c r="D99" s="232" t="s">
        <v>165</v>
      </c>
      <c r="E99" s="40"/>
      <c r="F99" s="233" t="s">
        <v>170</v>
      </c>
      <c r="G99" s="40"/>
      <c r="H99" s="40"/>
      <c r="I99" s="136"/>
      <c r="J99" s="40"/>
      <c r="K99" s="40"/>
      <c r="L99" s="44"/>
      <c r="M99" s="234"/>
      <c r="N99" s="235"/>
      <c r="O99" s="84"/>
      <c r="P99" s="84"/>
      <c r="Q99" s="84"/>
      <c r="R99" s="84"/>
      <c r="S99" s="84"/>
      <c r="T99" s="85"/>
      <c r="U99" s="38"/>
      <c r="V99" s="38"/>
      <c r="W99" s="38"/>
      <c r="X99" s="38"/>
      <c r="Y99" s="38"/>
      <c r="Z99" s="38"/>
      <c r="AA99" s="38"/>
      <c r="AB99" s="38"/>
      <c r="AC99" s="38"/>
      <c r="AD99" s="38"/>
      <c r="AE99" s="38"/>
      <c r="AT99" s="17" t="s">
        <v>165</v>
      </c>
      <c r="AU99" s="17" t="s">
        <v>82</v>
      </c>
    </row>
    <row r="100" spans="1:51" s="13" customFormat="1" ht="12">
      <c r="A100" s="13"/>
      <c r="B100" s="236"/>
      <c r="C100" s="237"/>
      <c r="D100" s="232" t="s">
        <v>166</v>
      </c>
      <c r="E100" s="238" t="s">
        <v>19</v>
      </c>
      <c r="F100" s="239" t="s">
        <v>1296</v>
      </c>
      <c r="G100" s="237"/>
      <c r="H100" s="240">
        <v>3</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166</v>
      </c>
      <c r="AU100" s="246" t="s">
        <v>82</v>
      </c>
      <c r="AV100" s="13" t="s">
        <v>85</v>
      </c>
      <c r="AW100" s="13" t="s">
        <v>34</v>
      </c>
      <c r="AX100" s="13" t="s">
        <v>74</v>
      </c>
      <c r="AY100" s="246" t="s">
        <v>158</v>
      </c>
    </row>
    <row r="101" spans="1:51" s="13" customFormat="1" ht="12">
      <c r="A101" s="13"/>
      <c r="B101" s="236"/>
      <c r="C101" s="237"/>
      <c r="D101" s="232" t="s">
        <v>166</v>
      </c>
      <c r="E101" s="238" t="s">
        <v>19</v>
      </c>
      <c r="F101" s="239" t="s">
        <v>174</v>
      </c>
      <c r="G101" s="237"/>
      <c r="H101" s="240">
        <v>4</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166</v>
      </c>
      <c r="AU101" s="246" t="s">
        <v>82</v>
      </c>
      <c r="AV101" s="13" t="s">
        <v>85</v>
      </c>
      <c r="AW101" s="13" t="s">
        <v>34</v>
      </c>
      <c r="AX101" s="13" t="s">
        <v>74</v>
      </c>
      <c r="AY101" s="246" t="s">
        <v>158</v>
      </c>
    </row>
    <row r="102" spans="1:51" s="14" customFormat="1" ht="12">
      <c r="A102" s="14"/>
      <c r="B102" s="247"/>
      <c r="C102" s="248"/>
      <c r="D102" s="232" t="s">
        <v>166</v>
      </c>
      <c r="E102" s="249" t="s">
        <v>19</v>
      </c>
      <c r="F102" s="250" t="s">
        <v>175</v>
      </c>
      <c r="G102" s="248"/>
      <c r="H102" s="251">
        <v>7</v>
      </c>
      <c r="I102" s="252"/>
      <c r="J102" s="248"/>
      <c r="K102" s="248"/>
      <c r="L102" s="253"/>
      <c r="M102" s="254"/>
      <c r="N102" s="255"/>
      <c r="O102" s="255"/>
      <c r="P102" s="255"/>
      <c r="Q102" s="255"/>
      <c r="R102" s="255"/>
      <c r="S102" s="255"/>
      <c r="T102" s="256"/>
      <c r="U102" s="14"/>
      <c r="V102" s="14"/>
      <c r="W102" s="14"/>
      <c r="X102" s="14"/>
      <c r="Y102" s="14"/>
      <c r="Z102" s="14"/>
      <c r="AA102" s="14"/>
      <c r="AB102" s="14"/>
      <c r="AC102" s="14"/>
      <c r="AD102" s="14"/>
      <c r="AE102" s="14"/>
      <c r="AT102" s="257" t="s">
        <v>166</v>
      </c>
      <c r="AU102" s="257" t="s">
        <v>82</v>
      </c>
      <c r="AV102" s="14" t="s">
        <v>163</v>
      </c>
      <c r="AW102" s="14" t="s">
        <v>34</v>
      </c>
      <c r="AX102" s="14" t="s">
        <v>82</v>
      </c>
      <c r="AY102" s="257" t="s">
        <v>158</v>
      </c>
    </row>
    <row r="103" spans="1:65" s="2" customFormat="1" ht="16.5" customHeight="1">
      <c r="A103" s="38"/>
      <c r="B103" s="39"/>
      <c r="C103" s="219" t="s">
        <v>176</v>
      </c>
      <c r="D103" s="219" t="s">
        <v>159</v>
      </c>
      <c r="E103" s="220" t="s">
        <v>177</v>
      </c>
      <c r="F103" s="221" t="s">
        <v>178</v>
      </c>
      <c r="G103" s="222" t="s">
        <v>179</v>
      </c>
      <c r="H103" s="223">
        <v>4</v>
      </c>
      <c r="I103" s="224"/>
      <c r="J103" s="225">
        <f>ROUND(I103*H103,2)</f>
        <v>0</v>
      </c>
      <c r="K103" s="221" t="s">
        <v>19</v>
      </c>
      <c r="L103" s="44"/>
      <c r="M103" s="226" t="s">
        <v>19</v>
      </c>
      <c r="N103" s="227" t="s">
        <v>45</v>
      </c>
      <c r="O103" s="84"/>
      <c r="P103" s="228">
        <f>O103*H103</f>
        <v>0</v>
      </c>
      <c r="Q103" s="228">
        <v>0</v>
      </c>
      <c r="R103" s="228">
        <f>Q103*H103</f>
        <v>0</v>
      </c>
      <c r="S103" s="228">
        <v>0</v>
      </c>
      <c r="T103" s="229">
        <f>S103*H103</f>
        <v>0</v>
      </c>
      <c r="U103" s="38"/>
      <c r="V103" s="38"/>
      <c r="W103" s="38"/>
      <c r="X103" s="38"/>
      <c r="Y103" s="38"/>
      <c r="Z103" s="38"/>
      <c r="AA103" s="38"/>
      <c r="AB103" s="38"/>
      <c r="AC103" s="38"/>
      <c r="AD103" s="38"/>
      <c r="AE103" s="38"/>
      <c r="AR103" s="230" t="s">
        <v>163</v>
      </c>
      <c r="AT103" s="230" t="s">
        <v>159</v>
      </c>
      <c r="AU103" s="230" t="s">
        <v>82</v>
      </c>
      <c r="AY103" s="17" t="s">
        <v>158</v>
      </c>
      <c r="BE103" s="231">
        <f>IF(N103="základní",J103,0)</f>
        <v>0</v>
      </c>
      <c r="BF103" s="231">
        <f>IF(N103="snížená",J103,0)</f>
        <v>0</v>
      </c>
      <c r="BG103" s="231">
        <f>IF(N103="zákl. přenesená",J103,0)</f>
        <v>0</v>
      </c>
      <c r="BH103" s="231">
        <f>IF(N103="sníž. přenesená",J103,0)</f>
        <v>0</v>
      </c>
      <c r="BI103" s="231">
        <f>IF(N103="nulová",J103,0)</f>
        <v>0</v>
      </c>
      <c r="BJ103" s="17" t="s">
        <v>82</v>
      </c>
      <c r="BK103" s="231">
        <f>ROUND(I103*H103,2)</f>
        <v>0</v>
      </c>
      <c r="BL103" s="17" t="s">
        <v>163</v>
      </c>
      <c r="BM103" s="230" t="s">
        <v>180</v>
      </c>
    </row>
    <row r="104" spans="1:47" s="2" customFormat="1" ht="12">
      <c r="A104" s="38"/>
      <c r="B104" s="39"/>
      <c r="C104" s="40"/>
      <c r="D104" s="232" t="s">
        <v>165</v>
      </c>
      <c r="E104" s="40"/>
      <c r="F104" s="233" t="s">
        <v>178</v>
      </c>
      <c r="G104" s="40"/>
      <c r="H104" s="40"/>
      <c r="I104" s="136"/>
      <c r="J104" s="40"/>
      <c r="K104" s="40"/>
      <c r="L104" s="44"/>
      <c r="M104" s="234"/>
      <c r="N104" s="235"/>
      <c r="O104" s="84"/>
      <c r="P104" s="84"/>
      <c r="Q104" s="84"/>
      <c r="R104" s="84"/>
      <c r="S104" s="84"/>
      <c r="T104" s="85"/>
      <c r="U104" s="38"/>
      <c r="V104" s="38"/>
      <c r="W104" s="38"/>
      <c r="X104" s="38"/>
      <c r="Y104" s="38"/>
      <c r="Z104" s="38"/>
      <c r="AA104" s="38"/>
      <c r="AB104" s="38"/>
      <c r="AC104" s="38"/>
      <c r="AD104" s="38"/>
      <c r="AE104" s="38"/>
      <c r="AT104" s="17" t="s">
        <v>165</v>
      </c>
      <c r="AU104" s="17" t="s">
        <v>82</v>
      </c>
    </row>
    <row r="105" spans="1:47" s="2" customFormat="1" ht="12">
      <c r="A105" s="38"/>
      <c r="B105" s="39"/>
      <c r="C105" s="40"/>
      <c r="D105" s="232" t="s">
        <v>181</v>
      </c>
      <c r="E105" s="40"/>
      <c r="F105" s="258" t="s">
        <v>182</v>
      </c>
      <c r="G105" s="40"/>
      <c r="H105" s="40"/>
      <c r="I105" s="136"/>
      <c r="J105" s="40"/>
      <c r="K105" s="40"/>
      <c r="L105" s="44"/>
      <c r="M105" s="234"/>
      <c r="N105" s="235"/>
      <c r="O105" s="84"/>
      <c r="P105" s="84"/>
      <c r="Q105" s="84"/>
      <c r="R105" s="84"/>
      <c r="S105" s="84"/>
      <c r="T105" s="85"/>
      <c r="U105" s="38"/>
      <c r="V105" s="38"/>
      <c r="W105" s="38"/>
      <c r="X105" s="38"/>
      <c r="Y105" s="38"/>
      <c r="Z105" s="38"/>
      <c r="AA105" s="38"/>
      <c r="AB105" s="38"/>
      <c r="AC105" s="38"/>
      <c r="AD105" s="38"/>
      <c r="AE105" s="38"/>
      <c r="AT105" s="17" t="s">
        <v>181</v>
      </c>
      <c r="AU105" s="17" t="s">
        <v>82</v>
      </c>
    </row>
    <row r="106" spans="1:51" s="13" customFormat="1" ht="12">
      <c r="A106" s="13"/>
      <c r="B106" s="236"/>
      <c r="C106" s="237"/>
      <c r="D106" s="232" t="s">
        <v>166</v>
      </c>
      <c r="E106" s="238" t="s">
        <v>19</v>
      </c>
      <c r="F106" s="239" t="s">
        <v>1297</v>
      </c>
      <c r="G106" s="237"/>
      <c r="H106" s="240">
        <v>2</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166</v>
      </c>
      <c r="AU106" s="246" t="s">
        <v>82</v>
      </c>
      <c r="AV106" s="13" t="s">
        <v>85</v>
      </c>
      <c r="AW106" s="13" t="s">
        <v>34</v>
      </c>
      <c r="AX106" s="13" t="s">
        <v>74</v>
      </c>
      <c r="AY106" s="246" t="s">
        <v>158</v>
      </c>
    </row>
    <row r="107" spans="1:51" s="13" customFormat="1" ht="12">
      <c r="A107" s="13"/>
      <c r="B107" s="236"/>
      <c r="C107" s="237"/>
      <c r="D107" s="232" t="s">
        <v>166</v>
      </c>
      <c r="E107" s="238" t="s">
        <v>19</v>
      </c>
      <c r="F107" s="239" t="s">
        <v>1298</v>
      </c>
      <c r="G107" s="237"/>
      <c r="H107" s="240">
        <v>2</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166</v>
      </c>
      <c r="AU107" s="246" t="s">
        <v>82</v>
      </c>
      <c r="AV107" s="13" t="s">
        <v>85</v>
      </c>
      <c r="AW107" s="13" t="s">
        <v>34</v>
      </c>
      <c r="AX107" s="13" t="s">
        <v>74</v>
      </c>
      <c r="AY107" s="246" t="s">
        <v>158</v>
      </c>
    </row>
    <row r="108" spans="1:51" s="14" customFormat="1" ht="12">
      <c r="A108" s="14"/>
      <c r="B108" s="247"/>
      <c r="C108" s="248"/>
      <c r="D108" s="232" t="s">
        <v>166</v>
      </c>
      <c r="E108" s="249" t="s">
        <v>19</v>
      </c>
      <c r="F108" s="250" t="s">
        <v>175</v>
      </c>
      <c r="G108" s="248"/>
      <c r="H108" s="251">
        <v>4</v>
      </c>
      <c r="I108" s="252"/>
      <c r="J108" s="248"/>
      <c r="K108" s="248"/>
      <c r="L108" s="253"/>
      <c r="M108" s="254"/>
      <c r="N108" s="255"/>
      <c r="O108" s="255"/>
      <c r="P108" s="255"/>
      <c r="Q108" s="255"/>
      <c r="R108" s="255"/>
      <c r="S108" s="255"/>
      <c r="T108" s="256"/>
      <c r="U108" s="14"/>
      <c r="V108" s="14"/>
      <c r="W108" s="14"/>
      <c r="X108" s="14"/>
      <c r="Y108" s="14"/>
      <c r="Z108" s="14"/>
      <c r="AA108" s="14"/>
      <c r="AB108" s="14"/>
      <c r="AC108" s="14"/>
      <c r="AD108" s="14"/>
      <c r="AE108" s="14"/>
      <c r="AT108" s="257" t="s">
        <v>166</v>
      </c>
      <c r="AU108" s="257" t="s">
        <v>82</v>
      </c>
      <c r="AV108" s="14" t="s">
        <v>163</v>
      </c>
      <c r="AW108" s="14" t="s">
        <v>34</v>
      </c>
      <c r="AX108" s="14" t="s">
        <v>82</v>
      </c>
      <c r="AY108" s="257" t="s">
        <v>158</v>
      </c>
    </row>
    <row r="109" spans="1:65" s="2" customFormat="1" ht="16.5" customHeight="1">
      <c r="A109" s="38"/>
      <c r="B109" s="39"/>
      <c r="C109" s="219" t="s">
        <v>163</v>
      </c>
      <c r="D109" s="219" t="s">
        <v>159</v>
      </c>
      <c r="E109" s="220" t="s">
        <v>184</v>
      </c>
      <c r="F109" s="221" t="s">
        <v>185</v>
      </c>
      <c r="G109" s="222" t="s">
        <v>179</v>
      </c>
      <c r="H109" s="223">
        <v>3</v>
      </c>
      <c r="I109" s="224"/>
      <c r="J109" s="225">
        <f>ROUND(I109*H109,2)</f>
        <v>0</v>
      </c>
      <c r="K109" s="221" t="s">
        <v>19</v>
      </c>
      <c r="L109" s="44"/>
      <c r="M109" s="226" t="s">
        <v>19</v>
      </c>
      <c r="N109" s="227" t="s">
        <v>45</v>
      </c>
      <c r="O109" s="84"/>
      <c r="P109" s="228">
        <f>O109*H109</f>
        <v>0</v>
      </c>
      <c r="Q109" s="228">
        <v>0</v>
      </c>
      <c r="R109" s="228">
        <f>Q109*H109</f>
        <v>0</v>
      </c>
      <c r="S109" s="228">
        <v>0</v>
      </c>
      <c r="T109" s="229">
        <f>S109*H109</f>
        <v>0</v>
      </c>
      <c r="U109" s="38"/>
      <c r="V109" s="38"/>
      <c r="W109" s="38"/>
      <c r="X109" s="38"/>
      <c r="Y109" s="38"/>
      <c r="Z109" s="38"/>
      <c r="AA109" s="38"/>
      <c r="AB109" s="38"/>
      <c r="AC109" s="38"/>
      <c r="AD109" s="38"/>
      <c r="AE109" s="38"/>
      <c r="AR109" s="230" t="s">
        <v>163</v>
      </c>
      <c r="AT109" s="230" t="s">
        <v>159</v>
      </c>
      <c r="AU109" s="230" t="s">
        <v>82</v>
      </c>
      <c r="AY109" s="17" t="s">
        <v>158</v>
      </c>
      <c r="BE109" s="231">
        <f>IF(N109="základní",J109,0)</f>
        <v>0</v>
      </c>
      <c r="BF109" s="231">
        <f>IF(N109="snížená",J109,0)</f>
        <v>0</v>
      </c>
      <c r="BG109" s="231">
        <f>IF(N109="zákl. přenesená",J109,0)</f>
        <v>0</v>
      </c>
      <c r="BH109" s="231">
        <f>IF(N109="sníž. přenesená",J109,0)</f>
        <v>0</v>
      </c>
      <c r="BI109" s="231">
        <f>IF(N109="nulová",J109,0)</f>
        <v>0</v>
      </c>
      <c r="BJ109" s="17" t="s">
        <v>82</v>
      </c>
      <c r="BK109" s="231">
        <f>ROUND(I109*H109,2)</f>
        <v>0</v>
      </c>
      <c r="BL109" s="17" t="s">
        <v>163</v>
      </c>
      <c r="BM109" s="230" t="s">
        <v>186</v>
      </c>
    </row>
    <row r="110" spans="1:47" s="2" customFormat="1" ht="12">
      <c r="A110" s="38"/>
      <c r="B110" s="39"/>
      <c r="C110" s="40"/>
      <c r="D110" s="232" t="s">
        <v>165</v>
      </c>
      <c r="E110" s="40"/>
      <c r="F110" s="233" t="s">
        <v>185</v>
      </c>
      <c r="G110" s="40"/>
      <c r="H110" s="40"/>
      <c r="I110" s="136"/>
      <c r="J110" s="40"/>
      <c r="K110" s="40"/>
      <c r="L110" s="44"/>
      <c r="M110" s="234"/>
      <c r="N110" s="235"/>
      <c r="O110" s="84"/>
      <c r="P110" s="84"/>
      <c r="Q110" s="84"/>
      <c r="R110" s="84"/>
      <c r="S110" s="84"/>
      <c r="T110" s="85"/>
      <c r="U110" s="38"/>
      <c r="V110" s="38"/>
      <c r="W110" s="38"/>
      <c r="X110" s="38"/>
      <c r="Y110" s="38"/>
      <c r="Z110" s="38"/>
      <c r="AA110" s="38"/>
      <c r="AB110" s="38"/>
      <c r="AC110" s="38"/>
      <c r="AD110" s="38"/>
      <c r="AE110" s="38"/>
      <c r="AT110" s="17" t="s">
        <v>165</v>
      </c>
      <c r="AU110" s="17" t="s">
        <v>82</v>
      </c>
    </row>
    <row r="111" spans="1:47" s="2" customFormat="1" ht="12">
      <c r="A111" s="38"/>
      <c r="B111" s="39"/>
      <c r="C111" s="40"/>
      <c r="D111" s="232" t="s">
        <v>181</v>
      </c>
      <c r="E111" s="40"/>
      <c r="F111" s="258" t="s">
        <v>187</v>
      </c>
      <c r="G111" s="40"/>
      <c r="H111" s="40"/>
      <c r="I111" s="136"/>
      <c r="J111" s="40"/>
      <c r="K111" s="40"/>
      <c r="L111" s="44"/>
      <c r="M111" s="234"/>
      <c r="N111" s="235"/>
      <c r="O111" s="84"/>
      <c r="P111" s="84"/>
      <c r="Q111" s="84"/>
      <c r="R111" s="84"/>
      <c r="S111" s="84"/>
      <c r="T111" s="85"/>
      <c r="U111" s="38"/>
      <c r="V111" s="38"/>
      <c r="W111" s="38"/>
      <c r="X111" s="38"/>
      <c r="Y111" s="38"/>
      <c r="Z111" s="38"/>
      <c r="AA111" s="38"/>
      <c r="AB111" s="38"/>
      <c r="AC111" s="38"/>
      <c r="AD111" s="38"/>
      <c r="AE111" s="38"/>
      <c r="AT111" s="17" t="s">
        <v>181</v>
      </c>
      <c r="AU111" s="17" t="s">
        <v>82</v>
      </c>
    </row>
    <row r="112" spans="1:51" s="13" customFormat="1" ht="12">
      <c r="A112" s="13"/>
      <c r="B112" s="236"/>
      <c r="C112" s="237"/>
      <c r="D112" s="232" t="s">
        <v>166</v>
      </c>
      <c r="E112" s="238" t="s">
        <v>19</v>
      </c>
      <c r="F112" s="239" t="s">
        <v>1299</v>
      </c>
      <c r="G112" s="237"/>
      <c r="H112" s="240">
        <v>3</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166</v>
      </c>
      <c r="AU112" s="246" t="s">
        <v>82</v>
      </c>
      <c r="AV112" s="13" t="s">
        <v>85</v>
      </c>
      <c r="AW112" s="13" t="s">
        <v>34</v>
      </c>
      <c r="AX112" s="13" t="s">
        <v>82</v>
      </c>
      <c r="AY112" s="246" t="s">
        <v>158</v>
      </c>
    </row>
    <row r="113" spans="1:63" s="12" customFormat="1" ht="25.9" customHeight="1">
      <c r="A113" s="12"/>
      <c r="B113" s="205"/>
      <c r="C113" s="206"/>
      <c r="D113" s="207" t="s">
        <v>73</v>
      </c>
      <c r="E113" s="208" t="s">
        <v>189</v>
      </c>
      <c r="F113" s="208" t="s">
        <v>190</v>
      </c>
      <c r="G113" s="206"/>
      <c r="H113" s="206"/>
      <c r="I113" s="209"/>
      <c r="J113" s="210">
        <f>BK113</f>
        <v>0</v>
      </c>
      <c r="K113" s="206"/>
      <c r="L113" s="211"/>
      <c r="M113" s="212"/>
      <c r="N113" s="213"/>
      <c r="O113" s="213"/>
      <c r="P113" s="214">
        <f>SUM(P114:P119)</f>
        <v>0</v>
      </c>
      <c r="Q113" s="213"/>
      <c r="R113" s="214">
        <f>SUM(R114:R119)</f>
        <v>0.051704999999999994</v>
      </c>
      <c r="S113" s="213"/>
      <c r="T113" s="215">
        <f>SUM(T114:T119)</f>
        <v>0</v>
      </c>
      <c r="U113" s="12"/>
      <c r="V113" s="12"/>
      <c r="W113" s="12"/>
      <c r="X113" s="12"/>
      <c r="Y113" s="12"/>
      <c r="Z113" s="12"/>
      <c r="AA113" s="12"/>
      <c r="AB113" s="12"/>
      <c r="AC113" s="12"/>
      <c r="AD113" s="12"/>
      <c r="AE113" s="12"/>
      <c r="AR113" s="216" t="s">
        <v>85</v>
      </c>
      <c r="AT113" s="217" t="s">
        <v>73</v>
      </c>
      <c r="AU113" s="217" t="s">
        <v>74</v>
      </c>
      <c r="AY113" s="216" t="s">
        <v>158</v>
      </c>
      <c r="BK113" s="218">
        <f>SUM(BK114:BK119)</f>
        <v>0</v>
      </c>
    </row>
    <row r="114" spans="1:65" s="2" customFormat="1" ht="21.75" customHeight="1">
      <c r="A114" s="38"/>
      <c r="B114" s="39"/>
      <c r="C114" s="219" t="s">
        <v>191</v>
      </c>
      <c r="D114" s="219" t="s">
        <v>159</v>
      </c>
      <c r="E114" s="220" t="s">
        <v>192</v>
      </c>
      <c r="F114" s="221" t="s">
        <v>193</v>
      </c>
      <c r="G114" s="222" t="s">
        <v>194</v>
      </c>
      <c r="H114" s="223">
        <v>1.02</v>
      </c>
      <c r="I114" s="224"/>
      <c r="J114" s="225">
        <f>ROUND(I114*H114,2)</f>
        <v>0</v>
      </c>
      <c r="K114" s="221" t="s">
        <v>19</v>
      </c>
      <c r="L114" s="44"/>
      <c r="M114" s="226" t="s">
        <v>19</v>
      </c>
      <c r="N114" s="227" t="s">
        <v>45</v>
      </c>
      <c r="O114" s="84"/>
      <c r="P114" s="228">
        <f>O114*H114</f>
        <v>0</v>
      </c>
      <c r="Q114" s="228">
        <v>0.00025</v>
      </c>
      <c r="R114" s="228">
        <f>Q114*H114</f>
        <v>0.000255</v>
      </c>
      <c r="S114" s="228">
        <v>0</v>
      </c>
      <c r="T114" s="229">
        <f>S114*H114</f>
        <v>0</v>
      </c>
      <c r="U114" s="38"/>
      <c r="V114" s="38"/>
      <c r="W114" s="38"/>
      <c r="X114" s="38"/>
      <c r="Y114" s="38"/>
      <c r="Z114" s="38"/>
      <c r="AA114" s="38"/>
      <c r="AB114" s="38"/>
      <c r="AC114" s="38"/>
      <c r="AD114" s="38"/>
      <c r="AE114" s="38"/>
      <c r="AR114" s="230" t="s">
        <v>195</v>
      </c>
      <c r="AT114" s="230" t="s">
        <v>159</v>
      </c>
      <c r="AU114" s="230" t="s">
        <v>82</v>
      </c>
      <c r="AY114" s="17" t="s">
        <v>158</v>
      </c>
      <c r="BE114" s="231">
        <f>IF(N114="základní",J114,0)</f>
        <v>0</v>
      </c>
      <c r="BF114" s="231">
        <f>IF(N114="snížená",J114,0)</f>
        <v>0</v>
      </c>
      <c r="BG114" s="231">
        <f>IF(N114="zákl. přenesená",J114,0)</f>
        <v>0</v>
      </c>
      <c r="BH114" s="231">
        <f>IF(N114="sníž. přenesená",J114,0)</f>
        <v>0</v>
      </c>
      <c r="BI114" s="231">
        <f>IF(N114="nulová",J114,0)</f>
        <v>0</v>
      </c>
      <c r="BJ114" s="17" t="s">
        <v>82</v>
      </c>
      <c r="BK114" s="231">
        <f>ROUND(I114*H114,2)</f>
        <v>0</v>
      </c>
      <c r="BL114" s="17" t="s">
        <v>195</v>
      </c>
      <c r="BM114" s="230" t="s">
        <v>196</v>
      </c>
    </row>
    <row r="115" spans="1:47" s="2" customFormat="1" ht="12">
      <c r="A115" s="38"/>
      <c r="B115" s="39"/>
      <c r="C115" s="40"/>
      <c r="D115" s="232" t="s">
        <v>165</v>
      </c>
      <c r="E115" s="40"/>
      <c r="F115" s="233" t="s">
        <v>193</v>
      </c>
      <c r="G115" s="40"/>
      <c r="H115" s="40"/>
      <c r="I115" s="136"/>
      <c r="J115" s="40"/>
      <c r="K115" s="40"/>
      <c r="L115" s="44"/>
      <c r="M115" s="234"/>
      <c r="N115" s="235"/>
      <c r="O115" s="84"/>
      <c r="P115" s="84"/>
      <c r="Q115" s="84"/>
      <c r="R115" s="84"/>
      <c r="S115" s="84"/>
      <c r="T115" s="85"/>
      <c r="U115" s="38"/>
      <c r="V115" s="38"/>
      <c r="W115" s="38"/>
      <c r="X115" s="38"/>
      <c r="Y115" s="38"/>
      <c r="Z115" s="38"/>
      <c r="AA115" s="38"/>
      <c r="AB115" s="38"/>
      <c r="AC115" s="38"/>
      <c r="AD115" s="38"/>
      <c r="AE115" s="38"/>
      <c r="AT115" s="17" t="s">
        <v>165</v>
      </c>
      <c r="AU115" s="17" t="s">
        <v>82</v>
      </c>
    </row>
    <row r="116" spans="1:51" s="13" customFormat="1" ht="12">
      <c r="A116" s="13"/>
      <c r="B116" s="236"/>
      <c r="C116" s="237"/>
      <c r="D116" s="232" t="s">
        <v>166</v>
      </c>
      <c r="E116" s="238" t="s">
        <v>19</v>
      </c>
      <c r="F116" s="239" t="s">
        <v>197</v>
      </c>
      <c r="G116" s="237"/>
      <c r="H116" s="240">
        <v>1.02</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166</v>
      </c>
      <c r="AU116" s="246" t="s">
        <v>82</v>
      </c>
      <c r="AV116" s="13" t="s">
        <v>85</v>
      </c>
      <c r="AW116" s="13" t="s">
        <v>34</v>
      </c>
      <c r="AX116" s="13" t="s">
        <v>82</v>
      </c>
      <c r="AY116" s="246" t="s">
        <v>158</v>
      </c>
    </row>
    <row r="117" spans="1:65" s="2" customFormat="1" ht="16.5" customHeight="1">
      <c r="A117" s="38"/>
      <c r="B117" s="39"/>
      <c r="C117" s="259" t="s">
        <v>198</v>
      </c>
      <c r="D117" s="259" t="s">
        <v>199</v>
      </c>
      <c r="E117" s="260" t="s">
        <v>200</v>
      </c>
      <c r="F117" s="261" t="s">
        <v>201</v>
      </c>
      <c r="G117" s="262" t="s">
        <v>202</v>
      </c>
      <c r="H117" s="263">
        <v>3</v>
      </c>
      <c r="I117" s="264"/>
      <c r="J117" s="265">
        <f>ROUND(I117*H117,2)</f>
        <v>0</v>
      </c>
      <c r="K117" s="261" t="s">
        <v>19</v>
      </c>
      <c r="L117" s="266"/>
      <c r="M117" s="267" t="s">
        <v>19</v>
      </c>
      <c r="N117" s="268" t="s">
        <v>45</v>
      </c>
      <c r="O117" s="84"/>
      <c r="P117" s="228">
        <f>O117*H117</f>
        <v>0</v>
      </c>
      <c r="Q117" s="228">
        <v>0.01715</v>
      </c>
      <c r="R117" s="228">
        <f>Q117*H117</f>
        <v>0.051449999999999996</v>
      </c>
      <c r="S117" s="228">
        <v>0</v>
      </c>
      <c r="T117" s="229">
        <f>S117*H117</f>
        <v>0</v>
      </c>
      <c r="U117" s="38"/>
      <c r="V117" s="38"/>
      <c r="W117" s="38"/>
      <c r="X117" s="38"/>
      <c r="Y117" s="38"/>
      <c r="Z117" s="38"/>
      <c r="AA117" s="38"/>
      <c r="AB117" s="38"/>
      <c r="AC117" s="38"/>
      <c r="AD117" s="38"/>
      <c r="AE117" s="38"/>
      <c r="AR117" s="230" t="s">
        <v>203</v>
      </c>
      <c r="AT117" s="230" t="s">
        <v>199</v>
      </c>
      <c r="AU117" s="230" t="s">
        <v>82</v>
      </c>
      <c r="AY117" s="17" t="s">
        <v>158</v>
      </c>
      <c r="BE117" s="231">
        <f>IF(N117="základní",J117,0)</f>
        <v>0</v>
      </c>
      <c r="BF117" s="231">
        <f>IF(N117="snížená",J117,0)</f>
        <v>0</v>
      </c>
      <c r="BG117" s="231">
        <f>IF(N117="zákl. přenesená",J117,0)</f>
        <v>0</v>
      </c>
      <c r="BH117" s="231">
        <f>IF(N117="sníž. přenesená",J117,0)</f>
        <v>0</v>
      </c>
      <c r="BI117" s="231">
        <f>IF(N117="nulová",J117,0)</f>
        <v>0</v>
      </c>
      <c r="BJ117" s="17" t="s">
        <v>82</v>
      </c>
      <c r="BK117" s="231">
        <f>ROUND(I117*H117,2)</f>
        <v>0</v>
      </c>
      <c r="BL117" s="17" t="s">
        <v>195</v>
      </c>
      <c r="BM117" s="230" t="s">
        <v>204</v>
      </c>
    </row>
    <row r="118" spans="1:47" s="2" customFormat="1" ht="12">
      <c r="A118" s="38"/>
      <c r="B118" s="39"/>
      <c r="C118" s="40"/>
      <c r="D118" s="232" t="s">
        <v>165</v>
      </c>
      <c r="E118" s="40"/>
      <c r="F118" s="233" t="s">
        <v>201</v>
      </c>
      <c r="G118" s="40"/>
      <c r="H118" s="40"/>
      <c r="I118" s="136"/>
      <c r="J118" s="40"/>
      <c r="K118" s="40"/>
      <c r="L118" s="44"/>
      <c r="M118" s="234"/>
      <c r="N118" s="235"/>
      <c r="O118" s="84"/>
      <c r="P118" s="84"/>
      <c r="Q118" s="84"/>
      <c r="R118" s="84"/>
      <c r="S118" s="84"/>
      <c r="T118" s="85"/>
      <c r="U118" s="38"/>
      <c r="V118" s="38"/>
      <c r="W118" s="38"/>
      <c r="X118" s="38"/>
      <c r="Y118" s="38"/>
      <c r="Z118" s="38"/>
      <c r="AA118" s="38"/>
      <c r="AB118" s="38"/>
      <c r="AC118" s="38"/>
      <c r="AD118" s="38"/>
      <c r="AE118" s="38"/>
      <c r="AT118" s="17" t="s">
        <v>165</v>
      </c>
      <c r="AU118" s="17" t="s">
        <v>82</v>
      </c>
    </row>
    <row r="119" spans="1:51" s="13" customFormat="1" ht="12">
      <c r="A119" s="13"/>
      <c r="B119" s="236"/>
      <c r="C119" s="237"/>
      <c r="D119" s="232" t="s">
        <v>166</v>
      </c>
      <c r="E119" s="238" t="s">
        <v>19</v>
      </c>
      <c r="F119" s="239" t="s">
        <v>176</v>
      </c>
      <c r="G119" s="237"/>
      <c r="H119" s="240">
        <v>3</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166</v>
      </c>
      <c r="AU119" s="246" t="s">
        <v>82</v>
      </c>
      <c r="AV119" s="13" t="s">
        <v>85</v>
      </c>
      <c r="AW119" s="13" t="s">
        <v>34</v>
      </c>
      <c r="AX119" s="13" t="s">
        <v>82</v>
      </c>
      <c r="AY119" s="246" t="s">
        <v>158</v>
      </c>
    </row>
    <row r="120" spans="1:63" s="12" customFormat="1" ht="25.9" customHeight="1">
      <c r="A120" s="12"/>
      <c r="B120" s="205"/>
      <c r="C120" s="206"/>
      <c r="D120" s="207" t="s">
        <v>73</v>
      </c>
      <c r="E120" s="208" t="s">
        <v>206</v>
      </c>
      <c r="F120" s="208" t="s">
        <v>207</v>
      </c>
      <c r="G120" s="206"/>
      <c r="H120" s="206"/>
      <c r="I120" s="209"/>
      <c r="J120" s="210">
        <f>BK120</f>
        <v>0</v>
      </c>
      <c r="K120" s="206"/>
      <c r="L120" s="211"/>
      <c r="M120" s="212"/>
      <c r="N120" s="213"/>
      <c r="O120" s="213"/>
      <c r="P120" s="214">
        <f>P121</f>
        <v>0</v>
      </c>
      <c r="Q120" s="213"/>
      <c r="R120" s="214">
        <f>R121</f>
        <v>0.00316</v>
      </c>
      <c r="S120" s="213"/>
      <c r="T120" s="215">
        <f>T121</f>
        <v>0</v>
      </c>
      <c r="U120" s="12"/>
      <c r="V120" s="12"/>
      <c r="W120" s="12"/>
      <c r="X120" s="12"/>
      <c r="Y120" s="12"/>
      <c r="Z120" s="12"/>
      <c r="AA120" s="12"/>
      <c r="AB120" s="12"/>
      <c r="AC120" s="12"/>
      <c r="AD120" s="12"/>
      <c r="AE120" s="12"/>
      <c r="AR120" s="216" t="s">
        <v>85</v>
      </c>
      <c r="AT120" s="217" t="s">
        <v>73</v>
      </c>
      <c r="AU120" s="217" t="s">
        <v>74</v>
      </c>
      <c r="AY120" s="216" t="s">
        <v>158</v>
      </c>
      <c r="BK120" s="218">
        <f>BK121</f>
        <v>0</v>
      </c>
    </row>
    <row r="121" spans="1:63" s="12" customFormat="1" ht="22.8" customHeight="1">
      <c r="A121" s="12"/>
      <c r="B121" s="205"/>
      <c r="C121" s="206"/>
      <c r="D121" s="207" t="s">
        <v>73</v>
      </c>
      <c r="E121" s="269" t="s">
        <v>208</v>
      </c>
      <c r="F121" s="269" t="s">
        <v>209</v>
      </c>
      <c r="G121" s="206"/>
      <c r="H121" s="206"/>
      <c r="I121" s="209"/>
      <c r="J121" s="270">
        <f>BK121</f>
        <v>0</v>
      </c>
      <c r="K121" s="206"/>
      <c r="L121" s="211"/>
      <c r="M121" s="212"/>
      <c r="N121" s="213"/>
      <c r="O121" s="213"/>
      <c r="P121" s="214">
        <f>SUM(P122:P139)</f>
        <v>0</v>
      </c>
      <c r="Q121" s="213"/>
      <c r="R121" s="214">
        <f>SUM(R122:R139)</f>
        <v>0.00316</v>
      </c>
      <c r="S121" s="213"/>
      <c r="T121" s="215">
        <f>SUM(T122:T139)</f>
        <v>0</v>
      </c>
      <c r="U121" s="12"/>
      <c r="V121" s="12"/>
      <c r="W121" s="12"/>
      <c r="X121" s="12"/>
      <c r="Y121" s="12"/>
      <c r="Z121" s="12"/>
      <c r="AA121" s="12"/>
      <c r="AB121" s="12"/>
      <c r="AC121" s="12"/>
      <c r="AD121" s="12"/>
      <c r="AE121" s="12"/>
      <c r="AR121" s="216" t="s">
        <v>85</v>
      </c>
      <c r="AT121" s="217" t="s">
        <v>73</v>
      </c>
      <c r="AU121" s="217" t="s">
        <v>82</v>
      </c>
      <c r="AY121" s="216" t="s">
        <v>158</v>
      </c>
      <c r="BK121" s="218">
        <f>SUM(BK122:BK139)</f>
        <v>0</v>
      </c>
    </row>
    <row r="122" spans="1:65" s="2" customFormat="1" ht="16.5" customHeight="1">
      <c r="A122" s="38"/>
      <c r="B122" s="39"/>
      <c r="C122" s="219" t="s">
        <v>210</v>
      </c>
      <c r="D122" s="219" t="s">
        <v>159</v>
      </c>
      <c r="E122" s="220" t="s">
        <v>211</v>
      </c>
      <c r="F122" s="221" t="s">
        <v>212</v>
      </c>
      <c r="G122" s="222" t="s">
        <v>162</v>
      </c>
      <c r="H122" s="223">
        <v>45</v>
      </c>
      <c r="I122" s="224"/>
      <c r="J122" s="225">
        <f>ROUND(I122*H122,2)</f>
        <v>0</v>
      </c>
      <c r="K122" s="221" t="s">
        <v>213</v>
      </c>
      <c r="L122" s="44"/>
      <c r="M122" s="226" t="s">
        <v>19</v>
      </c>
      <c r="N122" s="227" t="s">
        <v>45</v>
      </c>
      <c r="O122" s="84"/>
      <c r="P122" s="228">
        <f>O122*H122</f>
        <v>0</v>
      </c>
      <c r="Q122" s="228">
        <v>0</v>
      </c>
      <c r="R122" s="228">
        <f>Q122*H122</f>
        <v>0</v>
      </c>
      <c r="S122" s="228">
        <v>0</v>
      </c>
      <c r="T122" s="229">
        <f>S122*H122</f>
        <v>0</v>
      </c>
      <c r="U122" s="38"/>
      <c r="V122" s="38"/>
      <c r="W122" s="38"/>
      <c r="X122" s="38"/>
      <c r="Y122" s="38"/>
      <c r="Z122" s="38"/>
      <c r="AA122" s="38"/>
      <c r="AB122" s="38"/>
      <c r="AC122" s="38"/>
      <c r="AD122" s="38"/>
      <c r="AE122" s="38"/>
      <c r="AR122" s="230" t="s">
        <v>195</v>
      </c>
      <c r="AT122" s="230" t="s">
        <v>159</v>
      </c>
      <c r="AU122" s="230" t="s">
        <v>85</v>
      </c>
      <c r="AY122" s="17" t="s">
        <v>158</v>
      </c>
      <c r="BE122" s="231">
        <f>IF(N122="základní",J122,0)</f>
        <v>0</v>
      </c>
      <c r="BF122" s="231">
        <f>IF(N122="snížená",J122,0)</f>
        <v>0</v>
      </c>
      <c r="BG122" s="231">
        <f>IF(N122="zákl. přenesená",J122,0)</f>
        <v>0</v>
      </c>
      <c r="BH122" s="231">
        <f>IF(N122="sníž. přenesená",J122,0)</f>
        <v>0</v>
      </c>
      <c r="BI122" s="231">
        <f>IF(N122="nulová",J122,0)</f>
        <v>0</v>
      </c>
      <c r="BJ122" s="17" t="s">
        <v>82</v>
      </c>
      <c r="BK122" s="231">
        <f>ROUND(I122*H122,2)</f>
        <v>0</v>
      </c>
      <c r="BL122" s="17" t="s">
        <v>195</v>
      </c>
      <c r="BM122" s="230" t="s">
        <v>214</v>
      </c>
    </row>
    <row r="123" spans="1:47" s="2" customFormat="1" ht="12">
      <c r="A123" s="38"/>
      <c r="B123" s="39"/>
      <c r="C123" s="40"/>
      <c r="D123" s="232" t="s">
        <v>165</v>
      </c>
      <c r="E123" s="40"/>
      <c r="F123" s="233" t="s">
        <v>215</v>
      </c>
      <c r="G123" s="40"/>
      <c r="H123" s="40"/>
      <c r="I123" s="136"/>
      <c r="J123" s="40"/>
      <c r="K123" s="40"/>
      <c r="L123" s="44"/>
      <c r="M123" s="234"/>
      <c r="N123" s="235"/>
      <c r="O123" s="84"/>
      <c r="P123" s="84"/>
      <c r="Q123" s="84"/>
      <c r="R123" s="84"/>
      <c r="S123" s="84"/>
      <c r="T123" s="85"/>
      <c r="U123" s="38"/>
      <c r="V123" s="38"/>
      <c r="W123" s="38"/>
      <c r="X123" s="38"/>
      <c r="Y123" s="38"/>
      <c r="Z123" s="38"/>
      <c r="AA123" s="38"/>
      <c r="AB123" s="38"/>
      <c r="AC123" s="38"/>
      <c r="AD123" s="38"/>
      <c r="AE123" s="38"/>
      <c r="AT123" s="17" t="s">
        <v>165</v>
      </c>
      <c r="AU123" s="17" t="s">
        <v>85</v>
      </c>
    </row>
    <row r="124" spans="1:47" s="2" customFormat="1" ht="12">
      <c r="A124" s="38"/>
      <c r="B124" s="39"/>
      <c r="C124" s="40"/>
      <c r="D124" s="232" t="s">
        <v>216</v>
      </c>
      <c r="E124" s="40"/>
      <c r="F124" s="258" t="s">
        <v>217</v>
      </c>
      <c r="G124" s="40"/>
      <c r="H124" s="40"/>
      <c r="I124" s="136"/>
      <c r="J124" s="40"/>
      <c r="K124" s="40"/>
      <c r="L124" s="44"/>
      <c r="M124" s="234"/>
      <c r="N124" s="235"/>
      <c r="O124" s="84"/>
      <c r="P124" s="84"/>
      <c r="Q124" s="84"/>
      <c r="R124" s="84"/>
      <c r="S124" s="84"/>
      <c r="T124" s="85"/>
      <c r="U124" s="38"/>
      <c r="V124" s="38"/>
      <c r="W124" s="38"/>
      <c r="X124" s="38"/>
      <c r="Y124" s="38"/>
      <c r="Z124" s="38"/>
      <c r="AA124" s="38"/>
      <c r="AB124" s="38"/>
      <c r="AC124" s="38"/>
      <c r="AD124" s="38"/>
      <c r="AE124" s="38"/>
      <c r="AT124" s="17" t="s">
        <v>216</v>
      </c>
      <c r="AU124" s="17" t="s">
        <v>85</v>
      </c>
    </row>
    <row r="125" spans="1:65" s="2" customFormat="1" ht="16.5" customHeight="1">
      <c r="A125" s="38"/>
      <c r="B125" s="39"/>
      <c r="C125" s="259" t="s">
        <v>218</v>
      </c>
      <c r="D125" s="259" t="s">
        <v>199</v>
      </c>
      <c r="E125" s="260" t="s">
        <v>219</v>
      </c>
      <c r="F125" s="261" t="s">
        <v>220</v>
      </c>
      <c r="G125" s="262" t="s">
        <v>162</v>
      </c>
      <c r="H125" s="263">
        <v>54</v>
      </c>
      <c r="I125" s="264"/>
      <c r="J125" s="265">
        <f>ROUND(I125*H125,2)</f>
        <v>0</v>
      </c>
      <c r="K125" s="261" t="s">
        <v>213</v>
      </c>
      <c r="L125" s="266"/>
      <c r="M125" s="267" t="s">
        <v>19</v>
      </c>
      <c r="N125" s="268" t="s">
        <v>45</v>
      </c>
      <c r="O125" s="84"/>
      <c r="P125" s="228">
        <f>O125*H125</f>
        <v>0</v>
      </c>
      <c r="Q125" s="228">
        <v>4E-05</v>
      </c>
      <c r="R125" s="228">
        <f>Q125*H125</f>
        <v>0.00216</v>
      </c>
      <c r="S125" s="228">
        <v>0</v>
      </c>
      <c r="T125" s="229">
        <f>S125*H125</f>
        <v>0</v>
      </c>
      <c r="U125" s="38"/>
      <c r="V125" s="38"/>
      <c r="W125" s="38"/>
      <c r="X125" s="38"/>
      <c r="Y125" s="38"/>
      <c r="Z125" s="38"/>
      <c r="AA125" s="38"/>
      <c r="AB125" s="38"/>
      <c r="AC125" s="38"/>
      <c r="AD125" s="38"/>
      <c r="AE125" s="38"/>
      <c r="AR125" s="230" t="s">
        <v>203</v>
      </c>
      <c r="AT125" s="230" t="s">
        <v>199</v>
      </c>
      <c r="AU125" s="230" t="s">
        <v>85</v>
      </c>
      <c r="AY125" s="17" t="s">
        <v>158</v>
      </c>
      <c r="BE125" s="231">
        <f>IF(N125="základní",J125,0)</f>
        <v>0</v>
      </c>
      <c r="BF125" s="231">
        <f>IF(N125="snížená",J125,0)</f>
        <v>0</v>
      </c>
      <c r="BG125" s="231">
        <f>IF(N125="zákl. přenesená",J125,0)</f>
        <v>0</v>
      </c>
      <c r="BH125" s="231">
        <f>IF(N125="sníž. přenesená",J125,0)</f>
        <v>0</v>
      </c>
      <c r="BI125" s="231">
        <f>IF(N125="nulová",J125,0)</f>
        <v>0</v>
      </c>
      <c r="BJ125" s="17" t="s">
        <v>82</v>
      </c>
      <c r="BK125" s="231">
        <f>ROUND(I125*H125,2)</f>
        <v>0</v>
      </c>
      <c r="BL125" s="17" t="s">
        <v>195</v>
      </c>
      <c r="BM125" s="230" t="s">
        <v>221</v>
      </c>
    </row>
    <row r="126" spans="1:47" s="2" customFormat="1" ht="12">
      <c r="A126" s="38"/>
      <c r="B126" s="39"/>
      <c r="C126" s="40"/>
      <c r="D126" s="232" t="s">
        <v>165</v>
      </c>
      <c r="E126" s="40"/>
      <c r="F126" s="233" t="s">
        <v>220</v>
      </c>
      <c r="G126" s="40"/>
      <c r="H126" s="40"/>
      <c r="I126" s="136"/>
      <c r="J126" s="40"/>
      <c r="K126" s="40"/>
      <c r="L126" s="44"/>
      <c r="M126" s="234"/>
      <c r="N126" s="235"/>
      <c r="O126" s="84"/>
      <c r="P126" s="84"/>
      <c r="Q126" s="84"/>
      <c r="R126" s="84"/>
      <c r="S126" s="84"/>
      <c r="T126" s="85"/>
      <c r="U126" s="38"/>
      <c r="V126" s="38"/>
      <c r="W126" s="38"/>
      <c r="X126" s="38"/>
      <c r="Y126" s="38"/>
      <c r="Z126" s="38"/>
      <c r="AA126" s="38"/>
      <c r="AB126" s="38"/>
      <c r="AC126" s="38"/>
      <c r="AD126" s="38"/>
      <c r="AE126" s="38"/>
      <c r="AT126" s="17" t="s">
        <v>165</v>
      </c>
      <c r="AU126" s="17" t="s">
        <v>85</v>
      </c>
    </row>
    <row r="127" spans="1:51" s="13" customFormat="1" ht="12">
      <c r="A127" s="13"/>
      <c r="B127" s="236"/>
      <c r="C127" s="237"/>
      <c r="D127" s="232" t="s">
        <v>166</v>
      </c>
      <c r="E127" s="238" t="s">
        <v>19</v>
      </c>
      <c r="F127" s="239" t="s">
        <v>222</v>
      </c>
      <c r="G127" s="237"/>
      <c r="H127" s="240">
        <v>45</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166</v>
      </c>
      <c r="AU127" s="246" t="s">
        <v>85</v>
      </c>
      <c r="AV127" s="13" t="s">
        <v>85</v>
      </c>
      <c r="AW127" s="13" t="s">
        <v>34</v>
      </c>
      <c r="AX127" s="13" t="s">
        <v>82</v>
      </c>
      <c r="AY127" s="246" t="s">
        <v>158</v>
      </c>
    </row>
    <row r="128" spans="1:51" s="13" customFormat="1" ht="12">
      <c r="A128" s="13"/>
      <c r="B128" s="236"/>
      <c r="C128" s="237"/>
      <c r="D128" s="232" t="s">
        <v>166</v>
      </c>
      <c r="E128" s="237"/>
      <c r="F128" s="239" t="s">
        <v>223</v>
      </c>
      <c r="G128" s="237"/>
      <c r="H128" s="240">
        <v>54</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166</v>
      </c>
      <c r="AU128" s="246" t="s">
        <v>85</v>
      </c>
      <c r="AV128" s="13" t="s">
        <v>85</v>
      </c>
      <c r="AW128" s="13" t="s">
        <v>4</v>
      </c>
      <c r="AX128" s="13" t="s">
        <v>82</v>
      </c>
      <c r="AY128" s="246" t="s">
        <v>158</v>
      </c>
    </row>
    <row r="129" spans="1:65" s="2" customFormat="1" ht="21.75" customHeight="1">
      <c r="A129" s="38"/>
      <c r="B129" s="39"/>
      <c r="C129" s="219" t="s">
        <v>156</v>
      </c>
      <c r="D129" s="219" t="s">
        <v>159</v>
      </c>
      <c r="E129" s="220" t="s">
        <v>224</v>
      </c>
      <c r="F129" s="221" t="s">
        <v>225</v>
      </c>
      <c r="G129" s="222" t="s">
        <v>202</v>
      </c>
      <c r="H129" s="223">
        <v>1</v>
      </c>
      <c r="I129" s="224"/>
      <c r="J129" s="225">
        <f>ROUND(I129*H129,2)</f>
        <v>0</v>
      </c>
      <c r="K129" s="221" t="s">
        <v>213</v>
      </c>
      <c r="L129" s="44"/>
      <c r="M129" s="226" t="s">
        <v>19</v>
      </c>
      <c r="N129" s="227" t="s">
        <v>45</v>
      </c>
      <c r="O129" s="84"/>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195</v>
      </c>
      <c r="AT129" s="230" t="s">
        <v>159</v>
      </c>
      <c r="AU129" s="230" t="s">
        <v>85</v>
      </c>
      <c r="AY129" s="17" t="s">
        <v>158</v>
      </c>
      <c r="BE129" s="231">
        <f>IF(N129="základní",J129,0)</f>
        <v>0</v>
      </c>
      <c r="BF129" s="231">
        <f>IF(N129="snížená",J129,0)</f>
        <v>0</v>
      </c>
      <c r="BG129" s="231">
        <f>IF(N129="zákl. přenesená",J129,0)</f>
        <v>0</v>
      </c>
      <c r="BH129" s="231">
        <f>IF(N129="sníž. přenesená",J129,0)</f>
        <v>0</v>
      </c>
      <c r="BI129" s="231">
        <f>IF(N129="nulová",J129,0)</f>
        <v>0</v>
      </c>
      <c r="BJ129" s="17" t="s">
        <v>82</v>
      </c>
      <c r="BK129" s="231">
        <f>ROUND(I129*H129,2)</f>
        <v>0</v>
      </c>
      <c r="BL129" s="17" t="s">
        <v>195</v>
      </c>
      <c r="BM129" s="230" t="s">
        <v>226</v>
      </c>
    </row>
    <row r="130" spans="1:47" s="2" customFormat="1" ht="12">
      <c r="A130" s="38"/>
      <c r="B130" s="39"/>
      <c r="C130" s="40"/>
      <c r="D130" s="232" t="s">
        <v>165</v>
      </c>
      <c r="E130" s="40"/>
      <c r="F130" s="233" t="s">
        <v>225</v>
      </c>
      <c r="G130" s="40"/>
      <c r="H130" s="40"/>
      <c r="I130" s="136"/>
      <c r="J130" s="40"/>
      <c r="K130" s="40"/>
      <c r="L130" s="44"/>
      <c r="M130" s="234"/>
      <c r="N130" s="235"/>
      <c r="O130" s="84"/>
      <c r="P130" s="84"/>
      <c r="Q130" s="84"/>
      <c r="R130" s="84"/>
      <c r="S130" s="84"/>
      <c r="T130" s="85"/>
      <c r="U130" s="38"/>
      <c r="V130" s="38"/>
      <c r="W130" s="38"/>
      <c r="X130" s="38"/>
      <c r="Y130" s="38"/>
      <c r="Z130" s="38"/>
      <c r="AA130" s="38"/>
      <c r="AB130" s="38"/>
      <c r="AC130" s="38"/>
      <c r="AD130" s="38"/>
      <c r="AE130" s="38"/>
      <c r="AT130" s="17" t="s">
        <v>165</v>
      </c>
      <c r="AU130" s="17" t="s">
        <v>85</v>
      </c>
    </row>
    <row r="131" spans="1:51" s="13" customFormat="1" ht="12">
      <c r="A131" s="13"/>
      <c r="B131" s="236"/>
      <c r="C131" s="237"/>
      <c r="D131" s="232" t="s">
        <v>166</v>
      </c>
      <c r="E131" s="238" t="s">
        <v>19</v>
      </c>
      <c r="F131" s="239" t="s">
        <v>227</v>
      </c>
      <c r="G131" s="237"/>
      <c r="H131" s="240">
        <v>1</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166</v>
      </c>
      <c r="AU131" s="246" t="s">
        <v>85</v>
      </c>
      <c r="AV131" s="13" t="s">
        <v>85</v>
      </c>
      <c r="AW131" s="13" t="s">
        <v>34</v>
      </c>
      <c r="AX131" s="13" t="s">
        <v>82</v>
      </c>
      <c r="AY131" s="246" t="s">
        <v>158</v>
      </c>
    </row>
    <row r="132" spans="1:65" s="2" customFormat="1" ht="16.5" customHeight="1">
      <c r="A132" s="38"/>
      <c r="B132" s="39"/>
      <c r="C132" s="259" t="s">
        <v>228</v>
      </c>
      <c r="D132" s="259" t="s">
        <v>199</v>
      </c>
      <c r="E132" s="260" t="s">
        <v>229</v>
      </c>
      <c r="F132" s="261" t="s">
        <v>230</v>
      </c>
      <c r="G132" s="262" t="s">
        <v>202</v>
      </c>
      <c r="H132" s="263">
        <v>1</v>
      </c>
      <c r="I132" s="264"/>
      <c r="J132" s="265">
        <f>ROUND(I132*H132,2)</f>
        <v>0</v>
      </c>
      <c r="K132" s="261" t="s">
        <v>19</v>
      </c>
      <c r="L132" s="266"/>
      <c r="M132" s="267" t="s">
        <v>19</v>
      </c>
      <c r="N132" s="268" t="s">
        <v>45</v>
      </c>
      <c r="O132" s="84"/>
      <c r="P132" s="228">
        <f>O132*H132</f>
        <v>0</v>
      </c>
      <c r="Q132" s="228">
        <v>0.001</v>
      </c>
      <c r="R132" s="228">
        <f>Q132*H132</f>
        <v>0.001</v>
      </c>
      <c r="S132" s="228">
        <v>0</v>
      </c>
      <c r="T132" s="229">
        <f>S132*H132</f>
        <v>0</v>
      </c>
      <c r="U132" s="38"/>
      <c r="V132" s="38"/>
      <c r="W132" s="38"/>
      <c r="X132" s="38"/>
      <c r="Y132" s="38"/>
      <c r="Z132" s="38"/>
      <c r="AA132" s="38"/>
      <c r="AB132" s="38"/>
      <c r="AC132" s="38"/>
      <c r="AD132" s="38"/>
      <c r="AE132" s="38"/>
      <c r="AR132" s="230" t="s">
        <v>203</v>
      </c>
      <c r="AT132" s="230" t="s">
        <v>199</v>
      </c>
      <c r="AU132" s="230" t="s">
        <v>85</v>
      </c>
      <c r="AY132" s="17" t="s">
        <v>158</v>
      </c>
      <c r="BE132" s="231">
        <f>IF(N132="základní",J132,0)</f>
        <v>0</v>
      </c>
      <c r="BF132" s="231">
        <f>IF(N132="snížená",J132,0)</f>
        <v>0</v>
      </c>
      <c r="BG132" s="231">
        <f>IF(N132="zákl. přenesená",J132,0)</f>
        <v>0</v>
      </c>
      <c r="BH132" s="231">
        <f>IF(N132="sníž. přenesená",J132,0)</f>
        <v>0</v>
      </c>
      <c r="BI132" s="231">
        <f>IF(N132="nulová",J132,0)</f>
        <v>0</v>
      </c>
      <c r="BJ132" s="17" t="s">
        <v>82</v>
      </c>
      <c r="BK132" s="231">
        <f>ROUND(I132*H132,2)</f>
        <v>0</v>
      </c>
      <c r="BL132" s="17" t="s">
        <v>195</v>
      </c>
      <c r="BM132" s="230" t="s">
        <v>231</v>
      </c>
    </row>
    <row r="133" spans="1:47" s="2" customFormat="1" ht="12">
      <c r="A133" s="38"/>
      <c r="B133" s="39"/>
      <c r="C133" s="40"/>
      <c r="D133" s="232" t="s">
        <v>165</v>
      </c>
      <c r="E133" s="40"/>
      <c r="F133" s="233" t="s">
        <v>232</v>
      </c>
      <c r="G133" s="40"/>
      <c r="H133" s="40"/>
      <c r="I133" s="136"/>
      <c r="J133" s="40"/>
      <c r="K133" s="40"/>
      <c r="L133" s="44"/>
      <c r="M133" s="234"/>
      <c r="N133" s="235"/>
      <c r="O133" s="84"/>
      <c r="P133" s="84"/>
      <c r="Q133" s="84"/>
      <c r="R133" s="84"/>
      <c r="S133" s="84"/>
      <c r="T133" s="85"/>
      <c r="U133" s="38"/>
      <c r="V133" s="38"/>
      <c r="W133" s="38"/>
      <c r="X133" s="38"/>
      <c r="Y133" s="38"/>
      <c r="Z133" s="38"/>
      <c r="AA133" s="38"/>
      <c r="AB133" s="38"/>
      <c r="AC133" s="38"/>
      <c r="AD133" s="38"/>
      <c r="AE133" s="38"/>
      <c r="AT133" s="17" t="s">
        <v>165</v>
      </c>
      <c r="AU133" s="17" t="s">
        <v>85</v>
      </c>
    </row>
    <row r="134" spans="1:51" s="13" customFormat="1" ht="12">
      <c r="A134" s="13"/>
      <c r="B134" s="236"/>
      <c r="C134" s="237"/>
      <c r="D134" s="232" t="s">
        <v>166</v>
      </c>
      <c r="E134" s="238" t="s">
        <v>19</v>
      </c>
      <c r="F134" s="239" t="s">
        <v>227</v>
      </c>
      <c r="G134" s="237"/>
      <c r="H134" s="240">
        <v>1</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166</v>
      </c>
      <c r="AU134" s="246" t="s">
        <v>85</v>
      </c>
      <c r="AV134" s="13" t="s">
        <v>85</v>
      </c>
      <c r="AW134" s="13" t="s">
        <v>34</v>
      </c>
      <c r="AX134" s="13" t="s">
        <v>82</v>
      </c>
      <c r="AY134" s="246" t="s">
        <v>158</v>
      </c>
    </row>
    <row r="135" spans="1:65" s="2" customFormat="1" ht="21.75" customHeight="1">
      <c r="A135" s="38"/>
      <c r="B135" s="39"/>
      <c r="C135" s="219" t="s">
        <v>233</v>
      </c>
      <c r="D135" s="219" t="s">
        <v>159</v>
      </c>
      <c r="E135" s="220" t="s">
        <v>234</v>
      </c>
      <c r="F135" s="221" t="s">
        <v>235</v>
      </c>
      <c r="G135" s="222" t="s">
        <v>202</v>
      </c>
      <c r="H135" s="223">
        <v>1</v>
      </c>
      <c r="I135" s="224"/>
      <c r="J135" s="225">
        <f>ROUND(I135*H135,2)</f>
        <v>0</v>
      </c>
      <c r="K135" s="221" t="s">
        <v>19</v>
      </c>
      <c r="L135" s="44"/>
      <c r="M135" s="226" t="s">
        <v>19</v>
      </c>
      <c r="N135" s="227" t="s">
        <v>45</v>
      </c>
      <c r="O135" s="84"/>
      <c r="P135" s="228">
        <f>O135*H135</f>
        <v>0</v>
      </c>
      <c r="Q135" s="228">
        <v>0</v>
      </c>
      <c r="R135" s="228">
        <f>Q135*H135</f>
        <v>0</v>
      </c>
      <c r="S135" s="228">
        <v>0</v>
      </c>
      <c r="T135" s="229">
        <f>S135*H135</f>
        <v>0</v>
      </c>
      <c r="U135" s="38"/>
      <c r="V135" s="38"/>
      <c r="W135" s="38"/>
      <c r="X135" s="38"/>
      <c r="Y135" s="38"/>
      <c r="Z135" s="38"/>
      <c r="AA135" s="38"/>
      <c r="AB135" s="38"/>
      <c r="AC135" s="38"/>
      <c r="AD135" s="38"/>
      <c r="AE135" s="38"/>
      <c r="AR135" s="230" t="s">
        <v>236</v>
      </c>
      <c r="AT135" s="230" t="s">
        <v>159</v>
      </c>
      <c r="AU135" s="230" t="s">
        <v>85</v>
      </c>
      <c r="AY135" s="17" t="s">
        <v>158</v>
      </c>
      <c r="BE135" s="231">
        <f>IF(N135="základní",J135,0)</f>
        <v>0</v>
      </c>
      <c r="BF135" s="231">
        <f>IF(N135="snížená",J135,0)</f>
        <v>0</v>
      </c>
      <c r="BG135" s="231">
        <f>IF(N135="zákl. přenesená",J135,0)</f>
        <v>0</v>
      </c>
      <c r="BH135" s="231">
        <f>IF(N135="sníž. přenesená",J135,0)</f>
        <v>0</v>
      </c>
      <c r="BI135" s="231">
        <f>IF(N135="nulová",J135,0)</f>
        <v>0</v>
      </c>
      <c r="BJ135" s="17" t="s">
        <v>82</v>
      </c>
      <c r="BK135" s="231">
        <f>ROUND(I135*H135,2)</f>
        <v>0</v>
      </c>
      <c r="BL135" s="17" t="s">
        <v>236</v>
      </c>
      <c r="BM135" s="230" t="s">
        <v>237</v>
      </c>
    </row>
    <row r="136" spans="1:47" s="2" customFormat="1" ht="12">
      <c r="A136" s="38"/>
      <c r="B136" s="39"/>
      <c r="C136" s="40"/>
      <c r="D136" s="232" t="s">
        <v>165</v>
      </c>
      <c r="E136" s="40"/>
      <c r="F136" s="233" t="s">
        <v>235</v>
      </c>
      <c r="G136" s="40"/>
      <c r="H136" s="40"/>
      <c r="I136" s="136"/>
      <c r="J136" s="40"/>
      <c r="K136" s="40"/>
      <c r="L136" s="44"/>
      <c r="M136" s="234"/>
      <c r="N136" s="235"/>
      <c r="O136" s="84"/>
      <c r="P136" s="84"/>
      <c r="Q136" s="84"/>
      <c r="R136" s="84"/>
      <c r="S136" s="84"/>
      <c r="T136" s="85"/>
      <c r="U136" s="38"/>
      <c r="V136" s="38"/>
      <c r="W136" s="38"/>
      <c r="X136" s="38"/>
      <c r="Y136" s="38"/>
      <c r="Z136" s="38"/>
      <c r="AA136" s="38"/>
      <c r="AB136" s="38"/>
      <c r="AC136" s="38"/>
      <c r="AD136" s="38"/>
      <c r="AE136" s="38"/>
      <c r="AT136" s="17" t="s">
        <v>165</v>
      </c>
      <c r="AU136" s="17" t="s">
        <v>85</v>
      </c>
    </row>
    <row r="137" spans="1:65" s="2" customFormat="1" ht="16.5" customHeight="1">
      <c r="A137" s="38"/>
      <c r="B137" s="39"/>
      <c r="C137" s="259" t="s">
        <v>238</v>
      </c>
      <c r="D137" s="259" t="s">
        <v>199</v>
      </c>
      <c r="E137" s="260" t="s">
        <v>239</v>
      </c>
      <c r="F137" s="261" t="s">
        <v>240</v>
      </c>
      <c r="G137" s="262" t="s">
        <v>202</v>
      </c>
      <c r="H137" s="263">
        <v>1</v>
      </c>
      <c r="I137" s="264"/>
      <c r="J137" s="265">
        <f>ROUND(I137*H137,2)</f>
        <v>0</v>
      </c>
      <c r="K137" s="261" t="s">
        <v>19</v>
      </c>
      <c r="L137" s="266"/>
      <c r="M137" s="267" t="s">
        <v>19</v>
      </c>
      <c r="N137" s="268" t="s">
        <v>45</v>
      </c>
      <c r="O137" s="84"/>
      <c r="P137" s="228">
        <f>O137*H137</f>
        <v>0</v>
      </c>
      <c r="Q137" s="228">
        <v>0</v>
      </c>
      <c r="R137" s="228">
        <f>Q137*H137</f>
        <v>0</v>
      </c>
      <c r="S137" s="228">
        <v>0</v>
      </c>
      <c r="T137" s="229">
        <f>S137*H137</f>
        <v>0</v>
      </c>
      <c r="U137" s="38"/>
      <c r="V137" s="38"/>
      <c r="W137" s="38"/>
      <c r="X137" s="38"/>
      <c r="Y137" s="38"/>
      <c r="Z137" s="38"/>
      <c r="AA137" s="38"/>
      <c r="AB137" s="38"/>
      <c r="AC137" s="38"/>
      <c r="AD137" s="38"/>
      <c r="AE137" s="38"/>
      <c r="AR137" s="230" t="s">
        <v>241</v>
      </c>
      <c r="AT137" s="230" t="s">
        <v>199</v>
      </c>
      <c r="AU137" s="230" t="s">
        <v>85</v>
      </c>
      <c r="AY137" s="17" t="s">
        <v>158</v>
      </c>
      <c r="BE137" s="231">
        <f>IF(N137="základní",J137,0)</f>
        <v>0</v>
      </c>
      <c r="BF137" s="231">
        <f>IF(N137="snížená",J137,0)</f>
        <v>0</v>
      </c>
      <c r="BG137" s="231">
        <f>IF(N137="zákl. přenesená",J137,0)</f>
        <v>0</v>
      </c>
      <c r="BH137" s="231">
        <f>IF(N137="sníž. přenesená",J137,0)</f>
        <v>0</v>
      </c>
      <c r="BI137" s="231">
        <f>IF(N137="nulová",J137,0)</f>
        <v>0</v>
      </c>
      <c r="BJ137" s="17" t="s">
        <v>82</v>
      </c>
      <c r="BK137" s="231">
        <f>ROUND(I137*H137,2)</f>
        <v>0</v>
      </c>
      <c r="BL137" s="17" t="s">
        <v>236</v>
      </c>
      <c r="BM137" s="230" t="s">
        <v>242</v>
      </c>
    </row>
    <row r="138" spans="1:47" s="2" customFormat="1" ht="12">
      <c r="A138" s="38"/>
      <c r="B138" s="39"/>
      <c r="C138" s="40"/>
      <c r="D138" s="232" t="s">
        <v>165</v>
      </c>
      <c r="E138" s="40"/>
      <c r="F138" s="233" t="s">
        <v>240</v>
      </c>
      <c r="G138" s="40"/>
      <c r="H138" s="40"/>
      <c r="I138" s="136"/>
      <c r="J138" s="40"/>
      <c r="K138" s="40"/>
      <c r="L138" s="44"/>
      <c r="M138" s="234"/>
      <c r="N138" s="235"/>
      <c r="O138" s="84"/>
      <c r="P138" s="84"/>
      <c r="Q138" s="84"/>
      <c r="R138" s="84"/>
      <c r="S138" s="84"/>
      <c r="T138" s="85"/>
      <c r="U138" s="38"/>
      <c r="V138" s="38"/>
      <c r="W138" s="38"/>
      <c r="X138" s="38"/>
      <c r="Y138" s="38"/>
      <c r="Z138" s="38"/>
      <c r="AA138" s="38"/>
      <c r="AB138" s="38"/>
      <c r="AC138" s="38"/>
      <c r="AD138" s="38"/>
      <c r="AE138" s="38"/>
      <c r="AT138" s="17" t="s">
        <v>165</v>
      </c>
      <c r="AU138" s="17" t="s">
        <v>85</v>
      </c>
    </row>
    <row r="139" spans="1:51" s="13" customFormat="1" ht="12">
      <c r="A139" s="13"/>
      <c r="B139" s="236"/>
      <c r="C139" s="237"/>
      <c r="D139" s="232" t="s">
        <v>166</v>
      </c>
      <c r="E139" s="238" t="s">
        <v>19</v>
      </c>
      <c r="F139" s="239" t="s">
        <v>243</v>
      </c>
      <c r="G139" s="237"/>
      <c r="H139" s="240">
        <v>1</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166</v>
      </c>
      <c r="AU139" s="246" t="s">
        <v>85</v>
      </c>
      <c r="AV139" s="13" t="s">
        <v>85</v>
      </c>
      <c r="AW139" s="13" t="s">
        <v>34</v>
      </c>
      <c r="AX139" s="13" t="s">
        <v>82</v>
      </c>
      <c r="AY139" s="246" t="s">
        <v>158</v>
      </c>
    </row>
    <row r="140" spans="1:63" s="12" customFormat="1" ht="25.9" customHeight="1">
      <c r="A140" s="12"/>
      <c r="B140" s="205"/>
      <c r="C140" s="206"/>
      <c r="D140" s="207" t="s">
        <v>73</v>
      </c>
      <c r="E140" s="208" t="s">
        <v>244</v>
      </c>
      <c r="F140" s="208" t="s">
        <v>245</v>
      </c>
      <c r="G140" s="206"/>
      <c r="H140" s="206"/>
      <c r="I140" s="209"/>
      <c r="J140" s="210">
        <f>BK140</f>
        <v>0</v>
      </c>
      <c r="K140" s="206"/>
      <c r="L140" s="211"/>
      <c r="M140" s="212"/>
      <c r="N140" s="213"/>
      <c r="O140" s="213"/>
      <c r="P140" s="214">
        <f>SUM(P141:P238)</f>
        <v>0</v>
      </c>
      <c r="Q140" s="213"/>
      <c r="R140" s="214">
        <f>SUM(R141:R238)</f>
        <v>0.17903</v>
      </c>
      <c r="S140" s="213"/>
      <c r="T140" s="215">
        <f>SUM(T141:T238)</f>
        <v>0</v>
      </c>
      <c r="U140" s="12"/>
      <c r="V140" s="12"/>
      <c r="W140" s="12"/>
      <c r="X140" s="12"/>
      <c r="Y140" s="12"/>
      <c r="Z140" s="12"/>
      <c r="AA140" s="12"/>
      <c r="AB140" s="12"/>
      <c r="AC140" s="12"/>
      <c r="AD140" s="12"/>
      <c r="AE140" s="12"/>
      <c r="AR140" s="216" t="s">
        <v>176</v>
      </c>
      <c r="AT140" s="217" t="s">
        <v>73</v>
      </c>
      <c r="AU140" s="217" t="s">
        <v>74</v>
      </c>
      <c r="AY140" s="216" t="s">
        <v>158</v>
      </c>
      <c r="BK140" s="218">
        <f>SUM(BK141:BK238)</f>
        <v>0</v>
      </c>
    </row>
    <row r="141" spans="1:65" s="2" customFormat="1" ht="33" customHeight="1">
      <c r="A141" s="38"/>
      <c r="B141" s="39"/>
      <c r="C141" s="219" t="s">
        <v>246</v>
      </c>
      <c r="D141" s="219" t="s">
        <v>159</v>
      </c>
      <c r="E141" s="220" t="s">
        <v>247</v>
      </c>
      <c r="F141" s="221" t="s">
        <v>248</v>
      </c>
      <c r="G141" s="222" t="s">
        <v>202</v>
      </c>
      <c r="H141" s="223">
        <v>1</v>
      </c>
      <c r="I141" s="224"/>
      <c r="J141" s="225">
        <f>ROUND(I141*H141,2)</f>
        <v>0</v>
      </c>
      <c r="K141" s="221" t="s">
        <v>213</v>
      </c>
      <c r="L141" s="44"/>
      <c r="M141" s="226" t="s">
        <v>19</v>
      </c>
      <c r="N141" s="227" t="s">
        <v>45</v>
      </c>
      <c r="O141" s="84"/>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249</v>
      </c>
      <c r="AT141" s="230" t="s">
        <v>159</v>
      </c>
      <c r="AU141" s="230" t="s">
        <v>82</v>
      </c>
      <c r="AY141" s="17" t="s">
        <v>158</v>
      </c>
      <c r="BE141" s="231">
        <f>IF(N141="základní",J141,0)</f>
        <v>0</v>
      </c>
      <c r="BF141" s="231">
        <f>IF(N141="snížená",J141,0)</f>
        <v>0</v>
      </c>
      <c r="BG141" s="231">
        <f>IF(N141="zákl. přenesená",J141,0)</f>
        <v>0</v>
      </c>
      <c r="BH141" s="231">
        <f>IF(N141="sníž. přenesená",J141,0)</f>
        <v>0</v>
      </c>
      <c r="BI141" s="231">
        <f>IF(N141="nulová",J141,0)</f>
        <v>0</v>
      </c>
      <c r="BJ141" s="17" t="s">
        <v>82</v>
      </c>
      <c r="BK141" s="231">
        <f>ROUND(I141*H141,2)</f>
        <v>0</v>
      </c>
      <c r="BL141" s="17" t="s">
        <v>249</v>
      </c>
      <c r="BM141" s="230" t="s">
        <v>250</v>
      </c>
    </row>
    <row r="142" spans="1:47" s="2" customFormat="1" ht="12">
      <c r="A142" s="38"/>
      <c r="B142" s="39"/>
      <c r="C142" s="40"/>
      <c r="D142" s="232" t="s">
        <v>165</v>
      </c>
      <c r="E142" s="40"/>
      <c r="F142" s="233" t="s">
        <v>251</v>
      </c>
      <c r="G142" s="40"/>
      <c r="H142" s="40"/>
      <c r="I142" s="136"/>
      <c r="J142" s="40"/>
      <c r="K142" s="40"/>
      <c r="L142" s="44"/>
      <c r="M142" s="234"/>
      <c r="N142" s="235"/>
      <c r="O142" s="84"/>
      <c r="P142" s="84"/>
      <c r="Q142" s="84"/>
      <c r="R142" s="84"/>
      <c r="S142" s="84"/>
      <c r="T142" s="85"/>
      <c r="U142" s="38"/>
      <c r="V142" s="38"/>
      <c r="W142" s="38"/>
      <c r="X142" s="38"/>
      <c r="Y142" s="38"/>
      <c r="Z142" s="38"/>
      <c r="AA142" s="38"/>
      <c r="AB142" s="38"/>
      <c r="AC142" s="38"/>
      <c r="AD142" s="38"/>
      <c r="AE142" s="38"/>
      <c r="AT142" s="17" t="s">
        <v>165</v>
      </c>
      <c r="AU142" s="17" t="s">
        <v>82</v>
      </c>
    </row>
    <row r="143" spans="1:65" s="2" customFormat="1" ht="33" customHeight="1">
      <c r="A143" s="38"/>
      <c r="B143" s="39"/>
      <c r="C143" s="259" t="s">
        <v>252</v>
      </c>
      <c r="D143" s="259" t="s">
        <v>199</v>
      </c>
      <c r="E143" s="260" t="s">
        <v>253</v>
      </c>
      <c r="F143" s="261" t="s">
        <v>254</v>
      </c>
      <c r="G143" s="262" t="s">
        <v>202</v>
      </c>
      <c r="H143" s="263">
        <v>1</v>
      </c>
      <c r="I143" s="264"/>
      <c r="J143" s="265">
        <f>ROUND(I143*H143,2)</f>
        <v>0</v>
      </c>
      <c r="K143" s="261" t="s">
        <v>213</v>
      </c>
      <c r="L143" s="266"/>
      <c r="M143" s="267" t="s">
        <v>19</v>
      </c>
      <c r="N143" s="268" t="s">
        <v>45</v>
      </c>
      <c r="O143" s="84"/>
      <c r="P143" s="228">
        <f>O143*H143</f>
        <v>0</v>
      </c>
      <c r="Q143" s="228">
        <v>0.0081</v>
      </c>
      <c r="R143" s="228">
        <f>Q143*H143</f>
        <v>0.0081</v>
      </c>
      <c r="S143" s="228">
        <v>0</v>
      </c>
      <c r="T143" s="229">
        <f>S143*H143</f>
        <v>0</v>
      </c>
      <c r="U143" s="38"/>
      <c r="V143" s="38"/>
      <c r="W143" s="38"/>
      <c r="X143" s="38"/>
      <c r="Y143" s="38"/>
      <c r="Z143" s="38"/>
      <c r="AA143" s="38"/>
      <c r="AB143" s="38"/>
      <c r="AC143" s="38"/>
      <c r="AD143" s="38"/>
      <c r="AE143" s="38"/>
      <c r="AR143" s="230" t="s">
        <v>255</v>
      </c>
      <c r="AT143" s="230" t="s">
        <v>199</v>
      </c>
      <c r="AU143" s="230" t="s">
        <v>82</v>
      </c>
      <c r="AY143" s="17" t="s">
        <v>158</v>
      </c>
      <c r="BE143" s="231">
        <f>IF(N143="základní",J143,0)</f>
        <v>0</v>
      </c>
      <c r="BF143" s="231">
        <f>IF(N143="snížená",J143,0)</f>
        <v>0</v>
      </c>
      <c r="BG143" s="231">
        <f>IF(N143="zákl. přenesená",J143,0)</f>
        <v>0</v>
      </c>
      <c r="BH143" s="231">
        <f>IF(N143="sníž. přenesená",J143,0)</f>
        <v>0</v>
      </c>
      <c r="BI143" s="231">
        <f>IF(N143="nulová",J143,0)</f>
        <v>0</v>
      </c>
      <c r="BJ143" s="17" t="s">
        <v>82</v>
      </c>
      <c r="BK143" s="231">
        <f>ROUND(I143*H143,2)</f>
        <v>0</v>
      </c>
      <c r="BL143" s="17" t="s">
        <v>255</v>
      </c>
      <c r="BM143" s="230" t="s">
        <v>1300</v>
      </c>
    </row>
    <row r="144" spans="1:47" s="2" customFormat="1" ht="12">
      <c r="A144" s="38"/>
      <c r="B144" s="39"/>
      <c r="C144" s="40"/>
      <c r="D144" s="232" t="s">
        <v>165</v>
      </c>
      <c r="E144" s="40"/>
      <c r="F144" s="233" t="s">
        <v>254</v>
      </c>
      <c r="G144" s="40"/>
      <c r="H144" s="40"/>
      <c r="I144" s="136"/>
      <c r="J144" s="40"/>
      <c r="K144" s="40"/>
      <c r="L144" s="44"/>
      <c r="M144" s="234"/>
      <c r="N144" s="235"/>
      <c r="O144" s="84"/>
      <c r="P144" s="84"/>
      <c r="Q144" s="84"/>
      <c r="R144" s="84"/>
      <c r="S144" s="84"/>
      <c r="T144" s="85"/>
      <c r="U144" s="38"/>
      <c r="V144" s="38"/>
      <c r="W144" s="38"/>
      <c r="X144" s="38"/>
      <c r="Y144" s="38"/>
      <c r="Z144" s="38"/>
      <c r="AA144" s="38"/>
      <c r="AB144" s="38"/>
      <c r="AC144" s="38"/>
      <c r="AD144" s="38"/>
      <c r="AE144" s="38"/>
      <c r="AT144" s="17" t="s">
        <v>165</v>
      </c>
      <c r="AU144" s="17" t="s">
        <v>82</v>
      </c>
    </row>
    <row r="145" spans="1:51" s="13" customFormat="1" ht="12">
      <c r="A145" s="13"/>
      <c r="B145" s="236"/>
      <c r="C145" s="237"/>
      <c r="D145" s="232" t="s">
        <v>166</v>
      </c>
      <c r="E145" s="238" t="s">
        <v>19</v>
      </c>
      <c r="F145" s="239" t="s">
        <v>82</v>
      </c>
      <c r="G145" s="237"/>
      <c r="H145" s="240">
        <v>1</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166</v>
      </c>
      <c r="AU145" s="246" t="s">
        <v>82</v>
      </c>
      <c r="AV145" s="13" t="s">
        <v>85</v>
      </c>
      <c r="AW145" s="13" t="s">
        <v>34</v>
      </c>
      <c r="AX145" s="13" t="s">
        <v>82</v>
      </c>
      <c r="AY145" s="246" t="s">
        <v>158</v>
      </c>
    </row>
    <row r="146" spans="1:65" s="2" customFormat="1" ht="55.5" customHeight="1">
      <c r="A146" s="38"/>
      <c r="B146" s="39"/>
      <c r="C146" s="219" t="s">
        <v>8</v>
      </c>
      <c r="D146" s="219" t="s">
        <v>159</v>
      </c>
      <c r="E146" s="220" t="s">
        <v>1301</v>
      </c>
      <c r="F146" s="221" t="s">
        <v>1302</v>
      </c>
      <c r="G146" s="222" t="s">
        <v>1303</v>
      </c>
      <c r="H146" s="223">
        <v>1</v>
      </c>
      <c r="I146" s="224"/>
      <c r="J146" s="225">
        <f>ROUND(I146*H146,2)</f>
        <v>0</v>
      </c>
      <c r="K146" s="221" t="s">
        <v>19</v>
      </c>
      <c r="L146" s="44"/>
      <c r="M146" s="226" t="s">
        <v>19</v>
      </c>
      <c r="N146" s="227" t="s">
        <v>45</v>
      </c>
      <c r="O146" s="84"/>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163</v>
      </c>
      <c r="AT146" s="230" t="s">
        <v>159</v>
      </c>
      <c r="AU146" s="230" t="s">
        <v>82</v>
      </c>
      <c r="AY146" s="17" t="s">
        <v>158</v>
      </c>
      <c r="BE146" s="231">
        <f>IF(N146="základní",J146,0)</f>
        <v>0</v>
      </c>
      <c r="BF146" s="231">
        <f>IF(N146="snížená",J146,0)</f>
        <v>0</v>
      </c>
      <c r="BG146" s="231">
        <f>IF(N146="zákl. přenesená",J146,0)</f>
        <v>0</v>
      </c>
      <c r="BH146" s="231">
        <f>IF(N146="sníž. přenesená",J146,0)</f>
        <v>0</v>
      </c>
      <c r="BI146" s="231">
        <f>IF(N146="nulová",J146,0)</f>
        <v>0</v>
      </c>
      <c r="BJ146" s="17" t="s">
        <v>82</v>
      </c>
      <c r="BK146" s="231">
        <f>ROUND(I146*H146,2)</f>
        <v>0</v>
      </c>
      <c r="BL146" s="17" t="s">
        <v>163</v>
      </c>
      <c r="BM146" s="230" t="s">
        <v>1304</v>
      </c>
    </row>
    <row r="147" spans="1:47" s="2" customFormat="1" ht="12">
      <c r="A147" s="38"/>
      <c r="B147" s="39"/>
      <c r="C147" s="40"/>
      <c r="D147" s="232" t="s">
        <v>165</v>
      </c>
      <c r="E147" s="40"/>
      <c r="F147" s="233" t="s">
        <v>1305</v>
      </c>
      <c r="G147" s="40"/>
      <c r="H147" s="40"/>
      <c r="I147" s="136"/>
      <c r="J147" s="40"/>
      <c r="K147" s="40"/>
      <c r="L147" s="44"/>
      <c r="M147" s="234"/>
      <c r="N147" s="235"/>
      <c r="O147" s="84"/>
      <c r="P147" s="84"/>
      <c r="Q147" s="84"/>
      <c r="R147" s="84"/>
      <c r="S147" s="84"/>
      <c r="T147" s="85"/>
      <c r="U147" s="38"/>
      <c r="V147" s="38"/>
      <c r="W147" s="38"/>
      <c r="X147" s="38"/>
      <c r="Y147" s="38"/>
      <c r="Z147" s="38"/>
      <c r="AA147" s="38"/>
      <c r="AB147" s="38"/>
      <c r="AC147" s="38"/>
      <c r="AD147" s="38"/>
      <c r="AE147" s="38"/>
      <c r="AT147" s="17" t="s">
        <v>165</v>
      </c>
      <c r="AU147" s="17" t="s">
        <v>82</v>
      </c>
    </row>
    <row r="148" spans="1:47" s="2" customFormat="1" ht="12">
      <c r="A148" s="38"/>
      <c r="B148" s="39"/>
      <c r="C148" s="40"/>
      <c r="D148" s="232" t="s">
        <v>181</v>
      </c>
      <c r="E148" s="40"/>
      <c r="F148" s="258" t="s">
        <v>1306</v>
      </c>
      <c r="G148" s="40"/>
      <c r="H148" s="40"/>
      <c r="I148" s="136"/>
      <c r="J148" s="40"/>
      <c r="K148" s="40"/>
      <c r="L148" s="44"/>
      <c r="M148" s="234"/>
      <c r="N148" s="235"/>
      <c r="O148" s="84"/>
      <c r="P148" s="84"/>
      <c r="Q148" s="84"/>
      <c r="R148" s="84"/>
      <c r="S148" s="84"/>
      <c r="T148" s="85"/>
      <c r="U148" s="38"/>
      <c r="V148" s="38"/>
      <c r="W148" s="38"/>
      <c r="X148" s="38"/>
      <c r="Y148" s="38"/>
      <c r="Z148" s="38"/>
      <c r="AA148" s="38"/>
      <c r="AB148" s="38"/>
      <c r="AC148" s="38"/>
      <c r="AD148" s="38"/>
      <c r="AE148" s="38"/>
      <c r="AT148" s="17" t="s">
        <v>181</v>
      </c>
      <c r="AU148" s="17" t="s">
        <v>82</v>
      </c>
    </row>
    <row r="149" spans="1:51" s="13" customFormat="1" ht="12">
      <c r="A149" s="13"/>
      <c r="B149" s="236"/>
      <c r="C149" s="237"/>
      <c r="D149" s="232" t="s">
        <v>166</v>
      </c>
      <c r="E149" s="238" t="s">
        <v>19</v>
      </c>
      <c r="F149" s="239" t="s">
        <v>1307</v>
      </c>
      <c r="G149" s="237"/>
      <c r="H149" s="240">
        <v>1</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166</v>
      </c>
      <c r="AU149" s="246" t="s">
        <v>82</v>
      </c>
      <c r="AV149" s="13" t="s">
        <v>85</v>
      </c>
      <c r="AW149" s="13" t="s">
        <v>34</v>
      </c>
      <c r="AX149" s="13" t="s">
        <v>82</v>
      </c>
      <c r="AY149" s="246" t="s">
        <v>158</v>
      </c>
    </row>
    <row r="150" spans="1:65" s="2" customFormat="1" ht="21.75" customHeight="1">
      <c r="A150" s="38"/>
      <c r="B150" s="39"/>
      <c r="C150" s="219" t="s">
        <v>195</v>
      </c>
      <c r="D150" s="219" t="s">
        <v>159</v>
      </c>
      <c r="E150" s="220" t="s">
        <v>257</v>
      </c>
      <c r="F150" s="221" t="s">
        <v>258</v>
      </c>
      <c r="G150" s="222" t="s">
        <v>202</v>
      </c>
      <c r="H150" s="223">
        <v>1</v>
      </c>
      <c r="I150" s="224"/>
      <c r="J150" s="225">
        <f>ROUND(I150*H150,2)</f>
        <v>0</v>
      </c>
      <c r="K150" s="221" t="s">
        <v>213</v>
      </c>
      <c r="L150" s="44"/>
      <c r="M150" s="226" t="s">
        <v>19</v>
      </c>
      <c r="N150" s="227" t="s">
        <v>45</v>
      </c>
      <c r="O150" s="84"/>
      <c r="P150" s="228">
        <f>O150*H150</f>
        <v>0</v>
      </c>
      <c r="Q150" s="228">
        <v>0</v>
      </c>
      <c r="R150" s="228">
        <f>Q150*H150</f>
        <v>0</v>
      </c>
      <c r="S150" s="228">
        <v>0</v>
      </c>
      <c r="T150" s="229">
        <f>S150*H150</f>
        <v>0</v>
      </c>
      <c r="U150" s="38"/>
      <c r="V150" s="38"/>
      <c r="W150" s="38"/>
      <c r="X150" s="38"/>
      <c r="Y150" s="38"/>
      <c r="Z150" s="38"/>
      <c r="AA150" s="38"/>
      <c r="AB150" s="38"/>
      <c r="AC150" s="38"/>
      <c r="AD150" s="38"/>
      <c r="AE150" s="38"/>
      <c r="AR150" s="230" t="s">
        <v>236</v>
      </c>
      <c r="AT150" s="230" t="s">
        <v>159</v>
      </c>
      <c r="AU150" s="230" t="s">
        <v>82</v>
      </c>
      <c r="AY150" s="17" t="s">
        <v>158</v>
      </c>
      <c r="BE150" s="231">
        <f>IF(N150="základní",J150,0)</f>
        <v>0</v>
      </c>
      <c r="BF150" s="231">
        <f>IF(N150="snížená",J150,0)</f>
        <v>0</v>
      </c>
      <c r="BG150" s="231">
        <f>IF(N150="zákl. přenesená",J150,0)</f>
        <v>0</v>
      </c>
      <c r="BH150" s="231">
        <f>IF(N150="sníž. přenesená",J150,0)</f>
        <v>0</v>
      </c>
      <c r="BI150" s="231">
        <f>IF(N150="nulová",J150,0)</f>
        <v>0</v>
      </c>
      <c r="BJ150" s="17" t="s">
        <v>82</v>
      </c>
      <c r="BK150" s="231">
        <f>ROUND(I150*H150,2)</f>
        <v>0</v>
      </c>
      <c r="BL150" s="17" t="s">
        <v>236</v>
      </c>
      <c r="BM150" s="230" t="s">
        <v>259</v>
      </c>
    </row>
    <row r="151" spans="1:47" s="2" customFormat="1" ht="12">
      <c r="A151" s="38"/>
      <c r="B151" s="39"/>
      <c r="C151" s="40"/>
      <c r="D151" s="232" t="s">
        <v>165</v>
      </c>
      <c r="E151" s="40"/>
      <c r="F151" s="233" t="s">
        <v>260</v>
      </c>
      <c r="G151" s="40"/>
      <c r="H151" s="40"/>
      <c r="I151" s="136"/>
      <c r="J151" s="40"/>
      <c r="K151" s="40"/>
      <c r="L151" s="44"/>
      <c r="M151" s="234"/>
      <c r="N151" s="235"/>
      <c r="O151" s="84"/>
      <c r="P151" s="84"/>
      <c r="Q151" s="84"/>
      <c r="R151" s="84"/>
      <c r="S151" s="84"/>
      <c r="T151" s="85"/>
      <c r="U151" s="38"/>
      <c r="V151" s="38"/>
      <c r="W151" s="38"/>
      <c r="X151" s="38"/>
      <c r="Y151" s="38"/>
      <c r="Z151" s="38"/>
      <c r="AA151" s="38"/>
      <c r="AB151" s="38"/>
      <c r="AC151" s="38"/>
      <c r="AD151" s="38"/>
      <c r="AE151" s="38"/>
      <c r="AT151" s="17" t="s">
        <v>165</v>
      </c>
      <c r="AU151" s="17" t="s">
        <v>82</v>
      </c>
    </row>
    <row r="152" spans="1:47" s="2" customFormat="1" ht="12">
      <c r="A152" s="38"/>
      <c r="B152" s="39"/>
      <c r="C152" s="40"/>
      <c r="D152" s="232" t="s">
        <v>216</v>
      </c>
      <c r="E152" s="40"/>
      <c r="F152" s="258" t="s">
        <v>261</v>
      </c>
      <c r="G152" s="40"/>
      <c r="H152" s="40"/>
      <c r="I152" s="136"/>
      <c r="J152" s="40"/>
      <c r="K152" s="40"/>
      <c r="L152" s="44"/>
      <c r="M152" s="234"/>
      <c r="N152" s="235"/>
      <c r="O152" s="84"/>
      <c r="P152" s="84"/>
      <c r="Q152" s="84"/>
      <c r="R152" s="84"/>
      <c r="S152" s="84"/>
      <c r="T152" s="85"/>
      <c r="U152" s="38"/>
      <c r="V152" s="38"/>
      <c r="W152" s="38"/>
      <c r="X152" s="38"/>
      <c r="Y152" s="38"/>
      <c r="Z152" s="38"/>
      <c r="AA152" s="38"/>
      <c r="AB152" s="38"/>
      <c r="AC152" s="38"/>
      <c r="AD152" s="38"/>
      <c r="AE152" s="38"/>
      <c r="AT152" s="17" t="s">
        <v>216</v>
      </c>
      <c r="AU152" s="17" t="s">
        <v>82</v>
      </c>
    </row>
    <row r="153" spans="1:65" s="2" customFormat="1" ht="21.75" customHeight="1">
      <c r="A153" s="38"/>
      <c r="B153" s="39"/>
      <c r="C153" s="219" t="s">
        <v>266</v>
      </c>
      <c r="D153" s="219" t="s">
        <v>159</v>
      </c>
      <c r="E153" s="220" t="s">
        <v>262</v>
      </c>
      <c r="F153" s="221" t="s">
        <v>263</v>
      </c>
      <c r="G153" s="222" t="s">
        <v>202</v>
      </c>
      <c r="H153" s="223">
        <v>6</v>
      </c>
      <c r="I153" s="224"/>
      <c r="J153" s="225">
        <f>ROUND(I153*H153,2)</f>
        <v>0</v>
      </c>
      <c r="K153" s="221" t="s">
        <v>213</v>
      </c>
      <c r="L153" s="44"/>
      <c r="M153" s="226" t="s">
        <v>19</v>
      </c>
      <c r="N153" s="227" t="s">
        <v>45</v>
      </c>
      <c r="O153" s="84"/>
      <c r="P153" s="228">
        <f>O153*H153</f>
        <v>0</v>
      </c>
      <c r="Q153" s="228">
        <v>0</v>
      </c>
      <c r="R153" s="228">
        <f>Q153*H153</f>
        <v>0</v>
      </c>
      <c r="S153" s="228">
        <v>0</v>
      </c>
      <c r="T153" s="229">
        <f>S153*H153</f>
        <v>0</v>
      </c>
      <c r="U153" s="38"/>
      <c r="V153" s="38"/>
      <c r="W153" s="38"/>
      <c r="X153" s="38"/>
      <c r="Y153" s="38"/>
      <c r="Z153" s="38"/>
      <c r="AA153" s="38"/>
      <c r="AB153" s="38"/>
      <c r="AC153" s="38"/>
      <c r="AD153" s="38"/>
      <c r="AE153" s="38"/>
      <c r="AR153" s="230" t="s">
        <v>236</v>
      </c>
      <c r="AT153" s="230" t="s">
        <v>159</v>
      </c>
      <c r="AU153" s="230" t="s">
        <v>82</v>
      </c>
      <c r="AY153" s="17" t="s">
        <v>158</v>
      </c>
      <c r="BE153" s="231">
        <f>IF(N153="základní",J153,0)</f>
        <v>0</v>
      </c>
      <c r="BF153" s="231">
        <f>IF(N153="snížená",J153,0)</f>
        <v>0</v>
      </c>
      <c r="BG153" s="231">
        <f>IF(N153="zákl. přenesená",J153,0)</f>
        <v>0</v>
      </c>
      <c r="BH153" s="231">
        <f>IF(N153="sníž. přenesená",J153,0)</f>
        <v>0</v>
      </c>
      <c r="BI153" s="231">
        <f>IF(N153="nulová",J153,0)</f>
        <v>0</v>
      </c>
      <c r="BJ153" s="17" t="s">
        <v>82</v>
      </c>
      <c r="BK153" s="231">
        <f>ROUND(I153*H153,2)</f>
        <v>0</v>
      </c>
      <c r="BL153" s="17" t="s">
        <v>236</v>
      </c>
      <c r="BM153" s="230" t="s">
        <v>264</v>
      </c>
    </row>
    <row r="154" spans="1:47" s="2" customFormat="1" ht="12">
      <c r="A154" s="38"/>
      <c r="B154" s="39"/>
      <c r="C154" s="40"/>
      <c r="D154" s="232" t="s">
        <v>165</v>
      </c>
      <c r="E154" s="40"/>
      <c r="F154" s="233" t="s">
        <v>265</v>
      </c>
      <c r="G154" s="40"/>
      <c r="H154" s="40"/>
      <c r="I154" s="136"/>
      <c r="J154" s="40"/>
      <c r="K154" s="40"/>
      <c r="L154" s="44"/>
      <c r="M154" s="234"/>
      <c r="N154" s="235"/>
      <c r="O154" s="84"/>
      <c r="P154" s="84"/>
      <c r="Q154" s="84"/>
      <c r="R154" s="84"/>
      <c r="S154" s="84"/>
      <c r="T154" s="85"/>
      <c r="U154" s="38"/>
      <c r="V154" s="38"/>
      <c r="W154" s="38"/>
      <c r="X154" s="38"/>
      <c r="Y154" s="38"/>
      <c r="Z154" s="38"/>
      <c r="AA154" s="38"/>
      <c r="AB154" s="38"/>
      <c r="AC154" s="38"/>
      <c r="AD154" s="38"/>
      <c r="AE154" s="38"/>
      <c r="AT154" s="17" t="s">
        <v>165</v>
      </c>
      <c r="AU154" s="17" t="s">
        <v>82</v>
      </c>
    </row>
    <row r="155" spans="1:47" s="2" customFormat="1" ht="12">
      <c r="A155" s="38"/>
      <c r="B155" s="39"/>
      <c r="C155" s="40"/>
      <c r="D155" s="232" t="s">
        <v>216</v>
      </c>
      <c r="E155" s="40"/>
      <c r="F155" s="258" t="s">
        <v>261</v>
      </c>
      <c r="G155" s="40"/>
      <c r="H155" s="40"/>
      <c r="I155" s="136"/>
      <c r="J155" s="40"/>
      <c r="K155" s="40"/>
      <c r="L155" s="44"/>
      <c r="M155" s="234"/>
      <c r="N155" s="235"/>
      <c r="O155" s="84"/>
      <c r="P155" s="84"/>
      <c r="Q155" s="84"/>
      <c r="R155" s="84"/>
      <c r="S155" s="84"/>
      <c r="T155" s="85"/>
      <c r="U155" s="38"/>
      <c r="V155" s="38"/>
      <c r="W155" s="38"/>
      <c r="X155" s="38"/>
      <c r="Y155" s="38"/>
      <c r="Z155" s="38"/>
      <c r="AA155" s="38"/>
      <c r="AB155" s="38"/>
      <c r="AC155" s="38"/>
      <c r="AD155" s="38"/>
      <c r="AE155" s="38"/>
      <c r="AT155" s="17" t="s">
        <v>216</v>
      </c>
      <c r="AU155" s="17" t="s">
        <v>82</v>
      </c>
    </row>
    <row r="156" spans="1:65" s="2" customFormat="1" ht="21.75" customHeight="1">
      <c r="A156" s="38"/>
      <c r="B156" s="39"/>
      <c r="C156" s="219" t="s">
        <v>271</v>
      </c>
      <c r="D156" s="219" t="s">
        <v>159</v>
      </c>
      <c r="E156" s="220" t="s">
        <v>267</v>
      </c>
      <c r="F156" s="221" t="s">
        <v>268</v>
      </c>
      <c r="G156" s="222" t="s">
        <v>202</v>
      </c>
      <c r="H156" s="223">
        <v>1</v>
      </c>
      <c r="I156" s="224"/>
      <c r="J156" s="225">
        <f>ROUND(I156*H156,2)</f>
        <v>0</v>
      </c>
      <c r="K156" s="221" t="s">
        <v>213</v>
      </c>
      <c r="L156" s="44"/>
      <c r="M156" s="226" t="s">
        <v>19</v>
      </c>
      <c r="N156" s="227" t="s">
        <v>45</v>
      </c>
      <c r="O156" s="84"/>
      <c r="P156" s="228">
        <f>O156*H156</f>
        <v>0</v>
      </c>
      <c r="Q156" s="228">
        <v>0</v>
      </c>
      <c r="R156" s="228">
        <f>Q156*H156</f>
        <v>0</v>
      </c>
      <c r="S156" s="228">
        <v>0</v>
      </c>
      <c r="T156" s="229">
        <f>S156*H156</f>
        <v>0</v>
      </c>
      <c r="U156" s="38"/>
      <c r="V156" s="38"/>
      <c r="W156" s="38"/>
      <c r="X156" s="38"/>
      <c r="Y156" s="38"/>
      <c r="Z156" s="38"/>
      <c r="AA156" s="38"/>
      <c r="AB156" s="38"/>
      <c r="AC156" s="38"/>
      <c r="AD156" s="38"/>
      <c r="AE156" s="38"/>
      <c r="AR156" s="230" t="s">
        <v>236</v>
      </c>
      <c r="AT156" s="230" t="s">
        <v>159</v>
      </c>
      <c r="AU156" s="230" t="s">
        <v>82</v>
      </c>
      <c r="AY156" s="17" t="s">
        <v>158</v>
      </c>
      <c r="BE156" s="231">
        <f>IF(N156="základní",J156,0)</f>
        <v>0</v>
      </c>
      <c r="BF156" s="231">
        <f>IF(N156="snížená",J156,0)</f>
        <v>0</v>
      </c>
      <c r="BG156" s="231">
        <f>IF(N156="zákl. přenesená",J156,0)</f>
        <v>0</v>
      </c>
      <c r="BH156" s="231">
        <f>IF(N156="sníž. přenesená",J156,0)</f>
        <v>0</v>
      </c>
      <c r="BI156" s="231">
        <f>IF(N156="nulová",J156,0)</f>
        <v>0</v>
      </c>
      <c r="BJ156" s="17" t="s">
        <v>82</v>
      </c>
      <c r="BK156" s="231">
        <f>ROUND(I156*H156,2)</f>
        <v>0</v>
      </c>
      <c r="BL156" s="17" t="s">
        <v>236</v>
      </c>
      <c r="BM156" s="230" t="s">
        <v>269</v>
      </c>
    </row>
    <row r="157" spans="1:47" s="2" customFormat="1" ht="12">
      <c r="A157" s="38"/>
      <c r="B157" s="39"/>
      <c r="C157" s="40"/>
      <c r="D157" s="232" t="s">
        <v>165</v>
      </c>
      <c r="E157" s="40"/>
      <c r="F157" s="233" t="s">
        <v>268</v>
      </c>
      <c r="G157" s="40"/>
      <c r="H157" s="40"/>
      <c r="I157" s="136"/>
      <c r="J157" s="40"/>
      <c r="K157" s="40"/>
      <c r="L157" s="44"/>
      <c r="M157" s="234"/>
      <c r="N157" s="235"/>
      <c r="O157" s="84"/>
      <c r="P157" s="84"/>
      <c r="Q157" s="84"/>
      <c r="R157" s="84"/>
      <c r="S157" s="84"/>
      <c r="T157" s="85"/>
      <c r="U157" s="38"/>
      <c r="V157" s="38"/>
      <c r="W157" s="38"/>
      <c r="X157" s="38"/>
      <c r="Y157" s="38"/>
      <c r="Z157" s="38"/>
      <c r="AA157" s="38"/>
      <c r="AB157" s="38"/>
      <c r="AC157" s="38"/>
      <c r="AD157" s="38"/>
      <c r="AE157" s="38"/>
      <c r="AT157" s="17" t="s">
        <v>165</v>
      </c>
      <c r="AU157" s="17" t="s">
        <v>82</v>
      </c>
    </row>
    <row r="158" spans="1:51" s="13" customFormat="1" ht="12">
      <c r="A158" s="13"/>
      <c r="B158" s="236"/>
      <c r="C158" s="237"/>
      <c r="D158" s="232" t="s">
        <v>166</v>
      </c>
      <c r="E158" s="238" t="s">
        <v>19</v>
      </c>
      <c r="F158" s="239" t="s">
        <v>1308</v>
      </c>
      <c r="G158" s="237"/>
      <c r="H158" s="240">
        <v>1</v>
      </c>
      <c r="I158" s="241"/>
      <c r="J158" s="237"/>
      <c r="K158" s="237"/>
      <c r="L158" s="242"/>
      <c r="M158" s="243"/>
      <c r="N158" s="244"/>
      <c r="O158" s="244"/>
      <c r="P158" s="244"/>
      <c r="Q158" s="244"/>
      <c r="R158" s="244"/>
      <c r="S158" s="244"/>
      <c r="T158" s="245"/>
      <c r="U158" s="13"/>
      <c r="V158" s="13"/>
      <c r="W158" s="13"/>
      <c r="X158" s="13"/>
      <c r="Y158" s="13"/>
      <c r="Z158" s="13"/>
      <c r="AA158" s="13"/>
      <c r="AB158" s="13"/>
      <c r="AC158" s="13"/>
      <c r="AD158" s="13"/>
      <c r="AE158" s="13"/>
      <c r="AT158" s="246" t="s">
        <v>166</v>
      </c>
      <c r="AU158" s="246" t="s">
        <v>82</v>
      </c>
      <c r="AV158" s="13" t="s">
        <v>85</v>
      </c>
      <c r="AW158" s="13" t="s">
        <v>34</v>
      </c>
      <c r="AX158" s="13" t="s">
        <v>82</v>
      </c>
      <c r="AY158" s="246" t="s">
        <v>158</v>
      </c>
    </row>
    <row r="159" spans="1:65" s="2" customFormat="1" ht="21.75" customHeight="1">
      <c r="A159" s="38"/>
      <c r="B159" s="39"/>
      <c r="C159" s="219" t="s">
        <v>277</v>
      </c>
      <c r="D159" s="219" t="s">
        <v>159</v>
      </c>
      <c r="E159" s="220" t="s">
        <v>272</v>
      </c>
      <c r="F159" s="221" t="s">
        <v>273</v>
      </c>
      <c r="G159" s="222" t="s">
        <v>202</v>
      </c>
      <c r="H159" s="223">
        <v>9</v>
      </c>
      <c r="I159" s="224"/>
      <c r="J159" s="225">
        <f>ROUND(I159*H159,2)</f>
        <v>0</v>
      </c>
      <c r="K159" s="221" t="s">
        <v>213</v>
      </c>
      <c r="L159" s="44"/>
      <c r="M159" s="226" t="s">
        <v>19</v>
      </c>
      <c r="N159" s="227" t="s">
        <v>45</v>
      </c>
      <c r="O159" s="84"/>
      <c r="P159" s="228">
        <f>O159*H159</f>
        <v>0</v>
      </c>
      <c r="Q159" s="228">
        <v>0</v>
      </c>
      <c r="R159" s="228">
        <f>Q159*H159</f>
        <v>0</v>
      </c>
      <c r="S159" s="228">
        <v>0</v>
      </c>
      <c r="T159" s="229">
        <f>S159*H159</f>
        <v>0</v>
      </c>
      <c r="U159" s="38"/>
      <c r="V159" s="38"/>
      <c r="W159" s="38"/>
      <c r="X159" s="38"/>
      <c r="Y159" s="38"/>
      <c r="Z159" s="38"/>
      <c r="AA159" s="38"/>
      <c r="AB159" s="38"/>
      <c r="AC159" s="38"/>
      <c r="AD159" s="38"/>
      <c r="AE159" s="38"/>
      <c r="AR159" s="230" t="s">
        <v>236</v>
      </c>
      <c r="AT159" s="230" t="s">
        <v>159</v>
      </c>
      <c r="AU159" s="230" t="s">
        <v>82</v>
      </c>
      <c r="AY159" s="17" t="s">
        <v>158</v>
      </c>
      <c r="BE159" s="231">
        <f>IF(N159="základní",J159,0)</f>
        <v>0</v>
      </c>
      <c r="BF159" s="231">
        <f>IF(N159="snížená",J159,0)</f>
        <v>0</v>
      </c>
      <c r="BG159" s="231">
        <f>IF(N159="zákl. přenesená",J159,0)</f>
        <v>0</v>
      </c>
      <c r="BH159" s="231">
        <f>IF(N159="sníž. přenesená",J159,0)</f>
        <v>0</v>
      </c>
      <c r="BI159" s="231">
        <f>IF(N159="nulová",J159,0)</f>
        <v>0</v>
      </c>
      <c r="BJ159" s="17" t="s">
        <v>82</v>
      </c>
      <c r="BK159" s="231">
        <f>ROUND(I159*H159,2)</f>
        <v>0</v>
      </c>
      <c r="BL159" s="17" t="s">
        <v>236</v>
      </c>
      <c r="BM159" s="230" t="s">
        <v>274</v>
      </c>
    </row>
    <row r="160" spans="1:47" s="2" customFormat="1" ht="12">
      <c r="A160" s="38"/>
      <c r="B160" s="39"/>
      <c r="C160" s="40"/>
      <c r="D160" s="232" t="s">
        <v>165</v>
      </c>
      <c r="E160" s="40"/>
      <c r="F160" s="233" t="s">
        <v>275</v>
      </c>
      <c r="G160" s="40"/>
      <c r="H160" s="40"/>
      <c r="I160" s="136"/>
      <c r="J160" s="40"/>
      <c r="K160" s="40"/>
      <c r="L160" s="44"/>
      <c r="M160" s="234"/>
      <c r="N160" s="235"/>
      <c r="O160" s="84"/>
      <c r="P160" s="84"/>
      <c r="Q160" s="84"/>
      <c r="R160" s="84"/>
      <c r="S160" s="84"/>
      <c r="T160" s="85"/>
      <c r="U160" s="38"/>
      <c r="V160" s="38"/>
      <c r="W160" s="38"/>
      <c r="X160" s="38"/>
      <c r="Y160" s="38"/>
      <c r="Z160" s="38"/>
      <c r="AA160" s="38"/>
      <c r="AB160" s="38"/>
      <c r="AC160" s="38"/>
      <c r="AD160" s="38"/>
      <c r="AE160" s="38"/>
      <c r="AT160" s="17" t="s">
        <v>165</v>
      </c>
      <c r="AU160" s="17" t="s">
        <v>82</v>
      </c>
    </row>
    <row r="161" spans="1:51" s="13" customFormat="1" ht="12">
      <c r="A161" s="13"/>
      <c r="B161" s="236"/>
      <c r="C161" s="237"/>
      <c r="D161" s="232" t="s">
        <v>166</v>
      </c>
      <c r="E161" s="238" t="s">
        <v>19</v>
      </c>
      <c r="F161" s="239" t="s">
        <v>1309</v>
      </c>
      <c r="G161" s="237"/>
      <c r="H161" s="240">
        <v>9</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166</v>
      </c>
      <c r="AU161" s="246" t="s">
        <v>82</v>
      </c>
      <c r="AV161" s="13" t="s">
        <v>85</v>
      </c>
      <c r="AW161" s="13" t="s">
        <v>34</v>
      </c>
      <c r="AX161" s="13" t="s">
        <v>82</v>
      </c>
      <c r="AY161" s="246" t="s">
        <v>158</v>
      </c>
    </row>
    <row r="162" spans="1:65" s="2" customFormat="1" ht="21.75" customHeight="1">
      <c r="A162" s="38"/>
      <c r="B162" s="39"/>
      <c r="C162" s="219" t="s">
        <v>282</v>
      </c>
      <c r="D162" s="219" t="s">
        <v>159</v>
      </c>
      <c r="E162" s="220" t="s">
        <v>1310</v>
      </c>
      <c r="F162" s="221" t="s">
        <v>1311</v>
      </c>
      <c r="G162" s="222" t="s">
        <v>202</v>
      </c>
      <c r="H162" s="223">
        <v>2</v>
      </c>
      <c r="I162" s="224"/>
      <c r="J162" s="225">
        <f>ROUND(I162*H162,2)</f>
        <v>0</v>
      </c>
      <c r="K162" s="221" t="s">
        <v>213</v>
      </c>
      <c r="L162" s="44"/>
      <c r="M162" s="226" t="s">
        <v>19</v>
      </c>
      <c r="N162" s="227" t="s">
        <v>45</v>
      </c>
      <c r="O162" s="84"/>
      <c r="P162" s="228">
        <f>O162*H162</f>
        <v>0</v>
      </c>
      <c r="Q162" s="228">
        <v>0</v>
      </c>
      <c r="R162" s="228">
        <f>Q162*H162</f>
        <v>0</v>
      </c>
      <c r="S162" s="228">
        <v>0</v>
      </c>
      <c r="T162" s="229">
        <f>S162*H162</f>
        <v>0</v>
      </c>
      <c r="U162" s="38"/>
      <c r="V162" s="38"/>
      <c r="W162" s="38"/>
      <c r="X162" s="38"/>
      <c r="Y162" s="38"/>
      <c r="Z162" s="38"/>
      <c r="AA162" s="38"/>
      <c r="AB162" s="38"/>
      <c r="AC162" s="38"/>
      <c r="AD162" s="38"/>
      <c r="AE162" s="38"/>
      <c r="AR162" s="230" t="s">
        <v>236</v>
      </c>
      <c r="AT162" s="230" t="s">
        <v>159</v>
      </c>
      <c r="AU162" s="230" t="s">
        <v>82</v>
      </c>
      <c r="AY162" s="17" t="s">
        <v>158</v>
      </c>
      <c r="BE162" s="231">
        <f>IF(N162="základní",J162,0)</f>
        <v>0</v>
      </c>
      <c r="BF162" s="231">
        <f>IF(N162="snížená",J162,0)</f>
        <v>0</v>
      </c>
      <c r="BG162" s="231">
        <f>IF(N162="zákl. přenesená",J162,0)</f>
        <v>0</v>
      </c>
      <c r="BH162" s="231">
        <f>IF(N162="sníž. přenesená",J162,0)</f>
        <v>0</v>
      </c>
      <c r="BI162" s="231">
        <f>IF(N162="nulová",J162,0)</f>
        <v>0</v>
      </c>
      <c r="BJ162" s="17" t="s">
        <v>82</v>
      </c>
      <c r="BK162" s="231">
        <f>ROUND(I162*H162,2)</f>
        <v>0</v>
      </c>
      <c r="BL162" s="17" t="s">
        <v>236</v>
      </c>
      <c r="BM162" s="230" t="s">
        <v>280</v>
      </c>
    </row>
    <row r="163" spans="1:47" s="2" customFormat="1" ht="12">
      <c r="A163" s="38"/>
      <c r="B163" s="39"/>
      <c r="C163" s="40"/>
      <c r="D163" s="232" t="s">
        <v>165</v>
      </c>
      <c r="E163" s="40"/>
      <c r="F163" s="233" t="s">
        <v>1311</v>
      </c>
      <c r="G163" s="40"/>
      <c r="H163" s="40"/>
      <c r="I163" s="136"/>
      <c r="J163" s="40"/>
      <c r="K163" s="40"/>
      <c r="L163" s="44"/>
      <c r="M163" s="234"/>
      <c r="N163" s="235"/>
      <c r="O163" s="84"/>
      <c r="P163" s="84"/>
      <c r="Q163" s="84"/>
      <c r="R163" s="84"/>
      <c r="S163" s="84"/>
      <c r="T163" s="85"/>
      <c r="U163" s="38"/>
      <c r="V163" s="38"/>
      <c r="W163" s="38"/>
      <c r="X163" s="38"/>
      <c r="Y163" s="38"/>
      <c r="Z163" s="38"/>
      <c r="AA163" s="38"/>
      <c r="AB163" s="38"/>
      <c r="AC163" s="38"/>
      <c r="AD163" s="38"/>
      <c r="AE163" s="38"/>
      <c r="AT163" s="17" t="s">
        <v>165</v>
      </c>
      <c r="AU163" s="17" t="s">
        <v>82</v>
      </c>
    </row>
    <row r="164" spans="1:51" s="13" customFormat="1" ht="12">
      <c r="A164" s="13"/>
      <c r="B164" s="236"/>
      <c r="C164" s="237"/>
      <c r="D164" s="232" t="s">
        <v>166</v>
      </c>
      <c r="E164" s="238" t="s">
        <v>19</v>
      </c>
      <c r="F164" s="239" t="s">
        <v>1312</v>
      </c>
      <c r="G164" s="237"/>
      <c r="H164" s="240">
        <v>2</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166</v>
      </c>
      <c r="AU164" s="246" t="s">
        <v>82</v>
      </c>
      <c r="AV164" s="13" t="s">
        <v>85</v>
      </c>
      <c r="AW164" s="13" t="s">
        <v>34</v>
      </c>
      <c r="AX164" s="13" t="s">
        <v>82</v>
      </c>
      <c r="AY164" s="246" t="s">
        <v>158</v>
      </c>
    </row>
    <row r="165" spans="1:65" s="2" customFormat="1" ht="21.75" customHeight="1">
      <c r="A165" s="38"/>
      <c r="B165" s="39"/>
      <c r="C165" s="219" t="s">
        <v>7</v>
      </c>
      <c r="D165" s="219" t="s">
        <v>159</v>
      </c>
      <c r="E165" s="220" t="s">
        <v>283</v>
      </c>
      <c r="F165" s="221" t="s">
        <v>284</v>
      </c>
      <c r="G165" s="222" t="s">
        <v>202</v>
      </c>
      <c r="H165" s="223">
        <v>1</v>
      </c>
      <c r="I165" s="224"/>
      <c r="J165" s="225">
        <f>ROUND(I165*H165,2)</f>
        <v>0</v>
      </c>
      <c r="K165" s="221" t="s">
        <v>213</v>
      </c>
      <c r="L165" s="44"/>
      <c r="M165" s="226" t="s">
        <v>19</v>
      </c>
      <c r="N165" s="227" t="s">
        <v>45</v>
      </c>
      <c r="O165" s="84"/>
      <c r="P165" s="228">
        <f>O165*H165</f>
        <v>0</v>
      </c>
      <c r="Q165" s="228">
        <v>0</v>
      </c>
      <c r="R165" s="228">
        <f>Q165*H165</f>
        <v>0</v>
      </c>
      <c r="S165" s="228">
        <v>0</v>
      </c>
      <c r="T165" s="229">
        <f>S165*H165</f>
        <v>0</v>
      </c>
      <c r="U165" s="38"/>
      <c r="V165" s="38"/>
      <c r="W165" s="38"/>
      <c r="X165" s="38"/>
      <c r="Y165" s="38"/>
      <c r="Z165" s="38"/>
      <c r="AA165" s="38"/>
      <c r="AB165" s="38"/>
      <c r="AC165" s="38"/>
      <c r="AD165" s="38"/>
      <c r="AE165" s="38"/>
      <c r="AR165" s="230" t="s">
        <v>236</v>
      </c>
      <c r="AT165" s="230" t="s">
        <v>159</v>
      </c>
      <c r="AU165" s="230" t="s">
        <v>82</v>
      </c>
      <c r="AY165" s="17" t="s">
        <v>158</v>
      </c>
      <c r="BE165" s="231">
        <f>IF(N165="základní",J165,0)</f>
        <v>0</v>
      </c>
      <c r="BF165" s="231">
        <f>IF(N165="snížená",J165,0)</f>
        <v>0</v>
      </c>
      <c r="BG165" s="231">
        <f>IF(N165="zákl. přenesená",J165,0)</f>
        <v>0</v>
      </c>
      <c r="BH165" s="231">
        <f>IF(N165="sníž. přenesená",J165,0)</f>
        <v>0</v>
      </c>
      <c r="BI165" s="231">
        <f>IF(N165="nulová",J165,0)</f>
        <v>0</v>
      </c>
      <c r="BJ165" s="17" t="s">
        <v>82</v>
      </c>
      <c r="BK165" s="231">
        <f>ROUND(I165*H165,2)</f>
        <v>0</v>
      </c>
      <c r="BL165" s="17" t="s">
        <v>236</v>
      </c>
      <c r="BM165" s="230" t="s">
        <v>285</v>
      </c>
    </row>
    <row r="166" spans="1:47" s="2" customFormat="1" ht="12">
      <c r="A166" s="38"/>
      <c r="B166" s="39"/>
      <c r="C166" s="40"/>
      <c r="D166" s="232" t="s">
        <v>165</v>
      </c>
      <c r="E166" s="40"/>
      <c r="F166" s="233" t="s">
        <v>286</v>
      </c>
      <c r="G166" s="40"/>
      <c r="H166" s="40"/>
      <c r="I166" s="136"/>
      <c r="J166" s="40"/>
      <c r="K166" s="40"/>
      <c r="L166" s="44"/>
      <c r="M166" s="234"/>
      <c r="N166" s="235"/>
      <c r="O166" s="84"/>
      <c r="P166" s="84"/>
      <c r="Q166" s="84"/>
      <c r="R166" s="84"/>
      <c r="S166" s="84"/>
      <c r="T166" s="85"/>
      <c r="U166" s="38"/>
      <c r="V166" s="38"/>
      <c r="W166" s="38"/>
      <c r="X166" s="38"/>
      <c r="Y166" s="38"/>
      <c r="Z166" s="38"/>
      <c r="AA166" s="38"/>
      <c r="AB166" s="38"/>
      <c r="AC166" s="38"/>
      <c r="AD166" s="38"/>
      <c r="AE166" s="38"/>
      <c r="AT166" s="17" t="s">
        <v>165</v>
      </c>
      <c r="AU166" s="17" t="s">
        <v>82</v>
      </c>
    </row>
    <row r="167" spans="1:51" s="13" customFormat="1" ht="12">
      <c r="A167" s="13"/>
      <c r="B167" s="236"/>
      <c r="C167" s="237"/>
      <c r="D167" s="232" t="s">
        <v>166</v>
      </c>
      <c r="E167" s="238" t="s">
        <v>19</v>
      </c>
      <c r="F167" s="239" t="s">
        <v>1313</v>
      </c>
      <c r="G167" s="237"/>
      <c r="H167" s="240">
        <v>1</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166</v>
      </c>
      <c r="AU167" s="246" t="s">
        <v>82</v>
      </c>
      <c r="AV167" s="13" t="s">
        <v>85</v>
      </c>
      <c r="AW167" s="13" t="s">
        <v>34</v>
      </c>
      <c r="AX167" s="13" t="s">
        <v>82</v>
      </c>
      <c r="AY167" s="246" t="s">
        <v>158</v>
      </c>
    </row>
    <row r="168" spans="1:65" s="2" customFormat="1" ht="16.5" customHeight="1">
      <c r="A168" s="38"/>
      <c r="B168" s="39"/>
      <c r="C168" s="219" t="s">
        <v>293</v>
      </c>
      <c r="D168" s="219" t="s">
        <v>159</v>
      </c>
      <c r="E168" s="220" t="s">
        <v>1314</v>
      </c>
      <c r="F168" s="221" t="s">
        <v>1315</v>
      </c>
      <c r="G168" s="222" t="s">
        <v>202</v>
      </c>
      <c r="H168" s="223">
        <v>1</v>
      </c>
      <c r="I168" s="224"/>
      <c r="J168" s="225">
        <f>ROUND(I168*H168,2)</f>
        <v>0</v>
      </c>
      <c r="K168" s="221" t="s">
        <v>213</v>
      </c>
      <c r="L168" s="44"/>
      <c r="M168" s="226" t="s">
        <v>19</v>
      </c>
      <c r="N168" s="227" t="s">
        <v>45</v>
      </c>
      <c r="O168" s="84"/>
      <c r="P168" s="228">
        <f>O168*H168</f>
        <v>0</v>
      </c>
      <c r="Q168" s="228">
        <v>0</v>
      </c>
      <c r="R168" s="228">
        <f>Q168*H168</f>
        <v>0</v>
      </c>
      <c r="S168" s="228">
        <v>0</v>
      </c>
      <c r="T168" s="229">
        <f>S168*H168</f>
        <v>0</v>
      </c>
      <c r="U168" s="38"/>
      <c r="V168" s="38"/>
      <c r="W168" s="38"/>
      <c r="X168" s="38"/>
      <c r="Y168" s="38"/>
      <c r="Z168" s="38"/>
      <c r="AA168" s="38"/>
      <c r="AB168" s="38"/>
      <c r="AC168" s="38"/>
      <c r="AD168" s="38"/>
      <c r="AE168" s="38"/>
      <c r="AR168" s="230" t="s">
        <v>236</v>
      </c>
      <c r="AT168" s="230" t="s">
        <v>159</v>
      </c>
      <c r="AU168" s="230" t="s">
        <v>82</v>
      </c>
      <c r="AY168" s="17" t="s">
        <v>158</v>
      </c>
      <c r="BE168" s="231">
        <f>IF(N168="základní",J168,0)</f>
        <v>0</v>
      </c>
      <c r="BF168" s="231">
        <f>IF(N168="snížená",J168,0)</f>
        <v>0</v>
      </c>
      <c r="BG168" s="231">
        <f>IF(N168="zákl. přenesená",J168,0)</f>
        <v>0</v>
      </c>
      <c r="BH168" s="231">
        <f>IF(N168="sníž. přenesená",J168,0)</f>
        <v>0</v>
      </c>
      <c r="BI168" s="231">
        <f>IF(N168="nulová",J168,0)</f>
        <v>0</v>
      </c>
      <c r="BJ168" s="17" t="s">
        <v>82</v>
      </c>
      <c r="BK168" s="231">
        <f>ROUND(I168*H168,2)</f>
        <v>0</v>
      </c>
      <c r="BL168" s="17" t="s">
        <v>236</v>
      </c>
      <c r="BM168" s="230" t="s">
        <v>1316</v>
      </c>
    </row>
    <row r="169" spans="1:47" s="2" customFormat="1" ht="12">
      <c r="A169" s="38"/>
      <c r="B169" s="39"/>
      <c r="C169" s="40"/>
      <c r="D169" s="232" t="s">
        <v>165</v>
      </c>
      <c r="E169" s="40"/>
      <c r="F169" s="233" t="s">
        <v>1317</v>
      </c>
      <c r="G169" s="40"/>
      <c r="H169" s="40"/>
      <c r="I169" s="136"/>
      <c r="J169" s="40"/>
      <c r="K169" s="40"/>
      <c r="L169" s="44"/>
      <c r="M169" s="234"/>
      <c r="N169" s="235"/>
      <c r="O169" s="84"/>
      <c r="P169" s="84"/>
      <c r="Q169" s="84"/>
      <c r="R169" s="84"/>
      <c r="S169" s="84"/>
      <c r="T169" s="85"/>
      <c r="U169" s="38"/>
      <c r="V169" s="38"/>
      <c r="W169" s="38"/>
      <c r="X169" s="38"/>
      <c r="Y169" s="38"/>
      <c r="Z169" s="38"/>
      <c r="AA169" s="38"/>
      <c r="AB169" s="38"/>
      <c r="AC169" s="38"/>
      <c r="AD169" s="38"/>
      <c r="AE169" s="38"/>
      <c r="AT169" s="17" t="s">
        <v>165</v>
      </c>
      <c r="AU169" s="17" t="s">
        <v>82</v>
      </c>
    </row>
    <row r="170" spans="1:51" s="13" customFormat="1" ht="12">
      <c r="A170" s="13"/>
      <c r="B170" s="236"/>
      <c r="C170" s="237"/>
      <c r="D170" s="232" t="s">
        <v>166</v>
      </c>
      <c r="E170" s="238" t="s">
        <v>19</v>
      </c>
      <c r="F170" s="239" t="s">
        <v>1313</v>
      </c>
      <c r="G170" s="237"/>
      <c r="H170" s="240">
        <v>1</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166</v>
      </c>
      <c r="AU170" s="246" t="s">
        <v>82</v>
      </c>
      <c r="AV170" s="13" t="s">
        <v>85</v>
      </c>
      <c r="AW170" s="13" t="s">
        <v>34</v>
      </c>
      <c r="AX170" s="13" t="s">
        <v>82</v>
      </c>
      <c r="AY170" s="246" t="s">
        <v>158</v>
      </c>
    </row>
    <row r="171" spans="1:65" s="2" customFormat="1" ht="16.5" customHeight="1">
      <c r="A171" s="38"/>
      <c r="B171" s="39"/>
      <c r="C171" s="219" t="s">
        <v>298</v>
      </c>
      <c r="D171" s="219" t="s">
        <v>159</v>
      </c>
      <c r="E171" s="220" t="s">
        <v>294</v>
      </c>
      <c r="F171" s="221" t="s">
        <v>295</v>
      </c>
      <c r="G171" s="222" t="s">
        <v>202</v>
      </c>
      <c r="H171" s="223">
        <v>1</v>
      </c>
      <c r="I171" s="224"/>
      <c r="J171" s="225">
        <f>ROUND(I171*H171,2)</f>
        <v>0</v>
      </c>
      <c r="K171" s="221" t="s">
        <v>213</v>
      </c>
      <c r="L171" s="44"/>
      <c r="M171" s="226" t="s">
        <v>19</v>
      </c>
      <c r="N171" s="227" t="s">
        <v>45</v>
      </c>
      <c r="O171" s="84"/>
      <c r="P171" s="228">
        <f>O171*H171</f>
        <v>0</v>
      </c>
      <c r="Q171" s="228">
        <v>0</v>
      </c>
      <c r="R171" s="228">
        <f>Q171*H171</f>
        <v>0</v>
      </c>
      <c r="S171" s="228">
        <v>0</v>
      </c>
      <c r="T171" s="229">
        <f>S171*H171</f>
        <v>0</v>
      </c>
      <c r="U171" s="38"/>
      <c r="V171" s="38"/>
      <c r="W171" s="38"/>
      <c r="X171" s="38"/>
      <c r="Y171" s="38"/>
      <c r="Z171" s="38"/>
      <c r="AA171" s="38"/>
      <c r="AB171" s="38"/>
      <c r="AC171" s="38"/>
      <c r="AD171" s="38"/>
      <c r="AE171" s="38"/>
      <c r="AR171" s="230" t="s">
        <v>236</v>
      </c>
      <c r="AT171" s="230" t="s">
        <v>159</v>
      </c>
      <c r="AU171" s="230" t="s">
        <v>82</v>
      </c>
      <c r="AY171" s="17" t="s">
        <v>158</v>
      </c>
      <c r="BE171" s="231">
        <f>IF(N171="základní",J171,0)</f>
        <v>0</v>
      </c>
      <c r="BF171" s="231">
        <f>IF(N171="snížená",J171,0)</f>
        <v>0</v>
      </c>
      <c r="BG171" s="231">
        <f>IF(N171="zákl. přenesená",J171,0)</f>
        <v>0</v>
      </c>
      <c r="BH171" s="231">
        <f>IF(N171="sníž. přenesená",J171,0)</f>
        <v>0</v>
      </c>
      <c r="BI171" s="231">
        <f>IF(N171="nulová",J171,0)</f>
        <v>0</v>
      </c>
      <c r="BJ171" s="17" t="s">
        <v>82</v>
      </c>
      <c r="BK171" s="231">
        <f>ROUND(I171*H171,2)</f>
        <v>0</v>
      </c>
      <c r="BL171" s="17" t="s">
        <v>236</v>
      </c>
      <c r="BM171" s="230" t="s">
        <v>290</v>
      </c>
    </row>
    <row r="172" spans="1:47" s="2" customFormat="1" ht="12">
      <c r="A172" s="38"/>
      <c r="B172" s="39"/>
      <c r="C172" s="40"/>
      <c r="D172" s="232" t="s">
        <v>165</v>
      </c>
      <c r="E172" s="40"/>
      <c r="F172" s="233" t="s">
        <v>297</v>
      </c>
      <c r="G172" s="40"/>
      <c r="H172" s="40"/>
      <c r="I172" s="136"/>
      <c r="J172" s="40"/>
      <c r="K172" s="40"/>
      <c r="L172" s="44"/>
      <c r="M172" s="234"/>
      <c r="N172" s="235"/>
      <c r="O172" s="84"/>
      <c r="P172" s="84"/>
      <c r="Q172" s="84"/>
      <c r="R172" s="84"/>
      <c r="S172" s="84"/>
      <c r="T172" s="85"/>
      <c r="U172" s="38"/>
      <c r="V172" s="38"/>
      <c r="W172" s="38"/>
      <c r="X172" s="38"/>
      <c r="Y172" s="38"/>
      <c r="Z172" s="38"/>
      <c r="AA172" s="38"/>
      <c r="AB172" s="38"/>
      <c r="AC172" s="38"/>
      <c r="AD172" s="38"/>
      <c r="AE172" s="38"/>
      <c r="AT172" s="17" t="s">
        <v>165</v>
      </c>
      <c r="AU172" s="17" t="s">
        <v>82</v>
      </c>
    </row>
    <row r="173" spans="1:51" s="13" customFormat="1" ht="12">
      <c r="A173" s="13"/>
      <c r="B173" s="236"/>
      <c r="C173" s="237"/>
      <c r="D173" s="232" t="s">
        <v>166</v>
      </c>
      <c r="E173" s="238" t="s">
        <v>19</v>
      </c>
      <c r="F173" s="239" t="s">
        <v>1313</v>
      </c>
      <c r="G173" s="237"/>
      <c r="H173" s="240">
        <v>1</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166</v>
      </c>
      <c r="AU173" s="246" t="s">
        <v>82</v>
      </c>
      <c r="AV173" s="13" t="s">
        <v>85</v>
      </c>
      <c r="AW173" s="13" t="s">
        <v>34</v>
      </c>
      <c r="AX173" s="13" t="s">
        <v>82</v>
      </c>
      <c r="AY173" s="246" t="s">
        <v>158</v>
      </c>
    </row>
    <row r="174" spans="1:65" s="2" customFormat="1" ht="16.5" customHeight="1">
      <c r="A174" s="38"/>
      <c r="B174" s="39"/>
      <c r="C174" s="219" t="s">
        <v>304</v>
      </c>
      <c r="D174" s="219" t="s">
        <v>159</v>
      </c>
      <c r="E174" s="220" t="s">
        <v>299</v>
      </c>
      <c r="F174" s="221" t="s">
        <v>300</v>
      </c>
      <c r="G174" s="222" t="s">
        <v>202</v>
      </c>
      <c r="H174" s="223">
        <v>4</v>
      </c>
      <c r="I174" s="224"/>
      <c r="J174" s="225">
        <f>ROUND(I174*H174,2)</f>
        <v>0</v>
      </c>
      <c r="K174" s="221" t="s">
        <v>213</v>
      </c>
      <c r="L174" s="44"/>
      <c r="M174" s="226" t="s">
        <v>19</v>
      </c>
      <c r="N174" s="227" t="s">
        <v>45</v>
      </c>
      <c r="O174" s="84"/>
      <c r="P174" s="228">
        <f>O174*H174</f>
        <v>0</v>
      </c>
      <c r="Q174" s="228">
        <v>0</v>
      </c>
      <c r="R174" s="228">
        <f>Q174*H174</f>
        <v>0</v>
      </c>
      <c r="S174" s="228">
        <v>0</v>
      </c>
      <c r="T174" s="229">
        <f>S174*H174</f>
        <v>0</v>
      </c>
      <c r="U174" s="38"/>
      <c r="V174" s="38"/>
      <c r="W174" s="38"/>
      <c r="X174" s="38"/>
      <c r="Y174" s="38"/>
      <c r="Z174" s="38"/>
      <c r="AA174" s="38"/>
      <c r="AB174" s="38"/>
      <c r="AC174" s="38"/>
      <c r="AD174" s="38"/>
      <c r="AE174" s="38"/>
      <c r="AR174" s="230" t="s">
        <v>236</v>
      </c>
      <c r="AT174" s="230" t="s">
        <v>159</v>
      </c>
      <c r="AU174" s="230" t="s">
        <v>82</v>
      </c>
      <c r="AY174" s="17" t="s">
        <v>158</v>
      </c>
      <c r="BE174" s="231">
        <f>IF(N174="základní",J174,0)</f>
        <v>0</v>
      </c>
      <c r="BF174" s="231">
        <f>IF(N174="snížená",J174,0)</f>
        <v>0</v>
      </c>
      <c r="BG174" s="231">
        <f>IF(N174="zákl. přenesená",J174,0)</f>
        <v>0</v>
      </c>
      <c r="BH174" s="231">
        <f>IF(N174="sníž. přenesená",J174,0)</f>
        <v>0</v>
      </c>
      <c r="BI174" s="231">
        <f>IF(N174="nulová",J174,0)</f>
        <v>0</v>
      </c>
      <c r="BJ174" s="17" t="s">
        <v>82</v>
      </c>
      <c r="BK174" s="231">
        <f>ROUND(I174*H174,2)</f>
        <v>0</v>
      </c>
      <c r="BL174" s="17" t="s">
        <v>236</v>
      </c>
      <c r="BM174" s="230" t="s">
        <v>1318</v>
      </c>
    </row>
    <row r="175" spans="1:47" s="2" customFormat="1" ht="12">
      <c r="A175" s="38"/>
      <c r="B175" s="39"/>
      <c r="C175" s="40"/>
      <c r="D175" s="232" t="s">
        <v>165</v>
      </c>
      <c r="E175" s="40"/>
      <c r="F175" s="233" t="s">
        <v>302</v>
      </c>
      <c r="G175" s="40"/>
      <c r="H175" s="40"/>
      <c r="I175" s="136"/>
      <c r="J175" s="40"/>
      <c r="K175" s="40"/>
      <c r="L175" s="44"/>
      <c r="M175" s="234"/>
      <c r="N175" s="235"/>
      <c r="O175" s="84"/>
      <c r="P175" s="84"/>
      <c r="Q175" s="84"/>
      <c r="R175" s="84"/>
      <c r="S175" s="84"/>
      <c r="T175" s="85"/>
      <c r="U175" s="38"/>
      <c r="V175" s="38"/>
      <c r="W175" s="38"/>
      <c r="X175" s="38"/>
      <c r="Y175" s="38"/>
      <c r="Z175" s="38"/>
      <c r="AA175" s="38"/>
      <c r="AB175" s="38"/>
      <c r="AC175" s="38"/>
      <c r="AD175" s="38"/>
      <c r="AE175" s="38"/>
      <c r="AT175" s="17" t="s">
        <v>165</v>
      </c>
      <c r="AU175" s="17" t="s">
        <v>82</v>
      </c>
    </row>
    <row r="176" spans="1:51" s="13" customFormat="1" ht="12">
      <c r="A176" s="13"/>
      <c r="B176" s="236"/>
      <c r="C176" s="237"/>
      <c r="D176" s="232" t="s">
        <v>166</v>
      </c>
      <c r="E176" s="238" t="s">
        <v>19</v>
      </c>
      <c r="F176" s="239" t="s">
        <v>1319</v>
      </c>
      <c r="G176" s="237"/>
      <c r="H176" s="240">
        <v>4</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166</v>
      </c>
      <c r="AU176" s="246" t="s">
        <v>82</v>
      </c>
      <c r="AV176" s="13" t="s">
        <v>85</v>
      </c>
      <c r="AW176" s="13" t="s">
        <v>34</v>
      </c>
      <c r="AX176" s="13" t="s">
        <v>82</v>
      </c>
      <c r="AY176" s="246" t="s">
        <v>158</v>
      </c>
    </row>
    <row r="177" spans="1:65" s="2" customFormat="1" ht="16.5" customHeight="1">
      <c r="A177" s="38"/>
      <c r="B177" s="39"/>
      <c r="C177" s="219" t="s">
        <v>309</v>
      </c>
      <c r="D177" s="219" t="s">
        <v>159</v>
      </c>
      <c r="E177" s="220" t="s">
        <v>305</v>
      </c>
      <c r="F177" s="221" t="s">
        <v>306</v>
      </c>
      <c r="G177" s="222" t="s">
        <v>202</v>
      </c>
      <c r="H177" s="223">
        <v>1</v>
      </c>
      <c r="I177" s="224"/>
      <c r="J177" s="225">
        <f>ROUND(I177*H177,2)</f>
        <v>0</v>
      </c>
      <c r="K177" s="221" t="s">
        <v>213</v>
      </c>
      <c r="L177" s="44"/>
      <c r="M177" s="226" t="s">
        <v>19</v>
      </c>
      <c r="N177" s="227" t="s">
        <v>45</v>
      </c>
      <c r="O177" s="84"/>
      <c r="P177" s="228">
        <f>O177*H177</f>
        <v>0</v>
      </c>
      <c r="Q177" s="228">
        <v>0</v>
      </c>
      <c r="R177" s="228">
        <f>Q177*H177</f>
        <v>0</v>
      </c>
      <c r="S177" s="228">
        <v>0</v>
      </c>
      <c r="T177" s="229">
        <f>S177*H177</f>
        <v>0</v>
      </c>
      <c r="U177" s="38"/>
      <c r="V177" s="38"/>
      <c r="W177" s="38"/>
      <c r="X177" s="38"/>
      <c r="Y177" s="38"/>
      <c r="Z177" s="38"/>
      <c r="AA177" s="38"/>
      <c r="AB177" s="38"/>
      <c r="AC177" s="38"/>
      <c r="AD177" s="38"/>
      <c r="AE177" s="38"/>
      <c r="AR177" s="230" t="s">
        <v>236</v>
      </c>
      <c r="AT177" s="230" t="s">
        <v>159</v>
      </c>
      <c r="AU177" s="230" t="s">
        <v>82</v>
      </c>
      <c r="AY177" s="17" t="s">
        <v>158</v>
      </c>
      <c r="BE177" s="231">
        <f>IF(N177="základní",J177,0)</f>
        <v>0</v>
      </c>
      <c r="BF177" s="231">
        <f>IF(N177="snížená",J177,0)</f>
        <v>0</v>
      </c>
      <c r="BG177" s="231">
        <f>IF(N177="zákl. přenesená",J177,0)</f>
        <v>0</v>
      </c>
      <c r="BH177" s="231">
        <f>IF(N177="sníž. přenesená",J177,0)</f>
        <v>0</v>
      </c>
      <c r="BI177" s="231">
        <f>IF(N177="nulová",J177,0)</f>
        <v>0</v>
      </c>
      <c r="BJ177" s="17" t="s">
        <v>82</v>
      </c>
      <c r="BK177" s="231">
        <f>ROUND(I177*H177,2)</f>
        <v>0</v>
      </c>
      <c r="BL177" s="17" t="s">
        <v>236</v>
      </c>
      <c r="BM177" s="230" t="s">
        <v>307</v>
      </c>
    </row>
    <row r="178" spans="1:47" s="2" customFormat="1" ht="12">
      <c r="A178" s="38"/>
      <c r="B178" s="39"/>
      <c r="C178" s="40"/>
      <c r="D178" s="232" t="s">
        <v>165</v>
      </c>
      <c r="E178" s="40"/>
      <c r="F178" s="233" t="s">
        <v>308</v>
      </c>
      <c r="G178" s="40"/>
      <c r="H178" s="40"/>
      <c r="I178" s="136"/>
      <c r="J178" s="40"/>
      <c r="K178" s="40"/>
      <c r="L178" s="44"/>
      <c r="M178" s="234"/>
      <c r="N178" s="235"/>
      <c r="O178" s="84"/>
      <c r="P178" s="84"/>
      <c r="Q178" s="84"/>
      <c r="R178" s="84"/>
      <c r="S178" s="84"/>
      <c r="T178" s="85"/>
      <c r="U178" s="38"/>
      <c r="V178" s="38"/>
      <c r="W178" s="38"/>
      <c r="X178" s="38"/>
      <c r="Y178" s="38"/>
      <c r="Z178" s="38"/>
      <c r="AA178" s="38"/>
      <c r="AB178" s="38"/>
      <c r="AC178" s="38"/>
      <c r="AD178" s="38"/>
      <c r="AE178" s="38"/>
      <c r="AT178" s="17" t="s">
        <v>165</v>
      </c>
      <c r="AU178" s="17" t="s">
        <v>82</v>
      </c>
    </row>
    <row r="179" spans="1:51" s="13" customFormat="1" ht="12">
      <c r="A179" s="13"/>
      <c r="B179" s="236"/>
      <c r="C179" s="237"/>
      <c r="D179" s="232" t="s">
        <v>166</v>
      </c>
      <c r="E179" s="238" t="s">
        <v>19</v>
      </c>
      <c r="F179" s="239" t="s">
        <v>1313</v>
      </c>
      <c r="G179" s="237"/>
      <c r="H179" s="240">
        <v>1</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166</v>
      </c>
      <c r="AU179" s="246" t="s">
        <v>82</v>
      </c>
      <c r="AV179" s="13" t="s">
        <v>85</v>
      </c>
      <c r="AW179" s="13" t="s">
        <v>34</v>
      </c>
      <c r="AX179" s="13" t="s">
        <v>82</v>
      </c>
      <c r="AY179" s="246" t="s">
        <v>158</v>
      </c>
    </row>
    <row r="180" spans="1:65" s="2" customFormat="1" ht="21.75" customHeight="1">
      <c r="A180" s="38"/>
      <c r="B180" s="39"/>
      <c r="C180" s="219" t="s">
        <v>314</v>
      </c>
      <c r="D180" s="219" t="s">
        <v>159</v>
      </c>
      <c r="E180" s="220" t="s">
        <v>1320</v>
      </c>
      <c r="F180" s="221" t="s">
        <v>1321</v>
      </c>
      <c r="G180" s="222" t="s">
        <v>202</v>
      </c>
      <c r="H180" s="223">
        <v>1</v>
      </c>
      <c r="I180" s="224"/>
      <c r="J180" s="225">
        <f>ROUND(I180*H180,2)</f>
        <v>0</v>
      </c>
      <c r="K180" s="221" t="s">
        <v>213</v>
      </c>
      <c r="L180" s="44"/>
      <c r="M180" s="226" t="s">
        <v>19</v>
      </c>
      <c r="N180" s="227" t="s">
        <v>45</v>
      </c>
      <c r="O180" s="84"/>
      <c r="P180" s="228">
        <f>O180*H180</f>
        <v>0</v>
      </c>
      <c r="Q180" s="228">
        <v>0</v>
      </c>
      <c r="R180" s="228">
        <f>Q180*H180</f>
        <v>0</v>
      </c>
      <c r="S180" s="228">
        <v>0</v>
      </c>
      <c r="T180" s="229">
        <f>S180*H180</f>
        <v>0</v>
      </c>
      <c r="U180" s="38"/>
      <c r="V180" s="38"/>
      <c r="W180" s="38"/>
      <c r="X180" s="38"/>
      <c r="Y180" s="38"/>
      <c r="Z180" s="38"/>
      <c r="AA180" s="38"/>
      <c r="AB180" s="38"/>
      <c r="AC180" s="38"/>
      <c r="AD180" s="38"/>
      <c r="AE180" s="38"/>
      <c r="AR180" s="230" t="s">
        <v>236</v>
      </c>
      <c r="AT180" s="230" t="s">
        <v>159</v>
      </c>
      <c r="AU180" s="230" t="s">
        <v>82</v>
      </c>
      <c r="AY180" s="17" t="s">
        <v>158</v>
      </c>
      <c r="BE180" s="231">
        <f>IF(N180="základní",J180,0)</f>
        <v>0</v>
      </c>
      <c r="BF180" s="231">
        <f>IF(N180="snížená",J180,0)</f>
        <v>0</v>
      </c>
      <c r="BG180" s="231">
        <f>IF(N180="zákl. přenesená",J180,0)</f>
        <v>0</v>
      </c>
      <c r="BH180" s="231">
        <f>IF(N180="sníž. přenesená",J180,0)</f>
        <v>0</v>
      </c>
      <c r="BI180" s="231">
        <f>IF(N180="nulová",J180,0)</f>
        <v>0</v>
      </c>
      <c r="BJ180" s="17" t="s">
        <v>82</v>
      </c>
      <c r="BK180" s="231">
        <f>ROUND(I180*H180,2)</f>
        <v>0</v>
      </c>
      <c r="BL180" s="17" t="s">
        <v>236</v>
      </c>
      <c r="BM180" s="230" t="s">
        <v>1322</v>
      </c>
    </row>
    <row r="181" spans="1:47" s="2" customFormat="1" ht="12">
      <c r="A181" s="38"/>
      <c r="B181" s="39"/>
      <c r="C181" s="40"/>
      <c r="D181" s="232" t="s">
        <v>165</v>
      </c>
      <c r="E181" s="40"/>
      <c r="F181" s="233" t="s">
        <v>1323</v>
      </c>
      <c r="G181" s="40"/>
      <c r="H181" s="40"/>
      <c r="I181" s="136"/>
      <c r="J181" s="40"/>
      <c r="K181" s="40"/>
      <c r="L181" s="44"/>
      <c r="M181" s="234"/>
      <c r="N181" s="235"/>
      <c r="O181" s="84"/>
      <c r="P181" s="84"/>
      <c r="Q181" s="84"/>
      <c r="R181" s="84"/>
      <c r="S181" s="84"/>
      <c r="T181" s="85"/>
      <c r="U181" s="38"/>
      <c r="V181" s="38"/>
      <c r="W181" s="38"/>
      <c r="X181" s="38"/>
      <c r="Y181" s="38"/>
      <c r="Z181" s="38"/>
      <c r="AA181" s="38"/>
      <c r="AB181" s="38"/>
      <c r="AC181" s="38"/>
      <c r="AD181" s="38"/>
      <c r="AE181" s="38"/>
      <c r="AT181" s="17" t="s">
        <v>165</v>
      </c>
      <c r="AU181" s="17" t="s">
        <v>82</v>
      </c>
    </row>
    <row r="182" spans="1:51" s="13" customFormat="1" ht="12">
      <c r="A182" s="13"/>
      <c r="B182" s="236"/>
      <c r="C182" s="237"/>
      <c r="D182" s="232" t="s">
        <v>166</v>
      </c>
      <c r="E182" s="238" t="s">
        <v>19</v>
      </c>
      <c r="F182" s="239" t="s">
        <v>1313</v>
      </c>
      <c r="G182" s="237"/>
      <c r="H182" s="240">
        <v>1</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166</v>
      </c>
      <c r="AU182" s="246" t="s">
        <v>82</v>
      </c>
      <c r="AV182" s="13" t="s">
        <v>85</v>
      </c>
      <c r="AW182" s="13" t="s">
        <v>34</v>
      </c>
      <c r="AX182" s="13" t="s">
        <v>82</v>
      </c>
      <c r="AY182" s="246" t="s">
        <v>158</v>
      </c>
    </row>
    <row r="183" spans="1:65" s="2" customFormat="1" ht="21.75" customHeight="1">
      <c r="A183" s="38"/>
      <c r="B183" s="39"/>
      <c r="C183" s="219" t="s">
        <v>319</v>
      </c>
      <c r="D183" s="219" t="s">
        <v>159</v>
      </c>
      <c r="E183" s="220" t="s">
        <v>315</v>
      </c>
      <c r="F183" s="221" t="s">
        <v>316</v>
      </c>
      <c r="G183" s="222" t="s">
        <v>202</v>
      </c>
      <c r="H183" s="223">
        <v>8</v>
      </c>
      <c r="I183" s="224"/>
      <c r="J183" s="225">
        <f>ROUND(I183*H183,2)</f>
        <v>0</v>
      </c>
      <c r="K183" s="221" t="s">
        <v>213</v>
      </c>
      <c r="L183" s="44"/>
      <c r="M183" s="226" t="s">
        <v>19</v>
      </c>
      <c r="N183" s="227" t="s">
        <v>45</v>
      </c>
      <c r="O183" s="84"/>
      <c r="P183" s="228">
        <f>O183*H183</f>
        <v>0</v>
      </c>
      <c r="Q183" s="228">
        <v>0</v>
      </c>
      <c r="R183" s="228">
        <f>Q183*H183</f>
        <v>0</v>
      </c>
      <c r="S183" s="228">
        <v>0</v>
      </c>
      <c r="T183" s="229">
        <f>S183*H183</f>
        <v>0</v>
      </c>
      <c r="U183" s="38"/>
      <c r="V183" s="38"/>
      <c r="W183" s="38"/>
      <c r="X183" s="38"/>
      <c r="Y183" s="38"/>
      <c r="Z183" s="38"/>
      <c r="AA183" s="38"/>
      <c r="AB183" s="38"/>
      <c r="AC183" s="38"/>
      <c r="AD183" s="38"/>
      <c r="AE183" s="38"/>
      <c r="AR183" s="230" t="s">
        <v>236</v>
      </c>
      <c r="AT183" s="230" t="s">
        <v>159</v>
      </c>
      <c r="AU183" s="230" t="s">
        <v>82</v>
      </c>
      <c r="AY183" s="17" t="s">
        <v>158</v>
      </c>
      <c r="BE183" s="231">
        <f>IF(N183="základní",J183,0)</f>
        <v>0</v>
      </c>
      <c r="BF183" s="231">
        <f>IF(N183="snížená",J183,0)</f>
        <v>0</v>
      </c>
      <c r="BG183" s="231">
        <f>IF(N183="zákl. přenesená",J183,0)</f>
        <v>0</v>
      </c>
      <c r="BH183" s="231">
        <f>IF(N183="sníž. přenesená",J183,0)</f>
        <v>0</v>
      </c>
      <c r="BI183" s="231">
        <f>IF(N183="nulová",J183,0)</f>
        <v>0</v>
      </c>
      <c r="BJ183" s="17" t="s">
        <v>82</v>
      </c>
      <c r="BK183" s="231">
        <f>ROUND(I183*H183,2)</f>
        <v>0</v>
      </c>
      <c r="BL183" s="17" t="s">
        <v>236</v>
      </c>
      <c r="BM183" s="230" t="s">
        <v>317</v>
      </c>
    </row>
    <row r="184" spans="1:47" s="2" customFormat="1" ht="12">
      <c r="A184" s="38"/>
      <c r="B184" s="39"/>
      <c r="C184" s="40"/>
      <c r="D184" s="232" t="s">
        <v>165</v>
      </c>
      <c r="E184" s="40"/>
      <c r="F184" s="233" t="s">
        <v>316</v>
      </c>
      <c r="G184" s="40"/>
      <c r="H184" s="40"/>
      <c r="I184" s="136"/>
      <c r="J184" s="40"/>
      <c r="K184" s="40"/>
      <c r="L184" s="44"/>
      <c r="M184" s="234"/>
      <c r="N184" s="235"/>
      <c r="O184" s="84"/>
      <c r="P184" s="84"/>
      <c r="Q184" s="84"/>
      <c r="R184" s="84"/>
      <c r="S184" s="84"/>
      <c r="T184" s="85"/>
      <c r="U184" s="38"/>
      <c r="V184" s="38"/>
      <c r="W184" s="38"/>
      <c r="X184" s="38"/>
      <c r="Y184" s="38"/>
      <c r="Z184" s="38"/>
      <c r="AA184" s="38"/>
      <c r="AB184" s="38"/>
      <c r="AC184" s="38"/>
      <c r="AD184" s="38"/>
      <c r="AE184" s="38"/>
      <c r="AT184" s="17" t="s">
        <v>165</v>
      </c>
      <c r="AU184" s="17" t="s">
        <v>82</v>
      </c>
    </row>
    <row r="185" spans="1:51" s="13" customFormat="1" ht="12">
      <c r="A185" s="13"/>
      <c r="B185" s="236"/>
      <c r="C185" s="237"/>
      <c r="D185" s="232" t="s">
        <v>166</v>
      </c>
      <c r="E185" s="238" t="s">
        <v>19</v>
      </c>
      <c r="F185" s="239" t="s">
        <v>1324</v>
      </c>
      <c r="G185" s="237"/>
      <c r="H185" s="240">
        <v>8</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166</v>
      </c>
      <c r="AU185" s="246" t="s">
        <v>82</v>
      </c>
      <c r="AV185" s="13" t="s">
        <v>85</v>
      </c>
      <c r="AW185" s="13" t="s">
        <v>34</v>
      </c>
      <c r="AX185" s="13" t="s">
        <v>82</v>
      </c>
      <c r="AY185" s="246" t="s">
        <v>158</v>
      </c>
    </row>
    <row r="186" spans="1:65" s="2" customFormat="1" ht="21.75" customHeight="1">
      <c r="A186" s="38"/>
      <c r="B186" s="39"/>
      <c r="C186" s="219" t="s">
        <v>324</v>
      </c>
      <c r="D186" s="219" t="s">
        <v>159</v>
      </c>
      <c r="E186" s="220" t="s">
        <v>320</v>
      </c>
      <c r="F186" s="221" t="s">
        <v>321</v>
      </c>
      <c r="G186" s="222" t="s">
        <v>202</v>
      </c>
      <c r="H186" s="223">
        <v>2</v>
      </c>
      <c r="I186" s="224"/>
      <c r="J186" s="225">
        <f>ROUND(I186*H186,2)</f>
        <v>0</v>
      </c>
      <c r="K186" s="221" t="s">
        <v>213</v>
      </c>
      <c r="L186" s="44"/>
      <c r="M186" s="226" t="s">
        <v>19</v>
      </c>
      <c r="N186" s="227" t="s">
        <v>45</v>
      </c>
      <c r="O186" s="84"/>
      <c r="P186" s="228">
        <f>O186*H186</f>
        <v>0</v>
      </c>
      <c r="Q186" s="228">
        <v>0</v>
      </c>
      <c r="R186" s="228">
        <f>Q186*H186</f>
        <v>0</v>
      </c>
      <c r="S186" s="228">
        <v>0</v>
      </c>
      <c r="T186" s="229">
        <f>S186*H186</f>
        <v>0</v>
      </c>
      <c r="U186" s="38"/>
      <c r="V186" s="38"/>
      <c r="W186" s="38"/>
      <c r="X186" s="38"/>
      <c r="Y186" s="38"/>
      <c r="Z186" s="38"/>
      <c r="AA186" s="38"/>
      <c r="AB186" s="38"/>
      <c r="AC186" s="38"/>
      <c r="AD186" s="38"/>
      <c r="AE186" s="38"/>
      <c r="AR186" s="230" t="s">
        <v>236</v>
      </c>
      <c r="AT186" s="230" t="s">
        <v>159</v>
      </c>
      <c r="AU186" s="230" t="s">
        <v>82</v>
      </c>
      <c r="AY186" s="17" t="s">
        <v>158</v>
      </c>
      <c r="BE186" s="231">
        <f>IF(N186="základní",J186,0)</f>
        <v>0</v>
      </c>
      <c r="BF186" s="231">
        <f>IF(N186="snížená",J186,0)</f>
        <v>0</v>
      </c>
      <c r="BG186" s="231">
        <f>IF(N186="zákl. přenesená",J186,0)</f>
        <v>0</v>
      </c>
      <c r="BH186" s="231">
        <f>IF(N186="sníž. přenesená",J186,0)</f>
        <v>0</v>
      </c>
      <c r="BI186" s="231">
        <f>IF(N186="nulová",J186,0)</f>
        <v>0</v>
      </c>
      <c r="BJ186" s="17" t="s">
        <v>82</v>
      </c>
      <c r="BK186" s="231">
        <f>ROUND(I186*H186,2)</f>
        <v>0</v>
      </c>
      <c r="BL186" s="17" t="s">
        <v>236</v>
      </c>
      <c r="BM186" s="230" t="s">
        <v>322</v>
      </c>
    </row>
    <row r="187" spans="1:47" s="2" customFormat="1" ht="12">
      <c r="A187" s="38"/>
      <c r="B187" s="39"/>
      <c r="C187" s="40"/>
      <c r="D187" s="232" t="s">
        <v>165</v>
      </c>
      <c r="E187" s="40"/>
      <c r="F187" s="233" t="s">
        <v>321</v>
      </c>
      <c r="G187" s="40"/>
      <c r="H187" s="40"/>
      <c r="I187" s="136"/>
      <c r="J187" s="40"/>
      <c r="K187" s="40"/>
      <c r="L187" s="44"/>
      <c r="M187" s="234"/>
      <c r="N187" s="235"/>
      <c r="O187" s="84"/>
      <c r="P187" s="84"/>
      <c r="Q187" s="84"/>
      <c r="R187" s="84"/>
      <c r="S187" s="84"/>
      <c r="T187" s="85"/>
      <c r="U187" s="38"/>
      <c r="V187" s="38"/>
      <c r="W187" s="38"/>
      <c r="X187" s="38"/>
      <c r="Y187" s="38"/>
      <c r="Z187" s="38"/>
      <c r="AA187" s="38"/>
      <c r="AB187" s="38"/>
      <c r="AC187" s="38"/>
      <c r="AD187" s="38"/>
      <c r="AE187" s="38"/>
      <c r="AT187" s="17" t="s">
        <v>165</v>
      </c>
      <c r="AU187" s="17" t="s">
        <v>82</v>
      </c>
    </row>
    <row r="188" spans="1:51" s="13" customFormat="1" ht="12">
      <c r="A188" s="13"/>
      <c r="B188" s="236"/>
      <c r="C188" s="237"/>
      <c r="D188" s="232" t="s">
        <v>166</v>
      </c>
      <c r="E188" s="238" t="s">
        <v>19</v>
      </c>
      <c r="F188" s="239" t="s">
        <v>1325</v>
      </c>
      <c r="G188" s="237"/>
      <c r="H188" s="240">
        <v>2</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166</v>
      </c>
      <c r="AU188" s="246" t="s">
        <v>82</v>
      </c>
      <c r="AV188" s="13" t="s">
        <v>85</v>
      </c>
      <c r="AW188" s="13" t="s">
        <v>34</v>
      </c>
      <c r="AX188" s="13" t="s">
        <v>82</v>
      </c>
      <c r="AY188" s="246" t="s">
        <v>158</v>
      </c>
    </row>
    <row r="189" spans="1:65" s="2" customFormat="1" ht="21.75" customHeight="1">
      <c r="A189" s="38"/>
      <c r="B189" s="39"/>
      <c r="C189" s="219" t="s">
        <v>328</v>
      </c>
      <c r="D189" s="219" t="s">
        <v>159</v>
      </c>
      <c r="E189" s="220" t="s">
        <v>325</v>
      </c>
      <c r="F189" s="221" t="s">
        <v>326</v>
      </c>
      <c r="G189" s="222" t="s">
        <v>202</v>
      </c>
      <c r="H189" s="223">
        <v>2</v>
      </c>
      <c r="I189" s="224"/>
      <c r="J189" s="225">
        <f>ROUND(I189*H189,2)</f>
        <v>0</v>
      </c>
      <c r="K189" s="221" t="s">
        <v>213</v>
      </c>
      <c r="L189" s="44"/>
      <c r="M189" s="226" t="s">
        <v>19</v>
      </c>
      <c r="N189" s="227" t="s">
        <v>45</v>
      </c>
      <c r="O189" s="84"/>
      <c r="P189" s="228">
        <f>O189*H189</f>
        <v>0</v>
      </c>
      <c r="Q189" s="228">
        <v>0</v>
      </c>
      <c r="R189" s="228">
        <f>Q189*H189</f>
        <v>0</v>
      </c>
      <c r="S189" s="228">
        <v>0</v>
      </c>
      <c r="T189" s="229">
        <f>S189*H189</f>
        <v>0</v>
      </c>
      <c r="U189" s="38"/>
      <c r="V189" s="38"/>
      <c r="W189" s="38"/>
      <c r="X189" s="38"/>
      <c r="Y189" s="38"/>
      <c r="Z189" s="38"/>
      <c r="AA189" s="38"/>
      <c r="AB189" s="38"/>
      <c r="AC189" s="38"/>
      <c r="AD189" s="38"/>
      <c r="AE189" s="38"/>
      <c r="AR189" s="230" t="s">
        <v>236</v>
      </c>
      <c r="AT189" s="230" t="s">
        <v>159</v>
      </c>
      <c r="AU189" s="230" t="s">
        <v>82</v>
      </c>
      <c r="AY189" s="17" t="s">
        <v>158</v>
      </c>
      <c r="BE189" s="231">
        <f>IF(N189="základní",J189,0)</f>
        <v>0</v>
      </c>
      <c r="BF189" s="231">
        <f>IF(N189="snížená",J189,0)</f>
        <v>0</v>
      </c>
      <c r="BG189" s="231">
        <f>IF(N189="zákl. přenesená",J189,0)</f>
        <v>0</v>
      </c>
      <c r="BH189" s="231">
        <f>IF(N189="sníž. přenesená",J189,0)</f>
        <v>0</v>
      </c>
      <c r="BI189" s="231">
        <f>IF(N189="nulová",J189,0)</f>
        <v>0</v>
      </c>
      <c r="BJ189" s="17" t="s">
        <v>82</v>
      </c>
      <c r="BK189" s="231">
        <f>ROUND(I189*H189,2)</f>
        <v>0</v>
      </c>
      <c r="BL189" s="17" t="s">
        <v>236</v>
      </c>
      <c r="BM189" s="230" t="s">
        <v>327</v>
      </c>
    </row>
    <row r="190" spans="1:47" s="2" customFormat="1" ht="12">
      <c r="A190" s="38"/>
      <c r="B190" s="39"/>
      <c r="C190" s="40"/>
      <c r="D190" s="232" t="s">
        <v>165</v>
      </c>
      <c r="E190" s="40"/>
      <c r="F190" s="233" t="s">
        <v>326</v>
      </c>
      <c r="G190" s="40"/>
      <c r="H190" s="40"/>
      <c r="I190" s="136"/>
      <c r="J190" s="40"/>
      <c r="K190" s="40"/>
      <c r="L190" s="44"/>
      <c r="M190" s="234"/>
      <c r="N190" s="235"/>
      <c r="O190" s="84"/>
      <c r="P190" s="84"/>
      <c r="Q190" s="84"/>
      <c r="R190" s="84"/>
      <c r="S190" s="84"/>
      <c r="T190" s="85"/>
      <c r="U190" s="38"/>
      <c r="V190" s="38"/>
      <c r="W190" s="38"/>
      <c r="X190" s="38"/>
      <c r="Y190" s="38"/>
      <c r="Z190" s="38"/>
      <c r="AA190" s="38"/>
      <c r="AB190" s="38"/>
      <c r="AC190" s="38"/>
      <c r="AD190" s="38"/>
      <c r="AE190" s="38"/>
      <c r="AT190" s="17" t="s">
        <v>165</v>
      </c>
      <c r="AU190" s="17" t="s">
        <v>82</v>
      </c>
    </row>
    <row r="191" spans="1:65" s="2" customFormat="1" ht="21.75" customHeight="1">
      <c r="A191" s="38"/>
      <c r="B191" s="39"/>
      <c r="C191" s="259" t="s">
        <v>332</v>
      </c>
      <c r="D191" s="259" t="s">
        <v>199</v>
      </c>
      <c r="E191" s="260" t="s">
        <v>329</v>
      </c>
      <c r="F191" s="261" t="s">
        <v>330</v>
      </c>
      <c r="G191" s="262" t="s">
        <v>202</v>
      </c>
      <c r="H191" s="263">
        <v>2</v>
      </c>
      <c r="I191" s="264"/>
      <c r="J191" s="265">
        <f>ROUND(I191*H191,2)</f>
        <v>0</v>
      </c>
      <c r="K191" s="261" t="s">
        <v>213</v>
      </c>
      <c r="L191" s="266"/>
      <c r="M191" s="267" t="s">
        <v>19</v>
      </c>
      <c r="N191" s="268" t="s">
        <v>45</v>
      </c>
      <c r="O191" s="84"/>
      <c r="P191" s="228">
        <f>O191*H191</f>
        <v>0</v>
      </c>
      <c r="Q191" s="228">
        <v>0.0037</v>
      </c>
      <c r="R191" s="228">
        <f>Q191*H191</f>
        <v>0.0074</v>
      </c>
      <c r="S191" s="228">
        <v>0</v>
      </c>
      <c r="T191" s="229">
        <f>S191*H191</f>
        <v>0</v>
      </c>
      <c r="U191" s="38"/>
      <c r="V191" s="38"/>
      <c r="W191" s="38"/>
      <c r="X191" s="38"/>
      <c r="Y191" s="38"/>
      <c r="Z191" s="38"/>
      <c r="AA191" s="38"/>
      <c r="AB191" s="38"/>
      <c r="AC191" s="38"/>
      <c r="AD191" s="38"/>
      <c r="AE191" s="38"/>
      <c r="AR191" s="230" t="s">
        <v>241</v>
      </c>
      <c r="AT191" s="230" t="s">
        <v>199</v>
      </c>
      <c r="AU191" s="230" t="s">
        <v>82</v>
      </c>
      <c r="AY191" s="17" t="s">
        <v>158</v>
      </c>
      <c r="BE191" s="231">
        <f>IF(N191="základní",J191,0)</f>
        <v>0</v>
      </c>
      <c r="BF191" s="231">
        <f>IF(N191="snížená",J191,0)</f>
        <v>0</v>
      </c>
      <c r="BG191" s="231">
        <f>IF(N191="zákl. přenesená",J191,0)</f>
        <v>0</v>
      </c>
      <c r="BH191" s="231">
        <f>IF(N191="sníž. přenesená",J191,0)</f>
        <v>0</v>
      </c>
      <c r="BI191" s="231">
        <f>IF(N191="nulová",J191,0)</f>
        <v>0</v>
      </c>
      <c r="BJ191" s="17" t="s">
        <v>82</v>
      </c>
      <c r="BK191" s="231">
        <f>ROUND(I191*H191,2)</f>
        <v>0</v>
      </c>
      <c r="BL191" s="17" t="s">
        <v>236</v>
      </c>
      <c r="BM191" s="230" t="s">
        <v>331</v>
      </c>
    </row>
    <row r="192" spans="1:47" s="2" customFormat="1" ht="12">
      <c r="A192" s="38"/>
      <c r="B192" s="39"/>
      <c r="C192" s="40"/>
      <c r="D192" s="232" t="s">
        <v>165</v>
      </c>
      <c r="E192" s="40"/>
      <c r="F192" s="233" t="s">
        <v>330</v>
      </c>
      <c r="G192" s="40"/>
      <c r="H192" s="40"/>
      <c r="I192" s="136"/>
      <c r="J192" s="40"/>
      <c r="K192" s="40"/>
      <c r="L192" s="44"/>
      <c r="M192" s="234"/>
      <c r="N192" s="235"/>
      <c r="O192" s="84"/>
      <c r="P192" s="84"/>
      <c r="Q192" s="84"/>
      <c r="R192" s="84"/>
      <c r="S192" s="84"/>
      <c r="T192" s="85"/>
      <c r="U192" s="38"/>
      <c r="V192" s="38"/>
      <c r="W192" s="38"/>
      <c r="X192" s="38"/>
      <c r="Y192" s="38"/>
      <c r="Z192" s="38"/>
      <c r="AA192" s="38"/>
      <c r="AB192" s="38"/>
      <c r="AC192" s="38"/>
      <c r="AD192" s="38"/>
      <c r="AE192" s="38"/>
      <c r="AT192" s="17" t="s">
        <v>165</v>
      </c>
      <c r="AU192" s="17" t="s">
        <v>82</v>
      </c>
    </row>
    <row r="193" spans="1:51" s="13" customFormat="1" ht="12">
      <c r="A193" s="13"/>
      <c r="B193" s="236"/>
      <c r="C193" s="237"/>
      <c r="D193" s="232" t="s">
        <v>166</v>
      </c>
      <c r="E193" s="238" t="s">
        <v>19</v>
      </c>
      <c r="F193" s="239" t="s">
        <v>1325</v>
      </c>
      <c r="G193" s="237"/>
      <c r="H193" s="240">
        <v>2</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166</v>
      </c>
      <c r="AU193" s="246" t="s">
        <v>82</v>
      </c>
      <c r="AV193" s="13" t="s">
        <v>85</v>
      </c>
      <c r="AW193" s="13" t="s">
        <v>34</v>
      </c>
      <c r="AX193" s="13" t="s">
        <v>82</v>
      </c>
      <c r="AY193" s="246" t="s">
        <v>158</v>
      </c>
    </row>
    <row r="194" spans="1:65" s="2" customFormat="1" ht="33" customHeight="1">
      <c r="A194" s="38"/>
      <c r="B194" s="39"/>
      <c r="C194" s="219" t="s">
        <v>336</v>
      </c>
      <c r="D194" s="219" t="s">
        <v>159</v>
      </c>
      <c r="E194" s="220" t="s">
        <v>333</v>
      </c>
      <c r="F194" s="221" t="s">
        <v>334</v>
      </c>
      <c r="G194" s="222" t="s">
        <v>162</v>
      </c>
      <c r="H194" s="223">
        <v>350</v>
      </c>
      <c r="I194" s="224"/>
      <c r="J194" s="225">
        <f>ROUND(I194*H194,2)</f>
        <v>0</v>
      </c>
      <c r="K194" s="221" t="s">
        <v>213</v>
      </c>
      <c r="L194" s="44"/>
      <c r="M194" s="226" t="s">
        <v>19</v>
      </c>
      <c r="N194" s="227" t="s">
        <v>45</v>
      </c>
      <c r="O194" s="84"/>
      <c r="P194" s="228">
        <f>O194*H194</f>
        <v>0</v>
      </c>
      <c r="Q194" s="228">
        <v>0</v>
      </c>
      <c r="R194" s="228">
        <f>Q194*H194</f>
        <v>0</v>
      </c>
      <c r="S194" s="228">
        <v>0</v>
      </c>
      <c r="T194" s="229">
        <f>S194*H194</f>
        <v>0</v>
      </c>
      <c r="U194" s="38"/>
      <c r="V194" s="38"/>
      <c r="W194" s="38"/>
      <c r="X194" s="38"/>
      <c r="Y194" s="38"/>
      <c r="Z194" s="38"/>
      <c r="AA194" s="38"/>
      <c r="AB194" s="38"/>
      <c r="AC194" s="38"/>
      <c r="AD194" s="38"/>
      <c r="AE194" s="38"/>
      <c r="AR194" s="230" t="s">
        <v>236</v>
      </c>
      <c r="AT194" s="230" t="s">
        <v>159</v>
      </c>
      <c r="AU194" s="230" t="s">
        <v>82</v>
      </c>
      <c r="AY194" s="17" t="s">
        <v>158</v>
      </c>
      <c r="BE194" s="231">
        <f>IF(N194="základní",J194,0)</f>
        <v>0</v>
      </c>
      <c r="BF194" s="231">
        <f>IF(N194="snížená",J194,0)</f>
        <v>0</v>
      </c>
      <c r="BG194" s="231">
        <f>IF(N194="zákl. přenesená",J194,0)</f>
        <v>0</v>
      </c>
      <c r="BH194" s="231">
        <f>IF(N194="sníž. přenesená",J194,0)</f>
        <v>0</v>
      </c>
      <c r="BI194" s="231">
        <f>IF(N194="nulová",J194,0)</f>
        <v>0</v>
      </c>
      <c r="BJ194" s="17" t="s">
        <v>82</v>
      </c>
      <c r="BK194" s="231">
        <f>ROUND(I194*H194,2)</f>
        <v>0</v>
      </c>
      <c r="BL194" s="17" t="s">
        <v>236</v>
      </c>
      <c r="BM194" s="230" t="s">
        <v>335</v>
      </c>
    </row>
    <row r="195" spans="1:47" s="2" customFormat="1" ht="12">
      <c r="A195" s="38"/>
      <c r="B195" s="39"/>
      <c r="C195" s="40"/>
      <c r="D195" s="232" t="s">
        <v>165</v>
      </c>
      <c r="E195" s="40"/>
      <c r="F195" s="233" t="s">
        <v>334</v>
      </c>
      <c r="G195" s="40"/>
      <c r="H195" s="40"/>
      <c r="I195" s="136"/>
      <c r="J195" s="40"/>
      <c r="K195" s="40"/>
      <c r="L195" s="44"/>
      <c r="M195" s="234"/>
      <c r="N195" s="235"/>
      <c r="O195" s="84"/>
      <c r="P195" s="84"/>
      <c r="Q195" s="84"/>
      <c r="R195" s="84"/>
      <c r="S195" s="84"/>
      <c r="T195" s="85"/>
      <c r="U195" s="38"/>
      <c r="V195" s="38"/>
      <c r="W195" s="38"/>
      <c r="X195" s="38"/>
      <c r="Y195" s="38"/>
      <c r="Z195" s="38"/>
      <c r="AA195" s="38"/>
      <c r="AB195" s="38"/>
      <c r="AC195" s="38"/>
      <c r="AD195" s="38"/>
      <c r="AE195" s="38"/>
      <c r="AT195" s="17" t="s">
        <v>165</v>
      </c>
      <c r="AU195" s="17" t="s">
        <v>82</v>
      </c>
    </row>
    <row r="196" spans="1:65" s="2" customFormat="1" ht="16.5" customHeight="1">
      <c r="A196" s="38"/>
      <c r="B196" s="39"/>
      <c r="C196" s="259" t="s">
        <v>203</v>
      </c>
      <c r="D196" s="259" t="s">
        <v>199</v>
      </c>
      <c r="E196" s="260" t="s">
        <v>337</v>
      </c>
      <c r="F196" s="261" t="s">
        <v>338</v>
      </c>
      <c r="G196" s="262" t="s">
        <v>162</v>
      </c>
      <c r="H196" s="263">
        <v>402.5</v>
      </c>
      <c r="I196" s="264"/>
      <c r="J196" s="265">
        <f>ROUND(I196*H196,2)</f>
        <v>0</v>
      </c>
      <c r="K196" s="261" t="s">
        <v>19</v>
      </c>
      <c r="L196" s="266"/>
      <c r="M196" s="267" t="s">
        <v>19</v>
      </c>
      <c r="N196" s="268" t="s">
        <v>45</v>
      </c>
      <c r="O196" s="84"/>
      <c r="P196" s="228">
        <f>O196*H196</f>
        <v>0</v>
      </c>
      <c r="Q196" s="228">
        <v>0.00013</v>
      </c>
      <c r="R196" s="228">
        <f>Q196*H196</f>
        <v>0.052324999999999997</v>
      </c>
      <c r="S196" s="228">
        <v>0</v>
      </c>
      <c r="T196" s="229">
        <f>S196*H196</f>
        <v>0</v>
      </c>
      <c r="U196" s="38"/>
      <c r="V196" s="38"/>
      <c r="W196" s="38"/>
      <c r="X196" s="38"/>
      <c r="Y196" s="38"/>
      <c r="Z196" s="38"/>
      <c r="AA196" s="38"/>
      <c r="AB196" s="38"/>
      <c r="AC196" s="38"/>
      <c r="AD196" s="38"/>
      <c r="AE196" s="38"/>
      <c r="AR196" s="230" t="s">
        <v>241</v>
      </c>
      <c r="AT196" s="230" t="s">
        <v>199</v>
      </c>
      <c r="AU196" s="230" t="s">
        <v>82</v>
      </c>
      <c r="AY196" s="17" t="s">
        <v>158</v>
      </c>
      <c r="BE196" s="231">
        <f>IF(N196="základní",J196,0)</f>
        <v>0</v>
      </c>
      <c r="BF196" s="231">
        <f>IF(N196="snížená",J196,0)</f>
        <v>0</v>
      </c>
      <c r="BG196" s="231">
        <f>IF(N196="zákl. přenesená",J196,0)</f>
        <v>0</v>
      </c>
      <c r="BH196" s="231">
        <f>IF(N196="sníž. přenesená",J196,0)</f>
        <v>0</v>
      </c>
      <c r="BI196" s="231">
        <f>IF(N196="nulová",J196,0)</f>
        <v>0</v>
      </c>
      <c r="BJ196" s="17" t="s">
        <v>82</v>
      </c>
      <c r="BK196" s="231">
        <f>ROUND(I196*H196,2)</f>
        <v>0</v>
      </c>
      <c r="BL196" s="17" t="s">
        <v>236</v>
      </c>
      <c r="BM196" s="230" t="s">
        <v>339</v>
      </c>
    </row>
    <row r="197" spans="1:47" s="2" customFormat="1" ht="12">
      <c r="A197" s="38"/>
      <c r="B197" s="39"/>
      <c r="C197" s="40"/>
      <c r="D197" s="232" t="s">
        <v>165</v>
      </c>
      <c r="E197" s="40"/>
      <c r="F197" s="233" t="s">
        <v>338</v>
      </c>
      <c r="G197" s="40"/>
      <c r="H197" s="40"/>
      <c r="I197" s="136"/>
      <c r="J197" s="40"/>
      <c r="K197" s="40"/>
      <c r="L197" s="44"/>
      <c r="M197" s="234"/>
      <c r="N197" s="235"/>
      <c r="O197" s="84"/>
      <c r="P197" s="84"/>
      <c r="Q197" s="84"/>
      <c r="R197" s="84"/>
      <c r="S197" s="84"/>
      <c r="T197" s="85"/>
      <c r="U197" s="38"/>
      <c r="V197" s="38"/>
      <c r="W197" s="38"/>
      <c r="X197" s="38"/>
      <c r="Y197" s="38"/>
      <c r="Z197" s="38"/>
      <c r="AA197" s="38"/>
      <c r="AB197" s="38"/>
      <c r="AC197" s="38"/>
      <c r="AD197" s="38"/>
      <c r="AE197" s="38"/>
      <c r="AT197" s="17" t="s">
        <v>165</v>
      </c>
      <c r="AU197" s="17" t="s">
        <v>82</v>
      </c>
    </row>
    <row r="198" spans="1:51" s="13" customFormat="1" ht="12">
      <c r="A198" s="13"/>
      <c r="B198" s="236"/>
      <c r="C198" s="237"/>
      <c r="D198" s="232" t="s">
        <v>166</v>
      </c>
      <c r="E198" s="238" t="s">
        <v>19</v>
      </c>
      <c r="F198" s="239" t="s">
        <v>1326</v>
      </c>
      <c r="G198" s="237"/>
      <c r="H198" s="240">
        <v>350</v>
      </c>
      <c r="I198" s="241"/>
      <c r="J198" s="237"/>
      <c r="K198" s="237"/>
      <c r="L198" s="242"/>
      <c r="M198" s="243"/>
      <c r="N198" s="244"/>
      <c r="O198" s="244"/>
      <c r="P198" s="244"/>
      <c r="Q198" s="244"/>
      <c r="R198" s="244"/>
      <c r="S198" s="244"/>
      <c r="T198" s="245"/>
      <c r="U198" s="13"/>
      <c r="V198" s="13"/>
      <c r="W198" s="13"/>
      <c r="X198" s="13"/>
      <c r="Y198" s="13"/>
      <c r="Z198" s="13"/>
      <c r="AA198" s="13"/>
      <c r="AB198" s="13"/>
      <c r="AC198" s="13"/>
      <c r="AD198" s="13"/>
      <c r="AE198" s="13"/>
      <c r="AT198" s="246" t="s">
        <v>166</v>
      </c>
      <c r="AU198" s="246" t="s">
        <v>82</v>
      </c>
      <c r="AV198" s="13" t="s">
        <v>85</v>
      </c>
      <c r="AW198" s="13" t="s">
        <v>34</v>
      </c>
      <c r="AX198" s="13" t="s">
        <v>82</v>
      </c>
      <c r="AY198" s="246" t="s">
        <v>158</v>
      </c>
    </row>
    <row r="199" spans="1:51" s="13" customFormat="1" ht="12">
      <c r="A199" s="13"/>
      <c r="B199" s="236"/>
      <c r="C199" s="237"/>
      <c r="D199" s="232" t="s">
        <v>166</v>
      </c>
      <c r="E199" s="237"/>
      <c r="F199" s="239" t="s">
        <v>1327</v>
      </c>
      <c r="G199" s="237"/>
      <c r="H199" s="240">
        <v>402.5</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166</v>
      </c>
      <c r="AU199" s="246" t="s">
        <v>82</v>
      </c>
      <c r="AV199" s="13" t="s">
        <v>85</v>
      </c>
      <c r="AW199" s="13" t="s">
        <v>4</v>
      </c>
      <c r="AX199" s="13" t="s">
        <v>82</v>
      </c>
      <c r="AY199" s="246" t="s">
        <v>158</v>
      </c>
    </row>
    <row r="200" spans="1:65" s="2" customFormat="1" ht="21.75" customHeight="1">
      <c r="A200" s="38"/>
      <c r="B200" s="39"/>
      <c r="C200" s="219" t="s">
        <v>345</v>
      </c>
      <c r="D200" s="219" t="s">
        <v>159</v>
      </c>
      <c r="E200" s="220" t="s">
        <v>342</v>
      </c>
      <c r="F200" s="221" t="s">
        <v>343</v>
      </c>
      <c r="G200" s="222" t="s">
        <v>162</v>
      </c>
      <c r="H200" s="223">
        <v>300</v>
      </c>
      <c r="I200" s="224"/>
      <c r="J200" s="225">
        <f>ROUND(I200*H200,2)</f>
        <v>0</v>
      </c>
      <c r="K200" s="221" t="s">
        <v>19</v>
      </c>
      <c r="L200" s="44"/>
      <c r="M200" s="226" t="s">
        <v>19</v>
      </c>
      <c r="N200" s="227" t="s">
        <v>45</v>
      </c>
      <c r="O200" s="84"/>
      <c r="P200" s="228">
        <f>O200*H200</f>
        <v>0</v>
      </c>
      <c r="Q200" s="228">
        <v>0</v>
      </c>
      <c r="R200" s="228">
        <f>Q200*H200</f>
        <v>0</v>
      </c>
      <c r="S200" s="228">
        <v>0</v>
      </c>
      <c r="T200" s="229">
        <f>S200*H200</f>
        <v>0</v>
      </c>
      <c r="U200" s="38"/>
      <c r="V200" s="38"/>
      <c r="W200" s="38"/>
      <c r="X200" s="38"/>
      <c r="Y200" s="38"/>
      <c r="Z200" s="38"/>
      <c r="AA200" s="38"/>
      <c r="AB200" s="38"/>
      <c r="AC200" s="38"/>
      <c r="AD200" s="38"/>
      <c r="AE200" s="38"/>
      <c r="AR200" s="230" t="s">
        <v>236</v>
      </c>
      <c r="AT200" s="230" t="s">
        <v>159</v>
      </c>
      <c r="AU200" s="230" t="s">
        <v>82</v>
      </c>
      <c r="AY200" s="17" t="s">
        <v>158</v>
      </c>
      <c r="BE200" s="231">
        <f>IF(N200="základní",J200,0)</f>
        <v>0</v>
      </c>
      <c r="BF200" s="231">
        <f>IF(N200="snížená",J200,0)</f>
        <v>0</v>
      </c>
      <c r="BG200" s="231">
        <f>IF(N200="zákl. přenesená",J200,0)</f>
        <v>0</v>
      </c>
      <c r="BH200" s="231">
        <f>IF(N200="sníž. přenesená",J200,0)</f>
        <v>0</v>
      </c>
      <c r="BI200" s="231">
        <f>IF(N200="nulová",J200,0)</f>
        <v>0</v>
      </c>
      <c r="BJ200" s="17" t="s">
        <v>82</v>
      </c>
      <c r="BK200" s="231">
        <f>ROUND(I200*H200,2)</f>
        <v>0</v>
      </c>
      <c r="BL200" s="17" t="s">
        <v>236</v>
      </c>
      <c r="BM200" s="230" t="s">
        <v>344</v>
      </c>
    </row>
    <row r="201" spans="1:47" s="2" customFormat="1" ht="12">
      <c r="A201" s="38"/>
      <c r="B201" s="39"/>
      <c r="C201" s="40"/>
      <c r="D201" s="232" t="s">
        <v>165</v>
      </c>
      <c r="E201" s="40"/>
      <c r="F201" s="233" t="s">
        <v>343</v>
      </c>
      <c r="G201" s="40"/>
      <c r="H201" s="40"/>
      <c r="I201" s="136"/>
      <c r="J201" s="40"/>
      <c r="K201" s="40"/>
      <c r="L201" s="44"/>
      <c r="M201" s="234"/>
      <c r="N201" s="235"/>
      <c r="O201" s="84"/>
      <c r="P201" s="84"/>
      <c r="Q201" s="84"/>
      <c r="R201" s="84"/>
      <c r="S201" s="84"/>
      <c r="T201" s="85"/>
      <c r="U201" s="38"/>
      <c r="V201" s="38"/>
      <c r="W201" s="38"/>
      <c r="X201" s="38"/>
      <c r="Y201" s="38"/>
      <c r="Z201" s="38"/>
      <c r="AA201" s="38"/>
      <c r="AB201" s="38"/>
      <c r="AC201" s="38"/>
      <c r="AD201" s="38"/>
      <c r="AE201" s="38"/>
      <c r="AT201" s="17" t="s">
        <v>165</v>
      </c>
      <c r="AU201" s="17" t="s">
        <v>82</v>
      </c>
    </row>
    <row r="202" spans="1:65" s="2" customFormat="1" ht="16.5" customHeight="1">
      <c r="A202" s="38"/>
      <c r="B202" s="39"/>
      <c r="C202" s="259" t="s">
        <v>351</v>
      </c>
      <c r="D202" s="259" t="s">
        <v>199</v>
      </c>
      <c r="E202" s="260" t="s">
        <v>346</v>
      </c>
      <c r="F202" s="261" t="s">
        <v>347</v>
      </c>
      <c r="G202" s="262" t="s">
        <v>162</v>
      </c>
      <c r="H202" s="263">
        <v>345</v>
      </c>
      <c r="I202" s="264"/>
      <c r="J202" s="265">
        <f>ROUND(I202*H202,2)</f>
        <v>0</v>
      </c>
      <c r="K202" s="261" t="s">
        <v>19</v>
      </c>
      <c r="L202" s="266"/>
      <c r="M202" s="267" t="s">
        <v>19</v>
      </c>
      <c r="N202" s="268" t="s">
        <v>45</v>
      </c>
      <c r="O202" s="84"/>
      <c r="P202" s="228">
        <f>O202*H202</f>
        <v>0</v>
      </c>
      <c r="Q202" s="228">
        <v>0.00024</v>
      </c>
      <c r="R202" s="228">
        <f>Q202*H202</f>
        <v>0.0828</v>
      </c>
      <c r="S202" s="228">
        <v>0</v>
      </c>
      <c r="T202" s="229">
        <f>S202*H202</f>
        <v>0</v>
      </c>
      <c r="U202" s="38"/>
      <c r="V202" s="38"/>
      <c r="W202" s="38"/>
      <c r="X202" s="38"/>
      <c r="Y202" s="38"/>
      <c r="Z202" s="38"/>
      <c r="AA202" s="38"/>
      <c r="AB202" s="38"/>
      <c r="AC202" s="38"/>
      <c r="AD202" s="38"/>
      <c r="AE202" s="38"/>
      <c r="AR202" s="230" t="s">
        <v>241</v>
      </c>
      <c r="AT202" s="230" t="s">
        <v>199</v>
      </c>
      <c r="AU202" s="230" t="s">
        <v>82</v>
      </c>
      <c r="AY202" s="17" t="s">
        <v>158</v>
      </c>
      <c r="BE202" s="231">
        <f>IF(N202="základní",J202,0)</f>
        <v>0</v>
      </c>
      <c r="BF202" s="231">
        <f>IF(N202="snížená",J202,0)</f>
        <v>0</v>
      </c>
      <c r="BG202" s="231">
        <f>IF(N202="zákl. přenesená",J202,0)</f>
        <v>0</v>
      </c>
      <c r="BH202" s="231">
        <f>IF(N202="sníž. přenesená",J202,0)</f>
        <v>0</v>
      </c>
      <c r="BI202" s="231">
        <f>IF(N202="nulová",J202,0)</f>
        <v>0</v>
      </c>
      <c r="BJ202" s="17" t="s">
        <v>82</v>
      </c>
      <c r="BK202" s="231">
        <f>ROUND(I202*H202,2)</f>
        <v>0</v>
      </c>
      <c r="BL202" s="17" t="s">
        <v>236</v>
      </c>
      <c r="BM202" s="230" t="s">
        <v>348</v>
      </c>
    </row>
    <row r="203" spans="1:47" s="2" customFormat="1" ht="12">
      <c r="A203" s="38"/>
      <c r="B203" s="39"/>
      <c r="C203" s="40"/>
      <c r="D203" s="232" t="s">
        <v>165</v>
      </c>
      <c r="E203" s="40"/>
      <c r="F203" s="233" t="s">
        <v>347</v>
      </c>
      <c r="G203" s="40"/>
      <c r="H203" s="40"/>
      <c r="I203" s="136"/>
      <c r="J203" s="40"/>
      <c r="K203" s="40"/>
      <c r="L203" s="44"/>
      <c r="M203" s="234"/>
      <c r="N203" s="235"/>
      <c r="O203" s="84"/>
      <c r="P203" s="84"/>
      <c r="Q203" s="84"/>
      <c r="R203" s="84"/>
      <c r="S203" s="84"/>
      <c r="T203" s="85"/>
      <c r="U203" s="38"/>
      <c r="V203" s="38"/>
      <c r="W203" s="38"/>
      <c r="X203" s="38"/>
      <c r="Y203" s="38"/>
      <c r="Z203" s="38"/>
      <c r="AA203" s="38"/>
      <c r="AB203" s="38"/>
      <c r="AC203" s="38"/>
      <c r="AD203" s="38"/>
      <c r="AE203" s="38"/>
      <c r="AT203" s="17" t="s">
        <v>165</v>
      </c>
      <c r="AU203" s="17" t="s">
        <v>82</v>
      </c>
    </row>
    <row r="204" spans="1:51" s="13" customFormat="1" ht="12">
      <c r="A204" s="13"/>
      <c r="B204" s="236"/>
      <c r="C204" s="237"/>
      <c r="D204" s="232" t="s">
        <v>166</v>
      </c>
      <c r="E204" s="238" t="s">
        <v>19</v>
      </c>
      <c r="F204" s="239" t="s">
        <v>1328</v>
      </c>
      <c r="G204" s="237"/>
      <c r="H204" s="240">
        <v>300</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166</v>
      </c>
      <c r="AU204" s="246" t="s">
        <v>82</v>
      </c>
      <c r="AV204" s="13" t="s">
        <v>85</v>
      </c>
      <c r="AW204" s="13" t="s">
        <v>34</v>
      </c>
      <c r="AX204" s="13" t="s">
        <v>82</v>
      </c>
      <c r="AY204" s="246" t="s">
        <v>158</v>
      </c>
    </row>
    <row r="205" spans="1:51" s="13" customFormat="1" ht="12">
      <c r="A205" s="13"/>
      <c r="B205" s="236"/>
      <c r="C205" s="237"/>
      <c r="D205" s="232" t="s">
        <v>166</v>
      </c>
      <c r="E205" s="237"/>
      <c r="F205" s="239" t="s">
        <v>1329</v>
      </c>
      <c r="G205" s="237"/>
      <c r="H205" s="240">
        <v>345</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166</v>
      </c>
      <c r="AU205" s="246" t="s">
        <v>82</v>
      </c>
      <c r="AV205" s="13" t="s">
        <v>85</v>
      </c>
      <c r="AW205" s="13" t="s">
        <v>4</v>
      </c>
      <c r="AX205" s="13" t="s">
        <v>82</v>
      </c>
      <c r="AY205" s="246" t="s">
        <v>158</v>
      </c>
    </row>
    <row r="206" spans="1:65" s="2" customFormat="1" ht="21.75" customHeight="1">
      <c r="A206" s="38"/>
      <c r="B206" s="39"/>
      <c r="C206" s="219" t="s">
        <v>356</v>
      </c>
      <c r="D206" s="219" t="s">
        <v>159</v>
      </c>
      <c r="E206" s="220" t="s">
        <v>352</v>
      </c>
      <c r="F206" s="221" t="s">
        <v>353</v>
      </c>
      <c r="G206" s="222" t="s">
        <v>162</v>
      </c>
      <c r="H206" s="223">
        <v>10</v>
      </c>
      <c r="I206" s="224"/>
      <c r="J206" s="225">
        <f>ROUND(I206*H206,2)</f>
        <v>0</v>
      </c>
      <c r="K206" s="221" t="s">
        <v>213</v>
      </c>
      <c r="L206" s="44"/>
      <c r="M206" s="226" t="s">
        <v>19</v>
      </c>
      <c r="N206" s="227" t="s">
        <v>45</v>
      </c>
      <c r="O206" s="84"/>
      <c r="P206" s="228">
        <f>O206*H206</f>
        <v>0</v>
      </c>
      <c r="Q206" s="228">
        <v>0</v>
      </c>
      <c r="R206" s="228">
        <f>Q206*H206</f>
        <v>0</v>
      </c>
      <c r="S206" s="228">
        <v>0</v>
      </c>
      <c r="T206" s="229">
        <f>S206*H206</f>
        <v>0</v>
      </c>
      <c r="U206" s="38"/>
      <c r="V206" s="38"/>
      <c r="W206" s="38"/>
      <c r="X206" s="38"/>
      <c r="Y206" s="38"/>
      <c r="Z206" s="38"/>
      <c r="AA206" s="38"/>
      <c r="AB206" s="38"/>
      <c r="AC206" s="38"/>
      <c r="AD206" s="38"/>
      <c r="AE206" s="38"/>
      <c r="AR206" s="230" t="s">
        <v>236</v>
      </c>
      <c r="AT206" s="230" t="s">
        <v>159</v>
      </c>
      <c r="AU206" s="230" t="s">
        <v>82</v>
      </c>
      <c r="AY206" s="17" t="s">
        <v>158</v>
      </c>
      <c r="BE206" s="231">
        <f>IF(N206="základní",J206,0)</f>
        <v>0</v>
      </c>
      <c r="BF206" s="231">
        <f>IF(N206="snížená",J206,0)</f>
        <v>0</v>
      </c>
      <c r="BG206" s="231">
        <f>IF(N206="zákl. přenesená",J206,0)</f>
        <v>0</v>
      </c>
      <c r="BH206" s="231">
        <f>IF(N206="sníž. přenesená",J206,0)</f>
        <v>0</v>
      </c>
      <c r="BI206" s="231">
        <f>IF(N206="nulová",J206,0)</f>
        <v>0</v>
      </c>
      <c r="BJ206" s="17" t="s">
        <v>82</v>
      </c>
      <c r="BK206" s="231">
        <f>ROUND(I206*H206,2)</f>
        <v>0</v>
      </c>
      <c r="BL206" s="17" t="s">
        <v>236</v>
      </c>
      <c r="BM206" s="230" t="s">
        <v>354</v>
      </c>
    </row>
    <row r="207" spans="1:47" s="2" customFormat="1" ht="12">
      <c r="A207" s="38"/>
      <c r="B207" s="39"/>
      <c r="C207" s="40"/>
      <c r="D207" s="232" t="s">
        <v>165</v>
      </c>
      <c r="E207" s="40"/>
      <c r="F207" s="233" t="s">
        <v>355</v>
      </c>
      <c r="G207" s="40"/>
      <c r="H207" s="40"/>
      <c r="I207" s="136"/>
      <c r="J207" s="40"/>
      <c r="K207" s="40"/>
      <c r="L207" s="44"/>
      <c r="M207" s="234"/>
      <c r="N207" s="235"/>
      <c r="O207" s="84"/>
      <c r="P207" s="84"/>
      <c r="Q207" s="84"/>
      <c r="R207" s="84"/>
      <c r="S207" s="84"/>
      <c r="T207" s="85"/>
      <c r="U207" s="38"/>
      <c r="V207" s="38"/>
      <c r="W207" s="38"/>
      <c r="X207" s="38"/>
      <c r="Y207" s="38"/>
      <c r="Z207" s="38"/>
      <c r="AA207" s="38"/>
      <c r="AB207" s="38"/>
      <c r="AC207" s="38"/>
      <c r="AD207" s="38"/>
      <c r="AE207" s="38"/>
      <c r="AT207" s="17" t="s">
        <v>165</v>
      </c>
      <c r="AU207" s="17" t="s">
        <v>82</v>
      </c>
    </row>
    <row r="208" spans="1:65" s="2" customFormat="1" ht="16.5" customHeight="1">
      <c r="A208" s="38"/>
      <c r="B208" s="39"/>
      <c r="C208" s="259" t="s">
        <v>361</v>
      </c>
      <c r="D208" s="259" t="s">
        <v>199</v>
      </c>
      <c r="E208" s="260" t="s">
        <v>357</v>
      </c>
      <c r="F208" s="261" t="s">
        <v>358</v>
      </c>
      <c r="G208" s="262" t="s">
        <v>162</v>
      </c>
      <c r="H208" s="263">
        <v>11.5</v>
      </c>
      <c r="I208" s="264"/>
      <c r="J208" s="265">
        <f>ROUND(I208*H208,2)</f>
        <v>0</v>
      </c>
      <c r="K208" s="261" t="s">
        <v>19</v>
      </c>
      <c r="L208" s="266"/>
      <c r="M208" s="267" t="s">
        <v>19</v>
      </c>
      <c r="N208" s="268" t="s">
        <v>45</v>
      </c>
      <c r="O208" s="84"/>
      <c r="P208" s="228">
        <f>O208*H208</f>
        <v>0</v>
      </c>
      <c r="Q208" s="228">
        <v>0.00162</v>
      </c>
      <c r="R208" s="228">
        <f>Q208*H208</f>
        <v>0.01863</v>
      </c>
      <c r="S208" s="228">
        <v>0</v>
      </c>
      <c r="T208" s="229">
        <f>S208*H208</f>
        <v>0</v>
      </c>
      <c r="U208" s="38"/>
      <c r="V208" s="38"/>
      <c r="W208" s="38"/>
      <c r="X208" s="38"/>
      <c r="Y208" s="38"/>
      <c r="Z208" s="38"/>
      <c r="AA208" s="38"/>
      <c r="AB208" s="38"/>
      <c r="AC208" s="38"/>
      <c r="AD208" s="38"/>
      <c r="AE208" s="38"/>
      <c r="AR208" s="230" t="s">
        <v>241</v>
      </c>
      <c r="AT208" s="230" t="s">
        <v>199</v>
      </c>
      <c r="AU208" s="230" t="s">
        <v>82</v>
      </c>
      <c r="AY208" s="17" t="s">
        <v>158</v>
      </c>
      <c r="BE208" s="231">
        <f>IF(N208="základní",J208,0)</f>
        <v>0</v>
      </c>
      <c r="BF208" s="231">
        <f>IF(N208="snížená",J208,0)</f>
        <v>0</v>
      </c>
      <c r="BG208" s="231">
        <f>IF(N208="zákl. přenesená",J208,0)</f>
        <v>0</v>
      </c>
      <c r="BH208" s="231">
        <f>IF(N208="sníž. přenesená",J208,0)</f>
        <v>0</v>
      </c>
      <c r="BI208" s="231">
        <f>IF(N208="nulová",J208,0)</f>
        <v>0</v>
      </c>
      <c r="BJ208" s="17" t="s">
        <v>82</v>
      </c>
      <c r="BK208" s="231">
        <f>ROUND(I208*H208,2)</f>
        <v>0</v>
      </c>
      <c r="BL208" s="17" t="s">
        <v>236</v>
      </c>
      <c r="BM208" s="230" t="s">
        <v>359</v>
      </c>
    </row>
    <row r="209" spans="1:47" s="2" customFormat="1" ht="12">
      <c r="A209" s="38"/>
      <c r="B209" s="39"/>
      <c r="C209" s="40"/>
      <c r="D209" s="232" t="s">
        <v>165</v>
      </c>
      <c r="E209" s="40"/>
      <c r="F209" s="233" t="s">
        <v>358</v>
      </c>
      <c r="G209" s="40"/>
      <c r="H209" s="40"/>
      <c r="I209" s="136"/>
      <c r="J209" s="40"/>
      <c r="K209" s="40"/>
      <c r="L209" s="44"/>
      <c r="M209" s="234"/>
      <c r="N209" s="235"/>
      <c r="O209" s="84"/>
      <c r="P209" s="84"/>
      <c r="Q209" s="84"/>
      <c r="R209" s="84"/>
      <c r="S209" s="84"/>
      <c r="T209" s="85"/>
      <c r="U209" s="38"/>
      <c r="V209" s="38"/>
      <c r="W209" s="38"/>
      <c r="X209" s="38"/>
      <c r="Y209" s="38"/>
      <c r="Z209" s="38"/>
      <c r="AA209" s="38"/>
      <c r="AB209" s="38"/>
      <c r="AC209" s="38"/>
      <c r="AD209" s="38"/>
      <c r="AE209" s="38"/>
      <c r="AT209" s="17" t="s">
        <v>165</v>
      </c>
      <c r="AU209" s="17" t="s">
        <v>82</v>
      </c>
    </row>
    <row r="210" spans="1:51" s="13" customFormat="1" ht="12">
      <c r="A210" s="13"/>
      <c r="B210" s="236"/>
      <c r="C210" s="237"/>
      <c r="D210" s="232" t="s">
        <v>166</v>
      </c>
      <c r="E210" s="238" t="s">
        <v>19</v>
      </c>
      <c r="F210" s="239" t="s">
        <v>1330</v>
      </c>
      <c r="G210" s="237"/>
      <c r="H210" s="240">
        <v>10</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166</v>
      </c>
      <c r="AU210" s="246" t="s">
        <v>82</v>
      </c>
      <c r="AV210" s="13" t="s">
        <v>85</v>
      </c>
      <c r="AW210" s="13" t="s">
        <v>34</v>
      </c>
      <c r="AX210" s="13" t="s">
        <v>82</v>
      </c>
      <c r="AY210" s="246" t="s">
        <v>158</v>
      </c>
    </row>
    <row r="211" spans="1:51" s="13" customFormat="1" ht="12">
      <c r="A211" s="13"/>
      <c r="B211" s="236"/>
      <c r="C211" s="237"/>
      <c r="D211" s="232" t="s">
        <v>166</v>
      </c>
      <c r="E211" s="237"/>
      <c r="F211" s="239" t="s">
        <v>1331</v>
      </c>
      <c r="G211" s="237"/>
      <c r="H211" s="240">
        <v>11.5</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166</v>
      </c>
      <c r="AU211" s="246" t="s">
        <v>82</v>
      </c>
      <c r="AV211" s="13" t="s">
        <v>85</v>
      </c>
      <c r="AW211" s="13" t="s">
        <v>4</v>
      </c>
      <c r="AX211" s="13" t="s">
        <v>82</v>
      </c>
      <c r="AY211" s="246" t="s">
        <v>158</v>
      </c>
    </row>
    <row r="212" spans="1:65" s="2" customFormat="1" ht="21.75" customHeight="1">
      <c r="A212" s="38"/>
      <c r="B212" s="39"/>
      <c r="C212" s="219" t="s">
        <v>366</v>
      </c>
      <c r="D212" s="219" t="s">
        <v>159</v>
      </c>
      <c r="E212" s="220" t="s">
        <v>362</v>
      </c>
      <c r="F212" s="221" t="s">
        <v>363</v>
      </c>
      <c r="G212" s="222" t="s">
        <v>162</v>
      </c>
      <c r="H212" s="223">
        <v>50</v>
      </c>
      <c r="I212" s="224"/>
      <c r="J212" s="225">
        <f>ROUND(I212*H212,2)</f>
        <v>0</v>
      </c>
      <c r="K212" s="221" t="s">
        <v>213</v>
      </c>
      <c r="L212" s="44"/>
      <c r="M212" s="226" t="s">
        <v>19</v>
      </c>
      <c r="N212" s="227" t="s">
        <v>45</v>
      </c>
      <c r="O212" s="84"/>
      <c r="P212" s="228">
        <f>O212*H212</f>
        <v>0</v>
      </c>
      <c r="Q212" s="228">
        <v>0</v>
      </c>
      <c r="R212" s="228">
        <f>Q212*H212</f>
        <v>0</v>
      </c>
      <c r="S212" s="228">
        <v>0</v>
      </c>
      <c r="T212" s="229">
        <f>S212*H212</f>
        <v>0</v>
      </c>
      <c r="U212" s="38"/>
      <c r="V212" s="38"/>
      <c r="W212" s="38"/>
      <c r="X212" s="38"/>
      <c r="Y212" s="38"/>
      <c r="Z212" s="38"/>
      <c r="AA212" s="38"/>
      <c r="AB212" s="38"/>
      <c r="AC212" s="38"/>
      <c r="AD212" s="38"/>
      <c r="AE212" s="38"/>
      <c r="AR212" s="230" t="s">
        <v>236</v>
      </c>
      <c r="AT212" s="230" t="s">
        <v>159</v>
      </c>
      <c r="AU212" s="230" t="s">
        <v>82</v>
      </c>
      <c r="AY212" s="17" t="s">
        <v>158</v>
      </c>
      <c r="BE212" s="231">
        <f>IF(N212="základní",J212,0)</f>
        <v>0</v>
      </c>
      <c r="BF212" s="231">
        <f>IF(N212="snížená",J212,0)</f>
        <v>0</v>
      </c>
      <c r="BG212" s="231">
        <f>IF(N212="zákl. přenesená",J212,0)</f>
        <v>0</v>
      </c>
      <c r="BH212" s="231">
        <f>IF(N212="sníž. přenesená",J212,0)</f>
        <v>0</v>
      </c>
      <c r="BI212" s="231">
        <f>IF(N212="nulová",J212,0)</f>
        <v>0</v>
      </c>
      <c r="BJ212" s="17" t="s">
        <v>82</v>
      </c>
      <c r="BK212" s="231">
        <f>ROUND(I212*H212,2)</f>
        <v>0</v>
      </c>
      <c r="BL212" s="17" t="s">
        <v>236</v>
      </c>
      <c r="BM212" s="230" t="s">
        <v>364</v>
      </c>
    </row>
    <row r="213" spans="1:47" s="2" customFormat="1" ht="12">
      <c r="A213" s="38"/>
      <c r="B213" s="39"/>
      <c r="C213" s="40"/>
      <c r="D213" s="232" t="s">
        <v>165</v>
      </c>
      <c r="E213" s="40"/>
      <c r="F213" s="233" t="s">
        <v>365</v>
      </c>
      <c r="G213" s="40"/>
      <c r="H213" s="40"/>
      <c r="I213" s="136"/>
      <c r="J213" s="40"/>
      <c r="K213" s="40"/>
      <c r="L213" s="44"/>
      <c r="M213" s="234"/>
      <c r="N213" s="235"/>
      <c r="O213" s="84"/>
      <c r="P213" s="84"/>
      <c r="Q213" s="84"/>
      <c r="R213" s="84"/>
      <c r="S213" s="84"/>
      <c r="T213" s="85"/>
      <c r="U213" s="38"/>
      <c r="V213" s="38"/>
      <c r="W213" s="38"/>
      <c r="X213" s="38"/>
      <c r="Y213" s="38"/>
      <c r="Z213" s="38"/>
      <c r="AA213" s="38"/>
      <c r="AB213" s="38"/>
      <c r="AC213" s="38"/>
      <c r="AD213" s="38"/>
      <c r="AE213" s="38"/>
      <c r="AT213" s="17" t="s">
        <v>165</v>
      </c>
      <c r="AU213" s="17" t="s">
        <v>82</v>
      </c>
    </row>
    <row r="214" spans="1:65" s="2" customFormat="1" ht="16.5" customHeight="1">
      <c r="A214" s="38"/>
      <c r="B214" s="39"/>
      <c r="C214" s="259" t="s">
        <v>372</v>
      </c>
      <c r="D214" s="259" t="s">
        <v>199</v>
      </c>
      <c r="E214" s="260" t="s">
        <v>1332</v>
      </c>
      <c r="F214" s="261" t="s">
        <v>1333</v>
      </c>
      <c r="G214" s="262" t="s">
        <v>162</v>
      </c>
      <c r="H214" s="263">
        <v>57.5</v>
      </c>
      <c r="I214" s="264"/>
      <c r="J214" s="265">
        <f>ROUND(I214*H214,2)</f>
        <v>0</v>
      </c>
      <c r="K214" s="261" t="s">
        <v>213</v>
      </c>
      <c r="L214" s="266"/>
      <c r="M214" s="267" t="s">
        <v>19</v>
      </c>
      <c r="N214" s="268" t="s">
        <v>45</v>
      </c>
      <c r="O214" s="84"/>
      <c r="P214" s="228">
        <f>O214*H214</f>
        <v>0</v>
      </c>
      <c r="Q214" s="228">
        <v>0.00017</v>
      </c>
      <c r="R214" s="228">
        <f>Q214*H214</f>
        <v>0.009775</v>
      </c>
      <c r="S214" s="228">
        <v>0</v>
      </c>
      <c r="T214" s="229">
        <f>S214*H214</f>
        <v>0</v>
      </c>
      <c r="U214" s="38"/>
      <c r="V214" s="38"/>
      <c r="W214" s="38"/>
      <c r="X214" s="38"/>
      <c r="Y214" s="38"/>
      <c r="Z214" s="38"/>
      <c r="AA214" s="38"/>
      <c r="AB214" s="38"/>
      <c r="AC214" s="38"/>
      <c r="AD214" s="38"/>
      <c r="AE214" s="38"/>
      <c r="AR214" s="230" t="s">
        <v>255</v>
      </c>
      <c r="AT214" s="230" t="s">
        <v>199</v>
      </c>
      <c r="AU214" s="230" t="s">
        <v>82</v>
      </c>
      <c r="AY214" s="17" t="s">
        <v>158</v>
      </c>
      <c r="BE214" s="231">
        <f>IF(N214="základní",J214,0)</f>
        <v>0</v>
      </c>
      <c r="BF214" s="231">
        <f>IF(N214="snížená",J214,0)</f>
        <v>0</v>
      </c>
      <c r="BG214" s="231">
        <f>IF(N214="zákl. přenesená",J214,0)</f>
        <v>0</v>
      </c>
      <c r="BH214" s="231">
        <f>IF(N214="sníž. přenesená",J214,0)</f>
        <v>0</v>
      </c>
      <c r="BI214" s="231">
        <f>IF(N214="nulová",J214,0)</f>
        <v>0</v>
      </c>
      <c r="BJ214" s="17" t="s">
        <v>82</v>
      </c>
      <c r="BK214" s="231">
        <f>ROUND(I214*H214,2)</f>
        <v>0</v>
      </c>
      <c r="BL214" s="17" t="s">
        <v>255</v>
      </c>
      <c r="BM214" s="230" t="s">
        <v>1334</v>
      </c>
    </row>
    <row r="215" spans="1:47" s="2" customFormat="1" ht="12">
      <c r="A215" s="38"/>
      <c r="B215" s="39"/>
      <c r="C215" s="40"/>
      <c r="D215" s="232" t="s">
        <v>165</v>
      </c>
      <c r="E215" s="40"/>
      <c r="F215" s="233" t="s">
        <v>1333</v>
      </c>
      <c r="G215" s="40"/>
      <c r="H215" s="40"/>
      <c r="I215" s="136"/>
      <c r="J215" s="40"/>
      <c r="K215" s="40"/>
      <c r="L215" s="44"/>
      <c r="M215" s="234"/>
      <c r="N215" s="235"/>
      <c r="O215" s="84"/>
      <c r="P215" s="84"/>
      <c r="Q215" s="84"/>
      <c r="R215" s="84"/>
      <c r="S215" s="84"/>
      <c r="T215" s="85"/>
      <c r="U215" s="38"/>
      <c r="V215" s="38"/>
      <c r="W215" s="38"/>
      <c r="X215" s="38"/>
      <c r="Y215" s="38"/>
      <c r="Z215" s="38"/>
      <c r="AA215" s="38"/>
      <c r="AB215" s="38"/>
      <c r="AC215" s="38"/>
      <c r="AD215" s="38"/>
      <c r="AE215" s="38"/>
      <c r="AT215" s="17" t="s">
        <v>165</v>
      </c>
      <c r="AU215" s="17" t="s">
        <v>82</v>
      </c>
    </row>
    <row r="216" spans="1:51" s="13" customFormat="1" ht="12">
      <c r="A216" s="13"/>
      <c r="B216" s="236"/>
      <c r="C216" s="237"/>
      <c r="D216" s="232" t="s">
        <v>166</v>
      </c>
      <c r="E216" s="238" t="s">
        <v>19</v>
      </c>
      <c r="F216" s="239" t="s">
        <v>1335</v>
      </c>
      <c r="G216" s="237"/>
      <c r="H216" s="240">
        <v>50</v>
      </c>
      <c r="I216" s="241"/>
      <c r="J216" s="237"/>
      <c r="K216" s="237"/>
      <c r="L216" s="242"/>
      <c r="M216" s="243"/>
      <c r="N216" s="244"/>
      <c r="O216" s="244"/>
      <c r="P216" s="244"/>
      <c r="Q216" s="244"/>
      <c r="R216" s="244"/>
      <c r="S216" s="244"/>
      <c r="T216" s="245"/>
      <c r="U216" s="13"/>
      <c r="V216" s="13"/>
      <c r="W216" s="13"/>
      <c r="X216" s="13"/>
      <c r="Y216" s="13"/>
      <c r="Z216" s="13"/>
      <c r="AA216" s="13"/>
      <c r="AB216" s="13"/>
      <c r="AC216" s="13"/>
      <c r="AD216" s="13"/>
      <c r="AE216" s="13"/>
      <c r="AT216" s="246" t="s">
        <v>166</v>
      </c>
      <c r="AU216" s="246" t="s">
        <v>82</v>
      </c>
      <c r="AV216" s="13" t="s">
        <v>85</v>
      </c>
      <c r="AW216" s="13" t="s">
        <v>34</v>
      </c>
      <c r="AX216" s="13" t="s">
        <v>82</v>
      </c>
      <c r="AY216" s="246" t="s">
        <v>158</v>
      </c>
    </row>
    <row r="217" spans="1:51" s="13" customFormat="1" ht="12">
      <c r="A217" s="13"/>
      <c r="B217" s="236"/>
      <c r="C217" s="237"/>
      <c r="D217" s="232" t="s">
        <v>166</v>
      </c>
      <c r="E217" s="237"/>
      <c r="F217" s="239" t="s">
        <v>1336</v>
      </c>
      <c r="G217" s="237"/>
      <c r="H217" s="240">
        <v>57.5</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166</v>
      </c>
      <c r="AU217" s="246" t="s">
        <v>82</v>
      </c>
      <c r="AV217" s="13" t="s">
        <v>85</v>
      </c>
      <c r="AW217" s="13" t="s">
        <v>4</v>
      </c>
      <c r="AX217" s="13" t="s">
        <v>82</v>
      </c>
      <c r="AY217" s="246" t="s">
        <v>158</v>
      </c>
    </row>
    <row r="218" spans="1:65" s="2" customFormat="1" ht="16.5" customHeight="1">
      <c r="A218" s="38"/>
      <c r="B218" s="39"/>
      <c r="C218" s="219" t="s">
        <v>377</v>
      </c>
      <c r="D218" s="219" t="s">
        <v>159</v>
      </c>
      <c r="E218" s="220" t="s">
        <v>373</v>
      </c>
      <c r="F218" s="221" t="s">
        <v>374</v>
      </c>
      <c r="G218" s="222" t="s">
        <v>202</v>
      </c>
      <c r="H218" s="223">
        <v>4</v>
      </c>
      <c r="I218" s="224"/>
      <c r="J218" s="225">
        <f>ROUND(I218*H218,2)</f>
        <v>0</v>
      </c>
      <c r="K218" s="221" t="s">
        <v>213</v>
      </c>
      <c r="L218" s="44"/>
      <c r="M218" s="226" t="s">
        <v>19</v>
      </c>
      <c r="N218" s="227" t="s">
        <v>45</v>
      </c>
      <c r="O218" s="84"/>
      <c r="P218" s="228">
        <f>O218*H218</f>
        <v>0</v>
      </c>
      <c r="Q218" s="228">
        <v>0</v>
      </c>
      <c r="R218" s="228">
        <f>Q218*H218</f>
        <v>0</v>
      </c>
      <c r="S218" s="228">
        <v>0</v>
      </c>
      <c r="T218" s="229">
        <f>S218*H218</f>
        <v>0</v>
      </c>
      <c r="U218" s="38"/>
      <c r="V218" s="38"/>
      <c r="W218" s="38"/>
      <c r="X218" s="38"/>
      <c r="Y218" s="38"/>
      <c r="Z218" s="38"/>
      <c r="AA218" s="38"/>
      <c r="AB218" s="38"/>
      <c r="AC218" s="38"/>
      <c r="AD218" s="38"/>
      <c r="AE218" s="38"/>
      <c r="AR218" s="230" t="s">
        <v>236</v>
      </c>
      <c r="AT218" s="230" t="s">
        <v>159</v>
      </c>
      <c r="AU218" s="230" t="s">
        <v>82</v>
      </c>
      <c r="AY218" s="17" t="s">
        <v>158</v>
      </c>
      <c r="BE218" s="231">
        <f>IF(N218="základní",J218,0)</f>
        <v>0</v>
      </c>
      <c r="BF218" s="231">
        <f>IF(N218="snížená",J218,0)</f>
        <v>0</v>
      </c>
      <c r="BG218" s="231">
        <f>IF(N218="zákl. přenesená",J218,0)</f>
        <v>0</v>
      </c>
      <c r="BH218" s="231">
        <f>IF(N218="sníž. přenesená",J218,0)</f>
        <v>0</v>
      </c>
      <c r="BI218" s="231">
        <f>IF(N218="nulová",J218,0)</f>
        <v>0</v>
      </c>
      <c r="BJ218" s="17" t="s">
        <v>82</v>
      </c>
      <c r="BK218" s="231">
        <f>ROUND(I218*H218,2)</f>
        <v>0</v>
      </c>
      <c r="BL218" s="17" t="s">
        <v>236</v>
      </c>
      <c r="BM218" s="230" t="s">
        <v>375</v>
      </c>
    </row>
    <row r="219" spans="1:47" s="2" customFormat="1" ht="12">
      <c r="A219" s="38"/>
      <c r="B219" s="39"/>
      <c r="C219" s="40"/>
      <c r="D219" s="232" t="s">
        <v>165</v>
      </c>
      <c r="E219" s="40"/>
      <c r="F219" s="233" t="s">
        <v>376</v>
      </c>
      <c r="G219" s="40"/>
      <c r="H219" s="40"/>
      <c r="I219" s="136"/>
      <c r="J219" s="40"/>
      <c r="K219" s="40"/>
      <c r="L219" s="44"/>
      <c r="M219" s="234"/>
      <c r="N219" s="235"/>
      <c r="O219" s="84"/>
      <c r="P219" s="84"/>
      <c r="Q219" s="84"/>
      <c r="R219" s="84"/>
      <c r="S219" s="84"/>
      <c r="T219" s="85"/>
      <c r="U219" s="38"/>
      <c r="V219" s="38"/>
      <c r="W219" s="38"/>
      <c r="X219" s="38"/>
      <c r="Y219" s="38"/>
      <c r="Z219" s="38"/>
      <c r="AA219" s="38"/>
      <c r="AB219" s="38"/>
      <c r="AC219" s="38"/>
      <c r="AD219" s="38"/>
      <c r="AE219" s="38"/>
      <c r="AT219" s="17" t="s">
        <v>165</v>
      </c>
      <c r="AU219" s="17" t="s">
        <v>82</v>
      </c>
    </row>
    <row r="220" spans="1:51" s="13" customFormat="1" ht="12">
      <c r="A220" s="13"/>
      <c r="B220" s="236"/>
      <c r="C220" s="237"/>
      <c r="D220" s="232" t="s">
        <v>166</v>
      </c>
      <c r="E220" s="238" t="s">
        <v>19</v>
      </c>
      <c r="F220" s="239" t="s">
        <v>1337</v>
      </c>
      <c r="G220" s="237"/>
      <c r="H220" s="240">
        <v>4</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166</v>
      </c>
      <c r="AU220" s="246" t="s">
        <v>82</v>
      </c>
      <c r="AV220" s="13" t="s">
        <v>85</v>
      </c>
      <c r="AW220" s="13" t="s">
        <v>34</v>
      </c>
      <c r="AX220" s="13" t="s">
        <v>82</v>
      </c>
      <c r="AY220" s="246" t="s">
        <v>158</v>
      </c>
    </row>
    <row r="221" spans="1:65" s="2" customFormat="1" ht="16.5" customHeight="1">
      <c r="A221" s="38"/>
      <c r="B221" s="39"/>
      <c r="C221" s="219" t="s">
        <v>382</v>
      </c>
      <c r="D221" s="219" t="s">
        <v>159</v>
      </c>
      <c r="E221" s="220" t="s">
        <v>378</v>
      </c>
      <c r="F221" s="221" t="s">
        <v>379</v>
      </c>
      <c r="G221" s="222" t="s">
        <v>202</v>
      </c>
      <c r="H221" s="223">
        <v>2</v>
      </c>
      <c r="I221" s="224"/>
      <c r="J221" s="225">
        <f>ROUND(I221*H221,2)</f>
        <v>0</v>
      </c>
      <c r="K221" s="221" t="s">
        <v>213</v>
      </c>
      <c r="L221" s="44"/>
      <c r="M221" s="226" t="s">
        <v>19</v>
      </c>
      <c r="N221" s="227" t="s">
        <v>45</v>
      </c>
      <c r="O221" s="84"/>
      <c r="P221" s="228">
        <f>O221*H221</f>
        <v>0</v>
      </c>
      <c r="Q221" s="228">
        <v>0</v>
      </c>
      <c r="R221" s="228">
        <f>Q221*H221</f>
        <v>0</v>
      </c>
      <c r="S221" s="228">
        <v>0</v>
      </c>
      <c r="T221" s="229">
        <f>S221*H221</f>
        <v>0</v>
      </c>
      <c r="U221" s="38"/>
      <c r="V221" s="38"/>
      <c r="W221" s="38"/>
      <c r="X221" s="38"/>
      <c r="Y221" s="38"/>
      <c r="Z221" s="38"/>
      <c r="AA221" s="38"/>
      <c r="AB221" s="38"/>
      <c r="AC221" s="38"/>
      <c r="AD221" s="38"/>
      <c r="AE221" s="38"/>
      <c r="AR221" s="230" t="s">
        <v>236</v>
      </c>
      <c r="AT221" s="230" t="s">
        <v>159</v>
      </c>
      <c r="AU221" s="230" t="s">
        <v>82</v>
      </c>
      <c r="AY221" s="17" t="s">
        <v>158</v>
      </c>
      <c r="BE221" s="231">
        <f>IF(N221="základní",J221,0)</f>
        <v>0</v>
      </c>
      <c r="BF221" s="231">
        <f>IF(N221="snížená",J221,0)</f>
        <v>0</v>
      </c>
      <c r="BG221" s="231">
        <f>IF(N221="zákl. přenesená",J221,0)</f>
        <v>0</v>
      </c>
      <c r="BH221" s="231">
        <f>IF(N221="sníž. přenesená",J221,0)</f>
        <v>0</v>
      </c>
      <c r="BI221" s="231">
        <f>IF(N221="nulová",J221,0)</f>
        <v>0</v>
      </c>
      <c r="BJ221" s="17" t="s">
        <v>82</v>
      </c>
      <c r="BK221" s="231">
        <f>ROUND(I221*H221,2)</f>
        <v>0</v>
      </c>
      <c r="BL221" s="17" t="s">
        <v>236</v>
      </c>
      <c r="BM221" s="230" t="s">
        <v>380</v>
      </c>
    </row>
    <row r="222" spans="1:47" s="2" customFormat="1" ht="12">
      <c r="A222" s="38"/>
      <c r="B222" s="39"/>
      <c r="C222" s="40"/>
      <c r="D222" s="232" t="s">
        <v>165</v>
      </c>
      <c r="E222" s="40"/>
      <c r="F222" s="233" t="s">
        <v>381</v>
      </c>
      <c r="G222" s="40"/>
      <c r="H222" s="40"/>
      <c r="I222" s="136"/>
      <c r="J222" s="40"/>
      <c r="K222" s="40"/>
      <c r="L222" s="44"/>
      <c r="M222" s="234"/>
      <c r="N222" s="235"/>
      <c r="O222" s="84"/>
      <c r="P222" s="84"/>
      <c r="Q222" s="84"/>
      <c r="R222" s="84"/>
      <c r="S222" s="84"/>
      <c r="T222" s="85"/>
      <c r="U222" s="38"/>
      <c r="V222" s="38"/>
      <c r="W222" s="38"/>
      <c r="X222" s="38"/>
      <c r="Y222" s="38"/>
      <c r="Z222" s="38"/>
      <c r="AA222" s="38"/>
      <c r="AB222" s="38"/>
      <c r="AC222" s="38"/>
      <c r="AD222" s="38"/>
      <c r="AE222" s="38"/>
      <c r="AT222" s="17" t="s">
        <v>165</v>
      </c>
      <c r="AU222" s="17" t="s">
        <v>82</v>
      </c>
    </row>
    <row r="223" spans="1:51" s="13" customFormat="1" ht="12">
      <c r="A223" s="13"/>
      <c r="B223" s="236"/>
      <c r="C223" s="237"/>
      <c r="D223" s="232" t="s">
        <v>166</v>
      </c>
      <c r="E223" s="238" t="s">
        <v>19</v>
      </c>
      <c r="F223" s="239" t="s">
        <v>1312</v>
      </c>
      <c r="G223" s="237"/>
      <c r="H223" s="240">
        <v>2</v>
      </c>
      <c r="I223" s="241"/>
      <c r="J223" s="237"/>
      <c r="K223" s="237"/>
      <c r="L223" s="242"/>
      <c r="M223" s="243"/>
      <c r="N223" s="244"/>
      <c r="O223" s="244"/>
      <c r="P223" s="244"/>
      <c r="Q223" s="244"/>
      <c r="R223" s="244"/>
      <c r="S223" s="244"/>
      <c r="T223" s="245"/>
      <c r="U223" s="13"/>
      <c r="V223" s="13"/>
      <c r="W223" s="13"/>
      <c r="X223" s="13"/>
      <c r="Y223" s="13"/>
      <c r="Z223" s="13"/>
      <c r="AA223" s="13"/>
      <c r="AB223" s="13"/>
      <c r="AC223" s="13"/>
      <c r="AD223" s="13"/>
      <c r="AE223" s="13"/>
      <c r="AT223" s="246" t="s">
        <v>166</v>
      </c>
      <c r="AU223" s="246" t="s">
        <v>82</v>
      </c>
      <c r="AV223" s="13" t="s">
        <v>85</v>
      </c>
      <c r="AW223" s="13" t="s">
        <v>34</v>
      </c>
      <c r="AX223" s="13" t="s">
        <v>82</v>
      </c>
      <c r="AY223" s="246" t="s">
        <v>158</v>
      </c>
    </row>
    <row r="224" spans="1:65" s="2" customFormat="1" ht="21.75" customHeight="1">
      <c r="A224" s="38"/>
      <c r="B224" s="39"/>
      <c r="C224" s="259" t="s">
        <v>387</v>
      </c>
      <c r="D224" s="259" t="s">
        <v>199</v>
      </c>
      <c r="E224" s="260" t="s">
        <v>383</v>
      </c>
      <c r="F224" s="261" t="s">
        <v>384</v>
      </c>
      <c r="G224" s="262" t="s">
        <v>202</v>
      </c>
      <c r="H224" s="263">
        <v>3</v>
      </c>
      <c r="I224" s="264"/>
      <c r="J224" s="265">
        <f>ROUND(I224*H224,2)</f>
        <v>0</v>
      </c>
      <c r="K224" s="261" t="s">
        <v>19</v>
      </c>
      <c r="L224" s="266"/>
      <c r="M224" s="267" t="s">
        <v>19</v>
      </c>
      <c r="N224" s="268" t="s">
        <v>45</v>
      </c>
      <c r="O224" s="84"/>
      <c r="P224" s="228">
        <f>O224*H224</f>
        <v>0</v>
      </c>
      <c r="Q224" s="228">
        <v>0</v>
      </c>
      <c r="R224" s="228">
        <f>Q224*H224</f>
        <v>0</v>
      </c>
      <c r="S224" s="228">
        <v>0</v>
      </c>
      <c r="T224" s="229">
        <f>S224*H224</f>
        <v>0</v>
      </c>
      <c r="U224" s="38"/>
      <c r="V224" s="38"/>
      <c r="W224" s="38"/>
      <c r="X224" s="38"/>
      <c r="Y224" s="38"/>
      <c r="Z224" s="38"/>
      <c r="AA224" s="38"/>
      <c r="AB224" s="38"/>
      <c r="AC224" s="38"/>
      <c r="AD224" s="38"/>
      <c r="AE224" s="38"/>
      <c r="AR224" s="230" t="s">
        <v>241</v>
      </c>
      <c r="AT224" s="230" t="s">
        <v>199</v>
      </c>
      <c r="AU224" s="230" t="s">
        <v>82</v>
      </c>
      <c r="AY224" s="17" t="s">
        <v>158</v>
      </c>
      <c r="BE224" s="231">
        <f>IF(N224="základní",J224,0)</f>
        <v>0</v>
      </c>
      <c r="BF224" s="231">
        <f>IF(N224="snížená",J224,0)</f>
        <v>0</v>
      </c>
      <c r="BG224" s="231">
        <f>IF(N224="zákl. přenesená",J224,0)</f>
        <v>0</v>
      </c>
      <c r="BH224" s="231">
        <f>IF(N224="sníž. přenesená",J224,0)</f>
        <v>0</v>
      </c>
      <c r="BI224" s="231">
        <f>IF(N224="nulová",J224,0)</f>
        <v>0</v>
      </c>
      <c r="BJ224" s="17" t="s">
        <v>82</v>
      </c>
      <c r="BK224" s="231">
        <f>ROUND(I224*H224,2)</f>
        <v>0</v>
      </c>
      <c r="BL224" s="17" t="s">
        <v>236</v>
      </c>
      <c r="BM224" s="230" t="s">
        <v>385</v>
      </c>
    </row>
    <row r="225" spans="1:47" s="2" customFormat="1" ht="12">
      <c r="A225" s="38"/>
      <c r="B225" s="39"/>
      <c r="C225" s="40"/>
      <c r="D225" s="232" t="s">
        <v>165</v>
      </c>
      <c r="E225" s="40"/>
      <c r="F225" s="233" t="s">
        <v>384</v>
      </c>
      <c r="G225" s="40"/>
      <c r="H225" s="40"/>
      <c r="I225" s="136"/>
      <c r="J225" s="40"/>
      <c r="K225" s="40"/>
      <c r="L225" s="44"/>
      <c r="M225" s="234"/>
      <c r="N225" s="235"/>
      <c r="O225" s="84"/>
      <c r="P225" s="84"/>
      <c r="Q225" s="84"/>
      <c r="R225" s="84"/>
      <c r="S225" s="84"/>
      <c r="T225" s="85"/>
      <c r="U225" s="38"/>
      <c r="V225" s="38"/>
      <c r="W225" s="38"/>
      <c r="X225" s="38"/>
      <c r="Y225" s="38"/>
      <c r="Z225" s="38"/>
      <c r="AA225" s="38"/>
      <c r="AB225" s="38"/>
      <c r="AC225" s="38"/>
      <c r="AD225" s="38"/>
      <c r="AE225" s="38"/>
      <c r="AT225" s="17" t="s">
        <v>165</v>
      </c>
      <c r="AU225" s="17" t="s">
        <v>82</v>
      </c>
    </row>
    <row r="226" spans="1:51" s="13" customFormat="1" ht="12">
      <c r="A226" s="13"/>
      <c r="B226" s="236"/>
      <c r="C226" s="237"/>
      <c r="D226" s="232" t="s">
        <v>166</v>
      </c>
      <c r="E226" s="238" t="s">
        <v>19</v>
      </c>
      <c r="F226" s="239" t="s">
        <v>1338</v>
      </c>
      <c r="G226" s="237"/>
      <c r="H226" s="240">
        <v>3</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166</v>
      </c>
      <c r="AU226" s="246" t="s">
        <v>82</v>
      </c>
      <c r="AV226" s="13" t="s">
        <v>85</v>
      </c>
      <c r="AW226" s="13" t="s">
        <v>34</v>
      </c>
      <c r="AX226" s="13" t="s">
        <v>82</v>
      </c>
      <c r="AY226" s="246" t="s">
        <v>158</v>
      </c>
    </row>
    <row r="227" spans="1:65" s="2" customFormat="1" ht="21.75" customHeight="1">
      <c r="A227" s="38"/>
      <c r="B227" s="39"/>
      <c r="C227" s="259" t="s">
        <v>392</v>
      </c>
      <c r="D227" s="259" t="s">
        <v>199</v>
      </c>
      <c r="E227" s="260" t="s">
        <v>388</v>
      </c>
      <c r="F227" s="261" t="s">
        <v>389</v>
      </c>
      <c r="G227" s="262" t="s">
        <v>202</v>
      </c>
      <c r="H227" s="263">
        <v>3</v>
      </c>
      <c r="I227" s="264"/>
      <c r="J227" s="265">
        <f>ROUND(I227*H227,2)</f>
        <v>0</v>
      </c>
      <c r="K227" s="261" t="s">
        <v>19</v>
      </c>
      <c r="L227" s="266"/>
      <c r="M227" s="267" t="s">
        <v>19</v>
      </c>
      <c r="N227" s="268" t="s">
        <v>45</v>
      </c>
      <c r="O227" s="84"/>
      <c r="P227" s="228">
        <f>O227*H227</f>
        <v>0</v>
      </c>
      <c r="Q227" s="228">
        <v>0</v>
      </c>
      <c r="R227" s="228">
        <f>Q227*H227</f>
        <v>0</v>
      </c>
      <c r="S227" s="228">
        <v>0</v>
      </c>
      <c r="T227" s="229">
        <f>S227*H227</f>
        <v>0</v>
      </c>
      <c r="U227" s="38"/>
      <c r="V227" s="38"/>
      <c r="W227" s="38"/>
      <c r="X227" s="38"/>
      <c r="Y227" s="38"/>
      <c r="Z227" s="38"/>
      <c r="AA227" s="38"/>
      <c r="AB227" s="38"/>
      <c r="AC227" s="38"/>
      <c r="AD227" s="38"/>
      <c r="AE227" s="38"/>
      <c r="AR227" s="230" t="s">
        <v>241</v>
      </c>
      <c r="AT227" s="230" t="s">
        <v>199</v>
      </c>
      <c r="AU227" s="230" t="s">
        <v>82</v>
      </c>
      <c r="AY227" s="17" t="s">
        <v>158</v>
      </c>
      <c r="BE227" s="231">
        <f>IF(N227="základní",J227,0)</f>
        <v>0</v>
      </c>
      <c r="BF227" s="231">
        <f>IF(N227="snížená",J227,0)</f>
        <v>0</v>
      </c>
      <c r="BG227" s="231">
        <f>IF(N227="zákl. přenesená",J227,0)</f>
        <v>0</v>
      </c>
      <c r="BH227" s="231">
        <f>IF(N227="sníž. přenesená",J227,0)</f>
        <v>0</v>
      </c>
      <c r="BI227" s="231">
        <f>IF(N227="nulová",J227,0)</f>
        <v>0</v>
      </c>
      <c r="BJ227" s="17" t="s">
        <v>82</v>
      </c>
      <c r="BK227" s="231">
        <f>ROUND(I227*H227,2)</f>
        <v>0</v>
      </c>
      <c r="BL227" s="17" t="s">
        <v>236</v>
      </c>
      <c r="BM227" s="230" t="s">
        <v>390</v>
      </c>
    </row>
    <row r="228" spans="1:47" s="2" customFormat="1" ht="12">
      <c r="A228" s="38"/>
      <c r="B228" s="39"/>
      <c r="C228" s="40"/>
      <c r="D228" s="232" t="s">
        <v>165</v>
      </c>
      <c r="E228" s="40"/>
      <c r="F228" s="233" t="s">
        <v>389</v>
      </c>
      <c r="G228" s="40"/>
      <c r="H228" s="40"/>
      <c r="I228" s="136"/>
      <c r="J228" s="40"/>
      <c r="K228" s="40"/>
      <c r="L228" s="44"/>
      <c r="M228" s="234"/>
      <c r="N228" s="235"/>
      <c r="O228" s="84"/>
      <c r="P228" s="84"/>
      <c r="Q228" s="84"/>
      <c r="R228" s="84"/>
      <c r="S228" s="84"/>
      <c r="T228" s="85"/>
      <c r="U228" s="38"/>
      <c r="V228" s="38"/>
      <c r="W228" s="38"/>
      <c r="X228" s="38"/>
      <c r="Y228" s="38"/>
      <c r="Z228" s="38"/>
      <c r="AA228" s="38"/>
      <c r="AB228" s="38"/>
      <c r="AC228" s="38"/>
      <c r="AD228" s="38"/>
      <c r="AE228" s="38"/>
      <c r="AT228" s="17" t="s">
        <v>165</v>
      </c>
      <c r="AU228" s="17" t="s">
        <v>82</v>
      </c>
    </row>
    <row r="229" spans="1:51" s="13" customFormat="1" ht="12">
      <c r="A229" s="13"/>
      <c r="B229" s="236"/>
      <c r="C229" s="237"/>
      <c r="D229" s="232" t="s">
        <v>166</v>
      </c>
      <c r="E229" s="238" t="s">
        <v>19</v>
      </c>
      <c r="F229" s="239" t="s">
        <v>1338</v>
      </c>
      <c r="G229" s="237"/>
      <c r="H229" s="240">
        <v>3</v>
      </c>
      <c r="I229" s="241"/>
      <c r="J229" s="237"/>
      <c r="K229" s="237"/>
      <c r="L229" s="242"/>
      <c r="M229" s="243"/>
      <c r="N229" s="244"/>
      <c r="O229" s="244"/>
      <c r="P229" s="244"/>
      <c r="Q229" s="244"/>
      <c r="R229" s="244"/>
      <c r="S229" s="244"/>
      <c r="T229" s="245"/>
      <c r="U229" s="13"/>
      <c r="V229" s="13"/>
      <c r="W229" s="13"/>
      <c r="X229" s="13"/>
      <c r="Y229" s="13"/>
      <c r="Z229" s="13"/>
      <c r="AA229" s="13"/>
      <c r="AB229" s="13"/>
      <c r="AC229" s="13"/>
      <c r="AD229" s="13"/>
      <c r="AE229" s="13"/>
      <c r="AT229" s="246" t="s">
        <v>166</v>
      </c>
      <c r="AU229" s="246" t="s">
        <v>82</v>
      </c>
      <c r="AV229" s="13" t="s">
        <v>85</v>
      </c>
      <c r="AW229" s="13" t="s">
        <v>34</v>
      </c>
      <c r="AX229" s="13" t="s">
        <v>82</v>
      </c>
      <c r="AY229" s="246" t="s">
        <v>158</v>
      </c>
    </row>
    <row r="230" spans="1:65" s="2" customFormat="1" ht="33" customHeight="1">
      <c r="A230" s="38"/>
      <c r="B230" s="39"/>
      <c r="C230" s="259" t="s">
        <v>397</v>
      </c>
      <c r="D230" s="259" t="s">
        <v>199</v>
      </c>
      <c r="E230" s="260" t="s">
        <v>393</v>
      </c>
      <c r="F230" s="261" t="s">
        <v>394</v>
      </c>
      <c r="G230" s="262" t="s">
        <v>202</v>
      </c>
      <c r="H230" s="263">
        <v>6</v>
      </c>
      <c r="I230" s="264"/>
      <c r="J230" s="265">
        <f>ROUND(I230*H230,2)</f>
        <v>0</v>
      </c>
      <c r="K230" s="261" t="s">
        <v>19</v>
      </c>
      <c r="L230" s="266"/>
      <c r="M230" s="267" t="s">
        <v>19</v>
      </c>
      <c r="N230" s="268" t="s">
        <v>45</v>
      </c>
      <c r="O230" s="84"/>
      <c r="P230" s="228">
        <f>O230*H230</f>
        <v>0</v>
      </c>
      <c r="Q230" s="228">
        <v>0</v>
      </c>
      <c r="R230" s="228">
        <f>Q230*H230</f>
        <v>0</v>
      </c>
      <c r="S230" s="228">
        <v>0</v>
      </c>
      <c r="T230" s="229">
        <f>S230*H230</f>
        <v>0</v>
      </c>
      <c r="U230" s="38"/>
      <c r="V230" s="38"/>
      <c r="W230" s="38"/>
      <c r="X230" s="38"/>
      <c r="Y230" s="38"/>
      <c r="Z230" s="38"/>
      <c r="AA230" s="38"/>
      <c r="AB230" s="38"/>
      <c r="AC230" s="38"/>
      <c r="AD230" s="38"/>
      <c r="AE230" s="38"/>
      <c r="AR230" s="230" t="s">
        <v>241</v>
      </c>
      <c r="AT230" s="230" t="s">
        <v>199</v>
      </c>
      <c r="AU230" s="230" t="s">
        <v>82</v>
      </c>
      <c r="AY230" s="17" t="s">
        <v>158</v>
      </c>
      <c r="BE230" s="231">
        <f>IF(N230="základní",J230,0)</f>
        <v>0</v>
      </c>
      <c r="BF230" s="231">
        <f>IF(N230="snížená",J230,0)</f>
        <v>0</v>
      </c>
      <c r="BG230" s="231">
        <f>IF(N230="zákl. přenesená",J230,0)</f>
        <v>0</v>
      </c>
      <c r="BH230" s="231">
        <f>IF(N230="sníž. přenesená",J230,0)</f>
        <v>0</v>
      </c>
      <c r="BI230" s="231">
        <f>IF(N230="nulová",J230,0)</f>
        <v>0</v>
      </c>
      <c r="BJ230" s="17" t="s">
        <v>82</v>
      </c>
      <c r="BK230" s="231">
        <f>ROUND(I230*H230,2)</f>
        <v>0</v>
      </c>
      <c r="BL230" s="17" t="s">
        <v>236</v>
      </c>
      <c r="BM230" s="230" t="s">
        <v>395</v>
      </c>
    </row>
    <row r="231" spans="1:47" s="2" customFormat="1" ht="12">
      <c r="A231" s="38"/>
      <c r="B231" s="39"/>
      <c r="C231" s="40"/>
      <c r="D231" s="232" t="s">
        <v>165</v>
      </c>
      <c r="E231" s="40"/>
      <c r="F231" s="233" t="s">
        <v>394</v>
      </c>
      <c r="G231" s="40"/>
      <c r="H231" s="40"/>
      <c r="I231" s="136"/>
      <c r="J231" s="40"/>
      <c r="K231" s="40"/>
      <c r="L231" s="44"/>
      <c r="M231" s="234"/>
      <c r="N231" s="235"/>
      <c r="O231" s="84"/>
      <c r="P231" s="84"/>
      <c r="Q231" s="84"/>
      <c r="R231" s="84"/>
      <c r="S231" s="84"/>
      <c r="T231" s="85"/>
      <c r="U231" s="38"/>
      <c r="V231" s="38"/>
      <c r="W231" s="38"/>
      <c r="X231" s="38"/>
      <c r="Y231" s="38"/>
      <c r="Z231" s="38"/>
      <c r="AA231" s="38"/>
      <c r="AB231" s="38"/>
      <c r="AC231" s="38"/>
      <c r="AD231" s="38"/>
      <c r="AE231" s="38"/>
      <c r="AT231" s="17" t="s">
        <v>165</v>
      </c>
      <c r="AU231" s="17" t="s">
        <v>82</v>
      </c>
    </row>
    <row r="232" spans="1:51" s="13" customFormat="1" ht="12">
      <c r="A232" s="13"/>
      <c r="B232" s="236"/>
      <c r="C232" s="237"/>
      <c r="D232" s="232" t="s">
        <v>166</v>
      </c>
      <c r="E232" s="238" t="s">
        <v>19</v>
      </c>
      <c r="F232" s="239" t="s">
        <v>1339</v>
      </c>
      <c r="G232" s="237"/>
      <c r="H232" s="240">
        <v>6</v>
      </c>
      <c r="I232" s="241"/>
      <c r="J232" s="237"/>
      <c r="K232" s="237"/>
      <c r="L232" s="242"/>
      <c r="M232" s="243"/>
      <c r="N232" s="244"/>
      <c r="O232" s="244"/>
      <c r="P232" s="244"/>
      <c r="Q232" s="244"/>
      <c r="R232" s="244"/>
      <c r="S232" s="244"/>
      <c r="T232" s="245"/>
      <c r="U232" s="13"/>
      <c r="V232" s="13"/>
      <c r="W232" s="13"/>
      <c r="X232" s="13"/>
      <c r="Y232" s="13"/>
      <c r="Z232" s="13"/>
      <c r="AA232" s="13"/>
      <c r="AB232" s="13"/>
      <c r="AC232" s="13"/>
      <c r="AD232" s="13"/>
      <c r="AE232" s="13"/>
      <c r="AT232" s="246" t="s">
        <v>166</v>
      </c>
      <c r="AU232" s="246" t="s">
        <v>82</v>
      </c>
      <c r="AV232" s="13" t="s">
        <v>85</v>
      </c>
      <c r="AW232" s="13" t="s">
        <v>34</v>
      </c>
      <c r="AX232" s="13" t="s">
        <v>82</v>
      </c>
      <c r="AY232" s="246" t="s">
        <v>158</v>
      </c>
    </row>
    <row r="233" spans="1:65" s="2" customFormat="1" ht="21.75" customHeight="1">
      <c r="A233" s="38"/>
      <c r="B233" s="39"/>
      <c r="C233" s="219" t="s">
        <v>403</v>
      </c>
      <c r="D233" s="219" t="s">
        <v>159</v>
      </c>
      <c r="E233" s="220" t="s">
        <v>398</v>
      </c>
      <c r="F233" s="221" t="s">
        <v>399</v>
      </c>
      <c r="G233" s="222" t="s">
        <v>202</v>
      </c>
      <c r="H233" s="223">
        <v>6</v>
      </c>
      <c r="I233" s="224"/>
      <c r="J233" s="225">
        <f>ROUND(I233*H233,2)</f>
        <v>0</v>
      </c>
      <c r="K233" s="221" t="s">
        <v>19</v>
      </c>
      <c r="L233" s="44"/>
      <c r="M233" s="226" t="s">
        <v>19</v>
      </c>
      <c r="N233" s="227" t="s">
        <v>45</v>
      </c>
      <c r="O233" s="84"/>
      <c r="P233" s="228">
        <f>O233*H233</f>
        <v>0</v>
      </c>
      <c r="Q233" s="228">
        <v>0</v>
      </c>
      <c r="R233" s="228">
        <f>Q233*H233</f>
        <v>0</v>
      </c>
      <c r="S233" s="228">
        <v>0</v>
      </c>
      <c r="T233" s="229">
        <f>S233*H233</f>
        <v>0</v>
      </c>
      <c r="U233" s="38"/>
      <c r="V233" s="38"/>
      <c r="W233" s="38"/>
      <c r="X233" s="38"/>
      <c r="Y233" s="38"/>
      <c r="Z233" s="38"/>
      <c r="AA233" s="38"/>
      <c r="AB233" s="38"/>
      <c r="AC233" s="38"/>
      <c r="AD233" s="38"/>
      <c r="AE233" s="38"/>
      <c r="AR233" s="230" t="s">
        <v>236</v>
      </c>
      <c r="AT233" s="230" t="s">
        <v>159</v>
      </c>
      <c r="AU233" s="230" t="s">
        <v>82</v>
      </c>
      <c r="AY233" s="17" t="s">
        <v>158</v>
      </c>
      <c r="BE233" s="231">
        <f>IF(N233="základní",J233,0)</f>
        <v>0</v>
      </c>
      <c r="BF233" s="231">
        <f>IF(N233="snížená",J233,0)</f>
        <v>0</v>
      </c>
      <c r="BG233" s="231">
        <f>IF(N233="zákl. přenesená",J233,0)</f>
        <v>0</v>
      </c>
      <c r="BH233" s="231">
        <f>IF(N233="sníž. přenesená",J233,0)</f>
        <v>0</v>
      </c>
      <c r="BI233" s="231">
        <f>IF(N233="nulová",J233,0)</f>
        <v>0</v>
      </c>
      <c r="BJ233" s="17" t="s">
        <v>82</v>
      </c>
      <c r="BK233" s="231">
        <f>ROUND(I233*H233,2)</f>
        <v>0</v>
      </c>
      <c r="BL233" s="17" t="s">
        <v>236</v>
      </c>
      <c r="BM233" s="230" t="s">
        <v>400</v>
      </c>
    </row>
    <row r="234" spans="1:47" s="2" customFormat="1" ht="12">
      <c r="A234" s="38"/>
      <c r="B234" s="39"/>
      <c r="C234" s="40"/>
      <c r="D234" s="232" t="s">
        <v>165</v>
      </c>
      <c r="E234" s="40"/>
      <c r="F234" s="233" t="s">
        <v>401</v>
      </c>
      <c r="G234" s="40"/>
      <c r="H234" s="40"/>
      <c r="I234" s="136"/>
      <c r="J234" s="40"/>
      <c r="K234" s="40"/>
      <c r="L234" s="44"/>
      <c r="M234" s="234"/>
      <c r="N234" s="235"/>
      <c r="O234" s="84"/>
      <c r="P234" s="84"/>
      <c r="Q234" s="84"/>
      <c r="R234" s="84"/>
      <c r="S234" s="84"/>
      <c r="T234" s="85"/>
      <c r="U234" s="38"/>
      <c r="V234" s="38"/>
      <c r="W234" s="38"/>
      <c r="X234" s="38"/>
      <c r="Y234" s="38"/>
      <c r="Z234" s="38"/>
      <c r="AA234" s="38"/>
      <c r="AB234" s="38"/>
      <c r="AC234" s="38"/>
      <c r="AD234" s="38"/>
      <c r="AE234" s="38"/>
      <c r="AT234" s="17" t="s">
        <v>165</v>
      </c>
      <c r="AU234" s="17" t="s">
        <v>82</v>
      </c>
    </row>
    <row r="235" spans="1:51" s="13" customFormat="1" ht="12">
      <c r="A235" s="13"/>
      <c r="B235" s="236"/>
      <c r="C235" s="237"/>
      <c r="D235" s="232" t="s">
        <v>166</v>
      </c>
      <c r="E235" s="238" t="s">
        <v>19</v>
      </c>
      <c r="F235" s="239" t="s">
        <v>1340</v>
      </c>
      <c r="G235" s="237"/>
      <c r="H235" s="240">
        <v>6</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166</v>
      </c>
      <c r="AU235" s="246" t="s">
        <v>82</v>
      </c>
      <c r="AV235" s="13" t="s">
        <v>85</v>
      </c>
      <c r="AW235" s="13" t="s">
        <v>34</v>
      </c>
      <c r="AX235" s="13" t="s">
        <v>82</v>
      </c>
      <c r="AY235" s="246" t="s">
        <v>158</v>
      </c>
    </row>
    <row r="236" spans="1:65" s="2" customFormat="1" ht="16.5" customHeight="1">
      <c r="A236" s="38"/>
      <c r="B236" s="39"/>
      <c r="C236" s="219" t="s">
        <v>222</v>
      </c>
      <c r="D236" s="219" t="s">
        <v>159</v>
      </c>
      <c r="E236" s="220" t="s">
        <v>404</v>
      </c>
      <c r="F236" s="221" t="s">
        <v>405</v>
      </c>
      <c r="G236" s="222" t="s">
        <v>202</v>
      </c>
      <c r="H236" s="223">
        <v>1</v>
      </c>
      <c r="I236" s="224"/>
      <c r="J236" s="225">
        <f>ROUND(I236*H236,2)</f>
        <v>0</v>
      </c>
      <c r="K236" s="221" t="s">
        <v>19</v>
      </c>
      <c r="L236" s="44"/>
      <c r="M236" s="226" t="s">
        <v>19</v>
      </c>
      <c r="N236" s="227" t="s">
        <v>45</v>
      </c>
      <c r="O236" s="84"/>
      <c r="P236" s="228">
        <f>O236*H236</f>
        <v>0</v>
      </c>
      <c r="Q236" s="228">
        <v>0</v>
      </c>
      <c r="R236" s="228">
        <f>Q236*H236</f>
        <v>0</v>
      </c>
      <c r="S236" s="228">
        <v>0</v>
      </c>
      <c r="T236" s="229">
        <f>S236*H236</f>
        <v>0</v>
      </c>
      <c r="U236" s="38"/>
      <c r="V236" s="38"/>
      <c r="W236" s="38"/>
      <c r="X236" s="38"/>
      <c r="Y236" s="38"/>
      <c r="Z236" s="38"/>
      <c r="AA236" s="38"/>
      <c r="AB236" s="38"/>
      <c r="AC236" s="38"/>
      <c r="AD236" s="38"/>
      <c r="AE236" s="38"/>
      <c r="AR236" s="230" t="s">
        <v>236</v>
      </c>
      <c r="AT236" s="230" t="s">
        <v>159</v>
      </c>
      <c r="AU236" s="230" t="s">
        <v>82</v>
      </c>
      <c r="AY236" s="17" t="s">
        <v>158</v>
      </c>
      <c r="BE236" s="231">
        <f>IF(N236="základní",J236,0)</f>
        <v>0</v>
      </c>
      <c r="BF236" s="231">
        <f>IF(N236="snížená",J236,0)</f>
        <v>0</v>
      </c>
      <c r="BG236" s="231">
        <f>IF(N236="zákl. přenesená",J236,0)</f>
        <v>0</v>
      </c>
      <c r="BH236" s="231">
        <f>IF(N236="sníž. přenesená",J236,0)</f>
        <v>0</v>
      </c>
      <c r="BI236" s="231">
        <f>IF(N236="nulová",J236,0)</f>
        <v>0</v>
      </c>
      <c r="BJ236" s="17" t="s">
        <v>82</v>
      </c>
      <c r="BK236" s="231">
        <f>ROUND(I236*H236,2)</f>
        <v>0</v>
      </c>
      <c r="BL236" s="17" t="s">
        <v>236</v>
      </c>
      <c r="BM236" s="230" t="s">
        <v>406</v>
      </c>
    </row>
    <row r="237" spans="1:47" s="2" customFormat="1" ht="12">
      <c r="A237" s="38"/>
      <c r="B237" s="39"/>
      <c r="C237" s="40"/>
      <c r="D237" s="232" t="s">
        <v>165</v>
      </c>
      <c r="E237" s="40"/>
      <c r="F237" s="233" t="s">
        <v>405</v>
      </c>
      <c r="G237" s="40"/>
      <c r="H237" s="40"/>
      <c r="I237" s="136"/>
      <c r="J237" s="40"/>
      <c r="K237" s="40"/>
      <c r="L237" s="44"/>
      <c r="M237" s="234"/>
      <c r="N237" s="235"/>
      <c r="O237" s="84"/>
      <c r="P237" s="84"/>
      <c r="Q237" s="84"/>
      <c r="R237" s="84"/>
      <c r="S237" s="84"/>
      <c r="T237" s="85"/>
      <c r="U237" s="38"/>
      <c r="V237" s="38"/>
      <c r="W237" s="38"/>
      <c r="X237" s="38"/>
      <c r="Y237" s="38"/>
      <c r="Z237" s="38"/>
      <c r="AA237" s="38"/>
      <c r="AB237" s="38"/>
      <c r="AC237" s="38"/>
      <c r="AD237" s="38"/>
      <c r="AE237" s="38"/>
      <c r="AT237" s="17" t="s">
        <v>165</v>
      </c>
      <c r="AU237" s="17" t="s">
        <v>82</v>
      </c>
    </row>
    <row r="238" spans="1:51" s="13" customFormat="1" ht="12">
      <c r="A238" s="13"/>
      <c r="B238" s="236"/>
      <c r="C238" s="237"/>
      <c r="D238" s="232" t="s">
        <v>166</v>
      </c>
      <c r="E238" s="238" t="s">
        <v>19</v>
      </c>
      <c r="F238" s="239" t="s">
        <v>1307</v>
      </c>
      <c r="G238" s="237"/>
      <c r="H238" s="240">
        <v>1</v>
      </c>
      <c r="I238" s="241"/>
      <c r="J238" s="237"/>
      <c r="K238" s="237"/>
      <c r="L238" s="242"/>
      <c r="M238" s="243"/>
      <c r="N238" s="244"/>
      <c r="O238" s="244"/>
      <c r="P238" s="244"/>
      <c r="Q238" s="244"/>
      <c r="R238" s="244"/>
      <c r="S238" s="244"/>
      <c r="T238" s="245"/>
      <c r="U238" s="13"/>
      <c r="V238" s="13"/>
      <c r="W238" s="13"/>
      <c r="X238" s="13"/>
      <c r="Y238" s="13"/>
      <c r="Z238" s="13"/>
      <c r="AA238" s="13"/>
      <c r="AB238" s="13"/>
      <c r="AC238" s="13"/>
      <c r="AD238" s="13"/>
      <c r="AE238" s="13"/>
      <c r="AT238" s="246" t="s">
        <v>166</v>
      </c>
      <c r="AU238" s="246" t="s">
        <v>82</v>
      </c>
      <c r="AV238" s="13" t="s">
        <v>85</v>
      </c>
      <c r="AW238" s="13" t="s">
        <v>34</v>
      </c>
      <c r="AX238" s="13" t="s">
        <v>82</v>
      </c>
      <c r="AY238" s="246" t="s">
        <v>158</v>
      </c>
    </row>
    <row r="239" spans="1:63" s="12" customFormat="1" ht="25.9" customHeight="1">
      <c r="A239" s="12"/>
      <c r="B239" s="205"/>
      <c r="C239" s="206"/>
      <c r="D239" s="207" t="s">
        <v>73</v>
      </c>
      <c r="E239" s="208" t="s">
        <v>408</v>
      </c>
      <c r="F239" s="208" t="s">
        <v>409</v>
      </c>
      <c r="G239" s="206"/>
      <c r="H239" s="206"/>
      <c r="I239" s="209"/>
      <c r="J239" s="210">
        <f>BK239</f>
        <v>0</v>
      </c>
      <c r="K239" s="206"/>
      <c r="L239" s="211"/>
      <c r="M239" s="212"/>
      <c r="N239" s="213"/>
      <c r="O239" s="213"/>
      <c r="P239" s="214">
        <f>P240+SUM(P241:P567)+P627+P631</f>
        <v>0</v>
      </c>
      <c r="Q239" s="213"/>
      <c r="R239" s="214">
        <f>R240+SUM(R241:R567)+R627+R631</f>
        <v>314.06514000000004</v>
      </c>
      <c r="S239" s="213"/>
      <c r="T239" s="215">
        <f>T240+SUM(T241:T567)+T627+T631</f>
        <v>109.20000000000002</v>
      </c>
      <c r="U239" s="12"/>
      <c r="V239" s="12"/>
      <c r="W239" s="12"/>
      <c r="X239" s="12"/>
      <c r="Y239" s="12"/>
      <c r="Z239" s="12"/>
      <c r="AA239" s="12"/>
      <c r="AB239" s="12"/>
      <c r="AC239" s="12"/>
      <c r="AD239" s="12"/>
      <c r="AE239" s="12"/>
      <c r="AR239" s="216" t="s">
        <v>176</v>
      </c>
      <c r="AT239" s="217" t="s">
        <v>73</v>
      </c>
      <c r="AU239" s="217" t="s">
        <v>74</v>
      </c>
      <c r="AY239" s="216" t="s">
        <v>158</v>
      </c>
      <c r="BK239" s="218">
        <f>BK240+SUM(BK241:BK567)+BK627+BK631</f>
        <v>0</v>
      </c>
    </row>
    <row r="240" spans="1:65" s="2" customFormat="1" ht="21.75" customHeight="1">
      <c r="A240" s="38"/>
      <c r="B240" s="39"/>
      <c r="C240" s="219" t="s">
        <v>415</v>
      </c>
      <c r="D240" s="219" t="s">
        <v>159</v>
      </c>
      <c r="E240" s="220" t="s">
        <v>426</v>
      </c>
      <c r="F240" s="221" t="s">
        <v>427</v>
      </c>
      <c r="G240" s="222" t="s">
        <v>162</v>
      </c>
      <c r="H240" s="223">
        <v>140</v>
      </c>
      <c r="I240" s="224"/>
      <c r="J240" s="225">
        <f>ROUND(I240*H240,2)</f>
        <v>0</v>
      </c>
      <c r="K240" s="221" t="s">
        <v>19</v>
      </c>
      <c r="L240" s="44"/>
      <c r="M240" s="226" t="s">
        <v>19</v>
      </c>
      <c r="N240" s="227" t="s">
        <v>45</v>
      </c>
      <c r="O240" s="84"/>
      <c r="P240" s="228">
        <f>O240*H240</f>
        <v>0</v>
      </c>
      <c r="Q240" s="228">
        <v>0</v>
      </c>
      <c r="R240" s="228">
        <f>Q240*H240</f>
        <v>0</v>
      </c>
      <c r="S240" s="228">
        <v>0</v>
      </c>
      <c r="T240" s="229">
        <f>S240*H240</f>
        <v>0</v>
      </c>
      <c r="U240" s="38"/>
      <c r="V240" s="38"/>
      <c r="W240" s="38"/>
      <c r="X240" s="38"/>
      <c r="Y240" s="38"/>
      <c r="Z240" s="38"/>
      <c r="AA240" s="38"/>
      <c r="AB240" s="38"/>
      <c r="AC240" s="38"/>
      <c r="AD240" s="38"/>
      <c r="AE240" s="38"/>
      <c r="AR240" s="230" t="s">
        <v>236</v>
      </c>
      <c r="AT240" s="230" t="s">
        <v>159</v>
      </c>
      <c r="AU240" s="230" t="s">
        <v>82</v>
      </c>
      <c r="AY240" s="17" t="s">
        <v>158</v>
      </c>
      <c r="BE240" s="231">
        <f>IF(N240="základní",J240,0)</f>
        <v>0</v>
      </c>
      <c r="BF240" s="231">
        <f>IF(N240="snížená",J240,0)</f>
        <v>0</v>
      </c>
      <c r="BG240" s="231">
        <f>IF(N240="zákl. přenesená",J240,0)</f>
        <v>0</v>
      </c>
      <c r="BH240" s="231">
        <f>IF(N240="sníž. přenesená",J240,0)</f>
        <v>0</v>
      </c>
      <c r="BI240" s="231">
        <f>IF(N240="nulová",J240,0)</f>
        <v>0</v>
      </c>
      <c r="BJ240" s="17" t="s">
        <v>82</v>
      </c>
      <c r="BK240" s="231">
        <f>ROUND(I240*H240,2)</f>
        <v>0</v>
      </c>
      <c r="BL240" s="17" t="s">
        <v>236</v>
      </c>
      <c r="BM240" s="230" t="s">
        <v>428</v>
      </c>
    </row>
    <row r="241" spans="1:47" s="2" customFormat="1" ht="12">
      <c r="A241" s="38"/>
      <c r="B241" s="39"/>
      <c r="C241" s="40"/>
      <c r="D241" s="232" t="s">
        <v>165</v>
      </c>
      <c r="E241" s="40"/>
      <c r="F241" s="233" t="s">
        <v>427</v>
      </c>
      <c r="G241" s="40"/>
      <c r="H241" s="40"/>
      <c r="I241" s="136"/>
      <c r="J241" s="40"/>
      <c r="K241" s="40"/>
      <c r="L241" s="44"/>
      <c r="M241" s="234"/>
      <c r="N241" s="235"/>
      <c r="O241" s="84"/>
      <c r="P241" s="84"/>
      <c r="Q241" s="84"/>
      <c r="R241" s="84"/>
      <c r="S241" s="84"/>
      <c r="T241" s="85"/>
      <c r="U241" s="38"/>
      <c r="V241" s="38"/>
      <c r="W241" s="38"/>
      <c r="X241" s="38"/>
      <c r="Y241" s="38"/>
      <c r="Z241" s="38"/>
      <c r="AA241" s="38"/>
      <c r="AB241" s="38"/>
      <c r="AC241" s="38"/>
      <c r="AD241" s="38"/>
      <c r="AE241" s="38"/>
      <c r="AT241" s="17" t="s">
        <v>165</v>
      </c>
      <c r="AU241" s="17" t="s">
        <v>82</v>
      </c>
    </row>
    <row r="242" spans="1:65" s="2" customFormat="1" ht="16.5" customHeight="1">
      <c r="A242" s="38"/>
      <c r="B242" s="39"/>
      <c r="C242" s="259" t="s">
        <v>420</v>
      </c>
      <c r="D242" s="259" t="s">
        <v>199</v>
      </c>
      <c r="E242" s="260" t="s">
        <v>430</v>
      </c>
      <c r="F242" s="261" t="s">
        <v>431</v>
      </c>
      <c r="G242" s="262" t="s">
        <v>162</v>
      </c>
      <c r="H242" s="263">
        <v>161</v>
      </c>
      <c r="I242" s="264"/>
      <c r="J242" s="265">
        <f>ROUND(I242*H242,2)</f>
        <v>0</v>
      </c>
      <c r="K242" s="261" t="s">
        <v>19</v>
      </c>
      <c r="L242" s="266"/>
      <c r="M242" s="267" t="s">
        <v>19</v>
      </c>
      <c r="N242" s="268" t="s">
        <v>45</v>
      </c>
      <c r="O242" s="84"/>
      <c r="P242" s="228">
        <f>O242*H242</f>
        <v>0</v>
      </c>
      <c r="Q242" s="228">
        <v>0.00012</v>
      </c>
      <c r="R242" s="228">
        <f>Q242*H242</f>
        <v>0.01932</v>
      </c>
      <c r="S242" s="228">
        <v>0</v>
      </c>
      <c r="T242" s="229">
        <f>S242*H242</f>
        <v>0</v>
      </c>
      <c r="U242" s="38"/>
      <c r="V242" s="38"/>
      <c r="W242" s="38"/>
      <c r="X242" s="38"/>
      <c r="Y242" s="38"/>
      <c r="Z242" s="38"/>
      <c r="AA242" s="38"/>
      <c r="AB242" s="38"/>
      <c r="AC242" s="38"/>
      <c r="AD242" s="38"/>
      <c r="AE242" s="38"/>
      <c r="AR242" s="230" t="s">
        <v>241</v>
      </c>
      <c r="AT242" s="230" t="s">
        <v>199</v>
      </c>
      <c r="AU242" s="230" t="s">
        <v>82</v>
      </c>
      <c r="AY242" s="17" t="s">
        <v>158</v>
      </c>
      <c r="BE242" s="231">
        <f>IF(N242="základní",J242,0)</f>
        <v>0</v>
      </c>
      <c r="BF242" s="231">
        <f>IF(N242="snížená",J242,0)</f>
        <v>0</v>
      </c>
      <c r="BG242" s="231">
        <f>IF(N242="zákl. přenesená",J242,0)</f>
        <v>0</v>
      </c>
      <c r="BH242" s="231">
        <f>IF(N242="sníž. přenesená",J242,0)</f>
        <v>0</v>
      </c>
      <c r="BI242" s="231">
        <f>IF(N242="nulová",J242,0)</f>
        <v>0</v>
      </c>
      <c r="BJ242" s="17" t="s">
        <v>82</v>
      </c>
      <c r="BK242" s="231">
        <f>ROUND(I242*H242,2)</f>
        <v>0</v>
      </c>
      <c r="BL242" s="17" t="s">
        <v>236</v>
      </c>
      <c r="BM242" s="230" t="s">
        <v>432</v>
      </c>
    </row>
    <row r="243" spans="1:47" s="2" customFormat="1" ht="12">
      <c r="A243" s="38"/>
      <c r="B243" s="39"/>
      <c r="C243" s="40"/>
      <c r="D243" s="232" t="s">
        <v>165</v>
      </c>
      <c r="E243" s="40"/>
      <c r="F243" s="233" t="s">
        <v>431</v>
      </c>
      <c r="G243" s="40"/>
      <c r="H243" s="40"/>
      <c r="I243" s="136"/>
      <c r="J243" s="40"/>
      <c r="K243" s="40"/>
      <c r="L243" s="44"/>
      <c r="M243" s="234"/>
      <c r="N243" s="235"/>
      <c r="O243" s="84"/>
      <c r="P243" s="84"/>
      <c r="Q243" s="84"/>
      <c r="R243" s="84"/>
      <c r="S243" s="84"/>
      <c r="T243" s="85"/>
      <c r="U243" s="38"/>
      <c r="V243" s="38"/>
      <c r="W243" s="38"/>
      <c r="X243" s="38"/>
      <c r="Y243" s="38"/>
      <c r="Z243" s="38"/>
      <c r="AA243" s="38"/>
      <c r="AB243" s="38"/>
      <c r="AC243" s="38"/>
      <c r="AD243" s="38"/>
      <c r="AE243" s="38"/>
      <c r="AT243" s="17" t="s">
        <v>165</v>
      </c>
      <c r="AU243" s="17" t="s">
        <v>82</v>
      </c>
    </row>
    <row r="244" spans="1:51" s="13" customFormat="1" ht="12">
      <c r="A244" s="13"/>
      <c r="B244" s="236"/>
      <c r="C244" s="237"/>
      <c r="D244" s="232" t="s">
        <v>166</v>
      </c>
      <c r="E244" s="238" t="s">
        <v>19</v>
      </c>
      <c r="F244" s="239" t="s">
        <v>1341</v>
      </c>
      <c r="G244" s="237"/>
      <c r="H244" s="240">
        <v>140</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166</v>
      </c>
      <c r="AU244" s="246" t="s">
        <v>82</v>
      </c>
      <c r="AV244" s="13" t="s">
        <v>85</v>
      </c>
      <c r="AW244" s="13" t="s">
        <v>34</v>
      </c>
      <c r="AX244" s="13" t="s">
        <v>82</v>
      </c>
      <c r="AY244" s="246" t="s">
        <v>158</v>
      </c>
    </row>
    <row r="245" spans="1:51" s="13" customFormat="1" ht="12">
      <c r="A245" s="13"/>
      <c r="B245" s="236"/>
      <c r="C245" s="237"/>
      <c r="D245" s="232" t="s">
        <v>166</v>
      </c>
      <c r="E245" s="237"/>
      <c r="F245" s="239" t="s">
        <v>1342</v>
      </c>
      <c r="G245" s="237"/>
      <c r="H245" s="240">
        <v>161</v>
      </c>
      <c r="I245" s="241"/>
      <c r="J245" s="237"/>
      <c r="K245" s="237"/>
      <c r="L245" s="242"/>
      <c r="M245" s="243"/>
      <c r="N245" s="244"/>
      <c r="O245" s="244"/>
      <c r="P245" s="244"/>
      <c r="Q245" s="244"/>
      <c r="R245" s="244"/>
      <c r="S245" s="244"/>
      <c r="T245" s="245"/>
      <c r="U245" s="13"/>
      <c r="V245" s="13"/>
      <c r="W245" s="13"/>
      <c r="X245" s="13"/>
      <c r="Y245" s="13"/>
      <c r="Z245" s="13"/>
      <c r="AA245" s="13"/>
      <c r="AB245" s="13"/>
      <c r="AC245" s="13"/>
      <c r="AD245" s="13"/>
      <c r="AE245" s="13"/>
      <c r="AT245" s="246" t="s">
        <v>166</v>
      </c>
      <c r="AU245" s="246" t="s">
        <v>82</v>
      </c>
      <c r="AV245" s="13" t="s">
        <v>85</v>
      </c>
      <c r="AW245" s="13" t="s">
        <v>4</v>
      </c>
      <c r="AX245" s="13" t="s">
        <v>82</v>
      </c>
      <c r="AY245" s="246" t="s">
        <v>158</v>
      </c>
    </row>
    <row r="246" spans="1:65" s="2" customFormat="1" ht="21.75" customHeight="1">
      <c r="A246" s="38"/>
      <c r="B246" s="39"/>
      <c r="C246" s="219" t="s">
        <v>425</v>
      </c>
      <c r="D246" s="219" t="s">
        <v>159</v>
      </c>
      <c r="E246" s="220" t="s">
        <v>436</v>
      </c>
      <c r="F246" s="221" t="s">
        <v>437</v>
      </c>
      <c r="G246" s="222" t="s">
        <v>162</v>
      </c>
      <c r="H246" s="223">
        <v>495</v>
      </c>
      <c r="I246" s="224"/>
      <c r="J246" s="225">
        <f>ROUND(I246*H246,2)</f>
        <v>0</v>
      </c>
      <c r="K246" s="221" t="s">
        <v>213</v>
      </c>
      <c r="L246" s="44"/>
      <c r="M246" s="226" t="s">
        <v>19</v>
      </c>
      <c r="N246" s="227" t="s">
        <v>45</v>
      </c>
      <c r="O246" s="84"/>
      <c r="P246" s="228">
        <f>O246*H246</f>
        <v>0</v>
      </c>
      <c r="Q246" s="228">
        <v>0</v>
      </c>
      <c r="R246" s="228">
        <f>Q246*H246</f>
        <v>0</v>
      </c>
      <c r="S246" s="228">
        <v>0</v>
      </c>
      <c r="T246" s="229">
        <f>S246*H246</f>
        <v>0</v>
      </c>
      <c r="U246" s="38"/>
      <c r="V246" s="38"/>
      <c r="W246" s="38"/>
      <c r="X246" s="38"/>
      <c r="Y246" s="38"/>
      <c r="Z246" s="38"/>
      <c r="AA246" s="38"/>
      <c r="AB246" s="38"/>
      <c r="AC246" s="38"/>
      <c r="AD246" s="38"/>
      <c r="AE246" s="38"/>
      <c r="AR246" s="230" t="s">
        <v>236</v>
      </c>
      <c r="AT246" s="230" t="s">
        <v>159</v>
      </c>
      <c r="AU246" s="230" t="s">
        <v>82</v>
      </c>
      <c r="AY246" s="17" t="s">
        <v>158</v>
      </c>
      <c r="BE246" s="231">
        <f>IF(N246="základní",J246,0)</f>
        <v>0</v>
      </c>
      <c r="BF246" s="231">
        <f>IF(N246="snížená",J246,0)</f>
        <v>0</v>
      </c>
      <c r="BG246" s="231">
        <f>IF(N246="zákl. přenesená",J246,0)</f>
        <v>0</v>
      </c>
      <c r="BH246" s="231">
        <f>IF(N246="sníž. přenesená",J246,0)</f>
        <v>0</v>
      </c>
      <c r="BI246" s="231">
        <f>IF(N246="nulová",J246,0)</f>
        <v>0</v>
      </c>
      <c r="BJ246" s="17" t="s">
        <v>82</v>
      </c>
      <c r="BK246" s="231">
        <f>ROUND(I246*H246,2)</f>
        <v>0</v>
      </c>
      <c r="BL246" s="17" t="s">
        <v>236</v>
      </c>
      <c r="BM246" s="230" t="s">
        <v>438</v>
      </c>
    </row>
    <row r="247" spans="1:47" s="2" customFormat="1" ht="12">
      <c r="A247" s="38"/>
      <c r="B247" s="39"/>
      <c r="C247" s="40"/>
      <c r="D247" s="232" t="s">
        <v>165</v>
      </c>
      <c r="E247" s="40"/>
      <c r="F247" s="233" t="s">
        <v>437</v>
      </c>
      <c r="G247" s="40"/>
      <c r="H247" s="40"/>
      <c r="I247" s="136"/>
      <c r="J247" s="40"/>
      <c r="K247" s="40"/>
      <c r="L247" s="44"/>
      <c r="M247" s="234"/>
      <c r="N247" s="235"/>
      <c r="O247" s="84"/>
      <c r="P247" s="84"/>
      <c r="Q247" s="84"/>
      <c r="R247" s="84"/>
      <c r="S247" s="84"/>
      <c r="T247" s="85"/>
      <c r="U247" s="38"/>
      <c r="V247" s="38"/>
      <c r="W247" s="38"/>
      <c r="X247" s="38"/>
      <c r="Y247" s="38"/>
      <c r="Z247" s="38"/>
      <c r="AA247" s="38"/>
      <c r="AB247" s="38"/>
      <c r="AC247" s="38"/>
      <c r="AD247" s="38"/>
      <c r="AE247" s="38"/>
      <c r="AT247" s="17" t="s">
        <v>165</v>
      </c>
      <c r="AU247" s="17" t="s">
        <v>82</v>
      </c>
    </row>
    <row r="248" spans="1:65" s="2" customFormat="1" ht="16.5" customHeight="1">
      <c r="A248" s="38"/>
      <c r="B248" s="39"/>
      <c r="C248" s="259" t="s">
        <v>429</v>
      </c>
      <c r="D248" s="259" t="s">
        <v>199</v>
      </c>
      <c r="E248" s="260" t="s">
        <v>440</v>
      </c>
      <c r="F248" s="261" t="s">
        <v>441</v>
      </c>
      <c r="G248" s="262" t="s">
        <v>162</v>
      </c>
      <c r="H248" s="263">
        <v>552</v>
      </c>
      <c r="I248" s="264"/>
      <c r="J248" s="265">
        <f>ROUND(I248*H248,2)</f>
        <v>0</v>
      </c>
      <c r="K248" s="261" t="s">
        <v>19</v>
      </c>
      <c r="L248" s="266"/>
      <c r="M248" s="267" t="s">
        <v>19</v>
      </c>
      <c r="N248" s="268" t="s">
        <v>45</v>
      </c>
      <c r="O248" s="84"/>
      <c r="P248" s="228">
        <f>O248*H248</f>
        <v>0</v>
      </c>
      <c r="Q248" s="228">
        <v>0</v>
      </c>
      <c r="R248" s="228">
        <f>Q248*H248</f>
        <v>0</v>
      </c>
      <c r="S248" s="228">
        <v>0</v>
      </c>
      <c r="T248" s="229">
        <f>S248*H248</f>
        <v>0</v>
      </c>
      <c r="U248" s="38"/>
      <c r="V248" s="38"/>
      <c r="W248" s="38"/>
      <c r="X248" s="38"/>
      <c r="Y248" s="38"/>
      <c r="Z248" s="38"/>
      <c r="AA248" s="38"/>
      <c r="AB248" s="38"/>
      <c r="AC248" s="38"/>
      <c r="AD248" s="38"/>
      <c r="AE248" s="38"/>
      <c r="AR248" s="230" t="s">
        <v>241</v>
      </c>
      <c r="AT248" s="230" t="s">
        <v>199</v>
      </c>
      <c r="AU248" s="230" t="s">
        <v>82</v>
      </c>
      <c r="AY248" s="17" t="s">
        <v>158</v>
      </c>
      <c r="BE248" s="231">
        <f>IF(N248="základní",J248,0)</f>
        <v>0</v>
      </c>
      <c r="BF248" s="231">
        <f>IF(N248="snížená",J248,0)</f>
        <v>0</v>
      </c>
      <c r="BG248" s="231">
        <f>IF(N248="zákl. přenesená",J248,0)</f>
        <v>0</v>
      </c>
      <c r="BH248" s="231">
        <f>IF(N248="sníž. přenesená",J248,0)</f>
        <v>0</v>
      </c>
      <c r="BI248" s="231">
        <f>IF(N248="nulová",J248,0)</f>
        <v>0</v>
      </c>
      <c r="BJ248" s="17" t="s">
        <v>82</v>
      </c>
      <c r="BK248" s="231">
        <f>ROUND(I248*H248,2)</f>
        <v>0</v>
      </c>
      <c r="BL248" s="17" t="s">
        <v>236</v>
      </c>
      <c r="BM248" s="230" t="s">
        <v>442</v>
      </c>
    </row>
    <row r="249" spans="1:47" s="2" customFormat="1" ht="12">
      <c r="A249" s="38"/>
      <c r="B249" s="39"/>
      <c r="C249" s="40"/>
      <c r="D249" s="232" t="s">
        <v>165</v>
      </c>
      <c r="E249" s="40"/>
      <c r="F249" s="233" t="s">
        <v>441</v>
      </c>
      <c r="G249" s="40"/>
      <c r="H249" s="40"/>
      <c r="I249" s="136"/>
      <c r="J249" s="40"/>
      <c r="K249" s="40"/>
      <c r="L249" s="44"/>
      <c r="M249" s="234"/>
      <c r="N249" s="235"/>
      <c r="O249" s="84"/>
      <c r="P249" s="84"/>
      <c r="Q249" s="84"/>
      <c r="R249" s="84"/>
      <c r="S249" s="84"/>
      <c r="T249" s="85"/>
      <c r="U249" s="38"/>
      <c r="V249" s="38"/>
      <c r="W249" s="38"/>
      <c r="X249" s="38"/>
      <c r="Y249" s="38"/>
      <c r="Z249" s="38"/>
      <c r="AA249" s="38"/>
      <c r="AB249" s="38"/>
      <c r="AC249" s="38"/>
      <c r="AD249" s="38"/>
      <c r="AE249" s="38"/>
      <c r="AT249" s="17" t="s">
        <v>165</v>
      </c>
      <c r="AU249" s="17" t="s">
        <v>82</v>
      </c>
    </row>
    <row r="250" spans="1:51" s="13" customFormat="1" ht="12">
      <c r="A250" s="13"/>
      <c r="B250" s="236"/>
      <c r="C250" s="237"/>
      <c r="D250" s="232" t="s">
        <v>166</v>
      </c>
      <c r="E250" s="238" t="s">
        <v>19</v>
      </c>
      <c r="F250" s="239" t="s">
        <v>1343</v>
      </c>
      <c r="G250" s="237"/>
      <c r="H250" s="240">
        <v>480</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166</v>
      </c>
      <c r="AU250" s="246" t="s">
        <v>82</v>
      </c>
      <c r="AV250" s="13" t="s">
        <v>85</v>
      </c>
      <c r="AW250" s="13" t="s">
        <v>34</v>
      </c>
      <c r="AX250" s="13" t="s">
        <v>82</v>
      </c>
      <c r="AY250" s="246" t="s">
        <v>158</v>
      </c>
    </row>
    <row r="251" spans="1:51" s="13" customFormat="1" ht="12">
      <c r="A251" s="13"/>
      <c r="B251" s="236"/>
      <c r="C251" s="237"/>
      <c r="D251" s="232" t="s">
        <v>166</v>
      </c>
      <c r="E251" s="237"/>
      <c r="F251" s="239" t="s">
        <v>1344</v>
      </c>
      <c r="G251" s="237"/>
      <c r="H251" s="240">
        <v>552</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166</v>
      </c>
      <c r="AU251" s="246" t="s">
        <v>82</v>
      </c>
      <c r="AV251" s="13" t="s">
        <v>85</v>
      </c>
      <c r="AW251" s="13" t="s">
        <v>4</v>
      </c>
      <c r="AX251" s="13" t="s">
        <v>82</v>
      </c>
      <c r="AY251" s="246" t="s">
        <v>158</v>
      </c>
    </row>
    <row r="252" spans="1:65" s="2" customFormat="1" ht="16.5" customHeight="1">
      <c r="A252" s="38"/>
      <c r="B252" s="39"/>
      <c r="C252" s="259" t="s">
        <v>435</v>
      </c>
      <c r="D252" s="259" t="s">
        <v>199</v>
      </c>
      <c r="E252" s="260" t="s">
        <v>446</v>
      </c>
      <c r="F252" s="261" t="s">
        <v>447</v>
      </c>
      <c r="G252" s="262" t="s">
        <v>162</v>
      </c>
      <c r="H252" s="263">
        <v>17.25</v>
      </c>
      <c r="I252" s="264"/>
      <c r="J252" s="265">
        <f>ROUND(I252*H252,2)</f>
        <v>0</v>
      </c>
      <c r="K252" s="261" t="s">
        <v>19</v>
      </c>
      <c r="L252" s="266"/>
      <c r="M252" s="267" t="s">
        <v>19</v>
      </c>
      <c r="N252" s="268" t="s">
        <v>45</v>
      </c>
      <c r="O252" s="84"/>
      <c r="P252" s="228">
        <f>O252*H252</f>
        <v>0</v>
      </c>
      <c r="Q252" s="228">
        <v>0</v>
      </c>
      <c r="R252" s="228">
        <f>Q252*H252</f>
        <v>0</v>
      </c>
      <c r="S252" s="228">
        <v>0</v>
      </c>
      <c r="T252" s="229">
        <f>S252*H252</f>
        <v>0</v>
      </c>
      <c r="U252" s="38"/>
      <c r="V252" s="38"/>
      <c r="W252" s="38"/>
      <c r="X252" s="38"/>
      <c r="Y252" s="38"/>
      <c r="Z252" s="38"/>
      <c r="AA252" s="38"/>
      <c r="AB252" s="38"/>
      <c r="AC252" s="38"/>
      <c r="AD252" s="38"/>
      <c r="AE252" s="38"/>
      <c r="AR252" s="230" t="s">
        <v>241</v>
      </c>
      <c r="AT252" s="230" t="s">
        <v>199</v>
      </c>
      <c r="AU252" s="230" t="s">
        <v>82</v>
      </c>
      <c r="AY252" s="17" t="s">
        <v>158</v>
      </c>
      <c r="BE252" s="231">
        <f>IF(N252="základní",J252,0)</f>
        <v>0</v>
      </c>
      <c r="BF252" s="231">
        <f>IF(N252="snížená",J252,0)</f>
        <v>0</v>
      </c>
      <c r="BG252" s="231">
        <f>IF(N252="zákl. přenesená",J252,0)</f>
        <v>0</v>
      </c>
      <c r="BH252" s="231">
        <f>IF(N252="sníž. přenesená",J252,0)</f>
        <v>0</v>
      </c>
      <c r="BI252" s="231">
        <f>IF(N252="nulová",J252,0)</f>
        <v>0</v>
      </c>
      <c r="BJ252" s="17" t="s">
        <v>82</v>
      </c>
      <c r="BK252" s="231">
        <f>ROUND(I252*H252,2)</f>
        <v>0</v>
      </c>
      <c r="BL252" s="17" t="s">
        <v>236</v>
      </c>
      <c r="BM252" s="230" t="s">
        <v>448</v>
      </c>
    </row>
    <row r="253" spans="1:47" s="2" customFormat="1" ht="12">
      <c r="A253" s="38"/>
      <c r="B253" s="39"/>
      <c r="C253" s="40"/>
      <c r="D253" s="232" t="s">
        <v>165</v>
      </c>
      <c r="E253" s="40"/>
      <c r="F253" s="233" t="s">
        <v>447</v>
      </c>
      <c r="G253" s="40"/>
      <c r="H253" s="40"/>
      <c r="I253" s="136"/>
      <c r="J253" s="40"/>
      <c r="K253" s="40"/>
      <c r="L253" s="44"/>
      <c r="M253" s="234"/>
      <c r="N253" s="235"/>
      <c r="O253" s="84"/>
      <c r="P253" s="84"/>
      <c r="Q253" s="84"/>
      <c r="R253" s="84"/>
      <c r="S253" s="84"/>
      <c r="T253" s="85"/>
      <c r="U253" s="38"/>
      <c r="V253" s="38"/>
      <c r="W253" s="38"/>
      <c r="X253" s="38"/>
      <c r="Y253" s="38"/>
      <c r="Z253" s="38"/>
      <c r="AA253" s="38"/>
      <c r="AB253" s="38"/>
      <c r="AC253" s="38"/>
      <c r="AD253" s="38"/>
      <c r="AE253" s="38"/>
      <c r="AT253" s="17" t="s">
        <v>165</v>
      </c>
      <c r="AU253" s="17" t="s">
        <v>82</v>
      </c>
    </row>
    <row r="254" spans="1:51" s="13" customFormat="1" ht="12">
      <c r="A254" s="13"/>
      <c r="B254" s="236"/>
      <c r="C254" s="237"/>
      <c r="D254" s="232" t="s">
        <v>166</v>
      </c>
      <c r="E254" s="238" t="s">
        <v>19</v>
      </c>
      <c r="F254" s="239" t="s">
        <v>1345</v>
      </c>
      <c r="G254" s="237"/>
      <c r="H254" s="240">
        <v>15</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166</v>
      </c>
      <c r="AU254" s="246" t="s">
        <v>82</v>
      </c>
      <c r="AV254" s="13" t="s">
        <v>85</v>
      </c>
      <c r="AW254" s="13" t="s">
        <v>34</v>
      </c>
      <c r="AX254" s="13" t="s">
        <v>82</v>
      </c>
      <c r="AY254" s="246" t="s">
        <v>158</v>
      </c>
    </row>
    <row r="255" spans="1:51" s="13" customFormat="1" ht="12">
      <c r="A255" s="13"/>
      <c r="B255" s="236"/>
      <c r="C255" s="237"/>
      <c r="D255" s="232" t="s">
        <v>166</v>
      </c>
      <c r="E255" s="237"/>
      <c r="F255" s="239" t="s">
        <v>1346</v>
      </c>
      <c r="G255" s="237"/>
      <c r="H255" s="240">
        <v>17.25</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166</v>
      </c>
      <c r="AU255" s="246" t="s">
        <v>82</v>
      </c>
      <c r="AV255" s="13" t="s">
        <v>85</v>
      </c>
      <c r="AW255" s="13" t="s">
        <v>4</v>
      </c>
      <c r="AX255" s="13" t="s">
        <v>82</v>
      </c>
      <c r="AY255" s="246" t="s">
        <v>158</v>
      </c>
    </row>
    <row r="256" spans="1:65" s="2" customFormat="1" ht="21.75" customHeight="1">
      <c r="A256" s="38"/>
      <c r="B256" s="39"/>
      <c r="C256" s="219" t="s">
        <v>439</v>
      </c>
      <c r="D256" s="219" t="s">
        <v>159</v>
      </c>
      <c r="E256" s="220" t="s">
        <v>451</v>
      </c>
      <c r="F256" s="221" t="s">
        <v>452</v>
      </c>
      <c r="G256" s="222" t="s">
        <v>162</v>
      </c>
      <c r="H256" s="223">
        <v>5</v>
      </c>
      <c r="I256" s="224"/>
      <c r="J256" s="225">
        <f>ROUND(I256*H256,2)</f>
        <v>0</v>
      </c>
      <c r="K256" s="221" t="s">
        <v>19</v>
      </c>
      <c r="L256" s="44"/>
      <c r="M256" s="226" t="s">
        <v>19</v>
      </c>
      <c r="N256" s="227" t="s">
        <v>45</v>
      </c>
      <c r="O256" s="84"/>
      <c r="P256" s="228">
        <f>O256*H256</f>
        <v>0</v>
      </c>
      <c r="Q256" s="228">
        <v>0</v>
      </c>
      <c r="R256" s="228">
        <f>Q256*H256</f>
        <v>0</v>
      </c>
      <c r="S256" s="228">
        <v>0</v>
      </c>
      <c r="T256" s="229">
        <f>S256*H256</f>
        <v>0</v>
      </c>
      <c r="U256" s="38"/>
      <c r="V256" s="38"/>
      <c r="W256" s="38"/>
      <c r="X256" s="38"/>
      <c r="Y256" s="38"/>
      <c r="Z256" s="38"/>
      <c r="AA256" s="38"/>
      <c r="AB256" s="38"/>
      <c r="AC256" s="38"/>
      <c r="AD256" s="38"/>
      <c r="AE256" s="38"/>
      <c r="AR256" s="230" t="s">
        <v>236</v>
      </c>
      <c r="AT256" s="230" t="s">
        <v>159</v>
      </c>
      <c r="AU256" s="230" t="s">
        <v>82</v>
      </c>
      <c r="AY256" s="17" t="s">
        <v>158</v>
      </c>
      <c r="BE256" s="231">
        <f>IF(N256="základní",J256,0)</f>
        <v>0</v>
      </c>
      <c r="BF256" s="231">
        <f>IF(N256="snížená",J256,0)</f>
        <v>0</v>
      </c>
      <c r="BG256" s="231">
        <f>IF(N256="zákl. přenesená",J256,0)</f>
        <v>0</v>
      </c>
      <c r="BH256" s="231">
        <f>IF(N256="sníž. přenesená",J256,0)</f>
        <v>0</v>
      </c>
      <c r="BI256" s="231">
        <f>IF(N256="nulová",J256,0)</f>
        <v>0</v>
      </c>
      <c r="BJ256" s="17" t="s">
        <v>82</v>
      </c>
      <c r="BK256" s="231">
        <f>ROUND(I256*H256,2)</f>
        <v>0</v>
      </c>
      <c r="BL256" s="17" t="s">
        <v>236</v>
      </c>
      <c r="BM256" s="230" t="s">
        <v>453</v>
      </c>
    </row>
    <row r="257" spans="1:47" s="2" customFormat="1" ht="12">
      <c r="A257" s="38"/>
      <c r="B257" s="39"/>
      <c r="C257" s="40"/>
      <c r="D257" s="232" t="s">
        <v>165</v>
      </c>
      <c r="E257" s="40"/>
      <c r="F257" s="233" t="s">
        <v>452</v>
      </c>
      <c r="G257" s="40"/>
      <c r="H257" s="40"/>
      <c r="I257" s="136"/>
      <c r="J257" s="40"/>
      <c r="K257" s="40"/>
      <c r="L257" s="44"/>
      <c r="M257" s="234"/>
      <c r="N257" s="235"/>
      <c r="O257" s="84"/>
      <c r="P257" s="84"/>
      <c r="Q257" s="84"/>
      <c r="R257" s="84"/>
      <c r="S257" s="84"/>
      <c r="T257" s="85"/>
      <c r="U257" s="38"/>
      <c r="V257" s="38"/>
      <c r="W257" s="38"/>
      <c r="X257" s="38"/>
      <c r="Y257" s="38"/>
      <c r="Z257" s="38"/>
      <c r="AA257" s="38"/>
      <c r="AB257" s="38"/>
      <c r="AC257" s="38"/>
      <c r="AD257" s="38"/>
      <c r="AE257" s="38"/>
      <c r="AT257" s="17" t="s">
        <v>165</v>
      </c>
      <c r="AU257" s="17" t="s">
        <v>82</v>
      </c>
    </row>
    <row r="258" spans="1:65" s="2" customFormat="1" ht="21.75" customHeight="1">
      <c r="A258" s="38"/>
      <c r="B258" s="39"/>
      <c r="C258" s="259" t="s">
        <v>445</v>
      </c>
      <c r="D258" s="259" t="s">
        <v>199</v>
      </c>
      <c r="E258" s="260" t="s">
        <v>455</v>
      </c>
      <c r="F258" s="261" t="s">
        <v>456</v>
      </c>
      <c r="G258" s="262" t="s">
        <v>162</v>
      </c>
      <c r="H258" s="263">
        <v>5</v>
      </c>
      <c r="I258" s="264"/>
      <c r="J258" s="265">
        <f>ROUND(I258*H258,2)</f>
        <v>0</v>
      </c>
      <c r="K258" s="261" t="s">
        <v>19</v>
      </c>
      <c r="L258" s="266"/>
      <c r="M258" s="267" t="s">
        <v>19</v>
      </c>
      <c r="N258" s="268" t="s">
        <v>45</v>
      </c>
      <c r="O258" s="84"/>
      <c r="P258" s="228">
        <f>O258*H258</f>
        <v>0</v>
      </c>
      <c r="Q258" s="228">
        <v>0.00042</v>
      </c>
      <c r="R258" s="228">
        <f>Q258*H258</f>
        <v>0.0021000000000000003</v>
      </c>
      <c r="S258" s="228">
        <v>0</v>
      </c>
      <c r="T258" s="229">
        <f>S258*H258</f>
        <v>0</v>
      </c>
      <c r="U258" s="38"/>
      <c r="V258" s="38"/>
      <c r="W258" s="38"/>
      <c r="X258" s="38"/>
      <c r="Y258" s="38"/>
      <c r="Z258" s="38"/>
      <c r="AA258" s="38"/>
      <c r="AB258" s="38"/>
      <c r="AC258" s="38"/>
      <c r="AD258" s="38"/>
      <c r="AE258" s="38"/>
      <c r="AR258" s="230" t="s">
        <v>241</v>
      </c>
      <c r="AT258" s="230" t="s">
        <v>199</v>
      </c>
      <c r="AU258" s="230" t="s">
        <v>82</v>
      </c>
      <c r="AY258" s="17" t="s">
        <v>158</v>
      </c>
      <c r="BE258" s="231">
        <f>IF(N258="základní",J258,0)</f>
        <v>0</v>
      </c>
      <c r="BF258" s="231">
        <f>IF(N258="snížená",J258,0)</f>
        <v>0</v>
      </c>
      <c r="BG258" s="231">
        <f>IF(N258="zákl. přenesená",J258,0)</f>
        <v>0</v>
      </c>
      <c r="BH258" s="231">
        <f>IF(N258="sníž. přenesená",J258,0)</f>
        <v>0</v>
      </c>
      <c r="BI258" s="231">
        <f>IF(N258="nulová",J258,0)</f>
        <v>0</v>
      </c>
      <c r="BJ258" s="17" t="s">
        <v>82</v>
      </c>
      <c r="BK258" s="231">
        <f>ROUND(I258*H258,2)</f>
        <v>0</v>
      </c>
      <c r="BL258" s="17" t="s">
        <v>236</v>
      </c>
      <c r="BM258" s="230" t="s">
        <v>457</v>
      </c>
    </row>
    <row r="259" spans="1:47" s="2" customFormat="1" ht="12">
      <c r="A259" s="38"/>
      <c r="B259" s="39"/>
      <c r="C259" s="40"/>
      <c r="D259" s="232" t="s">
        <v>165</v>
      </c>
      <c r="E259" s="40"/>
      <c r="F259" s="233" t="s">
        <v>456</v>
      </c>
      <c r="G259" s="40"/>
      <c r="H259" s="40"/>
      <c r="I259" s="136"/>
      <c r="J259" s="40"/>
      <c r="K259" s="40"/>
      <c r="L259" s="44"/>
      <c r="M259" s="234"/>
      <c r="N259" s="235"/>
      <c r="O259" s="84"/>
      <c r="P259" s="84"/>
      <c r="Q259" s="84"/>
      <c r="R259" s="84"/>
      <c r="S259" s="84"/>
      <c r="T259" s="85"/>
      <c r="U259" s="38"/>
      <c r="V259" s="38"/>
      <c r="W259" s="38"/>
      <c r="X259" s="38"/>
      <c r="Y259" s="38"/>
      <c r="Z259" s="38"/>
      <c r="AA259" s="38"/>
      <c r="AB259" s="38"/>
      <c r="AC259" s="38"/>
      <c r="AD259" s="38"/>
      <c r="AE259" s="38"/>
      <c r="AT259" s="17" t="s">
        <v>165</v>
      </c>
      <c r="AU259" s="17" t="s">
        <v>82</v>
      </c>
    </row>
    <row r="260" spans="1:51" s="13" customFormat="1" ht="12">
      <c r="A260" s="13"/>
      <c r="B260" s="236"/>
      <c r="C260" s="237"/>
      <c r="D260" s="232" t="s">
        <v>166</v>
      </c>
      <c r="E260" s="238" t="s">
        <v>19</v>
      </c>
      <c r="F260" s="239" t="s">
        <v>1347</v>
      </c>
      <c r="G260" s="237"/>
      <c r="H260" s="240">
        <v>5</v>
      </c>
      <c r="I260" s="241"/>
      <c r="J260" s="237"/>
      <c r="K260" s="237"/>
      <c r="L260" s="242"/>
      <c r="M260" s="243"/>
      <c r="N260" s="244"/>
      <c r="O260" s="244"/>
      <c r="P260" s="244"/>
      <c r="Q260" s="244"/>
      <c r="R260" s="244"/>
      <c r="S260" s="244"/>
      <c r="T260" s="245"/>
      <c r="U260" s="13"/>
      <c r="V260" s="13"/>
      <c r="W260" s="13"/>
      <c r="X260" s="13"/>
      <c r="Y260" s="13"/>
      <c r="Z260" s="13"/>
      <c r="AA260" s="13"/>
      <c r="AB260" s="13"/>
      <c r="AC260" s="13"/>
      <c r="AD260" s="13"/>
      <c r="AE260" s="13"/>
      <c r="AT260" s="246" t="s">
        <v>166</v>
      </c>
      <c r="AU260" s="246" t="s">
        <v>82</v>
      </c>
      <c r="AV260" s="13" t="s">
        <v>85</v>
      </c>
      <c r="AW260" s="13" t="s">
        <v>34</v>
      </c>
      <c r="AX260" s="13" t="s">
        <v>82</v>
      </c>
      <c r="AY260" s="246" t="s">
        <v>158</v>
      </c>
    </row>
    <row r="261" spans="1:65" s="2" customFormat="1" ht="21.75" customHeight="1">
      <c r="A261" s="38"/>
      <c r="B261" s="39"/>
      <c r="C261" s="259" t="s">
        <v>450</v>
      </c>
      <c r="D261" s="259" t="s">
        <v>199</v>
      </c>
      <c r="E261" s="260" t="s">
        <v>460</v>
      </c>
      <c r="F261" s="261" t="s">
        <v>461</v>
      </c>
      <c r="G261" s="262" t="s">
        <v>202</v>
      </c>
      <c r="H261" s="263">
        <v>2</v>
      </c>
      <c r="I261" s="264"/>
      <c r="J261" s="265">
        <f>ROUND(I261*H261,2)</f>
        <v>0</v>
      </c>
      <c r="K261" s="261" t="s">
        <v>19</v>
      </c>
      <c r="L261" s="266"/>
      <c r="M261" s="267" t="s">
        <v>19</v>
      </c>
      <c r="N261" s="268" t="s">
        <v>45</v>
      </c>
      <c r="O261" s="84"/>
      <c r="P261" s="228">
        <f>O261*H261</f>
        <v>0</v>
      </c>
      <c r="Q261" s="228">
        <v>0.00042</v>
      </c>
      <c r="R261" s="228">
        <f>Q261*H261</f>
        <v>0.00084</v>
      </c>
      <c r="S261" s="228">
        <v>0</v>
      </c>
      <c r="T261" s="229">
        <f>S261*H261</f>
        <v>0</v>
      </c>
      <c r="U261" s="38"/>
      <c r="V261" s="38"/>
      <c r="W261" s="38"/>
      <c r="X261" s="38"/>
      <c r="Y261" s="38"/>
      <c r="Z261" s="38"/>
      <c r="AA261" s="38"/>
      <c r="AB261" s="38"/>
      <c r="AC261" s="38"/>
      <c r="AD261" s="38"/>
      <c r="AE261" s="38"/>
      <c r="AR261" s="230" t="s">
        <v>241</v>
      </c>
      <c r="AT261" s="230" t="s">
        <v>199</v>
      </c>
      <c r="AU261" s="230" t="s">
        <v>82</v>
      </c>
      <c r="AY261" s="17" t="s">
        <v>158</v>
      </c>
      <c r="BE261" s="231">
        <f>IF(N261="základní",J261,0)</f>
        <v>0</v>
      </c>
      <c r="BF261" s="231">
        <f>IF(N261="snížená",J261,0)</f>
        <v>0</v>
      </c>
      <c r="BG261" s="231">
        <f>IF(N261="zákl. přenesená",J261,0)</f>
        <v>0</v>
      </c>
      <c r="BH261" s="231">
        <f>IF(N261="sníž. přenesená",J261,0)</f>
        <v>0</v>
      </c>
      <c r="BI261" s="231">
        <f>IF(N261="nulová",J261,0)</f>
        <v>0</v>
      </c>
      <c r="BJ261" s="17" t="s">
        <v>82</v>
      </c>
      <c r="BK261" s="231">
        <f>ROUND(I261*H261,2)</f>
        <v>0</v>
      </c>
      <c r="BL261" s="17" t="s">
        <v>236</v>
      </c>
      <c r="BM261" s="230" t="s">
        <v>462</v>
      </c>
    </row>
    <row r="262" spans="1:47" s="2" customFormat="1" ht="12">
      <c r="A262" s="38"/>
      <c r="B262" s="39"/>
      <c r="C262" s="40"/>
      <c r="D262" s="232" t="s">
        <v>165</v>
      </c>
      <c r="E262" s="40"/>
      <c r="F262" s="233" t="s">
        <v>461</v>
      </c>
      <c r="G262" s="40"/>
      <c r="H262" s="40"/>
      <c r="I262" s="136"/>
      <c r="J262" s="40"/>
      <c r="K262" s="40"/>
      <c r="L262" s="44"/>
      <c r="M262" s="234"/>
      <c r="N262" s="235"/>
      <c r="O262" s="84"/>
      <c r="P262" s="84"/>
      <c r="Q262" s="84"/>
      <c r="R262" s="84"/>
      <c r="S262" s="84"/>
      <c r="T262" s="85"/>
      <c r="U262" s="38"/>
      <c r="V262" s="38"/>
      <c r="W262" s="38"/>
      <c r="X262" s="38"/>
      <c r="Y262" s="38"/>
      <c r="Z262" s="38"/>
      <c r="AA262" s="38"/>
      <c r="AB262" s="38"/>
      <c r="AC262" s="38"/>
      <c r="AD262" s="38"/>
      <c r="AE262" s="38"/>
      <c r="AT262" s="17" t="s">
        <v>165</v>
      </c>
      <c r="AU262" s="17" t="s">
        <v>82</v>
      </c>
    </row>
    <row r="263" spans="1:51" s="13" customFormat="1" ht="12">
      <c r="A263" s="13"/>
      <c r="B263" s="236"/>
      <c r="C263" s="237"/>
      <c r="D263" s="232" t="s">
        <v>166</v>
      </c>
      <c r="E263" s="238" t="s">
        <v>19</v>
      </c>
      <c r="F263" s="239" t="s">
        <v>1348</v>
      </c>
      <c r="G263" s="237"/>
      <c r="H263" s="240">
        <v>2</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166</v>
      </c>
      <c r="AU263" s="246" t="s">
        <v>82</v>
      </c>
      <c r="AV263" s="13" t="s">
        <v>85</v>
      </c>
      <c r="AW263" s="13" t="s">
        <v>34</v>
      </c>
      <c r="AX263" s="13" t="s">
        <v>82</v>
      </c>
      <c r="AY263" s="246" t="s">
        <v>158</v>
      </c>
    </row>
    <row r="264" spans="1:65" s="2" customFormat="1" ht="21.75" customHeight="1">
      <c r="A264" s="38"/>
      <c r="B264" s="39"/>
      <c r="C264" s="219" t="s">
        <v>454</v>
      </c>
      <c r="D264" s="219" t="s">
        <v>159</v>
      </c>
      <c r="E264" s="220" t="s">
        <v>1349</v>
      </c>
      <c r="F264" s="221" t="s">
        <v>1350</v>
      </c>
      <c r="G264" s="222" t="s">
        <v>162</v>
      </c>
      <c r="H264" s="223">
        <v>65</v>
      </c>
      <c r="I264" s="224"/>
      <c r="J264" s="225">
        <f>ROUND(I264*H264,2)</f>
        <v>0</v>
      </c>
      <c r="K264" s="221" t="s">
        <v>213</v>
      </c>
      <c r="L264" s="44"/>
      <c r="M264" s="226" t="s">
        <v>19</v>
      </c>
      <c r="N264" s="227" t="s">
        <v>45</v>
      </c>
      <c r="O264" s="84"/>
      <c r="P264" s="228">
        <f>O264*H264</f>
        <v>0</v>
      </c>
      <c r="Q264" s="228">
        <v>0</v>
      </c>
      <c r="R264" s="228">
        <f>Q264*H264</f>
        <v>0</v>
      </c>
      <c r="S264" s="228">
        <v>0</v>
      </c>
      <c r="T264" s="229">
        <f>S264*H264</f>
        <v>0</v>
      </c>
      <c r="U264" s="38"/>
      <c r="V264" s="38"/>
      <c r="W264" s="38"/>
      <c r="X264" s="38"/>
      <c r="Y264" s="38"/>
      <c r="Z264" s="38"/>
      <c r="AA264" s="38"/>
      <c r="AB264" s="38"/>
      <c r="AC264" s="38"/>
      <c r="AD264" s="38"/>
      <c r="AE264" s="38"/>
      <c r="AR264" s="230" t="s">
        <v>236</v>
      </c>
      <c r="AT264" s="230" t="s">
        <v>159</v>
      </c>
      <c r="AU264" s="230" t="s">
        <v>82</v>
      </c>
      <c r="AY264" s="17" t="s">
        <v>158</v>
      </c>
      <c r="BE264" s="231">
        <f>IF(N264="základní",J264,0)</f>
        <v>0</v>
      </c>
      <c r="BF264" s="231">
        <f>IF(N264="snížená",J264,0)</f>
        <v>0</v>
      </c>
      <c r="BG264" s="231">
        <f>IF(N264="zákl. přenesená",J264,0)</f>
        <v>0</v>
      </c>
      <c r="BH264" s="231">
        <f>IF(N264="sníž. přenesená",J264,0)</f>
        <v>0</v>
      </c>
      <c r="BI264" s="231">
        <f>IF(N264="nulová",J264,0)</f>
        <v>0</v>
      </c>
      <c r="BJ264" s="17" t="s">
        <v>82</v>
      </c>
      <c r="BK264" s="231">
        <f>ROUND(I264*H264,2)</f>
        <v>0</v>
      </c>
      <c r="BL264" s="17" t="s">
        <v>236</v>
      </c>
      <c r="BM264" s="230" t="s">
        <v>1351</v>
      </c>
    </row>
    <row r="265" spans="1:47" s="2" customFormat="1" ht="12">
      <c r="A265" s="38"/>
      <c r="B265" s="39"/>
      <c r="C265" s="40"/>
      <c r="D265" s="232" t="s">
        <v>165</v>
      </c>
      <c r="E265" s="40"/>
      <c r="F265" s="233" t="s">
        <v>1352</v>
      </c>
      <c r="G265" s="40"/>
      <c r="H265" s="40"/>
      <c r="I265" s="136"/>
      <c r="J265" s="40"/>
      <c r="K265" s="40"/>
      <c r="L265" s="44"/>
      <c r="M265" s="234"/>
      <c r="N265" s="235"/>
      <c r="O265" s="84"/>
      <c r="P265" s="84"/>
      <c r="Q265" s="84"/>
      <c r="R265" s="84"/>
      <c r="S265" s="84"/>
      <c r="T265" s="85"/>
      <c r="U265" s="38"/>
      <c r="V265" s="38"/>
      <c r="W265" s="38"/>
      <c r="X265" s="38"/>
      <c r="Y265" s="38"/>
      <c r="Z265" s="38"/>
      <c r="AA265" s="38"/>
      <c r="AB265" s="38"/>
      <c r="AC265" s="38"/>
      <c r="AD265" s="38"/>
      <c r="AE265" s="38"/>
      <c r="AT265" s="17" t="s">
        <v>165</v>
      </c>
      <c r="AU265" s="17" t="s">
        <v>82</v>
      </c>
    </row>
    <row r="266" spans="1:65" s="2" customFormat="1" ht="16.5" customHeight="1">
      <c r="A266" s="38"/>
      <c r="B266" s="39"/>
      <c r="C266" s="259" t="s">
        <v>459</v>
      </c>
      <c r="D266" s="259" t="s">
        <v>199</v>
      </c>
      <c r="E266" s="260" t="s">
        <v>1353</v>
      </c>
      <c r="F266" s="261" t="s">
        <v>1354</v>
      </c>
      <c r="G266" s="262" t="s">
        <v>162</v>
      </c>
      <c r="H266" s="263">
        <v>74.75</v>
      </c>
      <c r="I266" s="264"/>
      <c r="J266" s="265">
        <f>ROUND(I266*H266,2)</f>
        <v>0</v>
      </c>
      <c r="K266" s="261" t="s">
        <v>213</v>
      </c>
      <c r="L266" s="266"/>
      <c r="M266" s="267" t="s">
        <v>19</v>
      </c>
      <c r="N266" s="268" t="s">
        <v>45</v>
      </c>
      <c r="O266" s="84"/>
      <c r="P266" s="228">
        <f>O266*H266</f>
        <v>0</v>
      </c>
      <c r="Q266" s="228">
        <v>0.00042</v>
      </c>
      <c r="R266" s="228">
        <f>Q266*H266</f>
        <v>0.031395</v>
      </c>
      <c r="S266" s="228">
        <v>0</v>
      </c>
      <c r="T266" s="229">
        <f>S266*H266</f>
        <v>0</v>
      </c>
      <c r="U266" s="38"/>
      <c r="V266" s="38"/>
      <c r="W266" s="38"/>
      <c r="X266" s="38"/>
      <c r="Y266" s="38"/>
      <c r="Z266" s="38"/>
      <c r="AA266" s="38"/>
      <c r="AB266" s="38"/>
      <c r="AC266" s="38"/>
      <c r="AD266" s="38"/>
      <c r="AE266" s="38"/>
      <c r="AR266" s="230" t="s">
        <v>241</v>
      </c>
      <c r="AT266" s="230" t="s">
        <v>199</v>
      </c>
      <c r="AU266" s="230" t="s">
        <v>82</v>
      </c>
      <c r="AY266" s="17" t="s">
        <v>158</v>
      </c>
      <c r="BE266" s="231">
        <f>IF(N266="základní",J266,0)</f>
        <v>0</v>
      </c>
      <c r="BF266" s="231">
        <f>IF(N266="snížená",J266,0)</f>
        <v>0</v>
      </c>
      <c r="BG266" s="231">
        <f>IF(N266="zákl. přenesená",J266,0)</f>
        <v>0</v>
      </c>
      <c r="BH266" s="231">
        <f>IF(N266="sníž. přenesená",J266,0)</f>
        <v>0</v>
      </c>
      <c r="BI266" s="231">
        <f>IF(N266="nulová",J266,0)</f>
        <v>0</v>
      </c>
      <c r="BJ266" s="17" t="s">
        <v>82</v>
      </c>
      <c r="BK266" s="231">
        <f>ROUND(I266*H266,2)</f>
        <v>0</v>
      </c>
      <c r="BL266" s="17" t="s">
        <v>236</v>
      </c>
      <c r="BM266" s="230" t="s">
        <v>1355</v>
      </c>
    </row>
    <row r="267" spans="1:47" s="2" customFormat="1" ht="12">
      <c r="A267" s="38"/>
      <c r="B267" s="39"/>
      <c r="C267" s="40"/>
      <c r="D267" s="232" t="s">
        <v>165</v>
      </c>
      <c r="E267" s="40"/>
      <c r="F267" s="233" t="s">
        <v>1354</v>
      </c>
      <c r="G267" s="40"/>
      <c r="H267" s="40"/>
      <c r="I267" s="136"/>
      <c r="J267" s="40"/>
      <c r="K267" s="40"/>
      <c r="L267" s="44"/>
      <c r="M267" s="234"/>
      <c r="N267" s="235"/>
      <c r="O267" s="84"/>
      <c r="P267" s="84"/>
      <c r="Q267" s="84"/>
      <c r="R267" s="84"/>
      <c r="S267" s="84"/>
      <c r="T267" s="85"/>
      <c r="U267" s="38"/>
      <c r="V267" s="38"/>
      <c r="W267" s="38"/>
      <c r="X267" s="38"/>
      <c r="Y267" s="38"/>
      <c r="Z267" s="38"/>
      <c r="AA267" s="38"/>
      <c r="AB267" s="38"/>
      <c r="AC267" s="38"/>
      <c r="AD267" s="38"/>
      <c r="AE267" s="38"/>
      <c r="AT267" s="17" t="s">
        <v>165</v>
      </c>
      <c r="AU267" s="17" t="s">
        <v>82</v>
      </c>
    </row>
    <row r="268" spans="1:51" s="13" customFormat="1" ht="12">
      <c r="A268" s="13"/>
      <c r="B268" s="236"/>
      <c r="C268" s="237"/>
      <c r="D268" s="232" t="s">
        <v>166</v>
      </c>
      <c r="E268" s="238" t="s">
        <v>19</v>
      </c>
      <c r="F268" s="239" t="s">
        <v>1356</v>
      </c>
      <c r="G268" s="237"/>
      <c r="H268" s="240">
        <v>65</v>
      </c>
      <c r="I268" s="241"/>
      <c r="J268" s="237"/>
      <c r="K268" s="237"/>
      <c r="L268" s="242"/>
      <c r="M268" s="243"/>
      <c r="N268" s="244"/>
      <c r="O268" s="244"/>
      <c r="P268" s="244"/>
      <c r="Q268" s="244"/>
      <c r="R268" s="244"/>
      <c r="S268" s="244"/>
      <c r="T268" s="245"/>
      <c r="U268" s="13"/>
      <c r="V268" s="13"/>
      <c r="W268" s="13"/>
      <c r="X268" s="13"/>
      <c r="Y268" s="13"/>
      <c r="Z268" s="13"/>
      <c r="AA268" s="13"/>
      <c r="AB268" s="13"/>
      <c r="AC268" s="13"/>
      <c r="AD268" s="13"/>
      <c r="AE268" s="13"/>
      <c r="AT268" s="246" t="s">
        <v>166</v>
      </c>
      <c r="AU268" s="246" t="s">
        <v>82</v>
      </c>
      <c r="AV268" s="13" t="s">
        <v>85</v>
      </c>
      <c r="AW268" s="13" t="s">
        <v>34</v>
      </c>
      <c r="AX268" s="13" t="s">
        <v>82</v>
      </c>
      <c r="AY268" s="246" t="s">
        <v>158</v>
      </c>
    </row>
    <row r="269" spans="1:51" s="13" customFormat="1" ht="12">
      <c r="A269" s="13"/>
      <c r="B269" s="236"/>
      <c r="C269" s="237"/>
      <c r="D269" s="232" t="s">
        <v>166</v>
      </c>
      <c r="E269" s="237"/>
      <c r="F269" s="239" t="s">
        <v>1357</v>
      </c>
      <c r="G269" s="237"/>
      <c r="H269" s="240">
        <v>74.75</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166</v>
      </c>
      <c r="AU269" s="246" t="s">
        <v>82</v>
      </c>
      <c r="AV269" s="13" t="s">
        <v>85</v>
      </c>
      <c r="AW269" s="13" t="s">
        <v>4</v>
      </c>
      <c r="AX269" s="13" t="s">
        <v>82</v>
      </c>
      <c r="AY269" s="246" t="s">
        <v>158</v>
      </c>
    </row>
    <row r="270" spans="1:65" s="2" customFormat="1" ht="21.75" customHeight="1">
      <c r="A270" s="38"/>
      <c r="B270" s="39"/>
      <c r="C270" s="219" t="s">
        <v>464</v>
      </c>
      <c r="D270" s="219" t="s">
        <v>159</v>
      </c>
      <c r="E270" s="220" t="s">
        <v>475</v>
      </c>
      <c r="F270" s="221" t="s">
        <v>476</v>
      </c>
      <c r="G270" s="222" t="s">
        <v>162</v>
      </c>
      <c r="H270" s="223">
        <v>275</v>
      </c>
      <c r="I270" s="224"/>
      <c r="J270" s="225">
        <f>ROUND(I270*H270,2)</f>
        <v>0</v>
      </c>
      <c r="K270" s="221" t="s">
        <v>213</v>
      </c>
      <c r="L270" s="44"/>
      <c r="M270" s="226" t="s">
        <v>19</v>
      </c>
      <c r="N270" s="227" t="s">
        <v>45</v>
      </c>
      <c r="O270" s="84"/>
      <c r="P270" s="228">
        <f>O270*H270</f>
        <v>0</v>
      </c>
      <c r="Q270" s="228">
        <v>0</v>
      </c>
      <c r="R270" s="228">
        <f>Q270*H270</f>
        <v>0</v>
      </c>
      <c r="S270" s="228">
        <v>0</v>
      </c>
      <c r="T270" s="229">
        <f>S270*H270</f>
        <v>0</v>
      </c>
      <c r="U270" s="38"/>
      <c r="V270" s="38"/>
      <c r="W270" s="38"/>
      <c r="X270" s="38"/>
      <c r="Y270" s="38"/>
      <c r="Z270" s="38"/>
      <c r="AA270" s="38"/>
      <c r="AB270" s="38"/>
      <c r="AC270" s="38"/>
      <c r="AD270" s="38"/>
      <c r="AE270" s="38"/>
      <c r="AR270" s="230" t="s">
        <v>236</v>
      </c>
      <c r="AT270" s="230" t="s">
        <v>159</v>
      </c>
      <c r="AU270" s="230" t="s">
        <v>82</v>
      </c>
      <c r="AY270" s="17" t="s">
        <v>158</v>
      </c>
      <c r="BE270" s="231">
        <f>IF(N270="základní",J270,0)</f>
        <v>0</v>
      </c>
      <c r="BF270" s="231">
        <f>IF(N270="snížená",J270,0)</f>
        <v>0</v>
      </c>
      <c r="BG270" s="231">
        <f>IF(N270="zákl. přenesená",J270,0)</f>
        <v>0</v>
      </c>
      <c r="BH270" s="231">
        <f>IF(N270="sníž. přenesená",J270,0)</f>
        <v>0</v>
      </c>
      <c r="BI270" s="231">
        <f>IF(N270="nulová",J270,0)</f>
        <v>0</v>
      </c>
      <c r="BJ270" s="17" t="s">
        <v>82</v>
      </c>
      <c r="BK270" s="231">
        <f>ROUND(I270*H270,2)</f>
        <v>0</v>
      </c>
      <c r="BL270" s="17" t="s">
        <v>236</v>
      </c>
      <c r="BM270" s="230" t="s">
        <v>467</v>
      </c>
    </row>
    <row r="271" spans="1:47" s="2" customFormat="1" ht="12">
      <c r="A271" s="38"/>
      <c r="B271" s="39"/>
      <c r="C271" s="40"/>
      <c r="D271" s="232" t="s">
        <v>165</v>
      </c>
      <c r="E271" s="40"/>
      <c r="F271" s="233" t="s">
        <v>478</v>
      </c>
      <c r="G271" s="40"/>
      <c r="H271" s="40"/>
      <c r="I271" s="136"/>
      <c r="J271" s="40"/>
      <c r="K271" s="40"/>
      <c r="L271" s="44"/>
      <c r="M271" s="234"/>
      <c r="N271" s="235"/>
      <c r="O271" s="84"/>
      <c r="P271" s="84"/>
      <c r="Q271" s="84"/>
      <c r="R271" s="84"/>
      <c r="S271" s="84"/>
      <c r="T271" s="85"/>
      <c r="U271" s="38"/>
      <c r="V271" s="38"/>
      <c r="W271" s="38"/>
      <c r="X271" s="38"/>
      <c r="Y271" s="38"/>
      <c r="Z271" s="38"/>
      <c r="AA271" s="38"/>
      <c r="AB271" s="38"/>
      <c r="AC271" s="38"/>
      <c r="AD271" s="38"/>
      <c r="AE271" s="38"/>
      <c r="AT271" s="17" t="s">
        <v>165</v>
      </c>
      <c r="AU271" s="17" t="s">
        <v>82</v>
      </c>
    </row>
    <row r="272" spans="1:65" s="2" customFormat="1" ht="16.5" customHeight="1">
      <c r="A272" s="38"/>
      <c r="B272" s="39"/>
      <c r="C272" s="259" t="s">
        <v>469</v>
      </c>
      <c r="D272" s="259" t="s">
        <v>199</v>
      </c>
      <c r="E272" s="260" t="s">
        <v>480</v>
      </c>
      <c r="F272" s="261" t="s">
        <v>481</v>
      </c>
      <c r="G272" s="262" t="s">
        <v>162</v>
      </c>
      <c r="H272" s="263">
        <v>224.25</v>
      </c>
      <c r="I272" s="264"/>
      <c r="J272" s="265">
        <f>ROUND(I272*H272,2)</f>
        <v>0</v>
      </c>
      <c r="K272" s="261" t="s">
        <v>19</v>
      </c>
      <c r="L272" s="266"/>
      <c r="M272" s="267" t="s">
        <v>19</v>
      </c>
      <c r="N272" s="268" t="s">
        <v>45</v>
      </c>
      <c r="O272" s="84"/>
      <c r="P272" s="228">
        <f>O272*H272</f>
        <v>0</v>
      </c>
      <c r="Q272" s="228">
        <v>0.00076</v>
      </c>
      <c r="R272" s="228">
        <f>Q272*H272</f>
        <v>0.17043</v>
      </c>
      <c r="S272" s="228">
        <v>0</v>
      </c>
      <c r="T272" s="229">
        <f>S272*H272</f>
        <v>0</v>
      </c>
      <c r="U272" s="38"/>
      <c r="V272" s="38"/>
      <c r="W272" s="38"/>
      <c r="X272" s="38"/>
      <c r="Y272" s="38"/>
      <c r="Z272" s="38"/>
      <c r="AA272" s="38"/>
      <c r="AB272" s="38"/>
      <c r="AC272" s="38"/>
      <c r="AD272" s="38"/>
      <c r="AE272" s="38"/>
      <c r="AR272" s="230" t="s">
        <v>241</v>
      </c>
      <c r="AT272" s="230" t="s">
        <v>199</v>
      </c>
      <c r="AU272" s="230" t="s">
        <v>82</v>
      </c>
      <c r="AY272" s="17" t="s">
        <v>158</v>
      </c>
      <c r="BE272" s="231">
        <f>IF(N272="základní",J272,0)</f>
        <v>0</v>
      </c>
      <c r="BF272" s="231">
        <f>IF(N272="snížená",J272,0)</f>
        <v>0</v>
      </c>
      <c r="BG272" s="231">
        <f>IF(N272="zákl. přenesená",J272,0)</f>
        <v>0</v>
      </c>
      <c r="BH272" s="231">
        <f>IF(N272="sníž. přenesená",J272,0)</f>
        <v>0</v>
      </c>
      <c r="BI272" s="231">
        <f>IF(N272="nulová",J272,0)</f>
        <v>0</v>
      </c>
      <c r="BJ272" s="17" t="s">
        <v>82</v>
      </c>
      <c r="BK272" s="231">
        <f>ROUND(I272*H272,2)</f>
        <v>0</v>
      </c>
      <c r="BL272" s="17" t="s">
        <v>236</v>
      </c>
      <c r="BM272" s="230" t="s">
        <v>1358</v>
      </c>
    </row>
    <row r="273" spans="1:47" s="2" customFormat="1" ht="12">
      <c r="A273" s="38"/>
      <c r="B273" s="39"/>
      <c r="C273" s="40"/>
      <c r="D273" s="232" t="s">
        <v>165</v>
      </c>
      <c r="E273" s="40"/>
      <c r="F273" s="233" t="s">
        <v>481</v>
      </c>
      <c r="G273" s="40"/>
      <c r="H273" s="40"/>
      <c r="I273" s="136"/>
      <c r="J273" s="40"/>
      <c r="K273" s="40"/>
      <c r="L273" s="44"/>
      <c r="M273" s="234"/>
      <c r="N273" s="235"/>
      <c r="O273" s="84"/>
      <c r="P273" s="84"/>
      <c r="Q273" s="84"/>
      <c r="R273" s="84"/>
      <c r="S273" s="84"/>
      <c r="T273" s="85"/>
      <c r="U273" s="38"/>
      <c r="V273" s="38"/>
      <c r="W273" s="38"/>
      <c r="X273" s="38"/>
      <c r="Y273" s="38"/>
      <c r="Z273" s="38"/>
      <c r="AA273" s="38"/>
      <c r="AB273" s="38"/>
      <c r="AC273" s="38"/>
      <c r="AD273" s="38"/>
      <c r="AE273" s="38"/>
      <c r="AT273" s="17" t="s">
        <v>165</v>
      </c>
      <c r="AU273" s="17" t="s">
        <v>82</v>
      </c>
    </row>
    <row r="274" spans="1:51" s="13" customFormat="1" ht="12">
      <c r="A274" s="13"/>
      <c r="B274" s="236"/>
      <c r="C274" s="237"/>
      <c r="D274" s="232" t="s">
        <v>166</v>
      </c>
      <c r="E274" s="238" t="s">
        <v>19</v>
      </c>
      <c r="F274" s="239" t="s">
        <v>1359</v>
      </c>
      <c r="G274" s="237"/>
      <c r="H274" s="240">
        <v>195</v>
      </c>
      <c r="I274" s="241"/>
      <c r="J274" s="237"/>
      <c r="K274" s="237"/>
      <c r="L274" s="242"/>
      <c r="M274" s="243"/>
      <c r="N274" s="244"/>
      <c r="O274" s="244"/>
      <c r="P274" s="244"/>
      <c r="Q274" s="244"/>
      <c r="R274" s="244"/>
      <c r="S274" s="244"/>
      <c r="T274" s="245"/>
      <c r="U274" s="13"/>
      <c r="V274" s="13"/>
      <c r="W274" s="13"/>
      <c r="X274" s="13"/>
      <c r="Y274" s="13"/>
      <c r="Z274" s="13"/>
      <c r="AA274" s="13"/>
      <c r="AB274" s="13"/>
      <c r="AC274" s="13"/>
      <c r="AD274" s="13"/>
      <c r="AE274" s="13"/>
      <c r="AT274" s="246" t="s">
        <v>166</v>
      </c>
      <c r="AU274" s="246" t="s">
        <v>82</v>
      </c>
      <c r="AV274" s="13" t="s">
        <v>85</v>
      </c>
      <c r="AW274" s="13" t="s">
        <v>34</v>
      </c>
      <c r="AX274" s="13" t="s">
        <v>82</v>
      </c>
      <c r="AY274" s="246" t="s">
        <v>158</v>
      </c>
    </row>
    <row r="275" spans="1:51" s="13" customFormat="1" ht="12">
      <c r="A275" s="13"/>
      <c r="B275" s="236"/>
      <c r="C275" s="237"/>
      <c r="D275" s="232" t="s">
        <v>166</v>
      </c>
      <c r="E275" s="237"/>
      <c r="F275" s="239" t="s">
        <v>1360</v>
      </c>
      <c r="G275" s="237"/>
      <c r="H275" s="240">
        <v>224.25</v>
      </c>
      <c r="I275" s="241"/>
      <c r="J275" s="237"/>
      <c r="K275" s="237"/>
      <c r="L275" s="242"/>
      <c r="M275" s="243"/>
      <c r="N275" s="244"/>
      <c r="O275" s="244"/>
      <c r="P275" s="244"/>
      <c r="Q275" s="244"/>
      <c r="R275" s="244"/>
      <c r="S275" s="244"/>
      <c r="T275" s="245"/>
      <c r="U275" s="13"/>
      <c r="V275" s="13"/>
      <c r="W275" s="13"/>
      <c r="X275" s="13"/>
      <c r="Y275" s="13"/>
      <c r="Z275" s="13"/>
      <c r="AA275" s="13"/>
      <c r="AB275" s="13"/>
      <c r="AC275" s="13"/>
      <c r="AD275" s="13"/>
      <c r="AE275" s="13"/>
      <c r="AT275" s="246" t="s">
        <v>166</v>
      </c>
      <c r="AU275" s="246" t="s">
        <v>82</v>
      </c>
      <c r="AV275" s="13" t="s">
        <v>85</v>
      </c>
      <c r="AW275" s="13" t="s">
        <v>4</v>
      </c>
      <c r="AX275" s="13" t="s">
        <v>82</v>
      </c>
      <c r="AY275" s="246" t="s">
        <v>158</v>
      </c>
    </row>
    <row r="276" spans="1:65" s="2" customFormat="1" ht="16.5" customHeight="1">
      <c r="A276" s="38"/>
      <c r="B276" s="39"/>
      <c r="C276" s="259" t="s">
        <v>474</v>
      </c>
      <c r="D276" s="259" t="s">
        <v>199</v>
      </c>
      <c r="E276" s="260" t="s">
        <v>486</v>
      </c>
      <c r="F276" s="261" t="s">
        <v>487</v>
      </c>
      <c r="G276" s="262" t="s">
        <v>162</v>
      </c>
      <c r="H276" s="263">
        <v>92</v>
      </c>
      <c r="I276" s="264"/>
      <c r="J276" s="265">
        <f>ROUND(I276*H276,2)</f>
        <v>0</v>
      </c>
      <c r="K276" s="261" t="s">
        <v>213</v>
      </c>
      <c r="L276" s="266"/>
      <c r="M276" s="267" t="s">
        <v>19</v>
      </c>
      <c r="N276" s="268" t="s">
        <v>45</v>
      </c>
      <c r="O276" s="84"/>
      <c r="P276" s="228">
        <f>O276*H276</f>
        <v>0</v>
      </c>
      <c r="Q276" s="228">
        <v>0.00062</v>
      </c>
      <c r="R276" s="228">
        <f>Q276*H276</f>
        <v>0.05704</v>
      </c>
      <c r="S276" s="228">
        <v>0</v>
      </c>
      <c r="T276" s="229">
        <f>S276*H276</f>
        <v>0</v>
      </c>
      <c r="U276" s="38"/>
      <c r="V276" s="38"/>
      <c r="W276" s="38"/>
      <c r="X276" s="38"/>
      <c r="Y276" s="38"/>
      <c r="Z276" s="38"/>
      <c r="AA276" s="38"/>
      <c r="AB276" s="38"/>
      <c r="AC276" s="38"/>
      <c r="AD276" s="38"/>
      <c r="AE276" s="38"/>
      <c r="AR276" s="230" t="s">
        <v>241</v>
      </c>
      <c r="AT276" s="230" t="s">
        <v>199</v>
      </c>
      <c r="AU276" s="230" t="s">
        <v>82</v>
      </c>
      <c r="AY276" s="17" t="s">
        <v>158</v>
      </c>
      <c r="BE276" s="231">
        <f>IF(N276="základní",J276,0)</f>
        <v>0</v>
      </c>
      <c r="BF276" s="231">
        <f>IF(N276="snížená",J276,0)</f>
        <v>0</v>
      </c>
      <c r="BG276" s="231">
        <f>IF(N276="zákl. přenesená",J276,0)</f>
        <v>0</v>
      </c>
      <c r="BH276" s="231">
        <f>IF(N276="sníž. přenesená",J276,0)</f>
        <v>0</v>
      </c>
      <c r="BI276" s="231">
        <f>IF(N276="nulová",J276,0)</f>
        <v>0</v>
      </c>
      <c r="BJ276" s="17" t="s">
        <v>82</v>
      </c>
      <c r="BK276" s="231">
        <f>ROUND(I276*H276,2)</f>
        <v>0</v>
      </c>
      <c r="BL276" s="17" t="s">
        <v>236</v>
      </c>
      <c r="BM276" s="230" t="s">
        <v>472</v>
      </c>
    </row>
    <row r="277" spans="1:47" s="2" customFormat="1" ht="12">
      <c r="A277" s="38"/>
      <c r="B277" s="39"/>
      <c r="C277" s="40"/>
      <c r="D277" s="232" t="s">
        <v>165</v>
      </c>
      <c r="E277" s="40"/>
      <c r="F277" s="233" t="s">
        <v>487</v>
      </c>
      <c r="G277" s="40"/>
      <c r="H277" s="40"/>
      <c r="I277" s="136"/>
      <c r="J277" s="40"/>
      <c r="K277" s="40"/>
      <c r="L277" s="44"/>
      <c r="M277" s="234"/>
      <c r="N277" s="235"/>
      <c r="O277" s="84"/>
      <c r="P277" s="84"/>
      <c r="Q277" s="84"/>
      <c r="R277" s="84"/>
      <c r="S277" s="84"/>
      <c r="T277" s="85"/>
      <c r="U277" s="38"/>
      <c r="V277" s="38"/>
      <c r="W277" s="38"/>
      <c r="X277" s="38"/>
      <c r="Y277" s="38"/>
      <c r="Z277" s="38"/>
      <c r="AA277" s="38"/>
      <c r="AB277" s="38"/>
      <c r="AC277" s="38"/>
      <c r="AD277" s="38"/>
      <c r="AE277" s="38"/>
      <c r="AT277" s="17" t="s">
        <v>165</v>
      </c>
      <c r="AU277" s="17" t="s">
        <v>82</v>
      </c>
    </row>
    <row r="278" spans="1:51" s="13" customFormat="1" ht="12">
      <c r="A278" s="13"/>
      <c r="B278" s="236"/>
      <c r="C278" s="237"/>
      <c r="D278" s="232" t="s">
        <v>166</v>
      </c>
      <c r="E278" s="238" t="s">
        <v>19</v>
      </c>
      <c r="F278" s="239" t="s">
        <v>1361</v>
      </c>
      <c r="G278" s="237"/>
      <c r="H278" s="240">
        <v>80</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166</v>
      </c>
      <c r="AU278" s="246" t="s">
        <v>82</v>
      </c>
      <c r="AV278" s="13" t="s">
        <v>85</v>
      </c>
      <c r="AW278" s="13" t="s">
        <v>34</v>
      </c>
      <c r="AX278" s="13" t="s">
        <v>82</v>
      </c>
      <c r="AY278" s="246" t="s">
        <v>158</v>
      </c>
    </row>
    <row r="279" spans="1:51" s="13" customFormat="1" ht="12">
      <c r="A279" s="13"/>
      <c r="B279" s="236"/>
      <c r="C279" s="237"/>
      <c r="D279" s="232" t="s">
        <v>166</v>
      </c>
      <c r="E279" s="237"/>
      <c r="F279" s="239" t="s">
        <v>1362</v>
      </c>
      <c r="G279" s="237"/>
      <c r="H279" s="240">
        <v>92</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166</v>
      </c>
      <c r="AU279" s="246" t="s">
        <v>82</v>
      </c>
      <c r="AV279" s="13" t="s">
        <v>85</v>
      </c>
      <c r="AW279" s="13" t="s">
        <v>4</v>
      </c>
      <c r="AX279" s="13" t="s">
        <v>82</v>
      </c>
      <c r="AY279" s="246" t="s">
        <v>158</v>
      </c>
    </row>
    <row r="280" spans="1:65" s="2" customFormat="1" ht="21.75" customHeight="1">
      <c r="A280" s="38"/>
      <c r="B280" s="39"/>
      <c r="C280" s="219" t="s">
        <v>479</v>
      </c>
      <c r="D280" s="219" t="s">
        <v>159</v>
      </c>
      <c r="E280" s="220" t="s">
        <v>492</v>
      </c>
      <c r="F280" s="221" t="s">
        <v>493</v>
      </c>
      <c r="G280" s="222" t="s">
        <v>162</v>
      </c>
      <c r="H280" s="223">
        <v>45</v>
      </c>
      <c r="I280" s="224"/>
      <c r="J280" s="225">
        <f>ROUND(I280*H280,2)</f>
        <v>0</v>
      </c>
      <c r="K280" s="221" t="s">
        <v>213</v>
      </c>
      <c r="L280" s="44"/>
      <c r="M280" s="226" t="s">
        <v>19</v>
      </c>
      <c r="N280" s="227" t="s">
        <v>45</v>
      </c>
      <c r="O280" s="84"/>
      <c r="P280" s="228">
        <f>O280*H280</f>
        <v>0</v>
      </c>
      <c r="Q280" s="228">
        <v>0</v>
      </c>
      <c r="R280" s="228">
        <f>Q280*H280</f>
        <v>0</v>
      </c>
      <c r="S280" s="228">
        <v>0</v>
      </c>
      <c r="T280" s="229">
        <f>S280*H280</f>
        <v>0</v>
      </c>
      <c r="U280" s="38"/>
      <c r="V280" s="38"/>
      <c r="W280" s="38"/>
      <c r="X280" s="38"/>
      <c r="Y280" s="38"/>
      <c r="Z280" s="38"/>
      <c r="AA280" s="38"/>
      <c r="AB280" s="38"/>
      <c r="AC280" s="38"/>
      <c r="AD280" s="38"/>
      <c r="AE280" s="38"/>
      <c r="AR280" s="230" t="s">
        <v>236</v>
      </c>
      <c r="AT280" s="230" t="s">
        <v>159</v>
      </c>
      <c r="AU280" s="230" t="s">
        <v>82</v>
      </c>
      <c r="AY280" s="17" t="s">
        <v>158</v>
      </c>
      <c r="BE280" s="231">
        <f>IF(N280="základní",J280,0)</f>
        <v>0</v>
      </c>
      <c r="BF280" s="231">
        <f>IF(N280="snížená",J280,0)</f>
        <v>0</v>
      </c>
      <c r="BG280" s="231">
        <f>IF(N280="zákl. přenesená",J280,0)</f>
        <v>0</v>
      </c>
      <c r="BH280" s="231">
        <f>IF(N280="sníž. přenesená",J280,0)</f>
        <v>0</v>
      </c>
      <c r="BI280" s="231">
        <f>IF(N280="nulová",J280,0)</f>
        <v>0</v>
      </c>
      <c r="BJ280" s="17" t="s">
        <v>82</v>
      </c>
      <c r="BK280" s="231">
        <f>ROUND(I280*H280,2)</f>
        <v>0</v>
      </c>
      <c r="BL280" s="17" t="s">
        <v>236</v>
      </c>
      <c r="BM280" s="230" t="s">
        <v>494</v>
      </c>
    </row>
    <row r="281" spans="1:47" s="2" customFormat="1" ht="12">
      <c r="A281" s="38"/>
      <c r="B281" s="39"/>
      <c r="C281" s="40"/>
      <c r="D281" s="232" t="s">
        <v>165</v>
      </c>
      <c r="E281" s="40"/>
      <c r="F281" s="233" t="s">
        <v>495</v>
      </c>
      <c r="G281" s="40"/>
      <c r="H281" s="40"/>
      <c r="I281" s="136"/>
      <c r="J281" s="40"/>
      <c r="K281" s="40"/>
      <c r="L281" s="44"/>
      <c r="M281" s="234"/>
      <c r="N281" s="235"/>
      <c r="O281" s="84"/>
      <c r="P281" s="84"/>
      <c r="Q281" s="84"/>
      <c r="R281" s="84"/>
      <c r="S281" s="84"/>
      <c r="T281" s="85"/>
      <c r="U281" s="38"/>
      <c r="V281" s="38"/>
      <c r="W281" s="38"/>
      <c r="X281" s="38"/>
      <c r="Y281" s="38"/>
      <c r="Z281" s="38"/>
      <c r="AA281" s="38"/>
      <c r="AB281" s="38"/>
      <c r="AC281" s="38"/>
      <c r="AD281" s="38"/>
      <c r="AE281" s="38"/>
      <c r="AT281" s="17" t="s">
        <v>165</v>
      </c>
      <c r="AU281" s="17" t="s">
        <v>82</v>
      </c>
    </row>
    <row r="282" spans="1:65" s="2" customFormat="1" ht="16.5" customHeight="1">
      <c r="A282" s="38"/>
      <c r="B282" s="39"/>
      <c r="C282" s="259" t="s">
        <v>485</v>
      </c>
      <c r="D282" s="259" t="s">
        <v>199</v>
      </c>
      <c r="E282" s="260" t="s">
        <v>497</v>
      </c>
      <c r="F282" s="261" t="s">
        <v>498</v>
      </c>
      <c r="G282" s="262" t="s">
        <v>162</v>
      </c>
      <c r="H282" s="263">
        <v>51.75</v>
      </c>
      <c r="I282" s="264"/>
      <c r="J282" s="265">
        <f>ROUND(I282*H282,2)</f>
        <v>0</v>
      </c>
      <c r="K282" s="261" t="s">
        <v>19</v>
      </c>
      <c r="L282" s="266"/>
      <c r="M282" s="267" t="s">
        <v>19</v>
      </c>
      <c r="N282" s="268" t="s">
        <v>45</v>
      </c>
      <c r="O282" s="84"/>
      <c r="P282" s="228">
        <f>O282*H282</f>
        <v>0</v>
      </c>
      <c r="Q282" s="228">
        <v>0.00062</v>
      </c>
      <c r="R282" s="228">
        <f>Q282*H282</f>
        <v>0.032085</v>
      </c>
      <c r="S282" s="228">
        <v>0</v>
      </c>
      <c r="T282" s="229">
        <f>S282*H282</f>
        <v>0</v>
      </c>
      <c r="U282" s="38"/>
      <c r="V282" s="38"/>
      <c r="W282" s="38"/>
      <c r="X282" s="38"/>
      <c r="Y282" s="38"/>
      <c r="Z282" s="38"/>
      <c r="AA282" s="38"/>
      <c r="AB282" s="38"/>
      <c r="AC282" s="38"/>
      <c r="AD282" s="38"/>
      <c r="AE282" s="38"/>
      <c r="AR282" s="230" t="s">
        <v>255</v>
      </c>
      <c r="AT282" s="230" t="s">
        <v>199</v>
      </c>
      <c r="AU282" s="230" t="s">
        <v>82</v>
      </c>
      <c r="AY282" s="17" t="s">
        <v>158</v>
      </c>
      <c r="BE282" s="231">
        <f>IF(N282="základní",J282,0)</f>
        <v>0</v>
      </c>
      <c r="BF282" s="231">
        <f>IF(N282="snížená",J282,0)</f>
        <v>0</v>
      </c>
      <c r="BG282" s="231">
        <f>IF(N282="zákl. přenesená",J282,0)</f>
        <v>0</v>
      </c>
      <c r="BH282" s="231">
        <f>IF(N282="sníž. přenesená",J282,0)</f>
        <v>0</v>
      </c>
      <c r="BI282" s="231">
        <f>IF(N282="nulová",J282,0)</f>
        <v>0</v>
      </c>
      <c r="BJ282" s="17" t="s">
        <v>82</v>
      </c>
      <c r="BK282" s="231">
        <f>ROUND(I282*H282,2)</f>
        <v>0</v>
      </c>
      <c r="BL282" s="17" t="s">
        <v>255</v>
      </c>
      <c r="BM282" s="230" t="s">
        <v>499</v>
      </c>
    </row>
    <row r="283" spans="1:47" s="2" customFormat="1" ht="12">
      <c r="A283" s="38"/>
      <c r="B283" s="39"/>
      <c r="C283" s="40"/>
      <c r="D283" s="232" t="s">
        <v>165</v>
      </c>
      <c r="E283" s="40"/>
      <c r="F283" s="233" t="s">
        <v>498</v>
      </c>
      <c r="G283" s="40"/>
      <c r="H283" s="40"/>
      <c r="I283" s="136"/>
      <c r="J283" s="40"/>
      <c r="K283" s="40"/>
      <c r="L283" s="44"/>
      <c r="M283" s="234"/>
      <c r="N283" s="235"/>
      <c r="O283" s="84"/>
      <c r="P283" s="84"/>
      <c r="Q283" s="84"/>
      <c r="R283" s="84"/>
      <c r="S283" s="84"/>
      <c r="T283" s="85"/>
      <c r="U283" s="38"/>
      <c r="V283" s="38"/>
      <c r="W283" s="38"/>
      <c r="X283" s="38"/>
      <c r="Y283" s="38"/>
      <c r="Z283" s="38"/>
      <c r="AA283" s="38"/>
      <c r="AB283" s="38"/>
      <c r="AC283" s="38"/>
      <c r="AD283" s="38"/>
      <c r="AE283" s="38"/>
      <c r="AT283" s="17" t="s">
        <v>165</v>
      </c>
      <c r="AU283" s="17" t="s">
        <v>82</v>
      </c>
    </row>
    <row r="284" spans="1:51" s="13" customFormat="1" ht="12">
      <c r="A284" s="13"/>
      <c r="B284" s="236"/>
      <c r="C284" s="237"/>
      <c r="D284" s="232" t="s">
        <v>166</v>
      </c>
      <c r="E284" s="238" t="s">
        <v>19</v>
      </c>
      <c r="F284" s="239" t="s">
        <v>1363</v>
      </c>
      <c r="G284" s="237"/>
      <c r="H284" s="240">
        <v>45</v>
      </c>
      <c r="I284" s="241"/>
      <c r="J284" s="237"/>
      <c r="K284" s="237"/>
      <c r="L284" s="242"/>
      <c r="M284" s="243"/>
      <c r="N284" s="244"/>
      <c r="O284" s="244"/>
      <c r="P284" s="244"/>
      <c r="Q284" s="244"/>
      <c r="R284" s="244"/>
      <c r="S284" s="244"/>
      <c r="T284" s="245"/>
      <c r="U284" s="13"/>
      <c r="V284" s="13"/>
      <c r="W284" s="13"/>
      <c r="X284" s="13"/>
      <c r="Y284" s="13"/>
      <c r="Z284" s="13"/>
      <c r="AA284" s="13"/>
      <c r="AB284" s="13"/>
      <c r="AC284" s="13"/>
      <c r="AD284" s="13"/>
      <c r="AE284" s="13"/>
      <c r="AT284" s="246" t="s">
        <v>166</v>
      </c>
      <c r="AU284" s="246" t="s">
        <v>82</v>
      </c>
      <c r="AV284" s="13" t="s">
        <v>85</v>
      </c>
      <c r="AW284" s="13" t="s">
        <v>34</v>
      </c>
      <c r="AX284" s="13" t="s">
        <v>82</v>
      </c>
      <c r="AY284" s="246" t="s">
        <v>158</v>
      </c>
    </row>
    <row r="285" spans="1:51" s="13" customFormat="1" ht="12">
      <c r="A285" s="13"/>
      <c r="B285" s="236"/>
      <c r="C285" s="237"/>
      <c r="D285" s="232" t="s">
        <v>166</v>
      </c>
      <c r="E285" s="237"/>
      <c r="F285" s="239" t="s">
        <v>371</v>
      </c>
      <c r="G285" s="237"/>
      <c r="H285" s="240">
        <v>51.75</v>
      </c>
      <c r="I285" s="241"/>
      <c r="J285" s="237"/>
      <c r="K285" s="237"/>
      <c r="L285" s="242"/>
      <c r="M285" s="243"/>
      <c r="N285" s="244"/>
      <c r="O285" s="244"/>
      <c r="P285" s="244"/>
      <c r="Q285" s="244"/>
      <c r="R285" s="244"/>
      <c r="S285" s="244"/>
      <c r="T285" s="245"/>
      <c r="U285" s="13"/>
      <c r="V285" s="13"/>
      <c r="W285" s="13"/>
      <c r="X285" s="13"/>
      <c r="Y285" s="13"/>
      <c r="Z285" s="13"/>
      <c r="AA285" s="13"/>
      <c r="AB285" s="13"/>
      <c r="AC285" s="13"/>
      <c r="AD285" s="13"/>
      <c r="AE285" s="13"/>
      <c r="AT285" s="246" t="s">
        <v>166</v>
      </c>
      <c r="AU285" s="246" t="s">
        <v>82</v>
      </c>
      <c r="AV285" s="13" t="s">
        <v>85</v>
      </c>
      <c r="AW285" s="13" t="s">
        <v>4</v>
      </c>
      <c r="AX285" s="13" t="s">
        <v>82</v>
      </c>
      <c r="AY285" s="246" t="s">
        <v>158</v>
      </c>
    </row>
    <row r="286" spans="1:65" s="2" customFormat="1" ht="16.5" customHeight="1">
      <c r="A286" s="38"/>
      <c r="B286" s="39"/>
      <c r="C286" s="219" t="s">
        <v>491</v>
      </c>
      <c r="D286" s="219" t="s">
        <v>159</v>
      </c>
      <c r="E286" s="220" t="s">
        <v>503</v>
      </c>
      <c r="F286" s="221" t="s">
        <v>504</v>
      </c>
      <c r="G286" s="222" t="s">
        <v>202</v>
      </c>
      <c r="H286" s="223">
        <v>60</v>
      </c>
      <c r="I286" s="224"/>
      <c r="J286" s="225">
        <f>ROUND(I286*H286,2)</f>
        <v>0</v>
      </c>
      <c r="K286" s="221" t="s">
        <v>19</v>
      </c>
      <c r="L286" s="44"/>
      <c r="M286" s="226" t="s">
        <v>19</v>
      </c>
      <c r="N286" s="227" t="s">
        <v>45</v>
      </c>
      <c r="O286" s="84"/>
      <c r="P286" s="228">
        <f>O286*H286</f>
        <v>0</v>
      </c>
      <c r="Q286" s="228">
        <v>0</v>
      </c>
      <c r="R286" s="228">
        <f>Q286*H286</f>
        <v>0</v>
      </c>
      <c r="S286" s="228">
        <v>0</v>
      </c>
      <c r="T286" s="229">
        <f>S286*H286</f>
        <v>0</v>
      </c>
      <c r="U286" s="38"/>
      <c r="V286" s="38"/>
      <c r="W286" s="38"/>
      <c r="X286" s="38"/>
      <c r="Y286" s="38"/>
      <c r="Z286" s="38"/>
      <c r="AA286" s="38"/>
      <c r="AB286" s="38"/>
      <c r="AC286" s="38"/>
      <c r="AD286" s="38"/>
      <c r="AE286" s="38"/>
      <c r="AR286" s="230" t="s">
        <v>236</v>
      </c>
      <c r="AT286" s="230" t="s">
        <v>159</v>
      </c>
      <c r="AU286" s="230" t="s">
        <v>82</v>
      </c>
      <c r="AY286" s="17" t="s">
        <v>158</v>
      </c>
      <c r="BE286" s="231">
        <f>IF(N286="základní",J286,0)</f>
        <v>0</v>
      </c>
      <c r="BF286" s="231">
        <f>IF(N286="snížená",J286,0)</f>
        <v>0</v>
      </c>
      <c r="BG286" s="231">
        <f>IF(N286="zákl. přenesená",J286,0)</f>
        <v>0</v>
      </c>
      <c r="BH286" s="231">
        <f>IF(N286="sníž. přenesená",J286,0)</f>
        <v>0</v>
      </c>
      <c r="BI286" s="231">
        <f>IF(N286="nulová",J286,0)</f>
        <v>0</v>
      </c>
      <c r="BJ286" s="17" t="s">
        <v>82</v>
      </c>
      <c r="BK286" s="231">
        <f>ROUND(I286*H286,2)</f>
        <v>0</v>
      </c>
      <c r="BL286" s="17" t="s">
        <v>236</v>
      </c>
      <c r="BM286" s="230" t="s">
        <v>505</v>
      </c>
    </row>
    <row r="287" spans="1:47" s="2" customFormat="1" ht="12">
      <c r="A287" s="38"/>
      <c r="B287" s="39"/>
      <c r="C287" s="40"/>
      <c r="D287" s="232" t="s">
        <v>165</v>
      </c>
      <c r="E287" s="40"/>
      <c r="F287" s="233" t="s">
        <v>504</v>
      </c>
      <c r="G287" s="40"/>
      <c r="H287" s="40"/>
      <c r="I287" s="136"/>
      <c r="J287" s="40"/>
      <c r="K287" s="40"/>
      <c r="L287" s="44"/>
      <c r="M287" s="234"/>
      <c r="N287" s="235"/>
      <c r="O287" s="84"/>
      <c r="P287" s="84"/>
      <c r="Q287" s="84"/>
      <c r="R287" s="84"/>
      <c r="S287" s="84"/>
      <c r="T287" s="85"/>
      <c r="U287" s="38"/>
      <c r="V287" s="38"/>
      <c r="W287" s="38"/>
      <c r="X287" s="38"/>
      <c r="Y287" s="38"/>
      <c r="Z287" s="38"/>
      <c r="AA287" s="38"/>
      <c r="AB287" s="38"/>
      <c r="AC287" s="38"/>
      <c r="AD287" s="38"/>
      <c r="AE287" s="38"/>
      <c r="AT287" s="17" t="s">
        <v>165</v>
      </c>
      <c r="AU287" s="17" t="s">
        <v>82</v>
      </c>
    </row>
    <row r="288" spans="1:65" s="2" customFormat="1" ht="16.5" customHeight="1">
      <c r="A288" s="38"/>
      <c r="B288" s="39"/>
      <c r="C288" s="259" t="s">
        <v>496</v>
      </c>
      <c r="D288" s="259" t="s">
        <v>199</v>
      </c>
      <c r="E288" s="260" t="s">
        <v>506</v>
      </c>
      <c r="F288" s="261" t="s">
        <v>507</v>
      </c>
      <c r="G288" s="262" t="s">
        <v>202</v>
      </c>
      <c r="H288" s="263">
        <v>60</v>
      </c>
      <c r="I288" s="264"/>
      <c r="J288" s="265">
        <f>ROUND(I288*H288,2)</f>
        <v>0</v>
      </c>
      <c r="K288" s="261" t="s">
        <v>19</v>
      </c>
      <c r="L288" s="266"/>
      <c r="M288" s="267" t="s">
        <v>19</v>
      </c>
      <c r="N288" s="268" t="s">
        <v>45</v>
      </c>
      <c r="O288" s="84"/>
      <c r="P288" s="228">
        <f>O288*H288</f>
        <v>0</v>
      </c>
      <c r="Q288" s="228">
        <v>0.00062</v>
      </c>
      <c r="R288" s="228">
        <f>Q288*H288</f>
        <v>0.0372</v>
      </c>
      <c r="S288" s="228">
        <v>0</v>
      </c>
      <c r="T288" s="229">
        <f>S288*H288</f>
        <v>0</v>
      </c>
      <c r="U288" s="38"/>
      <c r="V288" s="38"/>
      <c r="W288" s="38"/>
      <c r="X288" s="38"/>
      <c r="Y288" s="38"/>
      <c r="Z288" s="38"/>
      <c r="AA288" s="38"/>
      <c r="AB288" s="38"/>
      <c r="AC288" s="38"/>
      <c r="AD288" s="38"/>
      <c r="AE288" s="38"/>
      <c r="AR288" s="230" t="s">
        <v>241</v>
      </c>
      <c r="AT288" s="230" t="s">
        <v>199</v>
      </c>
      <c r="AU288" s="230" t="s">
        <v>82</v>
      </c>
      <c r="AY288" s="17" t="s">
        <v>158</v>
      </c>
      <c r="BE288" s="231">
        <f>IF(N288="základní",J288,0)</f>
        <v>0</v>
      </c>
      <c r="BF288" s="231">
        <f>IF(N288="snížená",J288,0)</f>
        <v>0</v>
      </c>
      <c r="BG288" s="231">
        <f>IF(N288="zákl. přenesená",J288,0)</f>
        <v>0</v>
      </c>
      <c r="BH288" s="231">
        <f>IF(N288="sníž. přenesená",J288,0)</f>
        <v>0</v>
      </c>
      <c r="BI288" s="231">
        <f>IF(N288="nulová",J288,0)</f>
        <v>0</v>
      </c>
      <c r="BJ288" s="17" t="s">
        <v>82</v>
      </c>
      <c r="BK288" s="231">
        <f>ROUND(I288*H288,2)</f>
        <v>0</v>
      </c>
      <c r="BL288" s="17" t="s">
        <v>236</v>
      </c>
      <c r="BM288" s="230" t="s">
        <v>509</v>
      </c>
    </row>
    <row r="289" spans="1:47" s="2" customFormat="1" ht="12">
      <c r="A289" s="38"/>
      <c r="B289" s="39"/>
      <c r="C289" s="40"/>
      <c r="D289" s="232" t="s">
        <v>165</v>
      </c>
      <c r="E289" s="40"/>
      <c r="F289" s="233" t="s">
        <v>507</v>
      </c>
      <c r="G289" s="40"/>
      <c r="H289" s="40"/>
      <c r="I289" s="136"/>
      <c r="J289" s="40"/>
      <c r="K289" s="40"/>
      <c r="L289" s="44"/>
      <c r="M289" s="234"/>
      <c r="N289" s="235"/>
      <c r="O289" s="84"/>
      <c r="P289" s="84"/>
      <c r="Q289" s="84"/>
      <c r="R289" s="84"/>
      <c r="S289" s="84"/>
      <c r="T289" s="85"/>
      <c r="U289" s="38"/>
      <c r="V289" s="38"/>
      <c r="W289" s="38"/>
      <c r="X289" s="38"/>
      <c r="Y289" s="38"/>
      <c r="Z289" s="38"/>
      <c r="AA289" s="38"/>
      <c r="AB289" s="38"/>
      <c r="AC289" s="38"/>
      <c r="AD289" s="38"/>
      <c r="AE289" s="38"/>
      <c r="AT289" s="17" t="s">
        <v>165</v>
      </c>
      <c r="AU289" s="17" t="s">
        <v>82</v>
      </c>
    </row>
    <row r="290" spans="1:51" s="13" customFormat="1" ht="12">
      <c r="A290" s="13"/>
      <c r="B290" s="236"/>
      <c r="C290" s="237"/>
      <c r="D290" s="232" t="s">
        <v>166</v>
      </c>
      <c r="E290" s="238" t="s">
        <v>19</v>
      </c>
      <c r="F290" s="239" t="s">
        <v>1364</v>
      </c>
      <c r="G290" s="237"/>
      <c r="H290" s="240">
        <v>60</v>
      </c>
      <c r="I290" s="241"/>
      <c r="J290" s="237"/>
      <c r="K290" s="237"/>
      <c r="L290" s="242"/>
      <c r="M290" s="243"/>
      <c r="N290" s="244"/>
      <c r="O290" s="244"/>
      <c r="P290" s="244"/>
      <c r="Q290" s="244"/>
      <c r="R290" s="244"/>
      <c r="S290" s="244"/>
      <c r="T290" s="245"/>
      <c r="U290" s="13"/>
      <c r="V290" s="13"/>
      <c r="W290" s="13"/>
      <c r="X290" s="13"/>
      <c r="Y290" s="13"/>
      <c r="Z290" s="13"/>
      <c r="AA290" s="13"/>
      <c r="AB290" s="13"/>
      <c r="AC290" s="13"/>
      <c r="AD290" s="13"/>
      <c r="AE290" s="13"/>
      <c r="AT290" s="246" t="s">
        <v>166</v>
      </c>
      <c r="AU290" s="246" t="s">
        <v>82</v>
      </c>
      <c r="AV290" s="13" t="s">
        <v>85</v>
      </c>
      <c r="AW290" s="13" t="s">
        <v>34</v>
      </c>
      <c r="AX290" s="13" t="s">
        <v>82</v>
      </c>
      <c r="AY290" s="246" t="s">
        <v>158</v>
      </c>
    </row>
    <row r="291" spans="1:65" s="2" customFormat="1" ht="21.75" customHeight="1">
      <c r="A291" s="38"/>
      <c r="B291" s="39"/>
      <c r="C291" s="259" t="s">
        <v>502</v>
      </c>
      <c r="D291" s="259" t="s">
        <v>199</v>
      </c>
      <c r="E291" s="260" t="s">
        <v>512</v>
      </c>
      <c r="F291" s="261" t="s">
        <v>513</v>
      </c>
      <c r="G291" s="262" t="s">
        <v>202</v>
      </c>
      <c r="H291" s="263">
        <v>10</v>
      </c>
      <c r="I291" s="264"/>
      <c r="J291" s="265">
        <f>ROUND(I291*H291,2)</f>
        <v>0</v>
      </c>
      <c r="K291" s="261" t="s">
        <v>19</v>
      </c>
      <c r="L291" s="266"/>
      <c r="M291" s="267" t="s">
        <v>19</v>
      </c>
      <c r="N291" s="268" t="s">
        <v>45</v>
      </c>
      <c r="O291" s="84"/>
      <c r="P291" s="228">
        <f>O291*H291</f>
        <v>0</v>
      </c>
      <c r="Q291" s="228">
        <v>0</v>
      </c>
      <c r="R291" s="228">
        <f>Q291*H291</f>
        <v>0</v>
      </c>
      <c r="S291" s="228">
        <v>0</v>
      </c>
      <c r="T291" s="229">
        <f>S291*H291</f>
        <v>0</v>
      </c>
      <c r="U291" s="38"/>
      <c r="V291" s="38"/>
      <c r="W291" s="38"/>
      <c r="X291" s="38"/>
      <c r="Y291" s="38"/>
      <c r="Z291" s="38"/>
      <c r="AA291" s="38"/>
      <c r="AB291" s="38"/>
      <c r="AC291" s="38"/>
      <c r="AD291" s="38"/>
      <c r="AE291" s="38"/>
      <c r="AR291" s="230" t="s">
        <v>241</v>
      </c>
      <c r="AT291" s="230" t="s">
        <v>199</v>
      </c>
      <c r="AU291" s="230" t="s">
        <v>82</v>
      </c>
      <c r="AY291" s="17" t="s">
        <v>158</v>
      </c>
      <c r="BE291" s="231">
        <f>IF(N291="základní",J291,0)</f>
        <v>0</v>
      </c>
      <c r="BF291" s="231">
        <f>IF(N291="snížená",J291,0)</f>
        <v>0</v>
      </c>
      <c r="BG291" s="231">
        <f>IF(N291="zákl. přenesená",J291,0)</f>
        <v>0</v>
      </c>
      <c r="BH291" s="231">
        <f>IF(N291="sníž. přenesená",J291,0)</f>
        <v>0</v>
      </c>
      <c r="BI291" s="231">
        <f>IF(N291="nulová",J291,0)</f>
        <v>0</v>
      </c>
      <c r="BJ291" s="17" t="s">
        <v>82</v>
      </c>
      <c r="BK291" s="231">
        <f>ROUND(I291*H291,2)</f>
        <v>0</v>
      </c>
      <c r="BL291" s="17" t="s">
        <v>236</v>
      </c>
      <c r="BM291" s="230" t="s">
        <v>514</v>
      </c>
    </row>
    <row r="292" spans="1:47" s="2" customFormat="1" ht="12">
      <c r="A292" s="38"/>
      <c r="B292" s="39"/>
      <c r="C292" s="40"/>
      <c r="D292" s="232" t="s">
        <v>165</v>
      </c>
      <c r="E292" s="40"/>
      <c r="F292" s="233" t="s">
        <v>513</v>
      </c>
      <c r="G292" s="40"/>
      <c r="H292" s="40"/>
      <c r="I292" s="136"/>
      <c r="J292" s="40"/>
      <c r="K292" s="40"/>
      <c r="L292" s="44"/>
      <c r="M292" s="234"/>
      <c r="N292" s="235"/>
      <c r="O292" s="84"/>
      <c r="P292" s="84"/>
      <c r="Q292" s="84"/>
      <c r="R292" s="84"/>
      <c r="S292" s="84"/>
      <c r="T292" s="85"/>
      <c r="U292" s="38"/>
      <c r="V292" s="38"/>
      <c r="W292" s="38"/>
      <c r="X292" s="38"/>
      <c r="Y292" s="38"/>
      <c r="Z292" s="38"/>
      <c r="AA292" s="38"/>
      <c r="AB292" s="38"/>
      <c r="AC292" s="38"/>
      <c r="AD292" s="38"/>
      <c r="AE292" s="38"/>
      <c r="AT292" s="17" t="s">
        <v>165</v>
      </c>
      <c r="AU292" s="17" t="s">
        <v>82</v>
      </c>
    </row>
    <row r="293" spans="1:51" s="13" customFormat="1" ht="12">
      <c r="A293" s="13"/>
      <c r="B293" s="236"/>
      <c r="C293" s="237"/>
      <c r="D293" s="232" t="s">
        <v>166</v>
      </c>
      <c r="E293" s="238" t="s">
        <v>19</v>
      </c>
      <c r="F293" s="239" t="s">
        <v>1365</v>
      </c>
      <c r="G293" s="237"/>
      <c r="H293" s="240">
        <v>10</v>
      </c>
      <c r="I293" s="241"/>
      <c r="J293" s="237"/>
      <c r="K293" s="237"/>
      <c r="L293" s="242"/>
      <c r="M293" s="243"/>
      <c r="N293" s="244"/>
      <c r="O293" s="244"/>
      <c r="P293" s="244"/>
      <c r="Q293" s="244"/>
      <c r="R293" s="244"/>
      <c r="S293" s="244"/>
      <c r="T293" s="245"/>
      <c r="U293" s="13"/>
      <c r="V293" s="13"/>
      <c r="W293" s="13"/>
      <c r="X293" s="13"/>
      <c r="Y293" s="13"/>
      <c r="Z293" s="13"/>
      <c r="AA293" s="13"/>
      <c r="AB293" s="13"/>
      <c r="AC293" s="13"/>
      <c r="AD293" s="13"/>
      <c r="AE293" s="13"/>
      <c r="AT293" s="246" t="s">
        <v>166</v>
      </c>
      <c r="AU293" s="246" t="s">
        <v>82</v>
      </c>
      <c r="AV293" s="13" t="s">
        <v>85</v>
      </c>
      <c r="AW293" s="13" t="s">
        <v>34</v>
      </c>
      <c r="AX293" s="13" t="s">
        <v>82</v>
      </c>
      <c r="AY293" s="246" t="s">
        <v>158</v>
      </c>
    </row>
    <row r="294" spans="1:65" s="2" customFormat="1" ht="21.75" customHeight="1">
      <c r="A294" s="38"/>
      <c r="B294" s="39"/>
      <c r="C294" s="219" t="s">
        <v>236</v>
      </c>
      <c r="D294" s="219" t="s">
        <v>159</v>
      </c>
      <c r="E294" s="220" t="s">
        <v>517</v>
      </c>
      <c r="F294" s="221" t="s">
        <v>518</v>
      </c>
      <c r="G294" s="222" t="s">
        <v>202</v>
      </c>
      <c r="H294" s="223">
        <v>196</v>
      </c>
      <c r="I294" s="224"/>
      <c r="J294" s="225">
        <f>ROUND(I294*H294,2)</f>
        <v>0</v>
      </c>
      <c r="K294" s="221" t="s">
        <v>213</v>
      </c>
      <c r="L294" s="44"/>
      <c r="M294" s="226" t="s">
        <v>19</v>
      </c>
      <c r="N294" s="227" t="s">
        <v>45</v>
      </c>
      <c r="O294" s="84"/>
      <c r="P294" s="228">
        <f>O294*H294</f>
        <v>0</v>
      </c>
      <c r="Q294" s="228">
        <v>0</v>
      </c>
      <c r="R294" s="228">
        <f>Q294*H294</f>
        <v>0</v>
      </c>
      <c r="S294" s="228">
        <v>0</v>
      </c>
      <c r="T294" s="229">
        <f>S294*H294</f>
        <v>0</v>
      </c>
      <c r="U294" s="38"/>
      <c r="V294" s="38"/>
      <c r="W294" s="38"/>
      <c r="X294" s="38"/>
      <c r="Y294" s="38"/>
      <c r="Z294" s="38"/>
      <c r="AA294" s="38"/>
      <c r="AB294" s="38"/>
      <c r="AC294" s="38"/>
      <c r="AD294" s="38"/>
      <c r="AE294" s="38"/>
      <c r="AR294" s="230" t="s">
        <v>236</v>
      </c>
      <c r="AT294" s="230" t="s">
        <v>159</v>
      </c>
      <c r="AU294" s="230" t="s">
        <v>82</v>
      </c>
      <c r="AY294" s="17" t="s">
        <v>158</v>
      </c>
      <c r="BE294" s="231">
        <f>IF(N294="základní",J294,0)</f>
        <v>0</v>
      </c>
      <c r="BF294" s="231">
        <f>IF(N294="snížená",J294,0)</f>
        <v>0</v>
      </c>
      <c r="BG294" s="231">
        <f>IF(N294="zákl. přenesená",J294,0)</f>
        <v>0</v>
      </c>
      <c r="BH294" s="231">
        <f>IF(N294="sníž. přenesená",J294,0)</f>
        <v>0</v>
      </c>
      <c r="BI294" s="231">
        <f>IF(N294="nulová",J294,0)</f>
        <v>0</v>
      </c>
      <c r="BJ294" s="17" t="s">
        <v>82</v>
      </c>
      <c r="BK294" s="231">
        <f>ROUND(I294*H294,2)</f>
        <v>0</v>
      </c>
      <c r="BL294" s="17" t="s">
        <v>236</v>
      </c>
      <c r="BM294" s="230" t="s">
        <v>519</v>
      </c>
    </row>
    <row r="295" spans="1:47" s="2" customFormat="1" ht="12">
      <c r="A295" s="38"/>
      <c r="B295" s="39"/>
      <c r="C295" s="40"/>
      <c r="D295" s="232" t="s">
        <v>165</v>
      </c>
      <c r="E295" s="40"/>
      <c r="F295" s="233" t="s">
        <v>518</v>
      </c>
      <c r="G295" s="40"/>
      <c r="H295" s="40"/>
      <c r="I295" s="136"/>
      <c r="J295" s="40"/>
      <c r="K295" s="40"/>
      <c r="L295" s="44"/>
      <c r="M295" s="234"/>
      <c r="N295" s="235"/>
      <c r="O295" s="84"/>
      <c r="P295" s="84"/>
      <c r="Q295" s="84"/>
      <c r="R295" s="84"/>
      <c r="S295" s="84"/>
      <c r="T295" s="85"/>
      <c r="U295" s="38"/>
      <c r="V295" s="38"/>
      <c r="W295" s="38"/>
      <c r="X295" s="38"/>
      <c r="Y295" s="38"/>
      <c r="Z295" s="38"/>
      <c r="AA295" s="38"/>
      <c r="AB295" s="38"/>
      <c r="AC295" s="38"/>
      <c r="AD295" s="38"/>
      <c r="AE295" s="38"/>
      <c r="AT295" s="17" t="s">
        <v>165</v>
      </c>
      <c r="AU295" s="17" t="s">
        <v>82</v>
      </c>
    </row>
    <row r="296" spans="1:51" s="13" customFormat="1" ht="12">
      <c r="A296" s="13"/>
      <c r="B296" s="236"/>
      <c r="C296" s="237"/>
      <c r="D296" s="232" t="s">
        <v>166</v>
      </c>
      <c r="E296" s="238" t="s">
        <v>19</v>
      </c>
      <c r="F296" s="239" t="s">
        <v>1366</v>
      </c>
      <c r="G296" s="237"/>
      <c r="H296" s="240">
        <v>196</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166</v>
      </c>
      <c r="AU296" s="246" t="s">
        <v>82</v>
      </c>
      <c r="AV296" s="13" t="s">
        <v>85</v>
      </c>
      <c r="AW296" s="13" t="s">
        <v>34</v>
      </c>
      <c r="AX296" s="13" t="s">
        <v>82</v>
      </c>
      <c r="AY296" s="246" t="s">
        <v>158</v>
      </c>
    </row>
    <row r="297" spans="1:65" s="2" customFormat="1" ht="16.5" customHeight="1">
      <c r="A297" s="38"/>
      <c r="B297" s="39"/>
      <c r="C297" s="219" t="s">
        <v>511</v>
      </c>
      <c r="D297" s="219" t="s">
        <v>159</v>
      </c>
      <c r="E297" s="220" t="s">
        <v>522</v>
      </c>
      <c r="F297" s="221" t="s">
        <v>523</v>
      </c>
      <c r="G297" s="222" t="s">
        <v>162</v>
      </c>
      <c r="H297" s="223">
        <v>120</v>
      </c>
      <c r="I297" s="224"/>
      <c r="J297" s="225">
        <f>ROUND(I297*H297,2)</f>
        <v>0</v>
      </c>
      <c r="K297" s="221" t="s">
        <v>213</v>
      </c>
      <c r="L297" s="44"/>
      <c r="M297" s="226" t="s">
        <v>19</v>
      </c>
      <c r="N297" s="227" t="s">
        <v>45</v>
      </c>
      <c r="O297" s="84"/>
      <c r="P297" s="228">
        <f>O297*H297</f>
        <v>0</v>
      </c>
      <c r="Q297" s="228">
        <v>5E-05</v>
      </c>
      <c r="R297" s="228">
        <f>Q297*H297</f>
        <v>0.006</v>
      </c>
      <c r="S297" s="228">
        <v>0</v>
      </c>
      <c r="T297" s="229">
        <f>S297*H297</f>
        <v>0</v>
      </c>
      <c r="U297" s="38"/>
      <c r="V297" s="38"/>
      <c r="W297" s="38"/>
      <c r="X297" s="38"/>
      <c r="Y297" s="38"/>
      <c r="Z297" s="38"/>
      <c r="AA297" s="38"/>
      <c r="AB297" s="38"/>
      <c r="AC297" s="38"/>
      <c r="AD297" s="38"/>
      <c r="AE297" s="38"/>
      <c r="AR297" s="230" t="s">
        <v>236</v>
      </c>
      <c r="AT297" s="230" t="s">
        <v>159</v>
      </c>
      <c r="AU297" s="230" t="s">
        <v>82</v>
      </c>
      <c r="AY297" s="17" t="s">
        <v>158</v>
      </c>
      <c r="BE297" s="231">
        <f>IF(N297="základní",J297,0)</f>
        <v>0</v>
      </c>
      <c r="BF297" s="231">
        <f>IF(N297="snížená",J297,0)</f>
        <v>0</v>
      </c>
      <c r="BG297" s="231">
        <f>IF(N297="zákl. přenesená",J297,0)</f>
        <v>0</v>
      </c>
      <c r="BH297" s="231">
        <f>IF(N297="sníž. přenesená",J297,0)</f>
        <v>0</v>
      </c>
      <c r="BI297" s="231">
        <f>IF(N297="nulová",J297,0)</f>
        <v>0</v>
      </c>
      <c r="BJ297" s="17" t="s">
        <v>82</v>
      </c>
      <c r="BK297" s="231">
        <f>ROUND(I297*H297,2)</f>
        <v>0</v>
      </c>
      <c r="BL297" s="17" t="s">
        <v>236</v>
      </c>
      <c r="BM297" s="230" t="s">
        <v>524</v>
      </c>
    </row>
    <row r="298" spans="1:47" s="2" customFormat="1" ht="12">
      <c r="A298" s="38"/>
      <c r="B298" s="39"/>
      <c r="C298" s="40"/>
      <c r="D298" s="232" t="s">
        <v>165</v>
      </c>
      <c r="E298" s="40"/>
      <c r="F298" s="233" t="s">
        <v>525</v>
      </c>
      <c r="G298" s="40"/>
      <c r="H298" s="40"/>
      <c r="I298" s="136"/>
      <c r="J298" s="40"/>
      <c r="K298" s="40"/>
      <c r="L298" s="44"/>
      <c r="M298" s="234"/>
      <c r="N298" s="235"/>
      <c r="O298" s="84"/>
      <c r="P298" s="84"/>
      <c r="Q298" s="84"/>
      <c r="R298" s="84"/>
      <c r="S298" s="84"/>
      <c r="T298" s="85"/>
      <c r="U298" s="38"/>
      <c r="V298" s="38"/>
      <c r="W298" s="38"/>
      <c r="X298" s="38"/>
      <c r="Y298" s="38"/>
      <c r="Z298" s="38"/>
      <c r="AA298" s="38"/>
      <c r="AB298" s="38"/>
      <c r="AC298" s="38"/>
      <c r="AD298" s="38"/>
      <c r="AE298" s="38"/>
      <c r="AT298" s="17" t="s">
        <v>165</v>
      </c>
      <c r="AU298" s="17" t="s">
        <v>82</v>
      </c>
    </row>
    <row r="299" spans="1:47" s="2" customFormat="1" ht="12">
      <c r="A299" s="38"/>
      <c r="B299" s="39"/>
      <c r="C299" s="40"/>
      <c r="D299" s="232" t="s">
        <v>216</v>
      </c>
      <c r="E299" s="40"/>
      <c r="F299" s="258" t="s">
        <v>526</v>
      </c>
      <c r="G299" s="40"/>
      <c r="H299" s="40"/>
      <c r="I299" s="136"/>
      <c r="J299" s="40"/>
      <c r="K299" s="40"/>
      <c r="L299" s="44"/>
      <c r="M299" s="234"/>
      <c r="N299" s="235"/>
      <c r="O299" s="84"/>
      <c r="P299" s="84"/>
      <c r="Q299" s="84"/>
      <c r="R299" s="84"/>
      <c r="S299" s="84"/>
      <c r="T299" s="85"/>
      <c r="U299" s="38"/>
      <c r="V299" s="38"/>
      <c r="W299" s="38"/>
      <c r="X299" s="38"/>
      <c r="Y299" s="38"/>
      <c r="Z299" s="38"/>
      <c r="AA299" s="38"/>
      <c r="AB299" s="38"/>
      <c r="AC299" s="38"/>
      <c r="AD299" s="38"/>
      <c r="AE299" s="38"/>
      <c r="AT299" s="17" t="s">
        <v>216</v>
      </c>
      <c r="AU299" s="17" t="s">
        <v>82</v>
      </c>
    </row>
    <row r="300" spans="1:51" s="13" customFormat="1" ht="12">
      <c r="A300" s="13"/>
      <c r="B300" s="236"/>
      <c r="C300" s="237"/>
      <c r="D300" s="232" t="s">
        <v>166</v>
      </c>
      <c r="E300" s="238" t="s">
        <v>19</v>
      </c>
      <c r="F300" s="239" t="s">
        <v>1367</v>
      </c>
      <c r="G300" s="237"/>
      <c r="H300" s="240">
        <v>40</v>
      </c>
      <c r="I300" s="241"/>
      <c r="J300" s="237"/>
      <c r="K300" s="237"/>
      <c r="L300" s="242"/>
      <c r="M300" s="243"/>
      <c r="N300" s="244"/>
      <c r="O300" s="244"/>
      <c r="P300" s="244"/>
      <c r="Q300" s="244"/>
      <c r="R300" s="244"/>
      <c r="S300" s="244"/>
      <c r="T300" s="245"/>
      <c r="U300" s="13"/>
      <c r="V300" s="13"/>
      <c r="W300" s="13"/>
      <c r="X300" s="13"/>
      <c r="Y300" s="13"/>
      <c r="Z300" s="13"/>
      <c r="AA300" s="13"/>
      <c r="AB300" s="13"/>
      <c r="AC300" s="13"/>
      <c r="AD300" s="13"/>
      <c r="AE300" s="13"/>
      <c r="AT300" s="246" t="s">
        <v>166</v>
      </c>
      <c r="AU300" s="246" t="s">
        <v>82</v>
      </c>
      <c r="AV300" s="13" t="s">
        <v>85</v>
      </c>
      <c r="AW300" s="13" t="s">
        <v>34</v>
      </c>
      <c r="AX300" s="13" t="s">
        <v>74</v>
      </c>
      <c r="AY300" s="246" t="s">
        <v>158</v>
      </c>
    </row>
    <row r="301" spans="1:51" s="13" customFormat="1" ht="12">
      <c r="A301" s="13"/>
      <c r="B301" s="236"/>
      <c r="C301" s="237"/>
      <c r="D301" s="232" t="s">
        <v>166</v>
      </c>
      <c r="E301" s="238" t="s">
        <v>19</v>
      </c>
      <c r="F301" s="239" t="s">
        <v>1368</v>
      </c>
      <c r="G301" s="237"/>
      <c r="H301" s="240">
        <v>80</v>
      </c>
      <c r="I301" s="241"/>
      <c r="J301" s="237"/>
      <c r="K301" s="237"/>
      <c r="L301" s="242"/>
      <c r="M301" s="243"/>
      <c r="N301" s="244"/>
      <c r="O301" s="244"/>
      <c r="P301" s="244"/>
      <c r="Q301" s="244"/>
      <c r="R301" s="244"/>
      <c r="S301" s="244"/>
      <c r="T301" s="245"/>
      <c r="U301" s="13"/>
      <c r="V301" s="13"/>
      <c r="W301" s="13"/>
      <c r="X301" s="13"/>
      <c r="Y301" s="13"/>
      <c r="Z301" s="13"/>
      <c r="AA301" s="13"/>
      <c r="AB301" s="13"/>
      <c r="AC301" s="13"/>
      <c r="AD301" s="13"/>
      <c r="AE301" s="13"/>
      <c r="AT301" s="246" t="s">
        <v>166</v>
      </c>
      <c r="AU301" s="246" t="s">
        <v>82</v>
      </c>
      <c r="AV301" s="13" t="s">
        <v>85</v>
      </c>
      <c r="AW301" s="13" t="s">
        <v>34</v>
      </c>
      <c r="AX301" s="13" t="s">
        <v>74</v>
      </c>
      <c r="AY301" s="246" t="s">
        <v>158</v>
      </c>
    </row>
    <row r="302" spans="1:51" s="14" customFormat="1" ht="12">
      <c r="A302" s="14"/>
      <c r="B302" s="247"/>
      <c r="C302" s="248"/>
      <c r="D302" s="232" t="s">
        <v>166</v>
      </c>
      <c r="E302" s="249" t="s">
        <v>19</v>
      </c>
      <c r="F302" s="250" t="s">
        <v>175</v>
      </c>
      <c r="G302" s="248"/>
      <c r="H302" s="251">
        <v>120</v>
      </c>
      <c r="I302" s="252"/>
      <c r="J302" s="248"/>
      <c r="K302" s="248"/>
      <c r="L302" s="253"/>
      <c r="M302" s="254"/>
      <c r="N302" s="255"/>
      <c r="O302" s="255"/>
      <c r="P302" s="255"/>
      <c r="Q302" s="255"/>
      <c r="R302" s="255"/>
      <c r="S302" s="255"/>
      <c r="T302" s="256"/>
      <c r="U302" s="14"/>
      <c r="V302" s="14"/>
      <c r="W302" s="14"/>
      <c r="X302" s="14"/>
      <c r="Y302" s="14"/>
      <c r="Z302" s="14"/>
      <c r="AA302" s="14"/>
      <c r="AB302" s="14"/>
      <c r="AC302" s="14"/>
      <c r="AD302" s="14"/>
      <c r="AE302" s="14"/>
      <c r="AT302" s="257" t="s">
        <v>166</v>
      </c>
      <c r="AU302" s="257" t="s">
        <v>82</v>
      </c>
      <c r="AV302" s="14" t="s">
        <v>163</v>
      </c>
      <c r="AW302" s="14" t="s">
        <v>34</v>
      </c>
      <c r="AX302" s="14" t="s">
        <v>82</v>
      </c>
      <c r="AY302" s="257" t="s">
        <v>158</v>
      </c>
    </row>
    <row r="303" spans="1:65" s="2" customFormat="1" ht="16.5" customHeight="1">
      <c r="A303" s="38"/>
      <c r="B303" s="39"/>
      <c r="C303" s="259" t="s">
        <v>516</v>
      </c>
      <c r="D303" s="259" t="s">
        <v>199</v>
      </c>
      <c r="E303" s="260" t="s">
        <v>529</v>
      </c>
      <c r="F303" s="261" t="s">
        <v>530</v>
      </c>
      <c r="G303" s="262" t="s">
        <v>531</v>
      </c>
      <c r="H303" s="263">
        <v>89.28</v>
      </c>
      <c r="I303" s="264"/>
      <c r="J303" s="265">
        <f>ROUND(I303*H303,2)</f>
        <v>0</v>
      </c>
      <c r="K303" s="261" t="s">
        <v>213</v>
      </c>
      <c r="L303" s="266"/>
      <c r="M303" s="267" t="s">
        <v>19</v>
      </c>
      <c r="N303" s="268" t="s">
        <v>45</v>
      </c>
      <c r="O303" s="84"/>
      <c r="P303" s="228">
        <f>O303*H303</f>
        <v>0</v>
      </c>
      <c r="Q303" s="228">
        <v>0.001</v>
      </c>
      <c r="R303" s="228">
        <f>Q303*H303</f>
        <v>0.08928</v>
      </c>
      <c r="S303" s="228">
        <v>0</v>
      </c>
      <c r="T303" s="229">
        <f>S303*H303</f>
        <v>0</v>
      </c>
      <c r="U303" s="38"/>
      <c r="V303" s="38"/>
      <c r="W303" s="38"/>
      <c r="X303" s="38"/>
      <c r="Y303" s="38"/>
      <c r="Z303" s="38"/>
      <c r="AA303" s="38"/>
      <c r="AB303" s="38"/>
      <c r="AC303" s="38"/>
      <c r="AD303" s="38"/>
      <c r="AE303" s="38"/>
      <c r="AR303" s="230" t="s">
        <v>241</v>
      </c>
      <c r="AT303" s="230" t="s">
        <v>199</v>
      </c>
      <c r="AU303" s="230" t="s">
        <v>82</v>
      </c>
      <c r="AY303" s="17" t="s">
        <v>158</v>
      </c>
      <c r="BE303" s="231">
        <f>IF(N303="základní",J303,0)</f>
        <v>0</v>
      </c>
      <c r="BF303" s="231">
        <f>IF(N303="snížená",J303,0)</f>
        <v>0</v>
      </c>
      <c r="BG303" s="231">
        <f>IF(N303="zákl. přenesená",J303,0)</f>
        <v>0</v>
      </c>
      <c r="BH303" s="231">
        <f>IF(N303="sníž. přenesená",J303,0)</f>
        <v>0</v>
      </c>
      <c r="BI303" s="231">
        <f>IF(N303="nulová",J303,0)</f>
        <v>0</v>
      </c>
      <c r="BJ303" s="17" t="s">
        <v>82</v>
      </c>
      <c r="BK303" s="231">
        <f>ROUND(I303*H303,2)</f>
        <v>0</v>
      </c>
      <c r="BL303" s="17" t="s">
        <v>236</v>
      </c>
      <c r="BM303" s="230" t="s">
        <v>532</v>
      </c>
    </row>
    <row r="304" spans="1:47" s="2" customFormat="1" ht="12">
      <c r="A304" s="38"/>
      <c r="B304" s="39"/>
      <c r="C304" s="40"/>
      <c r="D304" s="232" t="s">
        <v>165</v>
      </c>
      <c r="E304" s="40"/>
      <c r="F304" s="233" t="s">
        <v>530</v>
      </c>
      <c r="G304" s="40"/>
      <c r="H304" s="40"/>
      <c r="I304" s="136"/>
      <c r="J304" s="40"/>
      <c r="K304" s="40"/>
      <c r="L304" s="44"/>
      <c r="M304" s="234"/>
      <c r="N304" s="235"/>
      <c r="O304" s="84"/>
      <c r="P304" s="84"/>
      <c r="Q304" s="84"/>
      <c r="R304" s="84"/>
      <c r="S304" s="84"/>
      <c r="T304" s="85"/>
      <c r="U304" s="38"/>
      <c r="V304" s="38"/>
      <c r="W304" s="38"/>
      <c r="X304" s="38"/>
      <c r="Y304" s="38"/>
      <c r="Z304" s="38"/>
      <c r="AA304" s="38"/>
      <c r="AB304" s="38"/>
      <c r="AC304" s="38"/>
      <c r="AD304" s="38"/>
      <c r="AE304" s="38"/>
      <c r="AT304" s="17" t="s">
        <v>165</v>
      </c>
      <c r="AU304" s="17" t="s">
        <v>82</v>
      </c>
    </row>
    <row r="305" spans="1:51" s="13" customFormat="1" ht="12">
      <c r="A305" s="13"/>
      <c r="B305" s="236"/>
      <c r="C305" s="237"/>
      <c r="D305" s="232" t="s">
        <v>166</v>
      </c>
      <c r="E305" s="238" t="s">
        <v>19</v>
      </c>
      <c r="F305" s="239" t="s">
        <v>1369</v>
      </c>
      <c r="G305" s="237"/>
      <c r="H305" s="240">
        <v>74.4</v>
      </c>
      <c r="I305" s="241"/>
      <c r="J305" s="237"/>
      <c r="K305" s="237"/>
      <c r="L305" s="242"/>
      <c r="M305" s="243"/>
      <c r="N305" s="244"/>
      <c r="O305" s="244"/>
      <c r="P305" s="244"/>
      <c r="Q305" s="244"/>
      <c r="R305" s="244"/>
      <c r="S305" s="244"/>
      <c r="T305" s="245"/>
      <c r="U305" s="13"/>
      <c r="V305" s="13"/>
      <c r="W305" s="13"/>
      <c r="X305" s="13"/>
      <c r="Y305" s="13"/>
      <c r="Z305" s="13"/>
      <c r="AA305" s="13"/>
      <c r="AB305" s="13"/>
      <c r="AC305" s="13"/>
      <c r="AD305" s="13"/>
      <c r="AE305" s="13"/>
      <c r="AT305" s="246" t="s">
        <v>166</v>
      </c>
      <c r="AU305" s="246" t="s">
        <v>82</v>
      </c>
      <c r="AV305" s="13" t="s">
        <v>85</v>
      </c>
      <c r="AW305" s="13" t="s">
        <v>34</v>
      </c>
      <c r="AX305" s="13" t="s">
        <v>82</v>
      </c>
      <c r="AY305" s="246" t="s">
        <v>158</v>
      </c>
    </row>
    <row r="306" spans="1:51" s="13" customFormat="1" ht="12">
      <c r="A306" s="13"/>
      <c r="B306" s="236"/>
      <c r="C306" s="237"/>
      <c r="D306" s="232" t="s">
        <v>166</v>
      </c>
      <c r="E306" s="237"/>
      <c r="F306" s="239" t="s">
        <v>1370</v>
      </c>
      <c r="G306" s="237"/>
      <c r="H306" s="240">
        <v>89.28</v>
      </c>
      <c r="I306" s="241"/>
      <c r="J306" s="237"/>
      <c r="K306" s="237"/>
      <c r="L306" s="242"/>
      <c r="M306" s="243"/>
      <c r="N306" s="244"/>
      <c r="O306" s="244"/>
      <c r="P306" s="244"/>
      <c r="Q306" s="244"/>
      <c r="R306" s="244"/>
      <c r="S306" s="244"/>
      <c r="T306" s="245"/>
      <c r="U306" s="13"/>
      <c r="V306" s="13"/>
      <c r="W306" s="13"/>
      <c r="X306" s="13"/>
      <c r="Y306" s="13"/>
      <c r="Z306" s="13"/>
      <c r="AA306" s="13"/>
      <c r="AB306" s="13"/>
      <c r="AC306" s="13"/>
      <c r="AD306" s="13"/>
      <c r="AE306" s="13"/>
      <c r="AT306" s="246" t="s">
        <v>166</v>
      </c>
      <c r="AU306" s="246" t="s">
        <v>82</v>
      </c>
      <c r="AV306" s="13" t="s">
        <v>85</v>
      </c>
      <c r="AW306" s="13" t="s">
        <v>4</v>
      </c>
      <c r="AX306" s="13" t="s">
        <v>82</v>
      </c>
      <c r="AY306" s="246" t="s">
        <v>158</v>
      </c>
    </row>
    <row r="307" spans="1:65" s="2" customFormat="1" ht="21.75" customHeight="1">
      <c r="A307" s="38"/>
      <c r="B307" s="39"/>
      <c r="C307" s="219" t="s">
        <v>521</v>
      </c>
      <c r="D307" s="219" t="s">
        <v>159</v>
      </c>
      <c r="E307" s="220" t="s">
        <v>536</v>
      </c>
      <c r="F307" s="221" t="s">
        <v>537</v>
      </c>
      <c r="G307" s="222" t="s">
        <v>162</v>
      </c>
      <c r="H307" s="223">
        <v>165</v>
      </c>
      <c r="I307" s="224"/>
      <c r="J307" s="225">
        <f>ROUND(I307*H307,2)</f>
        <v>0</v>
      </c>
      <c r="K307" s="221" t="s">
        <v>19</v>
      </c>
      <c r="L307" s="44"/>
      <c r="M307" s="226" t="s">
        <v>19</v>
      </c>
      <c r="N307" s="227" t="s">
        <v>45</v>
      </c>
      <c r="O307" s="84"/>
      <c r="P307" s="228">
        <f>O307*H307</f>
        <v>0</v>
      </c>
      <c r="Q307" s="228">
        <v>0</v>
      </c>
      <c r="R307" s="228">
        <f>Q307*H307</f>
        <v>0</v>
      </c>
      <c r="S307" s="228">
        <v>0</v>
      </c>
      <c r="T307" s="229">
        <f>S307*H307</f>
        <v>0</v>
      </c>
      <c r="U307" s="38"/>
      <c r="V307" s="38"/>
      <c r="W307" s="38"/>
      <c r="X307" s="38"/>
      <c r="Y307" s="38"/>
      <c r="Z307" s="38"/>
      <c r="AA307" s="38"/>
      <c r="AB307" s="38"/>
      <c r="AC307" s="38"/>
      <c r="AD307" s="38"/>
      <c r="AE307" s="38"/>
      <c r="AR307" s="230" t="s">
        <v>236</v>
      </c>
      <c r="AT307" s="230" t="s">
        <v>159</v>
      </c>
      <c r="AU307" s="230" t="s">
        <v>82</v>
      </c>
      <c r="AY307" s="17" t="s">
        <v>158</v>
      </c>
      <c r="BE307" s="231">
        <f>IF(N307="základní",J307,0)</f>
        <v>0</v>
      </c>
      <c r="BF307" s="231">
        <f>IF(N307="snížená",J307,0)</f>
        <v>0</v>
      </c>
      <c r="BG307" s="231">
        <f>IF(N307="zákl. přenesená",J307,0)</f>
        <v>0</v>
      </c>
      <c r="BH307" s="231">
        <f>IF(N307="sníž. přenesená",J307,0)</f>
        <v>0</v>
      </c>
      <c r="BI307" s="231">
        <f>IF(N307="nulová",J307,0)</f>
        <v>0</v>
      </c>
      <c r="BJ307" s="17" t="s">
        <v>82</v>
      </c>
      <c r="BK307" s="231">
        <f>ROUND(I307*H307,2)</f>
        <v>0</v>
      </c>
      <c r="BL307" s="17" t="s">
        <v>236</v>
      </c>
      <c r="BM307" s="230" t="s">
        <v>538</v>
      </c>
    </row>
    <row r="308" spans="1:47" s="2" customFormat="1" ht="12">
      <c r="A308" s="38"/>
      <c r="B308" s="39"/>
      <c r="C308" s="40"/>
      <c r="D308" s="232" t="s">
        <v>165</v>
      </c>
      <c r="E308" s="40"/>
      <c r="F308" s="233" t="s">
        <v>539</v>
      </c>
      <c r="G308" s="40"/>
      <c r="H308" s="40"/>
      <c r="I308" s="136"/>
      <c r="J308" s="40"/>
      <c r="K308" s="40"/>
      <c r="L308" s="44"/>
      <c r="M308" s="234"/>
      <c r="N308" s="235"/>
      <c r="O308" s="84"/>
      <c r="P308" s="84"/>
      <c r="Q308" s="84"/>
      <c r="R308" s="84"/>
      <c r="S308" s="84"/>
      <c r="T308" s="85"/>
      <c r="U308" s="38"/>
      <c r="V308" s="38"/>
      <c r="W308" s="38"/>
      <c r="X308" s="38"/>
      <c r="Y308" s="38"/>
      <c r="Z308" s="38"/>
      <c r="AA308" s="38"/>
      <c r="AB308" s="38"/>
      <c r="AC308" s="38"/>
      <c r="AD308" s="38"/>
      <c r="AE308" s="38"/>
      <c r="AT308" s="17" t="s">
        <v>165</v>
      </c>
      <c r="AU308" s="17" t="s">
        <v>82</v>
      </c>
    </row>
    <row r="309" spans="1:51" s="13" customFormat="1" ht="12">
      <c r="A309" s="13"/>
      <c r="B309" s="236"/>
      <c r="C309" s="237"/>
      <c r="D309" s="232" t="s">
        <v>166</v>
      </c>
      <c r="E309" s="238" t="s">
        <v>19</v>
      </c>
      <c r="F309" s="239" t="s">
        <v>1371</v>
      </c>
      <c r="G309" s="237"/>
      <c r="H309" s="240">
        <v>165</v>
      </c>
      <c r="I309" s="241"/>
      <c r="J309" s="237"/>
      <c r="K309" s="237"/>
      <c r="L309" s="242"/>
      <c r="M309" s="243"/>
      <c r="N309" s="244"/>
      <c r="O309" s="244"/>
      <c r="P309" s="244"/>
      <c r="Q309" s="244"/>
      <c r="R309" s="244"/>
      <c r="S309" s="244"/>
      <c r="T309" s="245"/>
      <c r="U309" s="13"/>
      <c r="V309" s="13"/>
      <c r="W309" s="13"/>
      <c r="X309" s="13"/>
      <c r="Y309" s="13"/>
      <c r="Z309" s="13"/>
      <c r="AA309" s="13"/>
      <c r="AB309" s="13"/>
      <c r="AC309" s="13"/>
      <c r="AD309" s="13"/>
      <c r="AE309" s="13"/>
      <c r="AT309" s="246" t="s">
        <v>166</v>
      </c>
      <c r="AU309" s="246" t="s">
        <v>82</v>
      </c>
      <c r="AV309" s="13" t="s">
        <v>85</v>
      </c>
      <c r="AW309" s="13" t="s">
        <v>34</v>
      </c>
      <c r="AX309" s="13" t="s">
        <v>82</v>
      </c>
      <c r="AY309" s="246" t="s">
        <v>158</v>
      </c>
    </row>
    <row r="310" spans="1:65" s="2" customFormat="1" ht="16.5" customHeight="1">
      <c r="A310" s="38"/>
      <c r="B310" s="39"/>
      <c r="C310" s="259" t="s">
        <v>528</v>
      </c>
      <c r="D310" s="259" t="s">
        <v>199</v>
      </c>
      <c r="E310" s="260" t="s">
        <v>542</v>
      </c>
      <c r="F310" s="261" t="s">
        <v>543</v>
      </c>
      <c r="G310" s="262" t="s">
        <v>531</v>
      </c>
      <c r="H310" s="263">
        <v>207.9</v>
      </c>
      <c r="I310" s="264"/>
      <c r="J310" s="265">
        <f>ROUND(I310*H310,2)</f>
        <v>0</v>
      </c>
      <c r="K310" s="261" t="s">
        <v>213</v>
      </c>
      <c r="L310" s="266"/>
      <c r="M310" s="267" t="s">
        <v>19</v>
      </c>
      <c r="N310" s="268" t="s">
        <v>45</v>
      </c>
      <c r="O310" s="84"/>
      <c r="P310" s="228">
        <f>O310*H310</f>
        <v>0</v>
      </c>
      <c r="Q310" s="228">
        <v>0.001</v>
      </c>
      <c r="R310" s="228">
        <f>Q310*H310</f>
        <v>0.2079</v>
      </c>
      <c r="S310" s="228">
        <v>0</v>
      </c>
      <c r="T310" s="229">
        <f>S310*H310</f>
        <v>0</v>
      </c>
      <c r="U310" s="38"/>
      <c r="V310" s="38"/>
      <c r="W310" s="38"/>
      <c r="X310" s="38"/>
      <c r="Y310" s="38"/>
      <c r="Z310" s="38"/>
      <c r="AA310" s="38"/>
      <c r="AB310" s="38"/>
      <c r="AC310" s="38"/>
      <c r="AD310" s="38"/>
      <c r="AE310" s="38"/>
      <c r="AR310" s="230" t="s">
        <v>241</v>
      </c>
      <c r="AT310" s="230" t="s">
        <v>199</v>
      </c>
      <c r="AU310" s="230" t="s">
        <v>82</v>
      </c>
      <c r="AY310" s="17" t="s">
        <v>158</v>
      </c>
      <c r="BE310" s="231">
        <f>IF(N310="základní",J310,0)</f>
        <v>0</v>
      </c>
      <c r="BF310" s="231">
        <f>IF(N310="snížená",J310,0)</f>
        <v>0</v>
      </c>
      <c r="BG310" s="231">
        <f>IF(N310="zákl. přenesená",J310,0)</f>
        <v>0</v>
      </c>
      <c r="BH310" s="231">
        <f>IF(N310="sníž. přenesená",J310,0)</f>
        <v>0</v>
      </c>
      <c r="BI310" s="231">
        <f>IF(N310="nulová",J310,0)</f>
        <v>0</v>
      </c>
      <c r="BJ310" s="17" t="s">
        <v>82</v>
      </c>
      <c r="BK310" s="231">
        <f>ROUND(I310*H310,2)</f>
        <v>0</v>
      </c>
      <c r="BL310" s="17" t="s">
        <v>236</v>
      </c>
      <c r="BM310" s="230" t="s">
        <v>544</v>
      </c>
    </row>
    <row r="311" spans="1:47" s="2" customFormat="1" ht="12">
      <c r="A311" s="38"/>
      <c r="B311" s="39"/>
      <c r="C311" s="40"/>
      <c r="D311" s="232" t="s">
        <v>165</v>
      </c>
      <c r="E311" s="40"/>
      <c r="F311" s="233" t="s">
        <v>543</v>
      </c>
      <c r="G311" s="40"/>
      <c r="H311" s="40"/>
      <c r="I311" s="136"/>
      <c r="J311" s="40"/>
      <c r="K311" s="40"/>
      <c r="L311" s="44"/>
      <c r="M311" s="234"/>
      <c r="N311" s="235"/>
      <c r="O311" s="84"/>
      <c r="P311" s="84"/>
      <c r="Q311" s="84"/>
      <c r="R311" s="84"/>
      <c r="S311" s="84"/>
      <c r="T311" s="85"/>
      <c r="U311" s="38"/>
      <c r="V311" s="38"/>
      <c r="W311" s="38"/>
      <c r="X311" s="38"/>
      <c r="Y311" s="38"/>
      <c r="Z311" s="38"/>
      <c r="AA311" s="38"/>
      <c r="AB311" s="38"/>
      <c r="AC311" s="38"/>
      <c r="AD311" s="38"/>
      <c r="AE311" s="38"/>
      <c r="AT311" s="17" t="s">
        <v>165</v>
      </c>
      <c r="AU311" s="17" t="s">
        <v>82</v>
      </c>
    </row>
    <row r="312" spans="1:47" s="2" customFormat="1" ht="12">
      <c r="A312" s="38"/>
      <c r="B312" s="39"/>
      <c r="C312" s="40"/>
      <c r="D312" s="232" t="s">
        <v>181</v>
      </c>
      <c r="E312" s="40"/>
      <c r="F312" s="258" t="s">
        <v>545</v>
      </c>
      <c r="G312" s="40"/>
      <c r="H312" s="40"/>
      <c r="I312" s="136"/>
      <c r="J312" s="40"/>
      <c r="K312" s="40"/>
      <c r="L312" s="44"/>
      <c r="M312" s="234"/>
      <c r="N312" s="235"/>
      <c r="O312" s="84"/>
      <c r="P312" s="84"/>
      <c r="Q312" s="84"/>
      <c r="R312" s="84"/>
      <c r="S312" s="84"/>
      <c r="T312" s="85"/>
      <c r="U312" s="38"/>
      <c r="V312" s="38"/>
      <c r="W312" s="38"/>
      <c r="X312" s="38"/>
      <c r="Y312" s="38"/>
      <c r="Z312" s="38"/>
      <c r="AA312" s="38"/>
      <c r="AB312" s="38"/>
      <c r="AC312" s="38"/>
      <c r="AD312" s="38"/>
      <c r="AE312" s="38"/>
      <c r="AT312" s="17" t="s">
        <v>181</v>
      </c>
      <c r="AU312" s="17" t="s">
        <v>82</v>
      </c>
    </row>
    <row r="313" spans="1:51" s="13" customFormat="1" ht="12">
      <c r="A313" s="13"/>
      <c r="B313" s="236"/>
      <c r="C313" s="237"/>
      <c r="D313" s="232" t="s">
        <v>166</v>
      </c>
      <c r="E313" s="238" t="s">
        <v>19</v>
      </c>
      <c r="F313" s="239" t="s">
        <v>1372</v>
      </c>
      <c r="G313" s="237"/>
      <c r="H313" s="240">
        <v>173.25</v>
      </c>
      <c r="I313" s="241"/>
      <c r="J313" s="237"/>
      <c r="K313" s="237"/>
      <c r="L313" s="242"/>
      <c r="M313" s="243"/>
      <c r="N313" s="244"/>
      <c r="O313" s="244"/>
      <c r="P313" s="244"/>
      <c r="Q313" s="244"/>
      <c r="R313" s="244"/>
      <c r="S313" s="244"/>
      <c r="T313" s="245"/>
      <c r="U313" s="13"/>
      <c r="V313" s="13"/>
      <c r="W313" s="13"/>
      <c r="X313" s="13"/>
      <c r="Y313" s="13"/>
      <c r="Z313" s="13"/>
      <c r="AA313" s="13"/>
      <c r="AB313" s="13"/>
      <c r="AC313" s="13"/>
      <c r="AD313" s="13"/>
      <c r="AE313" s="13"/>
      <c r="AT313" s="246" t="s">
        <v>166</v>
      </c>
      <c r="AU313" s="246" t="s">
        <v>82</v>
      </c>
      <c r="AV313" s="13" t="s">
        <v>85</v>
      </c>
      <c r="AW313" s="13" t="s">
        <v>34</v>
      </c>
      <c r="AX313" s="13" t="s">
        <v>82</v>
      </c>
      <c r="AY313" s="246" t="s">
        <v>158</v>
      </c>
    </row>
    <row r="314" spans="1:51" s="13" customFormat="1" ht="12">
      <c r="A314" s="13"/>
      <c r="B314" s="236"/>
      <c r="C314" s="237"/>
      <c r="D314" s="232" t="s">
        <v>166</v>
      </c>
      <c r="E314" s="237"/>
      <c r="F314" s="239" t="s">
        <v>1373</v>
      </c>
      <c r="G314" s="237"/>
      <c r="H314" s="240">
        <v>207.9</v>
      </c>
      <c r="I314" s="241"/>
      <c r="J314" s="237"/>
      <c r="K314" s="237"/>
      <c r="L314" s="242"/>
      <c r="M314" s="243"/>
      <c r="N314" s="244"/>
      <c r="O314" s="244"/>
      <c r="P314" s="244"/>
      <c r="Q314" s="244"/>
      <c r="R314" s="244"/>
      <c r="S314" s="244"/>
      <c r="T314" s="245"/>
      <c r="U314" s="13"/>
      <c r="V314" s="13"/>
      <c r="W314" s="13"/>
      <c r="X314" s="13"/>
      <c r="Y314" s="13"/>
      <c r="Z314" s="13"/>
      <c r="AA314" s="13"/>
      <c r="AB314" s="13"/>
      <c r="AC314" s="13"/>
      <c r="AD314" s="13"/>
      <c r="AE314" s="13"/>
      <c r="AT314" s="246" t="s">
        <v>166</v>
      </c>
      <c r="AU314" s="246" t="s">
        <v>82</v>
      </c>
      <c r="AV314" s="13" t="s">
        <v>85</v>
      </c>
      <c r="AW314" s="13" t="s">
        <v>4</v>
      </c>
      <c r="AX314" s="13" t="s">
        <v>82</v>
      </c>
      <c r="AY314" s="246" t="s">
        <v>158</v>
      </c>
    </row>
    <row r="315" spans="1:65" s="2" customFormat="1" ht="16.5" customHeight="1">
      <c r="A315" s="38"/>
      <c r="B315" s="39"/>
      <c r="C315" s="219" t="s">
        <v>535</v>
      </c>
      <c r="D315" s="219" t="s">
        <v>159</v>
      </c>
      <c r="E315" s="220" t="s">
        <v>549</v>
      </c>
      <c r="F315" s="221" t="s">
        <v>550</v>
      </c>
      <c r="G315" s="222" t="s">
        <v>202</v>
      </c>
      <c r="H315" s="223">
        <v>10</v>
      </c>
      <c r="I315" s="224"/>
      <c r="J315" s="225">
        <f>ROUND(I315*H315,2)</f>
        <v>0</v>
      </c>
      <c r="K315" s="221" t="s">
        <v>213</v>
      </c>
      <c r="L315" s="44"/>
      <c r="M315" s="226" t="s">
        <v>19</v>
      </c>
      <c r="N315" s="227" t="s">
        <v>45</v>
      </c>
      <c r="O315" s="84"/>
      <c r="P315" s="228">
        <f>O315*H315</f>
        <v>0</v>
      </c>
      <c r="Q315" s="228">
        <v>0</v>
      </c>
      <c r="R315" s="228">
        <f>Q315*H315</f>
        <v>0</v>
      </c>
      <c r="S315" s="228">
        <v>0</v>
      </c>
      <c r="T315" s="229">
        <f>S315*H315</f>
        <v>0</v>
      </c>
      <c r="U315" s="38"/>
      <c r="V315" s="38"/>
      <c r="W315" s="38"/>
      <c r="X315" s="38"/>
      <c r="Y315" s="38"/>
      <c r="Z315" s="38"/>
      <c r="AA315" s="38"/>
      <c r="AB315" s="38"/>
      <c r="AC315" s="38"/>
      <c r="AD315" s="38"/>
      <c r="AE315" s="38"/>
      <c r="AR315" s="230" t="s">
        <v>195</v>
      </c>
      <c r="AT315" s="230" t="s">
        <v>159</v>
      </c>
      <c r="AU315" s="230" t="s">
        <v>82</v>
      </c>
      <c r="AY315" s="17" t="s">
        <v>158</v>
      </c>
      <c r="BE315" s="231">
        <f>IF(N315="základní",J315,0)</f>
        <v>0</v>
      </c>
      <c r="BF315" s="231">
        <f>IF(N315="snížená",J315,0)</f>
        <v>0</v>
      </c>
      <c r="BG315" s="231">
        <f>IF(N315="zákl. přenesená",J315,0)</f>
        <v>0</v>
      </c>
      <c r="BH315" s="231">
        <f>IF(N315="sníž. přenesená",J315,0)</f>
        <v>0</v>
      </c>
      <c r="BI315" s="231">
        <f>IF(N315="nulová",J315,0)</f>
        <v>0</v>
      </c>
      <c r="BJ315" s="17" t="s">
        <v>82</v>
      </c>
      <c r="BK315" s="231">
        <f>ROUND(I315*H315,2)</f>
        <v>0</v>
      </c>
      <c r="BL315" s="17" t="s">
        <v>195</v>
      </c>
      <c r="BM315" s="230" t="s">
        <v>551</v>
      </c>
    </row>
    <row r="316" spans="1:47" s="2" customFormat="1" ht="12">
      <c r="A316" s="38"/>
      <c r="B316" s="39"/>
      <c r="C316" s="40"/>
      <c r="D316" s="232" t="s">
        <v>165</v>
      </c>
      <c r="E316" s="40"/>
      <c r="F316" s="233" t="s">
        <v>552</v>
      </c>
      <c r="G316" s="40"/>
      <c r="H316" s="40"/>
      <c r="I316" s="136"/>
      <c r="J316" s="40"/>
      <c r="K316" s="40"/>
      <c r="L316" s="44"/>
      <c r="M316" s="234"/>
      <c r="N316" s="235"/>
      <c r="O316" s="84"/>
      <c r="P316" s="84"/>
      <c r="Q316" s="84"/>
      <c r="R316" s="84"/>
      <c r="S316" s="84"/>
      <c r="T316" s="85"/>
      <c r="U316" s="38"/>
      <c r="V316" s="38"/>
      <c r="W316" s="38"/>
      <c r="X316" s="38"/>
      <c r="Y316" s="38"/>
      <c r="Z316" s="38"/>
      <c r="AA316" s="38"/>
      <c r="AB316" s="38"/>
      <c r="AC316" s="38"/>
      <c r="AD316" s="38"/>
      <c r="AE316" s="38"/>
      <c r="AT316" s="17" t="s">
        <v>165</v>
      </c>
      <c r="AU316" s="17" t="s">
        <v>82</v>
      </c>
    </row>
    <row r="317" spans="1:47" s="2" customFormat="1" ht="12">
      <c r="A317" s="38"/>
      <c r="B317" s="39"/>
      <c r="C317" s="40"/>
      <c r="D317" s="232" t="s">
        <v>216</v>
      </c>
      <c r="E317" s="40"/>
      <c r="F317" s="258" t="s">
        <v>553</v>
      </c>
      <c r="G317" s="40"/>
      <c r="H317" s="40"/>
      <c r="I317" s="136"/>
      <c r="J317" s="40"/>
      <c r="K317" s="40"/>
      <c r="L317" s="44"/>
      <c r="M317" s="234"/>
      <c r="N317" s="235"/>
      <c r="O317" s="84"/>
      <c r="P317" s="84"/>
      <c r="Q317" s="84"/>
      <c r="R317" s="84"/>
      <c r="S317" s="84"/>
      <c r="T317" s="85"/>
      <c r="U317" s="38"/>
      <c r="V317" s="38"/>
      <c r="W317" s="38"/>
      <c r="X317" s="38"/>
      <c r="Y317" s="38"/>
      <c r="Z317" s="38"/>
      <c r="AA317" s="38"/>
      <c r="AB317" s="38"/>
      <c r="AC317" s="38"/>
      <c r="AD317" s="38"/>
      <c r="AE317" s="38"/>
      <c r="AT317" s="17" t="s">
        <v>216</v>
      </c>
      <c r="AU317" s="17" t="s">
        <v>82</v>
      </c>
    </row>
    <row r="318" spans="1:65" s="2" customFormat="1" ht="16.5" customHeight="1">
      <c r="A318" s="38"/>
      <c r="B318" s="39"/>
      <c r="C318" s="259" t="s">
        <v>541</v>
      </c>
      <c r="D318" s="259" t="s">
        <v>199</v>
      </c>
      <c r="E318" s="260" t="s">
        <v>555</v>
      </c>
      <c r="F318" s="261" t="s">
        <v>556</v>
      </c>
      <c r="G318" s="262" t="s">
        <v>202</v>
      </c>
      <c r="H318" s="263">
        <v>10</v>
      </c>
      <c r="I318" s="264"/>
      <c r="J318" s="265">
        <f>ROUND(I318*H318,2)</f>
        <v>0</v>
      </c>
      <c r="K318" s="261" t="s">
        <v>213</v>
      </c>
      <c r="L318" s="266"/>
      <c r="M318" s="267" t="s">
        <v>19</v>
      </c>
      <c r="N318" s="268" t="s">
        <v>45</v>
      </c>
      <c r="O318" s="84"/>
      <c r="P318" s="228">
        <f>O318*H318</f>
        <v>0</v>
      </c>
      <c r="Q318" s="228">
        <v>0.00016</v>
      </c>
      <c r="R318" s="228">
        <f>Q318*H318</f>
        <v>0.0016</v>
      </c>
      <c r="S318" s="228">
        <v>0</v>
      </c>
      <c r="T318" s="229">
        <f>S318*H318</f>
        <v>0</v>
      </c>
      <c r="U318" s="38"/>
      <c r="V318" s="38"/>
      <c r="W318" s="38"/>
      <c r="X318" s="38"/>
      <c r="Y318" s="38"/>
      <c r="Z318" s="38"/>
      <c r="AA318" s="38"/>
      <c r="AB318" s="38"/>
      <c r="AC318" s="38"/>
      <c r="AD318" s="38"/>
      <c r="AE318" s="38"/>
      <c r="AR318" s="230" t="s">
        <v>241</v>
      </c>
      <c r="AT318" s="230" t="s">
        <v>199</v>
      </c>
      <c r="AU318" s="230" t="s">
        <v>82</v>
      </c>
      <c r="AY318" s="17" t="s">
        <v>158</v>
      </c>
      <c r="BE318" s="231">
        <f>IF(N318="základní",J318,0)</f>
        <v>0</v>
      </c>
      <c r="BF318" s="231">
        <f>IF(N318="snížená",J318,0)</f>
        <v>0</v>
      </c>
      <c r="BG318" s="231">
        <f>IF(N318="zákl. přenesená",J318,0)</f>
        <v>0</v>
      </c>
      <c r="BH318" s="231">
        <f>IF(N318="sníž. přenesená",J318,0)</f>
        <v>0</v>
      </c>
      <c r="BI318" s="231">
        <f>IF(N318="nulová",J318,0)</f>
        <v>0</v>
      </c>
      <c r="BJ318" s="17" t="s">
        <v>82</v>
      </c>
      <c r="BK318" s="231">
        <f>ROUND(I318*H318,2)</f>
        <v>0</v>
      </c>
      <c r="BL318" s="17" t="s">
        <v>236</v>
      </c>
      <c r="BM318" s="230" t="s">
        <v>557</v>
      </c>
    </row>
    <row r="319" spans="1:47" s="2" customFormat="1" ht="12">
      <c r="A319" s="38"/>
      <c r="B319" s="39"/>
      <c r="C319" s="40"/>
      <c r="D319" s="232" t="s">
        <v>165</v>
      </c>
      <c r="E319" s="40"/>
      <c r="F319" s="233" t="s">
        <v>556</v>
      </c>
      <c r="G319" s="40"/>
      <c r="H319" s="40"/>
      <c r="I319" s="136"/>
      <c r="J319" s="40"/>
      <c r="K319" s="40"/>
      <c r="L319" s="44"/>
      <c r="M319" s="234"/>
      <c r="N319" s="235"/>
      <c r="O319" s="84"/>
      <c r="P319" s="84"/>
      <c r="Q319" s="84"/>
      <c r="R319" s="84"/>
      <c r="S319" s="84"/>
      <c r="T319" s="85"/>
      <c r="U319" s="38"/>
      <c r="V319" s="38"/>
      <c r="W319" s="38"/>
      <c r="X319" s="38"/>
      <c r="Y319" s="38"/>
      <c r="Z319" s="38"/>
      <c r="AA319" s="38"/>
      <c r="AB319" s="38"/>
      <c r="AC319" s="38"/>
      <c r="AD319" s="38"/>
      <c r="AE319" s="38"/>
      <c r="AT319" s="17" t="s">
        <v>165</v>
      </c>
      <c r="AU319" s="17" t="s">
        <v>82</v>
      </c>
    </row>
    <row r="320" spans="1:51" s="13" customFormat="1" ht="12">
      <c r="A320" s="13"/>
      <c r="B320" s="236"/>
      <c r="C320" s="237"/>
      <c r="D320" s="232" t="s">
        <v>166</v>
      </c>
      <c r="E320" s="238" t="s">
        <v>19</v>
      </c>
      <c r="F320" s="239" t="s">
        <v>1365</v>
      </c>
      <c r="G320" s="237"/>
      <c r="H320" s="240">
        <v>10</v>
      </c>
      <c r="I320" s="241"/>
      <c r="J320" s="237"/>
      <c r="K320" s="237"/>
      <c r="L320" s="242"/>
      <c r="M320" s="243"/>
      <c r="N320" s="244"/>
      <c r="O320" s="244"/>
      <c r="P320" s="244"/>
      <c r="Q320" s="244"/>
      <c r="R320" s="244"/>
      <c r="S320" s="244"/>
      <c r="T320" s="245"/>
      <c r="U320" s="13"/>
      <c r="V320" s="13"/>
      <c r="W320" s="13"/>
      <c r="X320" s="13"/>
      <c r="Y320" s="13"/>
      <c r="Z320" s="13"/>
      <c r="AA320" s="13"/>
      <c r="AB320" s="13"/>
      <c r="AC320" s="13"/>
      <c r="AD320" s="13"/>
      <c r="AE320" s="13"/>
      <c r="AT320" s="246" t="s">
        <v>166</v>
      </c>
      <c r="AU320" s="246" t="s">
        <v>82</v>
      </c>
      <c r="AV320" s="13" t="s">
        <v>85</v>
      </c>
      <c r="AW320" s="13" t="s">
        <v>34</v>
      </c>
      <c r="AX320" s="13" t="s">
        <v>82</v>
      </c>
      <c r="AY320" s="246" t="s">
        <v>158</v>
      </c>
    </row>
    <row r="321" spans="1:65" s="2" customFormat="1" ht="16.5" customHeight="1">
      <c r="A321" s="38"/>
      <c r="B321" s="39"/>
      <c r="C321" s="219" t="s">
        <v>548</v>
      </c>
      <c r="D321" s="219" t="s">
        <v>159</v>
      </c>
      <c r="E321" s="220" t="s">
        <v>559</v>
      </c>
      <c r="F321" s="221" t="s">
        <v>560</v>
      </c>
      <c r="G321" s="222" t="s">
        <v>202</v>
      </c>
      <c r="H321" s="223">
        <v>64</v>
      </c>
      <c r="I321" s="224"/>
      <c r="J321" s="225">
        <f>ROUND(I321*H321,2)</f>
        <v>0</v>
      </c>
      <c r="K321" s="221" t="s">
        <v>213</v>
      </c>
      <c r="L321" s="44"/>
      <c r="M321" s="226" t="s">
        <v>19</v>
      </c>
      <c r="N321" s="227" t="s">
        <v>45</v>
      </c>
      <c r="O321" s="84"/>
      <c r="P321" s="228">
        <f>O321*H321</f>
        <v>0</v>
      </c>
      <c r="Q321" s="228">
        <v>0</v>
      </c>
      <c r="R321" s="228">
        <f>Q321*H321</f>
        <v>0</v>
      </c>
      <c r="S321" s="228">
        <v>0</v>
      </c>
      <c r="T321" s="229">
        <f>S321*H321</f>
        <v>0</v>
      </c>
      <c r="U321" s="38"/>
      <c r="V321" s="38"/>
      <c r="W321" s="38"/>
      <c r="X321" s="38"/>
      <c r="Y321" s="38"/>
      <c r="Z321" s="38"/>
      <c r="AA321" s="38"/>
      <c r="AB321" s="38"/>
      <c r="AC321" s="38"/>
      <c r="AD321" s="38"/>
      <c r="AE321" s="38"/>
      <c r="AR321" s="230" t="s">
        <v>195</v>
      </c>
      <c r="AT321" s="230" t="s">
        <v>159</v>
      </c>
      <c r="AU321" s="230" t="s">
        <v>82</v>
      </c>
      <c r="AY321" s="17" t="s">
        <v>158</v>
      </c>
      <c r="BE321" s="231">
        <f>IF(N321="základní",J321,0)</f>
        <v>0</v>
      </c>
      <c r="BF321" s="231">
        <f>IF(N321="snížená",J321,0)</f>
        <v>0</v>
      </c>
      <c r="BG321" s="231">
        <f>IF(N321="zákl. přenesená",J321,0)</f>
        <v>0</v>
      </c>
      <c r="BH321" s="231">
        <f>IF(N321="sníž. přenesená",J321,0)</f>
        <v>0</v>
      </c>
      <c r="BI321" s="231">
        <f>IF(N321="nulová",J321,0)</f>
        <v>0</v>
      </c>
      <c r="BJ321" s="17" t="s">
        <v>82</v>
      </c>
      <c r="BK321" s="231">
        <f>ROUND(I321*H321,2)</f>
        <v>0</v>
      </c>
      <c r="BL321" s="17" t="s">
        <v>195</v>
      </c>
      <c r="BM321" s="230" t="s">
        <v>561</v>
      </c>
    </row>
    <row r="322" spans="1:47" s="2" customFormat="1" ht="12">
      <c r="A322" s="38"/>
      <c r="B322" s="39"/>
      <c r="C322" s="40"/>
      <c r="D322" s="232" t="s">
        <v>165</v>
      </c>
      <c r="E322" s="40"/>
      <c r="F322" s="233" t="s">
        <v>562</v>
      </c>
      <c r="G322" s="40"/>
      <c r="H322" s="40"/>
      <c r="I322" s="136"/>
      <c r="J322" s="40"/>
      <c r="K322" s="40"/>
      <c r="L322" s="44"/>
      <c r="M322" s="234"/>
      <c r="N322" s="235"/>
      <c r="O322" s="84"/>
      <c r="P322" s="84"/>
      <c r="Q322" s="84"/>
      <c r="R322" s="84"/>
      <c r="S322" s="84"/>
      <c r="T322" s="85"/>
      <c r="U322" s="38"/>
      <c r="V322" s="38"/>
      <c r="W322" s="38"/>
      <c r="X322" s="38"/>
      <c r="Y322" s="38"/>
      <c r="Z322" s="38"/>
      <c r="AA322" s="38"/>
      <c r="AB322" s="38"/>
      <c r="AC322" s="38"/>
      <c r="AD322" s="38"/>
      <c r="AE322" s="38"/>
      <c r="AT322" s="17" t="s">
        <v>165</v>
      </c>
      <c r="AU322" s="17" t="s">
        <v>82</v>
      </c>
    </row>
    <row r="323" spans="1:47" s="2" customFormat="1" ht="12">
      <c r="A323" s="38"/>
      <c r="B323" s="39"/>
      <c r="C323" s="40"/>
      <c r="D323" s="232" t="s">
        <v>216</v>
      </c>
      <c r="E323" s="40"/>
      <c r="F323" s="258" t="s">
        <v>553</v>
      </c>
      <c r="G323" s="40"/>
      <c r="H323" s="40"/>
      <c r="I323" s="136"/>
      <c r="J323" s="40"/>
      <c r="K323" s="40"/>
      <c r="L323" s="44"/>
      <c r="M323" s="234"/>
      <c r="N323" s="235"/>
      <c r="O323" s="84"/>
      <c r="P323" s="84"/>
      <c r="Q323" s="84"/>
      <c r="R323" s="84"/>
      <c r="S323" s="84"/>
      <c r="T323" s="85"/>
      <c r="U323" s="38"/>
      <c r="V323" s="38"/>
      <c r="W323" s="38"/>
      <c r="X323" s="38"/>
      <c r="Y323" s="38"/>
      <c r="Z323" s="38"/>
      <c r="AA323" s="38"/>
      <c r="AB323" s="38"/>
      <c r="AC323" s="38"/>
      <c r="AD323" s="38"/>
      <c r="AE323" s="38"/>
      <c r="AT323" s="17" t="s">
        <v>216</v>
      </c>
      <c r="AU323" s="17" t="s">
        <v>82</v>
      </c>
    </row>
    <row r="324" spans="1:65" s="2" customFormat="1" ht="21.75" customHeight="1">
      <c r="A324" s="38"/>
      <c r="B324" s="39"/>
      <c r="C324" s="259" t="s">
        <v>554</v>
      </c>
      <c r="D324" s="259" t="s">
        <v>199</v>
      </c>
      <c r="E324" s="260" t="s">
        <v>564</v>
      </c>
      <c r="F324" s="261" t="s">
        <v>565</v>
      </c>
      <c r="G324" s="262" t="s">
        <v>202</v>
      </c>
      <c r="H324" s="263">
        <v>38</v>
      </c>
      <c r="I324" s="264"/>
      <c r="J324" s="265">
        <f>ROUND(I324*H324,2)</f>
        <v>0</v>
      </c>
      <c r="K324" s="261" t="s">
        <v>213</v>
      </c>
      <c r="L324" s="266"/>
      <c r="M324" s="267" t="s">
        <v>19</v>
      </c>
      <c r="N324" s="268" t="s">
        <v>45</v>
      </c>
      <c r="O324" s="84"/>
      <c r="P324" s="228">
        <f>O324*H324</f>
        <v>0</v>
      </c>
      <c r="Q324" s="228">
        <v>0.00026</v>
      </c>
      <c r="R324" s="228">
        <f>Q324*H324</f>
        <v>0.00988</v>
      </c>
      <c r="S324" s="228">
        <v>0</v>
      </c>
      <c r="T324" s="229">
        <f>S324*H324</f>
        <v>0</v>
      </c>
      <c r="U324" s="38"/>
      <c r="V324" s="38"/>
      <c r="W324" s="38"/>
      <c r="X324" s="38"/>
      <c r="Y324" s="38"/>
      <c r="Z324" s="38"/>
      <c r="AA324" s="38"/>
      <c r="AB324" s="38"/>
      <c r="AC324" s="38"/>
      <c r="AD324" s="38"/>
      <c r="AE324" s="38"/>
      <c r="AR324" s="230" t="s">
        <v>241</v>
      </c>
      <c r="AT324" s="230" t="s">
        <v>199</v>
      </c>
      <c r="AU324" s="230" t="s">
        <v>82</v>
      </c>
      <c r="AY324" s="17" t="s">
        <v>158</v>
      </c>
      <c r="BE324" s="231">
        <f>IF(N324="základní",J324,0)</f>
        <v>0</v>
      </c>
      <c r="BF324" s="231">
        <f>IF(N324="snížená",J324,0)</f>
        <v>0</v>
      </c>
      <c r="BG324" s="231">
        <f>IF(N324="zákl. přenesená",J324,0)</f>
        <v>0</v>
      </c>
      <c r="BH324" s="231">
        <f>IF(N324="sníž. přenesená",J324,0)</f>
        <v>0</v>
      </c>
      <c r="BI324" s="231">
        <f>IF(N324="nulová",J324,0)</f>
        <v>0</v>
      </c>
      <c r="BJ324" s="17" t="s">
        <v>82</v>
      </c>
      <c r="BK324" s="231">
        <f>ROUND(I324*H324,2)</f>
        <v>0</v>
      </c>
      <c r="BL324" s="17" t="s">
        <v>236</v>
      </c>
      <c r="BM324" s="230" t="s">
        <v>566</v>
      </c>
    </row>
    <row r="325" spans="1:47" s="2" customFormat="1" ht="12">
      <c r="A325" s="38"/>
      <c r="B325" s="39"/>
      <c r="C325" s="40"/>
      <c r="D325" s="232" t="s">
        <v>165</v>
      </c>
      <c r="E325" s="40"/>
      <c r="F325" s="233" t="s">
        <v>565</v>
      </c>
      <c r="G325" s="40"/>
      <c r="H325" s="40"/>
      <c r="I325" s="136"/>
      <c r="J325" s="40"/>
      <c r="K325" s="40"/>
      <c r="L325" s="44"/>
      <c r="M325" s="234"/>
      <c r="N325" s="235"/>
      <c r="O325" s="84"/>
      <c r="P325" s="84"/>
      <c r="Q325" s="84"/>
      <c r="R325" s="84"/>
      <c r="S325" s="84"/>
      <c r="T325" s="85"/>
      <c r="U325" s="38"/>
      <c r="V325" s="38"/>
      <c r="W325" s="38"/>
      <c r="X325" s="38"/>
      <c r="Y325" s="38"/>
      <c r="Z325" s="38"/>
      <c r="AA325" s="38"/>
      <c r="AB325" s="38"/>
      <c r="AC325" s="38"/>
      <c r="AD325" s="38"/>
      <c r="AE325" s="38"/>
      <c r="AT325" s="17" t="s">
        <v>165</v>
      </c>
      <c r="AU325" s="17" t="s">
        <v>82</v>
      </c>
    </row>
    <row r="326" spans="1:65" s="2" customFormat="1" ht="21.75" customHeight="1">
      <c r="A326" s="38"/>
      <c r="B326" s="39"/>
      <c r="C326" s="259" t="s">
        <v>558</v>
      </c>
      <c r="D326" s="259" t="s">
        <v>199</v>
      </c>
      <c r="E326" s="260" t="s">
        <v>568</v>
      </c>
      <c r="F326" s="261" t="s">
        <v>569</v>
      </c>
      <c r="G326" s="262" t="s">
        <v>202</v>
      </c>
      <c r="H326" s="263">
        <v>26</v>
      </c>
      <c r="I326" s="264"/>
      <c r="J326" s="265">
        <f>ROUND(I326*H326,2)</f>
        <v>0</v>
      </c>
      <c r="K326" s="261" t="s">
        <v>213</v>
      </c>
      <c r="L326" s="266"/>
      <c r="M326" s="267" t="s">
        <v>19</v>
      </c>
      <c r="N326" s="268" t="s">
        <v>45</v>
      </c>
      <c r="O326" s="84"/>
      <c r="P326" s="228">
        <f>O326*H326</f>
        <v>0</v>
      </c>
      <c r="Q326" s="228">
        <v>0.0007</v>
      </c>
      <c r="R326" s="228">
        <f>Q326*H326</f>
        <v>0.0182</v>
      </c>
      <c r="S326" s="228">
        <v>0</v>
      </c>
      <c r="T326" s="229">
        <f>S326*H326</f>
        <v>0</v>
      </c>
      <c r="U326" s="38"/>
      <c r="V326" s="38"/>
      <c r="W326" s="38"/>
      <c r="X326" s="38"/>
      <c r="Y326" s="38"/>
      <c r="Z326" s="38"/>
      <c r="AA326" s="38"/>
      <c r="AB326" s="38"/>
      <c r="AC326" s="38"/>
      <c r="AD326" s="38"/>
      <c r="AE326" s="38"/>
      <c r="AR326" s="230" t="s">
        <v>241</v>
      </c>
      <c r="AT326" s="230" t="s">
        <v>199</v>
      </c>
      <c r="AU326" s="230" t="s">
        <v>82</v>
      </c>
      <c r="AY326" s="17" t="s">
        <v>158</v>
      </c>
      <c r="BE326" s="231">
        <f>IF(N326="základní",J326,0)</f>
        <v>0</v>
      </c>
      <c r="BF326" s="231">
        <f>IF(N326="snížená",J326,0)</f>
        <v>0</v>
      </c>
      <c r="BG326" s="231">
        <f>IF(N326="zákl. přenesená",J326,0)</f>
        <v>0</v>
      </c>
      <c r="BH326" s="231">
        <f>IF(N326="sníž. přenesená",J326,0)</f>
        <v>0</v>
      </c>
      <c r="BI326" s="231">
        <f>IF(N326="nulová",J326,0)</f>
        <v>0</v>
      </c>
      <c r="BJ326" s="17" t="s">
        <v>82</v>
      </c>
      <c r="BK326" s="231">
        <f>ROUND(I326*H326,2)</f>
        <v>0</v>
      </c>
      <c r="BL326" s="17" t="s">
        <v>236</v>
      </c>
      <c r="BM326" s="230" t="s">
        <v>570</v>
      </c>
    </row>
    <row r="327" spans="1:47" s="2" customFormat="1" ht="12">
      <c r="A327" s="38"/>
      <c r="B327" s="39"/>
      <c r="C327" s="40"/>
      <c r="D327" s="232" t="s">
        <v>165</v>
      </c>
      <c r="E327" s="40"/>
      <c r="F327" s="233" t="s">
        <v>569</v>
      </c>
      <c r="G327" s="40"/>
      <c r="H327" s="40"/>
      <c r="I327" s="136"/>
      <c r="J327" s="40"/>
      <c r="K327" s="40"/>
      <c r="L327" s="44"/>
      <c r="M327" s="234"/>
      <c r="N327" s="235"/>
      <c r="O327" s="84"/>
      <c r="P327" s="84"/>
      <c r="Q327" s="84"/>
      <c r="R327" s="84"/>
      <c r="S327" s="84"/>
      <c r="T327" s="85"/>
      <c r="U327" s="38"/>
      <c r="V327" s="38"/>
      <c r="W327" s="38"/>
      <c r="X327" s="38"/>
      <c r="Y327" s="38"/>
      <c r="Z327" s="38"/>
      <c r="AA327" s="38"/>
      <c r="AB327" s="38"/>
      <c r="AC327" s="38"/>
      <c r="AD327" s="38"/>
      <c r="AE327" s="38"/>
      <c r="AT327" s="17" t="s">
        <v>165</v>
      </c>
      <c r="AU327" s="17" t="s">
        <v>82</v>
      </c>
    </row>
    <row r="328" spans="1:65" s="2" customFormat="1" ht="21.75" customHeight="1">
      <c r="A328" s="38"/>
      <c r="B328" s="39"/>
      <c r="C328" s="219" t="s">
        <v>563</v>
      </c>
      <c r="D328" s="219" t="s">
        <v>159</v>
      </c>
      <c r="E328" s="220" t="s">
        <v>572</v>
      </c>
      <c r="F328" s="221" t="s">
        <v>573</v>
      </c>
      <c r="G328" s="222" t="s">
        <v>202</v>
      </c>
      <c r="H328" s="223">
        <v>2</v>
      </c>
      <c r="I328" s="224"/>
      <c r="J328" s="225">
        <f>ROUND(I328*H328,2)</f>
        <v>0</v>
      </c>
      <c r="K328" s="221" t="s">
        <v>19</v>
      </c>
      <c r="L328" s="44"/>
      <c r="M328" s="226" t="s">
        <v>19</v>
      </c>
      <c r="N328" s="227" t="s">
        <v>45</v>
      </c>
      <c r="O328" s="84"/>
      <c r="P328" s="228">
        <f>O328*H328</f>
        <v>0</v>
      </c>
      <c r="Q328" s="228">
        <v>0</v>
      </c>
      <c r="R328" s="228">
        <f>Q328*H328</f>
        <v>0</v>
      </c>
      <c r="S328" s="228">
        <v>0</v>
      </c>
      <c r="T328" s="229">
        <f>S328*H328</f>
        <v>0</v>
      </c>
      <c r="U328" s="38"/>
      <c r="V328" s="38"/>
      <c r="W328" s="38"/>
      <c r="X328" s="38"/>
      <c r="Y328" s="38"/>
      <c r="Z328" s="38"/>
      <c r="AA328" s="38"/>
      <c r="AB328" s="38"/>
      <c r="AC328" s="38"/>
      <c r="AD328" s="38"/>
      <c r="AE328" s="38"/>
      <c r="AR328" s="230" t="s">
        <v>236</v>
      </c>
      <c r="AT328" s="230" t="s">
        <v>159</v>
      </c>
      <c r="AU328" s="230" t="s">
        <v>82</v>
      </c>
      <c r="AY328" s="17" t="s">
        <v>158</v>
      </c>
      <c r="BE328" s="231">
        <f>IF(N328="základní",J328,0)</f>
        <v>0</v>
      </c>
      <c r="BF328" s="231">
        <f>IF(N328="snížená",J328,0)</f>
        <v>0</v>
      </c>
      <c r="BG328" s="231">
        <f>IF(N328="zákl. přenesená",J328,0)</f>
        <v>0</v>
      </c>
      <c r="BH328" s="231">
        <f>IF(N328="sníž. přenesená",J328,0)</f>
        <v>0</v>
      </c>
      <c r="BI328" s="231">
        <f>IF(N328="nulová",J328,0)</f>
        <v>0</v>
      </c>
      <c r="BJ328" s="17" t="s">
        <v>82</v>
      </c>
      <c r="BK328" s="231">
        <f>ROUND(I328*H328,2)</f>
        <v>0</v>
      </c>
      <c r="BL328" s="17" t="s">
        <v>236</v>
      </c>
      <c r="BM328" s="230" t="s">
        <v>574</v>
      </c>
    </row>
    <row r="329" spans="1:47" s="2" customFormat="1" ht="12">
      <c r="A329" s="38"/>
      <c r="B329" s="39"/>
      <c r="C329" s="40"/>
      <c r="D329" s="232" t="s">
        <v>165</v>
      </c>
      <c r="E329" s="40"/>
      <c r="F329" s="233" t="s">
        <v>573</v>
      </c>
      <c r="G329" s="40"/>
      <c r="H329" s="40"/>
      <c r="I329" s="136"/>
      <c r="J329" s="40"/>
      <c r="K329" s="40"/>
      <c r="L329" s="44"/>
      <c r="M329" s="234"/>
      <c r="N329" s="235"/>
      <c r="O329" s="84"/>
      <c r="P329" s="84"/>
      <c r="Q329" s="84"/>
      <c r="R329" s="84"/>
      <c r="S329" s="84"/>
      <c r="T329" s="85"/>
      <c r="U329" s="38"/>
      <c r="V329" s="38"/>
      <c r="W329" s="38"/>
      <c r="X329" s="38"/>
      <c r="Y329" s="38"/>
      <c r="Z329" s="38"/>
      <c r="AA329" s="38"/>
      <c r="AB329" s="38"/>
      <c r="AC329" s="38"/>
      <c r="AD329" s="38"/>
      <c r="AE329" s="38"/>
      <c r="AT329" s="17" t="s">
        <v>165</v>
      </c>
      <c r="AU329" s="17" t="s">
        <v>82</v>
      </c>
    </row>
    <row r="330" spans="1:51" s="13" customFormat="1" ht="12">
      <c r="A330" s="13"/>
      <c r="B330" s="236"/>
      <c r="C330" s="237"/>
      <c r="D330" s="232" t="s">
        <v>166</v>
      </c>
      <c r="E330" s="238" t="s">
        <v>19</v>
      </c>
      <c r="F330" s="239" t="s">
        <v>1374</v>
      </c>
      <c r="G330" s="237"/>
      <c r="H330" s="240">
        <v>2</v>
      </c>
      <c r="I330" s="241"/>
      <c r="J330" s="237"/>
      <c r="K330" s="237"/>
      <c r="L330" s="242"/>
      <c r="M330" s="243"/>
      <c r="N330" s="244"/>
      <c r="O330" s="244"/>
      <c r="P330" s="244"/>
      <c r="Q330" s="244"/>
      <c r="R330" s="244"/>
      <c r="S330" s="244"/>
      <c r="T330" s="245"/>
      <c r="U330" s="13"/>
      <c r="V330" s="13"/>
      <c r="W330" s="13"/>
      <c r="X330" s="13"/>
      <c r="Y330" s="13"/>
      <c r="Z330" s="13"/>
      <c r="AA330" s="13"/>
      <c r="AB330" s="13"/>
      <c r="AC330" s="13"/>
      <c r="AD330" s="13"/>
      <c r="AE330" s="13"/>
      <c r="AT330" s="246" t="s">
        <v>166</v>
      </c>
      <c r="AU330" s="246" t="s">
        <v>82</v>
      </c>
      <c r="AV330" s="13" t="s">
        <v>85</v>
      </c>
      <c r="AW330" s="13" t="s">
        <v>34</v>
      </c>
      <c r="AX330" s="13" t="s">
        <v>82</v>
      </c>
      <c r="AY330" s="246" t="s">
        <v>158</v>
      </c>
    </row>
    <row r="331" spans="1:65" s="2" customFormat="1" ht="21.75" customHeight="1">
      <c r="A331" s="38"/>
      <c r="B331" s="39"/>
      <c r="C331" s="219" t="s">
        <v>567</v>
      </c>
      <c r="D331" s="219" t="s">
        <v>159</v>
      </c>
      <c r="E331" s="220" t="s">
        <v>576</v>
      </c>
      <c r="F331" s="221" t="s">
        <v>577</v>
      </c>
      <c r="G331" s="222" t="s">
        <v>162</v>
      </c>
      <c r="H331" s="223">
        <v>1045</v>
      </c>
      <c r="I331" s="224"/>
      <c r="J331" s="225">
        <f>ROUND(I331*H331,2)</f>
        <v>0</v>
      </c>
      <c r="K331" s="221" t="s">
        <v>19</v>
      </c>
      <c r="L331" s="44"/>
      <c r="M331" s="226" t="s">
        <v>19</v>
      </c>
      <c r="N331" s="227" t="s">
        <v>45</v>
      </c>
      <c r="O331" s="84"/>
      <c r="P331" s="228">
        <f>O331*H331</f>
        <v>0</v>
      </c>
      <c r="Q331" s="228">
        <v>0</v>
      </c>
      <c r="R331" s="228">
        <f>Q331*H331</f>
        <v>0</v>
      </c>
      <c r="S331" s="228">
        <v>0</v>
      </c>
      <c r="T331" s="229">
        <f>S331*H331</f>
        <v>0</v>
      </c>
      <c r="U331" s="38"/>
      <c r="V331" s="38"/>
      <c r="W331" s="38"/>
      <c r="X331" s="38"/>
      <c r="Y331" s="38"/>
      <c r="Z331" s="38"/>
      <c r="AA331" s="38"/>
      <c r="AB331" s="38"/>
      <c r="AC331" s="38"/>
      <c r="AD331" s="38"/>
      <c r="AE331" s="38"/>
      <c r="AR331" s="230" t="s">
        <v>236</v>
      </c>
      <c r="AT331" s="230" t="s">
        <v>159</v>
      </c>
      <c r="AU331" s="230" t="s">
        <v>82</v>
      </c>
      <c r="AY331" s="17" t="s">
        <v>158</v>
      </c>
      <c r="BE331" s="231">
        <f>IF(N331="základní",J331,0)</f>
        <v>0</v>
      </c>
      <c r="BF331" s="231">
        <f>IF(N331="snížená",J331,0)</f>
        <v>0</v>
      </c>
      <c r="BG331" s="231">
        <f>IF(N331="zákl. přenesená",J331,0)</f>
        <v>0</v>
      </c>
      <c r="BH331" s="231">
        <f>IF(N331="sníž. přenesená",J331,0)</f>
        <v>0</v>
      </c>
      <c r="BI331" s="231">
        <f>IF(N331="nulová",J331,0)</f>
        <v>0</v>
      </c>
      <c r="BJ331" s="17" t="s">
        <v>82</v>
      </c>
      <c r="BK331" s="231">
        <f>ROUND(I331*H331,2)</f>
        <v>0</v>
      </c>
      <c r="BL331" s="17" t="s">
        <v>236</v>
      </c>
      <c r="BM331" s="230" t="s">
        <v>578</v>
      </c>
    </row>
    <row r="332" spans="1:47" s="2" customFormat="1" ht="12">
      <c r="A332" s="38"/>
      <c r="B332" s="39"/>
      <c r="C332" s="40"/>
      <c r="D332" s="232" t="s">
        <v>165</v>
      </c>
      <c r="E332" s="40"/>
      <c r="F332" s="233" t="s">
        <v>577</v>
      </c>
      <c r="G332" s="40"/>
      <c r="H332" s="40"/>
      <c r="I332" s="136"/>
      <c r="J332" s="40"/>
      <c r="K332" s="40"/>
      <c r="L332" s="44"/>
      <c r="M332" s="234"/>
      <c r="N332" s="235"/>
      <c r="O332" s="84"/>
      <c r="P332" s="84"/>
      <c r="Q332" s="84"/>
      <c r="R332" s="84"/>
      <c r="S332" s="84"/>
      <c r="T332" s="85"/>
      <c r="U332" s="38"/>
      <c r="V332" s="38"/>
      <c r="W332" s="38"/>
      <c r="X332" s="38"/>
      <c r="Y332" s="38"/>
      <c r="Z332" s="38"/>
      <c r="AA332" s="38"/>
      <c r="AB332" s="38"/>
      <c r="AC332" s="38"/>
      <c r="AD332" s="38"/>
      <c r="AE332" s="38"/>
      <c r="AT332" s="17" t="s">
        <v>165</v>
      </c>
      <c r="AU332" s="17" t="s">
        <v>82</v>
      </c>
    </row>
    <row r="333" spans="1:51" s="13" customFormat="1" ht="12">
      <c r="A333" s="13"/>
      <c r="B333" s="236"/>
      <c r="C333" s="237"/>
      <c r="D333" s="232" t="s">
        <v>166</v>
      </c>
      <c r="E333" s="238" t="s">
        <v>19</v>
      </c>
      <c r="F333" s="239" t="s">
        <v>1375</v>
      </c>
      <c r="G333" s="237"/>
      <c r="H333" s="240">
        <v>1045</v>
      </c>
      <c r="I333" s="241"/>
      <c r="J333" s="237"/>
      <c r="K333" s="237"/>
      <c r="L333" s="242"/>
      <c r="M333" s="243"/>
      <c r="N333" s="244"/>
      <c r="O333" s="244"/>
      <c r="P333" s="244"/>
      <c r="Q333" s="244"/>
      <c r="R333" s="244"/>
      <c r="S333" s="244"/>
      <c r="T333" s="245"/>
      <c r="U333" s="13"/>
      <c r="V333" s="13"/>
      <c r="W333" s="13"/>
      <c r="X333" s="13"/>
      <c r="Y333" s="13"/>
      <c r="Z333" s="13"/>
      <c r="AA333" s="13"/>
      <c r="AB333" s="13"/>
      <c r="AC333" s="13"/>
      <c r="AD333" s="13"/>
      <c r="AE333" s="13"/>
      <c r="AT333" s="246" t="s">
        <v>166</v>
      </c>
      <c r="AU333" s="246" t="s">
        <v>82</v>
      </c>
      <c r="AV333" s="13" t="s">
        <v>85</v>
      </c>
      <c r="AW333" s="13" t="s">
        <v>34</v>
      </c>
      <c r="AX333" s="13" t="s">
        <v>82</v>
      </c>
      <c r="AY333" s="246" t="s">
        <v>158</v>
      </c>
    </row>
    <row r="334" spans="1:65" s="2" customFormat="1" ht="16.5" customHeight="1">
      <c r="A334" s="38"/>
      <c r="B334" s="39"/>
      <c r="C334" s="219" t="s">
        <v>571</v>
      </c>
      <c r="D334" s="219" t="s">
        <v>159</v>
      </c>
      <c r="E334" s="220" t="s">
        <v>582</v>
      </c>
      <c r="F334" s="221" t="s">
        <v>583</v>
      </c>
      <c r="G334" s="222" t="s">
        <v>162</v>
      </c>
      <c r="H334" s="223">
        <v>1045</v>
      </c>
      <c r="I334" s="224"/>
      <c r="J334" s="225">
        <f>ROUND(I334*H334,2)</f>
        <v>0</v>
      </c>
      <c r="K334" s="221" t="s">
        <v>19</v>
      </c>
      <c r="L334" s="44"/>
      <c r="M334" s="226" t="s">
        <v>19</v>
      </c>
      <c r="N334" s="227" t="s">
        <v>45</v>
      </c>
      <c r="O334" s="84"/>
      <c r="P334" s="228">
        <f>O334*H334</f>
        <v>0</v>
      </c>
      <c r="Q334" s="228">
        <v>0</v>
      </c>
      <c r="R334" s="228">
        <f>Q334*H334</f>
        <v>0</v>
      </c>
      <c r="S334" s="228">
        <v>0</v>
      </c>
      <c r="T334" s="229">
        <f>S334*H334</f>
        <v>0</v>
      </c>
      <c r="U334" s="38"/>
      <c r="V334" s="38"/>
      <c r="W334" s="38"/>
      <c r="X334" s="38"/>
      <c r="Y334" s="38"/>
      <c r="Z334" s="38"/>
      <c r="AA334" s="38"/>
      <c r="AB334" s="38"/>
      <c r="AC334" s="38"/>
      <c r="AD334" s="38"/>
      <c r="AE334" s="38"/>
      <c r="AR334" s="230" t="s">
        <v>236</v>
      </c>
      <c r="AT334" s="230" t="s">
        <v>159</v>
      </c>
      <c r="AU334" s="230" t="s">
        <v>82</v>
      </c>
      <c r="AY334" s="17" t="s">
        <v>158</v>
      </c>
      <c r="BE334" s="231">
        <f>IF(N334="základní",J334,0)</f>
        <v>0</v>
      </c>
      <c r="BF334" s="231">
        <f>IF(N334="snížená",J334,0)</f>
        <v>0</v>
      </c>
      <c r="BG334" s="231">
        <f>IF(N334="zákl. přenesená",J334,0)</f>
        <v>0</v>
      </c>
      <c r="BH334" s="231">
        <f>IF(N334="sníž. přenesená",J334,0)</f>
        <v>0</v>
      </c>
      <c r="BI334" s="231">
        <f>IF(N334="nulová",J334,0)</f>
        <v>0</v>
      </c>
      <c r="BJ334" s="17" t="s">
        <v>82</v>
      </c>
      <c r="BK334" s="231">
        <f>ROUND(I334*H334,2)</f>
        <v>0</v>
      </c>
      <c r="BL334" s="17" t="s">
        <v>236</v>
      </c>
      <c r="BM334" s="230" t="s">
        <v>584</v>
      </c>
    </row>
    <row r="335" spans="1:47" s="2" customFormat="1" ht="12">
      <c r="A335" s="38"/>
      <c r="B335" s="39"/>
      <c r="C335" s="40"/>
      <c r="D335" s="232" t="s">
        <v>165</v>
      </c>
      <c r="E335" s="40"/>
      <c r="F335" s="233" t="s">
        <v>583</v>
      </c>
      <c r="G335" s="40"/>
      <c r="H335" s="40"/>
      <c r="I335" s="136"/>
      <c r="J335" s="40"/>
      <c r="K335" s="40"/>
      <c r="L335" s="44"/>
      <c r="M335" s="234"/>
      <c r="N335" s="235"/>
      <c r="O335" s="84"/>
      <c r="P335" s="84"/>
      <c r="Q335" s="84"/>
      <c r="R335" s="84"/>
      <c r="S335" s="84"/>
      <c r="T335" s="85"/>
      <c r="U335" s="38"/>
      <c r="V335" s="38"/>
      <c r="W335" s="38"/>
      <c r="X335" s="38"/>
      <c r="Y335" s="38"/>
      <c r="Z335" s="38"/>
      <c r="AA335" s="38"/>
      <c r="AB335" s="38"/>
      <c r="AC335" s="38"/>
      <c r="AD335" s="38"/>
      <c r="AE335" s="38"/>
      <c r="AT335" s="17" t="s">
        <v>165</v>
      </c>
      <c r="AU335" s="17" t="s">
        <v>82</v>
      </c>
    </row>
    <row r="336" spans="1:51" s="13" customFormat="1" ht="12">
      <c r="A336" s="13"/>
      <c r="B336" s="236"/>
      <c r="C336" s="237"/>
      <c r="D336" s="232" t="s">
        <v>166</v>
      </c>
      <c r="E336" s="238" t="s">
        <v>19</v>
      </c>
      <c r="F336" s="239" t="s">
        <v>1375</v>
      </c>
      <c r="G336" s="237"/>
      <c r="H336" s="240">
        <v>1045</v>
      </c>
      <c r="I336" s="241"/>
      <c r="J336" s="237"/>
      <c r="K336" s="237"/>
      <c r="L336" s="242"/>
      <c r="M336" s="243"/>
      <c r="N336" s="244"/>
      <c r="O336" s="244"/>
      <c r="P336" s="244"/>
      <c r="Q336" s="244"/>
      <c r="R336" s="244"/>
      <c r="S336" s="244"/>
      <c r="T336" s="245"/>
      <c r="U336" s="13"/>
      <c r="V336" s="13"/>
      <c r="W336" s="13"/>
      <c r="X336" s="13"/>
      <c r="Y336" s="13"/>
      <c r="Z336" s="13"/>
      <c r="AA336" s="13"/>
      <c r="AB336" s="13"/>
      <c r="AC336" s="13"/>
      <c r="AD336" s="13"/>
      <c r="AE336" s="13"/>
      <c r="AT336" s="246" t="s">
        <v>166</v>
      </c>
      <c r="AU336" s="246" t="s">
        <v>82</v>
      </c>
      <c r="AV336" s="13" t="s">
        <v>85</v>
      </c>
      <c r="AW336" s="13" t="s">
        <v>34</v>
      </c>
      <c r="AX336" s="13" t="s">
        <v>82</v>
      </c>
      <c r="AY336" s="246" t="s">
        <v>158</v>
      </c>
    </row>
    <row r="337" spans="1:65" s="2" customFormat="1" ht="21.75" customHeight="1">
      <c r="A337" s="38"/>
      <c r="B337" s="39"/>
      <c r="C337" s="219" t="s">
        <v>575</v>
      </c>
      <c r="D337" s="219" t="s">
        <v>159</v>
      </c>
      <c r="E337" s="220" t="s">
        <v>586</v>
      </c>
      <c r="F337" s="221" t="s">
        <v>587</v>
      </c>
      <c r="G337" s="222" t="s">
        <v>162</v>
      </c>
      <c r="H337" s="223">
        <v>315</v>
      </c>
      <c r="I337" s="224"/>
      <c r="J337" s="225">
        <f>ROUND(I337*H337,2)</f>
        <v>0</v>
      </c>
      <c r="K337" s="221" t="s">
        <v>213</v>
      </c>
      <c r="L337" s="44"/>
      <c r="M337" s="226" t="s">
        <v>19</v>
      </c>
      <c r="N337" s="227" t="s">
        <v>45</v>
      </c>
      <c r="O337" s="84"/>
      <c r="P337" s="228">
        <f>O337*H337</f>
        <v>0</v>
      </c>
      <c r="Q337" s="228">
        <v>0</v>
      </c>
      <c r="R337" s="228">
        <f>Q337*H337</f>
        <v>0</v>
      </c>
      <c r="S337" s="228">
        <v>0</v>
      </c>
      <c r="T337" s="229">
        <f>S337*H337</f>
        <v>0</v>
      </c>
      <c r="U337" s="38"/>
      <c r="V337" s="38"/>
      <c r="W337" s="38"/>
      <c r="X337" s="38"/>
      <c r="Y337" s="38"/>
      <c r="Z337" s="38"/>
      <c r="AA337" s="38"/>
      <c r="AB337" s="38"/>
      <c r="AC337" s="38"/>
      <c r="AD337" s="38"/>
      <c r="AE337" s="38"/>
      <c r="AR337" s="230" t="s">
        <v>236</v>
      </c>
      <c r="AT337" s="230" t="s">
        <v>159</v>
      </c>
      <c r="AU337" s="230" t="s">
        <v>82</v>
      </c>
      <c r="AY337" s="17" t="s">
        <v>158</v>
      </c>
      <c r="BE337" s="231">
        <f>IF(N337="základní",J337,0)</f>
        <v>0</v>
      </c>
      <c r="BF337" s="231">
        <f>IF(N337="snížená",J337,0)</f>
        <v>0</v>
      </c>
      <c r="BG337" s="231">
        <f>IF(N337="zákl. přenesená",J337,0)</f>
        <v>0</v>
      </c>
      <c r="BH337" s="231">
        <f>IF(N337="sníž. přenesená",J337,0)</f>
        <v>0</v>
      </c>
      <c r="BI337" s="231">
        <f>IF(N337="nulová",J337,0)</f>
        <v>0</v>
      </c>
      <c r="BJ337" s="17" t="s">
        <v>82</v>
      </c>
      <c r="BK337" s="231">
        <f>ROUND(I337*H337,2)</f>
        <v>0</v>
      </c>
      <c r="BL337" s="17" t="s">
        <v>236</v>
      </c>
      <c r="BM337" s="230" t="s">
        <v>588</v>
      </c>
    </row>
    <row r="338" spans="1:47" s="2" customFormat="1" ht="12">
      <c r="A338" s="38"/>
      <c r="B338" s="39"/>
      <c r="C338" s="40"/>
      <c r="D338" s="232" t="s">
        <v>165</v>
      </c>
      <c r="E338" s="40"/>
      <c r="F338" s="233" t="s">
        <v>589</v>
      </c>
      <c r="G338" s="40"/>
      <c r="H338" s="40"/>
      <c r="I338" s="136"/>
      <c r="J338" s="40"/>
      <c r="K338" s="40"/>
      <c r="L338" s="44"/>
      <c r="M338" s="234"/>
      <c r="N338" s="235"/>
      <c r="O338" s="84"/>
      <c r="P338" s="84"/>
      <c r="Q338" s="84"/>
      <c r="R338" s="84"/>
      <c r="S338" s="84"/>
      <c r="T338" s="85"/>
      <c r="U338" s="38"/>
      <c r="V338" s="38"/>
      <c r="W338" s="38"/>
      <c r="X338" s="38"/>
      <c r="Y338" s="38"/>
      <c r="Z338" s="38"/>
      <c r="AA338" s="38"/>
      <c r="AB338" s="38"/>
      <c r="AC338" s="38"/>
      <c r="AD338" s="38"/>
      <c r="AE338" s="38"/>
      <c r="AT338" s="17" t="s">
        <v>165</v>
      </c>
      <c r="AU338" s="17" t="s">
        <v>82</v>
      </c>
    </row>
    <row r="339" spans="1:65" s="2" customFormat="1" ht="21.75" customHeight="1">
      <c r="A339" s="38"/>
      <c r="B339" s="39"/>
      <c r="C339" s="259" t="s">
        <v>581</v>
      </c>
      <c r="D339" s="259" t="s">
        <v>199</v>
      </c>
      <c r="E339" s="260" t="s">
        <v>591</v>
      </c>
      <c r="F339" s="261" t="s">
        <v>592</v>
      </c>
      <c r="G339" s="262" t="s">
        <v>162</v>
      </c>
      <c r="H339" s="263">
        <v>378</v>
      </c>
      <c r="I339" s="264"/>
      <c r="J339" s="265">
        <f>ROUND(I339*H339,2)</f>
        <v>0</v>
      </c>
      <c r="K339" s="261" t="s">
        <v>213</v>
      </c>
      <c r="L339" s="266"/>
      <c r="M339" s="267" t="s">
        <v>19</v>
      </c>
      <c r="N339" s="268" t="s">
        <v>45</v>
      </c>
      <c r="O339" s="84"/>
      <c r="P339" s="228">
        <f>O339*H339</f>
        <v>0</v>
      </c>
      <c r="Q339" s="228">
        <v>0.00069</v>
      </c>
      <c r="R339" s="228">
        <f>Q339*H339</f>
        <v>0.26082</v>
      </c>
      <c r="S339" s="228">
        <v>0</v>
      </c>
      <c r="T339" s="229">
        <f>S339*H339</f>
        <v>0</v>
      </c>
      <c r="U339" s="38"/>
      <c r="V339" s="38"/>
      <c r="W339" s="38"/>
      <c r="X339" s="38"/>
      <c r="Y339" s="38"/>
      <c r="Z339" s="38"/>
      <c r="AA339" s="38"/>
      <c r="AB339" s="38"/>
      <c r="AC339" s="38"/>
      <c r="AD339" s="38"/>
      <c r="AE339" s="38"/>
      <c r="AR339" s="230" t="s">
        <v>241</v>
      </c>
      <c r="AT339" s="230" t="s">
        <v>199</v>
      </c>
      <c r="AU339" s="230" t="s">
        <v>82</v>
      </c>
      <c r="AY339" s="17" t="s">
        <v>158</v>
      </c>
      <c r="BE339" s="231">
        <f>IF(N339="základní",J339,0)</f>
        <v>0</v>
      </c>
      <c r="BF339" s="231">
        <f>IF(N339="snížená",J339,0)</f>
        <v>0</v>
      </c>
      <c r="BG339" s="231">
        <f>IF(N339="zákl. přenesená",J339,0)</f>
        <v>0</v>
      </c>
      <c r="BH339" s="231">
        <f>IF(N339="sníž. přenesená",J339,0)</f>
        <v>0</v>
      </c>
      <c r="BI339" s="231">
        <f>IF(N339="nulová",J339,0)</f>
        <v>0</v>
      </c>
      <c r="BJ339" s="17" t="s">
        <v>82</v>
      </c>
      <c r="BK339" s="231">
        <f>ROUND(I339*H339,2)</f>
        <v>0</v>
      </c>
      <c r="BL339" s="17" t="s">
        <v>236</v>
      </c>
      <c r="BM339" s="230" t="s">
        <v>593</v>
      </c>
    </row>
    <row r="340" spans="1:47" s="2" customFormat="1" ht="12">
      <c r="A340" s="38"/>
      <c r="B340" s="39"/>
      <c r="C340" s="40"/>
      <c r="D340" s="232" t="s">
        <v>165</v>
      </c>
      <c r="E340" s="40"/>
      <c r="F340" s="233" t="s">
        <v>592</v>
      </c>
      <c r="G340" s="40"/>
      <c r="H340" s="40"/>
      <c r="I340" s="136"/>
      <c r="J340" s="40"/>
      <c r="K340" s="40"/>
      <c r="L340" s="44"/>
      <c r="M340" s="234"/>
      <c r="N340" s="235"/>
      <c r="O340" s="84"/>
      <c r="P340" s="84"/>
      <c r="Q340" s="84"/>
      <c r="R340" s="84"/>
      <c r="S340" s="84"/>
      <c r="T340" s="85"/>
      <c r="U340" s="38"/>
      <c r="V340" s="38"/>
      <c r="W340" s="38"/>
      <c r="X340" s="38"/>
      <c r="Y340" s="38"/>
      <c r="Z340" s="38"/>
      <c r="AA340" s="38"/>
      <c r="AB340" s="38"/>
      <c r="AC340" s="38"/>
      <c r="AD340" s="38"/>
      <c r="AE340" s="38"/>
      <c r="AT340" s="17" t="s">
        <v>165</v>
      </c>
      <c r="AU340" s="17" t="s">
        <v>82</v>
      </c>
    </row>
    <row r="341" spans="1:51" s="13" customFormat="1" ht="12">
      <c r="A341" s="13"/>
      <c r="B341" s="236"/>
      <c r="C341" s="237"/>
      <c r="D341" s="232" t="s">
        <v>166</v>
      </c>
      <c r="E341" s="238" t="s">
        <v>19</v>
      </c>
      <c r="F341" s="239" t="s">
        <v>1376</v>
      </c>
      <c r="G341" s="237"/>
      <c r="H341" s="240">
        <v>315</v>
      </c>
      <c r="I341" s="241"/>
      <c r="J341" s="237"/>
      <c r="K341" s="237"/>
      <c r="L341" s="242"/>
      <c r="M341" s="243"/>
      <c r="N341" s="244"/>
      <c r="O341" s="244"/>
      <c r="P341" s="244"/>
      <c r="Q341" s="244"/>
      <c r="R341" s="244"/>
      <c r="S341" s="244"/>
      <c r="T341" s="245"/>
      <c r="U341" s="13"/>
      <c r="V341" s="13"/>
      <c r="W341" s="13"/>
      <c r="X341" s="13"/>
      <c r="Y341" s="13"/>
      <c r="Z341" s="13"/>
      <c r="AA341" s="13"/>
      <c r="AB341" s="13"/>
      <c r="AC341" s="13"/>
      <c r="AD341" s="13"/>
      <c r="AE341" s="13"/>
      <c r="AT341" s="246" t="s">
        <v>166</v>
      </c>
      <c r="AU341" s="246" t="s">
        <v>82</v>
      </c>
      <c r="AV341" s="13" t="s">
        <v>85</v>
      </c>
      <c r="AW341" s="13" t="s">
        <v>34</v>
      </c>
      <c r="AX341" s="13" t="s">
        <v>82</v>
      </c>
      <c r="AY341" s="246" t="s">
        <v>158</v>
      </c>
    </row>
    <row r="342" spans="1:51" s="13" customFormat="1" ht="12">
      <c r="A342" s="13"/>
      <c r="B342" s="236"/>
      <c r="C342" s="237"/>
      <c r="D342" s="232" t="s">
        <v>166</v>
      </c>
      <c r="E342" s="237"/>
      <c r="F342" s="239" t="s">
        <v>1377</v>
      </c>
      <c r="G342" s="237"/>
      <c r="H342" s="240">
        <v>378</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166</v>
      </c>
      <c r="AU342" s="246" t="s">
        <v>82</v>
      </c>
      <c r="AV342" s="13" t="s">
        <v>85</v>
      </c>
      <c r="AW342" s="13" t="s">
        <v>4</v>
      </c>
      <c r="AX342" s="13" t="s">
        <v>82</v>
      </c>
      <c r="AY342" s="246" t="s">
        <v>158</v>
      </c>
    </row>
    <row r="343" spans="1:65" s="2" customFormat="1" ht="21.75" customHeight="1">
      <c r="A343" s="38"/>
      <c r="B343" s="39"/>
      <c r="C343" s="219" t="s">
        <v>585</v>
      </c>
      <c r="D343" s="219" t="s">
        <v>159</v>
      </c>
      <c r="E343" s="220" t="s">
        <v>597</v>
      </c>
      <c r="F343" s="221" t="s">
        <v>598</v>
      </c>
      <c r="G343" s="222" t="s">
        <v>162</v>
      </c>
      <c r="H343" s="223">
        <v>190</v>
      </c>
      <c r="I343" s="224"/>
      <c r="J343" s="225">
        <f>ROUND(I343*H343,2)</f>
        <v>0</v>
      </c>
      <c r="K343" s="221" t="s">
        <v>213</v>
      </c>
      <c r="L343" s="44"/>
      <c r="M343" s="226" t="s">
        <v>19</v>
      </c>
      <c r="N343" s="227" t="s">
        <v>45</v>
      </c>
      <c r="O343" s="84"/>
      <c r="P343" s="228">
        <f>O343*H343</f>
        <v>0</v>
      </c>
      <c r="Q343" s="228">
        <v>0</v>
      </c>
      <c r="R343" s="228">
        <f>Q343*H343</f>
        <v>0</v>
      </c>
      <c r="S343" s="228">
        <v>0</v>
      </c>
      <c r="T343" s="229">
        <f>S343*H343</f>
        <v>0</v>
      </c>
      <c r="U343" s="38"/>
      <c r="V343" s="38"/>
      <c r="W343" s="38"/>
      <c r="X343" s="38"/>
      <c r="Y343" s="38"/>
      <c r="Z343" s="38"/>
      <c r="AA343" s="38"/>
      <c r="AB343" s="38"/>
      <c r="AC343" s="38"/>
      <c r="AD343" s="38"/>
      <c r="AE343" s="38"/>
      <c r="AR343" s="230" t="s">
        <v>236</v>
      </c>
      <c r="AT343" s="230" t="s">
        <v>159</v>
      </c>
      <c r="AU343" s="230" t="s">
        <v>82</v>
      </c>
      <c r="AY343" s="17" t="s">
        <v>158</v>
      </c>
      <c r="BE343" s="231">
        <f>IF(N343="základní",J343,0)</f>
        <v>0</v>
      </c>
      <c r="BF343" s="231">
        <f>IF(N343="snížená",J343,0)</f>
        <v>0</v>
      </c>
      <c r="BG343" s="231">
        <f>IF(N343="zákl. přenesená",J343,0)</f>
        <v>0</v>
      </c>
      <c r="BH343" s="231">
        <f>IF(N343="sníž. přenesená",J343,0)</f>
        <v>0</v>
      </c>
      <c r="BI343" s="231">
        <f>IF(N343="nulová",J343,0)</f>
        <v>0</v>
      </c>
      <c r="BJ343" s="17" t="s">
        <v>82</v>
      </c>
      <c r="BK343" s="231">
        <f>ROUND(I343*H343,2)</f>
        <v>0</v>
      </c>
      <c r="BL343" s="17" t="s">
        <v>236</v>
      </c>
      <c r="BM343" s="230" t="s">
        <v>599</v>
      </c>
    </row>
    <row r="344" spans="1:47" s="2" customFormat="1" ht="12">
      <c r="A344" s="38"/>
      <c r="B344" s="39"/>
      <c r="C344" s="40"/>
      <c r="D344" s="232" t="s">
        <v>165</v>
      </c>
      <c r="E344" s="40"/>
      <c r="F344" s="233" t="s">
        <v>600</v>
      </c>
      <c r="G344" s="40"/>
      <c r="H344" s="40"/>
      <c r="I344" s="136"/>
      <c r="J344" s="40"/>
      <c r="K344" s="40"/>
      <c r="L344" s="44"/>
      <c r="M344" s="234"/>
      <c r="N344" s="235"/>
      <c r="O344" s="84"/>
      <c r="P344" s="84"/>
      <c r="Q344" s="84"/>
      <c r="R344" s="84"/>
      <c r="S344" s="84"/>
      <c r="T344" s="85"/>
      <c r="U344" s="38"/>
      <c r="V344" s="38"/>
      <c r="W344" s="38"/>
      <c r="X344" s="38"/>
      <c r="Y344" s="38"/>
      <c r="Z344" s="38"/>
      <c r="AA344" s="38"/>
      <c r="AB344" s="38"/>
      <c r="AC344" s="38"/>
      <c r="AD344" s="38"/>
      <c r="AE344" s="38"/>
      <c r="AT344" s="17" t="s">
        <v>165</v>
      </c>
      <c r="AU344" s="17" t="s">
        <v>82</v>
      </c>
    </row>
    <row r="345" spans="1:65" s="2" customFormat="1" ht="21.75" customHeight="1">
      <c r="A345" s="38"/>
      <c r="B345" s="39"/>
      <c r="C345" s="259" t="s">
        <v>590</v>
      </c>
      <c r="D345" s="259" t="s">
        <v>199</v>
      </c>
      <c r="E345" s="260" t="s">
        <v>602</v>
      </c>
      <c r="F345" s="261" t="s">
        <v>603</v>
      </c>
      <c r="G345" s="262" t="s">
        <v>162</v>
      </c>
      <c r="H345" s="263">
        <v>228</v>
      </c>
      <c r="I345" s="264"/>
      <c r="J345" s="265">
        <f>ROUND(I345*H345,2)</f>
        <v>0</v>
      </c>
      <c r="K345" s="261" t="s">
        <v>213</v>
      </c>
      <c r="L345" s="266"/>
      <c r="M345" s="267" t="s">
        <v>19</v>
      </c>
      <c r="N345" s="268" t="s">
        <v>45</v>
      </c>
      <c r="O345" s="84"/>
      <c r="P345" s="228">
        <f>O345*H345</f>
        <v>0</v>
      </c>
      <c r="Q345" s="228">
        <v>0.00055</v>
      </c>
      <c r="R345" s="228">
        <f>Q345*H345</f>
        <v>0.1254</v>
      </c>
      <c r="S345" s="228">
        <v>0</v>
      </c>
      <c r="T345" s="229">
        <f>S345*H345</f>
        <v>0</v>
      </c>
      <c r="U345" s="38"/>
      <c r="V345" s="38"/>
      <c r="W345" s="38"/>
      <c r="X345" s="38"/>
      <c r="Y345" s="38"/>
      <c r="Z345" s="38"/>
      <c r="AA345" s="38"/>
      <c r="AB345" s="38"/>
      <c r="AC345" s="38"/>
      <c r="AD345" s="38"/>
      <c r="AE345" s="38"/>
      <c r="AR345" s="230" t="s">
        <v>241</v>
      </c>
      <c r="AT345" s="230" t="s">
        <v>199</v>
      </c>
      <c r="AU345" s="230" t="s">
        <v>82</v>
      </c>
      <c r="AY345" s="17" t="s">
        <v>158</v>
      </c>
      <c r="BE345" s="231">
        <f>IF(N345="základní",J345,0)</f>
        <v>0</v>
      </c>
      <c r="BF345" s="231">
        <f>IF(N345="snížená",J345,0)</f>
        <v>0</v>
      </c>
      <c r="BG345" s="231">
        <f>IF(N345="zákl. přenesená",J345,0)</f>
        <v>0</v>
      </c>
      <c r="BH345" s="231">
        <f>IF(N345="sníž. přenesená",J345,0)</f>
        <v>0</v>
      </c>
      <c r="BI345" s="231">
        <f>IF(N345="nulová",J345,0)</f>
        <v>0</v>
      </c>
      <c r="BJ345" s="17" t="s">
        <v>82</v>
      </c>
      <c r="BK345" s="231">
        <f>ROUND(I345*H345,2)</f>
        <v>0</v>
      </c>
      <c r="BL345" s="17" t="s">
        <v>236</v>
      </c>
      <c r="BM345" s="230" t="s">
        <v>604</v>
      </c>
    </row>
    <row r="346" spans="1:47" s="2" customFormat="1" ht="12">
      <c r="A346" s="38"/>
      <c r="B346" s="39"/>
      <c r="C346" s="40"/>
      <c r="D346" s="232" t="s">
        <v>165</v>
      </c>
      <c r="E346" s="40"/>
      <c r="F346" s="233" t="s">
        <v>603</v>
      </c>
      <c r="G346" s="40"/>
      <c r="H346" s="40"/>
      <c r="I346" s="136"/>
      <c r="J346" s="40"/>
      <c r="K346" s="40"/>
      <c r="L346" s="44"/>
      <c r="M346" s="234"/>
      <c r="N346" s="235"/>
      <c r="O346" s="84"/>
      <c r="P346" s="84"/>
      <c r="Q346" s="84"/>
      <c r="R346" s="84"/>
      <c r="S346" s="84"/>
      <c r="T346" s="85"/>
      <c r="U346" s="38"/>
      <c r="V346" s="38"/>
      <c r="W346" s="38"/>
      <c r="X346" s="38"/>
      <c r="Y346" s="38"/>
      <c r="Z346" s="38"/>
      <c r="AA346" s="38"/>
      <c r="AB346" s="38"/>
      <c r="AC346" s="38"/>
      <c r="AD346" s="38"/>
      <c r="AE346" s="38"/>
      <c r="AT346" s="17" t="s">
        <v>165</v>
      </c>
      <c r="AU346" s="17" t="s">
        <v>82</v>
      </c>
    </row>
    <row r="347" spans="1:51" s="13" customFormat="1" ht="12">
      <c r="A347" s="13"/>
      <c r="B347" s="236"/>
      <c r="C347" s="237"/>
      <c r="D347" s="232" t="s">
        <v>166</v>
      </c>
      <c r="E347" s="238" t="s">
        <v>19</v>
      </c>
      <c r="F347" s="239" t="s">
        <v>1378</v>
      </c>
      <c r="G347" s="237"/>
      <c r="H347" s="240">
        <v>190</v>
      </c>
      <c r="I347" s="241"/>
      <c r="J347" s="237"/>
      <c r="K347" s="237"/>
      <c r="L347" s="242"/>
      <c r="M347" s="243"/>
      <c r="N347" s="244"/>
      <c r="O347" s="244"/>
      <c r="P347" s="244"/>
      <c r="Q347" s="244"/>
      <c r="R347" s="244"/>
      <c r="S347" s="244"/>
      <c r="T347" s="245"/>
      <c r="U347" s="13"/>
      <c r="V347" s="13"/>
      <c r="W347" s="13"/>
      <c r="X347" s="13"/>
      <c r="Y347" s="13"/>
      <c r="Z347" s="13"/>
      <c r="AA347" s="13"/>
      <c r="AB347" s="13"/>
      <c r="AC347" s="13"/>
      <c r="AD347" s="13"/>
      <c r="AE347" s="13"/>
      <c r="AT347" s="246" t="s">
        <v>166</v>
      </c>
      <c r="AU347" s="246" t="s">
        <v>82</v>
      </c>
      <c r="AV347" s="13" t="s">
        <v>85</v>
      </c>
      <c r="AW347" s="13" t="s">
        <v>34</v>
      </c>
      <c r="AX347" s="13" t="s">
        <v>82</v>
      </c>
      <c r="AY347" s="246" t="s">
        <v>158</v>
      </c>
    </row>
    <row r="348" spans="1:51" s="13" customFormat="1" ht="12">
      <c r="A348" s="13"/>
      <c r="B348" s="236"/>
      <c r="C348" s="237"/>
      <c r="D348" s="232" t="s">
        <v>166</v>
      </c>
      <c r="E348" s="237"/>
      <c r="F348" s="239" t="s">
        <v>1379</v>
      </c>
      <c r="G348" s="237"/>
      <c r="H348" s="240">
        <v>228</v>
      </c>
      <c r="I348" s="241"/>
      <c r="J348" s="237"/>
      <c r="K348" s="237"/>
      <c r="L348" s="242"/>
      <c r="M348" s="243"/>
      <c r="N348" s="244"/>
      <c r="O348" s="244"/>
      <c r="P348" s="244"/>
      <c r="Q348" s="244"/>
      <c r="R348" s="244"/>
      <c r="S348" s="244"/>
      <c r="T348" s="245"/>
      <c r="U348" s="13"/>
      <c r="V348" s="13"/>
      <c r="W348" s="13"/>
      <c r="X348" s="13"/>
      <c r="Y348" s="13"/>
      <c r="Z348" s="13"/>
      <c r="AA348" s="13"/>
      <c r="AB348" s="13"/>
      <c r="AC348" s="13"/>
      <c r="AD348" s="13"/>
      <c r="AE348" s="13"/>
      <c r="AT348" s="246" t="s">
        <v>166</v>
      </c>
      <c r="AU348" s="246" t="s">
        <v>82</v>
      </c>
      <c r="AV348" s="13" t="s">
        <v>85</v>
      </c>
      <c r="AW348" s="13" t="s">
        <v>4</v>
      </c>
      <c r="AX348" s="13" t="s">
        <v>82</v>
      </c>
      <c r="AY348" s="246" t="s">
        <v>158</v>
      </c>
    </row>
    <row r="349" spans="1:65" s="2" customFormat="1" ht="21.75" customHeight="1">
      <c r="A349" s="38"/>
      <c r="B349" s="39"/>
      <c r="C349" s="219" t="s">
        <v>596</v>
      </c>
      <c r="D349" s="219" t="s">
        <v>159</v>
      </c>
      <c r="E349" s="220" t="s">
        <v>608</v>
      </c>
      <c r="F349" s="221" t="s">
        <v>609</v>
      </c>
      <c r="G349" s="222" t="s">
        <v>162</v>
      </c>
      <c r="H349" s="223">
        <v>500</v>
      </c>
      <c r="I349" s="224"/>
      <c r="J349" s="225">
        <f>ROUND(I349*H349,2)</f>
        <v>0</v>
      </c>
      <c r="K349" s="221" t="s">
        <v>213</v>
      </c>
      <c r="L349" s="44"/>
      <c r="M349" s="226" t="s">
        <v>19</v>
      </c>
      <c r="N349" s="227" t="s">
        <v>45</v>
      </c>
      <c r="O349" s="84"/>
      <c r="P349" s="228">
        <f>O349*H349</f>
        <v>0</v>
      </c>
      <c r="Q349" s="228">
        <v>0</v>
      </c>
      <c r="R349" s="228">
        <f>Q349*H349</f>
        <v>0</v>
      </c>
      <c r="S349" s="228">
        <v>0</v>
      </c>
      <c r="T349" s="229">
        <f>S349*H349</f>
        <v>0</v>
      </c>
      <c r="U349" s="38"/>
      <c r="V349" s="38"/>
      <c r="W349" s="38"/>
      <c r="X349" s="38"/>
      <c r="Y349" s="38"/>
      <c r="Z349" s="38"/>
      <c r="AA349" s="38"/>
      <c r="AB349" s="38"/>
      <c r="AC349" s="38"/>
      <c r="AD349" s="38"/>
      <c r="AE349" s="38"/>
      <c r="AR349" s="230" t="s">
        <v>236</v>
      </c>
      <c r="AT349" s="230" t="s">
        <v>159</v>
      </c>
      <c r="AU349" s="230" t="s">
        <v>82</v>
      </c>
      <c r="AY349" s="17" t="s">
        <v>158</v>
      </c>
      <c r="BE349" s="231">
        <f>IF(N349="základní",J349,0)</f>
        <v>0</v>
      </c>
      <c r="BF349" s="231">
        <f>IF(N349="snížená",J349,0)</f>
        <v>0</v>
      </c>
      <c r="BG349" s="231">
        <f>IF(N349="zákl. přenesená",J349,0)</f>
        <v>0</v>
      </c>
      <c r="BH349" s="231">
        <f>IF(N349="sníž. přenesená",J349,0)</f>
        <v>0</v>
      </c>
      <c r="BI349" s="231">
        <f>IF(N349="nulová",J349,0)</f>
        <v>0</v>
      </c>
      <c r="BJ349" s="17" t="s">
        <v>82</v>
      </c>
      <c r="BK349" s="231">
        <f>ROUND(I349*H349,2)</f>
        <v>0</v>
      </c>
      <c r="BL349" s="17" t="s">
        <v>236</v>
      </c>
      <c r="BM349" s="230" t="s">
        <v>610</v>
      </c>
    </row>
    <row r="350" spans="1:47" s="2" customFormat="1" ht="12">
      <c r="A350" s="38"/>
      <c r="B350" s="39"/>
      <c r="C350" s="40"/>
      <c r="D350" s="232" t="s">
        <v>165</v>
      </c>
      <c r="E350" s="40"/>
      <c r="F350" s="233" t="s">
        <v>611</v>
      </c>
      <c r="G350" s="40"/>
      <c r="H350" s="40"/>
      <c r="I350" s="136"/>
      <c r="J350" s="40"/>
      <c r="K350" s="40"/>
      <c r="L350" s="44"/>
      <c r="M350" s="234"/>
      <c r="N350" s="235"/>
      <c r="O350" s="84"/>
      <c r="P350" s="84"/>
      <c r="Q350" s="84"/>
      <c r="R350" s="84"/>
      <c r="S350" s="84"/>
      <c r="T350" s="85"/>
      <c r="U350" s="38"/>
      <c r="V350" s="38"/>
      <c r="W350" s="38"/>
      <c r="X350" s="38"/>
      <c r="Y350" s="38"/>
      <c r="Z350" s="38"/>
      <c r="AA350" s="38"/>
      <c r="AB350" s="38"/>
      <c r="AC350" s="38"/>
      <c r="AD350" s="38"/>
      <c r="AE350" s="38"/>
      <c r="AT350" s="17" t="s">
        <v>165</v>
      </c>
      <c r="AU350" s="17" t="s">
        <v>82</v>
      </c>
    </row>
    <row r="351" spans="1:65" s="2" customFormat="1" ht="21.75" customHeight="1">
      <c r="A351" s="38"/>
      <c r="B351" s="39"/>
      <c r="C351" s="259" t="s">
        <v>601</v>
      </c>
      <c r="D351" s="259" t="s">
        <v>199</v>
      </c>
      <c r="E351" s="260" t="s">
        <v>613</v>
      </c>
      <c r="F351" s="261" t="s">
        <v>614</v>
      </c>
      <c r="G351" s="262" t="s">
        <v>162</v>
      </c>
      <c r="H351" s="263">
        <v>600</v>
      </c>
      <c r="I351" s="264"/>
      <c r="J351" s="265">
        <f>ROUND(I351*H351,2)</f>
        <v>0</v>
      </c>
      <c r="K351" s="261" t="s">
        <v>213</v>
      </c>
      <c r="L351" s="266"/>
      <c r="M351" s="267" t="s">
        <v>19</v>
      </c>
      <c r="N351" s="268" t="s">
        <v>45</v>
      </c>
      <c r="O351" s="84"/>
      <c r="P351" s="228">
        <f>O351*H351</f>
        <v>0</v>
      </c>
      <c r="Q351" s="228">
        <v>0.00026</v>
      </c>
      <c r="R351" s="228">
        <f>Q351*H351</f>
        <v>0.156</v>
      </c>
      <c r="S351" s="228">
        <v>0</v>
      </c>
      <c r="T351" s="229">
        <f>S351*H351</f>
        <v>0</v>
      </c>
      <c r="U351" s="38"/>
      <c r="V351" s="38"/>
      <c r="W351" s="38"/>
      <c r="X351" s="38"/>
      <c r="Y351" s="38"/>
      <c r="Z351" s="38"/>
      <c r="AA351" s="38"/>
      <c r="AB351" s="38"/>
      <c r="AC351" s="38"/>
      <c r="AD351" s="38"/>
      <c r="AE351" s="38"/>
      <c r="AR351" s="230" t="s">
        <v>241</v>
      </c>
      <c r="AT351" s="230" t="s">
        <v>199</v>
      </c>
      <c r="AU351" s="230" t="s">
        <v>82</v>
      </c>
      <c r="AY351" s="17" t="s">
        <v>158</v>
      </c>
      <c r="BE351" s="231">
        <f>IF(N351="základní",J351,0)</f>
        <v>0</v>
      </c>
      <c r="BF351" s="231">
        <f>IF(N351="snížená",J351,0)</f>
        <v>0</v>
      </c>
      <c r="BG351" s="231">
        <f>IF(N351="zákl. přenesená",J351,0)</f>
        <v>0</v>
      </c>
      <c r="BH351" s="231">
        <f>IF(N351="sníž. přenesená",J351,0)</f>
        <v>0</v>
      </c>
      <c r="BI351" s="231">
        <f>IF(N351="nulová",J351,0)</f>
        <v>0</v>
      </c>
      <c r="BJ351" s="17" t="s">
        <v>82</v>
      </c>
      <c r="BK351" s="231">
        <f>ROUND(I351*H351,2)</f>
        <v>0</v>
      </c>
      <c r="BL351" s="17" t="s">
        <v>236</v>
      </c>
      <c r="BM351" s="230" t="s">
        <v>615</v>
      </c>
    </row>
    <row r="352" spans="1:47" s="2" customFormat="1" ht="12">
      <c r="A352" s="38"/>
      <c r="B352" s="39"/>
      <c r="C352" s="40"/>
      <c r="D352" s="232" t="s">
        <v>165</v>
      </c>
      <c r="E352" s="40"/>
      <c r="F352" s="233" t="s">
        <v>614</v>
      </c>
      <c r="G352" s="40"/>
      <c r="H352" s="40"/>
      <c r="I352" s="136"/>
      <c r="J352" s="40"/>
      <c r="K352" s="40"/>
      <c r="L352" s="44"/>
      <c r="M352" s="234"/>
      <c r="N352" s="235"/>
      <c r="O352" s="84"/>
      <c r="P352" s="84"/>
      <c r="Q352" s="84"/>
      <c r="R352" s="84"/>
      <c r="S352" s="84"/>
      <c r="T352" s="85"/>
      <c r="U352" s="38"/>
      <c r="V352" s="38"/>
      <c r="W352" s="38"/>
      <c r="X352" s="38"/>
      <c r="Y352" s="38"/>
      <c r="Z352" s="38"/>
      <c r="AA352" s="38"/>
      <c r="AB352" s="38"/>
      <c r="AC352" s="38"/>
      <c r="AD352" s="38"/>
      <c r="AE352" s="38"/>
      <c r="AT352" s="17" t="s">
        <v>165</v>
      </c>
      <c r="AU352" s="17" t="s">
        <v>82</v>
      </c>
    </row>
    <row r="353" spans="1:51" s="13" customFormat="1" ht="12">
      <c r="A353" s="13"/>
      <c r="B353" s="236"/>
      <c r="C353" s="237"/>
      <c r="D353" s="232" t="s">
        <v>166</v>
      </c>
      <c r="E353" s="238" t="s">
        <v>19</v>
      </c>
      <c r="F353" s="239" t="s">
        <v>1380</v>
      </c>
      <c r="G353" s="237"/>
      <c r="H353" s="240">
        <v>500</v>
      </c>
      <c r="I353" s="241"/>
      <c r="J353" s="237"/>
      <c r="K353" s="237"/>
      <c r="L353" s="242"/>
      <c r="M353" s="243"/>
      <c r="N353" s="244"/>
      <c r="O353" s="244"/>
      <c r="P353" s="244"/>
      <c r="Q353" s="244"/>
      <c r="R353" s="244"/>
      <c r="S353" s="244"/>
      <c r="T353" s="245"/>
      <c r="U353" s="13"/>
      <c r="V353" s="13"/>
      <c r="W353" s="13"/>
      <c r="X353" s="13"/>
      <c r="Y353" s="13"/>
      <c r="Z353" s="13"/>
      <c r="AA353" s="13"/>
      <c r="AB353" s="13"/>
      <c r="AC353" s="13"/>
      <c r="AD353" s="13"/>
      <c r="AE353" s="13"/>
      <c r="AT353" s="246" t="s">
        <v>166</v>
      </c>
      <c r="AU353" s="246" t="s">
        <v>82</v>
      </c>
      <c r="AV353" s="13" t="s">
        <v>85</v>
      </c>
      <c r="AW353" s="13" t="s">
        <v>34</v>
      </c>
      <c r="AX353" s="13" t="s">
        <v>82</v>
      </c>
      <c r="AY353" s="246" t="s">
        <v>158</v>
      </c>
    </row>
    <row r="354" spans="1:51" s="13" customFormat="1" ht="12">
      <c r="A354" s="13"/>
      <c r="B354" s="236"/>
      <c r="C354" s="237"/>
      <c r="D354" s="232" t="s">
        <v>166</v>
      </c>
      <c r="E354" s="237"/>
      <c r="F354" s="239" t="s">
        <v>1381</v>
      </c>
      <c r="G354" s="237"/>
      <c r="H354" s="240">
        <v>600</v>
      </c>
      <c r="I354" s="241"/>
      <c r="J354" s="237"/>
      <c r="K354" s="237"/>
      <c r="L354" s="242"/>
      <c r="M354" s="243"/>
      <c r="N354" s="244"/>
      <c r="O354" s="244"/>
      <c r="P354" s="244"/>
      <c r="Q354" s="244"/>
      <c r="R354" s="244"/>
      <c r="S354" s="244"/>
      <c r="T354" s="245"/>
      <c r="U354" s="13"/>
      <c r="V354" s="13"/>
      <c r="W354" s="13"/>
      <c r="X354" s="13"/>
      <c r="Y354" s="13"/>
      <c r="Z354" s="13"/>
      <c r="AA354" s="13"/>
      <c r="AB354" s="13"/>
      <c r="AC354" s="13"/>
      <c r="AD354" s="13"/>
      <c r="AE354" s="13"/>
      <c r="AT354" s="246" t="s">
        <v>166</v>
      </c>
      <c r="AU354" s="246" t="s">
        <v>82</v>
      </c>
      <c r="AV354" s="13" t="s">
        <v>85</v>
      </c>
      <c r="AW354" s="13" t="s">
        <v>4</v>
      </c>
      <c r="AX354" s="13" t="s">
        <v>82</v>
      </c>
      <c r="AY354" s="246" t="s">
        <v>158</v>
      </c>
    </row>
    <row r="355" spans="1:65" s="2" customFormat="1" ht="16.5" customHeight="1">
      <c r="A355" s="38"/>
      <c r="B355" s="39"/>
      <c r="C355" s="219" t="s">
        <v>607</v>
      </c>
      <c r="D355" s="219" t="s">
        <v>159</v>
      </c>
      <c r="E355" s="220" t="s">
        <v>619</v>
      </c>
      <c r="F355" s="221" t="s">
        <v>620</v>
      </c>
      <c r="G355" s="222" t="s">
        <v>162</v>
      </c>
      <c r="H355" s="223">
        <v>40</v>
      </c>
      <c r="I355" s="224"/>
      <c r="J355" s="225">
        <f>ROUND(I355*H355,2)</f>
        <v>0</v>
      </c>
      <c r="K355" s="221" t="s">
        <v>213</v>
      </c>
      <c r="L355" s="44"/>
      <c r="M355" s="226" t="s">
        <v>19</v>
      </c>
      <c r="N355" s="227" t="s">
        <v>45</v>
      </c>
      <c r="O355" s="84"/>
      <c r="P355" s="228">
        <f>O355*H355</f>
        <v>0</v>
      </c>
      <c r="Q355" s="228">
        <v>0</v>
      </c>
      <c r="R355" s="228">
        <f>Q355*H355</f>
        <v>0</v>
      </c>
      <c r="S355" s="228">
        <v>0</v>
      </c>
      <c r="T355" s="229">
        <f>S355*H355</f>
        <v>0</v>
      </c>
      <c r="U355" s="38"/>
      <c r="V355" s="38"/>
      <c r="W355" s="38"/>
      <c r="X355" s="38"/>
      <c r="Y355" s="38"/>
      <c r="Z355" s="38"/>
      <c r="AA355" s="38"/>
      <c r="AB355" s="38"/>
      <c r="AC355" s="38"/>
      <c r="AD355" s="38"/>
      <c r="AE355" s="38"/>
      <c r="AR355" s="230" t="s">
        <v>236</v>
      </c>
      <c r="AT355" s="230" t="s">
        <v>159</v>
      </c>
      <c r="AU355" s="230" t="s">
        <v>82</v>
      </c>
      <c r="AY355" s="17" t="s">
        <v>158</v>
      </c>
      <c r="BE355" s="231">
        <f>IF(N355="základní",J355,0)</f>
        <v>0</v>
      </c>
      <c r="BF355" s="231">
        <f>IF(N355="snížená",J355,0)</f>
        <v>0</v>
      </c>
      <c r="BG355" s="231">
        <f>IF(N355="zákl. přenesená",J355,0)</f>
        <v>0</v>
      </c>
      <c r="BH355" s="231">
        <f>IF(N355="sníž. přenesená",J355,0)</f>
        <v>0</v>
      </c>
      <c r="BI355" s="231">
        <f>IF(N355="nulová",J355,0)</f>
        <v>0</v>
      </c>
      <c r="BJ355" s="17" t="s">
        <v>82</v>
      </c>
      <c r="BK355" s="231">
        <f>ROUND(I355*H355,2)</f>
        <v>0</v>
      </c>
      <c r="BL355" s="17" t="s">
        <v>236</v>
      </c>
      <c r="BM355" s="230" t="s">
        <v>621</v>
      </c>
    </row>
    <row r="356" spans="1:47" s="2" customFormat="1" ht="12">
      <c r="A356" s="38"/>
      <c r="B356" s="39"/>
      <c r="C356" s="40"/>
      <c r="D356" s="232" t="s">
        <v>165</v>
      </c>
      <c r="E356" s="40"/>
      <c r="F356" s="233" t="s">
        <v>622</v>
      </c>
      <c r="G356" s="40"/>
      <c r="H356" s="40"/>
      <c r="I356" s="136"/>
      <c r="J356" s="40"/>
      <c r="K356" s="40"/>
      <c r="L356" s="44"/>
      <c r="M356" s="234"/>
      <c r="N356" s="235"/>
      <c r="O356" s="84"/>
      <c r="P356" s="84"/>
      <c r="Q356" s="84"/>
      <c r="R356" s="84"/>
      <c r="S356" s="84"/>
      <c r="T356" s="85"/>
      <c r="U356" s="38"/>
      <c r="V356" s="38"/>
      <c r="W356" s="38"/>
      <c r="X356" s="38"/>
      <c r="Y356" s="38"/>
      <c r="Z356" s="38"/>
      <c r="AA356" s="38"/>
      <c r="AB356" s="38"/>
      <c r="AC356" s="38"/>
      <c r="AD356" s="38"/>
      <c r="AE356" s="38"/>
      <c r="AT356" s="17" t="s">
        <v>165</v>
      </c>
      <c r="AU356" s="17" t="s">
        <v>82</v>
      </c>
    </row>
    <row r="357" spans="1:65" s="2" customFormat="1" ht="21.75" customHeight="1">
      <c r="A357" s="38"/>
      <c r="B357" s="39"/>
      <c r="C357" s="259" t="s">
        <v>612</v>
      </c>
      <c r="D357" s="259" t="s">
        <v>199</v>
      </c>
      <c r="E357" s="260" t="s">
        <v>624</v>
      </c>
      <c r="F357" s="261" t="s">
        <v>625</v>
      </c>
      <c r="G357" s="262" t="s">
        <v>162</v>
      </c>
      <c r="H357" s="263">
        <v>46</v>
      </c>
      <c r="I357" s="264"/>
      <c r="J357" s="265">
        <f>ROUND(I357*H357,2)</f>
        <v>0</v>
      </c>
      <c r="K357" s="261" t="s">
        <v>19</v>
      </c>
      <c r="L357" s="266"/>
      <c r="M357" s="267" t="s">
        <v>19</v>
      </c>
      <c r="N357" s="268" t="s">
        <v>45</v>
      </c>
      <c r="O357" s="84"/>
      <c r="P357" s="228">
        <f>O357*H357</f>
        <v>0</v>
      </c>
      <c r="Q357" s="228">
        <v>0</v>
      </c>
      <c r="R357" s="228">
        <f>Q357*H357</f>
        <v>0</v>
      </c>
      <c r="S357" s="228">
        <v>0</v>
      </c>
      <c r="T357" s="229">
        <f>S357*H357</f>
        <v>0</v>
      </c>
      <c r="U357" s="38"/>
      <c r="V357" s="38"/>
      <c r="W357" s="38"/>
      <c r="X357" s="38"/>
      <c r="Y357" s="38"/>
      <c r="Z357" s="38"/>
      <c r="AA357" s="38"/>
      <c r="AB357" s="38"/>
      <c r="AC357" s="38"/>
      <c r="AD357" s="38"/>
      <c r="AE357" s="38"/>
      <c r="AR357" s="230" t="s">
        <v>241</v>
      </c>
      <c r="AT357" s="230" t="s">
        <v>199</v>
      </c>
      <c r="AU357" s="230" t="s">
        <v>82</v>
      </c>
      <c r="AY357" s="17" t="s">
        <v>158</v>
      </c>
      <c r="BE357" s="231">
        <f>IF(N357="základní",J357,0)</f>
        <v>0</v>
      </c>
      <c r="BF357" s="231">
        <f>IF(N357="snížená",J357,0)</f>
        <v>0</v>
      </c>
      <c r="BG357" s="231">
        <f>IF(N357="zákl. přenesená",J357,0)</f>
        <v>0</v>
      </c>
      <c r="BH357" s="231">
        <f>IF(N357="sníž. přenesená",J357,0)</f>
        <v>0</v>
      </c>
      <c r="BI357" s="231">
        <f>IF(N357="nulová",J357,0)</f>
        <v>0</v>
      </c>
      <c r="BJ357" s="17" t="s">
        <v>82</v>
      </c>
      <c r="BK357" s="231">
        <f>ROUND(I357*H357,2)</f>
        <v>0</v>
      </c>
      <c r="BL357" s="17" t="s">
        <v>236</v>
      </c>
      <c r="BM357" s="230" t="s">
        <v>626</v>
      </c>
    </row>
    <row r="358" spans="1:47" s="2" customFormat="1" ht="12">
      <c r="A358" s="38"/>
      <c r="B358" s="39"/>
      <c r="C358" s="40"/>
      <c r="D358" s="232" t="s">
        <v>165</v>
      </c>
      <c r="E358" s="40"/>
      <c r="F358" s="233" t="s">
        <v>625</v>
      </c>
      <c r="G358" s="40"/>
      <c r="H358" s="40"/>
      <c r="I358" s="136"/>
      <c r="J358" s="40"/>
      <c r="K358" s="40"/>
      <c r="L358" s="44"/>
      <c r="M358" s="234"/>
      <c r="N358" s="235"/>
      <c r="O358" s="84"/>
      <c r="P358" s="84"/>
      <c r="Q358" s="84"/>
      <c r="R358" s="84"/>
      <c r="S358" s="84"/>
      <c r="T358" s="85"/>
      <c r="U358" s="38"/>
      <c r="V358" s="38"/>
      <c r="W358" s="38"/>
      <c r="X358" s="38"/>
      <c r="Y358" s="38"/>
      <c r="Z358" s="38"/>
      <c r="AA358" s="38"/>
      <c r="AB358" s="38"/>
      <c r="AC358" s="38"/>
      <c r="AD358" s="38"/>
      <c r="AE358" s="38"/>
      <c r="AT358" s="17" t="s">
        <v>165</v>
      </c>
      <c r="AU358" s="17" t="s">
        <v>82</v>
      </c>
    </row>
    <row r="359" spans="1:51" s="13" customFormat="1" ht="12">
      <c r="A359" s="13"/>
      <c r="B359" s="236"/>
      <c r="C359" s="237"/>
      <c r="D359" s="232" t="s">
        <v>166</v>
      </c>
      <c r="E359" s="238" t="s">
        <v>19</v>
      </c>
      <c r="F359" s="239" t="s">
        <v>1382</v>
      </c>
      <c r="G359" s="237"/>
      <c r="H359" s="240">
        <v>40</v>
      </c>
      <c r="I359" s="241"/>
      <c r="J359" s="237"/>
      <c r="K359" s="237"/>
      <c r="L359" s="242"/>
      <c r="M359" s="243"/>
      <c r="N359" s="244"/>
      <c r="O359" s="244"/>
      <c r="P359" s="244"/>
      <c r="Q359" s="244"/>
      <c r="R359" s="244"/>
      <c r="S359" s="244"/>
      <c r="T359" s="245"/>
      <c r="U359" s="13"/>
      <c r="V359" s="13"/>
      <c r="W359" s="13"/>
      <c r="X359" s="13"/>
      <c r="Y359" s="13"/>
      <c r="Z359" s="13"/>
      <c r="AA359" s="13"/>
      <c r="AB359" s="13"/>
      <c r="AC359" s="13"/>
      <c r="AD359" s="13"/>
      <c r="AE359" s="13"/>
      <c r="AT359" s="246" t="s">
        <v>166</v>
      </c>
      <c r="AU359" s="246" t="s">
        <v>82</v>
      </c>
      <c r="AV359" s="13" t="s">
        <v>85</v>
      </c>
      <c r="AW359" s="13" t="s">
        <v>34</v>
      </c>
      <c r="AX359" s="13" t="s">
        <v>82</v>
      </c>
      <c r="AY359" s="246" t="s">
        <v>158</v>
      </c>
    </row>
    <row r="360" spans="1:51" s="13" customFormat="1" ht="12">
      <c r="A360" s="13"/>
      <c r="B360" s="236"/>
      <c r="C360" s="237"/>
      <c r="D360" s="232" t="s">
        <v>166</v>
      </c>
      <c r="E360" s="237"/>
      <c r="F360" s="239" t="s">
        <v>1383</v>
      </c>
      <c r="G360" s="237"/>
      <c r="H360" s="240">
        <v>46</v>
      </c>
      <c r="I360" s="241"/>
      <c r="J360" s="237"/>
      <c r="K360" s="237"/>
      <c r="L360" s="242"/>
      <c r="M360" s="243"/>
      <c r="N360" s="244"/>
      <c r="O360" s="244"/>
      <c r="P360" s="244"/>
      <c r="Q360" s="244"/>
      <c r="R360" s="244"/>
      <c r="S360" s="244"/>
      <c r="T360" s="245"/>
      <c r="U360" s="13"/>
      <c r="V360" s="13"/>
      <c r="W360" s="13"/>
      <c r="X360" s="13"/>
      <c r="Y360" s="13"/>
      <c r="Z360" s="13"/>
      <c r="AA360" s="13"/>
      <c r="AB360" s="13"/>
      <c r="AC360" s="13"/>
      <c r="AD360" s="13"/>
      <c r="AE360" s="13"/>
      <c r="AT360" s="246" t="s">
        <v>166</v>
      </c>
      <c r="AU360" s="246" t="s">
        <v>82</v>
      </c>
      <c r="AV360" s="13" t="s">
        <v>85</v>
      </c>
      <c r="AW360" s="13" t="s">
        <v>4</v>
      </c>
      <c r="AX360" s="13" t="s">
        <v>82</v>
      </c>
      <c r="AY360" s="246" t="s">
        <v>158</v>
      </c>
    </row>
    <row r="361" spans="1:65" s="2" customFormat="1" ht="21.75" customHeight="1">
      <c r="A361" s="38"/>
      <c r="B361" s="39"/>
      <c r="C361" s="219" t="s">
        <v>618</v>
      </c>
      <c r="D361" s="219" t="s">
        <v>159</v>
      </c>
      <c r="E361" s="220" t="s">
        <v>630</v>
      </c>
      <c r="F361" s="221" t="s">
        <v>631</v>
      </c>
      <c r="G361" s="222" t="s">
        <v>202</v>
      </c>
      <c r="H361" s="223">
        <v>320</v>
      </c>
      <c r="I361" s="224"/>
      <c r="J361" s="225">
        <f>ROUND(I361*H361,2)</f>
        <v>0</v>
      </c>
      <c r="K361" s="221" t="s">
        <v>19</v>
      </c>
      <c r="L361" s="44"/>
      <c r="M361" s="226" t="s">
        <v>19</v>
      </c>
      <c r="N361" s="227" t="s">
        <v>45</v>
      </c>
      <c r="O361" s="84"/>
      <c r="P361" s="228">
        <f>O361*H361</f>
        <v>0</v>
      </c>
      <c r="Q361" s="228">
        <v>0</v>
      </c>
      <c r="R361" s="228">
        <f>Q361*H361</f>
        <v>0</v>
      </c>
      <c r="S361" s="228">
        <v>0</v>
      </c>
      <c r="T361" s="229">
        <f>S361*H361</f>
        <v>0</v>
      </c>
      <c r="U361" s="38"/>
      <c r="V361" s="38"/>
      <c r="W361" s="38"/>
      <c r="X361" s="38"/>
      <c r="Y361" s="38"/>
      <c r="Z361" s="38"/>
      <c r="AA361" s="38"/>
      <c r="AB361" s="38"/>
      <c r="AC361" s="38"/>
      <c r="AD361" s="38"/>
      <c r="AE361" s="38"/>
      <c r="AR361" s="230" t="s">
        <v>236</v>
      </c>
      <c r="AT361" s="230" t="s">
        <v>159</v>
      </c>
      <c r="AU361" s="230" t="s">
        <v>82</v>
      </c>
      <c r="AY361" s="17" t="s">
        <v>158</v>
      </c>
      <c r="BE361" s="231">
        <f>IF(N361="základní",J361,0)</f>
        <v>0</v>
      </c>
      <c r="BF361" s="231">
        <f>IF(N361="snížená",J361,0)</f>
        <v>0</v>
      </c>
      <c r="BG361" s="231">
        <f>IF(N361="zákl. přenesená",J361,0)</f>
        <v>0</v>
      </c>
      <c r="BH361" s="231">
        <f>IF(N361="sníž. přenesená",J361,0)</f>
        <v>0</v>
      </c>
      <c r="BI361" s="231">
        <f>IF(N361="nulová",J361,0)</f>
        <v>0</v>
      </c>
      <c r="BJ361" s="17" t="s">
        <v>82</v>
      </c>
      <c r="BK361" s="231">
        <f>ROUND(I361*H361,2)</f>
        <v>0</v>
      </c>
      <c r="BL361" s="17" t="s">
        <v>236</v>
      </c>
      <c r="BM361" s="230" t="s">
        <v>632</v>
      </c>
    </row>
    <row r="362" spans="1:47" s="2" customFormat="1" ht="12">
      <c r="A362" s="38"/>
      <c r="B362" s="39"/>
      <c r="C362" s="40"/>
      <c r="D362" s="232" t="s">
        <v>165</v>
      </c>
      <c r="E362" s="40"/>
      <c r="F362" s="233" t="s">
        <v>631</v>
      </c>
      <c r="G362" s="40"/>
      <c r="H362" s="40"/>
      <c r="I362" s="136"/>
      <c r="J362" s="40"/>
      <c r="K362" s="40"/>
      <c r="L362" s="44"/>
      <c r="M362" s="234"/>
      <c r="N362" s="235"/>
      <c r="O362" s="84"/>
      <c r="P362" s="84"/>
      <c r="Q362" s="84"/>
      <c r="R362" s="84"/>
      <c r="S362" s="84"/>
      <c r="T362" s="85"/>
      <c r="U362" s="38"/>
      <c r="V362" s="38"/>
      <c r="W362" s="38"/>
      <c r="X362" s="38"/>
      <c r="Y362" s="38"/>
      <c r="Z362" s="38"/>
      <c r="AA362" s="38"/>
      <c r="AB362" s="38"/>
      <c r="AC362" s="38"/>
      <c r="AD362" s="38"/>
      <c r="AE362" s="38"/>
      <c r="AT362" s="17" t="s">
        <v>165</v>
      </c>
      <c r="AU362" s="17" t="s">
        <v>82</v>
      </c>
    </row>
    <row r="363" spans="1:47" s="2" customFormat="1" ht="12">
      <c r="A363" s="38"/>
      <c r="B363" s="39"/>
      <c r="C363" s="40"/>
      <c r="D363" s="232" t="s">
        <v>181</v>
      </c>
      <c r="E363" s="40"/>
      <c r="F363" s="258" t="s">
        <v>633</v>
      </c>
      <c r="G363" s="40"/>
      <c r="H363" s="40"/>
      <c r="I363" s="136"/>
      <c r="J363" s="40"/>
      <c r="K363" s="40"/>
      <c r="L363" s="44"/>
      <c r="M363" s="234"/>
      <c r="N363" s="235"/>
      <c r="O363" s="84"/>
      <c r="P363" s="84"/>
      <c r="Q363" s="84"/>
      <c r="R363" s="84"/>
      <c r="S363" s="84"/>
      <c r="T363" s="85"/>
      <c r="U363" s="38"/>
      <c r="V363" s="38"/>
      <c r="W363" s="38"/>
      <c r="X363" s="38"/>
      <c r="Y363" s="38"/>
      <c r="Z363" s="38"/>
      <c r="AA363" s="38"/>
      <c r="AB363" s="38"/>
      <c r="AC363" s="38"/>
      <c r="AD363" s="38"/>
      <c r="AE363" s="38"/>
      <c r="AT363" s="17" t="s">
        <v>181</v>
      </c>
      <c r="AU363" s="17" t="s">
        <v>82</v>
      </c>
    </row>
    <row r="364" spans="1:51" s="13" customFormat="1" ht="12">
      <c r="A364" s="13"/>
      <c r="B364" s="236"/>
      <c r="C364" s="237"/>
      <c r="D364" s="232" t="s">
        <v>166</v>
      </c>
      <c r="E364" s="238" t="s">
        <v>19</v>
      </c>
      <c r="F364" s="239" t="s">
        <v>1384</v>
      </c>
      <c r="G364" s="237"/>
      <c r="H364" s="240">
        <v>320</v>
      </c>
      <c r="I364" s="241"/>
      <c r="J364" s="237"/>
      <c r="K364" s="237"/>
      <c r="L364" s="242"/>
      <c r="M364" s="243"/>
      <c r="N364" s="244"/>
      <c r="O364" s="244"/>
      <c r="P364" s="244"/>
      <c r="Q364" s="244"/>
      <c r="R364" s="244"/>
      <c r="S364" s="244"/>
      <c r="T364" s="245"/>
      <c r="U364" s="13"/>
      <c r="V364" s="13"/>
      <c r="W364" s="13"/>
      <c r="X364" s="13"/>
      <c r="Y364" s="13"/>
      <c r="Z364" s="13"/>
      <c r="AA364" s="13"/>
      <c r="AB364" s="13"/>
      <c r="AC364" s="13"/>
      <c r="AD364" s="13"/>
      <c r="AE364" s="13"/>
      <c r="AT364" s="246" t="s">
        <v>166</v>
      </c>
      <c r="AU364" s="246" t="s">
        <v>82</v>
      </c>
      <c r="AV364" s="13" t="s">
        <v>85</v>
      </c>
      <c r="AW364" s="13" t="s">
        <v>34</v>
      </c>
      <c r="AX364" s="13" t="s">
        <v>82</v>
      </c>
      <c r="AY364" s="246" t="s">
        <v>158</v>
      </c>
    </row>
    <row r="365" spans="1:65" s="2" customFormat="1" ht="21.75" customHeight="1">
      <c r="A365" s="38"/>
      <c r="B365" s="39"/>
      <c r="C365" s="219" t="s">
        <v>623</v>
      </c>
      <c r="D365" s="219" t="s">
        <v>159</v>
      </c>
      <c r="E365" s="220" t="s">
        <v>636</v>
      </c>
      <c r="F365" s="221" t="s">
        <v>637</v>
      </c>
      <c r="G365" s="222" t="s">
        <v>202</v>
      </c>
      <c r="H365" s="223">
        <v>36</v>
      </c>
      <c r="I365" s="224"/>
      <c r="J365" s="225">
        <f>ROUND(I365*H365,2)</f>
        <v>0</v>
      </c>
      <c r="K365" s="221" t="s">
        <v>19</v>
      </c>
      <c r="L365" s="44"/>
      <c r="M365" s="226" t="s">
        <v>19</v>
      </c>
      <c r="N365" s="227" t="s">
        <v>45</v>
      </c>
      <c r="O365" s="84"/>
      <c r="P365" s="228">
        <f>O365*H365</f>
        <v>0</v>
      </c>
      <c r="Q365" s="228">
        <v>0</v>
      </c>
      <c r="R365" s="228">
        <f>Q365*H365</f>
        <v>0</v>
      </c>
      <c r="S365" s="228">
        <v>0</v>
      </c>
      <c r="T365" s="229">
        <f>S365*H365</f>
        <v>0</v>
      </c>
      <c r="U365" s="38"/>
      <c r="V365" s="38"/>
      <c r="W365" s="38"/>
      <c r="X365" s="38"/>
      <c r="Y365" s="38"/>
      <c r="Z365" s="38"/>
      <c r="AA365" s="38"/>
      <c r="AB365" s="38"/>
      <c r="AC365" s="38"/>
      <c r="AD365" s="38"/>
      <c r="AE365" s="38"/>
      <c r="AR365" s="230" t="s">
        <v>236</v>
      </c>
      <c r="AT365" s="230" t="s">
        <v>159</v>
      </c>
      <c r="AU365" s="230" t="s">
        <v>82</v>
      </c>
      <c r="AY365" s="17" t="s">
        <v>158</v>
      </c>
      <c r="BE365" s="231">
        <f>IF(N365="základní",J365,0)</f>
        <v>0</v>
      </c>
      <c r="BF365" s="231">
        <f>IF(N365="snížená",J365,0)</f>
        <v>0</v>
      </c>
      <c r="BG365" s="231">
        <f>IF(N365="zákl. přenesená",J365,0)</f>
        <v>0</v>
      </c>
      <c r="BH365" s="231">
        <f>IF(N365="sníž. přenesená",J365,0)</f>
        <v>0</v>
      </c>
      <c r="BI365" s="231">
        <f>IF(N365="nulová",J365,0)</f>
        <v>0</v>
      </c>
      <c r="BJ365" s="17" t="s">
        <v>82</v>
      </c>
      <c r="BK365" s="231">
        <f>ROUND(I365*H365,2)</f>
        <v>0</v>
      </c>
      <c r="BL365" s="17" t="s">
        <v>236</v>
      </c>
      <c r="BM365" s="230" t="s">
        <v>638</v>
      </c>
    </row>
    <row r="366" spans="1:47" s="2" customFormat="1" ht="12">
      <c r="A366" s="38"/>
      <c r="B366" s="39"/>
      <c r="C366" s="40"/>
      <c r="D366" s="232" t="s">
        <v>165</v>
      </c>
      <c r="E366" s="40"/>
      <c r="F366" s="233" t="s">
        <v>637</v>
      </c>
      <c r="G366" s="40"/>
      <c r="H366" s="40"/>
      <c r="I366" s="136"/>
      <c r="J366" s="40"/>
      <c r="K366" s="40"/>
      <c r="L366" s="44"/>
      <c r="M366" s="234"/>
      <c r="N366" s="235"/>
      <c r="O366" s="84"/>
      <c r="P366" s="84"/>
      <c r="Q366" s="84"/>
      <c r="R366" s="84"/>
      <c r="S366" s="84"/>
      <c r="T366" s="85"/>
      <c r="U366" s="38"/>
      <c r="V366" s="38"/>
      <c r="W366" s="38"/>
      <c r="X366" s="38"/>
      <c r="Y366" s="38"/>
      <c r="Z366" s="38"/>
      <c r="AA366" s="38"/>
      <c r="AB366" s="38"/>
      <c r="AC366" s="38"/>
      <c r="AD366" s="38"/>
      <c r="AE366" s="38"/>
      <c r="AT366" s="17" t="s">
        <v>165</v>
      </c>
      <c r="AU366" s="17" t="s">
        <v>82</v>
      </c>
    </row>
    <row r="367" spans="1:65" s="2" customFormat="1" ht="21.75" customHeight="1">
      <c r="A367" s="38"/>
      <c r="B367" s="39"/>
      <c r="C367" s="219" t="s">
        <v>629</v>
      </c>
      <c r="D367" s="219" t="s">
        <v>159</v>
      </c>
      <c r="E367" s="220" t="s">
        <v>640</v>
      </c>
      <c r="F367" s="221" t="s">
        <v>641</v>
      </c>
      <c r="G367" s="222" t="s">
        <v>202</v>
      </c>
      <c r="H367" s="223">
        <v>36</v>
      </c>
      <c r="I367" s="224"/>
      <c r="J367" s="225">
        <f>ROUND(I367*H367,2)</f>
        <v>0</v>
      </c>
      <c r="K367" s="221" t="s">
        <v>213</v>
      </c>
      <c r="L367" s="44"/>
      <c r="M367" s="226" t="s">
        <v>19</v>
      </c>
      <c r="N367" s="227" t="s">
        <v>45</v>
      </c>
      <c r="O367" s="84"/>
      <c r="P367" s="228">
        <f>O367*H367</f>
        <v>0</v>
      </c>
      <c r="Q367" s="228">
        <v>0</v>
      </c>
      <c r="R367" s="228">
        <f>Q367*H367</f>
        <v>0</v>
      </c>
      <c r="S367" s="228">
        <v>0</v>
      </c>
      <c r="T367" s="229">
        <f>S367*H367</f>
        <v>0</v>
      </c>
      <c r="U367" s="38"/>
      <c r="V367" s="38"/>
      <c r="W367" s="38"/>
      <c r="X367" s="38"/>
      <c r="Y367" s="38"/>
      <c r="Z367" s="38"/>
      <c r="AA367" s="38"/>
      <c r="AB367" s="38"/>
      <c r="AC367" s="38"/>
      <c r="AD367" s="38"/>
      <c r="AE367" s="38"/>
      <c r="AR367" s="230" t="s">
        <v>236</v>
      </c>
      <c r="AT367" s="230" t="s">
        <v>159</v>
      </c>
      <c r="AU367" s="230" t="s">
        <v>82</v>
      </c>
      <c r="AY367" s="17" t="s">
        <v>158</v>
      </c>
      <c r="BE367" s="231">
        <f>IF(N367="základní",J367,0)</f>
        <v>0</v>
      </c>
      <c r="BF367" s="231">
        <f>IF(N367="snížená",J367,0)</f>
        <v>0</v>
      </c>
      <c r="BG367" s="231">
        <f>IF(N367="zákl. přenesená",J367,0)</f>
        <v>0</v>
      </c>
      <c r="BH367" s="231">
        <f>IF(N367="sníž. přenesená",J367,0)</f>
        <v>0</v>
      </c>
      <c r="BI367" s="231">
        <f>IF(N367="nulová",J367,0)</f>
        <v>0</v>
      </c>
      <c r="BJ367" s="17" t="s">
        <v>82</v>
      </c>
      <c r="BK367" s="231">
        <f>ROUND(I367*H367,2)</f>
        <v>0</v>
      </c>
      <c r="BL367" s="17" t="s">
        <v>236</v>
      </c>
      <c r="BM367" s="230" t="s">
        <v>642</v>
      </c>
    </row>
    <row r="368" spans="1:47" s="2" customFormat="1" ht="12">
      <c r="A368" s="38"/>
      <c r="B368" s="39"/>
      <c r="C368" s="40"/>
      <c r="D368" s="232" t="s">
        <v>165</v>
      </c>
      <c r="E368" s="40"/>
      <c r="F368" s="233" t="s">
        <v>643</v>
      </c>
      <c r="G368" s="40"/>
      <c r="H368" s="40"/>
      <c r="I368" s="136"/>
      <c r="J368" s="40"/>
      <c r="K368" s="40"/>
      <c r="L368" s="44"/>
      <c r="M368" s="234"/>
      <c r="N368" s="235"/>
      <c r="O368" s="84"/>
      <c r="P368" s="84"/>
      <c r="Q368" s="84"/>
      <c r="R368" s="84"/>
      <c r="S368" s="84"/>
      <c r="T368" s="85"/>
      <c r="U368" s="38"/>
      <c r="V368" s="38"/>
      <c r="W368" s="38"/>
      <c r="X368" s="38"/>
      <c r="Y368" s="38"/>
      <c r="Z368" s="38"/>
      <c r="AA368" s="38"/>
      <c r="AB368" s="38"/>
      <c r="AC368" s="38"/>
      <c r="AD368" s="38"/>
      <c r="AE368" s="38"/>
      <c r="AT368" s="17" t="s">
        <v>165</v>
      </c>
      <c r="AU368" s="17" t="s">
        <v>82</v>
      </c>
    </row>
    <row r="369" spans="1:51" s="13" customFormat="1" ht="12">
      <c r="A369" s="13"/>
      <c r="B369" s="236"/>
      <c r="C369" s="237"/>
      <c r="D369" s="232" t="s">
        <v>166</v>
      </c>
      <c r="E369" s="238" t="s">
        <v>19</v>
      </c>
      <c r="F369" s="239" t="s">
        <v>1385</v>
      </c>
      <c r="G369" s="237"/>
      <c r="H369" s="240">
        <v>36</v>
      </c>
      <c r="I369" s="241"/>
      <c r="J369" s="237"/>
      <c r="K369" s="237"/>
      <c r="L369" s="242"/>
      <c r="M369" s="243"/>
      <c r="N369" s="244"/>
      <c r="O369" s="244"/>
      <c r="P369" s="244"/>
      <c r="Q369" s="244"/>
      <c r="R369" s="244"/>
      <c r="S369" s="244"/>
      <c r="T369" s="245"/>
      <c r="U369" s="13"/>
      <c r="V369" s="13"/>
      <c r="W369" s="13"/>
      <c r="X369" s="13"/>
      <c r="Y369" s="13"/>
      <c r="Z369" s="13"/>
      <c r="AA369" s="13"/>
      <c r="AB369" s="13"/>
      <c r="AC369" s="13"/>
      <c r="AD369" s="13"/>
      <c r="AE369" s="13"/>
      <c r="AT369" s="246" t="s">
        <v>166</v>
      </c>
      <c r="AU369" s="246" t="s">
        <v>82</v>
      </c>
      <c r="AV369" s="13" t="s">
        <v>85</v>
      </c>
      <c r="AW369" s="13" t="s">
        <v>34</v>
      </c>
      <c r="AX369" s="13" t="s">
        <v>82</v>
      </c>
      <c r="AY369" s="246" t="s">
        <v>158</v>
      </c>
    </row>
    <row r="370" spans="1:65" s="2" customFormat="1" ht="21.75" customHeight="1">
      <c r="A370" s="38"/>
      <c r="B370" s="39"/>
      <c r="C370" s="219" t="s">
        <v>635</v>
      </c>
      <c r="D370" s="219" t="s">
        <v>159</v>
      </c>
      <c r="E370" s="220" t="s">
        <v>646</v>
      </c>
      <c r="F370" s="221" t="s">
        <v>647</v>
      </c>
      <c r="G370" s="222" t="s">
        <v>202</v>
      </c>
      <c r="H370" s="223">
        <v>20</v>
      </c>
      <c r="I370" s="224"/>
      <c r="J370" s="225">
        <f>ROUND(I370*H370,2)</f>
        <v>0</v>
      </c>
      <c r="K370" s="221" t="s">
        <v>19</v>
      </c>
      <c r="L370" s="44"/>
      <c r="M370" s="226" t="s">
        <v>19</v>
      </c>
      <c r="N370" s="227" t="s">
        <v>45</v>
      </c>
      <c r="O370" s="84"/>
      <c r="P370" s="228">
        <f>O370*H370</f>
        <v>0</v>
      </c>
      <c r="Q370" s="228">
        <v>0</v>
      </c>
      <c r="R370" s="228">
        <f>Q370*H370</f>
        <v>0</v>
      </c>
      <c r="S370" s="228">
        <v>0</v>
      </c>
      <c r="T370" s="229">
        <f>S370*H370</f>
        <v>0</v>
      </c>
      <c r="U370" s="38"/>
      <c r="V370" s="38"/>
      <c r="W370" s="38"/>
      <c r="X370" s="38"/>
      <c r="Y370" s="38"/>
      <c r="Z370" s="38"/>
      <c r="AA370" s="38"/>
      <c r="AB370" s="38"/>
      <c r="AC370" s="38"/>
      <c r="AD370" s="38"/>
      <c r="AE370" s="38"/>
      <c r="AR370" s="230" t="s">
        <v>236</v>
      </c>
      <c r="AT370" s="230" t="s">
        <v>159</v>
      </c>
      <c r="AU370" s="230" t="s">
        <v>82</v>
      </c>
      <c r="AY370" s="17" t="s">
        <v>158</v>
      </c>
      <c r="BE370" s="231">
        <f>IF(N370="základní",J370,0)</f>
        <v>0</v>
      </c>
      <c r="BF370" s="231">
        <f>IF(N370="snížená",J370,0)</f>
        <v>0</v>
      </c>
      <c r="BG370" s="231">
        <f>IF(N370="zákl. přenesená",J370,0)</f>
        <v>0</v>
      </c>
      <c r="BH370" s="231">
        <f>IF(N370="sníž. přenesená",J370,0)</f>
        <v>0</v>
      </c>
      <c r="BI370" s="231">
        <f>IF(N370="nulová",J370,0)</f>
        <v>0</v>
      </c>
      <c r="BJ370" s="17" t="s">
        <v>82</v>
      </c>
      <c r="BK370" s="231">
        <f>ROUND(I370*H370,2)</f>
        <v>0</v>
      </c>
      <c r="BL370" s="17" t="s">
        <v>236</v>
      </c>
      <c r="BM370" s="230" t="s">
        <v>648</v>
      </c>
    </row>
    <row r="371" spans="1:47" s="2" customFormat="1" ht="12">
      <c r="A371" s="38"/>
      <c r="B371" s="39"/>
      <c r="C371" s="40"/>
      <c r="D371" s="232" t="s">
        <v>165</v>
      </c>
      <c r="E371" s="40"/>
      <c r="F371" s="233" t="s">
        <v>647</v>
      </c>
      <c r="G371" s="40"/>
      <c r="H371" s="40"/>
      <c r="I371" s="136"/>
      <c r="J371" s="40"/>
      <c r="K371" s="40"/>
      <c r="L371" s="44"/>
      <c r="M371" s="234"/>
      <c r="N371" s="235"/>
      <c r="O371" s="84"/>
      <c r="P371" s="84"/>
      <c r="Q371" s="84"/>
      <c r="R371" s="84"/>
      <c r="S371" s="84"/>
      <c r="T371" s="85"/>
      <c r="U371" s="38"/>
      <c r="V371" s="38"/>
      <c r="W371" s="38"/>
      <c r="X371" s="38"/>
      <c r="Y371" s="38"/>
      <c r="Z371" s="38"/>
      <c r="AA371" s="38"/>
      <c r="AB371" s="38"/>
      <c r="AC371" s="38"/>
      <c r="AD371" s="38"/>
      <c r="AE371" s="38"/>
      <c r="AT371" s="17" t="s">
        <v>165</v>
      </c>
      <c r="AU371" s="17" t="s">
        <v>82</v>
      </c>
    </row>
    <row r="372" spans="1:65" s="2" customFormat="1" ht="21.75" customHeight="1">
      <c r="A372" s="38"/>
      <c r="B372" s="39"/>
      <c r="C372" s="219" t="s">
        <v>639</v>
      </c>
      <c r="D372" s="219" t="s">
        <v>159</v>
      </c>
      <c r="E372" s="220" t="s">
        <v>650</v>
      </c>
      <c r="F372" s="221" t="s">
        <v>651</v>
      </c>
      <c r="G372" s="222" t="s">
        <v>202</v>
      </c>
      <c r="H372" s="223">
        <v>20</v>
      </c>
      <c r="I372" s="224"/>
      <c r="J372" s="225">
        <f>ROUND(I372*H372,2)</f>
        <v>0</v>
      </c>
      <c r="K372" s="221" t="s">
        <v>213</v>
      </c>
      <c r="L372" s="44"/>
      <c r="M372" s="226" t="s">
        <v>19</v>
      </c>
      <c r="N372" s="227" t="s">
        <v>45</v>
      </c>
      <c r="O372" s="84"/>
      <c r="P372" s="228">
        <f>O372*H372</f>
        <v>0</v>
      </c>
      <c r="Q372" s="228">
        <v>0</v>
      </c>
      <c r="R372" s="228">
        <f>Q372*H372</f>
        <v>0</v>
      </c>
      <c r="S372" s="228">
        <v>0</v>
      </c>
      <c r="T372" s="229">
        <f>S372*H372</f>
        <v>0</v>
      </c>
      <c r="U372" s="38"/>
      <c r="V372" s="38"/>
      <c r="W372" s="38"/>
      <c r="X372" s="38"/>
      <c r="Y372" s="38"/>
      <c r="Z372" s="38"/>
      <c r="AA372" s="38"/>
      <c r="AB372" s="38"/>
      <c r="AC372" s="38"/>
      <c r="AD372" s="38"/>
      <c r="AE372" s="38"/>
      <c r="AR372" s="230" t="s">
        <v>236</v>
      </c>
      <c r="AT372" s="230" t="s">
        <v>159</v>
      </c>
      <c r="AU372" s="230" t="s">
        <v>82</v>
      </c>
      <c r="AY372" s="17" t="s">
        <v>158</v>
      </c>
      <c r="BE372" s="231">
        <f>IF(N372="základní",J372,0)</f>
        <v>0</v>
      </c>
      <c r="BF372" s="231">
        <f>IF(N372="snížená",J372,0)</f>
        <v>0</v>
      </c>
      <c r="BG372" s="231">
        <f>IF(N372="zákl. přenesená",J372,0)</f>
        <v>0</v>
      </c>
      <c r="BH372" s="231">
        <f>IF(N372="sníž. přenesená",J372,0)</f>
        <v>0</v>
      </c>
      <c r="BI372" s="231">
        <f>IF(N372="nulová",J372,0)</f>
        <v>0</v>
      </c>
      <c r="BJ372" s="17" t="s">
        <v>82</v>
      </c>
      <c r="BK372" s="231">
        <f>ROUND(I372*H372,2)</f>
        <v>0</v>
      </c>
      <c r="BL372" s="17" t="s">
        <v>236</v>
      </c>
      <c r="BM372" s="230" t="s">
        <v>652</v>
      </c>
    </row>
    <row r="373" spans="1:47" s="2" customFormat="1" ht="12">
      <c r="A373" s="38"/>
      <c r="B373" s="39"/>
      <c r="C373" s="40"/>
      <c r="D373" s="232" t="s">
        <v>165</v>
      </c>
      <c r="E373" s="40"/>
      <c r="F373" s="233" t="s">
        <v>653</v>
      </c>
      <c r="G373" s="40"/>
      <c r="H373" s="40"/>
      <c r="I373" s="136"/>
      <c r="J373" s="40"/>
      <c r="K373" s="40"/>
      <c r="L373" s="44"/>
      <c r="M373" s="234"/>
      <c r="N373" s="235"/>
      <c r="O373" s="84"/>
      <c r="P373" s="84"/>
      <c r="Q373" s="84"/>
      <c r="R373" s="84"/>
      <c r="S373" s="84"/>
      <c r="T373" s="85"/>
      <c r="U373" s="38"/>
      <c r="V373" s="38"/>
      <c r="W373" s="38"/>
      <c r="X373" s="38"/>
      <c r="Y373" s="38"/>
      <c r="Z373" s="38"/>
      <c r="AA373" s="38"/>
      <c r="AB373" s="38"/>
      <c r="AC373" s="38"/>
      <c r="AD373" s="38"/>
      <c r="AE373" s="38"/>
      <c r="AT373" s="17" t="s">
        <v>165</v>
      </c>
      <c r="AU373" s="17" t="s">
        <v>82</v>
      </c>
    </row>
    <row r="374" spans="1:51" s="13" customFormat="1" ht="12">
      <c r="A374" s="13"/>
      <c r="B374" s="236"/>
      <c r="C374" s="237"/>
      <c r="D374" s="232" t="s">
        <v>166</v>
      </c>
      <c r="E374" s="238" t="s">
        <v>19</v>
      </c>
      <c r="F374" s="239" t="s">
        <v>1386</v>
      </c>
      <c r="G374" s="237"/>
      <c r="H374" s="240">
        <v>20</v>
      </c>
      <c r="I374" s="241"/>
      <c r="J374" s="237"/>
      <c r="K374" s="237"/>
      <c r="L374" s="242"/>
      <c r="M374" s="243"/>
      <c r="N374" s="244"/>
      <c r="O374" s="244"/>
      <c r="P374" s="244"/>
      <c r="Q374" s="244"/>
      <c r="R374" s="244"/>
      <c r="S374" s="244"/>
      <c r="T374" s="245"/>
      <c r="U374" s="13"/>
      <c r="V374" s="13"/>
      <c r="W374" s="13"/>
      <c r="X374" s="13"/>
      <c r="Y374" s="13"/>
      <c r="Z374" s="13"/>
      <c r="AA374" s="13"/>
      <c r="AB374" s="13"/>
      <c r="AC374" s="13"/>
      <c r="AD374" s="13"/>
      <c r="AE374" s="13"/>
      <c r="AT374" s="246" t="s">
        <v>166</v>
      </c>
      <c r="AU374" s="246" t="s">
        <v>82</v>
      </c>
      <c r="AV374" s="13" t="s">
        <v>85</v>
      </c>
      <c r="AW374" s="13" t="s">
        <v>34</v>
      </c>
      <c r="AX374" s="13" t="s">
        <v>82</v>
      </c>
      <c r="AY374" s="246" t="s">
        <v>158</v>
      </c>
    </row>
    <row r="375" spans="1:65" s="2" customFormat="1" ht="21.75" customHeight="1">
      <c r="A375" s="38"/>
      <c r="B375" s="39"/>
      <c r="C375" s="219" t="s">
        <v>645</v>
      </c>
      <c r="D375" s="219" t="s">
        <v>159</v>
      </c>
      <c r="E375" s="220" t="s">
        <v>1387</v>
      </c>
      <c r="F375" s="221" t="s">
        <v>1388</v>
      </c>
      <c r="G375" s="222" t="s">
        <v>202</v>
      </c>
      <c r="H375" s="223">
        <v>2</v>
      </c>
      <c r="I375" s="224"/>
      <c r="J375" s="225">
        <f>ROUND(I375*H375,2)</f>
        <v>0</v>
      </c>
      <c r="K375" s="221" t="s">
        <v>19</v>
      </c>
      <c r="L375" s="44"/>
      <c r="M375" s="226" t="s">
        <v>19</v>
      </c>
      <c r="N375" s="227" t="s">
        <v>45</v>
      </c>
      <c r="O375" s="84"/>
      <c r="P375" s="228">
        <f>O375*H375</f>
        <v>0</v>
      </c>
      <c r="Q375" s="228">
        <v>0</v>
      </c>
      <c r="R375" s="228">
        <f>Q375*H375</f>
        <v>0</v>
      </c>
      <c r="S375" s="228">
        <v>0</v>
      </c>
      <c r="T375" s="229">
        <f>S375*H375</f>
        <v>0</v>
      </c>
      <c r="U375" s="38"/>
      <c r="V375" s="38"/>
      <c r="W375" s="38"/>
      <c r="X375" s="38"/>
      <c r="Y375" s="38"/>
      <c r="Z375" s="38"/>
      <c r="AA375" s="38"/>
      <c r="AB375" s="38"/>
      <c r="AC375" s="38"/>
      <c r="AD375" s="38"/>
      <c r="AE375" s="38"/>
      <c r="AR375" s="230" t="s">
        <v>236</v>
      </c>
      <c r="AT375" s="230" t="s">
        <v>159</v>
      </c>
      <c r="AU375" s="230" t="s">
        <v>82</v>
      </c>
      <c r="AY375" s="17" t="s">
        <v>158</v>
      </c>
      <c r="BE375" s="231">
        <f>IF(N375="základní",J375,0)</f>
        <v>0</v>
      </c>
      <c r="BF375" s="231">
        <f>IF(N375="snížená",J375,0)</f>
        <v>0</v>
      </c>
      <c r="BG375" s="231">
        <f>IF(N375="zákl. přenesená",J375,0)</f>
        <v>0</v>
      </c>
      <c r="BH375" s="231">
        <f>IF(N375="sníž. přenesená",J375,0)</f>
        <v>0</v>
      </c>
      <c r="BI375" s="231">
        <f>IF(N375="nulová",J375,0)</f>
        <v>0</v>
      </c>
      <c r="BJ375" s="17" t="s">
        <v>82</v>
      </c>
      <c r="BK375" s="231">
        <f>ROUND(I375*H375,2)</f>
        <v>0</v>
      </c>
      <c r="BL375" s="17" t="s">
        <v>236</v>
      </c>
      <c r="BM375" s="230" t="s">
        <v>658</v>
      </c>
    </row>
    <row r="376" spans="1:47" s="2" customFormat="1" ht="12">
      <c r="A376" s="38"/>
      <c r="B376" s="39"/>
      <c r="C376" s="40"/>
      <c r="D376" s="232" t="s">
        <v>165</v>
      </c>
      <c r="E376" s="40"/>
      <c r="F376" s="233" t="s">
        <v>1388</v>
      </c>
      <c r="G376" s="40"/>
      <c r="H376" s="40"/>
      <c r="I376" s="136"/>
      <c r="J376" s="40"/>
      <c r="K376" s="40"/>
      <c r="L376" s="44"/>
      <c r="M376" s="234"/>
      <c r="N376" s="235"/>
      <c r="O376" s="84"/>
      <c r="P376" s="84"/>
      <c r="Q376" s="84"/>
      <c r="R376" s="84"/>
      <c r="S376" s="84"/>
      <c r="T376" s="85"/>
      <c r="U376" s="38"/>
      <c r="V376" s="38"/>
      <c r="W376" s="38"/>
      <c r="X376" s="38"/>
      <c r="Y376" s="38"/>
      <c r="Z376" s="38"/>
      <c r="AA376" s="38"/>
      <c r="AB376" s="38"/>
      <c r="AC376" s="38"/>
      <c r="AD376" s="38"/>
      <c r="AE376" s="38"/>
      <c r="AT376" s="17" t="s">
        <v>165</v>
      </c>
      <c r="AU376" s="17" t="s">
        <v>82</v>
      </c>
    </row>
    <row r="377" spans="1:65" s="2" customFormat="1" ht="21.75" customHeight="1">
      <c r="A377" s="38"/>
      <c r="B377" s="39"/>
      <c r="C377" s="219" t="s">
        <v>649</v>
      </c>
      <c r="D377" s="219" t="s">
        <v>159</v>
      </c>
      <c r="E377" s="220" t="s">
        <v>1389</v>
      </c>
      <c r="F377" s="221" t="s">
        <v>1390</v>
      </c>
      <c r="G377" s="222" t="s">
        <v>202</v>
      </c>
      <c r="H377" s="223">
        <v>2</v>
      </c>
      <c r="I377" s="224"/>
      <c r="J377" s="225">
        <f>ROUND(I377*H377,2)</f>
        <v>0</v>
      </c>
      <c r="K377" s="221" t="s">
        <v>213</v>
      </c>
      <c r="L377" s="44"/>
      <c r="M377" s="226" t="s">
        <v>19</v>
      </c>
      <c r="N377" s="227" t="s">
        <v>45</v>
      </c>
      <c r="O377" s="84"/>
      <c r="P377" s="228">
        <f>O377*H377</f>
        <v>0</v>
      </c>
      <c r="Q377" s="228">
        <v>0</v>
      </c>
      <c r="R377" s="228">
        <f>Q377*H377</f>
        <v>0</v>
      </c>
      <c r="S377" s="228">
        <v>0</v>
      </c>
      <c r="T377" s="229">
        <f>S377*H377</f>
        <v>0</v>
      </c>
      <c r="U377" s="38"/>
      <c r="V377" s="38"/>
      <c r="W377" s="38"/>
      <c r="X377" s="38"/>
      <c r="Y377" s="38"/>
      <c r="Z377" s="38"/>
      <c r="AA377" s="38"/>
      <c r="AB377" s="38"/>
      <c r="AC377" s="38"/>
      <c r="AD377" s="38"/>
      <c r="AE377" s="38"/>
      <c r="AR377" s="230" t="s">
        <v>236</v>
      </c>
      <c r="AT377" s="230" t="s">
        <v>159</v>
      </c>
      <c r="AU377" s="230" t="s">
        <v>82</v>
      </c>
      <c r="AY377" s="17" t="s">
        <v>158</v>
      </c>
      <c r="BE377" s="231">
        <f>IF(N377="základní",J377,0)</f>
        <v>0</v>
      </c>
      <c r="BF377" s="231">
        <f>IF(N377="snížená",J377,0)</f>
        <v>0</v>
      </c>
      <c r="BG377" s="231">
        <f>IF(N377="zákl. přenesená",J377,0)</f>
        <v>0</v>
      </c>
      <c r="BH377" s="231">
        <f>IF(N377="sníž. přenesená",J377,0)</f>
        <v>0</v>
      </c>
      <c r="BI377" s="231">
        <f>IF(N377="nulová",J377,0)</f>
        <v>0</v>
      </c>
      <c r="BJ377" s="17" t="s">
        <v>82</v>
      </c>
      <c r="BK377" s="231">
        <f>ROUND(I377*H377,2)</f>
        <v>0</v>
      </c>
      <c r="BL377" s="17" t="s">
        <v>236</v>
      </c>
      <c r="BM377" s="230" t="s">
        <v>662</v>
      </c>
    </row>
    <row r="378" spans="1:47" s="2" customFormat="1" ht="12">
      <c r="A378" s="38"/>
      <c r="B378" s="39"/>
      <c r="C378" s="40"/>
      <c r="D378" s="232" t="s">
        <v>165</v>
      </c>
      <c r="E378" s="40"/>
      <c r="F378" s="233" t="s">
        <v>1391</v>
      </c>
      <c r="G378" s="40"/>
      <c r="H378" s="40"/>
      <c r="I378" s="136"/>
      <c r="J378" s="40"/>
      <c r="K378" s="40"/>
      <c r="L378" s="44"/>
      <c r="M378" s="234"/>
      <c r="N378" s="235"/>
      <c r="O378" s="84"/>
      <c r="P378" s="84"/>
      <c r="Q378" s="84"/>
      <c r="R378" s="84"/>
      <c r="S378" s="84"/>
      <c r="T378" s="85"/>
      <c r="U378" s="38"/>
      <c r="V378" s="38"/>
      <c r="W378" s="38"/>
      <c r="X378" s="38"/>
      <c r="Y378" s="38"/>
      <c r="Z378" s="38"/>
      <c r="AA378" s="38"/>
      <c r="AB378" s="38"/>
      <c r="AC378" s="38"/>
      <c r="AD378" s="38"/>
      <c r="AE378" s="38"/>
      <c r="AT378" s="17" t="s">
        <v>165</v>
      </c>
      <c r="AU378" s="17" t="s">
        <v>82</v>
      </c>
    </row>
    <row r="379" spans="1:51" s="13" customFormat="1" ht="12">
      <c r="A379" s="13"/>
      <c r="B379" s="236"/>
      <c r="C379" s="237"/>
      <c r="D379" s="232" t="s">
        <v>166</v>
      </c>
      <c r="E379" s="238" t="s">
        <v>19</v>
      </c>
      <c r="F379" s="239" t="s">
        <v>1325</v>
      </c>
      <c r="G379" s="237"/>
      <c r="H379" s="240">
        <v>2</v>
      </c>
      <c r="I379" s="241"/>
      <c r="J379" s="237"/>
      <c r="K379" s="237"/>
      <c r="L379" s="242"/>
      <c r="M379" s="243"/>
      <c r="N379" s="244"/>
      <c r="O379" s="244"/>
      <c r="P379" s="244"/>
      <c r="Q379" s="244"/>
      <c r="R379" s="244"/>
      <c r="S379" s="244"/>
      <c r="T379" s="245"/>
      <c r="U379" s="13"/>
      <c r="V379" s="13"/>
      <c r="W379" s="13"/>
      <c r="X379" s="13"/>
      <c r="Y379" s="13"/>
      <c r="Z379" s="13"/>
      <c r="AA379" s="13"/>
      <c r="AB379" s="13"/>
      <c r="AC379" s="13"/>
      <c r="AD379" s="13"/>
      <c r="AE379" s="13"/>
      <c r="AT379" s="246" t="s">
        <v>166</v>
      </c>
      <c r="AU379" s="246" t="s">
        <v>82</v>
      </c>
      <c r="AV379" s="13" t="s">
        <v>85</v>
      </c>
      <c r="AW379" s="13" t="s">
        <v>34</v>
      </c>
      <c r="AX379" s="13" t="s">
        <v>82</v>
      </c>
      <c r="AY379" s="246" t="s">
        <v>158</v>
      </c>
    </row>
    <row r="380" spans="1:65" s="2" customFormat="1" ht="21.75" customHeight="1">
      <c r="A380" s="38"/>
      <c r="B380" s="39"/>
      <c r="C380" s="219" t="s">
        <v>655</v>
      </c>
      <c r="D380" s="219" t="s">
        <v>159</v>
      </c>
      <c r="E380" s="220" t="s">
        <v>666</v>
      </c>
      <c r="F380" s="221" t="s">
        <v>667</v>
      </c>
      <c r="G380" s="222" t="s">
        <v>202</v>
      </c>
      <c r="H380" s="223">
        <v>8</v>
      </c>
      <c r="I380" s="224"/>
      <c r="J380" s="225">
        <f>ROUND(I380*H380,2)</f>
        <v>0</v>
      </c>
      <c r="K380" s="221" t="s">
        <v>19</v>
      </c>
      <c r="L380" s="44"/>
      <c r="M380" s="226" t="s">
        <v>19</v>
      </c>
      <c r="N380" s="227" t="s">
        <v>45</v>
      </c>
      <c r="O380" s="84"/>
      <c r="P380" s="228">
        <f>O380*H380</f>
        <v>0</v>
      </c>
      <c r="Q380" s="228">
        <v>0</v>
      </c>
      <c r="R380" s="228">
        <f>Q380*H380</f>
        <v>0</v>
      </c>
      <c r="S380" s="228">
        <v>0</v>
      </c>
      <c r="T380" s="229">
        <f>S380*H380</f>
        <v>0</v>
      </c>
      <c r="U380" s="38"/>
      <c r="V380" s="38"/>
      <c r="W380" s="38"/>
      <c r="X380" s="38"/>
      <c r="Y380" s="38"/>
      <c r="Z380" s="38"/>
      <c r="AA380" s="38"/>
      <c r="AB380" s="38"/>
      <c r="AC380" s="38"/>
      <c r="AD380" s="38"/>
      <c r="AE380" s="38"/>
      <c r="AR380" s="230" t="s">
        <v>236</v>
      </c>
      <c r="AT380" s="230" t="s">
        <v>159</v>
      </c>
      <c r="AU380" s="230" t="s">
        <v>82</v>
      </c>
      <c r="AY380" s="17" t="s">
        <v>158</v>
      </c>
      <c r="BE380" s="231">
        <f>IF(N380="základní",J380,0)</f>
        <v>0</v>
      </c>
      <c r="BF380" s="231">
        <f>IF(N380="snížená",J380,0)</f>
        <v>0</v>
      </c>
      <c r="BG380" s="231">
        <f>IF(N380="zákl. přenesená",J380,0)</f>
        <v>0</v>
      </c>
      <c r="BH380" s="231">
        <f>IF(N380="sníž. přenesená",J380,0)</f>
        <v>0</v>
      </c>
      <c r="BI380" s="231">
        <f>IF(N380="nulová",J380,0)</f>
        <v>0</v>
      </c>
      <c r="BJ380" s="17" t="s">
        <v>82</v>
      </c>
      <c r="BK380" s="231">
        <f>ROUND(I380*H380,2)</f>
        <v>0</v>
      </c>
      <c r="BL380" s="17" t="s">
        <v>236</v>
      </c>
      <c r="BM380" s="230" t="s">
        <v>1392</v>
      </c>
    </row>
    <row r="381" spans="1:47" s="2" customFormat="1" ht="12">
      <c r="A381" s="38"/>
      <c r="B381" s="39"/>
      <c r="C381" s="40"/>
      <c r="D381" s="232" t="s">
        <v>165</v>
      </c>
      <c r="E381" s="40"/>
      <c r="F381" s="233" t="s">
        <v>667</v>
      </c>
      <c r="G381" s="40"/>
      <c r="H381" s="40"/>
      <c r="I381" s="136"/>
      <c r="J381" s="40"/>
      <c r="K381" s="40"/>
      <c r="L381" s="44"/>
      <c r="M381" s="234"/>
      <c r="N381" s="235"/>
      <c r="O381" s="84"/>
      <c r="P381" s="84"/>
      <c r="Q381" s="84"/>
      <c r="R381" s="84"/>
      <c r="S381" s="84"/>
      <c r="T381" s="85"/>
      <c r="U381" s="38"/>
      <c r="V381" s="38"/>
      <c r="W381" s="38"/>
      <c r="X381" s="38"/>
      <c r="Y381" s="38"/>
      <c r="Z381" s="38"/>
      <c r="AA381" s="38"/>
      <c r="AB381" s="38"/>
      <c r="AC381" s="38"/>
      <c r="AD381" s="38"/>
      <c r="AE381" s="38"/>
      <c r="AT381" s="17" t="s">
        <v>165</v>
      </c>
      <c r="AU381" s="17" t="s">
        <v>82</v>
      </c>
    </row>
    <row r="382" spans="1:65" s="2" customFormat="1" ht="21.75" customHeight="1">
      <c r="A382" s="38"/>
      <c r="B382" s="39"/>
      <c r="C382" s="219" t="s">
        <v>659</v>
      </c>
      <c r="D382" s="219" t="s">
        <v>159</v>
      </c>
      <c r="E382" s="220" t="s">
        <v>670</v>
      </c>
      <c r="F382" s="221" t="s">
        <v>671</v>
      </c>
      <c r="G382" s="222" t="s">
        <v>202</v>
      </c>
      <c r="H382" s="223">
        <v>8</v>
      </c>
      <c r="I382" s="224"/>
      <c r="J382" s="225">
        <f>ROUND(I382*H382,2)</f>
        <v>0</v>
      </c>
      <c r="K382" s="221" t="s">
        <v>213</v>
      </c>
      <c r="L382" s="44"/>
      <c r="M382" s="226" t="s">
        <v>19</v>
      </c>
      <c r="N382" s="227" t="s">
        <v>45</v>
      </c>
      <c r="O382" s="84"/>
      <c r="P382" s="228">
        <f>O382*H382</f>
        <v>0</v>
      </c>
      <c r="Q382" s="228">
        <v>0</v>
      </c>
      <c r="R382" s="228">
        <f>Q382*H382</f>
        <v>0</v>
      </c>
      <c r="S382" s="228">
        <v>0</v>
      </c>
      <c r="T382" s="229">
        <f>S382*H382</f>
        <v>0</v>
      </c>
      <c r="U382" s="38"/>
      <c r="V382" s="38"/>
      <c r="W382" s="38"/>
      <c r="X382" s="38"/>
      <c r="Y382" s="38"/>
      <c r="Z382" s="38"/>
      <c r="AA382" s="38"/>
      <c r="AB382" s="38"/>
      <c r="AC382" s="38"/>
      <c r="AD382" s="38"/>
      <c r="AE382" s="38"/>
      <c r="AR382" s="230" t="s">
        <v>236</v>
      </c>
      <c r="AT382" s="230" t="s">
        <v>159</v>
      </c>
      <c r="AU382" s="230" t="s">
        <v>82</v>
      </c>
      <c r="AY382" s="17" t="s">
        <v>158</v>
      </c>
      <c r="BE382" s="231">
        <f>IF(N382="základní",J382,0)</f>
        <v>0</v>
      </c>
      <c r="BF382" s="231">
        <f>IF(N382="snížená",J382,0)</f>
        <v>0</v>
      </c>
      <c r="BG382" s="231">
        <f>IF(N382="zákl. přenesená",J382,0)</f>
        <v>0</v>
      </c>
      <c r="BH382" s="231">
        <f>IF(N382="sníž. přenesená",J382,0)</f>
        <v>0</v>
      </c>
      <c r="BI382" s="231">
        <f>IF(N382="nulová",J382,0)</f>
        <v>0</v>
      </c>
      <c r="BJ382" s="17" t="s">
        <v>82</v>
      </c>
      <c r="BK382" s="231">
        <f>ROUND(I382*H382,2)</f>
        <v>0</v>
      </c>
      <c r="BL382" s="17" t="s">
        <v>236</v>
      </c>
      <c r="BM382" s="230" t="s">
        <v>1393</v>
      </c>
    </row>
    <row r="383" spans="1:47" s="2" customFormat="1" ht="12">
      <c r="A383" s="38"/>
      <c r="B383" s="39"/>
      <c r="C383" s="40"/>
      <c r="D383" s="232" t="s">
        <v>165</v>
      </c>
      <c r="E383" s="40"/>
      <c r="F383" s="233" t="s">
        <v>673</v>
      </c>
      <c r="G383" s="40"/>
      <c r="H383" s="40"/>
      <c r="I383" s="136"/>
      <c r="J383" s="40"/>
      <c r="K383" s="40"/>
      <c r="L383" s="44"/>
      <c r="M383" s="234"/>
      <c r="N383" s="235"/>
      <c r="O383" s="84"/>
      <c r="P383" s="84"/>
      <c r="Q383" s="84"/>
      <c r="R383" s="84"/>
      <c r="S383" s="84"/>
      <c r="T383" s="85"/>
      <c r="U383" s="38"/>
      <c r="V383" s="38"/>
      <c r="W383" s="38"/>
      <c r="X383" s="38"/>
      <c r="Y383" s="38"/>
      <c r="Z383" s="38"/>
      <c r="AA383" s="38"/>
      <c r="AB383" s="38"/>
      <c r="AC383" s="38"/>
      <c r="AD383" s="38"/>
      <c r="AE383" s="38"/>
      <c r="AT383" s="17" t="s">
        <v>165</v>
      </c>
      <c r="AU383" s="17" t="s">
        <v>82</v>
      </c>
    </row>
    <row r="384" spans="1:51" s="13" customFormat="1" ht="12">
      <c r="A384" s="13"/>
      <c r="B384" s="236"/>
      <c r="C384" s="237"/>
      <c r="D384" s="232" t="s">
        <v>166</v>
      </c>
      <c r="E384" s="238" t="s">
        <v>19</v>
      </c>
      <c r="F384" s="239" t="s">
        <v>1394</v>
      </c>
      <c r="G384" s="237"/>
      <c r="H384" s="240">
        <v>8</v>
      </c>
      <c r="I384" s="241"/>
      <c r="J384" s="237"/>
      <c r="K384" s="237"/>
      <c r="L384" s="242"/>
      <c r="M384" s="243"/>
      <c r="N384" s="244"/>
      <c r="O384" s="244"/>
      <c r="P384" s="244"/>
      <c r="Q384" s="244"/>
      <c r="R384" s="244"/>
      <c r="S384" s="244"/>
      <c r="T384" s="245"/>
      <c r="U384" s="13"/>
      <c r="V384" s="13"/>
      <c r="W384" s="13"/>
      <c r="X384" s="13"/>
      <c r="Y384" s="13"/>
      <c r="Z384" s="13"/>
      <c r="AA384" s="13"/>
      <c r="AB384" s="13"/>
      <c r="AC384" s="13"/>
      <c r="AD384" s="13"/>
      <c r="AE384" s="13"/>
      <c r="AT384" s="246" t="s">
        <v>166</v>
      </c>
      <c r="AU384" s="246" t="s">
        <v>82</v>
      </c>
      <c r="AV384" s="13" t="s">
        <v>85</v>
      </c>
      <c r="AW384" s="13" t="s">
        <v>34</v>
      </c>
      <c r="AX384" s="13" t="s">
        <v>82</v>
      </c>
      <c r="AY384" s="246" t="s">
        <v>158</v>
      </c>
    </row>
    <row r="385" spans="1:65" s="2" customFormat="1" ht="21.75" customHeight="1">
      <c r="A385" s="38"/>
      <c r="B385" s="39"/>
      <c r="C385" s="219" t="s">
        <v>665</v>
      </c>
      <c r="D385" s="219" t="s">
        <v>159</v>
      </c>
      <c r="E385" s="220" t="s">
        <v>676</v>
      </c>
      <c r="F385" s="221" t="s">
        <v>677</v>
      </c>
      <c r="G385" s="222" t="s">
        <v>202</v>
      </c>
      <c r="H385" s="223">
        <v>2</v>
      </c>
      <c r="I385" s="224"/>
      <c r="J385" s="225">
        <f>ROUND(I385*H385,2)</f>
        <v>0</v>
      </c>
      <c r="K385" s="221" t="s">
        <v>19</v>
      </c>
      <c r="L385" s="44"/>
      <c r="M385" s="226" t="s">
        <v>19</v>
      </c>
      <c r="N385" s="227" t="s">
        <v>45</v>
      </c>
      <c r="O385" s="84"/>
      <c r="P385" s="228">
        <f>O385*H385</f>
        <v>0</v>
      </c>
      <c r="Q385" s="228">
        <v>0</v>
      </c>
      <c r="R385" s="228">
        <f>Q385*H385</f>
        <v>0</v>
      </c>
      <c r="S385" s="228">
        <v>0</v>
      </c>
      <c r="T385" s="229">
        <f>S385*H385</f>
        <v>0</v>
      </c>
      <c r="U385" s="38"/>
      <c r="V385" s="38"/>
      <c r="W385" s="38"/>
      <c r="X385" s="38"/>
      <c r="Y385" s="38"/>
      <c r="Z385" s="38"/>
      <c r="AA385" s="38"/>
      <c r="AB385" s="38"/>
      <c r="AC385" s="38"/>
      <c r="AD385" s="38"/>
      <c r="AE385" s="38"/>
      <c r="AR385" s="230" t="s">
        <v>236</v>
      </c>
      <c r="AT385" s="230" t="s">
        <v>159</v>
      </c>
      <c r="AU385" s="230" t="s">
        <v>82</v>
      </c>
      <c r="AY385" s="17" t="s">
        <v>158</v>
      </c>
      <c r="BE385" s="231">
        <f>IF(N385="základní",J385,0)</f>
        <v>0</v>
      </c>
      <c r="BF385" s="231">
        <f>IF(N385="snížená",J385,0)</f>
        <v>0</v>
      </c>
      <c r="BG385" s="231">
        <f>IF(N385="zákl. přenesená",J385,0)</f>
        <v>0</v>
      </c>
      <c r="BH385" s="231">
        <f>IF(N385="sníž. přenesená",J385,0)</f>
        <v>0</v>
      </c>
      <c r="BI385" s="231">
        <f>IF(N385="nulová",J385,0)</f>
        <v>0</v>
      </c>
      <c r="BJ385" s="17" t="s">
        <v>82</v>
      </c>
      <c r="BK385" s="231">
        <f>ROUND(I385*H385,2)</f>
        <v>0</v>
      </c>
      <c r="BL385" s="17" t="s">
        <v>236</v>
      </c>
      <c r="BM385" s="230" t="s">
        <v>678</v>
      </c>
    </row>
    <row r="386" spans="1:47" s="2" customFormat="1" ht="12">
      <c r="A386" s="38"/>
      <c r="B386" s="39"/>
      <c r="C386" s="40"/>
      <c r="D386" s="232" t="s">
        <v>165</v>
      </c>
      <c r="E386" s="40"/>
      <c r="F386" s="233" t="s">
        <v>677</v>
      </c>
      <c r="G386" s="40"/>
      <c r="H386" s="40"/>
      <c r="I386" s="136"/>
      <c r="J386" s="40"/>
      <c r="K386" s="40"/>
      <c r="L386" s="44"/>
      <c r="M386" s="234"/>
      <c r="N386" s="235"/>
      <c r="O386" s="84"/>
      <c r="P386" s="84"/>
      <c r="Q386" s="84"/>
      <c r="R386" s="84"/>
      <c r="S386" s="84"/>
      <c r="T386" s="85"/>
      <c r="U386" s="38"/>
      <c r="V386" s="38"/>
      <c r="W386" s="38"/>
      <c r="X386" s="38"/>
      <c r="Y386" s="38"/>
      <c r="Z386" s="38"/>
      <c r="AA386" s="38"/>
      <c r="AB386" s="38"/>
      <c r="AC386" s="38"/>
      <c r="AD386" s="38"/>
      <c r="AE386" s="38"/>
      <c r="AT386" s="17" t="s">
        <v>165</v>
      </c>
      <c r="AU386" s="17" t="s">
        <v>82</v>
      </c>
    </row>
    <row r="387" spans="1:65" s="2" customFormat="1" ht="21.75" customHeight="1">
      <c r="A387" s="38"/>
      <c r="B387" s="39"/>
      <c r="C387" s="219" t="s">
        <v>669</v>
      </c>
      <c r="D387" s="219" t="s">
        <v>159</v>
      </c>
      <c r="E387" s="220" t="s">
        <v>680</v>
      </c>
      <c r="F387" s="221" t="s">
        <v>681</v>
      </c>
      <c r="G387" s="222" t="s">
        <v>202</v>
      </c>
      <c r="H387" s="223">
        <v>2</v>
      </c>
      <c r="I387" s="224"/>
      <c r="J387" s="225">
        <f>ROUND(I387*H387,2)</f>
        <v>0</v>
      </c>
      <c r="K387" s="221" t="s">
        <v>213</v>
      </c>
      <c r="L387" s="44"/>
      <c r="M387" s="226" t="s">
        <v>19</v>
      </c>
      <c r="N387" s="227" t="s">
        <v>45</v>
      </c>
      <c r="O387" s="84"/>
      <c r="P387" s="228">
        <f>O387*H387</f>
        <v>0</v>
      </c>
      <c r="Q387" s="228">
        <v>0</v>
      </c>
      <c r="R387" s="228">
        <f>Q387*H387</f>
        <v>0</v>
      </c>
      <c r="S387" s="228">
        <v>0</v>
      </c>
      <c r="T387" s="229">
        <f>S387*H387</f>
        <v>0</v>
      </c>
      <c r="U387" s="38"/>
      <c r="V387" s="38"/>
      <c r="W387" s="38"/>
      <c r="X387" s="38"/>
      <c r="Y387" s="38"/>
      <c r="Z387" s="38"/>
      <c r="AA387" s="38"/>
      <c r="AB387" s="38"/>
      <c r="AC387" s="38"/>
      <c r="AD387" s="38"/>
      <c r="AE387" s="38"/>
      <c r="AR387" s="230" t="s">
        <v>236</v>
      </c>
      <c r="AT387" s="230" t="s">
        <v>159</v>
      </c>
      <c r="AU387" s="230" t="s">
        <v>82</v>
      </c>
      <c r="AY387" s="17" t="s">
        <v>158</v>
      </c>
      <c r="BE387" s="231">
        <f>IF(N387="základní",J387,0)</f>
        <v>0</v>
      </c>
      <c r="BF387" s="231">
        <f>IF(N387="snížená",J387,0)</f>
        <v>0</v>
      </c>
      <c r="BG387" s="231">
        <f>IF(N387="zákl. přenesená",J387,0)</f>
        <v>0</v>
      </c>
      <c r="BH387" s="231">
        <f>IF(N387="sníž. přenesená",J387,0)</f>
        <v>0</v>
      </c>
      <c r="BI387" s="231">
        <f>IF(N387="nulová",J387,0)</f>
        <v>0</v>
      </c>
      <c r="BJ387" s="17" t="s">
        <v>82</v>
      </c>
      <c r="BK387" s="231">
        <f>ROUND(I387*H387,2)</f>
        <v>0</v>
      </c>
      <c r="BL387" s="17" t="s">
        <v>236</v>
      </c>
      <c r="BM387" s="230" t="s">
        <v>682</v>
      </c>
    </row>
    <row r="388" spans="1:47" s="2" customFormat="1" ht="12">
      <c r="A388" s="38"/>
      <c r="B388" s="39"/>
      <c r="C388" s="40"/>
      <c r="D388" s="232" t="s">
        <v>165</v>
      </c>
      <c r="E388" s="40"/>
      <c r="F388" s="233" t="s">
        <v>683</v>
      </c>
      <c r="G388" s="40"/>
      <c r="H388" s="40"/>
      <c r="I388" s="136"/>
      <c r="J388" s="40"/>
      <c r="K388" s="40"/>
      <c r="L388" s="44"/>
      <c r="M388" s="234"/>
      <c r="N388" s="235"/>
      <c r="O388" s="84"/>
      <c r="P388" s="84"/>
      <c r="Q388" s="84"/>
      <c r="R388" s="84"/>
      <c r="S388" s="84"/>
      <c r="T388" s="85"/>
      <c r="U388" s="38"/>
      <c r="V388" s="38"/>
      <c r="W388" s="38"/>
      <c r="X388" s="38"/>
      <c r="Y388" s="38"/>
      <c r="Z388" s="38"/>
      <c r="AA388" s="38"/>
      <c r="AB388" s="38"/>
      <c r="AC388" s="38"/>
      <c r="AD388" s="38"/>
      <c r="AE388" s="38"/>
      <c r="AT388" s="17" t="s">
        <v>165</v>
      </c>
      <c r="AU388" s="17" t="s">
        <v>82</v>
      </c>
    </row>
    <row r="389" spans="1:51" s="13" customFormat="1" ht="12">
      <c r="A389" s="13"/>
      <c r="B389" s="236"/>
      <c r="C389" s="237"/>
      <c r="D389" s="232" t="s">
        <v>166</v>
      </c>
      <c r="E389" s="238" t="s">
        <v>19</v>
      </c>
      <c r="F389" s="239" t="s">
        <v>1325</v>
      </c>
      <c r="G389" s="237"/>
      <c r="H389" s="240">
        <v>2</v>
      </c>
      <c r="I389" s="241"/>
      <c r="J389" s="237"/>
      <c r="K389" s="237"/>
      <c r="L389" s="242"/>
      <c r="M389" s="243"/>
      <c r="N389" s="244"/>
      <c r="O389" s="244"/>
      <c r="P389" s="244"/>
      <c r="Q389" s="244"/>
      <c r="R389" s="244"/>
      <c r="S389" s="244"/>
      <c r="T389" s="245"/>
      <c r="U389" s="13"/>
      <c r="V389" s="13"/>
      <c r="W389" s="13"/>
      <c r="X389" s="13"/>
      <c r="Y389" s="13"/>
      <c r="Z389" s="13"/>
      <c r="AA389" s="13"/>
      <c r="AB389" s="13"/>
      <c r="AC389" s="13"/>
      <c r="AD389" s="13"/>
      <c r="AE389" s="13"/>
      <c r="AT389" s="246" t="s">
        <v>166</v>
      </c>
      <c r="AU389" s="246" t="s">
        <v>82</v>
      </c>
      <c r="AV389" s="13" t="s">
        <v>85</v>
      </c>
      <c r="AW389" s="13" t="s">
        <v>34</v>
      </c>
      <c r="AX389" s="13" t="s">
        <v>82</v>
      </c>
      <c r="AY389" s="246" t="s">
        <v>158</v>
      </c>
    </row>
    <row r="390" spans="1:65" s="2" customFormat="1" ht="21.75" customHeight="1">
      <c r="A390" s="38"/>
      <c r="B390" s="39"/>
      <c r="C390" s="219" t="s">
        <v>675</v>
      </c>
      <c r="D390" s="219" t="s">
        <v>159</v>
      </c>
      <c r="E390" s="220" t="s">
        <v>686</v>
      </c>
      <c r="F390" s="221" t="s">
        <v>687</v>
      </c>
      <c r="G390" s="222" t="s">
        <v>202</v>
      </c>
      <c r="H390" s="223">
        <v>6</v>
      </c>
      <c r="I390" s="224"/>
      <c r="J390" s="225">
        <f>ROUND(I390*H390,2)</f>
        <v>0</v>
      </c>
      <c r="K390" s="221" t="s">
        <v>213</v>
      </c>
      <c r="L390" s="44"/>
      <c r="M390" s="226" t="s">
        <v>19</v>
      </c>
      <c r="N390" s="227" t="s">
        <v>45</v>
      </c>
      <c r="O390" s="84"/>
      <c r="P390" s="228">
        <f>O390*H390</f>
        <v>0</v>
      </c>
      <c r="Q390" s="228">
        <v>0</v>
      </c>
      <c r="R390" s="228">
        <f>Q390*H390</f>
        <v>0</v>
      </c>
      <c r="S390" s="228">
        <v>0</v>
      </c>
      <c r="T390" s="229">
        <f>S390*H390</f>
        <v>0</v>
      </c>
      <c r="U390" s="38"/>
      <c r="V390" s="38"/>
      <c r="W390" s="38"/>
      <c r="X390" s="38"/>
      <c r="Y390" s="38"/>
      <c r="Z390" s="38"/>
      <c r="AA390" s="38"/>
      <c r="AB390" s="38"/>
      <c r="AC390" s="38"/>
      <c r="AD390" s="38"/>
      <c r="AE390" s="38"/>
      <c r="AR390" s="230" t="s">
        <v>236</v>
      </c>
      <c r="AT390" s="230" t="s">
        <v>159</v>
      </c>
      <c r="AU390" s="230" t="s">
        <v>82</v>
      </c>
      <c r="AY390" s="17" t="s">
        <v>158</v>
      </c>
      <c r="BE390" s="231">
        <f>IF(N390="základní",J390,0)</f>
        <v>0</v>
      </c>
      <c r="BF390" s="231">
        <f>IF(N390="snížená",J390,0)</f>
        <v>0</v>
      </c>
      <c r="BG390" s="231">
        <f>IF(N390="zákl. přenesená",J390,0)</f>
        <v>0</v>
      </c>
      <c r="BH390" s="231">
        <f>IF(N390="sníž. přenesená",J390,0)</f>
        <v>0</v>
      </c>
      <c r="BI390" s="231">
        <f>IF(N390="nulová",J390,0)</f>
        <v>0</v>
      </c>
      <c r="BJ390" s="17" t="s">
        <v>82</v>
      </c>
      <c r="BK390" s="231">
        <f>ROUND(I390*H390,2)</f>
        <v>0</v>
      </c>
      <c r="BL390" s="17" t="s">
        <v>236</v>
      </c>
      <c r="BM390" s="230" t="s">
        <v>688</v>
      </c>
    </row>
    <row r="391" spans="1:47" s="2" customFormat="1" ht="12">
      <c r="A391" s="38"/>
      <c r="B391" s="39"/>
      <c r="C391" s="40"/>
      <c r="D391" s="232" t="s">
        <v>165</v>
      </c>
      <c r="E391" s="40"/>
      <c r="F391" s="233" t="s">
        <v>687</v>
      </c>
      <c r="G391" s="40"/>
      <c r="H391" s="40"/>
      <c r="I391" s="136"/>
      <c r="J391" s="40"/>
      <c r="K391" s="40"/>
      <c r="L391" s="44"/>
      <c r="M391" s="234"/>
      <c r="N391" s="235"/>
      <c r="O391" s="84"/>
      <c r="P391" s="84"/>
      <c r="Q391" s="84"/>
      <c r="R391" s="84"/>
      <c r="S391" s="84"/>
      <c r="T391" s="85"/>
      <c r="U391" s="38"/>
      <c r="V391" s="38"/>
      <c r="W391" s="38"/>
      <c r="X391" s="38"/>
      <c r="Y391" s="38"/>
      <c r="Z391" s="38"/>
      <c r="AA391" s="38"/>
      <c r="AB391" s="38"/>
      <c r="AC391" s="38"/>
      <c r="AD391" s="38"/>
      <c r="AE391" s="38"/>
      <c r="AT391" s="17" t="s">
        <v>165</v>
      </c>
      <c r="AU391" s="17" t="s">
        <v>82</v>
      </c>
    </row>
    <row r="392" spans="1:65" s="2" customFormat="1" ht="16.5" customHeight="1">
      <c r="A392" s="38"/>
      <c r="B392" s="39"/>
      <c r="C392" s="259" t="s">
        <v>679</v>
      </c>
      <c r="D392" s="259" t="s">
        <v>199</v>
      </c>
      <c r="E392" s="260" t="s">
        <v>690</v>
      </c>
      <c r="F392" s="261" t="s">
        <v>691</v>
      </c>
      <c r="G392" s="262" t="s">
        <v>202</v>
      </c>
      <c r="H392" s="263">
        <v>6</v>
      </c>
      <c r="I392" s="264"/>
      <c r="J392" s="265">
        <f>ROUND(I392*H392,2)</f>
        <v>0</v>
      </c>
      <c r="K392" s="261" t="s">
        <v>19</v>
      </c>
      <c r="L392" s="266"/>
      <c r="M392" s="267" t="s">
        <v>19</v>
      </c>
      <c r="N392" s="268" t="s">
        <v>45</v>
      </c>
      <c r="O392" s="84"/>
      <c r="P392" s="228">
        <f>O392*H392</f>
        <v>0</v>
      </c>
      <c r="Q392" s="228">
        <v>0</v>
      </c>
      <c r="R392" s="228">
        <f>Q392*H392</f>
        <v>0</v>
      </c>
      <c r="S392" s="228">
        <v>0</v>
      </c>
      <c r="T392" s="229">
        <f>S392*H392</f>
        <v>0</v>
      </c>
      <c r="U392" s="38"/>
      <c r="V392" s="38"/>
      <c r="W392" s="38"/>
      <c r="X392" s="38"/>
      <c r="Y392" s="38"/>
      <c r="Z392" s="38"/>
      <c r="AA392" s="38"/>
      <c r="AB392" s="38"/>
      <c r="AC392" s="38"/>
      <c r="AD392" s="38"/>
      <c r="AE392" s="38"/>
      <c r="AR392" s="230" t="s">
        <v>241</v>
      </c>
      <c r="AT392" s="230" t="s">
        <v>199</v>
      </c>
      <c r="AU392" s="230" t="s">
        <v>82</v>
      </c>
      <c r="AY392" s="17" t="s">
        <v>158</v>
      </c>
      <c r="BE392" s="231">
        <f>IF(N392="základní",J392,0)</f>
        <v>0</v>
      </c>
      <c r="BF392" s="231">
        <f>IF(N392="snížená",J392,0)</f>
        <v>0</v>
      </c>
      <c r="BG392" s="231">
        <f>IF(N392="zákl. přenesená",J392,0)</f>
        <v>0</v>
      </c>
      <c r="BH392" s="231">
        <f>IF(N392="sníž. přenesená",J392,0)</f>
        <v>0</v>
      </c>
      <c r="BI392" s="231">
        <f>IF(N392="nulová",J392,0)</f>
        <v>0</v>
      </c>
      <c r="BJ392" s="17" t="s">
        <v>82</v>
      </c>
      <c r="BK392" s="231">
        <f>ROUND(I392*H392,2)</f>
        <v>0</v>
      </c>
      <c r="BL392" s="17" t="s">
        <v>236</v>
      </c>
      <c r="BM392" s="230" t="s">
        <v>692</v>
      </c>
    </row>
    <row r="393" spans="1:47" s="2" customFormat="1" ht="12">
      <c r="A393" s="38"/>
      <c r="B393" s="39"/>
      <c r="C393" s="40"/>
      <c r="D393" s="232" t="s">
        <v>165</v>
      </c>
      <c r="E393" s="40"/>
      <c r="F393" s="233" t="s">
        <v>691</v>
      </c>
      <c r="G393" s="40"/>
      <c r="H393" s="40"/>
      <c r="I393" s="136"/>
      <c r="J393" s="40"/>
      <c r="K393" s="40"/>
      <c r="L393" s="44"/>
      <c r="M393" s="234"/>
      <c r="N393" s="235"/>
      <c r="O393" s="84"/>
      <c r="P393" s="84"/>
      <c r="Q393" s="84"/>
      <c r="R393" s="84"/>
      <c r="S393" s="84"/>
      <c r="T393" s="85"/>
      <c r="U393" s="38"/>
      <c r="V393" s="38"/>
      <c r="W393" s="38"/>
      <c r="X393" s="38"/>
      <c r="Y393" s="38"/>
      <c r="Z393" s="38"/>
      <c r="AA393" s="38"/>
      <c r="AB393" s="38"/>
      <c r="AC393" s="38"/>
      <c r="AD393" s="38"/>
      <c r="AE393" s="38"/>
      <c r="AT393" s="17" t="s">
        <v>165</v>
      </c>
      <c r="AU393" s="17" t="s">
        <v>82</v>
      </c>
    </row>
    <row r="394" spans="1:51" s="13" customFormat="1" ht="12">
      <c r="A394" s="13"/>
      <c r="B394" s="236"/>
      <c r="C394" s="237"/>
      <c r="D394" s="232" t="s">
        <v>166</v>
      </c>
      <c r="E394" s="238" t="s">
        <v>19</v>
      </c>
      <c r="F394" s="239" t="s">
        <v>1395</v>
      </c>
      <c r="G394" s="237"/>
      <c r="H394" s="240">
        <v>6</v>
      </c>
      <c r="I394" s="241"/>
      <c r="J394" s="237"/>
      <c r="K394" s="237"/>
      <c r="L394" s="242"/>
      <c r="M394" s="243"/>
      <c r="N394" s="244"/>
      <c r="O394" s="244"/>
      <c r="P394" s="244"/>
      <c r="Q394" s="244"/>
      <c r="R394" s="244"/>
      <c r="S394" s="244"/>
      <c r="T394" s="245"/>
      <c r="U394" s="13"/>
      <c r="V394" s="13"/>
      <c r="W394" s="13"/>
      <c r="X394" s="13"/>
      <c r="Y394" s="13"/>
      <c r="Z394" s="13"/>
      <c r="AA394" s="13"/>
      <c r="AB394" s="13"/>
      <c r="AC394" s="13"/>
      <c r="AD394" s="13"/>
      <c r="AE394" s="13"/>
      <c r="AT394" s="246" t="s">
        <v>166</v>
      </c>
      <c r="AU394" s="246" t="s">
        <v>82</v>
      </c>
      <c r="AV394" s="13" t="s">
        <v>85</v>
      </c>
      <c r="AW394" s="13" t="s">
        <v>34</v>
      </c>
      <c r="AX394" s="13" t="s">
        <v>82</v>
      </c>
      <c r="AY394" s="246" t="s">
        <v>158</v>
      </c>
    </row>
    <row r="395" spans="1:65" s="2" customFormat="1" ht="21.75" customHeight="1">
      <c r="A395" s="38"/>
      <c r="B395" s="39"/>
      <c r="C395" s="219" t="s">
        <v>685</v>
      </c>
      <c r="D395" s="219" t="s">
        <v>159</v>
      </c>
      <c r="E395" s="220" t="s">
        <v>694</v>
      </c>
      <c r="F395" s="221" t="s">
        <v>695</v>
      </c>
      <c r="G395" s="222" t="s">
        <v>202</v>
      </c>
      <c r="H395" s="223">
        <v>4</v>
      </c>
      <c r="I395" s="224"/>
      <c r="J395" s="225">
        <f>ROUND(I395*H395,2)</f>
        <v>0</v>
      </c>
      <c r="K395" s="221" t="s">
        <v>213</v>
      </c>
      <c r="L395" s="44"/>
      <c r="M395" s="226" t="s">
        <v>19</v>
      </c>
      <c r="N395" s="227" t="s">
        <v>45</v>
      </c>
      <c r="O395" s="84"/>
      <c r="P395" s="228">
        <f>O395*H395</f>
        <v>0</v>
      </c>
      <c r="Q395" s="228">
        <v>0.5701</v>
      </c>
      <c r="R395" s="228">
        <f>Q395*H395</f>
        <v>2.2804</v>
      </c>
      <c r="S395" s="228">
        <v>0</v>
      </c>
      <c r="T395" s="229">
        <f>S395*H395</f>
        <v>0</v>
      </c>
      <c r="U395" s="38"/>
      <c r="V395" s="38"/>
      <c r="W395" s="38"/>
      <c r="X395" s="38"/>
      <c r="Y395" s="38"/>
      <c r="Z395" s="38"/>
      <c r="AA395" s="38"/>
      <c r="AB395" s="38"/>
      <c r="AC395" s="38"/>
      <c r="AD395" s="38"/>
      <c r="AE395" s="38"/>
      <c r="AR395" s="230" t="s">
        <v>236</v>
      </c>
      <c r="AT395" s="230" t="s">
        <v>159</v>
      </c>
      <c r="AU395" s="230" t="s">
        <v>82</v>
      </c>
      <c r="AY395" s="17" t="s">
        <v>158</v>
      </c>
      <c r="BE395" s="231">
        <f>IF(N395="základní",J395,0)</f>
        <v>0</v>
      </c>
      <c r="BF395" s="231">
        <f>IF(N395="snížená",J395,0)</f>
        <v>0</v>
      </c>
      <c r="BG395" s="231">
        <f>IF(N395="zákl. přenesená",J395,0)</f>
        <v>0</v>
      </c>
      <c r="BH395" s="231">
        <f>IF(N395="sníž. přenesená",J395,0)</f>
        <v>0</v>
      </c>
      <c r="BI395" s="231">
        <f>IF(N395="nulová",J395,0)</f>
        <v>0</v>
      </c>
      <c r="BJ395" s="17" t="s">
        <v>82</v>
      </c>
      <c r="BK395" s="231">
        <f>ROUND(I395*H395,2)</f>
        <v>0</v>
      </c>
      <c r="BL395" s="17" t="s">
        <v>236</v>
      </c>
      <c r="BM395" s="230" t="s">
        <v>696</v>
      </c>
    </row>
    <row r="396" spans="1:47" s="2" customFormat="1" ht="12">
      <c r="A396" s="38"/>
      <c r="B396" s="39"/>
      <c r="C396" s="40"/>
      <c r="D396" s="232" t="s">
        <v>165</v>
      </c>
      <c r="E396" s="40"/>
      <c r="F396" s="233" t="s">
        <v>697</v>
      </c>
      <c r="G396" s="40"/>
      <c r="H396" s="40"/>
      <c r="I396" s="136"/>
      <c r="J396" s="40"/>
      <c r="K396" s="40"/>
      <c r="L396" s="44"/>
      <c r="M396" s="234"/>
      <c r="N396" s="235"/>
      <c r="O396" s="84"/>
      <c r="P396" s="84"/>
      <c r="Q396" s="84"/>
      <c r="R396" s="84"/>
      <c r="S396" s="84"/>
      <c r="T396" s="85"/>
      <c r="U396" s="38"/>
      <c r="V396" s="38"/>
      <c r="W396" s="38"/>
      <c r="X396" s="38"/>
      <c r="Y396" s="38"/>
      <c r="Z396" s="38"/>
      <c r="AA396" s="38"/>
      <c r="AB396" s="38"/>
      <c r="AC396" s="38"/>
      <c r="AD396" s="38"/>
      <c r="AE396" s="38"/>
      <c r="AT396" s="17" t="s">
        <v>165</v>
      </c>
      <c r="AU396" s="17" t="s">
        <v>82</v>
      </c>
    </row>
    <row r="397" spans="1:47" s="2" customFormat="1" ht="12">
      <c r="A397" s="38"/>
      <c r="B397" s="39"/>
      <c r="C397" s="40"/>
      <c r="D397" s="232" t="s">
        <v>216</v>
      </c>
      <c r="E397" s="40"/>
      <c r="F397" s="258" t="s">
        <v>413</v>
      </c>
      <c r="G397" s="40"/>
      <c r="H397" s="40"/>
      <c r="I397" s="136"/>
      <c r="J397" s="40"/>
      <c r="K397" s="40"/>
      <c r="L397" s="44"/>
      <c r="M397" s="234"/>
      <c r="N397" s="235"/>
      <c r="O397" s="84"/>
      <c r="P397" s="84"/>
      <c r="Q397" s="84"/>
      <c r="R397" s="84"/>
      <c r="S397" s="84"/>
      <c r="T397" s="85"/>
      <c r="U397" s="38"/>
      <c r="V397" s="38"/>
      <c r="W397" s="38"/>
      <c r="X397" s="38"/>
      <c r="Y397" s="38"/>
      <c r="Z397" s="38"/>
      <c r="AA397" s="38"/>
      <c r="AB397" s="38"/>
      <c r="AC397" s="38"/>
      <c r="AD397" s="38"/>
      <c r="AE397" s="38"/>
      <c r="AT397" s="17" t="s">
        <v>216</v>
      </c>
      <c r="AU397" s="17" t="s">
        <v>82</v>
      </c>
    </row>
    <row r="398" spans="1:65" s="2" customFormat="1" ht="16.5" customHeight="1">
      <c r="A398" s="38"/>
      <c r="B398" s="39"/>
      <c r="C398" s="259" t="s">
        <v>689</v>
      </c>
      <c r="D398" s="259" t="s">
        <v>199</v>
      </c>
      <c r="E398" s="260" t="s">
        <v>699</v>
      </c>
      <c r="F398" s="261" t="s">
        <v>700</v>
      </c>
      <c r="G398" s="262" t="s">
        <v>202</v>
      </c>
      <c r="H398" s="263">
        <v>2</v>
      </c>
      <c r="I398" s="264"/>
      <c r="J398" s="265">
        <f>ROUND(I398*H398,2)</f>
        <v>0</v>
      </c>
      <c r="K398" s="261" t="s">
        <v>19</v>
      </c>
      <c r="L398" s="266"/>
      <c r="M398" s="267" t="s">
        <v>19</v>
      </c>
      <c r="N398" s="268" t="s">
        <v>45</v>
      </c>
      <c r="O398" s="84"/>
      <c r="P398" s="228">
        <f>O398*H398</f>
        <v>0</v>
      </c>
      <c r="Q398" s="228">
        <v>0</v>
      </c>
      <c r="R398" s="228">
        <f>Q398*H398</f>
        <v>0</v>
      </c>
      <c r="S398" s="228">
        <v>0</v>
      </c>
      <c r="T398" s="229">
        <f>S398*H398</f>
        <v>0</v>
      </c>
      <c r="U398" s="38"/>
      <c r="V398" s="38"/>
      <c r="W398" s="38"/>
      <c r="X398" s="38"/>
      <c r="Y398" s="38"/>
      <c r="Z398" s="38"/>
      <c r="AA398" s="38"/>
      <c r="AB398" s="38"/>
      <c r="AC398" s="38"/>
      <c r="AD398" s="38"/>
      <c r="AE398" s="38"/>
      <c r="AR398" s="230" t="s">
        <v>241</v>
      </c>
      <c r="AT398" s="230" t="s">
        <v>199</v>
      </c>
      <c r="AU398" s="230" t="s">
        <v>82</v>
      </c>
      <c r="AY398" s="17" t="s">
        <v>158</v>
      </c>
      <c r="BE398" s="231">
        <f>IF(N398="základní",J398,0)</f>
        <v>0</v>
      </c>
      <c r="BF398" s="231">
        <f>IF(N398="snížená",J398,0)</f>
        <v>0</v>
      </c>
      <c r="BG398" s="231">
        <f>IF(N398="zákl. přenesená",J398,0)</f>
        <v>0</v>
      </c>
      <c r="BH398" s="231">
        <f>IF(N398="sníž. přenesená",J398,0)</f>
        <v>0</v>
      </c>
      <c r="BI398" s="231">
        <f>IF(N398="nulová",J398,0)</f>
        <v>0</v>
      </c>
      <c r="BJ398" s="17" t="s">
        <v>82</v>
      </c>
      <c r="BK398" s="231">
        <f>ROUND(I398*H398,2)</f>
        <v>0</v>
      </c>
      <c r="BL398" s="17" t="s">
        <v>236</v>
      </c>
      <c r="BM398" s="230" t="s">
        <v>701</v>
      </c>
    </row>
    <row r="399" spans="1:47" s="2" customFormat="1" ht="12">
      <c r="A399" s="38"/>
      <c r="B399" s="39"/>
      <c r="C399" s="40"/>
      <c r="D399" s="232" t="s">
        <v>165</v>
      </c>
      <c r="E399" s="40"/>
      <c r="F399" s="233" t="s">
        <v>700</v>
      </c>
      <c r="G399" s="40"/>
      <c r="H399" s="40"/>
      <c r="I399" s="136"/>
      <c r="J399" s="40"/>
      <c r="K399" s="40"/>
      <c r="L399" s="44"/>
      <c r="M399" s="234"/>
      <c r="N399" s="235"/>
      <c r="O399" s="84"/>
      <c r="P399" s="84"/>
      <c r="Q399" s="84"/>
      <c r="R399" s="84"/>
      <c r="S399" s="84"/>
      <c r="T399" s="85"/>
      <c r="U399" s="38"/>
      <c r="V399" s="38"/>
      <c r="W399" s="38"/>
      <c r="X399" s="38"/>
      <c r="Y399" s="38"/>
      <c r="Z399" s="38"/>
      <c r="AA399" s="38"/>
      <c r="AB399" s="38"/>
      <c r="AC399" s="38"/>
      <c r="AD399" s="38"/>
      <c r="AE399" s="38"/>
      <c r="AT399" s="17" t="s">
        <v>165</v>
      </c>
      <c r="AU399" s="17" t="s">
        <v>82</v>
      </c>
    </row>
    <row r="400" spans="1:51" s="13" customFormat="1" ht="12">
      <c r="A400" s="13"/>
      <c r="B400" s="236"/>
      <c r="C400" s="237"/>
      <c r="D400" s="232" t="s">
        <v>166</v>
      </c>
      <c r="E400" s="238" t="s">
        <v>19</v>
      </c>
      <c r="F400" s="239" t="s">
        <v>1396</v>
      </c>
      <c r="G400" s="237"/>
      <c r="H400" s="240">
        <v>2</v>
      </c>
      <c r="I400" s="241"/>
      <c r="J400" s="237"/>
      <c r="K400" s="237"/>
      <c r="L400" s="242"/>
      <c r="M400" s="243"/>
      <c r="N400" s="244"/>
      <c r="O400" s="244"/>
      <c r="P400" s="244"/>
      <c r="Q400" s="244"/>
      <c r="R400" s="244"/>
      <c r="S400" s="244"/>
      <c r="T400" s="245"/>
      <c r="U400" s="13"/>
      <c r="V400" s="13"/>
      <c r="W400" s="13"/>
      <c r="X400" s="13"/>
      <c r="Y400" s="13"/>
      <c r="Z400" s="13"/>
      <c r="AA400" s="13"/>
      <c r="AB400" s="13"/>
      <c r="AC400" s="13"/>
      <c r="AD400" s="13"/>
      <c r="AE400" s="13"/>
      <c r="AT400" s="246" t="s">
        <v>166</v>
      </c>
      <c r="AU400" s="246" t="s">
        <v>82</v>
      </c>
      <c r="AV400" s="13" t="s">
        <v>85</v>
      </c>
      <c r="AW400" s="13" t="s">
        <v>34</v>
      </c>
      <c r="AX400" s="13" t="s">
        <v>82</v>
      </c>
      <c r="AY400" s="246" t="s">
        <v>158</v>
      </c>
    </row>
    <row r="401" spans="1:65" s="2" customFormat="1" ht="16.5" customHeight="1">
      <c r="A401" s="38"/>
      <c r="B401" s="39"/>
      <c r="C401" s="259" t="s">
        <v>693</v>
      </c>
      <c r="D401" s="259" t="s">
        <v>199</v>
      </c>
      <c r="E401" s="260" t="s">
        <v>704</v>
      </c>
      <c r="F401" s="261" t="s">
        <v>705</v>
      </c>
      <c r="G401" s="262" t="s">
        <v>202</v>
      </c>
      <c r="H401" s="263">
        <v>2</v>
      </c>
      <c r="I401" s="264"/>
      <c r="J401" s="265">
        <f>ROUND(I401*H401,2)</f>
        <v>0</v>
      </c>
      <c r="K401" s="261" t="s">
        <v>19</v>
      </c>
      <c r="L401" s="266"/>
      <c r="M401" s="267" t="s">
        <v>19</v>
      </c>
      <c r="N401" s="268" t="s">
        <v>45</v>
      </c>
      <c r="O401" s="84"/>
      <c r="P401" s="228">
        <f>O401*H401</f>
        <v>0</v>
      </c>
      <c r="Q401" s="228">
        <v>0</v>
      </c>
      <c r="R401" s="228">
        <f>Q401*H401</f>
        <v>0</v>
      </c>
      <c r="S401" s="228">
        <v>0</v>
      </c>
      <c r="T401" s="229">
        <f>S401*H401</f>
        <v>0</v>
      </c>
      <c r="U401" s="38"/>
      <c r="V401" s="38"/>
      <c r="W401" s="38"/>
      <c r="X401" s="38"/>
      <c r="Y401" s="38"/>
      <c r="Z401" s="38"/>
      <c r="AA401" s="38"/>
      <c r="AB401" s="38"/>
      <c r="AC401" s="38"/>
      <c r="AD401" s="38"/>
      <c r="AE401" s="38"/>
      <c r="AR401" s="230" t="s">
        <v>241</v>
      </c>
      <c r="AT401" s="230" t="s">
        <v>199</v>
      </c>
      <c r="AU401" s="230" t="s">
        <v>82</v>
      </c>
      <c r="AY401" s="17" t="s">
        <v>158</v>
      </c>
      <c r="BE401" s="231">
        <f>IF(N401="základní",J401,0)</f>
        <v>0</v>
      </c>
      <c r="BF401" s="231">
        <f>IF(N401="snížená",J401,0)</f>
        <v>0</v>
      </c>
      <c r="BG401" s="231">
        <f>IF(N401="zákl. přenesená",J401,0)</f>
        <v>0</v>
      </c>
      <c r="BH401" s="231">
        <f>IF(N401="sníž. přenesená",J401,0)</f>
        <v>0</v>
      </c>
      <c r="BI401" s="231">
        <f>IF(N401="nulová",J401,0)</f>
        <v>0</v>
      </c>
      <c r="BJ401" s="17" t="s">
        <v>82</v>
      </c>
      <c r="BK401" s="231">
        <f>ROUND(I401*H401,2)</f>
        <v>0</v>
      </c>
      <c r="BL401" s="17" t="s">
        <v>236</v>
      </c>
      <c r="BM401" s="230" t="s">
        <v>706</v>
      </c>
    </row>
    <row r="402" spans="1:47" s="2" customFormat="1" ht="12">
      <c r="A402" s="38"/>
      <c r="B402" s="39"/>
      <c r="C402" s="40"/>
      <c r="D402" s="232" t="s">
        <v>165</v>
      </c>
      <c r="E402" s="40"/>
      <c r="F402" s="233" t="s">
        <v>705</v>
      </c>
      <c r="G402" s="40"/>
      <c r="H402" s="40"/>
      <c r="I402" s="136"/>
      <c r="J402" s="40"/>
      <c r="K402" s="40"/>
      <c r="L402" s="44"/>
      <c r="M402" s="234"/>
      <c r="N402" s="235"/>
      <c r="O402" s="84"/>
      <c r="P402" s="84"/>
      <c r="Q402" s="84"/>
      <c r="R402" s="84"/>
      <c r="S402" s="84"/>
      <c r="T402" s="85"/>
      <c r="U402" s="38"/>
      <c r="V402" s="38"/>
      <c r="W402" s="38"/>
      <c r="X402" s="38"/>
      <c r="Y402" s="38"/>
      <c r="Z402" s="38"/>
      <c r="AA402" s="38"/>
      <c r="AB402" s="38"/>
      <c r="AC402" s="38"/>
      <c r="AD402" s="38"/>
      <c r="AE402" s="38"/>
      <c r="AT402" s="17" t="s">
        <v>165</v>
      </c>
      <c r="AU402" s="17" t="s">
        <v>82</v>
      </c>
    </row>
    <row r="403" spans="1:51" s="13" customFormat="1" ht="12">
      <c r="A403" s="13"/>
      <c r="B403" s="236"/>
      <c r="C403" s="237"/>
      <c r="D403" s="232" t="s">
        <v>166</v>
      </c>
      <c r="E403" s="238" t="s">
        <v>19</v>
      </c>
      <c r="F403" s="239" t="s">
        <v>1396</v>
      </c>
      <c r="G403" s="237"/>
      <c r="H403" s="240">
        <v>2</v>
      </c>
      <c r="I403" s="241"/>
      <c r="J403" s="237"/>
      <c r="K403" s="237"/>
      <c r="L403" s="242"/>
      <c r="M403" s="243"/>
      <c r="N403" s="244"/>
      <c r="O403" s="244"/>
      <c r="P403" s="244"/>
      <c r="Q403" s="244"/>
      <c r="R403" s="244"/>
      <c r="S403" s="244"/>
      <c r="T403" s="245"/>
      <c r="U403" s="13"/>
      <c r="V403" s="13"/>
      <c r="W403" s="13"/>
      <c r="X403" s="13"/>
      <c r="Y403" s="13"/>
      <c r="Z403" s="13"/>
      <c r="AA403" s="13"/>
      <c r="AB403" s="13"/>
      <c r="AC403" s="13"/>
      <c r="AD403" s="13"/>
      <c r="AE403" s="13"/>
      <c r="AT403" s="246" t="s">
        <v>166</v>
      </c>
      <c r="AU403" s="246" t="s">
        <v>82</v>
      </c>
      <c r="AV403" s="13" t="s">
        <v>85</v>
      </c>
      <c r="AW403" s="13" t="s">
        <v>34</v>
      </c>
      <c r="AX403" s="13" t="s">
        <v>82</v>
      </c>
      <c r="AY403" s="246" t="s">
        <v>158</v>
      </c>
    </row>
    <row r="404" spans="1:65" s="2" customFormat="1" ht="16.5" customHeight="1">
      <c r="A404" s="38"/>
      <c r="B404" s="39"/>
      <c r="C404" s="219" t="s">
        <v>698</v>
      </c>
      <c r="D404" s="219" t="s">
        <v>159</v>
      </c>
      <c r="E404" s="220" t="s">
        <v>709</v>
      </c>
      <c r="F404" s="221" t="s">
        <v>710</v>
      </c>
      <c r="G404" s="222" t="s">
        <v>202</v>
      </c>
      <c r="H404" s="223">
        <v>1</v>
      </c>
      <c r="I404" s="224"/>
      <c r="J404" s="225">
        <f>ROUND(I404*H404,2)</f>
        <v>0</v>
      </c>
      <c r="K404" s="221" t="s">
        <v>213</v>
      </c>
      <c r="L404" s="44"/>
      <c r="M404" s="226" t="s">
        <v>19</v>
      </c>
      <c r="N404" s="227" t="s">
        <v>45</v>
      </c>
      <c r="O404" s="84"/>
      <c r="P404" s="228">
        <f>O404*H404</f>
        <v>0</v>
      </c>
      <c r="Q404" s="228">
        <v>0</v>
      </c>
      <c r="R404" s="228">
        <f>Q404*H404</f>
        <v>0</v>
      </c>
      <c r="S404" s="228">
        <v>0</v>
      </c>
      <c r="T404" s="229">
        <f>S404*H404</f>
        <v>0</v>
      </c>
      <c r="U404" s="38"/>
      <c r="V404" s="38"/>
      <c r="W404" s="38"/>
      <c r="X404" s="38"/>
      <c r="Y404" s="38"/>
      <c r="Z404" s="38"/>
      <c r="AA404" s="38"/>
      <c r="AB404" s="38"/>
      <c r="AC404" s="38"/>
      <c r="AD404" s="38"/>
      <c r="AE404" s="38"/>
      <c r="AR404" s="230" t="s">
        <v>236</v>
      </c>
      <c r="AT404" s="230" t="s">
        <v>159</v>
      </c>
      <c r="AU404" s="230" t="s">
        <v>82</v>
      </c>
      <c r="AY404" s="17" t="s">
        <v>158</v>
      </c>
      <c r="BE404" s="231">
        <f>IF(N404="základní",J404,0)</f>
        <v>0</v>
      </c>
      <c r="BF404" s="231">
        <f>IF(N404="snížená",J404,0)</f>
        <v>0</v>
      </c>
      <c r="BG404" s="231">
        <f>IF(N404="zákl. přenesená",J404,0)</f>
        <v>0</v>
      </c>
      <c r="BH404" s="231">
        <f>IF(N404="sníž. přenesená",J404,0)</f>
        <v>0</v>
      </c>
      <c r="BI404" s="231">
        <f>IF(N404="nulová",J404,0)</f>
        <v>0</v>
      </c>
      <c r="BJ404" s="17" t="s">
        <v>82</v>
      </c>
      <c r="BK404" s="231">
        <f>ROUND(I404*H404,2)</f>
        <v>0</v>
      </c>
      <c r="BL404" s="17" t="s">
        <v>236</v>
      </c>
      <c r="BM404" s="230" t="s">
        <v>711</v>
      </c>
    </row>
    <row r="405" spans="1:47" s="2" customFormat="1" ht="12">
      <c r="A405" s="38"/>
      <c r="B405" s="39"/>
      <c r="C405" s="40"/>
      <c r="D405" s="232" t="s">
        <v>165</v>
      </c>
      <c r="E405" s="40"/>
      <c r="F405" s="233" t="s">
        <v>710</v>
      </c>
      <c r="G405" s="40"/>
      <c r="H405" s="40"/>
      <c r="I405" s="136"/>
      <c r="J405" s="40"/>
      <c r="K405" s="40"/>
      <c r="L405" s="44"/>
      <c r="M405" s="234"/>
      <c r="N405" s="235"/>
      <c r="O405" s="84"/>
      <c r="P405" s="84"/>
      <c r="Q405" s="84"/>
      <c r="R405" s="84"/>
      <c r="S405" s="84"/>
      <c r="T405" s="85"/>
      <c r="U405" s="38"/>
      <c r="V405" s="38"/>
      <c r="W405" s="38"/>
      <c r="X405" s="38"/>
      <c r="Y405" s="38"/>
      <c r="Z405" s="38"/>
      <c r="AA405" s="38"/>
      <c r="AB405" s="38"/>
      <c r="AC405" s="38"/>
      <c r="AD405" s="38"/>
      <c r="AE405" s="38"/>
      <c r="AT405" s="17" t="s">
        <v>165</v>
      </c>
      <c r="AU405" s="17" t="s">
        <v>82</v>
      </c>
    </row>
    <row r="406" spans="1:65" s="2" customFormat="1" ht="16.5" customHeight="1">
      <c r="A406" s="38"/>
      <c r="B406" s="39"/>
      <c r="C406" s="259" t="s">
        <v>703</v>
      </c>
      <c r="D406" s="259" t="s">
        <v>199</v>
      </c>
      <c r="E406" s="260" t="s">
        <v>713</v>
      </c>
      <c r="F406" s="261" t="s">
        <v>714</v>
      </c>
      <c r="G406" s="262" t="s">
        <v>202</v>
      </c>
      <c r="H406" s="263">
        <v>1</v>
      </c>
      <c r="I406" s="264"/>
      <c r="J406" s="265">
        <f>ROUND(I406*H406,2)</f>
        <v>0</v>
      </c>
      <c r="K406" s="261" t="s">
        <v>19</v>
      </c>
      <c r="L406" s="266"/>
      <c r="M406" s="267" t="s">
        <v>19</v>
      </c>
      <c r="N406" s="268" t="s">
        <v>45</v>
      </c>
      <c r="O406" s="84"/>
      <c r="P406" s="228">
        <f>O406*H406</f>
        <v>0</v>
      </c>
      <c r="Q406" s="228">
        <v>0</v>
      </c>
      <c r="R406" s="228">
        <f>Q406*H406</f>
        <v>0</v>
      </c>
      <c r="S406" s="228">
        <v>0</v>
      </c>
      <c r="T406" s="229">
        <f>S406*H406</f>
        <v>0</v>
      </c>
      <c r="U406" s="38"/>
      <c r="V406" s="38"/>
      <c r="W406" s="38"/>
      <c r="X406" s="38"/>
      <c r="Y406" s="38"/>
      <c r="Z406" s="38"/>
      <c r="AA406" s="38"/>
      <c r="AB406" s="38"/>
      <c r="AC406" s="38"/>
      <c r="AD406" s="38"/>
      <c r="AE406" s="38"/>
      <c r="AR406" s="230" t="s">
        <v>241</v>
      </c>
      <c r="AT406" s="230" t="s">
        <v>199</v>
      </c>
      <c r="AU406" s="230" t="s">
        <v>82</v>
      </c>
      <c r="AY406" s="17" t="s">
        <v>158</v>
      </c>
      <c r="BE406" s="231">
        <f>IF(N406="základní",J406,0)</f>
        <v>0</v>
      </c>
      <c r="BF406" s="231">
        <f>IF(N406="snížená",J406,0)</f>
        <v>0</v>
      </c>
      <c r="BG406" s="231">
        <f>IF(N406="zákl. přenesená",J406,0)</f>
        <v>0</v>
      </c>
      <c r="BH406" s="231">
        <f>IF(N406="sníž. přenesená",J406,0)</f>
        <v>0</v>
      </c>
      <c r="BI406" s="231">
        <f>IF(N406="nulová",J406,0)</f>
        <v>0</v>
      </c>
      <c r="BJ406" s="17" t="s">
        <v>82</v>
      </c>
      <c r="BK406" s="231">
        <f>ROUND(I406*H406,2)</f>
        <v>0</v>
      </c>
      <c r="BL406" s="17" t="s">
        <v>236</v>
      </c>
      <c r="BM406" s="230" t="s">
        <v>715</v>
      </c>
    </row>
    <row r="407" spans="1:47" s="2" customFormat="1" ht="12">
      <c r="A407" s="38"/>
      <c r="B407" s="39"/>
      <c r="C407" s="40"/>
      <c r="D407" s="232" t="s">
        <v>165</v>
      </c>
      <c r="E407" s="40"/>
      <c r="F407" s="233" t="s">
        <v>714</v>
      </c>
      <c r="G407" s="40"/>
      <c r="H407" s="40"/>
      <c r="I407" s="136"/>
      <c r="J407" s="40"/>
      <c r="K407" s="40"/>
      <c r="L407" s="44"/>
      <c r="M407" s="234"/>
      <c r="N407" s="235"/>
      <c r="O407" s="84"/>
      <c r="P407" s="84"/>
      <c r="Q407" s="84"/>
      <c r="R407" s="84"/>
      <c r="S407" s="84"/>
      <c r="T407" s="85"/>
      <c r="U407" s="38"/>
      <c r="V407" s="38"/>
      <c r="W407" s="38"/>
      <c r="X407" s="38"/>
      <c r="Y407" s="38"/>
      <c r="Z407" s="38"/>
      <c r="AA407" s="38"/>
      <c r="AB407" s="38"/>
      <c r="AC407" s="38"/>
      <c r="AD407" s="38"/>
      <c r="AE407" s="38"/>
      <c r="AT407" s="17" t="s">
        <v>165</v>
      </c>
      <c r="AU407" s="17" t="s">
        <v>82</v>
      </c>
    </row>
    <row r="408" spans="1:51" s="13" customFormat="1" ht="12">
      <c r="A408" s="13"/>
      <c r="B408" s="236"/>
      <c r="C408" s="237"/>
      <c r="D408" s="232" t="s">
        <v>166</v>
      </c>
      <c r="E408" s="238" t="s">
        <v>19</v>
      </c>
      <c r="F408" s="239" t="s">
        <v>1307</v>
      </c>
      <c r="G408" s="237"/>
      <c r="H408" s="240">
        <v>1</v>
      </c>
      <c r="I408" s="241"/>
      <c r="J408" s="237"/>
      <c r="K408" s="237"/>
      <c r="L408" s="242"/>
      <c r="M408" s="243"/>
      <c r="N408" s="244"/>
      <c r="O408" s="244"/>
      <c r="P408" s="244"/>
      <c r="Q408" s="244"/>
      <c r="R408" s="244"/>
      <c r="S408" s="244"/>
      <c r="T408" s="245"/>
      <c r="U408" s="13"/>
      <c r="V408" s="13"/>
      <c r="W408" s="13"/>
      <c r="X408" s="13"/>
      <c r="Y408" s="13"/>
      <c r="Z408" s="13"/>
      <c r="AA408" s="13"/>
      <c r="AB408" s="13"/>
      <c r="AC408" s="13"/>
      <c r="AD408" s="13"/>
      <c r="AE408" s="13"/>
      <c r="AT408" s="246" t="s">
        <v>166</v>
      </c>
      <c r="AU408" s="246" t="s">
        <v>82</v>
      </c>
      <c r="AV408" s="13" t="s">
        <v>85</v>
      </c>
      <c r="AW408" s="13" t="s">
        <v>34</v>
      </c>
      <c r="AX408" s="13" t="s">
        <v>82</v>
      </c>
      <c r="AY408" s="246" t="s">
        <v>158</v>
      </c>
    </row>
    <row r="409" spans="1:65" s="2" customFormat="1" ht="16.5" customHeight="1">
      <c r="A409" s="38"/>
      <c r="B409" s="39"/>
      <c r="C409" s="259" t="s">
        <v>708</v>
      </c>
      <c r="D409" s="259" t="s">
        <v>199</v>
      </c>
      <c r="E409" s="260" t="s">
        <v>717</v>
      </c>
      <c r="F409" s="261" t="s">
        <v>718</v>
      </c>
      <c r="G409" s="262" t="s">
        <v>202</v>
      </c>
      <c r="H409" s="263">
        <v>5</v>
      </c>
      <c r="I409" s="264"/>
      <c r="J409" s="265">
        <f>ROUND(I409*H409,2)</f>
        <v>0</v>
      </c>
      <c r="K409" s="261" t="s">
        <v>19</v>
      </c>
      <c r="L409" s="266"/>
      <c r="M409" s="267" t="s">
        <v>19</v>
      </c>
      <c r="N409" s="268" t="s">
        <v>45</v>
      </c>
      <c r="O409" s="84"/>
      <c r="P409" s="228">
        <f>O409*H409</f>
        <v>0</v>
      </c>
      <c r="Q409" s="228">
        <v>0</v>
      </c>
      <c r="R409" s="228">
        <f>Q409*H409</f>
        <v>0</v>
      </c>
      <c r="S409" s="228">
        <v>0</v>
      </c>
      <c r="T409" s="229">
        <f>S409*H409</f>
        <v>0</v>
      </c>
      <c r="U409" s="38"/>
      <c r="V409" s="38"/>
      <c r="W409" s="38"/>
      <c r="X409" s="38"/>
      <c r="Y409" s="38"/>
      <c r="Z409" s="38"/>
      <c r="AA409" s="38"/>
      <c r="AB409" s="38"/>
      <c r="AC409" s="38"/>
      <c r="AD409" s="38"/>
      <c r="AE409" s="38"/>
      <c r="AR409" s="230" t="s">
        <v>241</v>
      </c>
      <c r="AT409" s="230" t="s">
        <v>199</v>
      </c>
      <c r="AU409" s="230" t="s">
        <v>82</v>
      </c>
      <c r="AY409" s="17" t="s">
        <v>158</v>
      </c>
      <c r="BE409" s="231">
        <f>IF(N409="základní",J409,0)</f>
        <v>0</v>
      </c>
      <c r="BF409" s="231">
        <f>IF(N409="snížená",J409,0)</f>
        <v>0</v>
      </c>
      <c r="BG409" s="231">
        <f>IF(N409="zákl. přenesená",J409,0)</f>
        <v>0</v>
      </c>
      <c r="BH409" s="231">
        <f>IF(N409="sníž. přenesená",J409,0)</f>
        <v>0</v>
      </c>
      <c r="BI409" s="231">
        <f>IF(N409="nulová",J409,0)</f>
        <v>0</v>
      </c>
      <c r="BJ409" s="17" t="s">
        <v>82</v>
      </c>
      <c r="BK409" s="231">
        <f>ROUND(I409*H409,2)</f>
        <v>0</v>
      </c>
      <c r="BL409" s="17" t="s">
        <v>236</v>
      </c>
      <c r="BM409" s="230" t="s">
        <v>1397</v>
      </c>
    </row>
    <row r="410" spans="1:47" s="2" customFormat="1" ht="12">
      <c r="A410" s="38"/>
      <c r="B410" s="39"/>
      <c r="C410" s="40"/>
      <c r="D410" s="232" t="s">
        <v>165</v>
      </c>
      <c r="E410" s="40"/>
      <c r="F410" s="233" t="s">
        <v>718</v>
      </c>
      <c r="G410" s="40"/>
      <c r="H410" s="40"/>
      <c r="I410" s="136"/>
      <c r="J410" s="40"/>
      <c r="K410" s="40"/>
      <c r="L410" s="44"/>
      <c r="M410" s="234"/>
      <c r="N410" s="235"/>
      <c r="O410" s="84"/>
      <c r="P410" s="84"/>
      <c r="Q410" s="84"/>
      <c r="R410" s="84"/>
      <c r="S410" s="84"/>
      <c r="T410" s="85"/>
      <c r="U410" s="38"/>
      <c r="V410" s="38"/>
      <c r="W410" s="38"/>
      <c r="X410" s="38"/>
      <c r="Y410" s="38"/>
      <c r="Z410" s="38"/>
      <c r="AA410" s="38"/>
      <c r="AB410" s="38"/>
      <c r="AC410" s="38"/>
      <c r="AD410" s="38"/>
      <c r="AE410" s="38"/>
      <c r="AT410" s="17" t="s">
        <v>165</v>
      </c>
      <c r="AU410" s="17" t="s">
        <v>82</v>
      </c>
    </row>
    <row r="411" spans="1:51" s="13" customFormat="1" ht="12">
      <c r="A411" s="13"/>
      <c r="B411" s="236"/>
      <c r="C411" s="237"/>
      <c r="D411" s="232" t="s">
        <v>166</v>
      </c>
      <c r="E411" s="238" t="s">
        <v>19</v>
      </c>
      <c r="F411" s="239" t="s">
        <v>1398</v>
      </c>
      <c r="G411" s="237"/>
      <c r="H411" s="240">
        <v>5</v>
      </c>
      <c r="I411" s="241"/>
      <c r="J411" s="237"/>
      <c r="K411" s="237"/>
      <c r="L411" s="242"/>
      <c r="M411" s="243"/>
      <c r="N411" s="244"/>
      <c r="O411" s="244"/>
      <c r="P411" s="244"/>
      <c r="Q411" s="244"/>
      <c r="R411" s="244"/>
      <c r="S411" s="244"/>
      <c r="T411" s="245"/>
      <c r="U411" s="13"/>
      <c r="V411" s="13"/>
      <c r="W411" s="13"/>
      <c r="X411" s="13"/>
      <c r="Y411" s="13"/>
      <c r="Z411" s="13"/>
      <c r="AA411" s="13"/>
      <c r="AB411" s="13"/>
      <c r="AC411" s="13"/>
      <c r="AD411" s="13"/>
      <c r="AE411" s="13"/>
      <c r="AT411" s="246" t="s">
        <v>166</v>
      </c>
      <c r="AU411" s="246" t="s">
        <v>82</v>
      </c>
      <c r="AV411" s="13" t="s">
        <v>85</v>
      </c>
      <c r="AW411" s="13" t="s">
        <v>34</v>
      </c>
      <c r="AX411" s="13" t="s">
        <v>82</v>
      </c>
      <c r="AY411" s="246" t="s">
        <v>158</v>
      </c>
    </row>
    <row r="412" spans="1:65" s="2" customFormat="1" ht="16.5" customHeight="1">
      <c r="A412" s="38"/>
      <c r="B412" s="39"/>
      <c r="C412" s="219" t="s">
        <v>712</v>
      </c>
      <c r="D412" s="219" t="s">
        <v>159</v>
      </c>
      <c r="E412" s="220" t="s">
        <v>722</v>
      </c>
      <c r="F412" s="221" t="s">
        <v>723</v>
      </c>
      <c r="G412" s="222" t="s">
        <v>202</v>
      </c>
      <c r="H412" s="223">
        <v>3</v>
      </c>
      <c r="I412" s="224"/>
      <c r="J412" s="225">
        <f>ROUND(I412*H412,2)</f>
        <v>0</v>
      </c>
      <c r="K412" s="221" t="s">
        <v>213</v>
      </c>
      <c r="L412" s="44"/>
      <c r="M412" s="226" t="s">
        <v>19</v>
      </c>
      <c r="N412" s="227" t="s">
        <v>45</v>
      </c>
      <c r="O412" s="84"/>
      <c r="P412" s="228">
        <f>O412*H412</f>
        <v>0</v>
      </c>
      <c r="Q412" s="228">
        <v>0</v>
      </c>
      <c r="R412" s="228">
        <f>Q412*H412</f>
        <v>0</v>
      </c>
      <c r="S412" s="228">
        <v>0</v>
      </c>
      <c r="T412" s="229">
        <f>S412*H412</f>
        <v>0</v>
      </c>
      <c r="U412" s="38"/>
      <c r="V412" s="38"/>
      <c r="W412" s="38"/>
      <c r="X412" s="38"/>
      <c r="Y412" s="38"/>
      <c r="Z412" s="38"/>
      <c r="AA412" s="38"/>
      <c r="AB412" s="38"/>
      <c r="AC412" s="38"/>
      <c r="AD412" s="38"/>
      <c r="AE412" s="38"/>
      <c r="AR412" s="230" t="s">
        <v>236</v>
      </c>
      <c r="AT412" s="230" t="s">
        <v>159</v>
      </c>
      <c r="AU412" s="230" t="s">
        <v>82</v>
      </c>
      <c r="AY412" s="17" t="s">
        <v>158</v>
      </c>
      <c r="BE412" s="231">
        <f>IF(N412="základní",J412,0)</f>
        <v>0</v>
      </c>
      <c r="BF412" s="231">
        <f>IF(N412="snížená",J412,0)</f>
        <v>0</v>
      </c>
      <c r="BG412" s="231">
        <f>IF(N412="zákl. přenesená",J412,0)</f>
        <v>0</v>
      </c>
      <c r="BH412" s="231">
        <f>IF(N412="sníž. přenesená",J412,0)</f>
        <v>0</v>
      </c>
      <c r="BI412" s="231">
        <f>IF(N412="nulová",J412,0)</f>
        <v>0</v>
      </c>
      <c r="BJ412" s="17" t="s">
        <v>82</v>
      </c>
      <c r="BK412" s="231">
        <f>ROUND(I412*H412,2)</f>
        <v>0</v>
      </c>
      <c r="BL412" s="17" t="s">
        <v>236</v>
      </c>
      <c r="BM412" s="230" t="s">
        <v>724</v>
      </c>
    </row>
    <row r="413" spans="1:47" s="2" customFormat="1" ht="12">
      <c r="A413" s="38"/>
      <c r="B413" s="39"/>
      <c r="C413" s="40"/>
      <c r="D413" s="232" t="s">
        <v>165</v>
      </c>
      <c r="E413" s="40"/>
      <c r="F413" s="233" t="s">
        <v>723</v>
      </c>
      <c r="G413" s="40"/>
      <c r="H413" s="40"/>
      <c r="I413" s="136"/>
      <c r="J413" s="40"/>
      <c r="K413" s="40"/>
      <c r="L413" s="44"/>
      <c r="M413" s="234"/>
      <c r="N413" s="235"/>
      <c r="O413" s="84"/>
      <c r="P413" s="84"/>
      <c r="Q413" s="84"/>
      <c r="R413" s="84"/>
      <c r="S413" s="84"/>
      <c r="T413" s="85"/>
      <c r="U413" s="38"/>
      <c r="V413" s="38"/>
      <c r="W413" s="38"/>
      <c r="X413" s="38"/>
      <c r="Y413" s="38"/>
      <c r="Z413" s="38"/>
      <c r="AA413" s="38"/>
      <c r="AB413" s="38"/>
      <c r="AC413" s="38"/>
      <c r="AD413" s="38"/>
      <c r="AE413" s="38"/>
      <c r="AT413" s="17" t="s">
        <v>165</v>
      </c>
      <c r="AU413" s="17" t="s">
        <v>82</v>
      </c>
    </row>
    <row r="414" spans="1:65" s="2" customFormat="1" ht="16.5" customHeight="1">
      <c r="A414" s="38"/>
      <c r="B414" s="39"/>
      <c r="C414" s="259" t="s">
        <v>716</v>
      </c>
      <c r="D414" s="259" t="s">
        <v>199</v>
      </c>
      <c r="E414" s="260" t="s">
        <v>730</v>
      </c>
      <c r="F414" s="261" t="s">
        <v>731</v>
      </c>
      <c r="G414" s="262" t="s">
        <v>202</v>
      </c>
      <c r="H414" s="263">
        <v>1</v>
      </c>
      <c r="I414" s="264"/>
      <c r="J414" s="265">
        <f>ROUND(I414*H414,2)</f>
        <v>0</v>
      </c>
      <c r="K414" s="261" t="s">
        <v>19</v>
      </c>
      <c r="L414" s="266"/>
      <c r="M414" s="267" t="s">
        <v>19</v>
      </c>
      <c r="N414" s="268" t="s">
        <v>45</v>
      </c>
      <c r="O414" s="84"/>
      <c r="P414" s="228">
        <f>O414*H414</f>
        <v>0</v>
      </c>
      <c r="Q414" s="228">
        <v>0</v>
      </c>
      <c r="R414" s="228">
        <f>Q414*H414</f>
        <v>0</v>
      </c>
      <c r="S414" s="228">
        <v>0</v>
      </c>
      <c r="T414" s="229">
        <f>S414*H414</f>
        <v>0</v>
      </c>
      <c r="U414" s="38"/>
      <c r="V414" s="38"/>
      <c r="W414" s="38"/>
      <c r="X414" s="38"/>
      <c r="Y414" s="38"/>
      <c r="Z414" s="38"/>
      <c r="AA414" s="38"/>
      <c r="AB414" s="38"/>
      <c r="AC414" s="38"/>
      <c r="AD414" s="38"/>
      <c r="AE414" s="38"/>
      <c r="AR414" s="230" t="s">
        <v>241</v>
      </c>
      <c r="AT414" s="230" t="s">
        <v>199</v>
      </c>
      <c r="AU414" s="230" t="s">
        <v>82</v>
      </c>
      <c r="AY414" s="17" t="s">
        <v>158</v>
      </c>
      <c r="BE414" s="231">
        <f>IF(N414="základní",J414,0)</f>
        <v>0</v>
      </c>
      <c r="BF414" s="231">
        <f>IF(N414="snížená",J414,0)</f>
        <v>0</v>
      </c>
      <c r="BG414" s="231">
        <f>IF(N414="zákl. přenesená",J414,0)</f>
        <v>0</v>
      </c>
      <c r="BH414" s="231">
        <f>IF(N414="sníž. přenesená",J414,0)</f>
        <v>0</v>
      </c>
      <c r="BI414" s="231">
        <f>IF(N414="nulová",J414,0)</f>
        <v>0</v>
      </c>
      <c r="BJ414" s="17" t="s">
        <v>82</v>
      </c>
      <c r="BK414" s="231">
        <f>ROUND(I414*H414,2)</f>
        <v>0</v>
      </c>
      <c r="BL414" s="17" t="s">
        <v>236</v>
      </c>
      <c r="BM414" s="230" t="s">
        <v>1399</v>
      </c>
    </row>
    <row r="415" spans="1:47" s="2" customFormat="1" ht="12">
      <c r="A415" s="38"/>
      <c r="B415" s="39"/>
      <c r="C415" s="40"/>
      <c r="D415" s="232" t="s">
        <v>165</v>
      </c>
      <c r="E415" s="40"/>
      <c r="F415" s="233" t="s">
        <v>731</v>
      </c>
      <c r="G415" s="40"/>
      <c r="H415" s="40"/>
      <c r="I415" s="136"/>
      <c r="J415" s="40"/>
      <c r="K415" s="40"/>
      <c r="L415" s="44"/>
      <c r="M415" s="234"/>
      <c r="N415" s="235"/>
      <c r="O415" s="84"/>
      <c r="P415" s="84"/>
      <c r="Q415" s="84"/>
      <c r="R415" s="84"/>
      <c r="S415" s="84"/>
      <c r="T415" s="85"/>
      <c r="U415" s="38"/>
      <c r="V415" s="38"/>
      <c r="W415" s="38"/>
      <c r="X415" s="38"/>
      <c r="Y415" s="38"/>
      <c r="Z415" s="38"/>
      <c r="AA415" s="38"/>
      <c r="AB415" s="38"/>
      <c r="AC415" s="38"/>
      <c r="AD415" s="38"/>
      <c r="AE415" s="38"/>
      <c r="AT415" s="17" t="s">
        <v>165</v>
      </c>
      <c r="AU415" s="17" t="s">
        <v>82</v>
      </c>
    </row>
    <row r="416" spans="1:51" s="13" customFormat="1" ht="12">
      <c r="A416" s="13"/>
      <c r="B416" s="236"/>
      <c r="C416" s="237"/>
      <c r="D416" s="232" t="s">
        <v>166</v>
      </c>
      <c r="E416" s="238" t="s">
        <v>19</v>
      </c>
      <c r="F416" s="239" t="s">
        <v>1307</v>
      </c>
      <c r="G416" s="237"/>
      <c r="H416" s="240">
        <v>1</v>
      </c>
      <c r="I416" s="241"/>
      <c r="J416" s="237"/>
      <c r="K416" s="237"/>
      <c r="L416" s="242"/>
      <c r="M416" s="243"/>
      <c r="N416" s="244"/>
      <c r="O416" s="244"/>
      <c r="P416" s="244"/>
      <c r="Q416" s="244"/>
      <c r="R416" s="244"/>
      <c r="S416" s="244"/>
      <c r="T416" s="245"/>
      <c r="U416" s="13"/>
      <c r="V416" s="13"/>
      <c r="W416" s="13"/>
      <c r="X416" s="13"/>
      <c r="Y416" s="13"/>
      <c r="Z416" s="13"/>
      <c r="AA416" s="13"/>
      <c r="AB416" s="13"/>
      <c r="AC416" s="13"/>
      <c r="AD416" s="13"/>
      <c r="AE416" s="13"/>
      <c r="AT416" s="246" t="s">
        <v>166</v>
      </c>
      <c r="AU416" s="246" t="s">
        <v>82</v>
      </c>
      <c r="AV416" s="13" t="s">
        <v>85</v>
      </c>
      <c r="AW416" s="13" t="s">
        <v>34</v>
      </c>
      <c r="AX416" s="13" t="s">
        <v>82</v>
      </c>
      <c r="AY416" s="246" t="s">
        <v>158</v>
      </c>
    </row>
    <row r="417" spans="1:65" s="2" customFormat="1" ht="16.5" customHeight="1">
      <c r="A417" s="38"/>
      <c r="B417" s="39"/>
      <c r="C417" s="259" t="s">
        <v>721</v>
      </c>
      <c r="D417" s="259" t="s">
        <v>199</v>
      </c>
      <c r="E417" s="260" t="s">
        <v>1400</v>
      </c>
      <c r="F417" s="261" t="s">
        <v>1401</v>
      </c>
      <c r="G417" s="262" t="s">
        <v>202</v>
      </c>
      <c r="H417" s="263">
        <v>1</v>
      </c>
      <c r="I417" s="264"/>
      <c r="J417" s="265">
        <f>ROUND(I417*H417,2)</f>
        <v>0</v>
      </c>
      <c r="K417" s="261" t="s">
        <v>19</v>
      </c>
      <c r="L417" s="266"/>
      <c r="M417" s="267" t="s">
        <v>19</v>
      </c>
      <c r="N417" s="268" t="s">
        <v>45</v>
      </c>
      <c r="O417" s="84"/>
      <c r="P417" s="228">
        <f>O417*H417</f>
        <v>0</v>
      </c>
      <c r="Q417" s="228">
        <v>0</v>
      </c>
      <c r="R417" s="228">
        <f>Q417*H417</f>
        <v>0</v>
      </c>
      <c r="S417" s="228">
        <v>0</v>
      </c>
      <c r="T417" s="229">
        <f>S417*H417</f>
        <v>0</v>
      </c>
      <c r="U417" s="38"/>
      <c r="V417" s="38"/>
      <c r="W417" s="38"/>
      <c r="X417" s="38"/>
      <c r="Y417" s="38"/>
      <c r="Z417" s="38"/>
      <c r="AA417" s="38"/>
      <c r="AB417" s="38"/>
      <c r="AC417" s="38"/>
      <c r="AD417" s="38"/>
      <c r="AE417" s="38"/>
      <c r="AR417" s="230" t="s">
        <v>241</v>
      </c>
      <c r="AT417" s="230" t="s">
        <v>199</v>
      </c>
      <c r="AU417" s="230" t="s">
        <v>82</v>
      </c>
      <c r="AY417" s="17" t="s">
        <v>158</v>
      </c>
      <c r="BE417" s="231">
        <f>IF(N417="základní",J417,0)</f>
        <v>0</v>
      </c>
      <c r="BF417" s="231">
        <f>IF(N417="snížená",J417,0)</f>
        <v>0</v>
      </c>
      <c r="BG417" s="231">
        <f>IF(N417="zákl. přenesená",J417,0)</f>
        <v>0</v>
      </c>
      <c r="BH417" s="231">
        <f>IF(N417="sníž. přenesená",J417,0)</f>
        <v>0</v>
      </c>
      <c r="BI417" s="231">
        <f>IF(N417="nulová",J417,0)</f>
        <v>0</v>
      </c>
      <c r="BJ417" s="17" t="s">
        <v>82</v>
      </c>
      <c r="BK417" s="231">
        <f>ROUND(I417*H417,2)</f>
        <v>0</v>
      </c>
      <c r="BL417" s="17" t="s">
        <v>236</v>
      </c>
      <c r="BM417" s="230" t="s">
        <v>728</v>
      </c>
    </row>
    <row r="418" spans="1:47" s="2" customFormat="1" ht="12">
      <c r="A418" s="38"/>
      <c r="B418" s="39"/>
      <c r="C418" s="40"/>
      <c r="D418" s="232" t="s">
        <v>165</v>
      </c>
      <c r="E418" s="40"/>
      <c r="F418" s="233" t="s">
        <v>1401</v>
      </c>
      <c r="G418" s="40"/>
      <c r="H418" s="40"/>
      <c r="I418" s="136"/>
      <c r="J418" s="40"/>
      <c r="K418" s="40"/>
      <c r="L418" s="44"/>
      <c r="M418" s="234"/>
      <c r="N418" s="235"/>
      <c r="O418" s="84"/>
      <c r="P418" s="84"/>
      <c r="Q418" s="84"/>
      <c r="R418" s="84"/>
      <c r="S418" s="84"/>
      <c r="T418" s="85"/>
      <c r="U418" s="38"/>
      <c r="V418" s="38"/>
      <c r="W418" s="38"/>
      <c r="X418" s="38"/>
      <c r="Y418" s="38"/>
      <c r="Z418" s="38"/>
      <c r="AA418" s="38"/>
      <c r="AB418" s="38"/>
      <c r="AC418" s="38"/>
      <c r="AD418" s="38"/>
      <c r="AE418" s="38"/>
      <c r="AT418" s="17" t="s">
        <v>165</v>
      </c>
      <c r="AU418" s="17" t="s">
        <v>82</v>
      </c>
    </row>
    <row r="419" spans="1:51" s="13" customFormat="1" ht="12">
      <c r="A419" s="13"/>
      <c r="B419" s="236"/>
      <c r="C419" s="237"/>
      <c r="D419" s="232" t="s">
        <v>166</v>
      </c>
      <c r="E419" s="238" t="s">
        <v>19</v>
      </c>
      <c r="F419" s="239" t="s">
        <v>1307</v>
      </c>
      <c r="G419" s="237"/>
      <c r="H419" s="240">
        <v>1</v>
      </c>
      <c r="I419" s="241"/>
      <c r="J419" s="237"/>
      <c r="K419" s="237"/>
      <c r="L419" s="242"/>
      <c r="M419" s="243"/>
      <c r="N419" s="244"/>
      <c r="O419" s="244"/>
      <c r="P419" s="244"/>
      <c r="Q419" s="244"/>
      <c r="R419" s="244"/>
      <c r="S419" s="244"/>
      <c r="T419" s="245"/>
      <c r="U419" s="13"/>
      <c r="V419" s="13"/>
      <c r="W419" s="13"/>
      <c r="X419" s="13"/>
      <c r="Y419" s="13"/>
      <c r="Z419" s="13"/>
      <c r="AA419" s="13"/>
      <c r="AB419" s="13"/>
      <c r="AC419" s="13"/>
      <c r="AD419" s="13"/>
      <c r="AE419" s="13"/>
      <c r="AT419" s="246" t="s">
        <v>166</v>
      </c>
      <c r="AU419" s="246" t="s">
        <v>82</v>
      </c>
      <c r="AV419" s="13" t="s">
        <v>85</v>
      </c>
      <c r="AW419" s="13" t="s">
        <v>34</v>
      </c>
      <c r="AX419" s="13" t="s">
        <v>82</v>
      </c>
      <c r="AY419" s="246" t="s">
        <v>158</v>
      </c>
    </row>
    <row r="420" spans="1:65" s="2" customFormat="1" ht="16.5" customHeight="1">
      <c r="A420" s="38"/>
      <c r="B420" s="39"/>
      <c r="C420" s="259" t="s">
        <v>725</v>
      </c>
      <c r="D420" s="259" t="s">
        <v>199</v>
      </c>
      <c r="E420" s="260" t="s">
        <v>1402</v>
      </c>
      <c r="F420" s="261" t="s">
        <v>1403</v>
      </c>
      <c r="G420" s="262" t="s">
        <v>202</v>
      </c>
      <c r="H420" s="263">
        <v>1</v>
      </c>
      <c r="I420" s="264"/>
      <c r="J420" s="265">
        <f>ROUND(I420*H420,2)</f>
        <v>0</v>
      </c>
      <c r="K420" s="261" t="s">
        <v>19</v>
      </c>
      <c r="L420" s="266"/>
      <c r="M420" s="267" t="s">
        <v>19</v>
      </c>
      <c r="N420" s="268" t="s">
        <v>45</v>
      </c>
      <c r="O420" s="84"/>
      <c r="P420" s="228">
        <f>O420*H420</f>
        <v>0</v>
      </c>
      <c r="Q420" s="228">
        <v>0</v>
      </c>
      <c r="R420" s="228">
        <f>Q420*H420</f>
        <v>0</v>
      </c>
      <c r="S420" s="228">
        <v>0</v>
      </c>
      <c r="T420" s="229">
        <f>S420*H420</f>
        <v>0</v>
      </c>
      <c r="U420" s="38"/>
      <c r="V420" s="38"/>
      <c r="W420" s="38"/>
      <c r="X420" s="38"/>
      <c r="Y420" s="38"/>
      <c r="Z420" s="38"/>
      <c r="AA420" s="38"/>
      <c r="AB420" s="38"/>
      <c r="AC420" s="38"/>
      <c r="AD420" s="38"/>
      <c r="AE420" s="38"/>
      <c r="AR420" s="230" t="s">
        <v>241</v>
      </c>
      <c r="AT420" s="230" t="s">
        <v>199</v>
      </c>
      <c r="AU420" s="230" t="s">
        <v>82</v>
      </c>
      <c r="AY420" s="17" t="s">
        <v>158</v>
      </c>
      <c r="BE420" s="231">
        <f>IF(N420="základní",J420,0)</f>
        <v>0</v>
      </c>
      <c r="BF420" s="231">
        <f>IF(N420="snížená",J420,0)</f>
        <v>0</v>
      </c>
      <c r="BG420" s="231">
        <f>IF(N420="zákl. přenesená",J420,0)</f>
        <v>0</v>
      </c>
      <c r="BH420" s="231">
        <f>IF(N420="sníž. přenesená",J420,0)</f>
        <v>0</v>
      </c>
      <c r="BI420" s="231">
        <f>IF(N420="nulová",J420,0)</f>
        <v>0</v>
      </c>
      <c r="BJ420" s="17" t="s">
        <v>82</v>
      </c>
      <c r="BK420" s="231">
        <f>ROUND(I420*H420,2)</f>
        <v>0</v>
      </c>
      <c r="BL420" s="17" t="s">
        <v>236</v>
      </c>
      <c r="BM420" s="230" t="s">
        <v>1404</v>
      </c>
    </row>
    <row r="421" spans="1:47" s="2" customFormat="1" ht="12">
      <c r="A421" s="38"/>
      <c r="B421" s="39"/>
      <c r="C421" s="40"/>
      <c r="D421" s="232" t="s">
        <v>165</v>
      </c>
      <c r="E421" s="40"/>
      <c r="F421" s="233" t="s">
        <v>1403</v>
      </c>
      <c r="G421" s="40"/>
      <c r="H421" s="40"/>
      <c r="I421" s="136"/>
      <c r="J421" s="40"/>
      <c r="K421" s="40"/>
      <c r="L421" s="44"/>
      <c r="M421" s="234"/>
      <c r="N421" s="235"/>
      <c r="O421" s="84"/>
      <c r="P421" s="84"/>
      <c r="Q421" s="84"/>
      <c r="R421" s="84"/>
      <c r="S421" s="84"/>
      <c r="T421" s="85"/>
      <c r="U421" s="38"/>
      <c r="V421" s="38"/>
      <c r="W421" s="38"/>
      <c r="X421" s="38"/>
      <c r="Y421" s="38"/>
      <c r="Z421" s="38"/>
      <c r="AA421" s="38"/>
      <c r="AB421" s="38"/>
      <c r="AC421" s="38"/>
      <c r="AD421" s="38"/>
      <c r="AE421" s="38"/>
      <c r="AT421" s="17" t="s">
        <v>165</v>
      </c>
      <c r="AU421" s="17" t="s">
        <v>82</v>
      </c>
    </row>
    <row r="422" spans="1:51" s="13" customFormat="1" ht="12">
      <c r="A422" s="13"/>
      <c r="B422" s="236"/>
      <c r="C422" s="237"/>
      <c r="D422" s="232" t="s">
        <v>166</v>
      </c>
      <c r="E422" s="238" t="s">
        <v>19</v>
      </c>
      <c r="F422" s="239" t="s">
        <v>1307</v>
      </c>
      <c r="G422" s="237"/>
      <c r="H422" s="240">
        <v>1</v>
      </c>
      <c r="I422" s="241"/>
      <c r="J422" s="237"/>
      <c r="K422" s="237"/>
      <c r="L422" s="242"/>
      <c r="M422" s="243"/>
      <c r="N422" s="244"/>
      <c r="O422" s="244"/>
      <c r="P422" s="244"/>
      <c r="Q422" s="244"/>
      <c r="R422" s="244"/>
      <c r="S422" s="244"/>
      <c r="T422" s="245"/>
      <c r="U422" s="13"/>
      <c r="V422" s="13"/>
      <c r="W422" s="13"/>
      <c r="X422" s="13"/>
      <c r="Y422" s="13"/>
      <c r="Z422" s="13"/>
      <c r="AA422" s="13"/>
      <c r="AB422" s="13"/>
      <c r="AC422" s="13"/>
      <c r="AD422" s="13"/>
      <c r="AE422" s="13"/>
      <c r="AT422" s="246" t="s">
        <v>166</v>
      </c>
      <c r="AU422" s="246" t="s">
        <v>82</v>
      </c>
      <c r="AV422" s="13" t="s">
        <v>85</v>
      </c>
      <c r="AW422" s="13" t="s">
        <v>34</v>
      </c>
      <c r="AX422" s="13" t="s">
        <v>82</v>
      </c>
      <c r="AY422" s="246" t="s">
        <v>158</v>
      </c>
    </row>
    <row r="423" spans="1:65" s="2" customFormat="1" ht="16.5" customHeight="1">
      <c r="A423" s="38"/>
      <c r="B423" s="39"/>
      <c r="C423" s="219" t="s">
        <v>729</v>
      </c>
      <c r="D423" s="219" t="s">
        <v>159</v>
      </c>
      <c r="E423" s="220" t="s">
        <v>742</v>
      </c>
      <c r="F423" s="221" t="s">
        <v>743</v>
      </c>
      <c r="G423" s="222" t="s">
        <v>202</v>
      </c>
      <c r="H423" s="223">
        <v>3</v>
      </c>
      <c r="I423" s="224"/>
      <c r="J423" s="225">
        <f>ROUND(I423*H423,2)</f>
        <v>0</v>
      </c>
      <c r="K423" s="221" t="s">
        <v>213</v>
      </c>
      <c r="L423" s="44"/>
      <c r="M423" s="226" t="s">
        <v>19</v>
      </c>
      <c r="N423" s="227" t="s">
        <v>45</v>
      </c>
      <c r="O423" s="84"/>
      <c r="P423" s="228">
        <f>O423*H423</f>
        <v>0</v>
      </c>
      <c r="Q423" s="228">
        <v>0</v>
      </c>
      <c r="R423" s="228">
        <f>Q423*H423</f>
        <v>0</v>
      </c>
      <c r="S423" s="228">
        <v>0</v>
      </c>
      <c r="T423" s="229">
        <f>S423*H423</f>
        <v>0</v>
      </c>
      <c r="U423" s="38"/>
      <c r="V423" s="38"/>
      <c r="W423" s="38"/>
      <c r="X423" s="38"/>
      <c r="Y423" s="38"/>
      <c r="Z423" s="38"/>
      <c r="AA423" s="38"/>
      <c r="AB423" s="38"/>
      <c r="AC423" s="38"/>
      <c r="AD423" s="38"/>
      <c r="AE423" s="38"/>
      <c r="AR423" s="230" t="s">
        <v>236</v>
      </c>
      <c r="AT423" s="230" t="s">
        <v>159</v>
      </c>
      <c r="AU423" s="230" t="s">
        <v>82</v>
      </c>
      <c r="AY423" s="17" t="s">
        <v>158</v>
      </c>
      <c r="BE423" s="231">
        <f>IF(N423="základní",J423,0)</f>
        <v>0</v>
      </c>
      <c r="BF423" s="231">
        <f>IF(N423="snížená",J423,0)</f>
        <v>0</v>
      </c>
      <c r="BG423" s="231">
        <f>IF(N423="zákl. přenesená",J423,0)</f>
        <v>0</v>
      </c>
      <c r="BH423" s="231">
        <f>IF(N423="sníž. přenesená",J423,0)</f>
        <v>0</v>
      </c>
      <c r="BI423" s="231">
        <f>IF(N423="nulová",J423,0)</f>
        <v>0</v>
      </c>
      <c r="BJ423" s="17" t="s">
        <v>82</v>
      </c>
      <c r="BK423" s="231">
        <f>ROUND(I423*H423,2)</f>
        <v>0</v>
      </c>
      <c r="BL423" s="17" t="s">
        <v>236</v>
      </c>
      <c r="BM423" s="230" t="s">
        <v>744</v>
      </c>
    </row>
    <row r="424" spans="1:47" s="2" customFormat="1" ht="12">
      <c r="A424" s="38"/>
      <c r="B424" s="39"/>
      <c r="C424" s="40"/>
      <c r="D424" s="232" t="s">
        <v>165</v>
      </c>
      <c r="E424" s="40"/>
      <c r="F424" s="233" t="s">
        <v>743</v>
      </c>
      <c r="G424" s="40"/>
      <c r="H424" s="40"/>
      <c r="I424" s="136"/>
      <c r="J424" s="40"/>
      <c r="K424" s="40"/>
      <c r="L424" s="44"/>
      <c r="M424" s="234"/>
      <c r="N424" s="235"/>
      <c r="O424" s="84"/>
      <c r="P424" s="84"/>
      <c r="Q424" s="84"/>
      <c r="R424" s="84"/>
      <c r="S424" s="84"/>
      <c r="T424" s="85"/>
      <c r="U424" s="38"/>
      <c r="V424" s="38"/>
      <c r="W424" s="38"/>
      <c r="X424" s="38"/>
      <c r="Y424" s="38"/>
      <c r="Z424" s="38"/>
      <c r="AA424" s="38"/>
      <c r="AB424" s="38"/>
      <c r="AC424" s="38"/>
      <c r="AD424" s="38"/>
      <c r="AE424" s="38"/>
      <c r="AT424" s="17" t="s">
        <v>165</v>
      </c>
      <c r="AU424" s="17" t="s">
        <v>82</v>
      </c>
    </row>
    <row r="425" spans="1:65" s="2" customFormat="1" ht="16.5" customHeight="1">
      <c r="A425" s="38"/>
      <c r="B425" s="39"/>
      <c r="C425" s="219" t="s">
        <v>733</v>
      </c>
      <c r="D425" s="219" t="s">
        <v>159</v>
      </c>
      <c r="E425" s="220" t="s">
        <v>747</v>
      </c>
      <c r="F425" s="221" t="s">
        <v>748</v>
      </c>
      <c r="G425" s="222" t="s">
        <v>202</v>
      </c>
      <c r="H425" s="223">
        <v>8</v>
      </c>
      <c r="I425" s="224"/>
      <c r="J425" s="225">
        <f>ROUND(I425*H425,2)</f>
        <v>0</v>
      </c>
      <c r="K425" s="221" t="s">
        <v>213</v>
      </c>
      <c r="L425" s="44"/>
      <c r="M425" s="226" t="s">
        <v>19</v>
      </c>
      <c r="N425" s="227" t="s">
        <v>45</v>
      </c>
      <c r="O425" s="84"/>
      <c r="P425" s="228">
        <f>O425*H425</f>
        <v>0</v>
      </c>
      <c r="Q425" s="228">
        <v>0</v>
      </c>
      <c r="R425" s="228">
        <f>Q425*H425</f>
        <v>0</v>
      </c>
      <c r="S425" s="228">
        <v>0</v>
      </c>
      <c r="T425" s="229">
        <f>S425*H425</f>
        <v>0</v>
      </c>
      <c r="U425" s="38"/>
      <c r="V425" s="38"/>
      <c r="W425" s="38"/>
      <c r="X425" s="38"/>
      <c r="Y425" s="38"/>
      <c r="Z425" s="38"/>
      <c r="AA425" s="38"/>
      <c r="AB425" s="38"/>
      <c r="AC425" s="38"/>
      <c r="AD425" s="38"/>
      <c r="AE425" s="38"/>
      <c r="AR425" s="230" t="s">
        <v>236</v>
      </c>
      <c r="AT425" s="230" t="s">
        <v>159</v>
      </c>
      <c r="AU425" s="230" t="s">
        <v>82</v>
      </c>
      <c r="AY425" s="17" t="s">
        <v>158</v>
      </c>
      <c r="BE425" s="231">
        <f>IF(N425="základní",J425,0)</f>
        <v>0</v>
      </c>
      <c r="BF425" s="231">
        <f>IF(N425="snížená",J425,0)</f>
        <v>0</v>
      </c>
      <c r="BG425" s="231">
        <f>IF(N425="zákl. přenesená",J425,0)</f>
        <v>0</v>
      </c>
      <c r="BH425" s="231">
        <f>IF(N425="sníž. přenesená",J425,0)</f>
        <v>0</v>
      </c>
      <c r="BI425" s="231">
        <f>IF(N425="nulová",J425,0)</f>
        <v>0</v>
      </c>
      <c r="BJ425" s="17" t="s">
        <v>82</v>
      </c>
      <c r="BK425" s="231">
        <f>ROUND(I425*H425,2)</f>
        <v>0</v>
      </c>
      <c r="BL425" s="17" t="s">
        <v>236</v>
      </c>
      <c r="BM425" s="230" t="s">
        <v>749</v>
      </c>
    </row>
    <row r="426" spans="1:47" s="2" customFormat="1" ht="12">
      <c r="A426" s="38"/>
      <c r="B426" s="39"/>
      <c r="C426" s="40"/>
      <c r="D426" s="232" t="s">
        <v>165</v>
      </c>
      <c r="E426" s="40"/>
      <c r="F426" s="233" t="s">
        <v>748</v>
      </c>
      <c r="G426" s="40"/>
      <c r="H426" s="40"/>
      <c r="I426" s="136"/>
      <c r="J426" s="40"/>
      <c r="K426" s="40"/>
      <c r="L426" s="44"/>
      <c r="M426" s="234"/>
      <c r="N426" s="235"/>
      <c r="O426" s="84"/>
      <c r="P426" s="84"/>
      <c r="Q426" s="84"/>
      <c r="R426" s="84"/>
      <c r="S426" s="84"/>
      <c r="T426" s="85"/>
      <c r="U426" s="38"/>
      <c r="V426" s="38"/>
      <c r="W426" s="38"/>
      <c r="X426" s="38"/>
      <c r="Y426" s="38"/>
      <c r="Z426" s="38"/>
      <c r="AA426" s="38"/>
      <c r="AB426" s="38"/>
      <c r="AC426" s="38"/>
      <c r="AD426" s="38"/>
      <c r="AE426" s="38"/>
      <c r="AT426" s="17" t="s">
        <v>165</v>
      </c>
      <c r="AU426" s="17" t="s">
        <v>82</v>
      </c>
    </row>
    <row r="427" spans="1:65" s="2" customFormat="1" ht="16.5" customHeight="1">
      <c r="A427" s="38"/>
      <c r="B427" s="39"/>
      <c r="C427" s="259" t="s">
        <v>737</v>
      </c>
      <c r="D427" s="259" t="s">
        <v>199</v>
      </c>
      <c r="E427" s="260" t="s">
        <v>751</v>
      </c>
      <c r="F427" s="261" t="s">
        <v>752</v>
      </c>
      <c r="G427" s="262" t="s">
        <v>202</v>
      </c>
      <c r="H427" s="263">
        <v>8</v>
      </c>
      <c r="I427" s="264"/>
      <c r="J427" s="265">
        <f>ROUND(I427*H427,2)</f>
        <v>0</v>
      </c>
      <c r="K427" s="261" t="s">
        <v>19</v>
      </c>
      <c r="L427" s="266"/>
      <c r="M427" s="267" t="s">
        <v>19</v>
      </c>
      <c r="N427" s="268" t="s">
        <v>45</v>
      </c>
      <c r="O427" s="84"/>
      <c r="P427" s="228">
        <f>O427*H427</f>
        <v>0</v>
      </c>
      <c r="Q427" s="228">
        <v>0</v>
      </c>
      <c r="R427" s="228">
        <f>Q427*H427</f>
        <v>0</v>
      </c>
      <c r="S427" s="228">
        <v>0</v>
      </c>
      <c r="T427" s="229">
        <f>S427*H427</f>
        <v>0</v>
      </c>
      <c r="U427" s="38"/>
      <c r="V427" s="38"/>
      <c r="W427" s="38"/>
      <c r="X427" s="38"/>
      <c r="Y427" s="38"/>
      <c r="Z427" s="38"/>
      <c r="AA427" s="38"/>
      <c r="AB427" s="38"/>
      <c r="AC427" s="38"/>
      <c r="AD427" s="38"/>
      <c r="AE427" s="38"/>
      <c r="AR427" s="230" t="s">
        <v>241</v>
      </c>
      <c r="AT427" s="230" t="s">
        <v>199</v>
      </c>
      <c r="AU427" s="230" t="s">
        <v>82</v>
      </c>
      <c r="AY427" s="17" t="s">
        <v>158</v>
      </c>
      <c r="BE427" s="231">
        <f>IF(N427="základní",J427,0)</f>
        <v>0</v>
      </c>
      <c r="BF427" s="231">
        <f>IF(N427="snížená",J427,0)</f>
        <v>0</v>
      </c>
      <c r="BG427" s="231">
        <f>IF(N427="zákl. přenesená",J427,0)</f>
        <v>0</v>
      </c>
      <c r="BH427" s="231">
        <f>IF(N427="sníž. přenesená",J427,0)</f>
        <v>0</v>
      </c>
      <c r="BI427" s="231">
        <f>IF(N427="nulová",J427,0)</f>
        <v>0</v>
      </c>
      <c r="BJ427" s="17" t="s">
        <v>82</v>
      </c>
      <c r="BK427" s="231">
        <f>ROUND(I427*H427,2)</f>
        <v>0</v>
      </c>
      <c r="BL427" s="17" t="s">
        <v>236</v>
      </c>
      <c r="BM427" s="230" t="s">
        <v>753</v>
      </c>
    </row>
    <row r="428" spans="1:47" s="2" customFormat="1" ht="12">
      <c r="A428" s="38"/>
      <c r="B428" s="39"/>
      <c r="C428" s="40"/>
      <c r="D428" s="232" t="s">
        <v>165</v>
      </c>
      <c r="E428" s="40"/>
      <c r="F428" s="233" t="s">
        <v>752</v>
      </c>
      <c r="G428" s="40"/>
      <c r="H428" s="40"/>
      <c r="I428" s="136"/>
      <c r="J428" s="40"/>
      <c r="K428" s="40"/>
      <c r="L428" s="44"/>
      <c r="M428" s="234"/>
      <c r="N428" s="235"/>
      <c r="O428" s="84"/>
      <c r="P428" s="84"/>
      <c r="Q428" s="84"/>
      <c r="R428" s="84"/>
      <c r="S428" s="84"/>
      <c r="T428" s="85"/>
      <c r="U428" s="38"/>
      <c r="V428" s="38"/>
      <c r="W428" s="38"/>
      <c r="X428" s="38"/>
      <c r="Y428" s="38"/>
      <c r="Z428" s="38"/>
      <c r="AA428" s="38"/>
      <c r="AB428" s="38"/>
      <c r="AC428" s="38"/>
      <c r="AD428" s="38"/>
      <c r="AE428" s="38"/>
      <c r="AT428" s="17" t="s">
        <v>165</v>
      </c>
      <c r="AU428" s="17" t="s">
        <v>82</v>
      </c>
    </row>
    <row r="429" spans="1:51" s="13" customFormat="1" ht="12">
      <c r="A429" s="13"/>
      <c r="B429" s="236"/>
      <c r="C429" s="237"/>
      <c r="D429" s="232" t="s">
        <v>166</v>
      </c>
      <c r="E429" s="238" t="s">
        <v>19</v>
      </c>
      <c r="F429" s="239" t="s">
        <v>1405</v>
      </c>
      <c r="G429" s="237"/>
      <c r="H429" s="240">
        <v>8</v>
      </c>
      <c r="I429" s="241"/>
      <c r="J429" s="237"/>
      <c r="K429" s="237"/>
      <c r="L429" s="242"/>
      <c r="M429" s="243"/>
      <c r="N429" s="244"/>
      <c r="O429" s="244"/>
      <c r="P429" s="244"/>
      <c r="Q429" s="244"/>
      <c r="R429" s="244"/>
      <c r="S429" s="244"/>
      <c r="T429" s="245"/>
      <c r="U429" s="13"/>
      <c r="V429" s="13"/>
      <c r="W429" s="13"/>
      <c r="X429" s="13"/>
      <c r="Y429" s="13"/>
      <c r="Z429" s="13"/>
      <c r="AA429" s="13"/>
      <c r="AB429" s="13"/>
      <c r="AC429" s="13"/>
      <c r="AD429" s="13"/>
      <c r="AE429" s="13"/>
      <c r="AT429" s="246" t="s">
        <v>166</v>
      </c>
      <c r="AU429" s="246" t="s">
        <v>82</v>
      </c>
      <c r="AV429" s="13" t="s">
        <v>85</v>
      </c>
      <c r="AW429" s="13" t="s">
        <v>34</v>
      </c>
      <c r="AX429" s="13" t="s">
        <v>82</v>
      </c>
      <c r="AY429" s="246" t="s">
        <v>158</v>
      </c>
    </row>
    <row r="430" spans="1:65" s="2" customFormat="1" ht="21.75" customHeight="1">
      <c r="A430" s="38"/>
      <c r="B430" s="39"/>
      <c r="C430" s="219" t="s">
        <v>741</v>
      </c>
      <c r="D430" s="219" t="s">
        <v>159</v>
      </c>
      <c r="E430" s="220" t="s">
        <v>756</v>
      </c>
      <c r="F430" s="221" t="s">
        <v>757</v>
      </c>
      <c r="G430" s="222" t="s">
        <v>202</v>
      </c>
      <c r="H430" s="223">
        <v>2</v>
      </c>
      <c r="I430" s="224"/>
      <c r="J430" s="225">
        <f>ROUND(I430*H430,2)</f>
        <v>0</v>
      </c>
      <c r="K430" s="221" t="s">
        <v>213</v>
      </c>
      <c r="L430" s="44"/>
      <c r="M430" s="226" t="s">
        <v>19</v>
      </c>
      <c r="N430" s="227" t="s">
        <v>45</v>
      </c>
      <c r="O430" s="84"/>
      <c r="P430" s="228">
        <f>O430*H430</f>
        <v>0</v>
      </c>
      <c r="Q430" s="228">
        <v>0</v>
      </c>
      <c r="R430" s="228">
        <f>Q430*H430</f>
        <v>0</v>
      </c>
      <c r="S430" s="228">
        <v>0</v>
      </c>
      <c r="T430" s="229">
        <f>S430*H430</f>
        <v>0</v>
      </c>
      <c r="U430" s="38"/>
      <c r="V430" s="38"/>
      <c r="W430" s="38"/>
      <c r="X430" s="38"/>
      <c r="Y430" s="38"/>
      <c r="Z430" s="38"/>
      <c r="AA430" s="38"/>
      <c r="AB430" s="38"/>
      <c r="AC430" s="38"/>
      <c r="AD430" s="38"/>
      <c r="AE430" s="38"/>
      <c r="AR430" s="230" t="s">
        <v>236</v>
      </c>
      <c r="AT430" s="230" t="s">
        <v>159</v>
      </c>
      <c r="AU430" s="230" t="s">
        <v>82</v>
      </c>
      <c r="AY430" s="17" t="s">
        <v>158</v>
      </c>
      <c r="BE430" s="231">
        <f>IF(N430="základní",J430,0)</f>
        <v>0</v>
      </c>
      <c r="BF430" s="231">
        <f>IF(N430="snížená",J430,0)</f>
        <v>0</v>
      </c>
      <c r="BG430" s="231">
        <f>IF(N430="zákl. přenesená",J430,0)</f>
        <v>0</v>
      </c>
      <c r="BH430" s="231">
        <f>IF(N430="sníž. přenesená",J430,0)</f>
        <v>0</v>
      </c>
      <c r="BI430" s="231">
        <f>IF(N430="nulová",J430,0)</f>
        <v>0</v>
      </c>
      <c r="BJ430" s="17" t="s">
        <v>82</v>
      </c>
      <c r="BK430" s="231">
        <f>ROUND(I430*H430,2)</f>
        <v>0</v>
      </c>
      <c r="BL430" s="17" t="s">
        <v>236</v>
      </c>
      <c r="BM430" s="230" t="s">
        <v>758</v>
      </c>
    </row>
    <row r="431" spans="1:47" s="2" customFormat="1" ht="12">
      <c r="A431" s="38"/>
      <c r="B431" s="39"/>
      <c r="C431" s="40"/>
      <c r="D431" s="232" t="s">
        <v>165</v>
      </c>
      <c r="E431" s="40"/>
      <c r="F431" s="233" t="s">
        <v>757</v>
      </c>
      <c r="G431" s="40"/>
      <c r="H431" s="40"/>
      <c r="I431" s="136"/>
      <c r="J431" s="40"/>
      <c r="K431" s="40"/>
      <c r="L431" s="44"/>
      <c r="M431" s="234"/>
      <c r="N431" s="235"/>
      <c r="O431" s="84"/>
      <c r="P431" s="84"/>
      <c r="Q431" s="84"/>
      <c r="R431" s="84"/>
      <c r="S431" s="84"/>
      <c r="T431" s="85"/>
      <c r="U431" s="38"/>
      <c r="V431" s="38"/>
      <c r="W431" s="38"/>
      <c r="X431" s="38"/>
      <c r="Y431" s="38"/>
      <c r="Z431" s="38"/>
      <c r="AA431" s="38"/>
      <c r="AB431" s="38"/>
      <c r="AC431" s="38"/>
      <c r="AD431" s="38"/>
      <c r="AE431" s="38"/>
      <c r="AT431" s="17" t="s">
        <v>165</v>
      </c>
      <c r="AU431" s="17" t="s">
        <v>82</v>
      </c>
    </row>
    <row r="432" spans="1:65" s="2" customFormat="1" ht="21.75" customHeight="1">
      <c r="A432" s="38"/>
      <c r="B432" s="39"/>
      <c r="C432" s="259" t="s">
        <v>746</v>
      </c>
      <c r="D432" s="259" t="s">
        <v>199</v>
      </c>
      <c r="E432" s="260" t="s">
        <v>767</v>
      </c>
      <c r="F432" s="261" t="s">
        <v>768</v>
      </c>
      <c r="G432" s="262" t="s">
        <v>202</v>
      </c>
      <c r="H432" s="263">
        <v>1</v>
      </c>
      <c r="I432" s="264"/>
      <c r="J432" s="265">
        <f>ROUND(I432*H432,2)</f>
        <v>0</v>
      </c>
      <c r="K432" s="261" t="s">
        <v>19</v>
      </c>
      <c r="L432" s="266"/>
      <c r="M432" s="267" t="s">
        <v>19</v>
      </c>
      <c r="N432" s="268" t="s">
        <v>45</v>
      </c>
      <c r="O432" s="84"/>
      <c r="P432" s="228">
        <f>O432*H432</f>
        <v>0</v>
      </c>
      <c r="Q432" s="228">
        <v>0</v>
      </c>
      <c r="R432" s="228">
        <f>Q432*H432</f>
        <v>0</v>
      </c>
      <c r="S432" s="228">
        <v>0</v>
      </c>
      <c r="T432" s="229">
        <f>S432*H432</f>
        <v>0</v>
      </c>
      <c r="U432" s="38"/>
      <c r="V432" s="38"/>
      <c r="W432" s="38"/>
      <c r="X432" s="38"/>
      <c r="Y432" s="38"/>
      <c r="Z432" s="38"/>
      <c r="AA432" s="38"/>
      <c r="AB432" s="38"/>
      <c r="AC432" s="38"/>
      <c r="AD432" s="38"/>
      <c r="AE432" s="38"/>
      <c r="AR432" s="230" t="s">
        <v>241</v>
      </c>
      <c r="AT432" s="230" t="s">
        <v>199</v>
      </c>
      <c r="AU432" s="230" t="s">
        <v>82</v>
      </c>
      <c r="AY432" s="17" t="s">
        <v>158</v>
      </c>
      <c r="BE432" s="231">
        <f>IF(N432="základní",J432,0)</f>
        <v>0</v>
      </c>
      <c r="BF432" s="231">
        <f>IF(N432="snížená",J432,0)</f>
        <v>0</v>
      </c>
      <c r="BG432" s="231">
        <f>IF(N432="zákl. přenesená",J432,0)</f>
        <v>0</v>
      </c>
      <c r="BH432" s="231">
        <f>IF(N432="sníž. přenesená",J432,0)</f>
        <v>0</v>
      </c>
      <c r="BI432" s="231">
        <f>IF(N432="nulová",J432,0)</f>
        <v>0</v>
      </c>
      <c r="BJ432" s="17" t="s">
        <v>82</v>
      </c>
      <c r="BK432" s="231">
        <f>ROUND(I432*H432,2)</f>
        <v>0</v>
      </c>
      <c r="BL432" s="17" t="s">
        <v>236</v>
      </c>
      <c r="BM432" s="230" t="s">
        <v>769</v>
      </c>
    </row>
    <row r="433" spans="1:47" s="2" customFormat="1" ht="12">
      <c r="A433" s="38"/>
      <c r="B433" s="39"/>
      <c r="C433" s="40"/>
      <c r="D433" s="232" t="s">
        <v>165</v>
      </c>
      <c r="E433" s="40"/>
      <c r="F433" s="233" t="s">
        <v>768</v>
      </c>
      <c r="G433" s="40"/>
      <c r="H433" s="40"/>
      <c r="I433" s="136"/>
      <c r="J433" s="40"/>
      <c r="K433" s="40"/>
      <c r="L433" s="44"/>
      <c r="M433" s="234"/>
      <c r="N433" s="235"/>
      <c r="O433" s="84"/>
      <c r="P433" s="84"/>
      <c r="Q433" s="84"/>
      <c r="R433" s="84"/>
      <c r="S433" s="84"/>
      <c r="T433" s="85"/>
      <c r="U433" s="38"/>
      <c r="V433" s="38"/>
      <c r="W433" s="38"/>
      <c r="X433" s="38"/>
      <c r="Y433" s="38"/>
      <c r="Z433" s="38"/>
      <c r="AA433" s="38"/>
      <c r="AB433" s="38"/>
      <c r="AC433" s="38"/>
      <c r="AD433" s="38"/>
      <c r="AE433" s="38"/>
      <c r="AT433" s="17" t="s">
        <v>165</v>
      </c>
      <c r="AU433" s="17" t="s">
        <v>82</v>
      </c>
    </row>
    <row r="434" spans="1:51" s="13" customFormat="1" ht="12">
      <c r="A434" s="13"/>
      <c r="B434" s="236"/>
      <c r="C434" s="237"/>
      <c r="D434" s="232" t="s">
        <v>166</v>
      </c>
      <c r="E434" s="238" t="s">
        <v>19</v>
      </c>
      <c r="F434" s="239" t="s">
        <v>1406</v>
      </c>
      <c r="G434" s="237"/>
      <c r="H434" s="240">
        <v>1</v>
      </c>
      <c r="I434" s="241"/>
      <c r="J434" s="237"/>
      <c r="K434" s="237"/>
      <c r="L434" s="242"/>
      <c r="M434" s="243"/>
      <c r="N434" s="244"/>
      <c r="O434" s="244"/>
      <c r="P434" s="244"/>
      <c r="Q434" s="244"/>
      <c r="R434" s="244"/>
      <c r="S434" s="244"/>
      <c r="T434" s="245"/>
      <c r="U434" s="13"/>
      <c r="V434" s="13"/>
      <c r="W434" s="13"/>
      <c r="X434" s="13"/>
      <c r="Y434" s="13"/>
      <c r="Z434" s="13"/>
      <c r="AA434" s="13"/>
      <c r="AB434" s="13"/>
      <c r="AC434" s="13"/>
      <c r="AD434" s="13"/>
      <c r="AE434" s="13"/>
      <c r="AT434" s="246" t="s">
        <v>166</v>
      </c>
      <c r="AU434" s="246" t="s">
        <v>82</v>
      </c>
      <c r="AV434" s="13" t="s">
        <v>85</v>
      </c>
      <c r="AW434" s="13" t="s">
        <v>34</v>
      </c>
      <c r="AX434" s="13" t="s">
        <v>82</v>
      </c>
      <c r="AY434" s="246" t="s">
        <v>158</v>
      </c>
    </row>
    <row r="435" spans="1:65" s="2" customFormat="1" ht="21.75" customHeight="1">
      <c r="A435" s="38"/>
      <c r="B435" s="39"/>
      <c r="C435" s="259" t="s">
        <v>750</v>
      </c>
      <c r="D435" s="259" t="s">
        <v>199</v>
      </c>
      <c r="E435" s="260" t="s">
        <v>772</v>
      </c>
      <c r="F435" s="261" t="s">
        <v>773</v>
      </c>
      <c r="G435" s="262" t="s">
        <v>202</v>
      </c>
      <c r="H435" s="263">
        <v>1</v>
      </c>
      <c r="I435" s="264"/>
      <c r="J435" s="265">
        <f>ROUND(I435*H435,2)</f>
        <v>0</v>
      </c>
      <c r="K435" s="261" t="s">
        <v>19</v>
      </c>
      <c r="L435" s="266"/>
      <c r="M435" s="267" t="s">
        <v>19</v>
      </c>
      <c r="N435" s="268" t="s">
        <v>45</v>
      </c>
      <c r="O435" s="84"/>
      <c r="P435" s="228">
        <f>O435*H435</f>
        <v>0</v>
      </c>
      <c r="Q435" s="228">
        <v>0</v>
      </c>
      <c r="R435" s="228">
        <f>Q435*H435</f>
        <v>0</v>
      </c>
      <c r="S435" s="228">
        <v>0</v>
      </c>
      <c r="T435" s="229">
        <f>S435*H435</f>
        <v>0</v>
      </c>
      <c r="U435" s="38"/>
      <c r="V435" s="38"/>
      <c r="W435" s="38"/>
      <c r="X435" s="38"/>
      <c r="Y435" s="38"/>
      <c r="Z435" s="38"/>
      <c r="AA435" s="38"/>
      <c r="AB435" s="38"/>
      <c r="AC435" s="38"/>
      <c r="AD435" s="38"/>
      <c r="AE435" s="38"/>
      <c r="AR435" s="230" t="s">
        <v>241</v>
      </c>
      <c r="AT435" s="230" t="s">
        <v>199</v>
      </c>
      <c r="AU435" s="230" t="s">
        <v>82</v>
      </c>
      <c r="AY435" s="17" t="s">
        <v>158</v>
      </c>
      <c r="BE435" s="231">
        <f>IF(N435="základní",J435,0)</f>
        <v>0</v>
      </c>
      <c r="BF435" s="231">
        <f>IF(N435="snížená",J435,0)</f>
        <v>0</v>
      </c>
      <c r="BG435" s="231">
        <f>IF(N435="zákl. přenesená",J435,0)</f>
        <v>0</v>
      </c>
      <c r="BH435" s="231">
        <f>IF(N435="sníž. přenesená",J435,0)</f>
        <v>0</v>
      </c>
      <c r="BI435" s="231">
        <f>IF(N435="nulová",J435,0)</f>
        <v>0</v>
      </c>
      <c r="BJ435" s="17" t="s">
        <v>82</v>
      </c>
      <c r="BK435" s="231">
        <f>ROUND(I435*H435,2)</f>
        <v>0</v>
      </c>
      <c r="BL435" s="17" t="s">
        <v>236</v>
      </c>
      <c r="BM435" s="230" t="s">
        <v>1407</v>
      </c>
    </row>
    <row r="436" spans="1:47" s="2" customFormat="1" ht="12">
      <c r="A436" s="38"/>
      <c r="B436" s="39"/>
      <c r="C436" s="40"/>
      <c r="D436" s="232" t="s">
        <v>165</v>
      </c>
      <c r="E436" s="40"/>
      <c r="F436" s="233" t="s">
        <v>773</v>
      </c>
      <c r="G436" s="40"/>
      <c r="H436" s="40"/>
      <c r="I436" s="136"/>
      <c r="J436" s="40"/>
      <c r="K436" s="40"/>
      <c r="L436" s="44"/>
      <c r="M436" s="234"/>
      <c r="N436" s="235"/>
      <c r="O436" s="84"/>
      <c r="P436" s="84"/>
      <c r="Q436" s="84"/>
      <c r="R436" s="84"/>
      <c r="S436" s="84"/>
      <c r="T436" s="85"/>
      <c r="U436" s="38"/>
      <c r="V436" s="38"/>
      <c r="W436" s="38"/>
      <c r="X436" s="38"/>
      <c r="Y436" s="38"/>
      <c r="Z436" s="38"/>
      <c r="AA436" s="38"/>
      <c r="AB436" s="38"/>
      <c r="AC436" s="38"/>
      <c r="AD436" s="38"/>
      <c r="AE436" s="38"/>
      <c r="AT436" s="17" t="s">
        <v>165</v>
      </c>
      <c r="AU436" s="17" t="s">
        <v>82</v>
      </c>
    </row>
    <row r="437" spans="1:51" s="13" customFormat="1" ht="12">
      <c r="A437" s="13"/>
      <c r="B437" s="236"/>
      <c r="C437" s="237"/>
      <c r="D437" s="232" t="s">
        <v>166</v>
      </c>
      <c r="E437" s="238" t="s">
        <v>19</v>
      </c>
      <c r="F437" s="239" t="s">
        <v>1406</v>
      </c>
      <c r="G437" s="237"/>
      <c r="H437" s="240">
        <v>1</v>
      </c>
      <c r="I437" s="241"/>
      <c r="J437" s="237"/>
      <c r="K437" s="237"/>
      <c r="L437" s="242"/>
      <c r="M437" s="243"/>
      <c r="N437" s="244"/>
      <c r="O437" s="244"/>
      <c r="P437" s="244"/>
      <c r="Q437" s="244"/>
      <c r="R437" s="244"/>
      <c r="S437" s="244"/>
      <c r="T437" s="245"/>
      <c r="U437" s="13"/>
      <c r="V437" s="13"/>
      <c r="W437" s="13"/>
      <c r="X437" s="13"/>
      <c r="Y437" s="13"/>
      <c r="Z437" s="13"/>
      <c r="AA437" s="13"/>
      <c r="AB437" s="13"/>
      <c r="AC437" s="13"/>
      <c r="AD437" s="13"/>
      <c r="AE437" s="13"/>
      <c r="AT437" s="246" t="s">
        <v>166</v>
      </c>
      <c r="AU437" s="246" t="s">
        <v>82</v>
      </c>
      <c r="AV437" s="13" t="s">
        <v>85</v>
      </c>
      <c r="AW437" s="13" t="s">
        <v>34</v>
      </c>
      <c r="AX437" s="13" t="s">
        <v>82</v>
      </c>
      <c r="AY437" s="246" t="s">
        <v>158</v>
      </c>
    </row>
    <row r="438" spans="1:65" s="2" customFormat="1" ht="16.5" customHeight="1">
      <c r="A438" s="38"/>
      <c r="B438" s="39"/>
      <c r="C438" s="259" t="s">
        <v>755</v>
      </c>
      <c r="D438" s="259" t="s">
        <v>199</v>
      </c>
      <c r="E438" s="260" t="s">
        <v>776</v>
      </c>
      <c r="F438" s="261" t="s">
        <v>777</v>
      </c>
      <c r="G438" s="262" t="s">
        <v>202</v>
      </c>
      <c r="H438" s="263">
        <v>1</v>
      </c>
      <c r="I438" s="264"/>
      <c r="J438" s="265">
        <f>ROUND(I438*H438,2)</f>
        <v>0</v>
      </c>
      <c r="K438" s="261" t="s">
        <v>19</v>
      </c>
      <c r="L438" s="266"/>
      <c r="M438" s="267" t="s">
        <v>19</v>
      </c>
      <c r="N438" s="268" t="s">
        <v>45</v>
      </c>
      <c r="O438" s="84"/>
      <c r="P438" s="228">
        <f>O438*H438</f>
        <v>0</v>
      </c>
      <c r="Q438" s="228">
        <v>0</v>
      </c>
      <c r="R438" s="228">
        <f>Q438*H438</f>
        <v>0</v>
      </c>
      <c r="S438" s="228">
        <v>0</v>
      </c>
      <c r="T438" s="229">
        <f>S438*H438</f>
        <v>0</v>
      </c>
      <c r="U438" s="38"/>
      <c r="V438" s="38"/>
      <c r="W438" s="38"/>
      <c r="X438" s="38"/>
      <c r="Y438" s="38"/>
      <c r="Z438" s="38"/>
      <c r="AA438" s="38"/>
      <c r="AB438" s="38"/>
      <c r="AC438" s="38"/>
      <c r="AD438" s="38"/>
      <c r="AE438" s="38"/>
      <c r="AR438" s="230" t="s">
        <v>241</v>
      </c>
      <c r="AT438" s="230" t="s">
        <v>199</v>
      </c>
      <c r="AU438" s="230" t="s">
        <v>82</v>
      </c>
      <c r="AY438" s="17" t="s">
        <v>158</v>
      </c>
      <c r="BE438" s="231">
        <f>IF(N438="základní",J438,0)</f>
        <v>0</v>
      </c>
      <c r="BF438" s="231">
        <f>IF(N438="snížená",J438,0)</f>
        <v>0</v>
      </c>
      <c r="BG438" s="231">
        <f>IF(N438="zákl. přenesená",J438,0)</f>
        <v>0</v>
      </c>
      <c r="BH438" s="231">
        <f>IF(N438="sníž. přenesená",J438,0)</f>
        <v>0</v>
      </c>
      <c r="BI438" s="231">
        <f>IF(N438="nulová",J438,0)</f>
        <v>0</v>
      </c>
      <c r="BJ438" s="17" t="s">
        <v>82</v>
      </c>
      <c r="BK438" s="231">
        <f>ROUND(I438*H438,2)</f>
        <v>0</v>
      </c>
      <c r="BL438" s="17" t="s">
        <v>236</v>
      </c>
      <c r="BM438" s="230" t="s">
        <v>778</v>
      </c>
    </row>
    <row r="439" spans="1:47" s="2" customFormat="1" ht="12">
      <c r="A439" s="38"/>
      <c r="B439" s="39"/>
      <c r="C439" s="40"/>
      <c r="D439" s="232" t="s">
        <v>165</v>
      </c>
      <c r="E439" s="40"/>
      <c r="F439" s="233" t="s">
        <v>777</v>
      </c>
      <c r="G439" s="40"/>
      <c r="H439" s="40"/>
      <c r="I439" s="136"/>
      <c r="J439" s="40"/>
      <c r="K439" s="40"/>
      <c r="L439" s="44"/>
      <c r="M439" s="234"/>
      <c r="N439" s="235"/>
      <c r="O439" s="84"/>
      <c r="P439" s="84"/>
      <c r="Q439" s="84"/>
      <c r="R439" s="84"/>
      <c r="S439" s="84"/>
      <c r="T439" s="85"/>
      <c r="U439" s="38"/>
      <c r="V439" s="38"/>
      <c r="W439" s="38"/>
      <c r="X439" s="38"/>
      <c r="Y439" s="38"/>
      <c r="Z439" s="38"/>
      <c r="AA439" s="38"/>
      <c r="AB439" s="38"/>
      <c r="AC439" s="38"/>
      <c r="AD439" s="38"/>
      <c r="AE439" s="38"/>
      <c r="AT439" s="17" t="s">
        <v>165</v>
      </c>
      <c r="AU439" s="17" t="s">
        <v>82</v>
      </c>
    </row>
    <row r="440" spans="1:51" s="13" customFormat="1" ht="12">
      <c r="A440" s="13"/>
      <c r="B440" s="236"/>
      <c r="C440" s="237"/>
      <c r="D440" s="232" t="s">
        <v>166</v>
      </c>
      <c r="E440" s="238" t="s">
        <v>19</v>
      </c>
      <c r="F440" s="239" t="s">
        <v>1406</v>
      </c>
      <c r="G440" s="237"/>
      <c r="H440" s="240">
        <v>1</v>
      </c>
      <c r="I440" s="241"/>
      <c r="J440" s="237"/>
      <c r="K440" s="237"/>
      <c r="L440" s="242"/>
      <c r="M440" s="243"/>
      <c r="N440" s="244"/>
      <c r="O440" s="244"/>
      <c r="P440" s="244"/>
      <c r="Q440" s="244"/>
      <c r="R440" s="244"/>
      <c r="S440" s="244"/>
      <c r="T440" s="245"/>
      <c r="U440" s="13"/>
      <c r="V440" s="13"/>
      <c r="W440" s="13"/>
      <c r="X440" s="13"/>
      <c r="Y440" s="13"/>
      <c r="Z440" s="13"/>
      <c r="AA440" s="13"/>
      <c r="AB440" s="13"/>
      <c r="AC440" s="13"/>
      <c r="AD440" s="13"/>
      <c r="AE440" s="13"/>
      <c r="AT440" s="246" t="s">
        <v>166</v>
      </c>
      <c r="AU440" s="246" t="s">
        <v>82</v>
      </c>
      <c r="AV440" s="13" t="s">
        <v>85</v>
      </c>
      <c r="AW440" s="13" t="s">
        <v>34</v>
      </c>
      <c r="AX440" s="13" t="s">
        <v>82</v>
      </c>
      <c r="AY440" s="246" t="s">
        <v>158</v>
      </c>
    </row>
    <row r="441" spans="1:65" s="2" customFormat="1" ht="21.75" customHeight="1">
      <c r="A441" s="38"/>
      <c r="B441" s="39"/>
      <c r="C441" s="219" t="s">
        <v>760</v>
      </c>
      <c r="D441" s="219" t="s">
        <v>159</v>
      </c>
      <c r="E441" s="220" t="s">
        <v>793</v>
      </c>
      <c r="F441" s="221" t="s">
        <v>794</v>
      </c>
      <c r="G441" s="222" t="s">
        <v>202</v>
      </c>
      <c r="H441" s="223">
        <v>8</v>
      </c>
      <c r="I441" s="224"/>
      <c r="J441" s="225">
        <f>ROUND(I441*H441,2)</f>
        <v>0</v>
      </c>
      <c r="K441" s="221" t="s">
        <v>213</v>
      </c>
      <c r="L441" s="44"/>
      <c r="M441" s="226" t="s">
        <v>19</v>
      </c>
      <c r="N441" s="227" t="s">
        <v>45</v>
      </c>
      <c r="O441" s="84"/>
      <c r="P441" s="228">
        <f>O441*H441</f>
        <v>0</v>
      </c>
      <c r="Q441" s="228">
        <v>0</v>
      </c>
      <c r="R441" s="228">
        <f>Q441*H441</f>
        <v>0</v>
      </c>
      <c r="S441" s="228">
        <v>0</v>
      </c>
      <c r="T441" s="229">
        <f>S441*H441</f>
        <v>0</v>
      </c>
      <c r="U441" s="38"/>
      <c r="V441" s="38"/>
      <c r="W441" s="38"/>
      <c r="X441" s="38"/>
      <c r="Y441" s="38"/>
      <c r="Z441" s="38"/>
      <c r="AA441" s="38"/>
      <c r="AB441" s="38"/>
      <c r="AC441" s="38"/>
      <c r="AD441" s="38"/>
      <c r="AE441" s="38"/>
      <c r="AR441" s="230" t="s">
        <v>236</v>
      </c>
      <c r="AT441" s="230" t="s">
        <v>159</v>
      </c>
      <c r="AU441" s="230" t="s">
        <v>82</v>
      </c>
      <c r="AY441" s="17" t="s">
        <v>158</v>
      </c>
      <c r="BE441" s="231">
        <f>IF(N441="základní",J441,0)</f>
        <v>0</v>
      </c>
      <c r="BF441" s="231">
        <f>IF(N441="snížená",J441,0)</f>
        <v>0</v>
      </c>
      <c r="BG441" s="231">
        <f>IF(N441="zákl. přenesená",J441,0)</f>
        <v>0</v>
      </c>
      <c r="BH441" s="231">
        <f>IF(N441="sníž. přenesená",J441,0)</f>
        <v>0</v>
      </c>
      <c r="BI441" s="231">
        <f>IF(N441="nulová",J441,0)</f>
        <v>0</v>
      </c>
      <c r="BJ441" s="17" t="s">
        <v>82</v>
      </c>
      <c r="BK441" s="231">
        <f>ROUND(I441*H441,2)</f>
        <v>0</v>
      </c>
      <c r="BL441" s="17" t="s">
        <v>236</v>
      </c>
      <c r="BM441" s="230" t="s">
        <v>795</v>
      </c>
    </row>
    <row r="442" spans="1:47" s="2" customFormat="1" ht="12">
      <c r="A442" s="38"/>
      <c r="B442" s="39"/>
      <c r="C442" s="40"/>
      <c r="D442" s="232" t="s">
        <v>165</v>
      </c>
      <c r="E442" s="40"/>
      <c r="F442" s="233" t="s">
        <v>794</v>
      </c>
      <c r="G442" s="40"/>
      <c r="H442" s="40"/>
      <c r="I442" s="136"/>
      <c r="J442" s="40"/>
      <c r="K442" s="40"/>
      <c r="L442" s="44"/>
      <c r="M442" s="234"/>
      <c r="N442" s="235"/>
      <c r="O442" s="84"/>
      <c r="P442" s="84"/>
      <c r="Q442" s="84"/>
      <c r="R442" s="84"/>
      <c r="S442" s="84"/>
      <c r="T442" s="85"/>
      <c r="U442" s="38"/>
      <c r="V442" s="38"/>
      <c r="W442" s="38"/>
      <c r="X442" s="38"/>
      <c r="Y442" s="38"/>
      <c r="Z442" s="38"/>
      <c r="AA442" s="38"/>
      <c r="AB442" s="38"/>
      <c r="AC442" s="38"/>
      <c r="AD442" s="38"/>
      <c r="AE442" s="38"/>
      <c r="AT442" s="17" t="s">
        <v>165</v>
      </c>
      <c r="AU442" s="17" t="s">
        <v>82</v>
      </c>
    </row>
    <row r="443" spans="1:65" s="2" customFormat="1" ht="21.75" customHeight="1">
      <c r="A443" s="38"/>
      <c r="B443" s="39"/>
      <c r="C443" s="259" t="s">
        <v>766</v>
      </c>
      <c r="D443" s="259" t="s">
        <v>199</v>
      </c>
      <c r="E443" s="260" t="s">
        <v>797</v>
      </c>
      <c r="F443" s="261" t="s">
        <v>798</v>
      </c>
      <c r="G443" s="262" t="s">
        <v>202</v>
      </c>
      <c r="H443" s="263">
        <v>8</v>
      </c>
      <c r="I443" s="264"/>
      <c r="J443" s="265">
        <f>ROUND(I443*H443,2)</f>
        <v>0</v>
      </c>
      <c r="K443" s="261" t="s">
        <v>19</v>
      </c>
      <c r="L443" s="266"/>
      <c r="M443" s="267" t="s">
        <v>19</v>
      </c>
      <c r="N443" s="268" t="s">
        <v>45</v>
      </c>
      <c r="O443" s="84"/>
      <c r="P443" s="228">
        <f>O443*H443</f>
        <v>0</v>
      </c>
      <c r="Q443" s="228">
        <v>0</v>
      </c>
      <c r="R443" s="228">
        <f>Q443*H443</f>
        <v>0</v>
      </c>
      <c r="S443" s="228">
        <v>0</v>
      </c>
      <c r="T443" s="229">
        <f>S443*H443</f>
        <v>0</v>
      </c>
      <c r="U443" s="38"/>
      <c r="V443" s="38"/>
      <c r="W443" s="38"/>
      <c r="X443" s="38"/>
      <c r="Y443" s="38"/>
      <c r="Z443" s="38"/>
      <c r="AA443" s="38"/>
      <c r="AB443" s="38"/>
      <c r="AC443" s="38"/>
      <c r="AD443" s="38"/>
      <c r="AE443" s="38"/>
      <c r="AR443" s="230" t="s">
        <v>241</v>
      </c>
      <c r="AT443" s="230" t="s">
        <v>199</v>
      </c>
      <c r="AU443" s="230" t="s">
        <v>82</v>
      </c>
      <c r="AY443" s="17" t="s">
        <v>158</v>
      </c>
      <c r="BE443" s="231">
        <f>IF(N443="základní",J443,0)</f>
        <v>0</v>
      </c>
      <c r="BF443" s="231">
        <f>IF(N443="snížená",J443,0)</f>
        <v>0</v>
      </c>
      <c r="BG443" s="231">
        <f>IF(N443="zákl. přenesená",J443,0)</f>
        <v>0</v>
      </c>
      <c r="BH443" s="231">
        <f>IF(N443="sníž. přenesená",J443,0)</f>
        <v>0</v>
      </c>
      <c r="BI443" s="231">
        <f>IF(N443="nulová",J443,0)</f>
        <v>0</v>
      </c>
      <c r="BJ443" s="17" t="s">
        <v>82</v>
      </c>
      <c r="BK443" s="231">
        <f>ROUND(I443*H443,2)</f>
        <v>0</v>
      </c>
      <c r="BL443" s="17" t="s">
        <v>236</v>
      </c>
      <c r="BM443" s="230" t="s">
        <v>799</v>
      </c>
    </row>
    <row r="444" spans="1:47" s="2" customFormat="1" ht="12">
      <c r="A444" s="38"/>
      <c r="B444" s="39"/>
      <c r="C444" s="40"/>
      <c r="D444" s="232" t="s">
        <v>165</v>
      </c>
      <c r="E444" s="40"/>
      <c r="F444" s="233" t="s">
        <v>798</v>
      </c>
      <c r="G444" s="40"/>
      <c r="H444" s="40"/>
      <c r="I444" s="136"/>
      <c r="J444" s="40"/>
      <c r="K444" s="40"/>
      <c r="L444" s="44"/>
      <c r="M444" s="234"/>
      <c r="N444" s="235"/>
      <c r="O444" s="84"/>
      <c r="P444" s="84"/>
      <c r="Q444" s="84"/>
      <c r="R444" s="84"/>
      <c r="S444" s="84"/>
      <c r="T444" s="85"/>
      <c r="U444" s="38"/>
      <c r="V444" s="38"/>
      <c r="W444" s="38"/>
      <c r="X444" s="38"/>
      <c r="Y444" s="38"/>
      <c r="Z444" s="38"/>
      <c r="AA444" s="38"/>
      <c r="AB444" s="38"/>
      <c r="AC444" s="38"/>
      <c r="AD444" s="38"/>
      <c r="AE444" s="38"/>
      <c r="AT444" s="17" t="s">
        <v>165</v>
      </c>
      <c r="AU444" s="17" t="s">
        <v>82</v>
      </c>
    </row>
    <row r="445" spans="1:51" s="13" customFormat="1" ht="12">
      <c r="A445" s="13"/>
      <c r="B445" s="236"/>
      <c r="C445" s="237"/>
      <c r="D445" s="232" t="s">
        <v>166</v>
      </c>
      <c r="E445" s="238" t="s">
        <v>19</v>
      </c>
      <c r="F445" s="239" t="s">
        <v>1405</v>
      </c>
      <c r="G445" s="237"/>
      <c r="H445" s="240">
        <v>8</v>
      </c>
      <c r="I445" s="241"/>
      <c r="J445" s="237"/>
      <c r="K445" s="237"/>
      <c r="L445" s="242"/>
      <c r="M445" s="243"/>
      <c r="N445" s="244"/>
      <c r="O445" s="244"/>
      <c r="P445" s="244"/>
      <c r="Q445" s="244"/>
      <c r="R445" s="244"/>
      <c r="S445" s="244"/>
      <c r="T445" s="245"/>
      <c r="U445" s="13"/>
      <c r="V445" s="13"/>
      <c r="W445" s="13"/>
      <c r="X445" s="13"/>
      <c r="Y445" s="13"/>
      <c r="Z445" s="13"/>
      <c r="AA445" s="13"/>
      <c r="AB445" s="13"/>
      <c r="AC445" s="13"/>
      <c r="AD445" s="13"/>
      <c r="AE445" s="13"/>
      <c r="AT445" s="246" t="s">
        <v>166</v>
      </c>
      <c r="AU445" s="246" t="s">
        <v>82</v>
      </c>
      <c r="AV445" s="13" t="s">
        <v>85</v>
      </c>
      <c r="AW445" s="13" t="s">
        <v>34</v>
      </c>
      <c r="AX445" s="13" t="s">
        <v>82</v>
      </c>
      <c r="AY445" s="246" t="s">
        <v>158</v>
      </c>
    </row>
    <row r="446" spans="1:65" s="2" customFormat="1" ht="16.5" customHeight="1">
      <c r="A446" s="38"/>
      <c r="B446" s="39"/>
      <c r="C446" s="259" t="s">
        <v>771</v>
      </c>
      <c r="D446" s="259" t="s">
        <v>199</v>
      </c>
      <c r="E446" s="260" t="s">
        <v>802</v>
      </c>
      <c r="F446" s="261" t="s">
        <v>803</v>
      </c>
      <c r="G446" s="262" t="s">
        <v>202</v>
      </c>
      <c r="H446" s="263">
        <v>8</v>
      </c>
      <c r="I446" s="264"/>
      <c r="J446" s="265">
        <f>ROUND(I446*H446,2)</f>
        <v>0</v>
      </c>
      <c r="K446" s="261" t="s">
        <v>19</v>
      </c>
      <c r="L446" s="266"/>
      <c r="M446" s="267" t="s">
        <v>19</v>
      </c>
      <c r="N446" s="268" t="s">
        <v>45</v>
      </c>
      <c r="O446" s="84"/>
      <c r="P446" s="228">
        <f>O446*H446</f>
        <v>0</v>
      </c>
      <c r="Q446" s="228">
        <v>0</v>
      </c>
      <c r="R446" s="228">
        <f>Q446*H446</f>
        <v>0</v>
      </c>
      <c r="S446" s="228">
        <v>0</v>
      </c>
      <c r="T446" s="229">
        <f>S446*H446</f>
        <v>0</v>
      </c>
      <c r="U446" s="38"/>
      <c r="V446" s="38"/>
      <c r="W446" s="38"/>
      <c r="X446" s="38"/>
      <c r="Y446" s="38"/>
      <c r="Z446" s="38"/>
      <c r="AA446" s="38"/>
      <c r="AB446" s="38"/>
      <c r="AC446" s="38"/>
      <c r="AD446" s="38"/>
      <c r="AE446" s="38"/>
      <c r="AR446" s="230" t="s">
        <v>241</v>
      </c>
      <c r="AT446" s="230" t="s">
        <v>199</v>
      </c>
      <c r="AU446" s="230" t="s">
        <v>82</v>
      </c>
      <c r="AY446" s="17" t="s">
        <v>158</v>
      </c>
      <c r="BE446" s="231">
        <f>IF(N446="základní",J446,0)</f>
        <v>0</v>
      </c>
      <c r="BF446" s="231">
        <f>IF(N446="snížená",J446,0)</f>
        <v>0</v>
      </c>
      <c r="BG446" s="231">
        <f>IF(N446="zákl. přenesená",J446,0)</f>
        <v>0</v>
      </c>
      <c r="BH446" s="231">
        <f>IF(N446="sníž. přenesená",J446,0)</f>
        <v>0</v>
      </c>
      <c r="BI446" s="231">
        <f>IF(N446="nulová",J446,0)</f>
        <v>0</v>
      </c>
      <c r="BJ446" s="17" t="s">
        <v>82</v>
      </c>
      <c r="BK446" s="231">
        <f>ROUND(I446*H446,2)</f>
        <v>0</v>
      </c>
      <c r="BL446" s="17" t="s">
        <v>236</v>
      </c>
      <c r="BM446" s="230" t="s">
        <v>804</v>
      </c>
    </row>
    <row r="447" spans="1:47" s="2" customFormat="1" ht="12">
      <c r="A447" s="38"/>
      <c r="B447" s="39"/>
      <c r="C447" s="40"/>
      <c r="D447" s="232" t="s">
        <v>165</v>
      </c>
      <c r="E447" s="40"/>
      <c r="F447" s="233" t="s">
        <v>803</v>
      </c>
      <c r="G447" s="40"/>
      <c r="H447" s="40"/>
      <c r="I447" s="136"/>
      <c r="J447" s="40"/>
      <c r="K447" s="40"/>
      <c r="L447" s="44"/>
      <c r="M447" s="234"/>
      <c r="N447" s="235"/>
      <c r="O447" s="84"/>
      <c r="P447" s="84"/>
      <c r="Q447" s="84"/>
      <c r="R447" s="84"/>
      <c r="S447" s="84"/>
      <c r="T447" s="85"/>
      <c r="U447" s="38"/>
      <c r="V447" s="38"/>
      <c r="W447" s="38"/>
      <c r="X447" s="38"/>
      <c r="Y447" s="38"/>
      <c r="Z447" s="38"/>
      <c r="AA447" s="38"/>
      <c r="AB447" s="38"/>
      <c r="AC447" s="38"/>
      <c r="AD447" s="38"/>
      <c r="AE447" s="38"/>
      <c r="AT447" s="17" t="s">
        <v>165</v>
      </c>
      <c r="AU447" s="17" t="s">
        <v>82</v>
      </c>
    </row>
    <row r="448" spans="1:51" s="13" customFormat="1" ht="12">
      <c r="A448" s="13"/>
      <c r="B448" s="236"/>
      <c r="C448" s="237"/>
      <c r="D448" s="232" t="s">
        <v>166</v>
      </c>
      <c r="E448" s="238" t="s">
        <v>19</v>
      </c>
      <c r="F448" s="239" t="s">
        <v>1405</v>
      </c>
      <c r="G448" s="237"/>
      <c r="H448" s="240">
        <v>8</v>
      </c>
      <c r="I448" s="241"/>
      <c r="J448" s="237"/>
      <c r="K448" s="237"/>
      <c r="L448" s="242"/>
      <c r="M448" s="243"/>
      <c r="N448" s="244"/>
      <c r="O448" s="244"/>
      <c r="P448" s="244"/>
      <c r="Q448" s="244"/>
      <c r="R448" s="244"/>
      <c r="S448" s="244"/>
      <c r="T448" s="245"/>
      <c r="U448" s="13"/>
      <c r="V448" s="13"/>
      <c r="W448" s="13"/>
      <c r="X448" s="13"/>
      <c r="Y448" s="13"/>
      <c r="Z448" s="13"/>
      <c r="AA448" s="13"/>
      <c r="AB448" s="13"/>
      <c r="AC448" s="13"/>
      <c r="AD448" s="13"/>
      <c r="AE448" s="13"/>
      <c r="AT448" s="246" t="s">
        <v>166</v>
      </c>
      <c r="AU448" s="246" t="s">
        <v>82</v>
      </c>
      <c r="AV448" s="13" t="s">
        <v>85</v>
      </c>
      <c r="AW448" s="13" t="s">
        <v>34</v>
      </c>
      <c r="AX448" s="13" t="s">
        <v>82</v>
      </c>
      <c r="AY448" s="246" t="s">
        <v>158</v>
      </c>
    </row>
    <row r="449" spans="1:65" s="2" customFormat="1" ht="16.5" customHeight="1">
      <c r="A449" s="38"/>
      <c r="B449" s="39"/>
      <c r="C449" s="259" t="s">
        <v>775</v>
      </c>
      <c r="D449" s="259" t="s">
        <v>199</v>
      </c>
      <c r="E449" s="260" t="s">
        <v>806</v>
      </c>
      <c r="F449" s="261" t="s">
        <v>807</v>
      </c>
      <c r="G449" s="262" t="s">
        <v>202</v>
      </c>
      <c r="H449" s="263">
        <v>9</v>
      </c>
      <c r="I449" s="264"/>
      <c r="J449" s="265">
        <f>ROUND(I449*H449,2)</f>
        <v>0</v>
      </c>
      <c r="K449" s="261" t="s">
        <v>19</v>
      </c>
      <c r="L449" s="266"/>
      <c r="M449" s="267" t="s">
        <v>19</v>
      </c>
      <c r="N449" s="268" t="s">
        <v>45</v>
      </c>
      <c r="O449" s="84"/>
      <c r="P449" s="228">
        <f>O449*H449</f>
        <v>0</v>
      </c>
      <c r="Q449" s="228">
        <v>0</v>
      </c>
      <c r="R449" s="228">
        <f>Q449*H449</f>
        <v>0</v>
      </c>
      <c r="S449" s="228">
        <v>0</v>
      </c>
      <c r="T449" s="229">
        <f>S449*H449</f>
        <v>0</v>
      </c>
      <c r="U449" s="38"/>
      <c r="V449" s="38"/>
      <c r="W449" s="38"/>
      <c r="X449" s="38"/>
      <c r="Y449" s="38"/>
      <c r="Z449" s="38"/>
      <c r="AA449" s="38"/>
      <c r="AB449" s="38"/>
      <c r="AC449" s="38"/>
      <c r="AD449" s="38"/>
      <c r="AE449" s="38"/>
      <c r="AR449" s="230" t="s">
        <v>241</v>
      </c>
      <c r="AT449" s="230" t="s">
        <v>199</v>
      </c>
      <c r="AU449" s="230" t="s">
        <v>82</v>
      </c>
      <c r="AY449" s="17" t="s">
        <v>158</v>
      </c>
      <c r="BE449" s="231">
        <f>IF(N449="základní",J449,0)</f>
        <v>0</v>
      </c>
      <c r="BF449" s="231">
        <f>IF(N449="snížená",J449,0)</f>
        <v>0</v>
      </c>
      <c r="BG449" s="231">
        <f>IF(N449="zákl. přenesená",J449,0)</f>
        <v>0</v>
      </c>
      <c r="BH449" s="231">
        <f>IF(N449="sníž. přenesená",J449,0)</f>
        <v>0</v>
      </c>
      <c r="BI449" s="231">
        <f>IF(N449="nulová",J449,0)</f>
        <v>0</v>
      </c>
      <c r="BJ449" s="17" t="s">
        <v>82</v>
      </c>
      <c r="BK449" s="231">
        <f>ROUND(I449*H449,2)</f>
        <v>0</v>
      </c>
      <c r="BL449" s="17" t="s">
        <v>236</v>
      </c>
      <c r="BM449" s="230" t="s">
        <v>808</v>
      </c>
    </row>
    <row r="450" spans="1:47" s="2" customFormat="1" ht="12">
      <c r="A450" s="38"/>
      <c r="B450" s="39"/>
      <c r="C450" s="40"/>
      <c r="D450" s="232" t="s">
        <v>165</v>
      </c>
      <c r="E450" s="40"/>
      <c r="F450" s="233" t="s">
        <v>807</v>
      </c>
      <c r="G450" s="40"/>
      <c r="H450" s="40"/>
      <c r="I450" s="136"/>
      <c r="J450" s="40"/>
      <c r="K450" s="40"/>
      <c r="L450" s="44"/>
      <c r="M450" s="234"/>
      <c r="N450" s="235"/>
      <c r="O450" s="84"/>
      <c r="P450" s="84"/>
      <c r="Q450" s="84"/>
      <c r="R450" s="84"/>
      <c r="S450" s="84"/>
      <c r="T450" s="85"/>
      <c r="U450" s="38"/>
      <c r="V450" s="38"/>
      <c r="W450" s="38"/>
      <c r="X450" s="38"/>
      <c r="Y450" s="38"/>
      <c r="Z450" s="38"/>
      <c r="AA450" s="38"/>
      <c r="AB450" s="38"/>
      <c r="AC450" s="38"/>
      <c r="AD450" s="38"/>
      <c r="AE450" s="38"/>
      <c r="AT450" s="17" t="s">
        <v>165</v>
      </c>
      <c r="AU450" s="17" t="s">
        <v>82</v>
      </c>
    </row>
    <row r="451" spans="1:51" s="13" customFormat="1" ht="12">
      <c r="A451" s="13"/>
      <c r="B451" s="236"/>
      <c r="C451" s="237"/>
      <c r="D451" s="232" t="s">
        <v>166</v>
      </c>
      <c r="E451" s="238" t="s">
        <v>19</v>
      </c>
      <c r="F451" s="239" t="s">
        <v>1408</v>
      </c>
      <c r="G451" s="237"/>
      <c r="H451" s="240">
        <v>9</v>
      </c>
      <c r="I451" s="241"/>
      <c r="J451" s="237"/>
      <c r="K451" s="237"/>
      <c r="L451" s="242"/>
      <c r="M451" s="243"/>
      <c r="N451" s="244"/>
      <c r="O451" s="244"/>
      <c r="P451" s="244"/>
      <c r="Q451" s="244"/>
      <c r="R451" s="244"/>
      <c r="S451" s="244"/>
      <c r="T451" s="245"/>
      <c r="U451" s="13"/>
      <c r="V451" s="13"/>
      <c r="W451" s="13"/>
      <c r="X451" s="13"/>
      <c r="Y451" s="13"/>
      <c r="Z451" s="13"/>
      <c r="AA451" s="13"/>
      <c r="AB451" s="13"/>
      <c r="AC451" s="13"/>
      <c r="AD451" s="13"/>
      <c r="AE451" s="13"/>
      <c r="AT451" s="246" t="s">
        <v>166</v>
      </c>
      <c r="AU451" s="246" t="s">
        <v>82</v>
      </c>
      <c r="AV451" s="13" t="s">
        <v>85</v>
      </c>
      <c r="AW451" s="13" t="s">
        <v>34</v>
      </c>
      <c r="AX451" s="13" t="s">
        <v>82</v>
      </c>
      <c r="AY451" s="246" t="s">
        <v>158</v>
      </c>
    </row>
    <row r="452" spans="1:65" s="2" customFormat="1" ht="21.75" customHeight="1">
      <c r="A452" s="38"/>
      <c r="B452" s="39"/>
      <c r="C452" s="219" t="s">
        <v>780</v>
      </c>
      <c r="D452" s="219" t="s">
        <v>159</v>
      </c>
      <c r="E452" s="220" t="s">
        <v>811</v>
      </c>
      <c r="F452" s="221" t="s">
        <v>812</v>
      </c>
      <c r="G452" s="222" t="s">
        <v>202</v>
      </c>
      <c r="H452" s="223">
        <v>8</v>
      </c>
      <c r="I452" s="224"/>
      <c r="J452" s="225">
        <f>ROUND(I452*H452,2)</f>
        <v>0</v>
      </c>
      <c r="K452" s="221" t="s">
        <v>213</v>
      </c>
      <c r="L452" s="44"/>
      <c r="M452" s="226" t="s">
        <v>19</v>
      </c>
      <c r="N452" s="227" t="s">
        <v>45</v>
      </c>
      <c r="O452" s="84"/>
      <c r="P452" s="228">
        <f>O452*H452</f>
        <v>0</v>
      </c>
      <c r="Q452" s="228">
        <v>0</v>
      </c>
      <c r="R452" s="228">
        <f>Q452*H452</f>
        <v>0</v>
      </c>
      <c r="S452" s="228">
        <v>0</v>
      </c>
      <c r="T452" s="229">
        <f>S452*H452</f>
        <v>0</v>
      </c>
      <c r="U452" s="38"/>
      <c r="V452" s="38"/>
      <c r="W452" s="38"/>
      <c r="X452" s="38"/>
      <c r="Y452" s="38"/>
      <c r="Z452" s="38"/>
      <c r="AA452" s="38"/>
      <c r="AB452" s="38"/>
      <c r="AC452" s="38"/>
      <c r="AD452" s="38"/>
      <c r="AE452" s="38"/>
      <c r="AR452" s="230" t="s">
        <v>236</v>
      </c>
      <c r="AT452" s="230" t="s">
        <v>159</v>
      </c>
      <c r="AU452" s="230" t="s">
        <v>82</v>
      </c>
      <c r="AY452" s="17" t="s">
        <v>158</v>
      </c>
      <c r="BE452" s="231">
        <f>IF(N452="základní",J452,0)</f>
        <v>0</v>
      </c>
      <c r="BF452" s="231">
        <f>IF(N452="snížená",J452,0)</f>
        <v>0</v>
      </c>
      <c r="BG452" s="231">
        <f>IF(N452="zákl. přenesená",J452,0)</f>
        <v>0</v>
      </c>
      <c r="BH452" s="231">
        <f>IF(N452="sníž. přenesená",J452,0)</f>
        <v>0</v>
      </c>
      <c r="BI452" s="231">
        <f>IF(N452="nulová",J452,0)</f>
        <v>0</v>
      </c>
      <c r="BJ452" s="17" t="s">
        <v>82</v>
      </c>
      <c r="BK452" s="231">
        <f>ROUND(I452*H452,2)</f>
        <v>0</v>
      </c>
      <c r="BL452" s="17" t="s">
        <v>236</v>
      </c>
      <c r="BM452" s="230" t="s">
        <v>813</v>
      </c>
    </row>
    <row r="453" spans="1:47" s="2" customFormat="1" ht="12">
      <c r="A453" s="38"/>
      <c r="B453" s="39"/>
      <c r="C453" s="40"/>
      <c r="D453" s="232" t="s">
        <v>165</v>
      </c>
      <c r="E453" s="40"/>
      <c r="F453" s="233" t="s">
        <v>812</v>
      </c>
      <c r="G453" s="40"/>
      <c r="H453" s="40"/>
      <c r="I453" s="136"/>
      <c r="J453" s="40"/>
      <c r="K453" s="40"/>
      <c r="L453" s="44"/>
      <c r="M453" s="234"/>
      <c r="N453" s="235"/>
      <c r="O453" s="84"/>
      <c r="P453" s="84"/>
      <c r="Q453" s="84"/>
      <c r="R453" s="84"/>
      <c r="S453" s="84"/>
      <c r="T453" s="85"/>
      <c r="U453" s="38"/>
      <c r="V453" s="38"/>
      <c r="W453" s="38"/>
      <c r="X453" s="38"/>
      <c r="Y453" s="38"/>
      <c r="Z453" s="38"/>
      <c r="AA453" s="38"/>
      <c r="AB453" s="38"/>
      <c r="AC453" s="38"/>
      <c r="AD453" s="38"/>
      <c r="AE453" s="38"/>
      <c r="AT453" s="17" t="s">
        <v>165</v>
      </c>
      <c r="AU453" s="17" t="s">
        <v>82</v>
      </c>
    </row>
    <row r="454" spans="1:65" s="2" customFormat="1" ht="16.5" customHeight="1">
      <c r="A454" s="38"/>
      <c r="B454" s="39"/>
      <c r="C454" s="259" t="s">
        <v>784</v>
      </c>
      <c r="D454" s="259" t="s">
        <v>199</v>
      </c>
      <c r="E454" s="260" t="s">
        <v>815</v>
      </c>
      <c r="F454" s="261" t="s">
        <v>816</v>
      </c>
      <c r="G454" s="262" t="s">
        <v>202</v>
      </c>
      <c r="H454" s="263">
        <v>8</v>
      </c>
      <c r="I454" s="264"/>
      <c r="J454" s="265">
        <f>ROUND(I454*H454,2)</f>
        <v>0</v>
      </c>
      <c r="K454" s="261" t="s">
        <v>19</v>
      </c>
      <c r="L454" s="266"/>
      <c r="M454" s="267" t="s">
        <v>19</v>
      </c>
      <c r="N454" s="268" t="s">
        <v>45</v>
      </c>
      <c r="O454" s="84"/>
      <c r="P454" s="228">
        <f>O454*H454</f>
        <v>0</v>
      </c>
      <c r="Q454" s="228">
        <v>0</v>
      </c>
      <c r="R454" s="228">
        <f>Q454*H454</f>
        <v>0</v>
      </c>
      <c r="S454" s="228">
        <v>0</v>
      </c>
      <c r="T454" s="229">
        <f>S454*H454</f>
        <v>0</v>
      </c>
      <c r="U454" s="38"/>
      <c r="V454" s="38"/>
      <c r="W454" s="38"/>
      <c r="X454" s="38"/>
      <c r="Y454" s="38"/>
      <c r="Z454" s="38"/>
      <c r="AA454" s="38"/>
      <c r="AB454" s="38"/>
      <c r="AC454" s="38"/>
      <c r="AD454" s="38"/>
      <c r="AE454" s="38"/>
      <c r="AR454" s="230" t="s">
        <v>241</v>
      </c>
      <c r="AT454" s="230" t="s">
        <v>199</v>
      </c>
      <c r="AU454" s="230" t="s">
        <v>82</v>
      </c>
      <c r="AY454" s="17" t="s">
        <v>158</v>
      </c>
      <c r="BE454" s="231">
        <f>IF(N454="základní",J454,0)</f>
        <v>0</v>
      </c>
      <c r="BF454" s="231">
        <f>IF(N454="snížená",J454,0)</f>
        <v>0</v>
      </c>
      <c r="BG454" s="231">
        <f>IF(N454="zákl. přenesená",J454,0)</f>
        <v>0</v>
      </c>
      <c r="BH454" s="231">
        <f>IF(N454="sníž. přenesená",J454,0)</f>
        <v>0</v>
      </c>
      <c r="BI454" s="231">
        <f>IF(N454="nulová",J454,0)</f>
        <v>0</v>
      </c>
      <c r="BJ454" s="17" t="s">
        <v>82</v>
      </c>
      <c r="BK454" s="231">
        <f>ROUND(I454*H454,2)</f>
        <v>0</v>
      </c>
      <c r="BL454" s="17" t="s">
        <v>236</v>
      </c>
      <c r="BM454" s="230" t="s">
        <v>817</v>
      </c>
    </row>
    <row r="455" spans="1:47" s="2" customFormat="1" ht="12">
      <c r="A455" s="38"/>
      <c r="B455" s="39"/>
      <c r="C455" s="40"/>
      <c r="D455" s="232" t="s">
        <v>165</v>
      </c>
      <c r="E455" s="40"/>
      <c r="F455" s="233" t="s">
        <v>816</v>
      </c>
      <c r="G455" s="40"/>
      <c r="H455" s="40"/>
      <c r="I455" s="136"/>
      <c r="J455" s="40"/>
      <c r="K455" s="40"/>
      <c r="L455" s="44"/>
      <c r="M455" s="234"/>
      <c r="N455" s="235"/>
      <c r="O455" s="84"/>
      <c r="P455" s="84"/>
      <c r="Q455" s="84"/>
      <c r="R455" s="84"/>
      <c r="S455" s="84"/>
      <c r="T455" s="85"/>
      <c r="U455" s="38"/>
      <c r="V455" s="38"/>
      <c r="W455" s="38"/>
      <c r="X455" s="38"/>
      <c r="Y455" s="38"/>
      <c r="Z455" s="38"/>
      <c r="AA455" s="38"/>
      <c r="AB455" s="38"/>
      <c r="AC455" s="38"/>
      <c r="AD455" s="38"/>
      <c r="AE455" s="38"/>
      <c r="AT455" s="17" t="s">
        <v>165</v>
      </c>
      <c r="AU455" s="17" t="s">
        <v>82</v>
      </c>
    </row>
    <row r="456" spans="1:51" s="13" customFormat="1" ht="12">
      <c r="A456" s="13"/>
      <c r="B456" s="236"/>
      <c r="C456" s="237"/>
      <c r="D456" s="232" t="s">
        <v>166</v>
      </c>
      <c r="E456" s="238" t="s">
        <v>19</v>
      </c>
      <c r="F456" s="239" t="s">
        <v>1409</v>
      </c>
      <c r="G456" s="237"/>
      <c r="H456" s="240">
        <v>8</v>
      </c>
      <c r="I456" s="241"/>
      <c r="J456" s="237"/>
      <c r="K456" s="237"/>
      <c r="L456" s="242"/>
      <c r="M456" s="243"/>
      <c r="N456" s="244"/>
      <c r="O456" s="244"/>
      <c r="P456" s="244"/>
      <c r="Q456" s="244"/>
      <c r="R456" s="244"/>
      <c r="S456" s="244"/>
      <c r="T456" s="245"/>
      <c r="U456" s="13"/>
      <c r="V456" s="13"/>
      <c r="W456" s="13"/>
      <c r="X456" s="13"/>
      <c r="Y456" s="13"/>
      <c r="Z456" s="13"/>
      <c r="AA456" s="13"/>
      <c r="AB456" s="13"/>
      <c r="AC456" s="13"/>
      <c r="AD456" s="13"/>
      <c r="AE456" s="13"/>
      <c r="AT456" s="246" t="s">
        <v>166</v>
      </c>
      <c r="AU456" s="246" t="s">
        <v>82</v>
      </c>
      <c r="AV456" s="13" t="s">
        <v>85</v>
      </c>
      <c r="AW456" s="13" t="s">
        <v>34</v>
      </c>
      <c r="AX456" s="13" t="s">
        <v>82</v>
      </c>
      <c r="AY456" s="246" t="s">
        <v>158</v>
      </c>
    </row>
    <row r="457" spans="1:65" s="2" customFormat="1" ht="21.75" customHeight="1">
      <c r="A457" s="38"/>
      <c r="B457" s="39"/>
      <c r="C457" s="259" t="s">
        <v>788</v>
      </c>
      <c r="D457" s="259" t="s">
        <v>199</v>
      </c>
      <c r="E457" s="260" t="s">
        <v>818</v>
      </c>
      <c r="F457" s="261" t="s">
        <v>819</v>
      </c>
      <c r="G457" s="262" t="s">
        <v>202</v>
      </c>
      <c r="H457" s="263">
        <v>2</v>
      </c>
      <c r="I457" s="264"/>
      <c r="J457" s="265">
        <f>ROUND(I457*H457,2)</f>
        <v>0</v>
      </c>
      <c r="K457" s="261" t="s">
        <v>19</v>
      </c>
      <c r="L457" s="266"/>
      <c r="M457" s="267" t="s">
        <v>19</v>
      </c>
      <c r="N457" s="268" t="s">
        <v>45</v>
      </c>
      <c r="O457" s="84"/>
      <c r="P457" s="228">
        <f>O457*H457</f>
        <v>0</v>
      </c>
      <c r="Q457" s="228">
        <v>0</v>
      </c>
      <c r="R457" s="228">
        <f>Q457*H457</f>
        <v>0</v>
      </c>
      <c r="S457" s="228">
        <v>0</v>
      </c>
      <c r="T457" s="229">
        <f>S457*H457</f>
        <v>0</v>
      </c>
      <c r="U457" s="38"/>
      <c r="V457" s="38"/>
      <c r="W457" s="38"/>
      <c r="X457" s="38"/>
      <c r="Y457" s="38"/>
      <c r="Z457" s="38"/>
      <c r="AA457" s="38"/>
      <c r="AB457" s="38"/>
      <c r="AC457" s="38"/>
      <c r="AD457" s="38"/>
      <c r="AE457" s="38"/>
      <c r="AR457" s="230" t="s">
        <v>241</v>
      </c>
      <c r="AT457" s="230" t="s">
        <v>199</v>
      </c>
      <c r="AU457" s="230" t="s">
        <v>82</v>
      </c>
      <c r="AY457" s="17" t="s">
        <v>158</v>
      </c>
      <c r="BE457" s="231">
        <f>IF(N457="základní",J457,0)</f>
        <v>0</v>
      </c>
      <c r="BF457" s="231">
        <f>IF(N457="snížená",J457,0)</f>
        <v>0</v>
      </c>
      <c r="BG457" s="231">
        <f>IF(N457="zákl. přenesená",J457,0)</f>
        <v>0</v>
      </c>
      <c r="BH457" s="231">
        <f>IF(N457="sníž. přenesená",J457,0)</f>
        <v>0</v>
      </c>
      <c r="BI457" s="231">
        <f>IF(N457="nulová",J457,0)</f>
        <v>0</v>
      </c>
      <c r="BJ457" s="17" t="s">
        <v>82</v>
      </c>
      <c r="BK457" s="231">
        <f>ROUND(I457*H457,2)</f>
        <v>0</v>
      </c>
      <c r="BL457" s="17" t="s">
        <v>236</v>
      </c>
      <c r="BM457" s="230" t="s">
        <v>820</v>
      </c>
    </row>
    <row r="458" spans="1:47" s="2" customFormat="1" ht="12">
      <c r="A458" s="38"/>
      <c r="B458" s="39"/>
      <c r="C458" s="40"/>
      <c r="D458" s="232" t="s">
        <v>165</v>
      </c>
      <c r="E458" s="40"/>
      <c r="F458" s="233" t="s">
        <v>819</v>
      </c>
      <c r="G458" s="40"/>
      <c r="H458" s="40"/>
      <c r="I458" s="136"/>
      <c r="J458" s="40"/>
      <c r="K458" s="40"/>
      <c r="L458" s="44"/>
      <c r="M458" s="234"/>
      <c r="N458" s="235"/>
      <c r="O458" s="84"/>
      <c r="P458" s="84"/>
      <c r="Q458" s="84"/>
      <c r="R458" s="84"/>
      <c r="S458" s="84"/>
      <c r="T458" s="85"/>
      <c r="U458" s="38"/>
      <c r="V458" s="38"/>
      <c r="W458" s="38"/>
      <c r="X458" s="38"/>
      <c r="Y458" s="38"/>
      <c r="Z458" s="38"/>
      <c r="AA458" s="38"/>
      <c r="AB458" s="38"/>
      <c r="AC458" s="38"/>
      <c r="AD458" s="38"/>
      <c r="AE458" s="38"/>
      <c r="AT458" s="17" t="s">
        <v>165</v>
      </c>
      <c r="AU458" s="17" t="s">
        <v>82</v>
      </c>
    </row>
    <row r="459" spans="1:65" s="2" customFormat="1" ht="16.5" customHeight="1">
      <c r="A459" s="38"/>
      <c r="B459" s="39"/>
      <c r="C459" s="259" t="s">
        <v>792</v>
      </c>
      <c r="D459" s="259" t="s">
        <v>199</v>
      </c>
      <c r="E459" s="260" t="s">
        <v>822</v>
      </c>
      <c r="F459" s="261" t="s">
        <v>823</v>
      </c>
      <c r="G459" s="262" t="s">
        <v>202</v>
      </c>
      <c r="H459" s="263">
        <v>2</v>
      </c>
      <c r="I459" s="264"/>
      <c r="J459" s="265">
        <f>ROUND(I459*H459,2)</f>
        <v>0</v>
      </c>
      <c r="K459" s="261" t="s">
        <v>19</v>
      </c>
      <c r="L459" s="266"/>
      <c r="M459" s="267" t="s">
        <v>19</v>
      </c>
      <c r="N459" s="268" t="s">
        <v>45</v>
      </c>
      <c r="O459" s="84"/>
      <c r="P459" s="228">
        <f>O459*H459</f>
        <v>0</v>
      </c>
      <c r="Q459" s="228">
        <v>0</v>
      </c>
      <c r="R459" s="228">
        <f>Q459*H459</f>
        <v>0</v>
      </c>
      <c r="S459" s="228">
        <v>0</v>
      </c>
      <c r="T459" s="229">
        <f>S459*H459</f>
        <v>0</v>
      </c>
      <c r="U459" s="38"/>
      <c r="V459" s="38"/>
      <c r="W459" s="38"/>
      <c r="X459" s="38"/>
      <c r="Y459" s="38"/>
      <c r="Z459" s="38"/>
      <c r="AA459" s="38"/>
      <c r="AB459" s="38"/>
      <c r="AC459" s="38"/>
      <c r="AD459" s="38"/>
      <c r="AE459" s="38"/>
      <c r="AR459" s="230" t="s">
        <v>241</v>
      </c>
      <c r="AT459" s="230" t="s">
        <v>199</v>
      </c>
      <c r="AU459" s="230" t="s">
        <v>82</v>
      </c>
      <c r="AY459" s="17" t="s">
        <v>158</v>
      </c>
      <c r="BE459" s="231">
        <f>IF(N459="základní",J459,0)</f>
        <v>0</v>
      </c>
      <c r="BF459" s="231">
        <f>IF(N459="snížená",J459,0)</f>
        <v>0</v>
      </c>
      <c r="BG459" s="231">
        <f>IF(N459="zákl. přenesená",J459,0)</f>
        <v>0</v>
      </c>
      <c r="BH459" s="231">
        <f>IF(N459="sníž. přenesená",J459,0)</f>
        <v>0</v>
      </c>
      <c r="BI459" s="231">
        <f>IF(N459="nulová",J459,0)</f>
        <v>0</v>
      </c>
      <c r="BJ459" s="17" t="s">
        <v>82</v>
      </c>
      <c r="BK459" s="231">
        <f>ROUND(I459*H459,2)</f>
        <v>0</v>
      </c>
      <c r="BL459" s="17" t="s">
        <v>236</v>
      </c>
      <c r="BM459" s="230" t="s">
        <v>824</v>
      </c>
    </row>
    <row r="460" spans="1:47" s="2" customFormat="1" ht="12">
      <c r="A460" s="38"/>
      <c r="B460" s="39"/>
      <c r="C460" s="40"/>
      <c r="D460" s="232" t="s">
        <v>165</v>
      </c>
      <c r="E460" s="40"/>
      <c r="F460" s="233" t="s">
        <v>823</v>
      </c>
      <c r="G460" s="40"/>
      <c r="H460" s="40"/>
      <c r="I460" s="136"/>
      <c r="J460" s="40"/>
      <c r="K460" s="40"/>
      <c r="L460" s="44"/>
      <c r="M460" s="234"/>
      <c r="N460" s="235"/>
      <c r="O460" s="84"/>
      <c r="P460" s="84"/>
      <c r="Q460" s="84"/>
      <c r="R460" s="84"/>
      <c r="S460" s="84"/>
      <c r="T460" s="85"/>
      <c r="U460" s="38"/>
      <c r="V460" s="38"/>
      <c r="W460" s="38"/>
      <c r="X460" s="38"/>
      <c r="Y460" s="38"/>
      <c r="Z460" s="38"/>
      <c r="AA460" s="38"/>
      <c r="AB460" s="38"/>
      <c r="AC460" s="38"/>
      <c r="AD460" s="38"/>
      <c r="AE460" s="38"/>
      <c r="AT460" s="17" t="s">
        <v>165</v>
      </c>
      <c r="AU460" s="17" t="s">
        <v>82</v>
      </c>
    </row>
    <row r="461" spans="1:51" s="13" customFormat="1" ht="12">
      <c r="A461" s="13"/>
      <c r="B461" s="236"/>
      <c r="C461" s="237"/>
      <c r="D461" s="232" t="s">
        <v>166</v>
      </c>
      <c r="E461" s="238" t="s">
        <v>19</v>
      </c>
      <c r="F461" s="239" t="s">
        <v>1410</v>
      </c>
      <c r="G461" s="237"/>
      <c r="H461" s="240">
        <v>2</v>
      </c>
      <c r="I461" s="241"/>
      <c r="J461" s="237"/>
      <c r="K461" s="237"/>
      <c r="L461" s="242"/>
      <c r="M461" s="243"/>
      <c r="N461" s="244"/>
      <c r="O461" s="244"/>
      <c r="P461" s="244"/>
      <c r="Q461" s="244"/>
      <c r="R461" s="244"/>
      <c r="S461" s="244"/>
      <c r="T461" s="245"/>
      <c r="U461" s="13"/>
      <c r="V461" s="13"/>
      <c r="W461" s="13"/>
      <c r="X461" s="13"/>
      <c r="Y461" s="13"/>
      <c r="Z461" s="13"/>
      <c r="AA461" s="13"/>
      <c r="AB461" s="13"/>
      <c r="AC461" s="13"/>
      <c r="AD461" s="13"/>
      <c r="AE461" s="13"/>
      <c r="AT461" s="246" t="s">
        <v>166</v>
      </c>
      <c r="AU461" s="246" t="s">
        <v>82</v>
      </c>
      <c r="AV461" s="13" t="s">
        <v>85</v>
      </c>
      <c r="AW461" s="13" t="s">
        <v>34</v>
      </c>
      <c r="AX461" s="13" t="s">
        <v>82</v>
      </c>
      <c r="AY461" s="246" t="s">
        <v>158</v>
      </c>
    </row>
    <row r="462" spans="1:65" s="2" customFormat="1" ht="16.5" customHeight="1">
      <c r="A462" s="38"/>
      <c r="B462" s="39"/>
      <c r="C462" s="219" t="s">
        <v>796</v>
      </c>
      <c r="D462" s="219" t="s">
        <v>159</v>
      </c>
      <c r="E462" s="220" t="s">
        <v>827</v>
      </c>
      <c r="F462" s="221" t="s">
        <v>828</v>
      </c>
      <c r="G462" s="222" t="s">
        <v>202</v>
      </c>
      <c r="H462" s="223">
        <v>8</v>
      </c>
      <c r="I462" s="224"/>
      <c r="J462" s="225">
        <f>ROUND(I462*H462,2)</f>
        <v>0</v>
      </c>
      <c r="K462" s="221" t="s">
        <v>19</v>
      </c>
      <c r="L462" s="44"/>
      <c r="M462" s="226" t="s">
        <v>19</v>
      </c>
      <c r="N462" s="227" t="s">
        <v>45</v>
      </c>
      <c r="O462" s="84"/>
      <c r="P462" s="228">
        <f>O462*H462</f>
        <v>0</v>
      </c>
      <c r="Q462" s="228">
        <v>0</v>
      </c>
      <c r="R462" s="228">
        <f>Q462*H462</f>
        <v>0</v>
      </c>
      <c r="S462" s="228">
        <v>0</v>
      </c>
      <c r="T462" s="229">
        <f>S462*H462</f>
        <v>0</v>
      </c>
      <c r="U462" s="38"/>
      <c r="V462" s="38"/>
      <c r="W462" s="38"/>
      <c r="X462" s="38"/>
      <c r="Y462" s="38"/>
      <c r="Z462" s="38"/>
      <c r="AA462" s="38"/>
      <c r="AB462" s="38"/>
      <c r="AC462" s="38"/>
      <c r="AD462" s="38"/>
      <c r="AE462" s="38"/>
      <c r="AR462" s="230" t="s">
        <v>236</v>
      </c>
      <c r="AT462" s="230" t="s">
        <v>159</v>
      </c>
      <c r="AU462" s="230" t="s">
        <v>82</v>
      </c>
      <c r="AY462" s="17" t="s">
        <v>158</v>
      </c>
      <c r="BE462" s="231">
        <f>IF(N462="základní",J462,0)</f>
        <v>0</v>
      </c>
      <c r="BF462" s="231">
        <f>IF(N462="snížená",J462,0)</f>
        <v>0</v>
      </c>
      <c r="BG462" s="231">
        <f>IF(N462="zákl. přenesená",J462,0)</f>
        <v>0</v>
      </c>
      <c r="BH462" s="231">
        <f>IF(N462="sníž. přenesená",J462,0)</f>
        <v>0</v>
      </c>
      <c r="BI462" s="231">
        <f>IF(N462="nulová",J462,0)</f>
        <v>0</v>
      </c>
      <c r="BJ462" s="17" t="s">
        <v>82</v>
      </c>
      <c r="BK462" s="231">
        <f>ROUND(I462*H462,2)</f>
        <v>0</v>
      </c>
      <c r="BL462" s="17" t="s">
        <v>236</v>
      </c>
      <c r="BM462" s="230" t="s">
        <v>829</v>
      </c>
    </row>
    <row r="463" spans="1:47" s="2" customFormat="1" ht="12">
      <c r="A463" s="38"/>
      <c r="B463" s="39"/>
      <c r="C463" s="40"/>
      <c r="D463" s="232" t="s">
        <v>165</v>
      </c>
      <c r="E463" s="40"/>
      <c r="F463" s="233" t="s">
        <v>828</v>
      </c>
      <c r="G463" s="40"/>
      <c r="H463" s="40"/>
      <c r="I463" s="136"/>
      <c r="J463" s="40"/>
      <c r="K463" s="40"/>
      <c r="L463" s="44"/>
      <c r="M463" s="234"/>
      <c r="N463" s="235"/>
      <c r="O463" s="84"/>
      <c r="P463" s="84"/>
      <c r="Q463" s="84"/>
      <c r="R463" s="84"/>
      <c r="S463" s="84"/>
      <c r="T463" s="85"/>
      <c r="U463" s="38"/>
      <c r="V463" s="38"/>
      <c r="W463" s="38"/>
      <c r="X463" s="38"/>
      <c r="Y463" s="38"/>
      <c r="Z463" s="38"/>
      <c r="AA463" s="38"/>
      <c r="AB463" s="38"/>
      <c r="AC463" s="38"/>
      <c r="AD463" s="38"/>
      <c r="AE463" s="38"/>
      <c r="AT463" s="17" t="s">
        <v>165</v>
      </c>
      <c r="AU463" s="17" t="s">
        <v>82</v>
      </c>
    </row>
    <row r="464" spans="1:65" s="2" customFormat="1" ht="16.5" customHeight="1">
      <c r="A464" s="38"/>
      <c r="B464" s="39"/>
      <c r="C464" s="259" t="s">
        <v>801</v>
      </c>
      <c r="D464" s="259" t="s">
        <v>199</v>
      </c>
      <c r="E464" s="260" t="s">
        <v>831</v>
      </c>
      <c r="F464" s="261" t="s">
        <v>832</v>
      </c>
      <c r="G464" s="262" t="s">
        <v>202</v>
      </c>
      <c r="H464" s="263">
        <v>8</v>
      </c>
      <c r="I464" s="264"/>
      <c r="J464" s="265">
        <f>ROUND(I464*H464,2)</f>
        <v>0</v>
      </c>
      <c r="K464" s="261" t="s">
        <v>19</v>
      </c>
      <c r="L464" s="266"/>
      <c r="M464" s="267" t="s">
        <v>19</v>
      </c>
      <c r="N464" s="268" t="s">
        <v>45</v>
      </c>
      <c r="O464" s="84"/>
      <c r="P464" s="228">
        <f>O464*H464</f>
        <v>0</v>
      </c>
      <c r="Q464" s="228">
        <v>0</v>
      </c>
      <c r="R464" s="228">
        <f>Q464*H464</f>
        <v>0</v>
      </c>
      <c r="S464" s="228">
        <v>0</v>
      </c>
      <c r="T464" s="229">
        <f>S464*H464</f>
        <v>0</v>
      </c>
      <c r="U464" s="38"/>
      <c r="V464" s="38"/>
      <c r="W464" s="38"/>
      <c r="X464" s="38"/>
      <c r="Y464" s="38"/>
      <c r="Z464" s="38"/>
      <c r="AA464" s="38"/>
      <c r="AB464" s="38"/>
      <c r="AC464" s="38"/>
      <c r="AD464" s="38"/>
      <c r="AE464" s="38"/>
      <c r="AR464" s="230" t="s">
        <v>241</v>
      </c>
      <c r="AT464" s="230" t="s">
        <v>199</v>
      </c>
      <c r="AU464" s="230" t="s">
        <v>82</v>
      </c>
      <c r="AY464" s="17" t="s">
        <v>158</v>
      </c>
      <c r="BE464" s="231">
        <f>IF(N464="základní",J464,0)</f>
        <v>0</v>
      </c>
      <c r="BF464" s="231">
        <f>IF(N464="snížená",J464,0)</f>
        <v>0</v>
      </c>
      <c r="BG464" s="231">
        <f>IF(N464="zákl. přenesená",J464,0)</f>
        <v>0</v>
      </c>
      <c r="BH464" s="231">
        <f>IF(N464="sníž. přenesená",J464,0)</f>
        <v>0</v>
      </c>
      <c r="BI464" s="231">
        <f>IF(N464="nulová",J464,0)</f>
        <v>0</v>
      </c>
      <c r="BJ464" s="17" t="s">
        <v>82</v>
      </c>
      <c r="BK464" s="231">
        <f>ROUND(I464*H464,2)</f>
        <v>0</v>
      </c>
      <c r="BL464" s="17" t="s">
        <v>236</v>
      </c>
      <c r="BM464" s="230" t="s">
        <v>833</v>
      </c>
    </row>
    <row r="465" spans="1:47" s="2" customFormat="1" ht="12">
      <c r="A465" s="38"/>
      <c r="B465" s="39"/>
      <c r="C465" s="40"/>
      <c r="D465" s="232" t="s">
        <v>165</v>
      </c>
      <c r="E465" s="40"/>
      <c r="F465" s="233" t="s">
        <v>832</v>
      </c>
      <c r="G465" s="40"/>
      <c r="H465" s="40"/>
      <c r="I465" s="136"/>
      <c r="J465" s="40"/>
      <c r="K465" s="40"/>
      <c r="L465" s="44"/>
      <c r="M465" s="234"/>
      <c r="N465" s="235"/>
      <c r="O465" s="84"/>
      <c r="P465" s="84"/>
      <c r="Q465" s="84"/>
      <c r="R465" s="84"/>
      <c r="S465" s="84"/>
      <c r="T465" s="85"/>
      <c r="U465" s="38"/>
      <c r="V465" s="38"/>
      <c r="W465" s="38"/>
      <c r="X465" s="38"/>
      <c r="Y465" s="38"/>
      <c r="Z465" s="38"/>
      <c r="AA465" s="38"/>
      <c r="AB465" s="38"/>
      <c r="AC465" s="38"/>
      <c r="AD465" s="38"/>
      <c r="AE465" s="38"/>
      <c r="AT465" s="17" t="s">
        <v>165</v>
      </c>
      <c r="AU465" s="17" t="s">
        <v>82</v>
      </c>
    </row>
    <row r="466" spans="1:51" s="13" customFormat="1" ht="12">
      <c r="A466" s="13"/>
      <c r="B466" s="236"/>
      <c r="C466" s="237"/>
      <c r="D466" s="232" t="s">
        <v>166</v>
      </c>
      <c r="E466" s="238" t="s">
        <v>19</v>
      </c>
      <c r="F466" s="239" t="s">
        <v>1405</v>
      </c>
      <c r="G466" s="237"/>
      <c r="H466" s="240">
        <v>8</v>
      </c>
      <c r="I466" s="241"/>
      <c r="J466" s="237"/>
      <c r="K466" s="237"/>
      <c r="L466" s="242"/>
      <c r="M466" s="243"/>
      <c r="N466" s="244"/>
      <c r="O466" s="244"/>
      <c r="P466" s="244"/>
      <c r="Q466" s="244"/>
      <c r="R466" s="244"/>
      <c r="S466" s="244"/>
      <c r="T466" s="245"/>
      <c r="U466" s="13"/>
      <c r="V466" s="13"/>
      <c r="W466" s="13"/>
      <c r="X466" s="13"/>
      <c r="Y466" s="13"/>
      <c r="Z466" s="13"/>
      <c r="AA466" s="13"/>
      <c r="AB466" s="13"/>
      <c r="AC466" s="13"/>
      <c r="AD466" s="13"/>
      <c r="AE466" s="13"/>
      <c r="AT466" s="246" t="s">
        <v>166</v>
      </c>
      <c r="AU466" s="246" t="s">
        <v>82</v>
      </c>
      <c r="AV466" s="13" t="s">
        <v>85</v>
      </c>
      <c r="AW466" s="13" t="s">
        <v>34</v>
      </c>
      <c r="AX466" s="13" t="s">
        <v>82</v>
      </c>
      <c r="AY466" s="246" t="s">
        <v>158</v>
      </c>
    </row>
    <row r="467" spans="1:65" s="2" customFormat="1" ht="21.75" customHeight="1">
      <c r="A467" s="38"/>
      <c r="B467" s="39"/>
      <c r="C467" s="219" t="s">
        <v>805</v>
      </c>
      <c r="D467" s="219" t="s">
        <v>159</v>
      </c>
      <c r="E467" s="220" t="s">
        <v>836</v>
      </c>
      <c r="F467" s="221" t="s">
        <v>837</v>
      </c>
      <c r="G467" s="222" t="s">
        <v>202</v>
      </c>
      <c r="H467" s="223">
        <v>4</v>
      </c>
      <c r="I467" s="224"/>
      <c r="J467" s="225">
        <f>ROUND(I467*H467,2)</f>
        <v>0</v>
      </c>
      <c r="K467" s="221" t="s">
        <v>213</v>
      </c>
      <c r="L467" s="44"/>
      <c r="M467" s="226" t="s">
        <v>19</v>
      </c>
      <c r="N467" s="227" t="s">
        <v>45</v>
      </c>
      <c r="O467" s="84"/>
      <c r="P467" s="228">
        <f>O467*H467</f>
        <v>0</v>
      </c>
      <c r="Q467" s="228">
        <v>0</v>
      </c>
      <c r="R467" s="228">
        <f>Q467*H467</f>
        <v>0</v>
      </c>
      <c r="S467" s="228">
        <v>0</v>
      </c>
      <c r="T467" s="229">
        <f>S467*H467</f>
        <v>0</v>
      </c>
      <c r="U467" s="38"/>
      <c r="V467" s="38"/>
      <c r="W467" s="38"/>
      <c r="X467" s="38"/>
      <c r="Y467" s="38"/>
      <c r="Z467" s="38"/>
      <c r="AA467" s="38"/>
      <c r="AB467" s="38"/>
      <c r="AC467" s="38"/>
      <c r="AD467" s="38"/>
      <c r="AE467" s="38"/>
      <c r="AR467" s="230" t="s">
        <v>236</v>
      </c>
      <c r="AT467" s="230" t="s">
        <v>159</v>
      </c>
      <c r="AU467" s="230" t="s">
        <v>82</v>
      </c>
      <c r="AY467" s="17" t="s">
        <v>158</v>
      </c>
      <c r="BE467" s="231">
        <f>IF(N467="základní",J467,0)</f>
        <v>0</v>
      </c>
      <c r="BF467" s="231">
        <f>IF(N467="snížená",J467,0)</f>
        <v>0</v>
      </c>
      <c r="BG467" s="231">
        <f>IF(N467="zákl. přenesená",J467,0)</f>
        <v>0</v>
      </c>
      <c r="BH467" s="231">
        <f>IF(N467="sníž. přenesená",J467,0)</f>
        <v>0</v>
      </c>
      <c r="BI467" s="231">
        <f>IF(N467="nulová",J467,0)</f>
        <v>0</v>
      </c>
      <c r="BJ467" s="17" t="s">
        <v>82</v>
      </c>
      <c r="BK467" s="231">
        <f>ROUND(I467*H467,2)</f>
        <v>0</v>
      </c>
      <c r="BL467" s="17" t="s">
        <v>236</v>
      </c>
      <c r="BM467" s="230" t="s">
        <v>838</v>
      </c>
    </row>
    <row r="468" spans="1:47" s="2" customFormat="1" ht="12">
      <c r="A468" s="38"/>
      <c r="B468" s="39"/>
      <c r="C468" s="40"/>
      <c r="D468" s="232" t="s">
        <v>165</v>
      </c>
      <c r="E468" s="40"/>
      <c r="F468" s="233" t="s">
        <v>837</v>
      </c>
      <c r="G468" s="40"/>
      <c r="H468" s="40"/>
      <c r="I468" s="136"/>
      <c r="J468" s="40"/>
      <c r="K468" s="40"/>
      <c r="L468" s="44"/>
      <c r="M468" s="234"/>
      <c r="N468" s="235"/>
      <c r="O468" s="84"/>
      <c r="P468" s="84"/>
      <c r="Q468" s="84"/>
      <c r="R468" s="84"/>
      <c r="S468" s="84"/>
      <c r="T468" s="85"/>
      <c r="U468" s="38"/>
      <c r="V468" s="38"/>
      <c r="W468" s="38"/>
      <c r="X468" s="38"/>
      <c r="Y468" s="38"/>
      <c r="Z468" s="38"/>
      <c r="AA468" s="38"/>
      <c r="AB468" s="38"/>
      <c r="AC468" s="38"/>
      <c r="AD468" s="38"/>
      <c r="AE468" s="38"/>
      <c r="AT468" s="17" t="s">
        <v>165</v>
      </c>
      <c r="AU468" s="17" t="s">
        <v>82</v>
      </c>
    </row>
    <row r="469" spans="1:65" s="2" customFormat="1" ht="16.5" customHeight="1">
      <c r="A469" s="38"/>
      <c r="B469" s="39"/>
      <c r="C469" s="259" t="s">
        <v>810</v>
      </c>
      <c r="D469" s="259" t="s">
        <v>199</v>
      </c>
      <c r="E469" s="260" t="s">
        <v>840</v>
      </c>
      <c r="F469" s="261" t="s">
        <v>841</v>
      </c>
      <c r="G469" s="262" t="s">
        <v>202</v>
      </c>
      <c r="H469" s="263">
        <v>4</v>
      </c>
      <c r="I469" s="264"/>
      <c r="J469" s="265">
        <f>ROUND(I469*H469,2)</f>
        <v>0</v>
      </c>
      <c r="K469" s="261" t="s">
        <v>19</v>
      </c>
      <c r="L469" s="266"/>
      <c r="M469" s="267" t="s">
        <v>19</v>
      </c>
      <c r="N469" s="268" t="s">
        <v>45</v>
      </c>
      <c r="O469" s="84"/>
      <c r="P469" s="228">
        <f>O469*H469</f>
        <v>0</v>
      </c>
      <c r="Q469" s="228">
        <v>0</v>
      </c>
      <c r="R469" s="228">
        <f>Q469*H469</f>
        <v>0</v>
      </c>
      <c r="S469" s="228">
        <v>0</v>
      </c>
      <c r="T469" s="229">
        <f>S469*H469</f>
        <v>0</v>
      </c>
      <c r="U469" s="38"/>
      <c r="V469" s="38"/>
      <c r="W469" s="38"/>
      <c r="X469" s="38"/>
      <c r="Y469" s="38"/>
      <c r="Z469" s="38"/>
      <c r="AA469" s="38"/>
      <c r="AB469" s="38"/>
      <c r="AC469" s="38"/>
      <c r="AD469" s="38"/>
      <c r="AE469" s="38"/>
      <c r="AR469" s="230" t="s">
        <v>241</v>
      </c>
      <c r="AT469" s="230" t="s">
        <v>199</v>
      </c>
      <c r="AU469" s="230" t="s">
        <v>82</v>
      </c>
      <c r="AY469" s="17" t="s">
        <v>158</v>
      </c>
      <c r="BE469" s="231">
        <f>IF(N469="základní",J469,0)</f>
        <v>0</v>
      </c>
      <c r="BF469" s="231">
        <f>IF(N469="snížená",J469,0)</f>
        <v>0</v>
      </c>
      <c r="BG469" s="231">
        <f>IF(N469="zákl. přenesená",J469,0)</f>
        <v>0</v>
      </c>
      <c r="BH469" s="231">
        <f>IF(N469="sníž. přenesená",J469,0)</f>
        <v>0</v>
      </c>
      <c r="BI469" s="231">
        <f>IF(N469="nulová",J469,0)</f>
        <v>0</v>
      </c>
      <c r="BJ469" s="17" t="s">
        <v>82</v>
      </c>
      <c r="BK469" s="231">
        <f>ROUND(I469*H469,2)</f>
        <v>0</v>
      </c>
      <c r="BL469" s="17" t="s">
        <v>236</v>
      </c>
      <c r="BM469" s="230" t="s">
        <v>842</v>
      </c>
    </row>
    <row r="470" spans="1:47" s="2" customFormat="1" ht="12">
      <c r="A470" s="38"/>
      <c r="B470" s="39"/>
      <c r="C470" s="40"/>
      <c r="D470" s="232" t="s">
        <v>165</v>
      </c>
      <c r="E470" s="40"/>
      <c r="F470" s="233" t="s">
        <v>841</v>
      </c>
      <c r="G470" s="40"/>
      <c r="H470" s="40"/>
      <c r="I470" s="136"/>
      <c r="J470" s="40"/>
      <c r="K470" s="40"/>
      <c r="L470" s="44"/>
      <c r="M470" s="234"/>
      <c r="N470" s="235"/>
      <c r="O470" s="84"/>
      <c r="P470" s="84"/>
      <c r="Q470" s="84"/>
      <c r="R470" s="84"/>
      <c r="S470" s="84"/>
      <c r="T470" s="85"/>
      <c r="U470" s="38"/>
      <c r="V470" s="38"/>
      <c r="W470" s="38"/>
      <c r="X470" s="38"/>
      <c r="Y470" s="38"/>
      <c r="Z470" s="38"/>
      <c r="AA470" s="38"/>
      <c r="AB470" s="38"/>
      <c r="AC470" s="38"/>
      <c r="AD470" s="38"/>
      <c r="AE470" s="38"/>
      <c r="AT470" s="17" t="s">
        <v>165</v>
      </c>
      <c r="AU470" s="17" t="s">
        <v>82</v>
      </c>
    </row>
    <row r="471" spans="1:51" s="13" customFormat="1" ht="12">
      <c r="A471" s="13"/>
      <c r="B471" s="236"/>
      <c r="C471" s="237"/>
      <c r="D471" s="232" t="s">
        <v>166</v>
      </c>
      <c r="E471" s="238" t="s">
        <v>19</v>
      </c>
      <c r="F471" s="239" t="s">
        <v>1411</v>
      </c>
      <c r="G471" s="237"/>
      <c r="H471" s="240">
        <v>4</v>
      </c>
      <c r="I471" s="241"/>
      <c r="J471" s="237"/>
      <c r="K471" s="237"/>
      <c r="L471" s="242"/>
      <c r="M471" s="243"/>
      <c r="N471" s="244"/>
      <c r="O471" s="244"/>
      <c r="P471" s="244"/>
      <c r="Q471" s="244"/>
      <c r="R471" s="244"/>
      <c r="S471" s="244"/>
      <c r="T471" s="245"/>
      <c r="U471" s="13"/>
      <c r="V471" s="13"/>
      <c r="W471" s="13"/>
      <c r="X471" s="13"/>
      <c r="Y471" s="13"/>
      <c r="Z471" s="13"/>
      <c r="AA471" s="13"/>
      <c r="AB471" s="13"/>
      <c r="AC471" s="13"/>
      <c r="AD471" s="13"/>
      <c r="AE471" s="13"/>
      <c r="AT471" s="246" t="s">
        <v>166</v>
      </c>
      <c r="AU471" s="246" t="s">
        <v>82</v>
      </c>
      <c r="AV471" s="13" t="s">
        <v>85</v>
      </c>
      <c r="AW471" s="13" t="s">
        <v>34</v>
      </c>
      <c r="AX471" s="13" t="s">
        <v>82</v>
      </c>
      <c r="AY471" s="246" t="s">
        <v>158</v>
      </c>
    </row>
    <row r="472" spans="1:65" s="2" customFormat="1" ht="21.75" customHeight="1">
      <c r="A472" s="38"/>
      <c r="B472" s="39"/>
      <c r="C472" s="259" t="s">
        <v>814</v>
      </c>
      <c r="D472" s="259" t="s">
        <v>199</v>
      </c>
      <c r="E472" s="260" t="s">
        <v>844</v>
      </c>
      <c r="F472" s="261" t="s">
        <v>845</v>
      </c>
      <c r="G472" s="262" t="s">
        <v>202</v>
      </c>
      <c r="H472" s="263">
        <v>10</v>
      </c>
      <c r="I472" s="264"/>
      <c r="J472" s="265">
        <f>ROUND(I472*H472,2)</f>
        <v>0</v>
      </c>
      <c r="K472" s="261" t="s">
        <v>19</v>
      </c>
      <c r="L472" s="266"/>
      <c r="M472" s="267" t="s">
        <v>19</v>
      </c>
      <c r="N472" s="268" t="s">
        <v>45</v>
      </c>
      <c r="O472" s="84"/>
      <c r="P472" s="228">
        <f>O472*H472</f>
        <v>0</v>
      </c>
      <c r="Q472" s="228">
        <v>0</v>
      </c>
      <c r="R472" s="228">
        <f>Q472*H472</f>
        <v>0</v>
      </c>
      <c r="S472" s="228">
        <v>0</v>
      </c>
      <c r="T472" s="229">
        <f>S472*H472</f>
        <v>0</v>
      </c>
      <c r="U472" s="38"/>
      <c r="V472" s="38"/>
      <c r="W472" s="38"/>
      <c r="X472" s="38"/>
      <c r="Y472" s="38"/>
      <c r="Z472" s="38"/>
      <c r="AA472" s="38"/>
      <c r="AB472" s="38"/>
      <c r="AC472" s="38"/>
      <c r="AD472" s="38"/>
      <c r="AE472" s="38"/>
      <c r="AR472" s="230" t="s">
        <v>241</v>
      </c>
      <c r="AT472" s="230" t="s">
        <v>199</v>
      </c>
      <c r="AU472" s="230" t="s">
        <v>82</v>
      </c>
      <c r="AY472" s="17" t="s">
        <v>158</v>
      </c>
      <c r="BE472" s="231">
        <f>IF(N472="základní",J472,0)</f>
        <v>0</v>
      </c>
      <c r="BF472" s="231">
        <f>IF(N472="snížená",J472,0)</f>
        <v>0</v>
      </c>
      <c r="BG472" s="231">
        <f>IF(N472="zákl. přenesená",J472,0)</f>
        <v>0</v>
      </c>
      <c r="BH472" s="231">
        <f>IF(N472="sníž. přenesená",J472,0)</f>
        <v>0</v>
      </c>
      <c r="BI472" s="231">
        <f>IF(N472="nulová",J472,0)</f>
        <v>0</v>
      </c>
      <c r="BJ472" s="17" t="s">
        <v>82</v>
      </c>
      <c r="BK472" s="231">
        <f>ROUND(I472*H472,2)</f>
        <v>0</v>
      </c>
      <c r="BL472" s="17" t="s">
        <v>236</v>
      </c>
      <c r="BM472" s="230" t="s">
        <v>846</v>
      </c>
    </row>
    <row r="473" spans="1:47" s="2" customFormat="1" ht="12">
      <c r="A473" s="38"/>
      <c r="B473" s="39"/>
      <c r="C473" s="40"/>
      <c r="D473" s="232" t="s">
        <v>165</v>
      </c>
      <c r="E473" s="40"/>
      <c r="F473" s="233" t="s">
        <v>845</v>
      </c>
      <c r="G473" s="40"/>
      <c r="H473" s="40"/>
      <c r="I473" s="136"/>
      <c r="J473" s="40"/>
      <c r="K473" s="40"/>
      <c r="L473" s="44"/>
      <c r="M473" s="234"/>
      <c r="N473" s="235"/>
      <c r="O473" s="84"/>
      <c r="P473" s="84"/>
      <c r="Q473" s="84"/>
      <c r="R473" s="84"/>
      <c r="S473" s="84"/>
      <c r="T473" s="85"/>
      <c r="U473" s="38"/>
      <c r="V473" s="38"/>
      <c r="W473" s="38"/>
      <c r="X473" s="38"/>
      <c r="Y473" s="38"/>
      <c r="Z473" s="38"/>
      <c r="AA473" s="38"/>
      <c r="AB473" s="38"/>
      <c r="AC473" s="38"/>
      <c r="AD473" s="38"/>
      <c r="AE473" s="38"/>
      <c r="AT473" s="17" t="s">
        <v>165</v>
      </c>
      <c r="AU473" s="17" t="s">
        <v>82</v>
      </c>
    </row>
    <row r="474" spans="1:65" s="2" customFormat="1" ht="21.75" customHeight="1">
      <c r="A474" s="38"/>
      <c r="B474" s="39"/>
      <c r="C474" s="219" t="s">
        <v>255</v>
      </c>
      <c r="D474" s="219" t="s">
        <v>159</v>
      </c>
      <c r="E474" s="220" t="s">
        <v>848</v>
      </c>
      <c r="F474" s="221" t="s">
        <v>849</v>
      </c>
      <c r="G474" s="222" t="s">
        <v>202</v>
      </c>
      <c r="H474" s="223">
        <v>6</v>
      </c>
      <c r="I474" s="224"/>
      <c r="J474" s="225">
        <f>ROUND(I474*H474,2)</f>
        <v>0</v>
      </c>
      <c r="K474" s="221" t="s">
        <v>213</v>
      </c>
      <c r="L474" s="44"/>
      <c r="M474" s="226" t="s">
        <v>19</v>
      </c>
      <c r="N474" s="227" t="s">
        <v>45</v>
      </c>
      <c r="O474" s="84"/>
      <c r="P474" s="228">
        <f>O474*H474</f>
        <v>0</v>
      </c>
      <c r="Q474" s="228">
        <v>0</v>
      </c>
      <c r="R474" s="228">
        <f>Q474*H474</f>
        <v>0</v>
      </c>
      <c r="S474" s="228">
        <v>0</v>
      </c>
      <c r="T474" s="229">
        <f>S474*H474</f>
        <v>0</v>
      </c>
      <c r="U474" s="38"/>
      <c r="V474" s="38"/>
      <c r="W474" s="38"/>
      <c r="X474" s="38"/>
      <c r="Y474" s="38"/>
      <c r="Z474" s="38"/>
      <c r="AA474" s="38"/>
      <c r="AB474" s="38"/>
      <c r="AC474" s="38"/>
      <c r="AD474" s="38"/>
      <c r="AE474" s="38"/>
      <c r="AR474" s="230" t="s">
        <v>236</v>
      </c>
      <c r="AT474" s="230" t="s">
        <v>159</v>
      </c>
      <c r="AU474" s="230" t="s">
        <v>82</v>
      </c>
      <c r="AY474" s="17" t="s">
        <v>158</v>
      </c>
      <c r="BE474" s="231">
        <f>IF(N474="základní",J474,0)</f>
        <v>0</v>
      </c>
      <c r="BF474" s="231">
        <f>IF(N474="snížená",J474,0)</f>
        <v>0</v>
      </c>
      <c r="BG474" s="231">
        <f>IF(N474="zákl. přenesená",J474,0)</f>
        <v>0</v>
      </c>
      <c r="BH474" s="231">
        <f>IF(N474="sníž. přenesená",J474,0)</f>
        <v>0</v>
      </c>
      <c r="BI474" s="231">
        <f>IF(N474="nulová",J474,0)</f>
        <v>0</v>
      </c>
      <c r="BJ474" s="17" t="s">
        <v>82</v>
      </c>
      <c r="BK474" s="231">
        <f>ROUND(I474*H474,2)</f>
        <v>0</v>
      </c>
      <c r="BL474" s="17" t="s">
        <v>236</v>
      </c>
      <c r="BM474" s="230" t="s">
        <v>850</v>
      </c>
    </row>
    <row r="475" spans="1:47" s="2" customFormat="1" ht="12">
      <c r="A475" s="38"/>
      <c r="B475" s="39"/>
      <c r="C475" s="40"/>
      <c r="D475" s="232" t="s">
        <v>165</v>
      </c>
      <c r="E475" s="40"/>
      <c r="F475" s="233" t="s">
        <v>849</v>
      </c>
      <c r="G475" s="40"/>
      <c r="H475" s="40"/>
      <c r="I475" s="136"/>
      <c r="J475" s="40"/>
      <c r="K475" s="40"/>
      <c r="L475" s="44"/>
      <c r="M475" s="234"/>
      <c r="N475" s="235"/>
      <c r="O475" s="84"/>
      <c r="P475" s="84"/>
      <c r="Q475" s="84"/>
      <c r="R475" s="84"/>
      <c r="S475" s="84"/>
      <c r="T475" s="85"/>
      <c r="U475" s="38"/>
      <c r="V475" s="38"/>
      <c r="W475" s="38"/>
      <c r="X475" s="38"/>
      <c r="Y475" s="38"/>
      <c r="Z475" s="38"/>
      <c r="AA475" s="38"/>
      <c r="AB475" s="38"/>
      <c r="AC475" s="38"/>
      <c r="AD475" s="38"/>
      <c r="AE475" s="38"/>
      <c r="AT475" s="17" t="s">
        <v>165</v>
      </c>
      <c r="AU475" s="17" t="s">
        <v>82</v>
      </c>
    </row>
    <row r="476" spans="1:51" s="13" customFormat="1" ht="12">
      <c r="A476" s="13"/>
      <c r="B476" s="236"/>
      <c r="C476" s="237"/>
      <c r="D476" s="232" t="s">
        <v>166</v>
      </c>
      <c r="E476" s="238" t="s">
        <v>19</v>
      </c>
      <c r="F476" s="239" t="s">
        <v>1412</v>
      </c>
      <c r="G476" s="237"/>
      <c r="H476" s="240">
        <v>6</v>
      </c>
      <c r="I476" s="241"/>
      <c r="J476" s="237"/>
      <c r="K476" s="237"/>
      <c r="L476" s="242"/>
      <c r="M476" s="243"/>
      <c r="N476" s="244"/>
      <c r="O476" s="244"/>
      <c r="P476" s="244"/>
      <c r="Q476" s="244"/>
      <c r="R476" s="244"/>
      <c r="S476" s="244"/>
      <c r="T476" s="245"/>
      <c r="U476" s="13"/>
      <c r="V476" s="13"/>
      <c r="W476" s="13"/>
      <c r="X476" s="13"/>
      <c r="Y476" s="13"/>
      <c r="Z476" s="13"/>
      <c r="AA476" s="13"/>
      <c r="AB476" s="13"/>
      <c r="AC476" s="13"/>
      <c r="AD476" s="13"/>
      <c r="AE476" s="13"/>
      <c r="AT476" s="246" t="s">
        <v>166</v>
      </c>
      <c r="AU476" s="246" t="s">
        <v>82</v>
      </c>
      <c r="AV476" s="13" t="s">
        <v>85</v>
      </c>
      <c r="AW476" s="13" t="s">
        <v>34</v>
      </c>
      <c r="AX476" s="13" t="s">
        <v>82</v>
      </c>
      <c r="AY476" s="246" t="s">
        <v>158</v>
      </c>
    </row>
    <row r="477" spans="1:65" s="2" customFormat="1" ht="21.75" customHeight="1">
      <c r="A477" s="38"/>
      <c r="B477" s="39"/>
      <c r="C477" s="219" t="s">
        <v>821</v>
      </c>
      <c r="D477" s="219" t="s">
        <v>159</v>
      </c>
      <c r="E477" s="220" t="s">
        <v>853</v>
      </c>
      <c r="F477" s="221" t="s">
        <v>854</v>
      </c>
      <c r="G477" s="222" t="s">
        <v>202</v>
      </c>
      <c r="H477" s="223">
        <v>4</v>
      </c>
      <c r="I477" s="224"/>
      <c r="J477" s="225">
        <f>ROUND(I477*H477,2)</f>
        <v>0</v>
      </c>
      <c r="K477" s="221" t="s">
        <v>213</v>
      </c>
      <c r="L477" s="44"/>
      <c r="M477" s="226" t="s">
        <v>19</v>
      </c>
      <c r="N477" s="227" t="s">
        <v>45</v>
      </c>
      <c r="O477" s="84"/>
      <c r="P477" s="228">
        <f>O477*H477</f>
        <v>0</v>
      </c>
      <c r="Q477" s="228">
        <v>0</v>
      </c>
      <c r="R477" s="228">
        <f>Q477*H477</f>
        <v>0</v>
      </c>
      <c r="S477" s="228">
        <v>0</v>
      </c>
      <c r="T477" s="229">
        <f>S477*H477</f>
        <v>0</v>
      </c>
      <c r="U477" s="38"/>
      <c r="V477" s="38"/>
      <c r="W477" s="38"/>
      <c r="X477" s="38"/>
      <c r="Y477" s="38"/>
      <c r="Z477" s="38"/>
      <c r="AA477" s="38"/>
      <c r="AB477" s="38"/>
      <c r="AC477" s="38"/>
      <c r="AD477" s="38"/>
      <c r="AE477" s="38"/>
      <c r="AR477" s="230" t="s">
        <v>236</v>
      </c>
      <c r="AT477" s="230" t="s">
        <v>159</v>
      </c>
      <c r="AU477" s="230" t="s">
        <v>82</v>
      </c>
      <c r="AY477" s="17" t="s">
        <v>158</v>
      </c>
      <c r="BE477" s="231">
        <f>IF(N477="základní",J477,0)</f>
        <v>0</v>
      </c>
      <c r="BF477" s="231">
        <f>IF(N477="snížená",J477,0)</f>
        <v>0</v>
      </c>
      <c r="BG477" s="231">
        <f>IF(N477="zákl. přenesená",J477,0)</f>
        <v>0</v>
      </c>
      <c r="BH477" s="231">
        <f>IF(N477="sníž. přenesená",J477,0)</f>
        <v>0</v>
      </c>
      <c r="BI477" s="231">
        <f>IF(N477="nulová",J477,0)</f>
        <v>0</v>
      </c>
      <c r="BJ477" s="17" t="s">
        <v>82</v>
      </c>
      <c r="BK477" s="231">
        <f>ROUND(I477*H477,2)</f>
        <v>0</v>
      </c>
      <c r="BL477" s="17" t="s">
        <v>236</v>
      </c>
      <c r="BM477" s="230" t="s">
        <v>855</v>
      </c>
    </row>
    <row r="478" spans="1:47" s="2" customFormat="1" ht="12">
      <c r="A478" s="38"/>
      <c r="B478" s="39"/>
      <c r="C478" s="40"/>
      <c r="D478" s="232" t="s">
        <v>165</v>
      </c>
      <c r="E478" s="40"/>
      <c r="F478" s="233" t="s">
        <v>854</v>
      </c>
      <c r="G478" s="40"/>
      <c r="H478" s="40"/>
      <c r="I478" s="136"/>
      <c r="J478" s="40"/>
      <c r="K478" s="40"/>
      <c r="L478" s="44"/>
      <c r="M478" s="234"/>
      <c r="N478" s="235"/>
      <c r="O478" s="84"/>
      <c r="P478" s="84"/>
      <c r="Q478" s="84"/>
      <c r="R478" s="84"/>
      <c r="S478" s="84"/>
      <c r="T478" s="85"/>
      <c r="U478" s="38"/>
      <c r="V478" s="38"/>
      <c r="W478" s="38"/>
      <c r="X478" s="38"/>
      <c r="Y478" s="38"/>
      <c r="Z478" s="38"/>
      <c r="AA478" s="38"/>
      <c r="AB478" s="38"/>
      <c r="AC478" s="38"/>
      <c r="AD478" s="38"/>
      <c r="AE478" s="38"/>
      <c r="AT478" s="17" t="s">
        <v>165</v>
      </c>
      <c r="AU478" s="17" t="s">
        <v>82</v>
      </c>
    </row>
    <row r="479" spans="1:51" s="13" customFormat="1" ht="12">
      <c r="A479" s="13"/>
      <c r="B479" s="236"/>
      <c r="C479" s="237"/>
      <c r="D479" s="232" t="s">
        <v>166</v>
      </c>
      <c r="E479" s="238" t="s">
        <v>19</v>
      </c>
      <c r="F479" s="239" t="s">
        <v>1411</v>
      </c>
      <c r="G479" s="237"/>
      <c r="H479" s="240">
        <v>4</v>
      </c>
      <c r="I479" s="241"/>
      <c r="J479" s="237"/>
      <c r="K479" s="237"/>
      <c r="L479" s="242"/>
      <c r="M479" s="243"/>
      <c r="N479" s="244"/>
      <c r="O479" s="244"/>
      <c r="P479" s="244"/>
      <c r="Q479" s="244"/>
      <c r="R479" s="244"/>
      <c r="S479" s="244"/>
      <c r="T479" s="245"/>
      <c r="U479" s="13"/>
      <c r="V479" s="13"/>
      <c r="W479" s="13"/>
      <c r="X479" s="13"/>
      <c r="Y479" s="13"/>
      <c r="Z479" s="13"/>
      <c r="AA479" s="13"/>
      <c r="AB479" s="13"/>
      <c r="AC479" s="13"/>
      <c r="AD479" s="13"/>
      <c r="AE479" s="13"/>
      <c r="AT479" s="246" t="s">
        <v>166</v>
      </c>
      <c r="AU479" s="246" t="s">
        <v>82</v>
      </c>
      <c r="AV479" s="13" t="s">
        <v>85</v>
      </c>
      <c r="AW479" s="13" t="s">
        <v>34</v>
      </c>
      <c r="AX479" s="13" t="s">
        <v>82</v>
      </c>
      <c r="AY479" s="246" t="s">
        <v>158</v>
      </c>
    </row>
    <row r="480" spans="1:65" s="2" customFormat="1" ht="16.5" customHeight="1">
      <c r="A480" s="38"/>
      <c r="B480" s="39"/>
      <c r="C480" s="259" t="s">
        <v>826</v>
      </c>
      <c r="D480" s="259" t="s">
        <v>199</v>
      </c>
      <c r="E480" s="260" t="s">
        <v>861</v>
      </c>
      <c r="F480" s="261" t="s">
        <v>862</v>
      </c>
      <c r="G480" s="262" t="s">
        <v>202</v>
      </c>
      <c r="H480" s="263">
        <v>4</v>
      </c>
      <c r="I480" s="264"/>
      <c r="J480" s="265">
        <f>ROUND(I480*H480,2)</f>
        <v>0</v>
      </c>
      <c r="K480" s="261" t="s">
        <v>19</v>
      </c>
      <c r="L480" s="266"/>
      <c r="M480" s="267" t="s">
        <v>19</v>
      </c>
      <c r="N480" s="268" t="s">
        <v>45</v>
      </c>
      <c r="O480" s="84"/>
      <c r="P480" s="228">
        <f>O480*H480</f>
        <v>0</v>
      </c>
      <c r="Q480" s="228">
        <v>0</v>
      </c>
      <c r="R480" s="228">
        <f>Q480*H480</f>
        <v>0</v>
      </c>
      <c r="S480" s="228">
        <v>0</v>
      </c>
      <c r="T480" s="229">
        <f>S480*H480</f>
        <v>0</v>
      </c>
      <c r="U480" s="38"/>
      <c r="V480" s="38"/>
      <c r="W480" s="38"/>
      <c r="X480" s="38"/>
      <c r="Y480" s="38"/>
      <c r="Z480" s="38"/>
      <c r="AA480" s="38"/>
      <c r="AB480" s="38"/>
      <c r="AC480" s="38"/>
      <c r="AD480" s="38"/>
      <c r="AE480" s="38"/>
      <c r="AR480" s="230" t="s">
        <v>241</v>
      </c>
      <c r="AT480" s="230" t="s">
        <v>199</v>
      </c>
      <c r="AU480" s="230" t="s">
        <v>82</v>
      </c>
      <c r="AY480" s="17" t="s">
        <v>158</v>
      </c>
      <c r="BE480" s="231">
        <f>IF(N480="základní",J480,0)</f>
        <v>0</v>
      </c>
      <c r="BF480" s="231">
        <f>IF(N480="snížená",J480,0)</f>
        <v>0</v>
      </c>
      <c r="BG480" s="231">
        <f>IF(N480="zákl. přenesená",J480,0)</f>
        <v>0</v>
      </c>
      <c r="BH480" s="231">
        <f>IF(N480="sníž. přenesená",J480,0)</f>
        <v>0</v>
      </c>
      <c r="BI480" s="231">
        <f>IF(N480="nulová",J480,0)</f>
        <v>0</v>
      </c>
      <c r="BJ480" s="17" t="s">
        <v>82</v>
      </c>
      <c r="BK480" s="231">
        <f>ROUND(I480*H480,2)</f>
        <v>0</v>
      </c>
      <c r="BL480" s="17" t="s">
        <v>236</v>
      </c>
      <c r="BM480" s="230" t="s">
        <v>863</v>
      </c>
    </row>
    <row r="481" spans="1:47" s="2" customFormat="1" ht="12">
      <c r="A481" s="38"/>
      <c r="B481" s="39"/>
      <c r="C481" s="40"/>
      <c r="D481" s="232" t="s">
        <v>165</v>
      </c>
      <c r="E481" s="40"/>
      <c r="F481" s="233" t="s">
        <v>862</v>
      </c>
      <c r="G481" s="40"/>
      <c r="H481" s="40"/>
      <c r="I481" s="136"/>
      <c r="J481" s="40"/>
      <c r="K481" s="40"/>
      <c r="L481" s="44"/>
      <c r="M481" s="234"/>
      <c r="N481" s="235"/>
      <c r="O481" s="84"/>
      <c r="P481" s="84"/>
      <c r="Q481" s="84"/>
      <c r="R481" s="84"/>
      <c r="S481" s="84"/>
      <c r="T481" s="85"/>
      <c r="U481" s="38"/>
      <c r="V481" s="38"/>
      <c r="W481" s="38"/>
      <c r="X481" s="38"/>
      <c r="Y481" s="38"/>
      <c r="Z481" s="38"/>
      <c r="AA481" s="38"/>
      <c r="AB481" s="38"/>
      <c r="AC481" s="38"/>
      <c r="AD481" s="38"/>
      <c r="AE481" s="38"/>
      <c r="AT481" s="17" t="s">
        <v>165</v>
      </c>
      <c r="AU481" s="17" t="s">
        <v>82</v>
      </c>
    </row>
    <row r="482" spans="1:51" s="13" customFormat="1" ht="12">
      <c r="A482" s="13"/>
      <c r="B482" s="236"/>
      <c r="C482" s="237"/>
      <c r="D482" s="232" t="s">
        <v>166</v>
      </c>
      <c r="E482" s="238" t="s">
        <v>19</v>
      </c>
      <c r="F482" s="239" t="s">
        <v>1411</v>
      </c>
      <c r="G482" s="237"/>
      <c r="H482" s="240">
        <v>4</v>
      </c>
      <c r="I482" s="241"/>
      <c r="J482" s="237"/>
      <c r="K482" s="237"/>
      <c r="L482" s="242"/>
      <c r="M482" s="243"/>
      <c r="N482" s="244"/>
      <c r="O482" s="244"/>
      <c r="P482" s="244"/>
      <c r="Q482" s="244"/>
      <c r="R482" s="244"/>
      <c r="S482" s="244"/>
      <c r="T482" s="245"/>
      <c r="U482" s="13"/>
      <c r="V482" s="13"/>
      <c r="W482" s="13"/>
      <c r="X482" s="13"/>
      <c r="Y482" s="13"/>
      <c r="Z482" s="13"/>
      <c r="AA482" s="13"/>
      <c r="AB482" s="13"/>
      <c r="AC482" s="13"/>
      <c r="AD482" s="13"/>
      <c r="AE482" s="13"/>
      <c r="AT482" s="246" t="s">
        <v>166</v>
      </c>
      <c r="AU482" s="246" t="s">
        <v>82</v>
      </c>
      <c r="AV482" s="13" t="s">
        <v>85</v>
      </c>
      <c r="AW482" s="13" t="s">
        <v>34</v>
      </c>
      <c r="AX482" s="13" t="s">
        <v>82</v>
      </c>
      <c r="AY482" s="246" t="s">
        <v>158</v>
      </c>
    </row>
    <row r="483" spans="1:65" s="2" customFormat="1" ht="16.5" customHeight="1">
      <c r="A483" s="38"/>
      <c r="B483" s="39"/>
      <c r="C483" s="259" t="s">
        <v>830</v>
      </c>
      <c r="D483" s="259" t="s">
        <v>199</v>
      </c>
      <c r="E483" s="260" t="s">
        <v>865</v>
      </c>
      <c r="F483" s="261" t="s">
        <v>866</v>
      </c>
      <c r="G483" s="262" t="s">
        <v>202</v>
      </c>
      <c r="H483" s="263">
        <v>33</v>
      </c>
      <c r="I483" s="264"/>
      <c r="J483" s="265">
        <f>ROUND(I483*H483,2)</f>
        <v>0</v>
      </c>
      <c r="K483" s="261" t="s">
        <v>19</v>
      </c>
      <c r="L483" s="266"/>
      <c r="M483" s="267" t="s">
        <v>19</v>
      </c>
      <c r="N483" s="268" t="s">
        <v>45</v>
      </c>
      <c r="O483" s="84"/>
      <c r="P483" s="228">
        <f>O483*H483</f>
        <v>0</v>
      </c>
      <c r="Q483" s="228">
        <v>0</v>
      </c>
      <c r="R483" s="228">
        <f>Q483*H483</f>
        <v>0</v>
      </c>
      <c r="S483" s="228">
        <v>0</v>
      </c>
      <c r="T483" s="229">
        <f>S483*H483</f>
        <v>0</v>
      </c>
      <c r="U483" s="38"/>
      <c r="V483" s="38"/>
      <c r="W483" s="38"/>
      <c r="X483" s="38"/>
      <c r="Y483" s="38"/>
      <c r="Z483" s="38"/>
      <c r="AA483" s="38"/>
      <c r="AB483" s="38"/>
      <c r="AC483" s="38"/>
      <c r="AD483" s="38"/>
      <c r="AE483" s="38"/>
      <c r="AR483" s="230" t="s">
        <v>241</v>
      </c>
      <c r="AT483" s="230" t="s">
        <v>199</v>
      </c>
      <c r="AU483" s="230" t="s">
        <v>82</v>
      </c>
      <c r="AY483" s="17" t="s">
        <v>158</v>
      </c>
      <c r="BE483" s="231">
        <f>IF(N483="základní",J483,0)</f>
        <v>0</v>
      </c>
      <c r="BF483" s="231">
        <f>IF(N483="snížená",J483,0)</f>
        <v>0</v>
      </c>
      <c r="BG483" s="231">
        <f>IF(N483="zákl. přenesená",J483,0)</f>
        <v>0</v>
      </c>
      <c r="BH483" s="231">
        <f>IF(N483="sníž. přenesená",J483,0)</f>
        <v>0</v>
      </c>
      <c r="BI483" s="231">
        <f>IF(N483="nulová",J483,0)</f>
        <v>0</v>
      </c>
      <c r="BJ483" s="17" t="s">
        <v>82</v>
      </c>
      <c r="BK483" s="231">
        <f>ROUND(I483*H483,2)</f>
        <v>0</v>
      </c>
      <c r="BL483" s="17" t="s">
        <v>236</v>
      </c>
      <c r="BM483" s="230" t="s">
        <v>867</v>
      </c>
    </row>
    <row r="484" spans="1:47" s="2" customFormat="1" ht="12">
      <c r="A484" s="38"/>
      <c r="B484" s="39"/>
      <c r="C484" s="40"/>
      <c r="D484" s="232" t="s">
        <v>165</v>
      </c>
      <c r="E484" s="40"/>
      <c r="F484" s="233" t="s">
        <v>866</v>
      </c>
      <c r="G484" s="40"/>
      <c r="H484" s="40"/>
      <c r="I484" s="136"/>
      <c r="J484" s="40"/>
      <c r="K484" s="40"/>
      <c r="L484" s="44"/>
      <c r="M484" s="234"/>
      <c r="N484" s="235"/>
      <c r="O484" s="84"/>
      <c r="P484" s="84"/>
      <c r="Q484" s="84"/>
      <c r="R484" s="84"/>
      <c r="S484" s="84"/>
      <c r="T484" s="85"/>
      <c r="U484" s="38"/>
      <c r="V484" s="38"/>
      <c r="W484" s="38"/>
      <c r="X484" s="38"/>
      <c r="Y484" s="38"/>
      <c r="Z484" s="38"/>
      <c r="AA484" s="38"/>
      <c r="AB484" s="38"/>
      <c r="AC484" s="38"/>
      <c r="AD484" s="38"/>
      <c r="AE484" s="38"/>
      <c r="AT484" s="17" t="s">
        <v>165</v>
      </c>
      <c r="AU484" s="17" t="s">
        <v>82</v>
      </c>
    </row>
    <row r="485" spans="1:51" s="13" customFormat="1" ht="12">
      <c r="A485" s="13"/>
      <c r="B485" s="236"/>
      <c r="C485" s="237"/>
      <c r="D485" s="232" t="s">
        <v>166</v>
      </c>
      <c r="E485" s="238" t="s">
        <v>19</v>
      </c>
      <c r="F485" s="239" t="s">
        <v>1413</v>
      </c>
      <c r="G485" s="237"/>
      <c r="H485" s="240">
        <v>33</v>
      </c>
      <c r="I485" s="241"/>
      <c r="J485" s="237"/>
      <c r="K485" s="237"/>
      <c r="L485" s="242"/>
      <c r="M485" s="243"/>
      <c r="N485" s="244"/>
      <c r="O485" s="244"/>
      <c r="P485" s="244"/>
      <c r="Q485" s="244"/>
      <c r="R485" s="244"/>
      <c r="S485" s="244"/>
      <c r="T485" s="245"/>
      <c r="U485" s="13"/>
      <c r="V485" s="13"/>
      <c r="W485" s="13"/>
      <c r="X485" s="13"/>
      <c r="Y485" s="13"/>
      <c r="Z485" s="13"/>
      <c r="AA485" s="13"/>
      <c r="AB485" s="13"/>
      <c r="AC485" s="13"/>
      <c r="AD485" s="13"/>
      <c r="AE485" s="13"/>
      <c r="AT485" s="246" t="s">
        <v>166</v>
      </c>
      <c r="AU485" s="246" t="s">
        <v>82</v>
      </c>
      <c r="AV485" s="13" t="s">
        <v>85</v>
      </c>
      <c r="AW485" s="13" t="s">
        <v>34</v>
      </c>
      <c r="AX485" s="13" t="s">
        <v>82</v>
      </c>
      <c r="AY485" s="246" t="s">
        <v>158</v>
      </c>
    </row>
    <row r="486" spans="1:65" s="2" customFormat="1" ht="16.5" customHeight="1">
      <c r="A486" s="38"/>
      <c r="B486" s="39"/>
      <c r="C486" s="259" t="s">
        <v>835</v>
      </c>
      <c r="D486" s="259" t="s">
        <v>199</v>
      </c>
      <c r="E486" s="260" t="s">
        <v>870</v>
      </c>
      <c r="F486" s="261" t="s">
        <v>871</v>
      </c>
      <c r="G486" s="262" t="s">
        <v>202</v>
      </c>
      <c r="H486" s="263">
        <v>29</v>
      </c>
      <c r="I486" s="264"/>
      <c r="J486" s="265">
        <f>ROUND(I486*H486,2)</f>
        <v>0</v>
      </c>
      <c r="K486" s="261" t="s">
        <v>19</v>
      </c>
      <c r="L486" s="266"/>
      <c r="M486" s="267" t="s">
        <v>19</v>
      </c>
      <c r="N486" s="268" t="s">
        <v>45</v>
      </c>
      <c r="O486" s="84"/>
      <c r="P486" s="228">
        <f>O486*H486</f>
        <v>0</v>
      </c>
      <c r="Q486" s="228">
        <v>0</v>
      </c>
      <c r="R486" s="228">
        <f>Q486*H486</f>
        <v>0</v>
      </c>
      <c r="S486" s="228">
        <v>0</v>
      </c>
      <c r="T486" s="229">
        <f>S486*H486</f>
        <v>0</v>
      </c>
      <c r="U486" s="38"/>
      <c r="V486" s="38"/>
      <c r="W486" s="38"/>
      <c r="X486" s="38"/>
      <c r="Y486" s="38"/>
      <c r="Z486" s="38"/>
      <c r="AA486" s="38"/>
      <c r="AB486" s="38"/>
      <c r="AC486" s="38"/>
      <c r="AD486" s="38"/>
      <c r="AE486" s="38"/>
      <c r="AR486" s="230" t="s">
        <v>241</v>
      </c>
      <c r="AT486" s="230" t="s">
        <v>199</v>
      </c>
      <c r="AU486" s="230" t="s">
        <v>82</v>
      </c>
      <c r="AY486" s="17" t="s">
        <v>158</v>
      </c>
      <c r="BE486" s="231">
        <f>IF(N486="základní",J486,0)</f>
        <v>0</v>
      </c>
      <c r="BF486" s="231">
        <f>IF(N486="snížená",J486,0)</f>
        <v>0</v>
      </c>
      <c r="BG486" s="231">
        <f>IF(N486="zákl. přenesená",J486,0)</f>
        <v>0</v>
      </c>
      <c r="BH486" s="231">
        <f>IF(N486="sníž. přenesená",J486,0)</f>
        <v>0</v>
      </c>
      <c r="BI486" s="231">
        <f>IF(N486="nulová",J486,0)</f>
        <v>0</v>
      </c>
      <c r="BJ486" s="17" t="s">
        <v>82</v>
      </c>
      <c r="BK486" s="231">
        <f>ROUND(I486*H486,2)</f>
        <v>0</v>
      </c>
      <c r="BL486" s="17" t="s">
        <v>236</v>
      </c>
      <c r="BM486" s="230" t="s">
        <v>872</v>
      </c>
    </row>
    <row r="487" spans="1:47" s="2" customFormat="1" ht="12">
      <c r="A487" s="38"/>
      <c r="B487" s="39"/>
      <c r="C487" s="40"/>
      <c r="D487" s="232" t="s">
        <v>165</v>
      </c>
      <c r="E487" s="40"/>
      <c r="F487" s="233" t="s">
        <v>871</v>
      </c>
      <c r="G487" s="40"/>
      <c r="H487" s="40"/>
      <c r="I487" s="136"/>
      <c r="J487" s="40"/>
      <c r="K487" s="40"/>
      <c r="L487" s="44"/>
      <c r="M487" s="234"/>
      <c r="N487" s="235"/>
      <c r="O487" s="84"/>
      <c r="P487" s="84"/>
      <c r="Q487" s="84"/>
      <c r="R487" s="84"/>
      <c r="S487" s="84"/>
      <c r="T487" s="85"/>
      <c r="U487" s="38"/>
      <c r="V487" s="38"/>
      <c r="W487" s="38"/>
      <c r="X487" s="38"/>
      <c r="Y487" s="38"/>
      <c r="Z487" s="38"/>
      <c r="AA487" s="38"/>
      <c r="AB487" s="38"/>
      <c r="AC487" s="38"/>
      <c r="AD487" s="38"/>
      <c r="AE487" s="38"/>
      <c r="AT487" s="17" t="s">
        <v>165</v>
      </c>
      <c r="AU487" s="17" t="s">
        <v>82</v>
      </c>
    </row>
    <row r="488" spans="1:51" s="13" customFormat="1" ht="12">
      <c r="A488" s="13"/>
      <c r="B488" s="236"/>
      <c r="C488" s="237"/>
      <c r="D488" s="232" t="s">
        <v>166</v>
      </c>
      <c r="E488" s="238" t="s">
        <v>19</v>
      </c>
      <c r="F488" s="239" t="s">
        <v>1414</v>
      </c>
      <c r="G488" s="237"/>
      <c r="H488" s="240">
        <v>29</v>
      </c>
      <c r="I488" s="241"/>
      <c r="J488" s="237"/>
      <c r="K488" s="237"/>
      <c r="L488" s="242"/>
      <c r="M488" s="243"/>
      <c r="N488" s="244"/>
      <c r="O488" s="244"/>
      <c r="P488" s="244"/>
      <c r="Q488" s="244"/>
      <c r="R488" s="244"/>
      <c r="S488" s="244"/>
      <c r="T488" s="245"/>
      <c r="U488" s="13"/>
      <c r="V488" s="13"/>
      <c r="W488" s="13"/>
      <c r="X488" s="13"/>
      <c r="Y488" s="13"/>
      <c r="Z488" s="13"/>
      <c r="AA488" s="13"/>
      <c r="AB488" s="13"/>
      <c r="AC488" s="13"/>
      <c r="AD488" s="13"/>
      <c r="AE488" s="13"/>
      <c r="AT488" s="246" t="s">
        <v>166</v>
      </c>
      <c r="AU488" s="246" t="s">
        <v>82</v>
      </c>
      <c r="AV488" s="13" t="s">
        <v>85</v>
      </c>
      <c r="AW488" s="13" t="s">
        <v>34</v>
      </c>
      <c r="AX488" s="13" t="s">
        <v>82</v>
      </c>
      <c r="AY488" s="246" t="s">
        <v>158</v>
      </c>
    </row>
    <row r="489" spans="1:65" s="2" customFormat="1" ht="16.5" customHeight="1">
      <c r="A489" s="38"/>
      <c r="B489" s="39"/>
      <c r="C489" s="259" t="s">
        <v>839</v>
      </c>
      <c r="D489" s="259" t="s">
        <v>199</v>
      </c>
      <c r="E489" s="260" t="s">
        <v>875</v>
      </c>
      <c r="F489" s="261" t="s">
        <v>876</v>
      </c>
      <c r="G489" s="262" t="s">
        <v>877</v>
      </c>
      <c r="H489" s="263">
        <v>16</v>
      </c>
      <c r="I489" s="264"/>
      <c r="J489" s="265">
        <f>ROUND(I489*H489,2)</f>
        <v>0</v>
      </c>
      <c r="K489" s="261" t="s">
        <v>19</v>
      </c>
      <c r="L489" s="266"/>
      <c r="M489" s="267" t="s">
        <v>19</v>
      </c>
      <c r="N489" s="268" t="s">
        <v>45</v>
      </c>
      <c r="O489" s="84"/>
      <c r="P489" s="228">
        <f>O489*H489</f>
        <v>0</v>
      </c>
      <c r="Q489" s="228">
        <v>0</v>
      </c>
      <c r="R489" s="228">
        <f>Q489*H489</f>
        <v>0</v>
      </c>
      <c r="S489" s="228">
        <v>0</v>
      </c>
      <c r="T489" s="229">
        <f>S489*H489</f>
        <v>0</v>
      </c>
      <c r="U489" s="38"/>
      <c r="V489" s="38"/>
      <c r="W489" s="38"/>
      <c r="X489" s="38"/>
      <c r="Y489" s="38"/>
      <c r="Z489" s="38"/>
      <c r="AA489" s="38"/>
      <c r="AB489" s="38"/>
      <c r="AC489" s="38"/>
      <c r="AD489" s="38"/>
      <c r="AE489" s="38"/>
      <c r="AR489" s="230" t="s">
        <v>241</v>
      </c>
      <c r="AT489" s="230" t="s">
        <v>199</v>
      </c>
      <c r="AU489" s="230" t="s">
        <v>82</v>
      </c>
      <c r="AY489" s="17" t="s">
        <v>158</v>
      </c>
      <c r="BE489" s="231">
        <f>IF(N489="základní",J489,0)</f>
        <v>0</v>
      </c>
      <c r="BF489" s="231">
        <f>IF(N489="snížená",J489,0)</f>
        <v>0</v>
      </c>
      <c r="BG489" s="231">
        <f>IF(N489="zákl. přenesená",J489,0)</f>
        <v>0</v>
      </c>
      <c r="BH489" s="231">
        <f>IF(N489="sníž. přenesená",J489,0)</f>
        <v>0</v>
      </c>
      <c r="BI489" s="231">
        <f>IF(N489="nulová",J489,0)</f>
        <v>0</v>
      </c>
      <c r="BJ489" s="17" t="s">
        <v>82</v>
      </c>
      <c r="BK489" s="231">
        <f>ROUND(I489*H489,2)</f>
        <v>0</v>
      </c>
      <c r="BL489" s="17" t="s">
        <v>236</v>
      </c>
      <c r="BM489" s="230" t="s">
        <v>878</v>
      </c>
    </row>
    <row r="490" spans="1:47" s="2" customFormat="1" ht="12">
      <c r="A490" s="38"/>
      <c r="B490" s="39"/>
      <c r="C490" s="40"/>
      <c r="D490" s="232" t="s">
        <v>165</v>
      </c>
      <c r="E490" s="40"/>
      <c r="F490" s="233" t="s">
        <v>876</v>
      </c>
      <c r="G490" s="40"/>
      <c r="H490" s="40"/>
      <c r="I490" s="136"/>
      <c r="J490" s="40"/>
      <c r="K490" s="40"/>
      <c r="L490" s="44"/>
      <c r="M490" s="234"/>
      <c r="N490" s="235"/>
      <c r="O490" s="84"/>
      <c r="P490" s="84"/>
      <c r="Q490" s="84"/>
      <c r="R490" s="84"/>
      <c r="S490" s="84"/>
      <c r="T490" s="85"/>
      <c r="U490" s="38"/>
      <c r="V490" s="38"/>
      <c r="W490" s="38"/>
      <c r="X490" s="38"/>
      <c r="Y490" s="38"/>
      <c r="Z490" s="38"/>
      <c r="AA490" s="38"/>
      <c r="AB490" s="38"/>
      <c r="AC490" s="38"/>
      <c r="AD490" s="38"/>
      <c r="AE490" s="38"/>
      <c r="AT490" s="17" t="s">
        <v>165</v>
      </c>
      <c r="AU490" s="17" t="s">
        <v>82</v>
      </c>
    </row>
    <row r="491" spans="1:65" s="2" customFormat="1" ht="16.5" customHeight="1">
      <c r="A491" s="38"/>
      <c r="B491" s="39"/>
      <c r="C491" s="259" t="s">
        <v>843</v>
      </c>
      <c r="D491" s="259" t="s">
        <v>199</v>
      </c>
      <c r="E491" s="260" t="s">
        <v>880</v>
      </c>
      <c r="F491" s="261" t="s">
        <v>881</v>
      </c>
      <c r="G491" s="262" t="s">
        <v>202</v>
      </c>
      <c r="H491" s="263">
        <v>8</v>
      </c>
      <c r="I491" s="264"/>
      <c r="J491" s="265">
        <f>ROUND(I491*H491,2)</f>
        <v>0</v>
      </c>
      <c r="K491" s="261" t="s">
        <v>19</v>
      </c>
      <c r="L491" s="266"/>
      <c r="M491" s="267" t="s">
        <v>19</v>
      </c>
      <c r="N491" s="268" t="s">
        <v>45</v>
      </c>
      <c r="O491" s="84"/>
      <c r="P491" s="228">
        <f>O491*H491</f>
        <v>0</v>
      </c>
      <c r="Q491" s="228">
        <v>0</v>
      </c>
      <c r="R491" s="228">
        <f>Q491*H491</f>
        <v>0</v>
      </c>
      <c r="S491" s="228">
        <v>0</v>
      </c>
      <c r="T491" s="229">
        <f>S491*H491</f>
        <v>0</v>
      </c>
      <c r="U491" s="38"/>
      <c r="V491" s="38"/>
      <c r="W491" s="38"/>
      <c r="X491" s="38"/>
      <c r="Y491" s="38"/>
      <c r="Z491" s="38"/>
      <c r="AA491" s="38"/>
      <c r="AB491" s="38"/>
      <c r="AC491" s="38"/>
      <c r="AD491" s="38"/>
      <c r="AE491" s="38"/>
      <c r="AR491" s="230" t="s">
        <v>241</v>
      </c>
      <c r="AT491" s="230" t="s">
        <v>199</v>
      </c>
      <c r="AU491" s="230" t="s">
        <v>82</v>
      </c>
      <c r="AY491" s="17" t="s">
        <v>158</v>
      </c>
      <c r="BE491" s="231">
        <f>IF(N491="základní",J491,0)</f>
        <v>0</v>
      </c>
      <c r="BF491" s="231">
        <f>IF(N491="snížená",J491,0)</f>
        <v>0</v>
      </c>
      <c r="BG491" s="231">
        <f>IF(N491="zákl. přenesená",J491,0)</f>
        <v>0</v>
      </c>
      <c r="BH491" s="231">
        <f>IF(N491="sníž. přenesená",J491,0)</f>
        <v>0</v>
      </c>
      <c r="BI491" s="231">
        <f>IF(N491="nulová",J491,0)</f>
        <v>0</v>
      </c>
      <c r="BJ491" s="17" t="s">
        <v>82</v>
      </c>
      <c r="BK491" s="231">
        <f>ROUND(I491*H491,2)</f>
        <v>0</v>
      </c>
      <c r="BL491" s="17" t="s">
        <v>236</v>
      </c>
      <c r="BM491" s="230" t="s">
        <v>882</v>
      </c>
    </row>
    <row r="492" spans="1:47" s="2" customFormat="1" ht="12">
      <c r="A492" s="38"/>
      <c r="B492" s="39"/>
      <c r="C492" s="40"/>
      <c r="D492" s="232" t="s">
        <v>165</v>
      </c>
      <c r="E492" s="40"/>
      <c r="F492" s="233" t="s">
        <v>881</v>
      </c>
      <c r="G492" s="40"/>
      <c r="H492" s="40"/>
      <c r="I492" s="136"/>
      <c r="J492" s="40"/>
      <c r="K492" s="40"/>
      <c r="L492" s="44"/>
      <c r="M492" s="234"/>
      <c r="N492" s="235"/>
      <c r="O492" s="84"/>
      <c r="P492" s="84"/>
      <c r="Q492" s="84"/>
      <c r="R492" s="84"/>
      <c r="S492" s="84"/>
      <c r="T492" s="85"/>
      <c r="U492" s="38"/>
      <c r="V492" s="38"/>
      <c r="W492" s="38"/>
      <c r="X492" s="38"/>
      <c r="Y492" s="38"/>
      <c r="Z492" s="38"/>
      <c r="AA492" s="38"/>
      <c r="AB492" s="38"/>
      <c r="AC492" s="38"/>
      <c r="AD492" s="38"/>
      <c r="AE492" s="38"/>
      <c r="AT492" s="17" t="s">
        <v>165</v>
      </c>
      <c r="AU492" s="17" t="s">
        <v>82</v>
      </c>
    </row>
    <row r="493" spans="1:51" s="13" customFormat="1" ht="12">
      <c r="A493" s="13"/>
      <c r="B493" s="236"/>
      <c r="C493" s="237"/>
      <c r="D493" s="232" t="s">
        <v>166</v>
      </c>
      <c r="E493" s="238" t="s">
        <v>19</v>
      </c>
      <c r="F493" s="239" t="s">
        <v>1405</v>
      </c>
      <c r="G493" s="237"/>
      <c r="H493" s="240">
        <v>8</v>
      </c>
      <c r="I493" s="241"/>
      <c r="J493" s="237"/>
      <c r="K493" s="237"/>
      <c r="L493" s="242"/>
      <c r="M493" s="243"/>
      <c r="N493" s="244"/>
      <c r="O493" s="244"/>
      <c r="P493" s="244"/>
      <c r="Q493" s="244"/>
      <c r="R493" s="244"/>
      <c r="S493" s="244"/>
      <c r="T493" s="245"/>
      <c r="U493" s="13"/>
      <c r="V493" s="13"/>
      <c r="W493" s="13"/>
      <c r="X493" s="13"/>
      <c r="Y493" s="13"/>
      <c r="Z493" s="13"/>
      <c r="AA493" s="13"/>
      <c r="AB493" s="13"/>
      <c r="AC493" s="13"/>
      <c r="AD493" s="13"/>
      <c r="AE493" s="13"/>
      <c r="AT493" s="246" t="s">
        <v>166</v>
      </c>
      <c r="AU493" s="246" t="s">
        <v>82</v>
      </c>
      <c r="AV493" s="13" t="s">
        <v>85</v>
      </c>
      <c r="AW493" s="13" t="s">
        <v>34</v>
      </c>
      <c r="AX493" s="13" t="s">
        <v>82</v>
      </c>
      <c r="AY493" s="246" t="s">
        <v>158</v>
      </c>
    </row>
    <row r="494" spans="1:65" s="2" customFormat="1" ht="16.5" customHeight="1">
      <c r="A494" s="38"/>
      <c r="B494" s="39"/>
      <c r="C494" s="259" t="s">
        <v>847</v>
      </c>
      <c r="D494" s="259" t="s">
        <v>199</v>
      </c>
      <c r="E494" s="260" t="s">
        <v>885</v>
      </c>
      <c r="F494" s="261" t="s">
        <v>886</v>
      </c>
      <c r="G494" s="262" t="s">
        <v>202</v>
      </c>
      <c r="H494" s="263">
        <v>8</v>
      </c>
      <c r="I494" s="264"/>
      <c r="J494" s="265">
        <f>ROUND(I494*H494,2)</f>
        <v>0</v>
      </c>
      <c r="K494" s="261" t="s">
        <v>19</v>
      </c>
      <c r="L494" s="266"/>
      <c r="M494" s="267" t="s">
        <v>19</v>
      </c>
      <c r="N494" s="268" t="s">
        <v>45</v>
      </c>
      <c r="O494" s="84"/>
      <c r="P494" s="228">
        <f>O494*H494</f>
        <v>0</v>
      </c>
      <c r="Q494" s="228">
        <v>0</v>
      </c>
      <c r="R494" s="228">
        <f>Q494*H494</f>
        <v>0</v>
      </c>
      <c r="S494" s="228">
        <v>0</v>
      </c>
      <c r="T494" s="229">
        <f>S494*H494</f>
        <v>0</v>
      </c>
      <c r="U494" s="38"/>
      <c r="V494" s="38"/>
      <c r="W494" s="38"/>
      <c r="X494" s="38"/>
      <c r="Y494" s="38"/>
      <c r="Z494" s="38"/>
      <c r="AA494" s="38"/>
      <c r="AB494" s="38"/>
      <c r="AC494" s="38"/>
      <c r="AD494" s="38"/>
      <c r="AE494" s="38"/>
      <c r="AR494" s="230" t="s">
        <v>241</v>
      </c>
      <c r="AT494" s="230" t="s">
        <v>199</v>
      </c>
      <c r="AU494" s="230" t="s">
        <v>82</v>
      </c>
      <c r="AY494" s="17" t="s">
        <v>158</v>
      </c>
      <c r="BE494" s="231">
        <f>IF(N494="základní",J494,0)</f>
        <v>0</v>
      </c>
      <c r="BF494" s="231">
        <f>IF(N494="snížená",J494,0)</f>
        <v>0</v>
      </c>
      <c r="BG494" s="231">
        <f>IF(N494="zákl. přenesená",J494,0)</f>
        <v>0</v>
      </c>
      <c r="BH494" s="231">
        <f>IF(N494="sníž. přenesená",J494,0)</f>
        <v>0</v>
      </c>
      <c r="BI494" s="231">
        <f>IF(N494="nulová",J494,0)</f>
        <v>0</v>
      </c>
      <c r="BJ494" s="17" t="s">
        <v>82</v>
      </c>
      <c r="BK494" s="231">
        <f>ROUND(I494*H494,2)</f>
        <v>0</v>
      </c>
      <c r="BL494" s="17" t="s">
        <v>236</v>
      </c>
      <c r="BM494" s="230" t="s">
        <v>887</v>
      </c>
    </row>
    <row r="495" spans="1:47" s="2" customFormat="1" ht="12">
      <c r="A495" s="38"/>
      <c r="B495" s="39"/>
      <c r="C495" s="40"/>
      <c r="D495" s="232" t="s">
        <v>165</v>
      </c>
      <c r="E495" s="40"/>
      <c r="F495" s="233" t="s">
        <v>886</v>
      </c>
      <c r="G495" s="40"/>
      <c r="H495" s="40"/>
      <c r="I495" s="136"/>
      <c r="J495" s="40"/>
      <c r="K495" s="40"/>
      <c r="L495" s="44"/>
      <c r="M495" s="234"/>
      <c r="N495" s="235"/>
      <c r="O495" s="84"/>
      <c r="P495" s="84"/>
      <c r="Q495" s="84"/>
      <c r="R495" s="84"/>
      <c r="S495" s="84"/>
      <c r="T495" s="85"/>
      <c r="U495" s="38"/>
      <c r="V495" s="38"/>
      <c r="W495" s="38"/>
      <c r="X495" s="38"/>
      <c r="Y495" s="38"/>
      <c r="Z495" s="38"/>
      <c r="AA495" s="38"/>
      <c r="AB495" s="38"/>
      <c r="AC495" s="38"/>
      <c r="AD495" s="38"/>
      <c r="AE495" s="38"/>
      <c r="AT495" s="17" t="s">
        <v>165</v>
      </c>
      <c r="AU495" s="17" t="s">
        <v>82</v>
      </c>
    </row>
    <row r="496" spans="1:51" s="13" customFormat="1" ht="12">
      <c r="A496" s="13"/>
      <c r="B496" s="236"/>
      <c r="C496" s="237"/>
      <c r="D496" s="232" t="s">
        <v>166</v>
      </c>
      <c r="E496" s="238" t="s">
        <v>19</v>
      </c>
      <c r="F496" s="239" t="s">
        <v>1405</v>
      </c>
      <c r="G496" s="237"/>
      <c r="H496" s="240">
        <v>8</v>
      </c>
      <c r="I496" s="241"/>
      <c r="J496" s="237"/>
      <c r="K496" s="237"/>
      <c r="L496" s="242"/>
      <c r="M496" s="243"/>
      <c r="N496" s="244"/>
      <c r="O496" s="244"/>
      <c r="P496" s="244"/>
      <c r="Q496" s="244"/>
      <c r="R496" s="244"/>
      <c r="S496" s="244"/>
      <c r="T496" s="245"/>
      <c r="U496" s="13"/>
      <c r="V496" s="13"/>
      <c r="W496" s="13"/>
      <c r="X496" s="13"/>
      <c r="Y496" s="13"/>
      <c r="Z496" s="13"/>
      <c r="AA496" s="13"/>
      <c r="AB496" s="13"/>
      <c r="AC496" s="13"/>
      <c r="AD496" s="13"/>
      <c r="AE496" s="13"/>
      <c r="AT496" s="246" t="s">
        <v>166</v>
      </c>
      <c r="AU496" s="246" t="s">
        <v>82</v>
      </c>
      <c r="AV496" s="13" t="s">
        <v>85</v>
      </c>
      <c r="AW496" s="13" t="s">
        <v>34</v>
      </c>
      <c r="AX496" s="13" t="s">
        <v>82</v>
      </c>
      <c r="AY496" s="246" t="s">
        <v>158</v>
      </c>
    </row>
    <row r="497" spans="1:65" s="2" customFormat="1" ht="16.5" customHeight="1">
      <c r="A497" s="38"/>
      <c r="B497" s="39"/>
      <c r="C497" s="259" t="s">
        <v>852</v>
      </c>
      <c r="D497" s="259" t="s">
        <v>199</v>
      </c>
      <c r="E497" s="260" t="s">
        <v>781</v>
      </c>
      <c r="F497" s="261" t="s">
        <v>782</v>
      </c>
      <c r="G497" s="262" t="s">
        <v>202</v>
      </c>
      <c r="H497" s="263">
        <v>18</v>
      </c>
      <c r="I497" s="264"/>
      <c r="J497" s="265">
        <f>ROUND(I497*H497,2)</f>
        <v>0</v>
      </c>
      <c r="K497" s="261" t="s">
        <v>19</v>
      </c>
      <c r="L497" s="266"/>
      <c r="M497" s="267" t="s">
        <v>19</v>
      </c>
      <c r="N497" s="268" t="s">
        <v>45</v>
      </c>
      <c r="O497" s="84"/>
      <c r="P497" s="228">
        <f>O497*H497</f>
        <v>0</v>
      </c>
      <c r="Q497" s="228">
        <v>0</v>
      </c>
      <c r="R497" s="228">
        <f>Q497*H497</f>
        <v>0</v>
      </c>
      <c r="S497" s="228">
        <v>0</v>
      </c>
      <c r="T497" s="229">
        <f>S497*H497</f>
        <v>0</v>
      </c>
      <c r="U497" s="38"/>
      <c r="V497" s="38"/>
      <c r="W497" s="38"/>
      <c r="X497" s="38"/>
      <c r="Y497" s="38"/>
      <c r="Z497" s="38"/>
      <c r="AA497" s="38"/>
      <c r="AB497" s="38"/>
      <c r="AC497" s="38"/>
      <c r="AD497" s="38"/>
      <c r="AE497" s="38"/>
      <c r="AR497" s="230" t="s">
        <v>241</v>
      </c>
      <c r="AT497" s="230" t="s">
        <v>199</v>
      </c>
      <c r="AU497" s="230" t="s">
        <v>82</v>
      </c>
      <c r="AY497" s="17" t="s">
        <v>158</v>
      </c>
      <c r="BE497" s="231">
        <f>IF(N497="základní",J497,0)</f>
        <v>0</v>
      </c>
      <c r="BF497" s="231">
        <f>IF(N497="snížená",J497,0)</f>
        <v>0</v>
      </c>
      <c r="BG497" s="231">
        <f>IF(N497="zákl. přenesená",J497,0)</f>
        <v>0</v>
      </c>
      <c r="BH497" s="231">
        <f>IF(N497="sníž. přenesená",J497,0)</f>
        <v>0</v>
      </c>
      <c r="BI497" s="231">
        <f>IF(N497="nulová",J497,0)</f>
        <v>0</v>
      </c>
      <c r="BJ497" s="17" t="s">
        <v>82</v>
      </c>
      <c r="BK497" s="231">
        <f>ROUND(I497*H497,2)</f>
        <v>0</v>
      </c>
      <c r="BL497" s="17" t="s">
        <v>236</v>
      </c>
      <c r="BM497" s="230" t="s">
        <v>1415</v>
      </c>
    </row>
    <row r="498" spans="1:47" s="2" customFormat="1" ht="12">
      <c r="A498" s="38"/>
      <c r="B498" s="39"/>
      <c r="C498" s="40"/>
      <c r="D498" s="232" t="s">
        <v>165</v>
      </c>
      <c r="E498" s="40"/>
      <c r="F498" s="233" t="s">
        <v>782</v>
      </c>
      <c r="G498" s="40"/>
      <c r="H498" s="40"/>
      <c r="I498" s="136"/>
      <c r="J498" s="40"/>
      <c r="K498" s="40"/>
      <c r="L498" s="44"/>
      <c r="M498" s="234"/>
      <c r="N498" s="235"/>
      <c r="O498" s="84"/>
      <c r="P498" s="84"/>
      <c r="Q498" s="84"/>
      <c r="R498" s="84"/>
      <c r="S498" s="84"/>
      <c r="T498" s="85"/>
      <c r="U498" s="38"/>
      <c r="V498" s="38"/>
      <c r="W498" s="38"/>
      <c r="X498" s="38"/>
      <c r="Y498" s="38"/>
      <c r="Z498" s="38"/>
      <c r="AA498" s="38"/>
      <c r="AB498" s="38"/>
      <c r="AC498" s="38"/>
      <c r="AD498" s="38"/>
      <c r="AE498" s="38"/>
      <c r="AT498" s="17" t="s">
        <v>165</v>
      </c>
      <c r="AU498" s="17" t="s">
        <v>82</v>
      </c>
    </row>
    <row r="499" spans="1:51" s="13" customFormat="1" ht="12">
      <c r="A499" s="13"/>
      <c r="B499" s="236"/>
      <c r="C499" s="237"/>
      <c r="D499" s="232" t="s">
        <v>166</v>
      </c>
      <c r="E499" s="238" t="s">
        <v>19</v>
      </c>
      <c r="F499" s="239" t="s">
        <v>1416</v>
      </c>
      <c r="G499" s="237"/>
      <c r="H499" s="240">
        <v>18</v>
      </c>
      <c r="I499" s="241"/>
      <c r="J499" s="237"/>
      <c r="K499" s="237"/>
      <c r="L499" s="242"/>
      <c r="M499" s="243"/>
      <c r="N499" s="244"/>
      <c r="O499" s="244"/>
      <c r="P499" s="244"/>
      <c r="Q499" s="244"/>
      <c r="R499" s="244"/>
      <c r="S499" s="244"/>
      <c r="T499" s="245"/>
      <c r="U499" s="13"/>
      <c r="V499" s="13"/>
      <c r="W499" s="13"/>
      <c r="X499" s="13"/>
      <c r="Y499" s="13"/>
      <c r="Z499" s="13"/>
      <c r="AA499" s="13"/>
      <c r="AB499" s="13"/>
      <c r="AC499" s="13"/>
      <c r="AD499" s="13"/>
      <c r="AE499" s="13"/>
      <c r="AT499" s="246" t="s">
        <v>166</v>
      </c>
      <c r="AU499" s="246" t="s">
        <v>82</v>
      </c>
      <c r="AV499" s="13" t="s">
        <v>85</v>
      </c>
      <c r="AW499" s="13" t="s">
        <v>34</v>
      </c>
      <c r="AX499" s="13" t="s">
        <v>82</v>
      </c>
      <c r="AY499" s="246" t="s">
        <v>158</v>
      </c>
    </row>
    <row r="500" spans="1:65" s="2" customFormat="1" ht="21.75" customHeight="1">
      <c r="A500" s="38"/>
      <c r="B500" s="39"/>
      <c r="C500" s="219" t="s">
        <v>856</v>
      </c>
      <c r="D500" s="219" t="s">
        <v>159</v>
      </c>
      <c r="E500" s="220" t="s">
        <v>890</v>
      </c>
      <c r="F500" s="221" t="s">
        <v>891</v>
      </c>
      <c r="G500" s="222" t="s">
        <v>202</v>
      </c>
      <c r="H500" s="223">
        <v>7</v>
      </c>
      <c r="I500" s="224"/>
      <c r="J500" s="225">
        <f>ROUND(I500*H500,2)</f>
        <v>0</v>
      </c>
      <c r="K500" s="221" t="s">
        <v>213</v>
      </c>
      <c r="L500" s="44"/>
      <c r="M500" s="226" t="s">
        <v>19</v>
      </c>
      <c r="N500" s="227" t="s">
        <v>45</v>
      </c>
      <c r="O500" s="84"/>
      <c r="P500" s="228">
        <f>O500*H500</f>
        <v>0</v>
      </c>
      <c r="Q500" s="228">
        <v>0</v>
      </c>
      <c r="R500" s="228">
        <f>Q500*H500</f>
        <v>0</v>
      </c>
      <c r="S500" s="228">
        <v>0</v>
      </c>
      <c r="T500" s="229">
        <f>S500*H500</f>
        <v>0</v>
      </c>
      <c r="U500" s="38"/>
      <c r="V500" s="38"/>
      <c r="W500" s="38"/>
      <c r="X500" s="38"/>
      <c r="Y500" s="38"/>
      <c r="Z500" s="38"/>
      <c r="AA500" s="38"/>
      <c r="AB500" s="38"/>
      <c r="AC500" s="38"/>
      <c r="AD500" s="38"/>
      <c r="AE500" s="38"/>
      <c r="AR500" s="230" t="s">
        <v>236</v>
      </c>
      <c r="AT500" s="230" t="s">
        <v>159</v>
      </c>
      <c r="AU500" s="230" t="s">
        <v>82</v>
      </c>
      <c r="AY500" s="17" t="s">
        <v>158</v>
      </c>
      <c r="BE500" s="231">
        <f>IF(N500="základní",J500,0)</f>
        <v>0</v>
      </c>
      <c r="BF500" s="231">
        <f>IF(N500="snížená",J500,0)</f>
        <v>0</v>
      </c>
      <c r="BG500" s="231">
        <f>IF(N500="zákl. přenesená",J500,0)</f>
        <v>0</v>
      </c>
      <c r="BH500" s="231">
        <f>IF(N500="sníž. přenesená",J500,0)</f>
        <v>0</v>
      </c>
      <c r="BI500" s="231">
        <f>IF(N500="nulová",J500,0)</f>
        <v>0</v>
      </c>
      <c r="BJ500" s="17" t="s">
        <v>82</v>
      </c>
      <c r="BK500" s="231">
        <f>ROUND(I500*H500,2)</f>
        <v>0</v>
      </c>
      <c r="BL500" s="17" t="s">
        <v>236</v>
      </c>
      <c r="BM500" s="230" t="s">
        <v>892</v>
      </c>
    </row>
    <row r="501" spans="1:47" s="2" customFormat="1" ht="12">
      <c r="A501" s="38"/>
      <c r="B501" s="39"/>
      <c r="C501" s="40"/>
      <c r="D501" s="232" t="s">
        <v>165</v>
      </c>
      <c r="E501" s="40"/>
      <c r="F501" s="233" t="s">
        <v>891</v>
      </c>
      <c r="G501" s="40"/>
      <c r="H501" s="40"/>
      <c r="I501" s="136"/>
      <c r="J501" s="40"/>
      <c r="K501" s="40"/>
      <c r="L501" s="44"/>
      <c r="M501" s="234"/>
      <c r="N501" s="235"/>
      <c r="O501" s="84"/>
      <c r="P501" s="84"/>
      <c r="Q501" s="84"/>
      <c r="R501" s="84"/>
      <c r="S501" s="84"/>
      <c r="T501" s="85"/>
      <c r="U501" s="38"/>
      <c r="V501" s="38"/>
      <c r="W501" s="38"/>
      <c r="X501" s="38"/>
      <c r="Y501" s="38"/>
      <c r="Z501" s="38"/>
      <c r="AA501" s="38"/>
      <c r="AB501" s="38"/>
      <c r="AC501" s="38"/>
      <c r="AD501" s="38"/>
      <c r="AE501" s="38"/>
      <c r="AT501" s="17" t="s">
        <v>165</v>
      </c>
      <c r="AU501" s="17" t="s">
        <v>82</v>
      </c>
    </row>
    <row r="502" spans="1:65" s="2" customFormat="1" ht="16.5" customHeight="1">
      <c r="A502" s="38"/>
      <c r="B502" s="39"/>
      <c r="C502" s="259" t="s">
        <v>860</v>
      </c>
      <c r="D502" s="259" t="s">
        <v>199</v>
      </c>
      <c r="E502" s="260" t="s">
        <v>894</v>
      </c>
      <c r="F502" s="261" t="s">
        <v>895</v>
      </c>
      <c r="G502" s="262" t="s">
        <v>202</v>
      </c>
      <c r="H502" s="263">
        <v>7</v>
      </c>
      <c r="I502" s="264"/>
      <c r="J502" s="265">
        <f>ROUND(I502*H502,2)</f>
        <v>0</v>
      </c>
      <c r="K502" s="261" t="s">
        <v>19</v>
      </c>
      <c r="L502" s="266"/>
      <c r="M502" s="267" t="s">
        <v>19</v>
      </c>
      <c r="N502" s="268" t="s">
        <v>45</v>
      </c>
      <c r="O502" s="84"/>
      <c r="P502" s="228">
        <f>O502*H502</f>
        <v>0</v>
      </c>
      <c r="Q502" s="228">
        <v>0</v>
      </c>
      <c r="R502" s="228">
        <f>Q502*H502</f>
        <v>0</v>
      </c>
      <c r="S502" s="228">
        <v>0</v>
      </c>
      <c r="T502" s="229">
        <f>S502*H502</f>
        <v>0</v>
      </c>
      <c r="U502" s="38"/>
      <c r="V502" s="38"/>
      <c r="W502" s="38"/>
      <c r="X502" s="38"/>
      <c r="Y502" s="38"/>
      <c r="Z502" s="38"/>
      <c r="AA502" s="38"/>
      <c r="AB502" s="38"/>
      <c r="AC502" s="38"/>
      <c r="AD502" s="38"/>
      <c r="AE502" s="38"/>
      <c r="AR502" s="230" t="s">
        <v>241</v>
      </c>
      <c r="AT502" s="230" t="s">
        <v>199</v>
      </c>
      <c r="AU502" s="230" t="s">
        <v>82</v>
      </c>
      <c r="AY502" s="17" t="s">
        <v>158</v>
      </c>
      <c r="BE502" s="231">
        <f>IF(N502="základní",J502,0)</f>
        <v>0</v>
      </c>
      <c r="BF502" s="231">
        <f>IF(N502="snížená",J502,0)</f>
        <v>0</v>
      </c>
      <c r="BG502" s="231">
        <f>IF(N502="zákl. přenesená",J502,0)</f>
        <v>0</v>
      </c>
      <c r="BH502" s="231">
        <f>IF(N502="sníž. přenesená",J502,0)</f>
        <v>0</v>
      </c>
      <c r="BI502" s="231">
        <f>IF(N502="nulová",J502,0)</f>
        <v>0</v>
      </c>
      <c r="BJ502" s="17" t="s">
        <v>82</v>
      </c>
      <c r="BK502" s="231">
        <f>ROUND(I502*H502,2)</f>
        <v>0</v>
      </c>
      <c r="BL502" s="17" t="s">
        <v>236</v>
      </c>
      <c r="BM502" s="230" t="s">
        <v>896</v>
      </c>
    </row>
    <row r="503" spans="1:47" s="2" customFormat="1" ht="12">
      <c r="A503" s="38"/>
      <c r="B503" s="39"/>
      <c r="C503" s="40"/>
      <c r="D503" s="232" t="s">
        <v>165</v>
      </c>
      <c r="E503" s="40"/>
      <c r="F503" s="233" t="s">
        <v>895</v>
      </c>
      <c r="G503" s="40"/>
      <c r="H503" s="40"/>
      <c r="I503" s="136"/>
      <c r="J503" s="40"/>
      <c r="K503" s="40"/>
      <c r="L503" s="44"/>
      <c r="M503" s="234"/>
      <c r="N503" s="235"/>
      <c r="O503" s="84"/>
      <c r="P503" s="84"/>
      <c r="Q503" s="84"/>
      <c r="R503" s="84"/>
      <c r="S503" s="84"/>
      <c r="T503" s="85"/>
      <c r="U503" s="38"/>
      <c r="V503" s="38"/>
      <c r="W503" s="38"/>
      <c r="X503" s="38"/>
      <c r="Y503" s="38"/>
      <c r="Z503" s="38"/>
      <c r="AA503" s="38"/>
      <c r="AB503" s="38"/>
      <c r="AC503" s="38"/>
      <c r="AD503" s="38"/>
      <c r="AE503" s="38"/>
      <c r="AT503" s="17" t="s">
        <v>165</v>
      </c>
      <c r="AU503" s="17" t="s">
        <v>82</v>
      </c>
    </row>
    <row r="504" spans="1:51" s="13" customFormat="1" ht="12">
      <c r="A504" s="13"/>
      <c r="B504" s="236"/>
      <c r="C504" s="237"/>
      <c r="D504" s="232" t="s">
        <v>166</v>
      </c>
      <c r="E504" s="238" t="s">
        <v>19</v>
      </c>
      <c r="F504" s="239" t="s">
        <v>1417</v>
      </c>
      <c r="G504" s="237"/>
      <c r="H504" s="240">
        <v>7</v>
      </c>
      <c r="I504" s="241"/>
      <c r="J504" s="237"/>
      <c r="K504" s="237"/>
      <c r="L504" s="242"/>
      <c r="M504" s="243"/>
      <c r="N504" s="244"/>
      <c r="O504" s="244"/>
      <c r="P504" s="244"/>
      <c r="Q504" s="244"/>
      <c r="R504" s="244"/>
      <c r="S504" s="244"/>
      <c r="T504" s="245"/>
      <c r="U504" s="13"/>
      <c r="V504" s="13"/>
      <c r="W504" s="13"/>
      <c r="X504" s="13"/>
      <c r="Y504" s="13"/>
      <c r="Z504" s="13"/>
      <c r="AA504" s="13"/>
      <c r="AB504" s="13"/>
      <c r="AC504" s="13"/>
      <c r="AD504" s="13"/>
      <c r="AE504" s="13"/>
      <c r="AT504" s="246" t="s">
        <v>166</v>
      </c>
      <c r="AU504" s="246" t="s">
        <v>82</v>
      </c>
      <c r="AV504" s="13" t="s">
        <v>85</v>
      </c>
      <c r="AW504" s="13" t="s">
        <v>34</v>
      </c>
      <c r="AX504" s="13" t="s">
        <v>82</v>
      </c>
      <c r="AY504" s="246" t="s">
        <v>158</v>
      </c>
    </row>
    <row r="505" spans="1:65" s="2" customFormat="1" ht="16.5" customHeight="1">
      <c r="A505" s="38"/>
      <c r="B505" s="39"/>
      <c r="C505" s="219" t="s">
        <v>864</v>
      </c>
      <c r="D505" s="219" t="s">
        <v>159</v>
      </c>
      <c r="E505" s="220" t="s">
        <v>899</v>
      </c>
      <c r="F505" s="221" t="s">
        <v>900</v>
      </c>
      <c r="G505" s="222" t="s">
        <v>202</v>
      </c>
      <c r="H505" s="223">
        <v>1</v>
      </c>
      <c r="I505" s="224"/>
      <c r="J505" s="225">
        <f>ROUND(I505*H505,2)</f>
        <v>0</v>
      </c>
      <c r="K505" s="221" t="s">
        <v>213</v>
      </c>
      <c r="L505" s="44"/>
      <c r="M505" s="226" t="s">
        <v>19</v>
      </c>
      <c r="N505" s="227" t="s">
        <v>45</v>
      </c>
      <c r="O505" s="84"/>
      <c r="P505" s="228">
        <f>O505*H505</f>
        <v>0</v>
      </c>
      <c r="Q505" s="228">
        <v>0</v>
      </c>
      <c r="R505" s="228">
        <f>Q505*H505</f>
        <v>0</v>
      </c>
      <c r="S505" s="228">
        <v>0</v>
      </c>
      <c r="T505" s="229">
        <f>S505*H505</f>
        <v>0</v>
      </c>
      <c r="U505" s="38"/>
      <c r="V505" s="38"/>
      <c r="W505" s="38"/>
      <c r="X505" s="38"/>
      <c r="Y505" s="38"/>
      <c r="Z505" s="38"/>
      <c r="AA505" s="38"/>
      <c r="AB505" s="38"/>
      <c r="AC505" s="38"/>
      <c r="AD505" s="38"/>
      <c r="AE505" s="38"/>
      <c r="AR505" s="230" t="s">
        <v>236</v>
      </c>
      <c r="AT505" s="230" t="s">
        <v>159</v>
      </c>
      <c r="AU505" s="230" t="s">
        <v>82</v>
      </c>
      <c r="AY505" s="17" t="s">
        <v>158</v>
      </c>
      <c r="BE505" s="231">
        <f>IF(N505="základní",J505,0)</f>
        <v>0</v>
      </c>
      <c r="BF505" s="231">
        <f>IF(N505="snížená",J505,0)</f>
        <v>0</v>
      </c>
      <c r="BG505" s="231">
        <f>IF(N505="zákl. přenesená",J505,0)</f>
        <v>0</v>
      </c>
      <c r="BH505" s="231">
        <f>IF(N505="sníž. přenesená",J505,0)</f>
        <v>0</v>
      </c>
      <c r="BI505" s="231">
        <f>IF(N505="nulová",J505,0)</f>
        <v>0</v>
      </c>
      <c r="BJ505" s="17" t="s">
        <v>82</v>
      </c>
      <c r="BK505" s="231">
        <f>ROUND(I505*H505,2)</f>
        <v>0</v>
      </c>
      <c r="BL505" s="17" t="s">
        <v>236</v>
      </c>
      <c r="BM505" s="230" t="s">
        <v>901</v>
      </c>
    </row>
    <row r="506" spans="1:47" s="2" customFormat="1" ht="12">
      <c r="A506" s="38"/>
      <c r="B506" s="39"/>
      <c r="C506" s="40"/>
      <c r="D506" s="232" t="s">
        <v>165</v>
      </c>
      <c r="E506" s="40"/>
      <c r="F506" s="233" t="s">
        <v>902</v>
      </c>
      <c r="G506" s="40"/>
      <c r="H506" s="40"/>
      <c r="I506" s="136"/>
      <c r="J506" s="40"/>
      <c r="K506" s="40"/>
      <c r="L506" s="44"/>
      <c r="M506" s="234"/>
      <c r="N506" s="235"/>
      <c r="O506" s="84"/>
      <c r="P506" s="84"/>
      <c r="Q506" s="84"/>
      <c r="R506" s="84"/>
      <c r="S506" s="84"/>
      <c r="T506" s="85"/>
      <c r="U506" s="38"/>
      <c r="V506" s="38"/>
      <c r="W506" s="38"/>
      <c r="X506" s="38"/>
      <c r="Y506" s="38"/>
      <c r="Z506" s="38"/>
      <c r="AA506" s="38"/>
      <c r="AB506" s="38"/>
      <c r="AC506" s="38"/>
      <c r="AD506" s="38"/>
      <c r="AE506" s="38"/>
      <c r="AT506" s="17" t="s">
        <v>165</v>
      </c>
      <c r="AU506" s="17" t="s">
        <v>82</v>
      </c>
    </row>
    <row r="507" spans="1:65" s="2" customFormat="1" ht="16.5" customHeight="1">
      <c r="A507" s="38"/>
      <c r="B507" s="39"/>
      <c r="C507" s="259" t="s">
        <v>869</v>
      </c>
      <c r="D507" s="259" t="s">
        <v>199</v>
      </c>
      <c r="E507" s="260" t="s">
        <v>904</v>
      </c>
      <c r="F507" s="261" t="s">
        <v>905</v>
      </c>
      <c r="G507" s="262" t="s">
        <v>202</v>
      </c>
      <c r="H507" s="263">
        <v>1</v>
      </c>
      <c r="I507" s="264"/>
      <c r="J507" s="265">
        <f>ROUND(I507*H507,2)</f>
        <v>0</v>
      </c>
      <c r="K507" s="261" t="s">
        <v>19</v>
      </c>
      <c r="L507" s="266"/>
      <c r="M507" s="267" t="s">
        <v>19</v>
      </c>
      <c r="N507" s="268" t="s">
        <v>45</v>
      </c>
      <c r="O507" s="84"/>
      <c r="P507" s="228">
        <f>O507*H507</f>
        <v>0</v>
      </c>
      <c r="Q507" s="228">
        <v>0</v>
      </c>
      <c r="R507" s="228">
        <f>Q507*H507</f>
        <v>0</v>
      </c>
      <c r="S507" s="228">
        <v>0</v>
      </c>
      <c r="T507" s="229">
        <f>S507*H507</f>
        <v>0</v>
      </c>
      <c r="U507" s="38"/>
      <c r="V507" s="38"/>
      <c r="W507" s="38"/>
      <c r="X507" s="38"/>
      <c r="Y507" s="38"/>
      <c r="Z507" s="38"/>
      <c r="AA507" s="38"/>
      <c r="AB507" s="38"/>
      <c r="AC507" s="38"/>
      <c r="AD507" s="38"/>
      <c r="AE507" s="38"/>
      <c r="AR507" s="230" t="s">
        <v>241</v>
      </c>
      <c r="AT507" s="230" t="s">
        <v>199</v>
      </c>
      <c r="AU507" s="230" t="s">
        <v>82</v>
      </c>
      <c r="AY507" s="17" t="s">
        <v>158</v>
      </c>
      <c r="BE507" s="231">
        <f>IF(N507="základní",J507,0)</f>
        <v>0</v>
      </c>
      <c r="BF507" s="231">
        <f>IF(N507="snížená",J507,0)</f>
        <v>0</v>
      </c>
      <c r="BG507" s="231">
        <f>IF(N507="zákl. přenesená",J507,0)</f>
        <v>0</v>
      </c>
      <c r="BH507" s="231">
        <f>IF(N507="sníž. přenesená",J507,0)</f>
        <v>0</v>
      </c>
      <c r="BI507" s="231">
        <f>IF(N507="nulová",J507,0)</f>
        <v>0</v>
      </c>
      <c r="BJ507" s="17" t="s">
        <v>82</v>
      </c>
      <c r="BK507" s="231">
        <f>ROUND(I507*H507,2)</f>
        <v>0</v>
      </c>
      <c r="BL507" s="17" t="s">
        <v>236</v>
      </c>
      <c r="BM507" s="230" t="s">
        <v>906</v>
      </c>
    </row>
    <row r="508" spans="1:47" s="2" customFormat="1" ht="12">
      <c r="A508" s="38"/>
      <c r="B508" s="39"/>
      <c r="C508" s="40"/>
      <c r="D508" s="232" t="s">
        <v>165</v>
      </c>
      <c r="E508" s="40"/>
      <c r="F508" s="233" t="s">
        <v>905</v>
      </c>
      <c r="G508" s="40"/>
      <c r="H508" s="40"/>
      <c r="I508" s="136"/>
      <c r="J508" s="40"/>
      <c r="K508" s="40"/>
      <c r="L508" s="44"/>
      <c r="M508" s="234"/>
      <c r="N508" s="235"/>
      <c r="O508" s="84"/>
      <c r="P508" s="84"/>
      <c r="Q508" s="84"/>
      <c r="R508" s="84"/>
      <c r="S508" s="84"/>
      <c r="T508" s="85"/>
      <c r="U508" s="38"/>
      <c r="V508" s="38"/>
      <c r="W508" s="38"/>
      <c r="X508" s="38"/>
      <c r="Y508" s="38"/>
      <c r="Z508" s="38"/>
      <c r="AA508" s="38"/>
      <c r="AB508" s="38"/>
      <c r="AC508" s="38"/>
      <c r="AD508" s="38"/>
      <c r="AE508" s="38"/>
      <c r="AT508" s="17" t="s">
        <v>165</v>
      </c>
      <c r="AU508" s="17" t="s">
        <v>82</v>
      </c>
    </row>
    <row r="509" spans="1:51" s="13" customFormat="1" ht="12">
      <c r="A509" s="13"/>
      <c r="B509" s="236"/>
      <c r="C509" s="237"/>
      <c r="D509" s="232" t="s">
        <v>166</v>
      </c>
      <c r="E509" s="238" t="s">
        <v>19</v>
      </c>
      <c r="F509" s="239" t="s">
        <v>1308</v>
      </c>
      <c r="G509" s="237"/>
      <c r="H509" s="240">
        <v>1</v>
      </c>
      <c r="I509" s="241"/>
      <c r="J509" s="237"/>
      <c r="K509" s="237"/>
      <c r="L509" s="242"/>
      <c r="M509" s="243"/>
      <c r="N509" s="244"/>
      <c r="O509" s="244"/>
      <c r="P509" s="244"/>
      <c r="Q509" s="244"/>
      <c r="R509" s="244"/>
      <c r="S509" s="244"/>
      <c r="T509" s="245"/>
      <c r="U509" s="13"/>
      <c r="V509" s="13"/>
      <c r="W509" s="13"/>
      <c r="X509" s="13"/>
      <c r="Y509" s="13"/>
      <c r="Z509" s="13"/>
      <c r="AA509" s="13"/>
      <c r="AB509" s="13"/>
      <c r="AC509" s="13"/>
      <c r="AD509" s="13"/>
      <c r="AE509" s="13"/>
      <c r="AT509" s="246" t="s">
        <v>166</v>
      </c>
      <c r="AU509" s="246" t="s">
        <v>82</v>
      </c>
      <c r="AV509" s="13" t="s">
        <v>85</v>
      </c>
      <c r="AW509" s="13" t="s">
        <v>34</v>
      </c>
      <c r="AX509" s="13" t="s">
        <v>82</v>
      </c>
      <c r="AY509" s="246" t="s">
        <v>158</v>
      </c>
    </row>
    <row r="510" spans="1:65" s="2" customFormat="1" ht="16.5" customHeight="1">
      <c r="A510" s="38"/>
      <c r="B510" s="39"/>
      <c r="C510" s="219" t="s">
        <v>874</v>
      </c>
      <c r="D510" s="219" t="s">
        <v>159</v>
      </c>
      <c r="E510" s="220" t="s">
        <v>909</v>
      </c>
      <c r="F510" s="221" t="s">
        <v>910</v>
      </c>
      <c r="G510" s="222" t="s">
        <v>202</v>
      </c>
      <c r="H510" s="223">
        <v>6</v>
      </c>
      <c r="I510" s="224"/>
      <c r="J510" s="225">
        <f>ROUND(I510*H510,2)</f>
        <v>0</v>
      </c>
      <c r="K510" s="221" t="s">
        <v>19</v>
      </c>
      <c r="L510" s="44"/>
      <c r="M510" s="226" t="s">
        <v>19</v>
      </c>
      <c r="N510" s="227" t="s">
        <v>45</v>
      </c>
      <c r="O510" s="84"/>
      <c r="P510" s="228">
        <f>O510*H510</f>
        <v>0</v>
      </c>
      <c r="Q510" s="228">
        <v>0</v>
      </c>
      <c r="R510" s="228">
        <f>Q510*H510</f>
        <v>0</v>
      </c>
      <c r="S510" s="228">
        <v>0</v>
      </c>
      <c r="T510" s="229">
        <f>S510*H510</f>
        <v>0</v>
      </c>
      <c r="U510" s="38"/>
      <c r="V510" s="38"/>
      <c r="W510" s="38"/>
      <c r="X510" s="38"/>
      <c r="Y510" s="38"/>
      <c r="Z510" s="38"/>
      <c r="AA510" s="38"/>
      <c r="AB510" s="38"/>
      <c r="AC510" s="38"/>
      <c r="AD510" s="38"/>
      <c r="AE510" s="38"/>
      <c r="AR510" s="230" t="s">
        <v>236</v>
      </c>
      <c r="AT510" s="230" t="s">
        <v>159</v>
      </c>
      <c r="AU510" s="230" t="s">
        <v>82</v>
      </c>
      <c r="AY510" s="17" t="s">
        <v>158</v>
      </c>
      <c r="BE510" s="231">
        <f>IF(N510="základní",J510,0)</f>
        <v>0</v>
      </c>
      <c r="BF510" s="231">
        <f>IF(N510="snížená",J510,0)</f>
        <v>0</v>
      </c>
      <c r="BG510" s="231">
        <f>IF(N510="zákl. přenesená",J510,0)</f>
        <v>0</v>
      </c>
      <c r="BH510" s="231">
        <f>IF(N510="sníž. přenesená",J510,0)</f>
        <v>0</v>
      </c>
      <c r="BI510" s="231">
        <f>IF(N510="nulová",J510,0)</f>
        <v>0</v>
      </c>
      <c r="BJ510" s="17" t="s">
        <v>82</v>
      </c>
      <c r="BK510" s="231">
        <f>ROUND(I510*H510,2)</f>
        <v>0</v>
      </c>
      <c r="BL510" s="17" t="s">
        <v>236</v>
      </c>
      <c r="BM510" s="230" t="s">
        <v>911</v>
      </c>
    </row>
    <row r="511" spans="1:47" s="2" customFormat="1" ht="12">
      <c r="A511" s="38"/>
      <c r="B511" s="39"/>
      <c r="C511" s="40"/>
      <c r="D511" s="232" t="s">
        <v>165</v>
      </c>
      <c r="E511" s="40"/>
      <c r="F511" s="233" t="s">
        <v>910</v>
      </c>
      <c r="G511" s="40"/>
      <c r="H511" s="40"/>
      <c r="I511" s="136"/>
      <c r="J511" s="40"/>
      <c r="K511" s="40"/>
      <c r="L511" s="44"/>
      <c r="M511" s="234"/>
      <c r="N511" s="235"/>
      <c r="O511" s="84"/>
      <c r="P511" s="84"/>
      <c r="Q511" s="84"/>
      <c r="R511" s="84"/>
      <c r="S511" s="84"/>
      <c r="T511" s="85"/>
      <c r="U511" s="38"/>
      <c r="V511" s="38"/>
      <c r="W511" s="38"/>
      <c r="X511" s="38"/>
      <c r="Y511" s="38"/>
      <c r="Z511" s="38"/>
      <c r="AA511" s="38"/>
      <c r="AB511" s="38"/>
      <c r="AC511" s="38"/>
      <c r="AD511" s="38"/>
      <c r="AE511" s="38"/>
      <c r="AT511" s="17" t="s">
        <v>165</v>
      </c>
      <c r="AU511" s="17" t="s">
        <v>82</v>
      </c>
    </row>
    <row r="512" spans="1:65" s="2" customFormat="1" ht="16.5" customHeight="1">
      <c r="A512" s="38"/>
      <c r="B512" s="39"/>
      <c r="C512" s="259" t="s">
        <v>879</v>
      </c>
      <c r="D512" s="259" t="s">
        <v>199</v>
      </c>
      <c r="E512" s="260" t="s">
        <v>913</v>
      </c>
      <c r="F512" s="261" t="s">
        <v>914</v>
      </c>
      <c r="G512" s="262" t="s">
        <v>202</v>
      </c>
      <c r="H512" s="263">
        <v>6</v>
      </c>
      <c r="I512" s="264"/>
      <c r="J512" s="265">
        <f>ROUND(I512*H512,2)</f>
        <v>0</v>
      </c>
      <c r="K512" s="261" t="s">
        <v>19</v>
      </c>
      <c r="L512" s="266"/>
      <c r="M512" s="267" t="s">
        <v>19</v>
      </c>
      <c r="N512" s="268" t="s">
        <v>45</v>
      </c>
      <c r="O512" s="84"/>
      <c r="P512" s="228">
        <f>O512*H512</f>
        <v>0</v>
      </c>
      <c r="Q512" s="228">
        <v>0</v>
      </c>
      <c r="R512" s="228">
        <f>Q512*H512</f>
        <v>0</v>
      </c>
      <c r="S512" s="228">
        <v>0</v>
      </c>
      <c r="T512" s="229">
        <f>S512*H512</f>
        <v>0</v>
      </c>
      <c r="U512" s="38"/>
      <c r="V512" s="38"/>
      <c r="W512" s="38"/>
      <c r="X512" s="38"/>
      <c r="Y512" s="38"/>
      <c r="Z512" s="38"/>
      <c r="AA512" s="38"/>
      <c r="AB512" s="38"/>
      <c r="AC512" s="38"/>
      <c r="AD512" s="38"/>
      <c r="AE512" s="38"/>
      <c r="AR512" s="230" t="s">
        <v>241</v>
      </c>
      <c r="AT512" s="230" t="s">
        <v>199</v>
      </c>
      <c r="AU512" s="230" t="s">
        <v>82</v>
      </c>
      <c r="AY512" s="17" t="s">
        <v>158</v>
      </c>
      <c r="BE512" s="231">
        <f>IF(N512="základní",J512,0)</f>
        <v>0</v>
      </c>
      <c r="BF512" s="231">
        <f>IF(N512="snížená",J512,0)</f>
        <v>0</v>
      </c>
      <c r="BG512" s="231">
        <f>IF(N512="zákl. přenesená",J512,0)</f>
        <v>0</v>
      </c>
      <c r="BH512" s="231">
        <f>IF(N512="sníž. přenesená",J512,0)</f>
        <v>0</v>
      </c>
      <c r="BI512" s="231">
        <f>IF(N512="nulová",J512,0)</f>
        <v>0</v>
      </c>
      <c r="BJ512" s="17" t="s">
        <v>82</v>
      </c>
      <c r="BK512" s="231">
        <f>ROUND(I512*H512,2)</f>
        <v>0</v>
      </c>
      <c r="BL512" s="17" t="s">
        <v>236</v>
      </c>
      <c r="BM512" s="230" t="s">
        <v>915</v>
      </c>
    </row>
    <row r="513" spans="1:47" s="2" customFormat="1" ht="12">
      <c r="A513" s="38"/>
      <c r="B513" s="39"/>
      <c r="C513" s="40"/>
      <c r="D513" s="232" t="s">
        <v>165</v>
      </c>
      <c r="E513" s="40"/>
      <c r="F513" s="233" t="s">
        <v>914</v>
      </c>
      <c r="G513" s="40"/>
      <c r="H513" s="40"/>
      <c r="I513" s="136"/>
      <c r="J513" s="40"/>
      <c r="K513" s="40"/>
      <c r="L513" s="44"/>
      <c r="M513" s="234"/>
      <c r="N513" s="235"/>
      <c r="O513" s="84"/>
      <c r="P513" s="84"/>
      <c r="Q513" s="84"/>
      <c r="R513" s="84"/>
      <c r="S513" s="84"/>
      <c r="T513" s="85"/>
      <c r="U513" s="38"/>
      <c r="V513" s="38"/>
      <c r="W513" s="38"/>
      <c r="X513" s="38"/>
      <c r="Y513" s="38"/>
      <c r="Z513" s="38"/>
      <c r="AA513" s="38"/>
      <c r="AB513" s="38"/>
      <c r="AC513" s="38"/>
      <c r="AD513" s="38"/>
      <c r="AE513" s="38"/>
      <c r="AT513" s="17" t="s">
        <v>165</v>
      </c>
      <c r="AU513" s="17" t="s">
        <v>82</v>
      </c>
    </row>
    <row r="514" spans="1:51" s="13" customFormat="1" ht="12">
      <c r="A514" s="13"/>
      <c r="B514" s="236"/>
      <c r="C514" s="237"/>
      <c r="D514" s="232" t="s">
        <v>166</v>
      </c>
      <c r="E514" s="238" t="s">
        <v>19</v>
      </c>
      <c r="F514" s="239" t="s">
        <v>1395</v>
      </c>
      <c r="G514" s="237"/>
      <c r="H514" s="240">
        <v>6</v>
      </c>
      <c r="I514" s="241"/>
      <c r="J514" s="237"/>
      <c r="K514" s="237"/>
      <c r="L514" s="242"/>
      <c r="M514" s="243"/>
      <c r="N514" s="244"/>
      <c r="O514" s="244"/>
      <c r="P514" s="244"/>
      <c r="Q514" s="244"/>
      <c r="R514" s="244"/>
      <c r="S514" s="244"/>
      <c r="T514" s="245"/>
      <c r="U514" s="13"/>
      <c r="V514" s="13"/>
      <c r="W514" s="13"/>
      <c r="X514" s="13"/>
      <c r="Y514" s="13"/>
      <c r="Z514" s="13"/>
      <c r="AA514" s="13"/>
      <c r="AB514" s="13"/>
      <c r="AC514" s="13"/>
      <c r="AD514" s="13"/>
      <c r="AE514" s="13"/>
      <c r="AT514" s="246" t="s">
        <v>166</v>
      </c>
      <c r="AU514" s="246" t="s">
        <v>82</v>
      </c>
      <c r="AV514" s="13" t="s">
        <v>85</v>
      </c>
      <c r="AW514" s="13" t="s">
        <v>34</v>
      </c>
      <c r="AX514" s="13" t="s">
        <v>82</v>
      </c>
      <c r="AY514" s="246" t="s">
        <v>158</v>
      </c>
    </row>
    <row r="515" spans="1:65" s="2" customFormat="1" ht="21.75" customHeight="1">
      <c r="A515" s="38"/>
      <c r="B515" s="39"/>
      <c r="C515" s="219" t="s">
        <v>884</v>
      </c>
      <c r="D515" s="219" t="s">
        <v>159</v>
      </c>
      <c r="E515" s="220" t="s">
        <v>918</v>
      </c>
      <c r="F515" s="221" t="s">
        <v>919</v>
      </c>
      <c r="G515" s="222" t="s">
        <v>202</v>
      </c>
      <c r="H515" s="223">
        <v>1</v>
      </c>
      <c r="I515" s="224"/>
      <c r="J515" s="225">
        <f>ROUND(I515*H515,2)</f>
        <v>0</v>
      </c>
      <c r="K515" s="221" t="s">
        <v>19</v>
      </c>
      <c r="L515" s="44"/>
      <c r="M515" s="226" t="s">
        <v>19</v>
      </c>
      <c r="N515" s="227" t="s">
        <v>45</v>
      </c>
      <c r="O515" s="84"/>
      <c r="P515" s="228">
        <f>O515*H515</f>
        <v>0</v>
      </c>
      <c r="Q515" s="228">
        <v>0</v>
      </c>
      <c r="R515" s="228">
        <f>Q515*H515</f>
        <v>0</v>
      </c>
      <c r="S515" s="228">
        <v>0</v>
      </c>
      <c r="T515" s="229">
        <f>S515*H515</f>
        <v>0</v>
      </c>
      <c r="U515" s="38"/>
      <c r="V515" s="38"/>
      <c r="W515" s="38"/>
      <c r="X515" s="38"/>
      <c r="Y515" s="38"/>
      <c r="Z515" s="38"/>
      <c r="AA515" s="38"/>
      <c r="AB515" s="38"/>
      <c r="AC515" s="38"/>
      <c r="AD515" s="38"/>
      <c r="AE515" s="38"/>
      <c r="AR515" s="230" t="s">
        <v>236</v>
      </c>
      <c r="AT515" s="230" t="s">
        <v>159</v>
      </c>
      <c r="AU515" s="230" t="s">
        <v>82</v>
      </c>
      <c r="AY515" s="17" t="s">
        <v>158</v>
      </c>
      <c r="BE515" s="231">
        <f>IF(N515="základní",J515,0)</f>
        <v>0</v>
      </c>
      <c r="BF515" s="231">
        <f>IF(N515="snížená",J515,0)</f>
        <v>0</v>
      </c>
      <c r="BG515" s="231">
        <f>IF(N515="zákl. přenesená",J515,0)</f>
        <v>0</v>
      </c>
      <c r="BH515" s="231">
        <f>IF(N515="sníž. přenesená",J515,0)</f>
        <v>0</v>
      </c>
      <c r="BI515" s="231">
        <f>IF(N515="nulová",J515,0)</f>
        <v>0</v>
      </c>
      <c r="BJ515" s="17" t="s">
        <v>82</v>
      </c>
      <c r="BK515" s="231">
        <f>ROUND(I515*H515,2)</f>
        <v>0</v>
      </c>
      <c r="BL515" s="17" t="s">
        <v>236</v>
      </c>
      <c r="BM515" s="230" t="s">
        <v>920</v>
      </c>
    </row>
    <row r="516" spans="1:47" s="2" customFormat="1" ht="12">
      <c r="A516" s="38"/>
      <c r="B516" s="39"/>
      <c r="C516" s="40"/>
      <c r="D516" s="232" t="s">
        <v>165</v>
      </c>
      <c r="E516" s="40"/>
      <c r="F516" s="233" t="s">
        <v>919</v>
      </c>
      <c r="G516" s="40"/>
      <c r="H516" s="40"/>
      <c r="I516" s="136"/>
      <c r="J516" s="40"/>
      <c r="K516" s="40"/>
      <c r="L516" s="44"/>
      <c r="M516" s="234"/>
      <c r="N516" s="235"/>
      <c r="O516" s="84"/>
      <c r="P516" s="84"/>
      <c r="Q516" s="84"/>
      <c r="R516" s="84"/>
      <c r="S516" s="84"/>
      <c r="T516" s="85"/>
      <c r="U516" s="38"/>
      <c r="V516" s="38"/>
      <c r="W516" s="38"/>
      <c r="X516" s="38"/>
      <c r="Y516" s="38"/>
      <c r="Z516" s="38"/>
      <c r="AA516" s="38"/>
      <c r="AB516" s="38"/>
      <c r="AC516" s="38"/>
      <c r="AD516" s="38"/>
      <c r="AE516" s="38"/>
      <c r="AT516" s="17" t="s">
        <v>165</v>
      </c>
      <c r="AU516" s="17" t="s">
        <v>82</v>
      </c>
    </row>
    <row r="517" spans="1:65" s="2" customFormat="1" ht="33" customHeight="1">
      <c r="A517" s="38"/>
      <c r="B517" s="39"/>
      <c r="C517" s="259" t="s">
        <v>889</v>
      </c>
      <c r="D517" s="259" t="s">
        <v>199</v>
      </c>
      <c r="E517" s="260" t="s">
        <v>922</v>
      </c>
      <c r="F517" s="261" t="s">
        <v>923</v>
      </c>
      <c r="G517" s="262" t="s">
        <v>202</v>
      </c>
      <c r="H517" s="263">
        <v>1</v>
      </c>
      <c r="I517" s="264"/>
      <c r="J517" s="265">
        <f>ROUND(I517*H517,2)</f>
        <v>0</v>
      </c>
      <c r="K517" s="261" t="s">
        <v>19</v>
      </c>
      <c r="L517" s="266"/>
      <c r="M517" s="267" t="s">
        <v>19</v>
      </c>
      <c r="N517" s="268" t="s">
        <v>45</v>
      </c>
      <c r="O517" s="84"/>
      <c r="P517" s="228">
        <f>O517*H517</f>
        <v>0</v>
      </c>
      <c r="Q517" s="228">
        <v>0</v>
      </c>
      <c r="R517" s="228">
        <f>Q517*H517</f>
        <v>0</v>
      </c>
      <c r="S517" s="228">
        <v>0</v>
      </c>
      <c r="T517" s="229">
        <f>S517*H517</f>
        <v>0</v>
      </c>
      <c r="U517" s="38"/>
      <c r="V517" s="38"/>
      <c r="W517" s="38"/>
      <c r="X517" s="38"/>
      <c r="Y517" s="38"/>
      <c r="Z517" s="38"/>
      <c r="AA517" s="38"/>
      <c r="AB517" s="38"/>
      <c r="AC517" s="38"/>
      <c r="AD517" s="38"/>
      <c r="AE517" s="38"/>
      <c r="AR517" s="230" t="s">
        <v>241</v>
      </c>
      <c r="AT517" s="230" t="s">
        <v>199</v>
      </c>
      <c r="AU517" s="230" t="s">
        <v>82</v>
      </c>
      <c r="AY517" s="17" t="s">
        <v>158</v>
      </c>
      <c r="BE517" s="231">
        <f>IF(N517="základní",J517,0)</f>
        <v>0</v>
      </c>
      <c r="BF517" s="231">
        <f>IF(N517="snížená",J517,0)</f>
        <v>0</v>
      </c>
      <c r="BG517" s="231">
        <f>IF(N517="zákl. přenesená",J517,0)</f>
        <v>0</v>
      </c>
      <c r="BH517" s="231">
        <f>IF(N517="sníž. přenesená",J517,0)</f>
        <v>0</v>
      </c>
      <c r="BI517" s="231">
        <f>IF(N517="nulová",J517,0)</f>
        <v>0</v>
      </c>
      <c r="BJ517" s="17" t="s">
        <v>82</v>
      </c>
      <c r="BK517" s="231">
        <f>ROUND(I517*H517,2)</f>
        <v>0</v>
      </c>
      <c r="BL517" s="17" t="s">
        <v>236</v>
      </c>
      <c r="BM517" s="230" t="s">
        <v>924</v>
      </c>
    </row>
    <row r="518" spans="1:47" s="2" customFormat="1" ht="12">
      <c r="A518" s="38"/>
      <c r="B518" s="39"/>
      <c r="C518" s="40"/>
      <c r="D518" s="232" t="s">
        <v>165</v>
      </c>
      <c r="E518" s="40"/>
      <c r="F518" s="233" t="s">
        <v>1418</v>
      </c>
      <c r="G518" s="40"/>
      <c r="H518" s="40"/>
      <c r="I518" s="136"/>
      <c r="J518" s="40"/>
      <c r="K518" s="40"/>
      <c r="L518" s="44"/>
      <c r="M518" s="234"/>
      <c r="N518" s="235"/>
      <c r="O518" s="84"/>
      <c r="P518" s="84"/>
      <c r="Q518" s="84"/>
      <c r="R518" s="84"/>
      <c r="S518" s="84"/>
      <c r="T518" s="85"/>
      <c r="U518" s="38"/>
      <c r="V518" s="38"/>
      <c r="W518" s="38"/>
      <c r="X518" s="38"/>
      <c r="Y518" s="38"/>
      <c r="Z518" s="38"/>
      <c r="AA518" s="38"/>
      <c r="AB518" s="38"/>
      <c r="AC518" s="38"/>
      <c r="AD518" s="38"/>
      <c r="AE518" s="38"/>
      <c r="AT518" s="17" t="s">
        <v>165</v>
      </c>
      <c r="AU518" s="17" t="s">
        <v>82</v>
      </c>
    </row>
    <row r="519" spans="1:51" s="13" customFormat="1" ht="12">
      <c r="A519" s="13"/>
      <c r="B519" s="236"/>
      <c r="C519" s="237"/>
      <c r="D519" s="232" t="s">
        <v>166</v>
      </c>
      <c r="E519" s="238" t="s">
        <v>19</v>
      </c>
      <c r="F519" s="239" t="s">
        <v>1419</v>
      </c>
      <c r="G519" s="237"/>
      <c r="H519" s="240">
        <v>1</v>
      </c>
      <c r="I519" s="241"/>
      <c r="J519" s="237"/>
      <c r="K519" s="237"/>
      <c r="L519" s="242"/>
      <c r="M519" s="243"/>
      <c r="N519" s="244"/>
      <c r="O519" s="244"/>
      <c r="P519" s="244"/>
      <c r="Q519" s="244"/>
      <c r="R519" s="244"/>
      <c r="S519" s="244"/>
      <c r="T519" s="245"/>
      <c r="U519" s="13"/>
      <c r="V519" s="13"/>
      <c r="W519" s="13"/>
      <c r="X519" s="13"/>
      <c r="Y519" s="13"/>
      <c r="Z519" s="13"/>
      <c r="AA519" s="13"/>
      <c r="AB519" s="13"/>
      <c r="AC519" s="13"/>
      <c r="AD519" s="13"/>
      <c r="AE519" s="13"/>
      <c r="AT519" s="246" t="s">
        <v>166</v>
      </c>
      <c r="AU519" s="246" t="s">
        <v>82</v>
      </c>
      <c r="AV519" s="13" t="s">
        <v>85</v>
      </c>
      <c r="AW519" s="13" t="s">
        <v>34</v>
      </c>
      <c r="AX519" s="13" t="s">
        <v>82</v>
      </c>
      <c r="AY519" s="246" t="s">
        <v>158</v>
      </c>
    </row>
    <row r="520" spans="1:65" s="2" customFormat="1" ht="16.5" customHeight="1">
      <c r="A520" s="38"/>
      <c r="B520" s="39"/>
      <c r="C520" s="259" t="s">
        <v>893</v>
      </c>
      <c r="D520" s="259" t="s">
        <v>199</v>
      </c>
      <c r="E520" s="260" t="s">
        <v>928</v>
      </c>
      <c r="F520" s="261" t="s">
        <v>929</v>
      </c>
      <c r="G520" s="262" t="s">
        <v>202</v>
      </c>
      <c r="H520" s="263">
        <v>1</v>
      </c>
      <c r="I520" s="264"/>
      <c r="J520" s="265">
        <f>ROUND(I520*H520,2)</f>
        <v>0</v>
      </c>
      <c r="K520" s="261" t="s">
        <v>19</v>
      </c>
      <c r="L520" s="266"/>
      <c r="M520" s="267" t="s">
        <v>19</v>
      </c>
      <c r="N520" s="268" t="s">
        <v>45</v>
      </c>
      <c r="O520" s="84"/>
      <c r="P520" s="228">
        <f>O520*H520</f>
        <v>0</v>
      </c>
      <c r="Q520" s="228">
        <v>0</v>
      </c>
      <c r="R520" s="228">
        <f>Q520*H520</f>
        <v>0</v>
      </c>
      <c r="S520" s="228">
        <v>0</v>
      </c>
      <c r="T520" s="229">
        <f>S520*H520</f>
        <v>0</v>
      </c>
      <c r="U520" s="38"/>
      <c r="V520" s="38"/>
      <c r="W520" s="38"/>
      <c r="X520" s="38"/>
      <c r="Y520" s="38"/>
      <c r="Z520" s="38"/>
      <c r="AA520" s="38"/>
      <c r="AB520" s="38"/>
      <c r="AC520" s="38"/>
      <c r="AD520" s="38"/>
      <c r="AE520" s="38"/>
      <c r="AR520" s="230" t="s">
        <v>241</v>
      </c>
      <c r="AT520" s="230" t="s">
        <v>199</v>
      </c>
      <c r="AU520" s="230" t="s">
        <v>82</v>
      </c>
      <c r="AY520" s="17" t="s">
        <v>158</v>
      </c>
      <c r="BE520" s="231">
        <f>IF(N520="základní",J520,0)</f>
        <v>0</v>
      </c>
      <c r="BF520" s="231">
        <f>IF(N520="snížená",J520,0)</f>
        <v>0</v>
      </c>
      <c r="BG520" s="231">
        <f>IF(N520="zákl. přenesená",J520,0)</f>
        <v>0</v>
      </c>
      <c r="BH520" s="231">
        <f>IF(N520="sníž. přenesená",J520,0)</f>
        <v>0</v>
      </c>
      <c r="BI520" s="231">
        <f>IF(N520="nulová",J520,0)</f>
        <v>0</v>
      </c>
      <c r="BJ520" s="17" t="s">
        <v>82</v>
      </c>
      <c r="BK520" s="231">
        <f>ROUND(I520*H520,2)</f>
        <v>0</v>
      </c>
      <c r="BL520" s="17" t="s">
        <v>236</v>
      </c>
      <c r="BM520" s="230" t="s">
        <v>930</v>
      </c>
    </row>
    <row r="521" spans="1:47" s="2" customFormat="1" ht="12">
      <c r="A521" s="38"/>
      <c r="B521" s="39"/>
      <c r="C521" s="40"/>
      <c r="D521" s="232" t="s">
        <v>165</v>
      </c>
      <c r="E521" s="40"/>
      <c r="F521" s="233" t="s">
        <v>929</v>
      </c>
      <c r="G521" s="40"/>
      <c r="H521" s="40"/>
      <c r="I521" s="136"/>
      <c r="J521" s="40"/>
      <c r="K521" s="40"/>
      <c r="L521" s="44"/>
      <c r="M521" s="234"/>
      <c r="N521" s="235"/>
      <c r="O521" s="84"/>
      <c r="P521" s="84"/>
      <c r="Q521" s="84"/>
      <c r="R521" s="84"/>
      <c r="S521" s="84"/>
      <c r="T521" s="85"/>
      <c r="U521" s="38"/>
      <c r="V521" s="38"/>
      <c r="W521" s="38"/>
      <c r="X521" s="38"/>
      <c r="Y521" s="38"/>
      <c r="Z521" s="38"/>
      <c r="AA521" s="38"/>
      <c r="AB521" s="38"/>
      <c r="AC521" s="38"/>
      <c r="AD521" s="38"/>
      <c r="AE521" s="38"/>
      <c r="AT521" s="17" t="s">
        <v>165</v>
      </c>
      <c r="AU521" s="17" t="s">
        <v>82</v>
      </c>
    </row>
    <row r="522" spans="1:51" s="13" customFormat="1" ht="12">
      <c r="A522" s="13"/>
      <c r="B522" s="236"/>
      <c r="C522" s="237"/>
      <c r="D522" s="232" t="s">
        <v>166</v>
      </c>
      <c r="E522" s="238" t="s">
        <v>19</v>
      </c>
      <c r="F522" s="239" t="s">
        <v>1308</v>
      </c>
      <c r="G522" s="237"/>
      <c r="H522" s="240">
        <v>1</v>
      </c>
      <c r="I522" s="241"/>
      <c r="J522" s="237"/>
      <c r="K522" s="237"/>
      <c r="L522" s="242"/>
      <c r="M522" s="243"/>
      <c r="N522" s="244"/>
      <c r="O522" s="244"/>
      <c r="P522" s="244"/>
      <c r="Q522" s="244"/>
      <c r="R522" s="244"/>
      <c r="S522" s="244"/>
      <c r="T522" s="245"/>
      <c r="U522" s="13"/>
      <c r="V522" s="13"/>
      <c r="W522" s="13"/>
      <c r="X522" s="13"/>
      <c r="Y522" s="13"/>
      <c r="Z522" s="13"/>
      <c r="AA522" s="13"/>
      <c r="AB522" s="13"/>
      <c r="AC522" s="13"/>
      <c r="AD522" s="13"/>
      <c r="AE522" s="13"/>
      <c r="AT522" s="246" t="s">
        <v>166</v>
      </c>
      <c r="AU522" s="246" t="s">
        <v>82</v>
      </c>
      <c r="AV522" s="13" t="s">
        <v>85</v>
      </c>
      <c r="AW522" s="13" t="s">
        <v>34</v>
      </c>
      <c r="AX522" s="13" t="s">
        <v>82</v>
      </c>
      <c r="AY522" s="246" t="s">
        <v>158</v>
      </c>
    </row>
    <row r="523" spans="1:65" s="2" customFormat="1" ht="16.5" customHeight="1">
      <c r="A523" s="38"/>
      <c r="B523" s="39"/>
      <c r="C523" s="259" t="s">
        <v>898</v>
      </c>
      <c r="D523" s="259" t="s">
        <v>199</v>
      </c>
      <c r="E523" s="260" t="s">
        <v>932</v>
      </c>
      <c r="F523" s="261" t="s">
        <v>933</v>
      </c>
      <c r="G523" s="262" t="s">
        <v>202</v>
      </c>
      <c r="H523" s="263">
        <v>1</v>
      </c>
      <c r="I523" s="264"/>
      <c r="J523" s="265">
        <f>ROUND(I523*H523,2)</f>
        <v>0</v>
      </c>
      <c r="K523" s="261" t="s">
        <v>19</v>
      </c>
      <c r="L523" s="266"/>
      <c r="M523" s="267" t="s">
        <v>19</v>
      </c>
      <c r="N523" s="268" t="s">
        <v>45</v>
      </c>
      <c r="O523" s="84"/>
      <c r="P523" s="228">
        <f>O523*H523</f>
        <v>0</v>
      </c>
      <c r="Q523" s="228">
        <v>0</v>
      </c>
      <c r="R523" s="228">
        <f>Q523*H523</f>
        <v>0</v>
      </c>
      <c r="S523" s="228">
        <v>0</v>
      </c>
      <c r="T523" s="229">
        <f>S523*H523</f>
        <v>0</v>
      </c>
      <c r="U523" s="38"/>
      <c r="V523" s="38"/>
      <c r="W523" s="38"/>
      <c r="X523" s="38"/>
      <c r="Y523" s="38"/>
      <c r="Z523" s="38"/>
      <c r="AA523" s="38"/>
      <c r="AB523" s="38"/>
      <c r="AC523" s="38"/>
      <c r="AD523" s="38"/>
      <c r="AE523" s="38"/>
      <c r="AR523" s="230" t="s">
        <v>241</v>
      </c>
      <c r="AT523" s="230" t="s">
        <v>199</v>
      </c>
      <c r="AU523" s="230" t="s">
        <v>82</v>
      </c>
      <c r="AY523" s="17" t="s">
        <v>158</v>
      </c>
      <c r="BE523" s="231">
        <f>IF(N523="základní",J523,0)</f>
        <v>0</v>
      </c>
      <c r="BF523" s="231">
        <f>IF(N523="snížená",J523,0)</f>
        <v>0</v>
      </c>
      <c r="BG523" s="231">
        <f>IF(N523="zákl. přenesená",J523,0)</f>
        <v>0</v>
      </c>
      <c r="BH523" s="231">
        <f>IF(N523="sníž. přenesená",J523,0)</f>
        <v>0</v>
      </c>
      <c r="BI523" s="231">
        <f>IF(N523="nulová",J523,0)</f>
        <v>0</v>
      </c>
      <c r="BJ523" s="17" t="s">
        <v>82</v>
      </c>
      <c r="BK523" s="231">
        <f>ROUND(I523*H523,2)</f>
        <v>0</v>
      </c>
      <c r="BL523" s="17" t="s">
        <v>236</v>
      </c>
      <c r="BM523" s="230" t="s">
        <v>934</v>
      </c>
    </row>
    <row r="524" spans="1:47" s="2" customFormat="1" ht="12">
      <c r="A524" s="38"/>
      <c r="B524" s="39"/>
      <c r="C524" s="40"/>
      <c r="D524" s="232" t="s">
        <v>165</v>
      </c>
      <c r="E524" s="40"/>
      <c r="F524" s="233" t="s">
        <v>933</v>
      </c>
      <c r="G524" s="40"/>
      <c r="H524" s="40"/>
      <c r="I524" s="136"/>
      <c r="J524" s="40"/>
      <c r="K524" s="40"/>
      <c r="L524" s="44"/>
      <c r="M524" s="234"/>
      <c r="N524" s="235"/>
      <c r="O524" s="84"/>
      <c r="P524" s="84"/>
      <c r="Q524" s="84"/>
      <c r="R524" s="84"/>
      <c r="S524" s="84"/>
      <c r="T524" s="85"/>
      <c r="U524" s="38"/>
      <c r="V524" s="38"/>
      <c r="W524" s="38"/>
      <c r="X524" s="38"/>
      <c r="Y524" s="38"/>
      <c r="Z524" s="38"/>
      <c r="AA524" s="38"/>
      <c r="AB524" s="38"/>
      <c r="AC524" s="38"/>
      <c r="AD524" s="38"/>
      <c r="AE524" s="38"/>
      <c r="AT524" s="17" t="s">
        <v>165</v>
      </c>
      <c r="AU524" s="17" t="s">
        <v>82</v>
      </c>
    </row>
    <row r="525" spans="1:51" s="13" customFormat="1" ht="12">
      <c r="A525" s="13"/>
      <c r="B525" s="236"/>
      <c r="C525" s="237"/>
      <c r="D525" s="232" t="s">
        <v>166</v>
      </c>
      <c r="E525" s="238" t="s">
        <v>19</v>
      </c>
      <c r="F525" s="239" t="s">
        <v>1420</v>
      </c>
      <c r="G525" s="237"/>
      <c r="H525" s="240">
        <v>1</v>
      </c>
      <c r="I525" s="241"/>
      <c r="J525" s="237"/>
      <c r="K525" s="237"/>
      <c r="L525" s="242"/>
      <c r="M525" s="243"/>
      <c r="N525" s="244"/>
      <c r="O525" s="244"/>
      <c r="P525" s="244"/>
      <c r="Q525" s="244"/>
      <c r="R525" s="244"/>
      <c r="S525" s="244"/>
      <c r="T525" s="245"/>
      <c r="U525" s="13"/>
      <c r="V525" s="13"/>
      <c r="W525" s="13"/>
      <c r="X525" s="13"/>
      <c r="Y525" s="13"/>
      <c r="Z525" s="13"/>
      <c r="AA525" s="13"/>
      <c r="AB525" s="13"/>
      <c r="AC525" s="13"/>
      <c r="AD525" s="13"/>
      <c r="AE525" s="13"/>
      <c r="AT525" s="246" t="s">
        <v>166</v>
      </c>
      <c r="AU525" s="246" t="s">
        <v>82</v>
      </c>
      <c r="AV525" s="13" t="s">
        <v>85</v>
      </c>
      <c r="AW525" s="13" t="s">
        <v>34</v>
      </c>
      <c r="AX525" s="13" t="s">
        <v>82</v>
      </c>
      <c r="AY525" s="246" t="s">
        <v>158</v>
      </c>
    </row>
    <row r="526" spans="1:65" s="2" customFormat="1" ht="16.5" customHeight="1">
      <c r="A526" s="38"/>
      <c r="B526" s="39"/>
      <c r="C526" s="219" t="s">
        <v>903</v>
      </c>
      <c r="D526" s="219" t="s">
        <v>159</v>
      </c>
      <c r="E526" s="220" t="s">
        <v>937</v>
      </c>
      <c r="F526" s="221" t="s">
        <v>938</v>
      </c>
      <c r="G526" s="222" t="s">
        <v>202</v>
      </c>
      <c r="H526" s="223">
        <v>2</v>
      </c>
      <c r="I526" s="224"/>
      <c r="J526" s="225">
        <f>ROUND(I526*H526,2)</f>
        <v>0</v>
      </c>
      <c r="K526" s="221" t="s">
        <v>213</v>
      </c>
      <c r="L526" s="44"/>
      <c r="M526" s="226" t="s">
        <v>19</v>
      </c>
      <c r="N526" s="227" t="s">
        <v>45</v>
      </c>
      <c r="O526" s="84"/>
      <c r="P526" s="228">
        <f>O526*H526</f>
        <v>0</v>
      </c>
      <c r="Q526" s="228">
        <v>0</v>
      </c>
      <c r="R526" s="228">
        <f>Q526*H526</f>
        <v>0</v>
      </c>
      <c r="S526" s="228">
        <v>0</v>
      </c>
      <c r="T526" s="229">
        <f>S526*H526</f>
        <v>0</v>
      </c>
      <c r="U526" s="38"/>
      <c r="V526" s="38"/>
      <c r="W526" s="38"/>
      <c r="X526" s="38"/>
      <c r="Y526" s="38"/>
      <c r="Z526" s="38"/>
      <c r="AA526" s="38"/>
      <c r="AB526" s="38"/>
      <c r="AC526" s="38"/>
      <c r="AD526" s="38"/>
      <c r="AE526" s="38"/>
      <c r="AR526" s="230" t="s">
        <v>236</v>
      </c>
      <c r="AT526" s="230" t="s">
        <v>159</v>
      </c>
      <c r="AU526" s="230" t="s">
        <v>82</v>
      </c>
      <c r="AY526" s="17" t="s">
        <v>158</v>
      </c>
      <c r="BE526" s="231">
        <f>IF(N526="základní",J526,0)</f>
        <v>0</v>
      </c>
      <c r="BF526" s="231">
        <f>IF(N526="snížená",J526,0)</f>
        <v>0</v>
      </c>
      <c r="BG526" s="231">
        <f>IF(N526="zákl. přenesená",J526,0)</f>
        <v>0</v>
      </c>
      <c r="BH526" s="231">
        <f>IF(N526="sníž. přenesená",J526,0)</f>
        <v>0</v>
      </c>
      <c r="BI526" s="231">
        <f>IF(N526="nulová",J526,0)</f>
        <v>0</v>
      </c>
      <c r="BJ526" s="17" t="s">
        <v>82</v>
      </c>
      <c r="BK526" s="231">
        <f>ROUND(I526*H526,2)</f>
        <v>0</v>
      </c>
      <c r="BL526" s="17" t="s">
        <v>236</v>
      </c>
      <c r="BM526" s="230" t="s">
        <v>939</v>
      </c>
    </row>
    <row r="527" spans="1:47" s="2" customFormat="1" ht="12">
      <c r="A527" s="38"/>
      <c r="B527" s="39"/>
      <c r="C527" s="40"/>
      <c r="D527" s="232" t="s">
        <v>165</v>
      </c>
      <c r="E527" s="40"/>
      <c r="F527" s="233" t="s">
        <v>940</v>
      </c>
      <c r="G527" s="40"/>
      <c r="H527" s="40"/>
      <c r="I527" s="136"/>
      <c r="J527" s="40"/>
      <c r="K527" s="40"/>
      <c r="L527" s="44"/>
      <c r="M527" s="234"/>
      <c r="N527" s="235"/>
      <c r="O527" s="84"/>
      <c r="P527" s="84"/>
      <c r="Q527" s="84"/>
      <c r="R527" s="84"/>
      <c r="S527" s="84"/>
      <c r="T527" s="85"/>
      <c r="U527" s="38"/>
      <c r="V527" s="38"/>
      <c r="W527" s="38"/>
      <c r="X527" s="38"/>
      <c r="Y527" s="38"/>
      <c r="Z527" s="38"/>
      <c r="AA527" s="38"/>
      <c r="AB527" s="38"/>
      <c r="AC527" s="38"/>
      <c r="AD527" s="38"/>
      <c r="AE527" s="38"/>
      <c r="AT527" s="17" t="s">
        <v>165</v>
      </c>
      <c r="AU527" s="17" t="s">
        <v>82</v>
      </c>
    </row>
    <row r="528" spans="1:51" s="13" customFormat="1" ht="12">
      <c r="A528" s="13"/>
      <c r="B528" s="236"/>
      <c r="C528" s="237"/>
      <c r="D528" s="232" t="s">
        <v>166</v>
      </c>
      <c r="E528" s="238" t="s">
        <v>19</v>
      </c>
      <c r="F528" s="239" t="s">
        <v>1421</v>
      </c>
      <c r="G528" s="237"/>
      <c r="H528" s="240">
        <v>2</v>
      </c>
      <c r="I528" s="241"/>
      <c r="J528" s="237"/>
      <c r="K528" s="237"/>
      <c r="L528" s="242"/>
      <c r="M528" s="243"/>
      <c r="N528" s="244"/>
      <c r="O528" s="244"/>
      <c r="P528" s="244"/>
      <c r="Q528" s="244"/>
      <c r="R528" s="244"/>
      <c r="S528" s="244"/>
      <c r="T528" s="245"/>
      <c r="U528" s="13"/>
      <c r="V528" s="13"/>
      <c r="W528" s="13"/>
      <c r="X528" s="13"/>
      <c r="Y528" s="13"/>
      <c r="Z528" s="13"/>
      <c r="AA528" s="13"/>
      <c r="AB528" s="13"/>
      <c r="AC528" s="13"/>
      <c r="AD528" s="13"/>
      <c r="AE528" s="13"/>
      <c r="AT528" s="246" t="s">
        <v>166</v>
      </c>
      <c r="AU528" s="246" t="s">
        <v>82</v>
      </c>
      <c r="AV528" s="13" t="s">
        <v>85</v>
      </c>
      <c r="AW528" s="13" t="s">
        <v>34</v>
      </c>
      <c r="AX528" s="13" t="s">
        <v>82</v>
      </c>
      <c r="AY528" s="246" t="s">
        <v>158</v>
      </c>
    </row>
    <row r="529" spans="1:65" s="2" customFormat="1" ht="21.75" customHeight="1">
      <c r="A529" s="38"/>
      <c r="B529" s="39"/>
      <c r="C529" s="219" t="s">
        <v>908</v>
      </c>
      <c r="D529" s="219" t="s">
        <v>159</v>
      </c>
      <c r="E529" s="220" t="s">
        <v>943</v>
      </c>
      <c r="F529" s="221" t="s">
        <v>944</v>
      </c>
      <c r="G529" s="222" t="s">
        <v>202</v>
      </c>
      <c r="H529" s="223">
        <v>1</v>
      </c>
      <c r="I529" s="224"/>
      <c r="J529" s="225">
        <f>ROUND(I529*H529,2)</f>
        <v>0</v>
      </c>
      <c r="K529" s="221" t="s">
        <v>213</v>
      </c>
      <c r="L529" s="44"/>
      <c r="M529" s="226" t="s">
        <v>19</v>
      </c>
      <c r="N529" s="227" t="s">
        <v>45</v>
      </c>
      <c r="O529" s="84"/>
      <c r="P529" s="228">
        <f>O529*H529</f>
        <v>0</v>
      </c>
      <c r="Q529" s="228">
        <v>0</v>
      </c>
      <c r="R529" s="228">
        <f>Q529*H529</f>
        <v>0</v>
      </c>
      <c r="S529" s="228">
        <v>0</v>
      </c>
      <c r="T529" s="229">
        <f>S529*H529</f>
        <v>0</v>
      </c>
      <c r="U529" s="38"/>
      <c r="V529" s="38"/>
      <c r="W529" s="38"/>
      <c r="X529" s="38"/>
      <c r="Y529" s="38"/>
      <c r="Z529" s="38"/>
      <c r="AA529" s="38"/>
      <c r="AB529" s="38"/>
      <c r="AC529" s="38"/>
      <c r="AD529" s="38"/>
      <c r="AE529" s="38"/>
      <c r="AR529" s="230" t="s">
        <v>236</v>
      </c>
      <c r="AT529" s="230" t="s">
        <v>159</v>
      </c>
      <c r="AU529" s="230" t="s">
        <v>82</v>
      </c>
      <c r="AY529" s="17" t="s">
        <v>158</v>
      </c>
      <c r="BE529" s="231">
        <f>IF(N529="základní",J529,0)</f>
        <v>0</v>
      </c>
      <c r="BF529" s="231">
        <f>IF(N529="snížená",J529,0)</f>
        <v>0</v>
      </c>
      <c r="BG529" s="231">
        <f>IF(N529="zákl. přenesená",J529,0)</f>
        <v>0</v>
      </c>
      <c r="BH529" s="231">
        <f>IF(N529="sníž. přenesená",J529,0)</f>
        <v>0</v>
      </c>
      <c r="BI529" s="231">
        <f>IF(N529="nulová",J529,0)</f>
        <v>0</v>
      </c>
      <c r="BJ529" s="17" t="s">
        <v>82</v>
      </c>
      <c r="BK529" s="231">
        <f>ROUND(I529*H529,2)</f>
        <v>0</v>
      </c>
      <c r="BL529" s="17" t="s">
        <v>236</v>
      </c>
      <c r="BM529" s="230" t="s">
        <v>945</v>
      </c>
    </row>
    <row r="530" spans="1:47" s="2" customFormat="1" ht="12">
      <c r="A530" s="38"/>
      <c r="B530" s="39"/>
      <c r="C530" s="40"/>
      <c r="D530" s="232" t="s">
        <v>165</v>
      </c>
      <c r="E530" s="40"/>
      <c r="F530" s="233" t="s">
        <v>944</v>
      </c>
      <c r="G530" s="40"/>
      <c r="H530" s="40"/>
      <c r="I530" s="136"/>
      <c r="J530" s="40"/>
      <c r="K530" s="40"/>
      <c r="L530" s="44"/>
      <c r="M530" s="234"/>
      <c r="N530" s="235"/>
      <c r="O530" s="84"/>
      <c r="P530" s="84"/>
      <c r="Q530" s="84"/>
      <c r="R530" s="84"/>
      <c r="S530" s="84"/>
      <c r="T530" s="85"/>
      <c r="U530" s="38"/>
      <c r="V530" s="38"/>
      <c r="W530" s="38"/>
      <c r="X530" s="38"/>
      <c r="Y530" s="38"/>
      <c r="Z530" s="38"/>
      <c r="AA530" s="38"/>
      <c r="AB530" s="38"/>
      <c r="AC530" s="38"/>
      <c r="AD530" s="38"/>
      <c r="AE530" s="38"/>
      <c r="AT530" s="17" t="s">
        <v>165</v>
      </c>
      <c r="AU530" s="17" t="s">
        <v>82</v>
      </c>
    </row>
    <row r="531" spans="1:51" s="13" customFormat="1" ht="12">
      <c r="A531" s="13"/>
      <c r="B531" s="236"/>
      <c r="C531" s="237"/>
      <c r="D531" s="232" t="s">
        <v>166</v>
      </c>
      <c r="E531" s="238" t="s">
        <v>19</v>
      </c>
      <c r="F531" s="239" t="s">
        <v>1422</v>
      </c>
      <c r="G531" s="237"/>
      <c r="H531" s="240">
        <v>1</v>
      </c>
      <c r="I531" s="241"/>
      <c r="J531" s="237"/>
      <c r="K531" s="237"/>
      <c r="L531" s="242"/>
      <c r="M531" s="243"/>
      <c r="N531" s="244"/>
      <c r="O531" s="244"/>
      <c r="P531" s="244"/>
      <c r="Q531" s="244"/>
      <c r="R531" s="244"/>
      <c r="S531" s="244"/>
      <c r="T531" s="245"/>
      <c r="U531" s="13"/>
      <c r="V531" s="13"/>
      <c r="W531" s="13"/>
      <c r="X531" s="13"/>
      <c r="Y531" s="13"/>
      <c r="Z531" s="13"/>
      <c r="AA531" s="13"/>
      <c r="AB531" s="13"/>
      <c r="AC531" s="13"/>
      <c r="AD531" s="13"/>
      <c r="AE531" s="13"/>
      <c r="AT531" s="246" t="s">
        <v>166</v>
      </c>
      <c r="AU531" s="246" t="s">
        <v>82</v>
      </c>
      <c r="AV531" s="13" t="s">
        <v>85</v>
      </c>
      <c r="AW531" s="13" t="s">
        <v>34</v>
      </c>
      <c r="AX531" s="13" t="s">
        <v>82</v>
      </c>
      <c r="AY531" s="246" t="s">
        <v>158</v>
      </c>
    </row>
    <row r="532" spans="1:65" s="2" customFormat="1" ht="21.75" customHeight="1">
      <c r="A532" s="38"/>
      <c r="B532" s="39"/>
      <c r="C532" s="219" t="s">
        <v>912</v>
      </c>
      <c r="D532" s="219" t="s">
        <v>159</v>
      </c>
      <c r="E532" s="220" t="s">
        <v>948</v>
      </c>
      <c r="F532" s="221" t="s">
        <v>949</v>
      </c>
      <c r="G532" s="222" t="s">
        <v>202</v>
      </c>
      <c r="H532" s="223">
        <v>9</v>
      </c>
      <c r="I532" s="224"/>
      <c r="J532" s="225">
        <f>ROUND(I532*H532,2)</f>
        <v>0</v>
      </c>
      <c r="K532" s="221" t="s">
        <v>213</v>
      </c>
      <c r="L532" s="44"/>
      <c r="M532" s="226" t="s">
        <v>19</v>
      </c>
      <c r="N532" s="227" t="s">
        <v>45</v>
      </c>
      <c r="O532" s="84"/>
      <c r="P532" s="228">
        <f>O532*H532</f>
        <v>0</v>
      </c>
      <c r="Q532" s="228">
        <v>0</v>
      </c>
      <c r="R532" s="228">
        <f>Q532*H532</f>
        <v>0</v>
      </c>
      <c r="S532" s="228">
        <v>0</v>
      </c>
      <c r="T532" s="229">
        <f>S532*H532</f>
        <v>0</v>
      </c>
      <c r="U532" s="38"/>
      <c r="V532" s="38"/>
      <c r="W532" s="38"/>
      <c r="X532" s="38"/>
      <c r="Y532" s="38"/>
      <c r="Z532" s="38"/>
      <c r="AA532" s="38"/>
      <c r="AB532" s="38"/>
      <c r="AC532" s="38"/>
      <c r="AD532" s="38"/>
      <c r="AE532" s="38"/>
      <c r="AR532" s="230" t="s">
        <v>236</v>
      </c>
      <c r="AT532" s="230" t="s">
        <v>159</v>
      </c>
      <c r="AU532" s="230" t="s">
        <v>82</v>
      </c>
      <c r="AY532" s="17" t="s">
        <v>158</v>
      </c>
      <c r="BE532" s="231">
        <f>IF(N532="základní",J532,0)</f>
        <v>0</v>
      </c>
      <c r="BF532" s="231">
        <f>IF(N532="snížená",J532,0)</f>
        <v>0</v>
      </c>
      <c r="BG532" s="231">
        <f>IF(N532="zákl. přenesená",J532,0)</f>
        <v>0</v>
      </c>
      <c r="BH532" s="231">
        <f>IF(N532="sníž. přenesená",J532,0)</f>
        <v>0</v>
      </c>
      <c r="BI532" s="231">
        <f>IF(N532="nulová",J532,0)</f>
        <v>0</v>
      </c>
      <c r="BJ532" s="17" t="s">
        <v>82</v>
      </c>
      <c r="BK532" s="231">
        <f>ROUND(I532*H532,2)</f>
        <v>0</v>
      </c>
      <c r="BL532" s="17" t="s">
        <v>236</v>
      </c>
      <c r="BM532" s="230" t="s">
        <v>950</v>
      </c>
    </row>
    <row r="533" spans="1:47" s="2" customFormat="1" ht="12">
      <c r="A533" s="38"/>
      <c r="B533" s="39"/>
      <c r="C533" s="40"/>
      <c r="D533" s="232" t="s">
        <v>165</v>
      </c>
      <c r="E533" s="40"/>
      <c r="F533" s="233" t="s">
        <v>949</v>
      </c>
      <c r="G533" s="40"/>
      <c r="H533" s="40"/>
      <c r="I533" s="136"/>
      <c r="J533" s="40"/>
      <c r="K533" s="40"/>
      <c r="L533" s="44"/>
      <c r="M533" s="234"/>
      <c r="N533" s="235"/>
      <c r="O533" s="84"/>
      <c r="P533" s="84"/>
      <c r="Q533" s="84"/>
      <c r="R533" s="84"/>
      <c r="S533" s="84"/>
      <c r="T533" s="85"/>
      <c r="U533" s="38"/>
      <c r="V533" s="38"/>
      <c r="W533" s="38"/>
      <c r="X533" s="38"/>
      <c r="Y533" s="38"/>
      <c r="Z533" s="38"/>
      <c r="AA533" s="38"/>
      <c r="AB533" s="38"/>
      <c r="AC533" s="38"/>
      <c r="AD533" s="38"/>
      <c r="AE533" s="38"/>
      <c r="AT533" s="17" t="s">
        <v>165</v>
      </c>
      <c r="AU533" s="17" t="s">
        <v>82</v>
      </c>
    </row>
    <row r="534" spans="1:51" s="13" customFormat="1" ht="12">
      <c r="A534" s="13"/>
      <c r="B534" s="236"/>
      <c r="C534" s="237"/>
      <c r="D534" s="232" t="s">
        <v>166</v>
      </c>
      <c r="E534" s="238" t="s">
        <v>19</v>
      </c>
      <c r="F534" s="239" t="s">
        <v>1423</v>
      </c>
      <c r="G534" s="237"/>
      <c r="H534" s="240">
        <v>9</v>
      </c>
      <c r="I534" s="241"/>
      <c r="J534" s="237"/>
      <c r="K534" s="237"/>
      <c r="L534" s="242"/>
      <c r="M534" s="243"/>
      <c r="N534" s="244"/>
      <c r="O534" s="244"/>
      <c r="P534" s="244"/>
      <c r="Q534" s="244"/>
      <c r="R534" s="244"/>
      <c r="S534" s="244"/>
      <c r="T534" s="245"/>
      <c r="U534" s="13"/>
      <c r="V534" s="13"/>
      <c r="W534" s="13"/>
      <c r="X534" s="13"/>
      <c r="Y534" s="13"/>
      <c r="Z534" s="13"/>
      <c r="AA534" s="13"/>
      <c r="AB534" s="13"/>
      <c r="AC534" s="13"/>
      <c r="AD534" s="13"/>
      <c r="AE534" s="13"/>
      <c r="AT534" s="246" t="s">
        <v>166</v>
      </c>
      <c r="AU534" s="246" t="s">
        <v>82</v>
      </c>
      <c r="AV534" s="13" t="s">
        <v>85</v>
      </c>
      <c r="AW534" s="13" t="s">
        <v>34</v>
      </c>
      <c r="AX534" s="13" t="s">
        <v>82</v>
      </c>
      <c r="AY534" s="246" t="s">
        <v>158</v>
      </c>
    </row>
    <row r="535" spans="1:65" s="2" customFormat="1" ht="21.75" customHeight="1">
      <c r="A535" s="38"/>
      <c r="B535" s="39"/>
      <c r="C535" s="219" t="s">
        <v>917</v>
      </c>
      <c r="D535" s="219" t="s">
        <v>159</v>
      </c>
      <c r="E535" s="220" t="s">
        <v>953</v>
      </c>
      <c r="F535" s="221" t="s">
        <v>954</v>
      </c>
      <c r="G535" s="222" t="s">
        <v>202</v>
      </c>
      <c r="H535" s="223">
        <v>3</v>
      </c>
      <c r="I535" s="224"/>
      <c r="J535" s="225">
        <f>ROUND(I535*H535,2)</f>
        <v>0</v>
      </c>
      <c r="K535" s="221" t="s">
        <v>213</v>
      </c>
      <c r="L535" s="44"/>
      <c r="M535" s="226" t="s">
        <v>19</v>
      </c>
      <c r="N535" s="227" t="s">
        <v>45</v>
      </c>
      <c r="O535" s="84"/>
      <c r="P535" s="228">
        <f>O535*H535</f>
        <v>0</v>
      </c>
      <c r="Q535" s="228">
        <v>0</v>
      </c>
      <c r="R535" s="228">
        <f>Q535*H535</f>
        <v>0</v>
      </c>
      <c r="S535" s="228">
        <v>0</v>
      </c>
      <c r="T535" s="229">
        <f>S535*H535</f>
        <v>0</v>
      </c>
      <c r="U535" s="38"/>
      <c r="V535" s="38"/>
      <c r="W535" s="38"/>
      <c r="X535" s="38"/>
      <c r="Y535" s="38"/>
      <c r="Z535" s="38"/>
      <c r="AA535" s="38"/>
      <c r="AB535" s="38"/>
      <c r="AC535" s="38"/>
      <c r="AD535" s="38"/>
      <c r="AE535" s="38"/>
      <c r="AR535" s="230" t="s">
        <v>236</v>
      </c>
      <c r="AT535" s="230" t="s">
        <v>159</v>
      </c>
      <c r="AU535" s="230" t="s">
        <v>82</v>
      </c>
      <c r="AY535" s="17" t="s">
        <v>158</v>
      </c>
      <c r="BE535" s="231">
        <f>IF(N535="základní",J535,0)</f>
        <v>0</v>
      </c>
      <c r="BF535" s="231">
        <f>IF(N535="snížená",J535,0)</f>
        <v>0</v>
      </c>
      <c r="BG535" s="231">
        <f>IF(N535="zákl. přenesená",J535,0)</f>
        <v>0</v>
      </c>
      <c r="BH535" s="231">
        <f>IF(N535="sníž. přenesená",J535,0)</f>
        <v>0</v>
      </c>
      <c r="BI535" s="231">
        <f>IF(N535="nulová",J535,0)</f>
        <v>0</v>
      </c>
      <c r="BJ535" s="17" t="s">
        <v>82</v>
      </c>
      <c r="BK535" s="231">
        <f>ROUND(I535*H535,2)</f>
        <v>0</v>
      </c>
      <c r="BL535" s="17" t="s">
        <v>236</v>
      </c>
      <c r="BM535" s="230" t="s">
        <v>955</v>
      </c>
    </row>
    <row r="536" spans="1:47" s="2" customFormat="1" ht="12">
      <c r="A536" s="38"/>
      <c r="B536" s="39"/>
      <c r="C536" s="40"/>
      <c r="D536" s="232" t="s">
        <v>165</v>
      </c>
      <c r="E536" s="40"/>
      <c r="F536" s="233" t="s">
        <v>954</v>
      </c>
      <c r="G536" s="40"/>
      <c r="H536" s="40"/>
      <c r="I536" s="136"/>
      <c r="J536" s="40"/>
      <c r="K536" s="40"/>
      <c r="L536" s="44"/>
      <c r="M536" s="234"/>
      <c r="N536" s="235"/>
      <c r="O536" s="84"/>
      <c r="P536" s="84"/>
      <c r="Q536" s="84"/>
      <c r="R536" s="84"/>
      <c r="S536" s="84"/>
      <c r="T536" s="85"/>
      <c r="U536" s="38"/>
      <c r="V536" s="38"/>
      <c r="W536" s="38"/>
      <c r="X536" s="38"/>
      <c r="Y536" s="38"/>
      <c r="Z536" s="38"/>
      <c r="AA536" s="38"/>
      <c r="AB536" s="38"/>
      <c r="AC536" s="38"/>
      <c r="AD536" s="38"/>
      <c r="AE536" s="38"/>
      <c r="AT536" s="17" t="s">
        <v>165</v>
      </c>
      <c r="AU536" s="17" t="s">
        <v>82</v>
      </c>
    </row>
    <row r="537" spans="1:51" s="13" customFormat="1" ht="12">
      <c r="A537" s="13"/>
      <c r="B537" s="236"/>
      <c r="C537" s="237"/>
      <c r="D537" s="232" t="s">
        <v>166</v>
      </c>
      <c r="E537" s="238" t="s">
        <v>19</v>
      </c>
      <c r="F537" s="239" t="s">
        <v>1424</v>
      </c>
      <c r="G537" s="237"/>
      <c r="H537" s="240">
        <v>3</v>
      </c>
      <c r="I537" s="241"/>
      <c r="J537" s="237"/>
      <c r="K537" s="237"/>
      <c r="L537" s="242"/>
      <c r="M537" s="243"/>
      <c r="N537" s="244"/>
      <c r="O537" s="244"/>
      <c r="P537" s="244"/>
      <c r="Q537" s="244"/>
      <c r="R537" s="244"/>
      <c r="S537" s="244"/>
      <c r="T537" s="245"/>
      <c r="U537" s="13"/>
      <c r="V537" s="13"/>
      <c r="W537" s="13"/>
      <c r="X537" s="13"/>
      <c r="Y537" s="13"/>
      <c r="Z537" s="13"/>
      <c r="AA537" s="13"/>
      <c r="AB537" s="13"/>
      <c r="AC537" s="13"/>
      <c r="AD537" s="13"/>
      <c r="AE537" s="13"/>
      <c r="AT537" s="246" t="s">
        <v>166</v>
      </c>
      <c r="AU537" s="246" t="s">
        <v>82</v>
      </c>
      <c r="AV537" s="13" t="s">
        <v>85</v>
      </c>
      <c r="AW537" s="13" t="s">
        <v>34</v>
      </c>
      <c r="AX537" s="13" t="s">
        <v>82</v>
      </c>
      <c r="AY537" s="246" t="s">
        <v>158</v>
      </c>
    </row>
    <row r="538" spans="1:65" s="2" customFormat="1" ht="21.75" customHeight="1">
      <c r="A538" s="38"/>
      <c r="B538" s="39"/>
      <c r="C538" s="219" t="s">
        <v>921</v>
      </c>
      <c r="D538" s="219" t="s">
        <v>159</v>
      </c>
      <c r="E538" s="220" t="s">
        <v>958</v>
      </c>
      <c r="F538" s="221" t="s">
        <v>959</v>
      </c>
      <c r="G538" s="222" t="s">
        <v>202</v>
      </c>
      <c r="H538" s="223">
        <v>1</v>
      </c>
      <c r="I538" s="224"/>
      <c r="J538" s="225">
        <f>ROUND(I538*H538,2)</f>
        <v>0</v>
      </c>
      <c r="K538" s="221" t="s">
        <v>213</v>
      </c>
      <c r="L538" s="44"/>
      <c r="M538" s="226" t="s">
        <v>19</v>
      </c>
      <c r="N538" s="227" t="s">
        <v>45</v>
      </c>
      <c r="O538" s="84"/>
      <c r="P538" s="228">
        <f>O538*H538</f>
        <v>0</v>
      </c>
      <c r="Q538" s="228">
        <v>0</v>
      </c>
      <c r="R538" s="228">
        <f>Q538*H538</f>
        <v>0</v>
      </c>
      <c r="S538" s="228">
        <v>0</v>
      </c>
      <c r="T538" s="229">
        <f>S538*H538</f>
        <v>0</v>
      </c>
      <c r="U538" s="38"/>
      <c r="V538" s="38"/>
      <c r="W538" s="38"/>
      <c r="X538" s="38"/>
      <c r="Y538" s="38"/>
      <c r="Z538" s="38"/>
      <c r="AA538" s="38"/>
      <c r="AB538" s="38"/>
      <c r="AC538" s="38"/>
      <c r="AD538" s="38"/>
      <c r="AE538" s="38"/>
      <c r="AR538" s="230" t="s">
        <v>236</v>
      </c>
      <c r="AT538" s="230" t="s">
        <v>159</v>
      </c>
      <c r="AU538" s="230" t="s">
        <v>82</v>
      </c>
      <c r="AY538" s="17" t="s">
        <v>158</v>
      </c>
      <c r="BE538" s="231">
        <f>IF(N538="základní",J538,0)</f>
        <v>0</v>
      </c>
      <c r="BF538" s="231">
        <f>IF(N538="snížená",J538,0)</f>
        <v>0</v>
      </c>
      <c r="BG538" s="231">
        <f>IF(N538="zákl. přenesená",J538,0)</f>
        <v>0</v>
      </c>
      <c r="BH538" s="231">
        <f>IF(N538="sníž. přenesená",J538,0)</f>
        <v>0</v>
      </c>
      <c r="BI538" s="231">
        <f>IF(N538="nulová",J538,0)</f>
        <v>0</v>
      </c>
      <c r="BJ538" s="17" t="s">
        <v>82</v>
      </c>
      <c r="BK538" s="231">
        <f>ROUND(I538*H538,2)</f>
        <v>0</v>
      </c>
      <c r="BL538" s="17" t="s">
        <v>236</v>
      </c>
      <c r="BM538" s="230" t="s">
        <v>960</v>
      </c>
    </row>
    <row r="539" spans="1:47" s="2" customFormat="1" ht="12">
      <c r="A539" s="38"/>
      <c r="B539" s="39"/>
      <c r="C539" s="40"/>
      <c r="D539" s="232" t="s">
        <v>165</v>
      </c>
      <c r="E539" s="40"/>
      <c r="F539" s="233" t="s">
        <v>959</v>
      </c>
      <c r="G539" s="40"/>
      <c r="H539" s="40"/>
      <c r="I539" s="136"/>
      <c r="J539" s="40"/>
      <c r="K539" s="40"/>
      <c r="L539" s="44"/>
      <c r="M539" s="234"/>
      <c r="N539" s="235"/>
      <c r="O539" s="84"/>
      <c r="P539" s="84"/>
      <c r="Q539" s="84"/>
      <c r="R539" s="84"/>
      <c r="S539" s="84"/>
      <c r="T539" s="85"/>
      <c r="U539" s="38"/>
      <c r="V539" s="38"/>
      <c r="W539" s="38"/>
      <c r="X539" s="38"/>
      <c r="Y539" s="38"/>
      <c r="Z539" s="38"/>
      <c r="AA539" s="38"/>
      <c r="AB539" s="38"/>
      <c r="AC539" s="38"/>
      <c r="AD539" s="38"/>
      <c r="AE539" s="38"/>
      <c r="AT539" s="17" t="s">
        <v>165</v>
      </c>
      <c r="AU539" s="17" t="s">
        <v>82</v>
      </c>
    </row>
    <row r="540" spans="1:51" s="13" customFormat="1" ht="12">
      <c r="A540" s="13"/>
      <c r="B540" s="236"/>
      <c r="C540" s="237"/>
      <c r="D540" s="232" t="s">
        <v>166</v>
      </c>
      <c r="E540" s="238" t="s">
        <v>19</v>
      </c>
      <c r="F540" s="239" t="s">
        <v>1425</v>
      </c>
      <c r="G540" s="237"/>
      <c r="H540" s="240">
        <v>1</v>
      </c>
      <c r="I540" s="241"/>
      <c r="J540" s="237"/>
      <c r="K540" s="237"/>
      <c r="L540" s="242"/>
      <c r="M540" s="243"/>
      <c r="N540" s="244"/>
      <c r="O540" s="244"/>
      <c r="P540" s="244"/>
      <c r="Q540" s="244"/>
      <c r="R540" s="244"/>
      <c r="S540" s="244"/>
      <c r="T540" s="245"/>
      <c r="U540" s="13"/>
      <c r="V540" s="13"/>
      <c r="W540" s="13"/>
      <c r="X540" s="13"/>
      <c r="Y540" s="13"/>
      <c r="Z540" s="13"/>
      <c r="AA540" s="13"/>
      <c r="AB540" s="13"/>
      <c r="AC540" s="13"/>
      <c r="AD540" s="13"/>
      <c r="AE540" s="13"/>
      <c r="AT540" s="246" t="s">
        <v>166</v>
      </c>
      <c r="AU540" s="246" t="s">
        <v>82</v>
      </c>
      <c r="AV540" s="13" t="s">
        <v>85</v>
      </c>
      <c r="AW540" s="13" t="s">
        <v>34</v>
      </c>
      <c r="AX540" s="13" t="s">
        <v>82</v>
      </c>
      <c r="AY540" s="246" t="s">
        <v>158</v>
      </c>
    </row>
    <row r="541" spans="1:65" s="2" customFormat="1" ht="21.75" customHeight="1">
      <c r="A541" s="38"/>
      <c r="B541" s="39"/>
      <c r="C541" s="219" t="s">
        <v>927</v>
      </c>
      <c r="D541" s="219" t="s">
        <v>159</v>
      </c>
      <c r="E541" s="220" t="s">
        <v>962</v>
      </c>
      <c r="F541" s="221" t="s">
        <v>963</v>
      </c>
      <c r="G541" s="222" t="s">
        <v>202</v>
      </c>
      <c r="H541" s="223">
        <v>1</v>
      </c>
      <c r="I541" s="224"/>
      <c r="J541" s="225">
        <f>ROUND(I541*H541,2)</f>
        <v>0</v>
      </c>
      <c r="K541" s="221" t="s">
        <v>19</v>
      </c>
      <c r="L541" s="44"/>
      <c r="M541" s="226" t="s">
        <v>19</v>
      </c>
      <c r="N541" s="227" t="s">
        <v>45</v>
      </c>
      <c r="O541" s="84"/>
      <c r="P541" s="228">
        <f>O541*H541</f>
        <v>0</v>
      </c>
      <c r="Q541" s="228">
        <v>0</v>
      </c>
      <c r="R541" s="228">
        <f>Q541*H541</f>
        <v>0</v>
      </c>
      <c r="S541" s="228">
        <v>0</v>
      </c>
      <c r="T541" s="229">
        <f>S541*H541</f>
        <v>0</v>
      </c>
      <c r="U541" s="38"/>
      <c r="V541" s="38"/>
      <c r="W541" s="38"/>
      <c r="X541" s="38"/>
      <c r="Y541" s="38"/>
      <c r="Z541" s="38"/>
      <c r="AA541" s="38"/>
      <c r="AB541" s="38"/>
      <c r="AC541" s="38"/>
      <c r="AD541" s="38"/>
      <c r="AE541" s="38"/>
      <c r="AR541" s="230" t="s">
        <v>236</v>
      </c>
      <c r="AT541" s="230" t="s">
        <v>159</v>
      </c>
      <c r="AU541" s="230" t="s">
        <v>82</v>
      </c>
      <c r="AY541" s="17" t="s">
        <v>158</v>
      </c>
      <c r="BE541" s="231">
        <f>IF(N541="základní",J541,0)</f>
        <v>0</v>
      </c>
      <c r="BF541" s="231">
        <f>IF(N541="snížená",J541,0)</f>
        <v>0</v>
      </c>
      <c r="BG541" s="231">
        <f>IF(N541="zákl. přenesená",J541,0)</f>
        <v>0</v>
      </c>
      <c r="BH541" s="231">
        <f>IF(N541="sníž. přenesená",J541,0)</f>
        <v>0</v>
      </c>
      <c r="BI541" s="231">
        <f>IF(N541="nulová",J541,0)</f>
        <v>0</v>
      </c>
      <c r="BJ541" s="17" t="s">
        <v>82</v>
      </c>
      <c r="BK541" s="231">
        <f>ROUND(I541*H541,2)</f>
        <v>0</v>
      </c>
      <c r="BL541" s="17" t="s">
        <v>236</v>
      </c>
      <c r="BM541" s="230" t="s">
        <v>964</v>
      </c>
    </row>
    <row r="542" spans="1:47" s="2" customFormat="1" ht="12">
      <c r="A542" s="38"/>
      <c r="B542" s="39"/>
      <c r="C542" s="40"/>
      <c r="D542" s="232" t="s">
        <v>165</v>
      </c>
      <c r="E542" s="40"/>
      <c r="F542" s="233" t="s">
        <v>963</v>
      </c>
      <c r="G542" s="40"/>
      <c r="H542" s="40"/>
      <c r="I542" s="136"/>
      <c r="J542" s="40"/>
      <c r="K542" s="40"/>
      <c r="L542" s="44"/>
      <c r="M542" s="234"/>
      <c r="N542" s="235"/>
      <c r="O542" s="84"/>
      <c r="P542" s="84"/>
      <c r="Q542" s="84"/>
      <c r="R542" s="84"/>
      <c r="S542" s="84"/>
      <c r="T542" s="85"/>
      <c r="U542" s="38"/>
      <c r="V542" s="38"/>
      <c r="W542" s="38"/>
      <c r="X542" s="38"/>
      <c r="Y542" s="38"/>
      <c r="Z542" s="38"/>
      <c r="AA542" s="38"/>
      <c r="AB542" s="38"/>
      <c r="AC542" s="38"/>
      <c r="AD542" s="38"/>
      <c r="AE542" s="38"/>
      <c r="AT542" s="17" t="s">
        <v>165</v>
      </c>
      <c r="AU542" s="17" t="s">
        <v>82</v>
      </c>
    </row>
    <row r="543" spans="1:51" s="13" customFormat="1" ht="12">
      <c r="A543" s="13"/>
      <c r="B543" s="236"/>
      <c r="C543" s="237"/>
      <c r="D543" s="232" t="s">
        <v>166</v>
      </c>
      <c r="E543" s="238" t="s">
        <v>19</v>
      </c>
      <c r="F543" s="239" t="s">
        <v>1425</v>
      </c>
      <c r="G543" s="237"/>
      <c r="H543" s="240">
        <v>1</v>
      </c>
      <c r="I543" s="241"/>
      <c r="J543" s="237"/>
      <c r="K543" s="237"/>
      <c r="L543" s="242"/>
      <c r="M543" s="243"/>
      <c r="N543" s="244"/>
      <c r="O543" s="244"/>
      <c r="P543" s="244"/>
      <c r="Q543" s="244"/>
      <c r="R543" s="244"/>
      <c r="S543" s="244"/>
      <c r="T543" s="245"/>
      <c r="U543" s="13"/>
      <c r="V543" s="13"/>
      <c r="W543" s="13"/>
      <c r="X543" s="13"/>
      <c r="Y543" s="13"/>
      <c r="Z543" s="13"/>
      <c r="AA543" s="13"/>
      <c r="AB543" s="13"/>
      <c r="AC543" s="13"/>
      <c r="AD543" s="13"/>
      <c r="AE543" s="13"/>
      <c r="AT543" s="246" t="s">
        <v>166</v>
      </c>
      <c r="AU543" s="246" t="s">
        <v>82</v>
      </c>
      <c r="AV543" s="13" t="s">
        <v>85</v>
      </c>
      <c r="AW543" s="13" t="s">
        <v>34</v>
      </c>
      <c r="AX543" s="13" t="s">
        <v>82</v>
      </c>
      <c r="AY543" s="246" t="s">
        <v>158</v>
      </c>
    </row>
    <row r="544" spans="1:65" s="2" customFormat="1" ht="21.75" customHeight="1">
      <c r="A544" s="38"/>
      <c r="B544" s="39"/>
      <c r="C544" s="219" t="s">
        <v>931</v>
      </c>
      <c r="D544" s="219" t="s">
        <v>159</v>
      </c>
      <c r="E544" s="220" t="s">
        <v>966</v>
      </c>
      <c r="F544" s="221" t="s">
        <v>967</v>
      </c>
      <c r="G544" s="222" t="s">
        <v>202</v>
      </c>
      <c r="H544" s="223">
        <v>1</v>
      </c>
      <c r="I544" s="224"/>
      <c r="J544" s="225">
        <f>ROUND(I544*H544,2)</f>
        <v>0</v>
      </c>
      <c r="K544" s="221" t="s">
        <v>19</v>
      </c>
      <c r="L544" s="44"/>
      <c r="M544" s="226" t="s">
        <v>19</v>
      </c>
      <c r="N544" s="227" t="s">
        <v>45</v>
      </c>
      <c r="O544" s="84"/>
      <c r="P544" s="228">
        <f>O544*H544</f>
        <v>0</v>
      </c>
      <c r="Q544" s="228">
        <v>0</v>
      </c>
      <c r="R544" s="228">
        <f>Q544*H544</f>
        <v>0</v>
      </c>
      <c r="S544" s="228">
        <v>0</v>
      </c>
      <c r="T544" s="229">
        <f>S544*H544</f>
        <v>0</v>
      </c>
      <c r="U544" s="38"/>
      <c r="V544" s="38"/>
      <c r="W544" s="38"/>
      <c r="X544" s="38"/>
      <c r="Y544" s="38"/>
      <c r="Z544" s="38"/>
      <c r="AA544" s="38"/>
      <c r="AB544" s="38"/>
      <c r="AC544" s="38"/>
      <c r="AD544" s="38"/>
      <c r="AE544" s="38"/>
      <c r="AR544" s="230" t="s">
        <v>236</v>
      </c>
      <c r="AT544" s="230" t="s">
        <v>159</v>
      </c>
      <c r="AU544" s="230" t="s">
        <v>82</v>
      </c>
      <c r="AY544" s="17" t="s">
        <v>158</v>
      </c>
      <c r="BE544" s="231">
        <f>IF(N544="základní",J544,0)</f>
        <v>0</v>
      </c>
      <c r="BF544" s="231">
        <f>IF(N544="snížená",J544,0)</f>
        <v>0</v>
      </c>
      <c r="BG544" s="231">
        <f>IF(N544="zákl. přenesená",J544,0)</f>
        <v>0</v>
      </c>
      <c r="BH544" s="231">
        <f>IF(N544="sníž. přenesená",J544,0)</f>
        <v>0</v>
      </c>
      <c r="BI544" s="231">
        <f>IF(N544="nulová",J544,0)</f>
        <v>0</v>
      </c>
      <c r="BJ544" s="17" t="s">
        <v>82</v>
      </c>
      <c r="BK544" s="231">
        <f>ROUND(I544*H544,2)</f>
        <v>0</v>
      </c>
      <c r="BL544" s="17" t="s">
        <v>236</v>
      </c>
      <c r="BM544" s="230" t="s">
        <v>968</v>
      </c>
    </row>
    <row r="545" spans="1:47" s="2" customFormat="1" ht="12">
      <c r="A545" s="38"/>
      <c r="B545" s="39"/>
      <c r="C545" s="40"/>
      <c r="D545" s="232" t="s">
        <v>165</v>
      </c>
      <c r="E545" s="40"/>
      <c r="F545" s="233" t="s">
        <v>967</v>
      </c>
      <c r="G545" s="40"/>
      <c r="H545" s="40"/>
      <c r="I545" s="136"/>
      <c r="J545" s="40"/>
      <c r="K545" s="40"/>
      <c r="L545" s="44"/>
      <c r="M545" s="234"/>
      <c r="N545" s="235"/>
      <c r="O545" s="84"/>
      <c r="P545" s="84"/>
      <c r="Q545" s="84"/>
      <c r="R545" s="84"/>
      <c r="S545" s="84"/>
      <c r="T545" s="85"/>
      <c r="U545" s="38"/>
      <c r="V545" s="38"/>
      <c r="W545" s="38"/>
      <c r="X545" s="38"/>
      <c r="Y545" s="38"/>
      <c r="Z545" s="38"/>
      <c r="AA545" s="38"/>
      <c r="AB545" s="38"/>
      <c r="AC545" s="38"/>
      <c r="AD545" s="38"/>
      <c r="AE545" s="38"/>
      <c r="AT545" s="17" t="s">
        <v>165</v>
      </c>
      <c r="AU545" s="17" t="s">
        <v>82</v>
      </c>
    </row>
    <row r="546" spans="1:51" s="13" customFormat="1" ht="12">
      <c r="A546" s="13"/>
      <c r="B546" s="236"/>
      <c r="C546" s="237"/>
      <c r="D546" s="232" t="s">
        <v>166</v>
      </c>
      <c r="E546" s="238" t="s">
        <v>19</v>
      </c>
      <c r="F546" s="239" t="s">
        <v>1426</v>
      </c>
      <c r="G546" s="237"/>
      <c r="H546" s="240">
        <v>1</v>
      </c>
      <c r="I546" s="241"/>
      <c r="J546" s="237"/>
      <c r="K546" s="237"/>
      <c r="L546" s="242"/>
      <c r="M546" s="243"/>
      <c r="N546" s="244"/>
      <c r="O546" s="244"/>
      <c r="P546" s="244"/>
      <c r="Q546" s="244"/>
      <c r="R546" s="244"/>
      <c r="S546" s="244"/>
      <c r="T546" s="245"/>
      <c r="U546" s="13"/>
      <c r="V546" s="13"/>
      <c r="W546" s="13"/>
      <c r="X546" s="13"/>
      <c r="Y546" s="13"/>
      <c r="Z546" s="13"/>
      <c r="AA546" s="13"/>
      <c r="AB546" s="13"/>
      <c r="AC546" s="13"/>
      <c r="AD546" s="13"/>
      <c r="AE546" s="13"/>
      <c r="AT546" s="246" t="s">
        <v>166</v>
      </c>
      <c r="AU546" s="246" t="s">
        <v>82</v>
      </c>
      <c r="AV546" s="13" t="s">
        <v>85</v>
      </c>
      <c r="AW546" s="13" t="s">
        <v>34</v>
      </c>
      <c r="AX546" s="13" t="s">
        <v>82</v>
      </c>
      <c r="AY546" s="246" t="s">
        <v>158</v>
      </c>
    </row>
    <row r="547" spans="1:65" s="2" customFormat="1" ht="16.5" customHeight="1">
      <c r="A547" s="38"/>
      <c r="B547" s="39"/>
      <c r="C547" s="219" t="s">
        <v>936</v>
      </c>
      <c r="D547" s="219" t="s">
        <v>159</v>
      </c>
      <c r="E547" s="220" t="s">
        <v>971</v>
      </c>
      <c r="F547" s="221" t="s">
        <v>972</v>
      </c>
      <c r="G547" s="222" t="s">
        <v>202</v>
      </c>
      <c r="H547" s="223">
        <v>1</v>
      </c>
      <c r="I547" s="224"/>
      <c r="J547" s="225">
        <f>ROUND(I547*H547,2)</f>
        <v>0</v>
      </c>
      <c r="K547" s="221" t="s">
        <v>19</v>
      </c>
      <c r="L547" s="44"/>
      <c r="M547" s="226" t="s">
        <v>19</v>
      </c>
      <c r="N547" s="227" t="s">
        <v>45</v>
      </c>
      <c r="O547" s="84"/>
      <c r="P547" s="228">
        <f>O547*H547</f>
        <v>0</v>
      </c>
      <c r="Q547" s="228">
        <v>0</v>
      </c>
      <c r="R547" s="228">
        <f>Q547*H547</f>
        <v>0</v>
      </c>
      <c r="S547" s="228">
        <v>0</v>
      </c>
      <c r="T547" s="229">
        <f>S547*H547</f>
        <v>0</v>
      </c>
      <c r="U547" s="38"/>
      <c r="V547" s="38"/>
      <c r="W547" s="38"/>
      <c r="X547" s="38"/>
      <c r="Y547" s="38"/>
      <c r="Z547" s="38"/>
      <c r="AA547" s="38"/>
      <c r="AB547" s="38"/>
      <c r="AC547" s="38"/>
      <c r="AD547" s="38"/>
      <c r="AE547" s="38"/>
      <c r="AR547" s="230" t="s">
        <v>236</v>
      </c>
      <c r="AT547" s="230" t="s">
        <v>159</v>
      </c>
      <c r="AU547" s="230" t="s">
        <v>82</v>
      </c>
      <c r="AY547" s="17" t="s">
        <v>158</v>
      </c>
      <c r="BE547" s="231">
        <f>IF(N547="základní",J547,0)</f>
        <v>0</v>
      </c>
      <c r="BF547" s="231">
        <f>IF(N547="snížená",J547,0)</f>
        <v>0</v>
      </c>
      <c r="BG547" s="231">
        <f>IF(N547="zákl. přenesená",J547,0)</f>
        <v>0</v>
      </c>
      <c r="BH547" s="231">
        <f>IF(N547="sníž. přenesená",J547,0)</f>
        <v>0</v>
      </c>
      <c r="BI547" s="231">
        <f>IF(N547="nulová",J547,0)</f>
        <v>0</v>
      </c>
      <c r="BJ547" s="17" t="s">
        <v>82</v>
      </c>
      <c r="BK547" s="231">
        <f>ROUND(I547*H547,2)</f>
        <v>0</v>
      </c>
      <c r="BL547" s="17" t="s">
        <v>236</v>
      </c>
      <c r="BM547" s="230" t="s">
        <v>973</v>
      </c>
    </row>
    <row r="548" spans="1:47" s="2" customFormat="1" ht="12">
      <c r="A548" s="38"/>
      <c r="B548" s="39"/>
      <c r="C548" s="40"/>
      <c r="D548" s="232" t="s">
        <v>165</v>
      </c>
      <c r="E548" s="40"/>
      <c r="F548" s="233" t="s">
        <v>972</v>
      </c>
      <c r="G548" s="40"/>
      <c r="H548" s="40"/>
      <c r="I548" s="136"/>
      <c r="J548" s="40"/>
      <c r="K548" s="40"/>
      <c r="L548" s="44"/>
      <c r="M548" s="234"/>
      <c r="N548" s="235"/>
      <c r="O548" s="84"/>
      <c r="P548" s="84"/>
      <c r="Q548" s="84"/>
      <c r="R548" s="84"/>
      <c r="S548" s="84"/>
      <c r="T548" s="85"/>
      <c r="U548" s="38"/>
      <c r="V548" s="38"/>
      <c r="W548" s="38"/>
      <c r="X548" s="38"/>
      <c r="Y548" s="38"/>
      <c r="Z548" s="38"/>
      <c r="AA548" s="38"/>
      <c r="AB548" s="38"/>
      <c r="AC548" s="38"/>
      <c r="AD548" s="38"/>
      <c r="AE548" s="38"/>
      <c r="AT548" s="17" t="s">
        <v>165</v>
      </c>
      <c r="AU548" s="17" t="s">
        <v>82</v>
      </c>
    </row>
    <row r="549" spans="1:51" s="13" customFormat="1" ht="12">
      <c r="A549" s="13"/>
      <c r="B549" s="236"/>
      <c r="C549" s="237"/>
      <c r="D549" s="232" t="s">
        <v>166</v>
      </c>
      <c r="E549" s="238" t="s">
        <v>19</v>
      </c>
      <c r="F549" s="239" t="s">
        <v>1426</v>
      </c>
      <c r="G549" s="237"/>
      <c r="H549" s="240">
        <v>1</v>
      </c>
      <c r="I549" s="241"/>
      <c r="J549" s="237"/>
      <c r="K549" s="237"/>
      <c r="L549" s="242"/>
      <c r="M549" s="243"/>
      <c r="N549" s="244"/>
      <c r="O549" s="244"/>
      <c r="P549" s="244"/>
      <c r="Q549" s="244"/>
      <c r="R549" s="244"/>
      <c r="S549" s="244"/>
      <c r="T549" s="245"/>
      <c r="U549" s="13"/>
      <c r="V549" s="13"/>
      <c r="W549" s="13"/>
      <c r="X549" s="13"/>
      <c r="Y549" s="13"/>
      <c r="Z549" s="13"/>
      <c r="AA549" s="13"/>
      <c r="AB549" s="13"/>
      <c r="AC549" s="13"/>
      <c r="AD549" s="13"/>
      <c r="AE549" s="13"/>
      <c r="AT549" s="246" t="s">
        <v>166</v>
      </c>
      <c r="AU549" s="246" t="s">
        <v>82</v>
      </c>
      <c r="AV549" s="13" t="s">
        <v>85</v>
      </c>
      <c r="AW549" s="13" t="s">
        <v>34</v>
      </c>
      <c r="AX549" s="13" t="s">
        <v>82</v>
      </c>
      <c r="AY549" s="246" t="s">
        <v>158</v>
      </c>
    </row>
    <row r="550" spans="1:65" s="2" customFormat="1" ht="44.25" customHeight="1">
      <c r="A550" s="38"/>
      <c r="B550" s="39"/>
      <c r="C550" s="219" t="s">
        <v>942</v>
      </c>
      <c r="D550" s="219" t="s">
        <v>159</v>
      </c>
      <c r="E550" s="220" t="s">
        <v>410</v>
      </c>
      <c r="F550" s="221" t="s">
        <v>1427</v>
      </c>
      <c r="G550" s="222" t="s">
        <v>202</v>
      </c>
      <c r="H550" s="223">
        <v>4</v>
      </c>
      <c r="I550" s="224"/>
      <c r="J550" s="225">
        <f>ROUND(I550*H550,2)</f>
        <v>0</v>
      </c>
      <c r="K550" s="221" t="s">
        <v>19</v>
      </c>
      <c r="L550" s="44"/>
      <c r="M550" s="226" t="s">
        <v>19</v>
      </c>
      <c r="N550" s="227" t="s">
        <v>45</v>
      </c>
      <c r="O550" s="84"/>
      <c r="P550" s="228">
        <f>O550*H550</f>
        <v>0</v>
      </c>
      <c r="Q550" s="228">
        <v>0.8901</v>
      </c>
      <c r="R550" s="228">
        <f>Q550*H550</f>
        <v>3.5604</v>
      </c>
      <c r="S550" s="228">
        <v>0</v>
      </c>
      <c r="T550" s="229">
        <f>S550*H550</f>
        <v>0</v>
      </c>
      <c r="U550" s="38"/>
      <c r="V550" s="38"/>
      <c r="W550" s="38"/>
      <c r="X550" s="38"/>
      <c r="Y550" s="38"/>
      <c r="Z550" s="38"/>
      <c r="AA550" s="38"/>
      <c r="AB550" s="38"/>
      <c r="AC550" s="38"/>
      <c r="AD550" s="38"/>
      <c r="AE550" s="38"/>
      <c r="AR550" s="230" t="s">
        <v>236</v>
      </c>
      <c r="AT550" s="230" t="s">
        <v>159</v>
      </c>
      <c r="AU550" s="230" t="s">
        <v>82</v>
      </c>
      <c r="AY550" s="17" t="s">
        <v>158</v>
      </c>
      <c r="BE550" s="231">
        <f>IF(N550="základní",J550,0)</f>
        <v>0</v>
      </c>
      <c r="BF550" s="231">
        <f>IF(N550="snížená",J550,0)</f>
        <v>0</v>
      </c>
      <c r="BG550" s="231">
        <f>IF(N550="zákl. přenesená",J550,0)</f>
        <v>0</v>
      </c>
      <c r="BH550" s="231">
        <f>IF(N550="sníž. přenesená",J550,0)</f>
        <v>0</v>
      </c>
      <c r="BI550" s="231">
        <f>IF(N550="nulová",J550,0)</f>
        <v>0</v>
      </c>
      <c r="BJ550" s="17" t="s">
        <v>82</v>
      </c>
      <c r="BK550" s="231">
        <f>ROUND(I550*H550,2)</f>
        <v>0</v>
      </c>
      <c r="BL550" s="17" t="s">
        <v>236</v>
      </c>
      <c r="BM550" s="230" t="s">
        <v>1428</v>
      </c>
    </row>
    <row r="551" spans="1:47" s="2" customFormat="1" ht="12">
      <c r="A551" s="38"/>
      <c r="B551" s="39"/>
      <c r="C551" s="40"/>
      <c r="D551" s="232" t="s">
        <v>165</v>
      </c>
      <c r="E551" s="40"/>
      <c r="F551" s="233" t="s">
        <v>1427</v>
      </c>
      <c r="G551" s="40"/>
      <c r="H551" s="40"/>
      <c r="I551" s="136"/>
      <c r="J551" s="40"/>
      <c r="K551" s="40"/>
      <c r="L551" s="44"/>
      <c r="M551" s="234"/>
      <c r="N551" s="235"/>
      <c r="O551" s="84"/>
      <c r="P551" s="84"/>
      <c r="Q551" s="84"/>
      <c r="R551" s="84"/>
      <c r="S551" s="84"/>
      <c r="T551" s="85"/>
      <c r="U551" s="38"/>
      <c r="V551" s="38"/>
      <c r="W551" s="38"/>
      <c r="X551" s="38"/>
      <c r="Y551" s="38"/>
      <c r="Z551" s="38"/>
      <c r="AA551" s="38"/>
      <c r="AB551" s="38"/>
      <c r="AC551" s="38"/>
      <c r="AD551" s="38"/>
      <c r="AE551" s="38"/>
      <c r="AT551" s="17" t="s">
        <v>165</v>
      </c>
      <c r="AU551" s="17" t="s">
        <v>82</v>
      </c>
    </row>
    <row r="552" spans="1:47" s="2" customFormat="1" ht="12">
      <c r="A552" s="38"/>
      <c r="B552" s="39"/>
      <c r="C552" s="40"/>
      <c r="D552" s="232" t="s">
        <v>216</v>
      </c>
      <c r="E552" s="40"/>
      <c r="F552" s="258" t="s">
        <v>413</v>
      </c>
      <c r="G552" s="40"/>
      <c r="H552" s="40"/>
      <c r="I552" s="136"/>
      <c r="J552" s="40"/>
      <c r="K552" s="40"/>
      <c r="L552" s="44"/>
      <c r="M552" s="234"/>
      <c r="N552" s="235"/>
      <c r="O552" s="84"/>
      <c r="P552" s="84"/>
      <c r="Q552" s="84"/>
      <c r="R552" s="84"/>
      <c r="S552" s="84"/>
      <c r="T552" s="85"/>
      <c r="U552" s="38"/>
      <c r="V552" s="38"/>
      <c r="W552" s="38"/>
      <c r="X552" s="38"/>
      <c r="Y552" s="38"/>
      <c r="Z552" s="38"/>
      <c r="AA552" s="38"/>
      <c r="AB552" s="38"/>
      <c r="AC552" s="38"/>
      <c r="AD552" s="38"/>
      <c r="AE552" s="38"/>
      <c r="AT552" s="17" t="s">
        <v>216</v>
      </c>
      <c r="AU552" s="17" t="s">
        <v>82</v>
      </c>
    </row>
    <row r="553" spans="1:51" s="13" customFormat="1" ht="12">
      <c r="A553" s="13"/>
      <c r="B553" s="236"/>
      <c r="C553" s="237"/>
      <c r="D553" s="232" t="s">
        <v>166</v>
      </c>
      <c r="E553" s="238" t="s">
        <v>19</v>
      </c>
      <c r="F553" s="239" t="s">
        <v>1337</v>
      </c>
      <c r="G553" s="237"/>
      <c r="H553" s="240">
        <v>4</v>
      </c>
      <c r="I553" s="241"/>
      <c r="J553" s="237"/>
      <c r="K553" s="237"/>
      <c r="L553" s="242"/>
      <c r="M553" s="243"/>
      <c r="N553" s="244"/>
      <c r="O553" s="244"/>
      <c r="P553" s="244"/>
      <c r="Q553" s="244"/>
      <c r="R553" s="244"/>
      <c r="S553" s="244"/>
      <c r="T553" s="245"/>
      <c r="U553" s="13"/>
      <c r="V553" s="13"/>
      <c r="W553" s="13"/>
      <c r="X553" s="13"/>
      <c r="Y553" s="13"/>
      <c r="Z553" s="13"/>
      <c r="AA553" s="13"/>
      <c r="AB553" s="13"/>
      <c r="AC553" s="13"/>
      <c r="AD553" s="13"/>
      <c r="AE553" s="13"/>
      <c r="AT553" s="246" t="s">
        <v>166</v>
      </c>
      <c r="AU553" s="246" t="s">
        <v>82</v>
      </c>
      <c r="AV553" s="13" t="s">
        <v>85</v>
      </c>
      <c r="AW553" s="13" t="s">
        <v>34</v>
      </c>
      <c r="AX553" s="13" t="s">
        <v>82</v>
      </c>
      <c r="AY553" s="246" t="s">
        <v>158</v>
      </c>
    </row>
    <row r="554" spans="1:65" s="2" customFormat="1" ht="44.25" customHeight="1">
      <c r="A554" s="38"/>
      <c r="B554" s="39"/>
      <c r="C554" s="219" t="s">
        <v>947</v>
      </c>
      <c r="D554" s="219" t="s">
        <v>159</v>
      </c>
      <c r="E554" s="220" t="s">
        <v>1429</v>
      </c>
      <c r="F554" s="221" t="s">
        <v>1430</v>
      </c>
      <c r="G554" s="222" t="s">
        <v>202</v>
      </c>
      <c r="H554" s="223">
        <v>3</v>
      </c>
      <c r="I554" s="224"/>
      <c r="J554" s="225">
        <f>ROUND(I554*H554,2)</f>
        <v>0</v>
      </c>
      <c r="K554" s="221" t="s">
        <v>19</v>
      </c>
      <c r="L554" s="44"/>
      <c r="M554" s="226" t="s">
        <v>19</v>
      </c>
      <c r="N554" s="227" t="s">
        <v>45</v>
      </c>
      <c r="O554" s="84"/>
      <c r="P554" s="228">
        <f>O554*H554</f>
        <v>0</v>
      </c>
      <c r="Q554" s="228">
        <v>0</v>
      </c>
      <c r="R554" s="228">
        <f>Q554*H554</f>
        <v>0</v>
      </c>
      <c r="S554" s="228">
        <v>0</v>
      </c>
      <c r="T554" s="229">
        <f>S554*H554</f>
        <v>0</v>
      </c>
      <c r="U554" s="38"/>
      <c r="V554" s="38"/>
      <c r="W554" s="38"/>
      <c r="X554" s="38"/>
      <c r="Y554" s="38"/>
      <c r="Z554" s="38"/>
      <c r="AA554" s="38"/>
      <c r="AB554" s="38"/>
      <c r="AC554" s="38"/>
      <c r="AD554" s="38"/>
      <c r="AE554" s="38"/>
      <c r="AR554" s="230" t="s">
        <v>236</v>
      </c>
      <c r="AT554" s="230" t="s">
        <v>159</v>
      </c>
      <c r="AU554" s="230" t="s">
        <v>82</v>
      </c>
      <c r="AY554" s="17" t="s">
        <v>158</v>
      </c>
      <c r="BE554" s="231">
        <f>IF(N554="základní",J554,0)</f>
        <v>0</v>
      </c>
      <c r="BF554" s="231">
        <f>IF(N554="snížená",J554,0)</f>
        <v>0</v>
      </c>
      <c r="BG554" s="231">
        <f>IF(N554="zákl. přenesená",J554,0)</f>
        <v>0</v>
      </c>
      <c r="BH554" s="231">
        <f>IF(N554="sníž. přenesená",J554,0)</f>
        <v>0</v>
      </c>
      <c r="BI554" s="231">
        <f>IF(N554="nulová",J554,0)</f>
        <v>0</v>
      </c>
      <c r="BJ554" s="17" t="s">
        <v>82</v>
      </c>
      <c r="BK554" s="231">
        <f>ROUND(I554*H554,2)</f>
        <v>0</v>
      </c>
      <c r="BL554" s="17" t="s">
        <v>236</v>
      </c>
      <c r="BM554" s="230" t="s">
        <v>1431</v>
      </c>
    </row>
    <row r="555" spans="1:47" s="2" customFormat="1" ht="12">
      <c r="A555" s="38"/>
      <c r="B555" s="39"/>
      <c r="C555" s="40"/>
      <c r="D555" s="232" t="s">
        <v>165</v>
      </c>
      <c r="E555" s="40"/>
      <c r="F555" s="233" t="s">
        <v>1430</v>
      </c>
      <c r="G555" s="40"/>
      <c r="H555" s="40"/>
      <c r="I555" s="136"/>
      <c r="J555" s="40"/>
      <c r="K555" s="40"/>
      <c r="L555" s="44"/>
      <c r="M555" s="234"/>
      <c r="N555" s="235"/>
      <c r="O555" s="84"/>
      <c r="P555" s="84"/>
      <c r="Q555" s="84"/>
      <c r="R555" s="84"/>
      <c r="S555" s="84"/>
      <c r="T555" s="85"/>
      <c r="U555" s="38"/>
      <c r="V555" s="38"/>
      <c r="W555" s="38"/>
      <c r="X555" s="38"/>
      <c r="Y555" s="38"/>
      <c r="Z555" s="38"/>
      <c r="AA555" s="38"/>
      <c r="AB555" s="38"/>
      <c r="AC555" s="38"/>
      <c r="AD555" s="38"/>
      <c r="AE555" s="38"/>
      <c r="AT555" s="17" t="s">
        <v>165</v>
      </c>
      <c r="AU555" s="17" t="s">
        <v>82</v>
      </c>
    </row>
    <row r="556" spans="1:51" s="13" customFormat="1" ht="12">
      <c r="A556" s="13"/>
      <c r="B556" s="236"/>
      <c r="C556" s="237"/>
      <c r="D556" s="232" t="s">
        <v>166</v>
      </c>
      <c r="E556" s="238" t="s">
        <v>19</v>
      </c>
      <c r="F556" s="239" t="s">
        <v>1432</v>
      </c>
      <c r="G556" s="237"/>
      <c r="H556" s="240">
        <v>3</v>
      </c>
      <c r="I556" s="241"/>
      <c r="J556" s="237"/>
      <c r="K556" s="237"/>
      <c r="L556" s="242"/>
      <c r="M556" s="243"/>
      <c r="N556" s="244"/>
      <c r="O556" s="244"/>
      <c r="P556" s="244"/>
      <c r="Q556" s="244"/>
      <c r="R556" s="244"/>
      <c r="S556" s="244"/>
      <c r="T556" s="245"/>
      <c r="U556" s="13"/>
      <c r="V556" s="13"/>
      <c r="W556" s="13"/>
      <c r="X556" s="13"/>
      <c r="Y556" s="13"/>
      <c r="Z556" s="13"/>
      <c r="AA556" s="13"/>
      <c r="AB556" s="13"/>
      <c r="AC556" s="13"/>
      <c r="AD556" s="13"/>
      <c r="AE556" s="13"/>
      <c r="AT556" s="246" t="s">
        <v>166</v>
      </c>
      <c r="AU556" s="246" t="s">
        <v>82</v>
      </c>
      <c r="AV556" s="13" t="s">
        <v>85</v>
      </c>
      <c r="AW556" s="13" t="s">
        <v>34</v>
      </c>
      <c r="AX556" s="13" t="s">
        <v>82</v>
      </c>
      <c r="AY556" s="246" t="s">
        <v>158</v>
      </c>
    </row>
    <row r="557" spans="1:65" s="2" customFormat="1" ht="55.5" customHeight="1">
      <c r="A557" s="38"/>
      <c r="B557" s="39"/>
      <c r="C557" s="219" t="s">
        <v>952</v>
      </c>
      <c r="D557" s="219" t="s">
        <v>159</v>
      </c>
      <c r="E557" s="220" t="s">
        <v>416</v>
      </c>
      <c r="F557" s="221" t="s">
        <v>1433</v>
      </c>
      <c r="G557" s="222" t="s">
        <v>202</v>
      </c>
      <c r="H557" s="223">
        <v>3</v>
      </c>
      <c r="I557" s="224"/>
      <c r="J557" s="225">
        <f>ROUND(I557*H557,2)</f>
        <v>0</v>
      </c>
      <c r="K557" s="221" t="s">
        <v>19</v>
      </c>
      <c r="L557" s="44"/>
      <c r="M557" s="226" t="s">
        <v>19</v>
      </c>
      <c r="N557" s="227" t="s">
        <v>45</v>
      </c>
      <c r="O557" s="84"/>
      <c r="P557" s="228">
        <f>O557*H557</f>
        <v>0</v>
      </c>
      <c r="Q557" s="228">
        <v>0</v>
      </c>
      <c r="R557" s="228">
        <f>Q557*H557</f>
        <v>0</v>
      </c>
      <c r="S557" s="228">
        <v>0</v>
      </c>
      <c r="T557" s="229">
        <f>S557*H557</f>
        <v>0</v>
      </c>
      <c r="U557" s="38"/>
      <c r="V557" s="38"/>
      <c r="W557" s="38"/>
      <c r="X557" s="38"/>
      <c r="Y557" s="38"/>
      <c r="Z557" s="38"/>
      <c r="AA557" s="38"/>
      <c r="AB557" s="38"/>
      <c r="AC557" s="38"/>
      <c r="AD557" s="38"/>
      <c r="AE557" s="38"/>
      <c r="AR557" s="230" t="s">
        <v>236</v>
      </c>
      <c r="AT557" s="230" t="s">
        <v>159</v>
      </c>
      <c r="AU557" s="230" t="s">
        <v>82</v>
      </c>
      <c r="AY557" s="17" t="s">
        <v>158</v>
      </c>
      <c r="BE557" s="231">
        <f>IF(N557="základní",J557,0)</f>
        <v>0</v>
      </c>
      <c r="BF557" s="231">
        <f>IF(N557="snížená",J557,0)</f>
        <v>0</v>
      </c>
      <c r="BG557" s="231">
        <f>IF(N557="zákl. přenesená",J557,0)</f>
        <v>0</v>
      </c>
      <c r="BH557" s="231">
        <f>IF(N557="sníž. přenesená",J557,0)</f>
        <v>0</v>
      </c>
      <c r="BI557" s="231">
        <f>IF(N557="nulová",J557,0)</f>
        <v>0</v>
      </c>
      <c r="BJ557" s="17" t="s">
        <v>82</v>
      </c>
      <c r="BK557" s="231">
        <f>ROUND(I557*H557,2)</f>
        <v>0</v>
      </c>
      <c r="BL557" s="17" t="s">
        <v>236</v>
      </c>
      <c r="BM557" s="230" t="s">
        <v>1434</v>
      </c>
    </row>
    <row r="558" spans="1:47" s="2" customFormat="1" ht="12">
      <c r="A558" s="38"/>
      <c r="B558" s="39"/>
      <c r="C558" s="40"/>
      <c r="D558" s="232" t="s">
        <v>165</v>
      </c>
      <c r="E558" s="40"/>
      <c r="F558" s="233" t="s">
        <v>1433</v>
      </c>
      <c r="G558" s="40"/>
      <c r="H558" s="40"/>
      <c r="I558" s="136"/>
      <c r="J558" s="40"/>
      <c r="K558" s="40"/>
      <c r="L558" s="44"/>
      <c r="M558" s="234"/>
      <c r="N558" s="235"/>
      <c r="O558" s="84"/>
      <c r="P558" s="84"/>
      <c r="Q558" s="84"/>
      <c r="R558" s="84"/>
      <c r="S558" s="84"/>
      <c r="T558" s="85"/>
      <c r="U558" s="38"/>
      <c r="V558" s="38"/>
      <c r="W558" s="38"/>
      <c r="X558" s="38"/>
      <c r="Y558" s="38"/>
      <c r="Z558" s="38"/>
      <c r="AA558" s="38"/>
      <c r="AB558" s="38"/>
      <c r="AC558" s="38"/>
      <c r="AD558" s="38"/>
      <c r="AE558" s="38"/>
      <c r="AT558" s="17" t="s">
        <v>165</v>
      </c>
      <c r="AU558" s="17" t="s">
        <v>82</v>
      </c>
    </row>
    <row r="559" spans="1:51" s="13" customFormat="1" ht="12">
      <c r="A559" s="13"/>
      <c r="B559" s="236"/>
      <c r="C559" s="237"/>
      <c r="D559" s="232" t="s">
        <v>166</v>
      </c>
      <c r="E559" s="238" t="s">
        <v>19</v>
      </c>
      <c r="F559" s="239" t="s">
        <v>1432</v>
      </c>
      <c r="G559" s="237"/>
      <c r="H559" s="240">
        <v>3</v>
      </c>
      <c r="I559" s="241"/>
      <c r="J559" s="237"/>
      <c r="K559" s="237"/>
      <c r="L559" s="242"/>
      <c r="M559" s="243"/>
      <c r="N559" s="244"/>
      <c r="O559" s="244"/>
      <c r="P559" s="244"/>
      <c r="Q559" s="244"/>
      <c r="R559" s="244"/>
      <c r="S559" s="244"/>
      <c r="T559" s="245"/>
      <c r="U559" s="13"/>
      <c r="V559" s="13"/>
      <c r="W559" s="13"/>
      <c r="X559" s="13"/>
      <c r="Y559" s="13"/>
      <c r="Z559" s="13"/>
      <c r="AA559" s="13"/>
      <c r="AB559" s="13"/>
      <c r="AC559" s="13"/>
      <c r="AD559" s="13"/>
      <c r="AE559" s="13"/>
      <c r="AT559" s="246" t="s">
        <v>166</v>
      </c>
      <c r="AU559" s="246" t="s">
        <v>82</v>
      </c>
      <c r="AV559" s="13" t="s">
        <v>85</v>
      </c>
      <c r="AW559" s="13" t="s">
        <v>34</v>
      </c>
      <c r="AX559" s="13" t="s">
        <v>82</v>
      </c>
      <c r="AY559" s="246" t="s">
        <v>158</v>
      </c>
    </row>
    <row r="560" spans="1:65" s="2" customFormat="1" ht="16.5" customHeight="1">
      <c r="A560" s="38"/>
      <c r="B560" s="39"/>
      <c r="C560" s="219" t="s">
        <v>957</v>
      </c>
      <c r="D560" s="219" t="s">
        <v>159</v>
      </c>
      <c r="E560" s="220" t="s">
        <v>1435</v>
      </c>
      <c r="F560" s="221" t="s">
        <v>710</v>
      </c>
      <c r="G560" s="222" t="s">
        <v>202</v>
      </c>
      <c r="H560" s="223">
        <v>1</v>
      </c>
      <c r="I560" s="224"/>
      <c r="J560" s="225">
        <f>ROUND(I560*H560,2)</f>
        <v>0</v>
      </c>
      <c r="K560" s="221" t="s">
        <v>19</v>
      </c>
      <c r="L560" s="44"/>
      <c r="M560" s="226" t="s">
        <v>19</v>
      </c>
      <c r="N560" s="227" t="s">
        <v>45</v>
      </c>
      <c r="O560" s="84"/>
      <c r="P560" s="228">
        <f>O560*H560</f>
        <v>0</v>
      </c>
      <c r="Q560" s="228">
        <v>0</v>
      </c>
      <c r="R560" s="228">
        <f>Q560*H560</f>
        <v>0</v>
      </c>
      <c r="S560" s="228">
        <v>0</v>
      </c>
      <c r="T560" s="229">
        <f>S560*H560</f>
        <v>0</v>
      </c>
      <c r="U560" s="38"/>
      <c r="V560" s="38"/>
      <c r="W560" s="38"/>
      <c r="X560" s="38"/>
      <c r="Y560" s="38"/>
      <c r="Z560" s="38"/>
      <c r="AA560" s="38"/>
      <c r="AB560" s="38"/>
      <c r="AC560" s="38"/>
      <c r="AD560" s="38"/>
      <c r="AE560" s="38"/>
      <c r="AR560" s="230" t="s">
        <v>236</v>
      </c>
      <c r="AT560" s="230" t="s">
        <v>159</v>
      </c>
      <c r="AU560" s="230" t="s">
        <v>82</v>
      </c>
      <c r="AY560" s="17" t="s">
        <v>158</v>
      </c>
      <c r="BE560" s="231">
        <f>IF(N560="základní",J560,0)</f>
        <v>0</v>
      </c>
      <c r="BF560" s="231">
        <f>IF(N560="snížená",J560,0)</f>
        <v>0</v>
      </c>
      <c r="BG560" s="231">
        <f>IF(N560="zákl. přenesená",J560,0)</f>
        <v>0</v>
      </c>
      <c r="BH560" s="231">
        <f>IF(N560="sníž. přenesená",J560,0)</f>
        <v>0</v>
      </c>
      <c r="BI560" s="231">
        <f>IF(N560="nulová",J560,0)</f>
        <v>0</v>
      </c>
      <c r="BJ560" s="17" t="s">
        <v>82</v>
      </c>
      <c r="BK560" s="231">
        <f>ROUND(I560*H560,2)</f>
        <v>0</v>
      </c>
      <c r="BL560" s="17" t="s">
        <v>236</v>
      </c>
      <c r="BM560" s="230" t="s">
        <v>1436</v>
      </c>
    </row>
    <row r="561" spans="1:47" s="2" customFormat="1" ht="12">
      <c r="A561" s="38"/>
      <c r="B561" s="39"/>
      <c r="C561" s="40"/>
      <c r="D561" s="232" t="s">
        <v>165</v>
      </c>
      <c r="E561" s="40"/>
      <c r="F561" s="233" t="s">
        <v>1437</v>
      </c>
      <c r="G561" s="40"/>
      <c r="H561" s="40"/>
      <c r="I561" s="136"/>
      <c r="J561" s="40"/>
      <c r="K561" s="40"/>
      <c r="L561" s="44"/>
      <c r="M561" s="234"/>
      <c r="N561" s="235"/>
      <c r="O561" s="84"/>
      <c r="P561" s="84"/>
      <c r="Q561" s="84"/>
      <c r="R561" s="84"/>
      <c r="S561" s="84"/>
      <c r="T561" s="85"/>
      <c r="U561" s="38"/>
      <c r="V561" s="38"/>
      <c r="W561" s="38"/>
      <c r="X561" s="38"/>
      <c r="Y561" s="38"/>
      <c r="Z561" s="38"/>
      <c r="AA561" s="38"/>
      <c r="AB561" s="38"/>
      <c r="AC561" s="38"/>
      <c r="AD561" s="38"/>
      <c r="AE561" s="38"/>
      <c r="AT561" s="17" t="s">
        <v>165</v>
      </c>
      <c r="AU561" s="17" t="s">
        <v>82</v>
      </c>
    </row>
    <row r="562" spans="1:51" s="13" customFormat="1" ht="12">
      <c r="A562" s="13"/>
      <c r="B562" s="236"/>
      <c r="C562" s="237"/>
      <c r="D562" s="232" t="s">
        <v>166</v>
      </c>
      <c r="E562" s="238" t="s">
        <v>19</v>
      </c>
      <c r="F562" s="239" t="s">
        <v>1307</v>
      </c>
      <c r="G562" s="237"/>
      <c r="H562" s="240">
        <v>1</v>
      </c>
      <c r="I562" s="241"/>
      <c r="J562" s="237"/>
      <c r="K562" s="237"/>
      <c r="L562" s="242"/>
      <c r="M562" s="243"/>
      <c r="N562" s="244"/>
      <c r="O562" s="244"/>
      <c r="P562" s="244"/>
      <c r="Q562" s="244"/>
      <c r="R562" s="244"/>
      <c r="S562" s="244"/>
      <c r="T562" s="245"/>
      <c r="U562" s="13"/>
      <c r="V562" s="13"/>
      <c r="W562" s="13"/>
      <c r="X562" s="13"/>
      <c r="Y562" s="13"/>
      <c r="Z562" s="13"/>
      <c r="AA562" s="13"/>
      <c r="AB562" s="13"/>
      <c r="AC562" s="13"/>
      <c r="AD562" s="13"/>
      <c r="AE562" s="13"/>
      <c r="AT562" s="246" t="s">
        <v>166</v>
      </c>
      <c r="AU562" s="246" t="s">
        <v>82</v>
      </c>
      <c r="AV562" s="13" t="s">
        <v>85</v>
      </c>
      <c r="AW562" s="13" t="s">
        <v>34</v>
      </c>
      <c r="AX562" s="13" t="s">
        <v>82</v>
      </c>
      <c r="AY562" s="246" t="s">
        <v>158</v>
      </c>
    </row>
    <row r="563" spans="1:65" s="2" customFormat="1" ht="16.5" customHeight="1">
      <c r="A563" s="38"/>
      <c r="B563" s="39"/>
      <c r="C563" s="219" t="s">
        <v>961</v>
      </c>
      <c r="D563" s="219" t="s">
        <v>159</v>
      </c>
      <c r="E563" s="220" t="s">
        <v>975</v>
      </c>
      <c r="F563" s="221" t="s">
        <v>976</v>
      </c>
      <c r="G563" s="222" t="s">
        <v>977</v>
      </c>
      <c r="H563" s="223">
        <v>1</v>
      </c>
      <c r="I563" s="224"/>
      <c r="J563" s="225">
        <f>ROUND(I563*H563,2)</f>
        <v>0</v>
      </c>
      <c r="K563" s="221" t="s">
        <v>19</v>
      </c>
      <c r="L563" s="44"/>
      <c r="M563" s="226" t="s">
        <v>19</v>
      </c>
      <c r="N563" s="227" t="s">
        <v>45</v>
      </c>
      <c r="O563" s="84"/>
      <c r="P563" s="228">
        <f>O563*H563</f>
        <v>0</v>
      </c>
      <c r="Q563" s="228">
        <v>0</v>
      </c>
      <c r="R563" s="228">
        <f>Q563*H563</f>
        <v>0</v>
      </c>
      <c r="S563" s="228">
        <v>0</v>
      </c>
      <c r="T563" s="229">
        <f>S563*H563</f>
        <v>0</v>
      </c>
      <c r="U563" s="38"/>
      <c r="V563" s="38"/>
      <c r="W563" s="38"/>
      <c r="X563" s="38"/>
      <c r="Y563" s="38"/>
      <c r="Z563" s="38"/>
      <c r="AA563" s="38"/>
      <c r="AB563" s="38"/>
      <c r="AC563" s="38"/>
      <c r="AD563" s="38"/>
      <c r="AE563" s="38"/>
      <c r="AR563" s="230" t="s">
        <v>236</v>
      </c>
      <c r="AT563" s="230" t="s">
        <v>159</v>
      </c>
      <c r="AU563" s="230" t="s">
        <v>82</v>
      </c>
      <c r="AY563" s="17" t="s">
        <v>158</v>
      </c>
      <c r="BE563" s="231">
        <f>IF(N563="základní",J563,0)</f>
        <v>0</v>
      </c>
      <c r="BF563" s="231">
        <f>IF(N563="snížená",J563,0)</f>
        <v>0</v>
      </c>
      <c r="BG563" s="231">
        <f>IF(N563="zákl. přenesená",J563,0)</f>
        <v>0</v>
      </c>
      <c r="BH563" s="231">
        <f>IF(N563="sníž. přenesená",J563,0)</f>
        <v>0</v>
      </c>
      <c r="BI563" s="231">
        <f>IF(N563="nulová",J563,0)</f>
        <v>0</v>
      </c>
      <c r="BJ563" s="17" t="s">
        <v>82</v>
      </c>
      <c r="BK563" s="231">
        <f>ROUND(I563*H563,2)</f>
        <v>0</v>
      </c>
      <c r="BL563" s="17" t="s">
        <v>236</v>
      </c>
      <c r="BM563" s="230" t="s">
        <v>978</v>
      </c>
    </row>
    <row r="564" spans="1:47" s="2" customFormat="1" ht="12">
      <c r="A564" s="38"/>
      <c r="B564" s="39"/>
      <c r="C564" s="40"/>
      <c r="D564" s="232" t="s">
        <v>165</v>
      </c>
      <c r="E564" s="40"/>
      <c r="F564" s="233" t="s">
        <v>979</v>
      </c>
      <c r="G564" s="40"/>
      <c r="H564" s="40"/>
      <c r="I564" s="136"/>
      <c r="J564" s="40"/>
      <c r="K564" s="40"/>
      <c r="L564" s="44"/>
      <c r="M564" s="234"/>
      <c r="N564" s="235"/>
      <c r="O564" s="84"/>
      <c r="P564" s="84"/>
      <c r="Q564" s="84"/>
      <c r="R564" s="84"/>
      <c r="S564" s="84"/>
      <c r="T564" s="85"/>
      <c r="U564" s="38"/>
      <c r="V564" s="38"/>
      <c r="W564" s="38"/>
      <c r="X564" s="38"/>
      <c r="Y564" s="38"/>
      <c r="Z564" s="38"/>
      <c r="AA564" s="38"/>
      <c r="AB564" s="38"/>
      <c r="AC564" s="38"/>
      <c r="AD564" s="38"/>
      <c r="AE564" s="38"/>
      <c r="AT564" s="17" t="s">
        <v>165</v>
      </c>
      <c r="AU564" s="17" t="s">
        <v>82</v>
      </c>
    </row>
    <row r="565" spans="1:65" s="2" customFormat="1" ht="16.5" customHeight="1">
      <c r="A565" s="38"/>
      <c r="B565" s="39"/>
      <c r="C565" s="219" t="s">
        <v>965</v>
      </c>
      <c r="D565" s="219" t="s">
        <v>159</v>
      </c>
      <c r="E565" s="220" t="s">
        <v>981</v>
      </c>
      <c r="F565" s="221" t="s">
        <v>982</v>
      </c>
      <c r="G565" s="222" t="s">
        <v>977</v>
      </c>
      <c r="H565" s="223">
        <v>1</v>
      </c>
      <c r="I565" s="224"/>
      <c r="J565" s="225">
        <f>ROUND(I565*H565,2)</f>
        <v>0</v>
      </c>
      <c r="K565" s="221" t="s">
        <v>19</v>
      </c>
      <c r="L565" s="44"/>
      <c r="M565" s="226" t="s">
        <v>19</v>
      </c>
      <c r="N565" s="227" t="s">
        <v>45</v>
      </c>
      <c r="O565" s="84"/>
      <c r="P565" s="228">
        <f>O565*H565</f>
        <v>0</v>
      </c>
      <c r="Q565" s="228">
        <v>0</v>
      </c>
      <c r="R565" s="228">
        <f>Q565*H565</f>
        <v>0</v>
      </c>
      <c r="S565" s="228">
        <v>0</v>
      </c>
      <c r="T565" s="229">
        <f>S565*H565</f>
        <v>0</v>
      </c>
      <c r="U565" s="38"/>
      <c r="V565" s="38"/>
      <c r="W565" s="38"/>
      <c r="X565" s="38"/>
      <c r="Y565" s="38"/>
      <c r="Z565" s="38"/>
      <c r="AA565" s="38"/>
      <c r="AB565" s="38"/>
      <c r="AC565" s="38"/>
      <c r="AD565" s="38"/>
      <c r="AE565" s="38"/>
      <c r="AR565" s="230" t="s">
        <v>236</v>
      </c>
      <c r="AT565" s="230" t="s">
        <v>159</v>
      </c>
      <c r="AU565" s="230" t="s">
        <v>82</v>
      </c>
      <c r="AY565" s="17" t="s">
        <v>158</v>
      </c>
      <c r="BE565" s="231">
        <f>IF(N565="základní",J565,0)</f>
        <v>0</v>
      </c>
      <c r="BF565" s="231">
        <f>IF(N565="snížená",J565,0)</f>
        <v>0</v>
      </c>
      <c r="BG565" s="231">
        <f>IF(N565="zákl. přenesená",J565,0)</f>
        <v>0</v>
      </c>
      <c r="BH565" s="231">
        <f>IF(N565="sníž. přenesená",J565,0)</f>
        <v>0</v>
      </c>
      <c r="BI565" s="231">
        <f>IF(N565="nulová",J565,0)</f>
        <v>0</v>
      </c>
      <c r="BJ565" s="17" t="s">
        <v>82</v>
      </c>
      <c r="BK565" s="231">
        <f>ROUND(I565*H565,2)</f>
        <v>0</v>
      </c>
      <c r="BL565" s="17" t="s">
        <v>236</v>
      </c>
      <c r="BM565" s="230" t="s">
        <v>983</v>
      </c>
    </row>
    <row r="566" spans="1:47" s="2" customFormat="1" ht="12">
      <c r="A566" s="38"/>
      <c r="B566" s="39"/>
      <c r="C566" s="40"/>
      <c r="D566" s="232" t="s">
        <v>165</v>
      </c>
      <c r="E566" s="40"/>
      <c r="F566" s="233" t="s">
        <v>984</v>
      </c>
      <c r="G566" s="40"/>
      <c r="H566" s="40"/>
      <c r="I566" s="136"/>
      <c r="J566" s="40"/>
      <c r="K566" s="40"/>
      <c r="L566" s="44"/>
      <c r="M566" s="234"/>
      <c r="N566" s="235"/>
      <c r="O566" s="84"/>
      <c r="P566" s="84"/>
      <c r="Q566" s="84"/>
      <c r="R566" s="84"/>
      <c r="S566" s="84"/>
      <c r="T566" s="85"/>
      <c r="U566" s="38"/>
      <c r="V566" s="38"/>
      <c r="W566" s="38"/>
      <c r="X566" s="38"/>
      <c r="Y566" s="38"/>
      <c r="Z566" s="38"/>
      <c r="AA566" s="38"/>
      <c r="AB566" s="38"/>
      <c r="AC566" s="38"/>
      <c r="AD566" s="38"/>
      <c r="AE566" s="38"/>
      <c r="AT566" s="17" t="s">
        <v>165</v>
      </c>
      <c r="AU566" s="17" t="s">
        <v>82</v>
      </c>
    </row>
    <row r="567" spans="1:63" s="12" customFormat="1" ht="22.8" customHeight="1">
      <c r="A567" s="12"/>
      <c r="B567" s="205"/>
      <c r="C567" s="206"/>
      <c r="D567" s="207" t="s">
        <v>73</v>
      </c>
      <c r="E567" s="269" t="s">
        <v>82</v>
      </c>
      <c r="F567" s="269" t="s">
        <v>985</v>
      </c>
      <c r="G567" s="206"/>
      <c r="H567" s="206"/>
      <c r="I567" s="209"/>
      <c r="J567" s="270">
        <f>BK567</f>
        <v>0</v>
      </c>
      <c r="K567" s="206"/>
      <c r="L567" s="211"/>
      <c r="M567" s="212"/>
      <c r="N567" s="213"/>
      <c r="O567" s="213"/>
      <c r="P567" s="214">
        <f>SUM(P568:P626)</f>
        <v>0</v>
      </c>
      <c r="Q567" s="213"/>
      <c r="R567" s="214">
        <f>SUM(R568:R626)</f>
        <v>26.198850000000004</v>
      </c>
      <c r="S567" s="213"/>
      <c r="T567" s="215">
        <f>SUM(T568:T626)</f>
        <v>109.20000000000002</v>
      </c>
      <c r="U567" s="12"/>
      <c r="V567" s="12"/>
      <c r="W567" s="12"/>
      <c r="X567" s="12"/>
      <c r="Y567" s="12"/>
      <c r="Z567" s="12"/>
      <c r="AA567" s="12"/>
      <c r="AB567" s="12"/>
      <c r="AC567" s="12"/>
      <c r="AD567" s="12"/>
      <c r="AE567" s="12"/>
      <c r="AR567" s="216" t="s">
        <v>82</v>
      </c>
      <c r="AT567" s="217" t="s">
        <v>73</v>
      </c>
      <c r="AU567" s="217" t="s">
        <v>82</v>
      </c>
      <c r="AY567" s="216" t="s">
        <v>158</v>
      </c>
      <c r="BK567" s="218">
        <f>SUM(BK568:BK626)</f>
        <v>0</v>
      </c>
    </row>
    <row r="568" spans="1:65" s="2" customFormat="1" ht="21.75" customHeight="1">
      <c r="A568" s="38"/>
      <c r="B568" s="39"/>
      <c r="C568" s="219" t="s">
        <v>970</v>
      </c>
      <c r="D568" s="219" t="s">
        <v>159</v>
      </c>
      <c r="E568" s="220" t="s">
        <v>987</v>
      </c>
      <c r="F568" s="221" t="s">
        <v>988</v>
      </c>
      <c r="G568" s="222" t="s">
        <v>202</v>
      </c>
      <c r="H568" s="223">
        <v>4</v>
      </c>
      <c r="I568" s="224"/>
      <c r="J568" s="225">
        <f>ROUND(I568*H568,2)</f>
        <v>0</v>
      </c>
      <c r="K568" s="221" t="s">
        <v>213</v>
      </c>
      <c r="L568" s="44"/>
      <c r="M568" s="226" t="s">
        <v>19</v>
      </c>
      <c r="N568" s="227" t="s">
        <v>45</v>
      </c>
      <c r="O568" s="84"/>
      <c r="P568" s="228">
        <f>O568*H568</f>
        <v>0</v>
      </c>
      <c r="Q568" s="228">
        <v>0.00065</v>
      </c>
      <c r="R568" s="228">
        <f>Q568*H568</f>
        <v>0.0026</v>
      </c>
      <c r="S568" s="228">
        <v>0</v>
      </c>
      <c r="T568" s="229">
        <f>S568*H568</f>
        <v>0</v>
      </c>
      <c r="U568" s="38"/>
      <c r="V568" s="38"/>
      <c r="W568" s="38"/>
      <c r="X568" s="38"/>
      <c r="Y568" s="38"/>
      <c r="Z568" s="38"/>
      <c r="AA568" s="38"/>
      <c r="AB568" s="38"/>
      <c r="AC568" s="38"/>
      <c r="AD568" s="38"/>
      <c r="AE568" s="38"/>
      <c r="AR568" s="230" t="s">
        <v>249</v>
      </c>
      <c r="AT568" s="230" t="s">
        <v>159</v>
      </c>
      <c r="AU568" s="230" t="s">
        <v>85</v>
      </c>
      <c r="AY568" s="17" t="s">
        <v>158</v>
      </c>
      <c r="BE568" s="231">
        <f>IF(N568="základní",J568,0)</f>
        <v>0</v>
      </c>
      <c r="BF568" s="231">
        <f>IF(N568="snížená",J568,0)</f>
        <v>0</v>
      </c>
      <c r="BG568" s="231">
        <f>IF(N568="zákl. přenesená",J568,0)</f>
        <v>0</v>
      </c>
      <c r="BH568" s="231">
        <f>IF(N568="sníž. přenesená",J568,0)</f>
        <v>0</v>
      </c>
      <c r="BI568" s="231">
        <f>IF(N568="nulová",J568,0)</f>
        <v>0</v>
      </c>
      <c r="BJ568" s="17" t="s">
        <v>82</v>
      </c>
      <c r="BK568" s="231">
        <f>ROUND(I568*H568,2)</f>
        <v>0</v>
      </c>
      <c r="BL568" s="17" t="s">
        <v>249</v>
      </c>
      <c r="BM568" s="230" t="s">
        <v>989</v>
      </c>
    </row>
    <row r="569" spans="1:47" s="2" customFormat="1" ht="12">
      <c r="A569" s="38"/>
      <c r="B569" s="39"/>
      <c r="C569" s="40"/>
      <c r="D569" s="232" t="s">
        <v>165</v>
      </c>
      <c r="E569" s="40"/>
      <c r="F569" s="233" t="s">
        <v>990</v>
      </c>
      <c r="G569" s="40"/>
      <c r="H569" s="40"/>
      <c r="I569" s="136"/>
      <c r="J569" s="40"/>
      <c r="K569" s="40"/>
      <c r="L569" s="44"/>
      <c r="M569" s="234"/>
      <c r="N569" s="235"/>
      <c r="O569" s="84"/>
      <c r="P569" s="84"/>
      <c r="Q569" s="84"/>
      <c r="R569" s="84"/>
      <c r="S569" s="84"/>
      <c r="T569" s="85"/>
      <c r="U569" s="38"/>
      <c r="V569" s="38"/>
      <c r="W569" s="38"/>
      <c r="X569" s="38"/>
      <c r="Y569" s="38"/>
      <c r="Z569" s="38"/>
      <c r="AA569" s="38"/>
      <c r="AB569" s="38"/>
      <c r="AC569" s="38"/>
      <c r="AD569" s="38"/>
      <c r="AE569" s="38"/>
      <c r="AT569" s="17" t="s">
        <v>165</v>
      </c>
      <c r="AU569" s="17" t="s">
        <v>85</v>
      </c>
    </row>
    <row r="570" spans="1:47" s="2" customFormat="1" ht="12">
      <c r="A570" s="38"/>
      <c r="B570" s="39"/>
      <c r="C570" s="40"/>
      <c r="D570" s="232" t="s">
        <v>216</v>
      </c>
      <c r="E570" s="40"/>
      <c r="F570" s="258" t="s">
        <v>991</v>
      </c>
      <c r="G570" s="40"/>
      <c r="H570" s="40"/>
      <c r="I570" s="136"/>
      <c r="J570" s="40"/>
      <c r="K570" s="40"/>
      <c r="L570" s="44"/>
      <c r="M570" s="234"/>
      <c r="N570" s="235"/>
      <c r="O570" s="84"/>
      <c r="P570" s="84"/>
      <c r="Q570" s="84"/>
      <c r="R570" s="84"/>
      <c r="S570" s="84"/>
      <c r="T570" s="85"/>
      <c r="U570" s="38"/>
      <c r="V570" s="38"/>
      <c r="W570" s="38"/>
      <c r="X570" s="38"/>
      <c r="Y570" s="38"/>
      <c r="Z570" s="38"/>
      <c r="AA570" s="38"/>
      <c r="AB570" s="38"/>
      <c r="AC570" s="38"/>
      <c r="AD570" s="38"/>
      <c r="AE570" s="38"/>
      <c r="AT570" s="17" t="s">
        <v>216</v>
      </c>
      <c r="AU570" s="17" t="s">
        <v>85</v>
      </c>
    </row>
    <row r="571" spans="1:51" s="13" customFormat="1" ht="12">
      <c r="A571" s="13"/>
      <c r="B571" s="236"/>
      <c r="C571" s="237"/>
      <c r="D571" s="232" t="s">
        <v>166</v>
      </c>
      <c r="E571" s="238" t="s">
        <v>19</v>
      </c>
      <c r="F571" s="239" t="s">
        <v>1337</v>
      </c>
      <c r="G571" s="237"/>
      <c r="H571" s="240">
        <v>4</v>
      </c>
      <c r="I571" s="241"/>
      <c r="J571" s="237"/>
      <c r="K571" s="237"/>
      <c r="L571" s="242"/>
      <c r="M571" s="243"/>
      <c r="N571" s="244"/>
      <c r="O571" s="244"/>
      <c r="P571" s="244"/>
      <c r="Q571" s="244"/>
      <c r="R571" s="244"/>
      <c r="S571" s="244"/>
      <c r="T571" s="245"/>
      <c r="U571" s="13"/>
      <c r="V571" s="13"/>
      <c r="W571" s="13"/>
      <c r="X571" s="13"/>
      <c r="Y571" s="13"/>
      <c r="Z571" s="13"/>
      <c r="AA571" s="13"/>
      <c r="AB571" s="13"/>
      <c r="AC571" s="13"/>
      <c r="AD571" s="13"/>
      <c r="AE571" s="13"/>
      <c r="AT571" s="246" t="s">
        <v>166</v>
      </c>
      <c r="AU571" s="246" t="s">
        <v>85</v>
      </c>
      <c r="AV571" s="13" t="s">
        <v>85</v>
      </c>
      <c r="AW571" s="13" t="s">
        <v>34</v>
      </c>
      <c r="AX571" s="13" t="s">
        <v>82</v>
      </c>
      <c r="AY571" s="246" t="s">
        <v>158</v>
      </c>
    </row>
    <row r="572" spans="1:65" s="2" customFormat="1" ht="21.75" customHeight="1">
      <c r="A572" s="38"/>
      <c r="B572" s="39"/>
      <c r="C572" s="219" t="s">
        <v>974</v>
      </c>
      <c r="D572" s="219" t="s">
        <v>159</v>
      </c>
      <c r="E572" s="220" t="s">
        <v>994</v>
      </c>
      <c r="F572" s="221" t="s">
        <v>995</v>
      </c>
      <c r="G572" s="222" t="s">
        <v>202</v>
      </c>
      <c r="H572" s="223">
        <v>4</v>
      </c>
      <c r="I572" s="224"/>
      <c r="J572" s="225">
        <f>ROUND(I572*H572,2)</f>
        <v>0</v>
      </c>
      <c r="K572" s="221" t="s">
        <v>213</v>
      </c>
      <c r="L572" s="44"/>
      <c r="M572" s="226" t="s">
        <v>19</v>
      </c>
      <c r="N572" s="227" t="s">
        <v>45</v>
      </c>
      <c r="O572" s="84"/>
      <c r="P572" s="228">
        <f>O572*H572</f>
        <v>0</v>
      </c>
      <c r="Q572" s="228">
        <v>0</v>
      </c>
      <c r="R572" s="228">
        <f>Q572*H572</f>
        <v>0</v>
      </c>
      <c r="S572" s="228">
        <v>0</v>
      </c>
      <c r="T572" s="229">
        <f>S572*H572</f>
        <v>0</v>
      </c>
      <c r="U572" s="38"/>
      <c r="V572" s="38"/>
      <c r="W572" s="38"/>
      <c r="X572" s="38"/>
      <c r="Y572" s="38"/>
      <c r="Z572" s="38"/>
      <c r="AA572" s="38"/>
      <c r="AB572" s="38"/>
      <c r="AC572" s="38"/>
      <c r="AD572" s="38"/>
      <c r="AE572" s="38"/>
      <c r="AR572" s="230" t="s">
        <v>249</v>
      </c>
      <c r="AT572" s="230" t="s">
        <v>159</v>
      </c>
      <c r="AU572" s="230" t="s">
        <v>85</v>
      </c>
      <c r="AY572" s="17" t="s">
        <v>158</v>
      </c>
      <c r="BE572" s="231">
        <f>IF(N572="základní",J572,0)</f>
        <v>0</v>
      </c>
      <c r="BF572" s="231">
        <f>IF(N572="snížená",J572,0)</f>
        <v>0</v>
      </c>
      <c r="BG572" s="231">
        <f>IF(N572="zákl. přenesená",J572,0)</f>
        <v>0</v>
      </c>
      <c r="BH572" s="231">
        <f>IF(N572="sníž. přenesená",J572,0)</f>
        <v>0</v>
      </c>
      <c r="BI572" s="231">
        <f>IF(N572="nulová",J572,0)</f>
        <v>0</v>
      </c>
      <c r="BJ572" s="17" t="s">
        <v>82</v>
      </c>
      <c r="BK572" s="231">
        <f>ROUND(I572*H572,2)</f>
        <v>0</v>
      </c>
      <c r="BL572" s="17" t="s">
        <v>249</v>
      </c>
      <c r="BM572" s="230" t="s">
        <v>996</v>
      </c>
    </row>
    <row r="573" spans="1:47" s="2" customFormat="1" ht="12">
      <c r="A573" s="38"/>
      <c r="B573" s="39"/>
      <c r="C573" s="40"/>
      <c r="D573" s="232" t="s">
        <v>165</v>
      </c>
      <c r="E573" s="40"/>
      <c r="F573" s="233" t="s">
        <v>997</v>
      </c>
      <c r="G573" s="40"/>
      <c r="H573" s="40"/>
      <c r="I573" s="136"/>
      <c r="J573" s="40"/>
      <c r="K573" s="40"/>
      <c r="L573" s="44"/>
      <c r="M573" s="234"/>
      <c r="N573" s="235"/>
      <c r="O573" s="84"/>
      <c r="P573" s="84"/>
      <c r="Q573" s="84"/>
      <c r="R573" s="84"/>
      <c r="S573" s="84"/>
      <c r="T573" s="85"/>
      <c r="U573" s="38"/>
      <c r="V573" s="38"/>
      <c r="W573" s="38"/>
      <c r="X573" s="38"/>
      <c r="Y573" s="38"/>
      <c r="Z573" s="38"/>
      <c r="AA573" s="38"/>
      <c r="AB573" s="38"/>
      <c r="AC573" s="38"/>
      <c r="AD573" s="38"/>
      <c r="AE573" s="38"/>
      <c r="AT573" s="17" t="s">
        <v>165</v>
      </c>
      <c r="AU573" s="17" t="s">
        <v>85</v>
      </c>
    </row>
    <row r="574" spans="1:47" s="2" customFormat="1" ht="12">
      <c r="A574" s="38"/>
      <c r="B574" s="39"/>
      <c r="C574" s="40"/>
      <c r="D574" s="232" t="s">
        <v>216</v>
      </c>
      <c r="E574" s="40"/>
      <c r="F574" s="258" t="s">
        <v>991</v>
      </c>
      <c r="G574" s="40"/>
      <c r="H574" s="40"/>
      <c r="I574" s="136"/>
      <c r="J574" s="40"/>
      <c r="K574" s="40"/>
      <c r="L574" s="44"/>
      <c r="M574" s="234"/>
      <c r="N574" s="235"/>
      <c r="O574" s="84"/>
      <c r="P574" s="84"/>
      <c r="Q574" s="84"/>
      <c r="R574" s="84"/>
      <c r="S574" s="84"/>
      <c r="T574" s="85"/>
      <c r="U574" s="38"/>
      <c r="V574" s="38"/>
      <c r="W574" s="38"/>
      <c r="X574" s="38"/>
      <c r="Y574" s="38"/>
      <c r="Z574" s="38"/>
      <c r="AA574" s="38"/>
      <c r="AB574" s="38"/>
      <c r="AC574" s="38"/>
      <c r="AD574" s="38"/>
      <c r="AE574" s="38"/>
      <c r="AT574" s="17" t="s">
        <v>216</v>
      </c>
      <c r="AU574" s="17" t="s">
        <v>85</v>
      </c>
    </row>
    <row r="575" spans="1:51" s="13" customFormat="1" ht="12">
      <c r="A575" s="13"/>
      <c r="B575" s="236"/>
      <c r="C575" s="237"/>
      <c r="D575" s="232" t="s">
        <v>166</v>
      </c>
      <c r="E575" s="238" t="s">
        <v>19</v>
      </c>
      <c r="F575" s="239" t="s">
        <v>1337</v>
      </c>
      <c r="G575" s="237"/>
      <c r="H575" s="240">
        <v>4</v>
      </c>
      <c r="I575" s="241"/>
      <c r="J575" s="237"/>
      <c r="K575" s="237"/>
      <c r="L575" s="242"/>
      <c r="M575" s="243"/>
      <c r="N575" s="244"/>
      <c r="O575" s="244"/>
      <c r="P575" s="244"/>
      <c r="Q575" s="244"/>
      <c r="R575" s="244"/>
      <c r="S575" s="244"/>
      <c r="T575" s="245"/>
      <c r="U575" s="13"/>
      <c r="V575" s="13"/>
      <c r="W575" s="13"/>
      <c r="X575" s="13"/>
      <c r="Y575" s="13"/>
      <c r="Z575" s="13"/>
      <c r="AA575" s="13"/>
      <c r="AB575" s="13"/>
      <c r="AC575" s="13"/>
      <c r="AD575" s="13"/>
      <c r="AE575" s="13"/>
      <c r="AT575" s="246" t="s">
        <v>166</v>
      </c>
      <c r="AU575" s="246" t="s">
        <v>85</v>
      </c>
      <c r="AV575" s="13" t="s">
        <v>85</v>
      </c>
      <c r="AW575" s="13" t="s">
        <v>34</v>
      </c>
      <c r="AX575" s="13" t="s">
        <v>82</v>
      </c>
      <c r="AY575" s="246" t="s">
        <v>158</v>
      </c>
    </row>
    <row r="576" spans="1:65" s="2" customFormat="1" ht="21.75" customHeight="1">
      <c r="A576" s="38"/>
      <c r="B576" s="39"/>
      <c r="C576" s="259" t="s">
        <v>980</v>
      </c>
      <c r="D576" s="259" t="s">
        <v>199</v>
      </c>
      <c r="E576" s="260" t="s">
        <v>999</v>
      </c>
      <c r="F576" s="261" t="s">
        <v>1000</v>
      </c>
      <c r="G576" s="262" t="s">
        <v>202</v>
      </c>
      <c r="H576" s="263">
        <v>28</v>
      </c>
      <c r="I576" s="264"/>
      <c r="J576" s="265">
        <f>ROUND(I576*H576,2)</f>
        <v>0</v>
      </c>
      <c r="K576" s="261" t="s">
        <v>213</v>
      </c>
      <c r="L576" s="266"/>
      <c r="M576" s="267" t="s">
        <v>19</v>
      </c>
      <c r="N576" s="268" t="s">
        <v>45</v>
      </c>
      <c r="O576" s="84"/>
      <c r="P576" s="228">
        <f>O576*H576</f>
        <v>0</v>
      </c>
      <c r="Q576" s="228">
        <v>0</v>
      </c>
      <c r="R576" s="228">
        <f>Q576*H576</f>
        <v>0</v>
      </c>
      <c r="S576" s="228">
        <v>0</v>
      </c>
      <c r="T576" s="229">
        <f>S576*H576</f>
        <v>0</v>
      </c>
      <c r="U576" s="38"/>
      <c r="V576" s="38"/>
      <c r="W576" s="38"/>
      <c r="X576" s="38"/>
      <c r="Y576" s="38"/>
      <c r="Z576" s="38"/>
      <c r="AA576" s="38"/>
      <c r="AB576" s="38"/>
      <c r="AC576" s="38"/>
      <c r="AD576" s="38"/>
      <c r="AE576" s="38"/>
      <c r="AR576" s="230" t="s">
        <v>249</v>
      </c>
      <c r="AT576" s="230" t="s">
        <v>199</v>
      </c>
      <c r="AU576" s="230" t="s">
        <v>85</v>
      </c>
      <c r="AY576" s="17" t="s">
        <v>158</v>
      </c>
      <c r="BE576" s="231">
        <f>IF(N576="základní",J576,0)</f>
        <v>0</v>
      </c>
      <c r="BF576" s="231">
        <f>IF(N576="snížená",J576,0)</f>
        <v>0</v>
      </c>
      <c r="BG576" s="231">
        <f>IF(N576="zákl. přenesená",J576,0)</f>
        <v>0</v>
      </c>
      <c r="BH576" s="231">
        <f>IF(N576="sníž. přenesená",J576,0)</f>
        <v>0</v>
      </c>
      <c r="BI576" s="231">
        <f>IF(N576="nulová",J576,0)</f>
        <v>0</v>
      </c>
      <c r="BJ576" s="17" t="s">
        <v>82</v>
      </c>
      <c r="BK576" s="231">
        <f>ROUND(I576*H576,2)</f>
        <v>0</v>
      </c>
      <c r="BL576" s="17" t="s">
        <v>249</v>
      </c>
      <c r="BM576" s="230" t="s">
        <v>1001</v>
      </c>
    </row>
    <row r="577" spans="1:47" s="2" customFormat="1" ht="12">
      <c r="A577" s="38"/>
      <c r="B577" s="39"/>
      <c r="C577" s="40"/>
      <c r="D577" s="232" t="s">
        <v>165</v>
      </c>
      <c r="E577" s="40"/>
      <c r="F577" s="233" t="s">
        <v>1000</v>
      </c>
      <c r="G577" s="40"/>
      <c r="H577" s="40"/>
      <c r="I577" s="136"/>
      <c r="J577" s="40"/>
      <c r="K577" s="40"/>
      <c r="L577" s="44"/>
      <c r="M577" s="234"/>
      <c r="N577" s="235"/>
      <c r="O577" s="84"/>
      <c r="P577" s="84"/>
      <c r="Q577" s="84"/>
      <c r="R577" s="84"/>
      <c r="S577" s="84"/>
      <c r="T577" s="85"/>
      <c r="U577" s="38"/>
      <c r="V577" s="38"/>
      <c r="W577" s="38"/>
      <c r="X577" s="38"/>
      <c r="Y577" s="38"/>
      <c r="Z577" s="38"/>
      <c r="AA577" s="38"/>
      <c r="AB577" s="38"/>
      <c r="AC577" s="38"/>
      <c r="AD577" s="38"/>
      <c r="AE577" s="38"/>
      <c r="AT577" s="17" t="s">
        <v>165</v>
      </c>
      <c r="AU577" s="17" t="s">
        <v>85</v>
      </c>
    </row>
    <row r="578" spans="1:51" s="13" customFormat="1" ht="12">
      <c r="A578" s="13"/>
      <c r="B578" s="236"/>
      <c r="C578" s="237"/>
      <c r="D578" s="232" t="s">
        <v>166</v>
      </c>
      <c r="E578" s="238" t="s">
        <v>19</v>
      </c>
      <c r="F578" s="239" t="s">
        <v>1438</v>
      </c>
      <c r="G578" s="237"/>
      <c r="H578" s="240">
        <v>28</v>
      </c>
      <c r="I578" s="241"/>
      <c r="J578" s="237"/>
      <c r="K578" s="237"/>
      <c r="L578" s="242"/>
      <c r="M578" s="243"/>
      <c r="N578" s="244"/>
      <c r="O578" s="244"/>
      <c r="P578" s="244"/>
      <c r="Q578" s="244"/>
      <c r="R578" s="244"/>
      <c r="S578" s="244"/>
      <c r="T578" s="245"/>
      <c r="U578" s="13"/>
      <c r="V578" s="13"/>
      <c r="W578" s="13"/>
      <c r="X578" s="13"/>
      <c r="Y578" s="13"/>
      <c r="Z578" s="13"/>
      <c r="AA578" s="13"/>
      <c r="AB578" s="13"/>
      <c r="AC578" s="13"/>
      <c r="AD578" s="13"/>
      <c r="AE578" s="13"/>
      <c r="AT578" s="246" t="s">
        <v>166</v>
      </c>
      <c r="AU578" s="246" t="s">
        <v>85</v>
      </c>
      <c r="AV578" s="13" t="s">
        <v>85</v>
      </c>
      <c r="AW578" s="13" t="s">
        <v>34</v>
      </c>
      <c r="AX578" s="13" t="s">
        <v>82</v>
      </c>
      <c r="AY578" s="246" t="s">
        <v>158</v>
      </c>
    </row>
    <row r="579" spans="1:65" s="2" customFormat="1" ht="21.75" customHeight="1">
      <c r="A579" s="38"/>
      <c r="B579" s="39"/>
      <c r="C579" s="219" t="s">
        <v>986</v>
      </c>
      <c r="D579" s="219" t="s">
        <v>159</v>
      </c>
      <c r="E579" s="220" t="s">
        <v>1004</v>
      </c>
      <c r="F579" s="221" t="s">
        <v>1005</v>
      </c>
      <c r="G579" s="222" t="s">
        <v>162</v>
      </c>
      <c r="H579" s="223">
        <v>175</v>
      </c>
      <c r="I579" s="224"/>
      <c r="J579" s="225">
        <f>ROUND(I579*H579,2)</f>
        <v>0</v>
      </c>
      <c r="K579" s="221" t="s">
        <v>213</v>
      </c>
      <c r="L579" s="44"/>
      <c r="M579" s="226" t="s">
        <v>19</v>
      </c>
      <c r="N579" s="227" t="s">
        <v>45</v>
      </c>
      <c r="O579" s="84"/>
      <c r="P579" s="228">
        <f>O579*H579</f>
        <v>0</v>
      </c>
      <c r="Q579" s="228">
        <v>0.00015</v>
      </c>
      <c r="R579" s="228">
        <f>Q579*H579</f>
        <v>0.02625</v>
      </c>
      <c r="S579" s="228">
        <v>0</v>
      </c>
      <c r="T579" s="229">
        <f>S579*H579</f>
        <v>0</v>
      </c>
      <c r="U579" s="38"/>
      <c r="V579" s="38"/>
      <c r="W579" s="38"/>
      <c r="X579" s="38"/>
      <c r="Y579" s="38"/>
      <c r="Z579" s="38"/>
      <c r="AA579" s="38"/>
      <c r="AB579" s="38"/>
      <c r="AC579" s="38"/>
      <c r="AD579" s="38"/>
      <c r="AE579" s="38"/>
      <c r="AR579" s="230" t="s">
        <v>195</v>
      </c>
      <c r="AT579" s="230" t="s">
        <v>159</v>
      </c>
      <c r="AU579" s="230" t="s">
        <v>85</v>
      </c>
      <c r="AY579" s="17" t="s">
        <v>158</v>
      </c>
      <c r="BE579" s="231">
        <f>IF(N579="základní",J579,0)</f>
        <v>0</v>
      </c>
      <c r="BF579" s="231">
        <f>IF(N579="snížená",J579,0)</f>
        <v>0</v>
      </c>
      <c r="BG579" s="231">
        <f>IF(N579="zákl. přenesená",J579,0)</f>
        <v>0</v>
      </c>
      <c r="BH579" s="231">
        <f>IF(N579="sníž. přenesená",J579,0)</f>
        <v>0</v>
      </c>
      <c r="BI579" s="231">
        <f>IF(N579="nulová",J579,0)</f>
        <v>0</v>
      </c>
      <c r="BJ579" s="17" t="s">
        <v>82</v>
      </c>
      <c r="BK579" s="231">
        <f>ROUND(I579*H579,2)</f>
        <v>0</v>
      </c>
      <c r="BL579" s="17" t="s">
        <v>195</v>
      </c>
      <c r="BM579" s="230" t="s">
        <v>1006</v>
      </c>
    </row>
    <row r="580" spans="1:47" s="2" customFormat="1" ht="12">
      <c r="A580" s="38"/>
      <c r="B580" s="39"/>
      <c r="C580" s="40"/>
      <c r="D580" s="232" t="s">
        <v>165</v>
      </c>
      <c r="E580" s="40"/>
      <c r="F580" s="233" t="s">
        <v>1007</v>
      </c>
      <c r="G580" s="40"/>
      <c r="H580" s="40"/>
      <c r="I580" s="136"/>
      <c r="J580" s="40"/>
      <c r="K580" s="40"/>
      <c r="L580" s="44"/>
      <c r="M580" s="234"/>
      <c r="N580" s="235"/>
      <c r="O580" s="84"/>
      <c r="P580" s="84"/>
      <c r="Q580" s="84"/>
      <c r="R580" s="84"/>
      <c r="S580" s="84"/>
      <c r="T580" s="85"/>
      <c r="U580" s="38"/>
      <c r="V580" s="38"/>
      <c r="W580" s="38"/>
      <c r="X580" s="38"/>
      <c r="Y580" s="38"/>
      <c r="Z580" s="38"/>
      <c r="AA580" s="38"/>
      <c r="AB580" s="38"/>
      <c r="AC580" s="38"/>
      <c r="AD580" s="38"/>
      <c r="AE580" s="38"/>
      <c r="AT580" s="17" t="s">
        <v>165</v>
      </c>
      <c r="AU580" s="17" t="s">
        <v>85</v>
      </c>
    </row>
    <row r="581" spans="1:47" s="2" customFormat="1" ht="12">
      <c r="A581" s="38"/>
      <c r="B581" s="39"/>
      <c r="C581" s="40"/>
      <c r="D581" s="232" t="s">
        <v>216</v>
      </c>
      <c r="E581" s="40"/>
      <c r="F581" s="258" t="s">
        <v>991</v>
      </c>
      <c r="G581" s="40"/>
      <c r="H581" s="40"/>
      <c r="I581" s="136"/>
      <c r="J581" s="40"/>
      <c r="K581" s="40"/>
      <c r="L581" s="44"/>
      <c r="M581" s="234"/>
      <c r="N581" s="235"/>
      <c r="O581" s="84"/>
      <c r="P581" s="84"/>
      <c r="Q581" s="84"/>
      <c r="R581" s="84"/>
      <c r="S581" s="84"/>
      <c r="T581" s="85"/>
      <c r="U581" s="38"/>
      <c r="V581" s="38"/>
      <c r="W581" s="38"/>
      <c r="X581" s="38"/>
      <c r="Y581" s="38"/>
      <c r="Z581" s="38"/>
      <c r="AA581" s="38"/>
      <c r="AB581" s="38"/>
      <c r="AC581" s="38"/>
      <c r="AD581" s="38"/>
      <c r="AE581" s="38"/>
      <c r="AT581" s="17" t="s">
        <v>216</v>
      </c>
      <c r="AU581" s="17" t="s">
        <v>85</v>
      </c>
    </row>
    <row r="582" spans="1:51" s="13" customFormat="1" ht="12">
      <c r="A582" s="13"/>
      <c r="B582" s="236"/>
      <c r="C582" s="237"/>
      <c r="D582" s="232" t="s">
        <v>166</v>
      </c>
      <c r="E582" s="238" t="s">
        <v>19</v>
      </c>
      <c r="F582" s="239" t="s">
        <v>1439</v>
      </c>
      <c r="G582" s="237"/>
      <c r="H582" s="240">
        <v>175</v>
      </c>
      <c r="I582" s="241"/>
      <c r="J582" s="237"/>
      <c r="K582" s="237"/>
      <c r="L582" s="242"/>
      <c r="M582" s="243"/>
      <c r="N582" s="244"/>
      <c r="O582" s="244"/>
      <c r="P582" s="244"/>
      <c r="Q582" s="244"/>
      <c r="R582" s="244"/>
      <c r="S582" s="244"/>
      <c r="T582" s="245"/>
      <c r="U582" s="13"/>
      <c r="V582" s="13"/>
      <c r="W582" s="13"/>
      <c r="X582" s="13"/>
      <c r="Y582" s="13"/>
      <c r="Z582" s="13"/>
      <c r="AA582" s="13"/>
      <c r="AB582" s="13"/>
      <c r="AC582" s="13"/>
      <c r="AD582" s="13"/>
      <c r="AE582" s="13"/>
      <c r="AT582" s="246" t="s">
        <v>166</v>
      </c>
      <c r="AU582" s="246" t="s">
        <v>85</v>
      </c>
      <c r="AV582" s="13" t="s">
        <v>85</v>
      </c>
      <c r="AW582" s="13" t="s">
        <v>34</v>
      </c>
      <c r="AX582" s="13" t="s">
        <v>82</v>
      </c>
      <c r="AY582" s="246" t="s">
        <v>158</v>
      </c>
    </row>
    <row r="583" spans="1:65" s="2" customFormat="1" ht="21.75" customHeight="1">
      <c r="A583" s="38"/>
      <c r="B583" s="39"/>
      <c r="C583" s="219" t="s">
        <v>993</v>
      </c>
      <c r="D583" s="219" t="s">
        <v>159</v>
      </c>
      <c r="E583" s="220" t="s">
        <v>1010</v>
      </c>
      <c r="F583" s="221" t="s">
        <v>1011</v>
      </c>
      <c r="G583" s="222" t="s">
        <v>162</v>
      </c>
      <c r="H583" s="223">
        <v>175</v>
      </c>
      <c r="I583" s="224"/>
      <c r="J583" s="225">
        <f>ROUND(I583*H583,2)</f>
        <v>0</v>
      </c>
      <c r="K583" s="221" t="s">
        <v>213</v>
      </c>
      <c r="L583" s="44"/>
      <c r="M583" s="226" t="s">
        <v>19</v>
      </c>
      <c r="N583" s="227" t="s">
        <v>45</v>
      </c>
      <c r="O583" s="84"/>
      <c r="P583" s="228">
        <f>O583*H583</f>
        <v>0</v>
      </c>
      <c r="Q583" s="228">
        <v>0</v>
      </c>
      <c r="R583" s="228">
        <f>Q583*H583</f>
        <v>0</v>
      </c>
      <c r="S583" s="228">
        <v>0</v>
      </c>
      <c r="T583" s="229">
        <f>S583*H583</f>
        <v>0</v>
      </c>
      <c r="U583" s="38"/>
      <c r="V583" s="38"/>
      <c r="W583" s="38"/>
      <c r="X583" s="38"/>
      <c r="Y583" s="38"/>
      <c r="Z583" s="38"/>
      <c r="AA583" s="38"/>
      <c r="AB583" s="38"/>
      <c r="AC583" s="38"/>
      <c r="AD583" s="38"/>
      <c r="AE583" s="38"/>
      <c r="AR583" s="230" t="s">
        <v>249</v>
      </c>
      <c r="AT583" s="230" t="s">
        <v>159</v>
      </c>
      <c r="AU583" s="230" t="s">
        <v>85</v>
      </c>
      <c r="AY583" s="17" t="s">
        <v>158</v>
      </c>
      <c r="BE583" s="231">
        <f>IF(N583="základní",J583,0)</f>
        <v>0</v>
      </c>
      <c r="BF583" s="231">
        <f>IF(N583="snížená",J583,0)</f>
        <v>0</v>
      </c>
      <c r="BG583" s="231">
        <f>IF(N583="zákl. přenesená",J583,0)</f>
        <v>0</v>
      </c>
      <c r="BH583" s="231">
        <f>IF(N583="sníž. přenesená",J583,0)</f>
        <v>0</v>
      </c>
      <c r="BI583" s="231">
        <f>IF(N583="nulová",J583,0)</f>
        <v>0</v>
      </c>
      <c r="BJ583" s="17" t="s">
        <v>82</v>
      </c>
      <c r="BK583" s="231">
        <f>ROUND(I583*H583,2)</f>
        <v>0</v>
      </c>
      <c r="BL583" s="17" t="s">
        <v>249</v>
      </c>
      <c r="BM583" s="230" t="s">
        <v>1012</v>
      </c>
    </row>
    <row r="584" spans="1:47" s="2" customFormat="1" ht="12">
      <c r="A584" s="38"/>
      <c r="B584" s="39"/>
      <c r="C584" s="40"/>
      <c r="D584" s="232" t="s">
        <v>165</v>
      </c>
      <c r="E584" s="40"/>
      <c r="F584" s="233" t="s">
        <v>1013</v>
      </c>
      <c r="G584" s="40"/>
      <c r="H584" s="40"/>
      <c r="I584" s="136"/>
      <c r="J584" s="40"/>
      <c r="K584" s="40"/>
      <c r="L584" s="44"/>
      <c r="M584" s="234"/>
      <c r="N584" s="235"/>
      <c r="O584" s="84"/>
      <c r="P584" s="84"/>
      <c r="Q584" s="84"/>
      <c r="R584" s="84"/>
      <c r="S584" s="84"/>
      <c r="T584" s="85"/>
      <c r="U584" s="38"/>
      <c r="V584" s="38"/>
      <c r="W584" s="38"/>
      <c r="X584" s="38"/>
      <c r="Y584" s="38"/>
      <c r="Z584" s="38"/>
      <c r="AA584" s="38"/>
      <c r="AB584" s="38"/>
      <c r="AC584" s="38"/>
      <c r="AD584" s="38"/>
      <c r="AE584" s="38"/>
      <c r="AT584" s="17" t="s">
        <v>165</v>
      </c>
      <c r="AU584" s="17" t="s">
        <v>85</v>
      </c>
    </row>
    <row r="585" spans="1:47" s="2" customFormat="1" ht="12">
      <c r="A585" s="38"/>
      <c r="B585" s="39"/>
      <c r="C585" s="40"/>
      <c r="D585" s="232" t="s">
        <v>216</v>
      </c>
      <c r="E585" s="40"/>
      <c r="F585" s="258" t="s">
        <v>991</v>
      </c>
      <c r="G585" s="40"/>
      <c r="H585" s="40"/>
      <c r="I585" s="136"/>
      <c r="J585" s="40"/>
      <c r="K585" s="40"/>
      <c r="L585" s="44"/>
      <c r="M585" s="234"/>
      <c r="N585" s="235"/>
      <c r="O585" s="84"/>
      <c r="P585" s="84"/>
      <c r="Q585" s="84"/>
      <c r="R585" s="84"/>
      <c r="S585" s="84"/>
      <c r="T585" s="85"/>
      <c r="U585" s="38"/>
      <c r="V585" s="38"/>
      <c r="W585" s="38"/>
      <c r="X585" s="38"/>
      <c r="Y585" s="38"/>
      <c r="Z585" s="38"/>
      <c r="AA585" s="38"/>
      <c r="AB585" s="38"/>
      <c r="AC585" s="38"/>
      <c r="AD585" s="38"/>
      <c r="AE585" s="38"/>
      <c r="AT585" s="17" t="s">
        <v>216</v>
      </c>
      <c r="AU585" s="17" t="s">
        <v>85</v>
      </c>
    </row>
    <row r="586" spans="1:51" s="13" customFormat="1" ht="12">
      <c r="A586" s="13"/>
      <c r="B586" s="236"/>
      <c r="C586" s="237"/>
      <c r="D586" s="232" t="s">
        <v>166</v>
      </c>
      <c r="E586" s="238" t="s">
        <v>19</v>
      </c>
      <c r="F586" s="239" t="s">
        <v>1439</v>
      </c>
      <c r="G586" s="237"/>
      <c r="H586" s="240">
        <v>175</v>
      </c>
      <c r="I586" s="241"/>
      <c r="J586" s="237"/>
      <c r="K586" s="237"/>
      <c r="L586" s="242"/>
      <c r="M586" s="243"/>
      <c r="N586" s="244"/>
      <c r="O586" s="244"/>
      <c r="P586" s="244"/>
      <c r="Q586" s="244"/>
      <c r="R586" s="244"/>
      <c r="S586" s="244"/>
      <c r="T586" s="245"/>
      <c r="U586" s="13"/>
      <c r="V586" s="13"/>
      <c r="W586" s="13"/>
      <c r="X586" s="13"/>
      <c r="Y586" s="13"/>
      <c r="Z586" s="13"/>
      <c r="AA586" s="13"/>
      <c r="AB586" s="13"/>
      <c r="AC586" s="13"/>
      <c r="AD586" s="13"/>
      <c r="AE586" s="13"/>
      <c r="AT586" s="246" t="s">
        <v>166</v>
      </c>
      <c r="AU586" s="246" t="s">
        <v>85</v>
      </c>
      <c r="AV586" s="13" t="s">
        <v>85</v>
      </c>
      <c r="AW586" s="13" t="s">
        <v>34</v>
      </c>
      <c r="AX586" s="13" t="s">
        <v>82</v>
      </c>
      <c r="AY586" s="246" t="s">
        <v>158</v>
      </c>
    </row>
    <row r="587" spans="1:65" s="2" customFormat="1" ht="21.75" customHeight="1">
      <c r="A587" s="38"/>
      <c r="B587" s="39"/>
      <c r="C587" s="259" t="s">
        <v>998</v>
      </c>
      <c r="D587" s="259" t="s">
        <v>199</v>
      </c>
      <c r="E587" s="260" t="s">
        <v>1015</v>
      </c>
      <c r="F587" s="261" t="s">
        <v>1016</v>
      </c>
      <c r="G587" s="262" t="s">
        <v>202</v>
      </c>
      <c r="H587" s="263">
        <v>50</v>
      </c>
      <c r="I587" s="264"/>
      <c r="J587" s="265">
        <f>ROUND(I587*H587,2)</f>
        <v>0</v>
      </c>
      <c r="K587" s="261" t="s">
        <v>213</v>
      </c>
      <c r="L587" s="266"/>
      <c r="M587" s="267" t="s">
        <v>19</v>
      </c>
      <c r="N587" s="268" t="s">
        <v>45</v>
      </c>
      <c r="O587" s="84"/>
      <c r="P587" s="228">
        <f>O587*H587</f>
        <v>0</v>
      </c>
      <c r="Q587" s="228">
        <v>0.0125</v>
      </c>
      <c r="R587" s="228">
        <f>Q587*H587</f>
        <v>0.625</v>
      </c>
      <c r="S587" s="228">
        <v>0</v>
      </c>
      <c r="T587" s="229">
        <f>S587*H587</f>
        <v>0</v>
      </c>
      <c r="U587" s="38"/>
      <c r="V587" s="38"/>
      <c r="W587" s="38"/>
      <c r="X587" s="38"/>
      <c r="Y587" s="38"/>
      <c r="Z587" s="38"/>
      <c r="AA587" s="38"/>
      <c r="AB587" s="38"/>
      <c r="AC587" s="38"/>
      <c r="AD587" s="38"/>
      <c r="AE587" s="38"/>
      <c r="AR587" s="230" t="s">
        <v>249</v>
      </c>
      <c r="AT587" s="230" t="s">
        <v>199</v>
      </c>
      <c r="AU587" s="230" t="s">
        <v>85</v>
      </c>
      <c r="AY587" s="17" t="s">
        <v>158</v>
      </c>
      <c r="BE587" s="231">
        <f>IF(N587="základní",J587,0)</f>
        <v>0</v>
      </c>
      <c r="BF587" s="231">
        <f>IF(N587="snížená",J587,0)</f>
        <v>0</v>
      </c>
      <c r="BG587" s="231">
        <f>IF(N587="zákl. přenesená",J587,0)</f>
        <v>0</v>
      </c>
      <c r="BH587" s="231">
        <f>IF(N587="sníž. přenesená",J587,0)</f>
        <v>0</v>
      </c>
      <c r="BI587" s="231">
        <f>IF(N587="nulová",J587,0)</f>
        <v>0</v>
      </c>
      <c r="BJ587" s="17" t="s">
        <v>82</v>
      </c>
      <c r="BK587" s="231">
        <f>ROUND(I587*H587,2)</f>
        <v>0</v>
      </c>
      <c r="BL587" s="17" t="s">
        <v>249</v>
      </c>
      <c r="BM587" s="230" t="s">
        <v>1017</v>
      </c>
    </row>
    <row r="588" spans="1:47" s="2" customFormat="1" ht="12">
      <c r="A588" s="38"/>
      <c r="B588" s="39"/>
      <c r="C588" s="40"/>
      <c r="D588" s="232" t="s">
        <v>165</v>
      </c>
      <c r="E588" s="40"/>
      <c r="F588" s="233" t="s">
        <v>1016</v>
      </c>
      <c r="G588" s="40"/>
      <c r="H588" s="40"/>
      <c r="I588" s="136"/>
      <c r="J588" s="40"/>
      <c r="K588" s="40"/>
      <c r="L588" s="44"/>
      <c r="M588" s="234"/>
      <c r="N588" s="235"/>
      <c r="O588" s="84"/>
      <c r="P588" s="84"/>
      <c r="Q588" s="84"/>
      <c r="R588" s="84"/>
      <c r="S588" s="84"/>
      <c r="T588" s="85"/>
      <c r="U588" s="38"/>
      <c r="V588" s="38"/>
      <c r="W588" s="38"/>
      <c r="X588" s="38"/>
      <c r="Y588" s="38"/>
      <c r="Z588" s="38"/>
      <c r="AA588" s="38"/>
      <c r="AB588" s="38"/>
      <c r="AC588" s="38"/>
      <c r="AD588" s="38"/>
      <c r="AE588" s="38"/>
      <c r="AT588" s="17" t="s">
        <v>165</v>
      </c>
      <c r="AU588" s="17" t="s">
        <v>85</v>
      </c>
    </row>
    <row r="589" spans="1:51" s="13" customFormat="1" ht="12">
      <c r="A589" s="13"/>
      <c r="B589" s="236"/>
      <c r="C589" s="237"/>
      <c r="D589" s="232" t="s">
        <v>166</v>
      </c>
      <c r="E589" s="238" t="s">
        <v>19</v>
      </c>
      <c r="F589" s="239" t="s">
        <v>1440</v>
      </c>
      <c r="G589" s="237"/>
      <c r="H589" s="240">
        <v>50</v>
      </c>
      <c r="I589" s="241"/>
      <c r="J589" s="237"/>
      <c r="K589" s="237"/>
      <c r="L589" s="242"/>
      <c r="M589" s="243"/>
      <c r="N589" s="244"/>
      <c r="O589" s="244"/>
      <c r="P589" s="244"/>
      <c r="Q589" s="244"/>
      <c r="R589" s="244"/>
      <c r="S589" s="244"/>
      <c r="T589" s="245"/>
      <c r="U589" s="13"/>
      <c r="V589" s="13"/>
      <c r="W589" s="13"/>
      <c r="X589" s="13"/>
      <c r="Y589" s="13"/>
      <c r="Z589" s="13"/>
      <c r="AA589" s="13"/>
      <c r="AB589" s="13"/>
      <c r="AC589" s="13"/>
      <c r="AD589" s="13"/>
      <c r="AE589" s="13"/>
      <c r="AT589" s="246" t="s">
        <v>166</v>
      </c>
      <c r="AU589" s="246" t="s">
        <v>85</v>
      </c>
      <c r="AV589" s="13" t="s">
        <v>85</v>
      </c>
      <c r="AW589" s="13" t="s">
        <v>34</v>
      </c>
      <c r="AX589" s="13" t="s">
        <v>82</v>
      </c>
      <c r="AY589" s="246" t="s">
        <v>158</v>
      </c>
    </row>
    <row r="590" spans="1:65" s="2" customFormat="1" ht="21.75" customHeight="1">
      <c r="A590" s="38"/>
      <c r="B590" s="39"/>
      <c r="C590" s="219" t="s">
        <v>1003</v>
      </c>
      <c r="D590" s="219" t="s">
        <v>159</v>
      </c>
      <c r="E590" s="220" t="s">
        <v>1441</v>
      </c>
      <c r="F590" s="221" t="s">
        <v>1442</v>
      </c>
      <c r="G590" s="222" t="s">
        <v>194</v>
      </c>
      <c r="H590" s="223">
        <v>260</v>
      </c>
      <c r="I590" s="224"/>
      <c r="J590" s="225">
        <f>ROUND(I590*H590,2)</f>
        <v>0</v>
      </c>
      <c r="K590" s="221" t="s">
        <v>213</v>
      </c>
      <c r="L590" s="44"/>
      <c r="M590" s="226" t="s">
        <v>19</v>
      </c>
      <c r="N590" s="227" t="s">
        <v>45</v>
      </c>
      <c r="O590" s="84"/>
      <c r="P590" s="228">
        <f>O590*H590</f>
        <v>0</v>
      </c>
      <c r="Q590" s="228">
        <v>0</v>
      </c>
      <c r="R590" s="228">
        <f>Q590*H590</f>
        <v>0</v>
      </c>
      <c r="S590" s="228">
        <v>0.26</v>
      </c>
      <c r="T590" s="229">
        <f>S590*H590</f>
        <v>67.60000000000001</v>
      </c>
      <c r="U590" s="38"/>
      <c r="V590" s="38"/>
      <c r="W590" s="38"/>
      <c r="X590" s="38"/>
      <c r="Y590" s="38"/>
      <c r="Z590" s="38"/>
      <c r="AA590" s="38"/>
      <c r="AB590" s="38"/>
      <c r="AC590" s="38"/>
      <c r="AD590" s="38"/>
      <c r="AE590" s="38"/>
      <c r="AR590" s="230" t="s">
        <v>163</v>
      </c>
      <c r="AT590" s="230" t="s">
        <v>159</v>
      </c>
      <c r="AU590" s="230" t="s">
        <v>85</v>
      </c>
      <c r="AY590" s="17" t="s">
        <v>158</v>
      </c>
      <c r="BE590" s="231">
        <f>IF(N590="základní",J590,0)</f>
        <v>0</v>
      </c>
      <c r="BF590" s="231">
        <f>IF(N590="snížená",J590,0)</f>
        <v>0</v>
      </c>
      <c r="BG590" s="231">
        <f>IF(N590="zákl. přenesená",J590,0)</f>
        <v>0</v>
      </c>
      <c r="BH590" s="231">
        <f>IF(N590="sníž. přenesená",J590,0)</f>
        <v>0</v>
      </c>
      <c r="BI590" s="231">
        <f>IF(N590="nulová",J590,0)</f>
        <v>0</v>
      </c>
      <c r="BJ590" s="17" t="s">
        <v>82</v>
      </c>
      <c r="BK590" s="231">
        <f>ROUND(I590*H590,2)</f>
        <v>0</v>
      </c>
      <c r="BL590" s="17" t="s">
        <v>163</v>
      </c>
      <c r="BM590" s="230" t="s">
        <v>1443</v>
      </c>
    </row>
    <row r="591" spans="1:47" s="2" customFormat="1" ht="12">
      <c r="A591" s="38"/>
      <c r="B591" s="39"/>
      <c r="C591" s="40"/>
      <c r="D591" s="232" t="s">
        <v>165</v>
      </c>
      <c r="E591" s="40"/>
      <c r="F591" s="233" t="s">
        <v>1442</v>
      </c>
      <c r="G591" s="40"/>
      <c r="H591" s="40"/>
      <c r="I591" s="136"/>
      <c r="J591" s="40"/>
      <c r="K591" s="40"/>
      <c r="L591" s="44"/>
      <c r="M591" s="234"/>
      <c r="N591" s="235"/>
      <c r="O591" s="84"/>
      <c r="P591" s="84"/>
      <c r="Q591" s="84"/>
      <c r="R591" s="84"/>
      <c r="S591" s="84"/>
      <c r="T591" s="85"/>
      <c r="U591" s="38"/>
      <c r="V591" s="38"/>
      <c r="W591" s="38"/>
      <c r="X591" s="38"/>
      <c r="Y591" s="38"/>
      <c r="Z591" s="38"/>
      <c r="AA591" s="38"/>
      <c r="AB591" s="38"/>
      <c r="AC591" s="38"/>
      <c r="AD591" s="38"/>
      <c r="AE591" s="38"/>
      <c r="AT591" s="17" t="s">
        <v>165</v>
      </c>
      <c r="AU591" s="17" t="s">
        <v>85</v>
      </c>
    </row>
    <row r="592" spans="1:51" s="13" customFormat="1" ht="12">
      <c r="A592" s="13"/>
      <c r="B592" s="236"/>
      <c r="C592" s="237"/>
      <c r="D592" s="232" t="s">
        <v>166</v>
      </c>
      <c r="E592" s="238" t="s">
        <v>19</v>
      </c>
      <c r="F592" s="239" t="s">
        <v>1444</v>
      </c>
      <c r="G592" s="237"/>
      <c r="H592" s="240">
        <v>260</v>
      </c>
      <c r="I592" s="241"/>
      <c r="J592" s="237"/>
      <c r="K592" s="237"/>
      <c r="L592" s="242"/>
      <c r="M592" s="243"/>
      <c r="N592" s="244"/>
      <c r="O592" s="244"/>
      <c r="P592" s="244"/>
      <c r="Q592" s="244"/>
      <c r="R592" s="244"/>
      <c r="S592" s="244"/>
      <c r="T592" s="245"/>
      <c r="U592" s="13"/>
      <c r="V592" s="13"/>
      <c r="W592" s="13"/>
      <c r="X592" s="13"/>
      <c r="Y592" s="13"/>
      <c r="Z592" s="13"/>
      <c r="AA592" s="13"/>
      <c r="AB592" s="13"/>
      <c r="AC592" s="13"/>
      <c r="AD592" s="13"/>
      <c r="AE592" s="13"/>
      <c r="AT592" s="246" t="s">
        <v>166</v>
      </c>
      <c r="AU592" s="246" t="s">
        <v>85</v>
      </c>
      <c r="AV592" s="13" t="s">
        <v>85</v>
      </c>
      <c r="AW592" s="13" t="s">
        <v>34</v>
      </c>
      <c r="AX592" s="13" t="s">
        <v>82</v>
      </c>
      <c r="AY592" s="246" t="s">
        <v>158</v>
      </c>
    </row>
    <row r="593" spans="1:65" s="2" customFormat="1" ht="21.75" customHeight="1">
      <c r="A593" s="38"/>
      <c r="B593" s="39"/>
      <c r="C593" s="219" t="s">
        <v>1009</v>
      </c>
      <c r="D593" s="219" t="s">
        <v>159</v>
      </c>
      <c r="E593" s="220" t="s">
        <v>1020</v>
      </c>
      <c r="F593" s="221" t="s">
        <v>1021</v>
      </c>
      <c r="G593" s="222" t="s">
        <v>194</v>
      </c>
      <c r="H593" s="223">
        <v>260</v>
      </c>
      <c r="I593" s="224"/>
      <c r="J593" s="225">
        <f>ROUND(I593*H593,2)</f>
        <v>0</v>
      </c>
      <c r="K593" s="221" t="s">
        <v>213</v>
      </c>
      <c r="L593" s="44"/>
      <c r="M593" s="226" t="s">
        <v>19</v>
      </c>
      <c r="N593" s="227" t="s">
        <v>45</v>
      </c>
      <c r="O593" s="84"/>
      <c r="P593" s="228">
        <f>O593*H593</f>
        <v>0</v>
      </c>
      <c r="Q593" s="228">
        <v>0</v>
      </c>
      <c r="R593" s="228">
        <f>Q593*H593</f>
        <v>0</v>
      </c>
      <c r="S593" s="228">
        <v>0.16</v>
      </c>
      <c r="T593" s="229">
        <f>S593*H593</f>
        <v>41.6</v>
      </c>
      <c r="U593" s="38"/>
      <c r="V593" s="38"/>
      <c r="W593" s="38"/>
      <c r="X593" s="38"/>
      <c r="Y593" s="38"/>
      <c r="Z593" s="38"/>
      <c r="AA593" s="38"/>
      <c r="AB593" s="38"/>
      <c r="AC593" s="38"/>
      <c r="AD593" s="38"/>
      <c r="AE593" s="38"/>
      <c r="AR593" s="230" t="s">
        <v>163</v>
      </c>
      <c r="AT593" s="230" t="s">
        <v>159</v>
      </c>
      <c r="AU593" s="230" t="s">
        <v>85</v>
      </c>
      <c r="AY593" s="17" t="s">
        <v>158</v>
      </c>
      <c r="BE593" s="231">
        <f>IF(N593="základní",J593,0)</f>
        <v>0</v>
      </c>
      <c r="BF593" s="231">
        <f>IF(N593="snížená",J593,0)</f>
        <v>0</v>
      </c>
      <c r="BG593" s="231">
        <f>IF(N593="zákl. přenesená",J593,0)</f>
        <v>0</v>
      </c>
      <c r="BH593" s="231">
        <f>IF(N593="sníž. přenesená",J593,0)</f>
        <v>0</v>
      </c>
      <c r="BI593" s="231">
        <f>IF(N593="nulová",J593,0)</f>
        <v>0</v>
      </c>
      <c r="BJ593" s="17" t="s">
        <v>82</v>
      </c>
      <c r="BK593" s="231">
        <f>ROUND(I593*H593,2)</f>
        <v>0</v>
      </c>
      <c r="BL593" s="17" t="s">
        <v>163</v>
      </c>
      <c r="BM593" s="230" t="s">
        <v>1022</v>
      </c>
    </row>
    <row r="594" spans="1:47" s="2" customFormat="1" ht="12">
      <c r="A594" s="38"/>
      <c r="B594" s="39"/>
      <c r="C594" s="40"/>
      <c r="D594" s="232" t="s">
        <v>165</v>
      </c>
      <c r="E594" s="40"/>
      <c r="F594" s="233" t="s">
        <v>1021</v>
      </c>
      <c r="G594" s="40"/>
      <c r="H594" s="40"/>
      <c r="I594" s="136"/>
      <c r="J594" s="40"/>
      <c r="K594" s="40"/>
      <c r="L594" s="44"/>
      <c r="M594" s="234"/>
      <c r="N594" s="235"/>
      <c r="O594" s="84"/>
      <c r="P594" s="84"/>
      <c r="Q594" s="84"/>
      <c r="R594" s="84"/>
      <c r="S594" s="84"/>
      <c r="T594" s="85"/>
      <c r="U594" s="38"/>
      <c r="V594" s="38"/>
      <c r="W594" s="38"/>
      <c r="X594" s="38"/>
      <c r="Y594" s="38"/>
      <c r="Z594" s="38"/>
      <c r="AA594" s="38"/>
      <c r="AB594" s="38"/>
      <c r="AC594" s="38"/>
      <c r="AD594" s="38"/>
      <c r="AE594" s="38"/>
      <c r="AT594" s="17" t="s">
        <v>165</v>
      </c>
      <c r="AU594" s="17" t="s">
        <v>85</v>
      </c>
    </row>
    <row r="595" spans="1:51" s="13" customFormat="1" ht="12">
      <c r="A595" s="13"/>
      <c r="B595" s="236"/>
      <c r="C595" s="237"/>
      <c r="D595" s="232" t="s">
        <v>166</v>
      </c>
      <c r="E595" s="238" t="s">
        <v>19</v>
      </c>
      <c r="F595" s="239" t="s">
        <v>1444</v>
      </c>
      <c r="G595" s="237"/>
      <c r="H595" s="240">
        <v>260</v>
      </c>
      <c r="I595" s="241"/>
      <c r="J595" s="237"/>
      <c r="K595" s="237"/>
      <c r="L595" s="242"/>
      <c r="M595" s="243"/>
      <c r="N595" s="244"/>
      <c r="O595" s="244"/>
      <c r="P595" s="244"/>
      <c r="Q595" s="244"/>
      <c r="R595" s="244"/>
      <c r="S595" s="244"/>
      <c r="T595" s="245"/>
      <c r="U595" s="13"/>
      <c r="V595" s="13"/>
      <c r="W595" s="13"/>
      <c r="X595" s="13"/>
      <c r="Y595" s="13"/>
      <c r="Z595" s="13"/>
      <c r="AA595" s="13"/>
      <c r="AB595" s="13"/>
      <c r="AC595" s="13"/>
      <c r="AD595" s="13"/>
      <c r="AE595" s="13"/>
      <c r="AT595" s="246" t="s">
        <v>166</v>
      </c>
      <c r="AU595" s="246" t="s">
        <v>85</v>
      </c>
      <c r="AV595" s="13" t="s">
        <v>85</v>
      </c>
      <c r="AW595" s="13" t="s">
        <v>34</v>
      </c>
      <c r="AX595" s="13" t="s">
        <v>82</v>
      </c>
      <c r="AY595" s="246" t="s">
        <v>158</v>
      </c>
    </row>
    <row r="596" spans="1:65" s="2" customFormat="1" ht="21.75" customHeight="1">
      <c r="A596" s="38"/>
      <c r="B596" s="39"/>
      <c r="C596" s="219" t="s">
        <v>1014</v>
      </c>
      <c r="D596" s="219" t="s">
        <v>159</v>
      </c>
      <c r="E596" s="220" t="s">
        <v>1025</v>
      </c>
      <c r="F596" s="221" t="s">
        <v>1026</v>
      </c>
      <c r="G596" s="222" t="s">
        <v>1027</v>
      </c>
      <c r="H596" s="223">
        <v>46.2</v>
      </c>
      <c r="I596" s="224"/>
      <c r="J596" s="225">
        <f>ROUND(I596*H596,2)</f>
        <v>0</v>
      </c>
      <c r="K596" s="221" t="s">
        <v>213</v>
      </c>
      <c r="L596" s="44"/>
      <c r="M596" s="226" t="s">
        <v>19</v>
      </c>
      <c r="N596" s="227" t="s">
        <v>45</v>
      </c>
      <c r="O596" s="84"/>
      <c r="P596" s="228">
        <f>O596*H596</f>
        <v>0</v>
      </c>
      <c r="Q596" s="228">
        <v>0</v>
      </c>
      <c r="R596" s="228">
        <f>Q596*H596</f>
        <v>0</v>
      </c>
      <c r="S596" s="228">
        <v>0</v>
      </c>
      <c r="T596" s="229">
        <f>S596*H596</f>
        <v>0</v>
      </c>
      <c r="U596" s="38"/>
      <c r="V596" s="38"/>
      <c r="W596" s="38"/>
      <c r="X596" s="38"/>
      <c r="Y596" s="38"/>
      <c r="Z596" s="38"/>
      <c r="AA596" s="38"/>
      <c r="AB596" s="38"/>
      <c r="AC596" s="38"/>
      <c r="AD596" s="38"/>
      <c r="AE596" s="38"/>
      <c r="AR596" s="230" t="s">
        <v>163</v>
      </c>
      <c r="AT596" s="230" t="s">
        <v>159</v>
      </c>
      <c r="AU596" s="230" t="s">
        <v>85</v>
      </c>
      <c r="AY596" s="17" t="s">
        <v>158</v>
      </c>
      <c r="BE596" s="231">
        <f>IF(N596="základní",J596,0)</f>
        <v>0</v>
      </c>
      <c r="BF596" s="231">
        <f>IF(N596="snížená",J596,0)</f>
        <v>0</v>
      </c>
      <c r="BG596" s="231">
        <f>IF(N596="zákl. přenesená",J596,0)</f>
        <v>0</v>
      </c>
      <c r="BH596" s="231">
        <f>IF(N596="sníž. přenesená",J596,0)</f>
        <v>0</v>
      </c>
      <c r="BI596" s="231">
        <f>IF(N596="nulová",J596,0)</f>
        <v>0</v>
      </c>
      <c r="BJ596" s="17" t="s">
        <v>82</v>
      </c>
      <c r="BK596" s="231">
        <f>ROUND(I596*H596,2)</f>
        <v>0</v>
      </c>
      <c r="BL596" s="17" t="s">
        <v>163</v>
      </c>
      <c r="BM596" s="230" t="s">
        <v>1028</v>
      </c>
    </row>
    <row r="597" spans="1:47" s="2" customFormat="1" ht="12">
      <c r="A597" s="38"/>
      <c r="B597" s="39"/>
      <c r="C597" s="40"/>
      <c r="D597" s="232" t="s">
        <v>165</v>
      </c>
      <c r="E597" s="40"/>
      <c r="F597" s="233" t="s">
        <v>1029</v>
      </c>
      <c r="G597" s="40"/>
      <c r="H597" s="40"/>
      <c r="I597" s="136"/>
      <c r="J597" s="40"/>
      <c r="K597" s="40"/>
      <c r="L597" s="44"/>
      <c r="M597" s="234"/>
      <c r="N597" s="235"/>
      <c r="O597" s="84"/>
      <c r="P597" s="84"/>
      <c r="Q597" s="84"/>
      <c r="R597" s="84"/>
      <c r="S597" s="84"/>
      <c r="T597" s="85"/>
      <c r="U597" s="38"/>
      <c r="V597" s="38"/>
      <c r="W597" s="38"/>
      <c r="X597" s="38"/>
      <c r="Y597" s="38"/>
      <c r="Z597" s="38"/>
      <c r="AA597" s="38"/>
      <c r="AB597" s="38"/>
      <c r="AC597" s="38"/>
      <c r="AD597" s="38"/>
      <c r="AE597" s="38"/>
      <c r="AT597" s="17" t="s">
        <v>165</v>
      </c>
      <c r="AU597" s="17" t="s">
        <v>85</v>
      </c>
    </row>
    <row r="598" spans="1:47" s="2" customFormat="1" ht="12">
      <c r="A598" s="38"/>
      <c r="B598" s="39"/>
      <c r="C598" s="40"/>
      <c r="D598" s="232" t="s">
        <v>216</v>
      </c>
      <c r="E598" s="40"/>
      <c r="F598" s="258" t="s">
        <v>1030</v>
      </c>
      <c r="G598" s="40"/>
      <c r="H598" s="40"/>
      <c r="I598" s="136"/>
      <c r="J598" s="40"/>
      <c r="K598" s="40"/>
      <c r="L598" s="44"/>
      <c r="M598" s="234"/>
      <c r="N598" s="235"/>
      <c r="O598" s="84"/>
      <c r="P598" s="84"/>
      <c r="Q598" s="84"/>
      <c r="R598" s="84"/>
      <c r="S598" s="84"/>
      <c r="T598" s="85"/>
      <c r="U598" s="38"/>
      <c r="V598" s="38"/>
      <c r="W598" s="38"/>
      <c r="X598" s="38"/>
      <c r="Y598" s="38"/>
      <c r="Z598" s="38"/>
      <c r="AA598" s="38"/>
      <c r="AB598" s="38"/>
      <c r="AC598" s="38"/>
      <c r="AD598" s="38"/>
      <c r="AE598" s="38"/>
      <c r="AT598" s="17" t="s">
        <v>216</v>
      </c>
      <c r="AU598" s="17" t="s">
        <v>85</v>
      </c>
    </row>
    <row r="599" spans="1:51" s="13" customFormat="1" ht="12">
      <c r="A599" s="13"/>
      <c r="B599" s="236"/>
      <c r="C599" s="237"/>
      <c r="D599" s="232" t="s">
        <v>166</v>
      </c>
      <c r="E599" s="238" t="s">
        <v>19</v>
      </c>
      <c r="F599" s="239" t="s">
        <v>1445</v>
      </c>
      <c r="G599" s="237"/>
      <c r="H599" s="240">
        <v>46.2</v>
      </c>
      <c r="I599" s="241"/>
      <c r="J599" s="237"/>
      <c r="K599" s="237"/>
      <c r="L599" s="242"/>
      <c r="M599" s="243"/>
      <c r="N599" s="244"/>
      <c r="O599" s="244"/>
      <c r="P599" s="244"/>
      <c r="Q599" s="244"/>
      <c r="R599" s="244"/>
      <c r="S599" s="244"/>
      <c r="T599" s="245"/>
      <c r="U599" s="13"/>
      <c r="V599" s="13"/>
      <c r="W599" s="13"/>
      <c r="X599" s="13"/>
      <c r="Y599" s="13"/>
      <c r="Z599" s="13"/>
      <c r="AA599" s="13"/>
      <c r="AB599" s="13"/>
      <c r="AC599" s="13"/>
      <c r="AD599" s="13"/>
      <c r="AE599" s="13"/>
      <c r="AT599" s="246" t="s">
        <v>166</v>
      </c>
      <c r="AU599" s="246" t="s">
        <v>85</v>
      </c>
      <c r="AV599" s="13" t="s">
        <v>85</v>
      </c>
      <c r="AW599" s="13" t="s">
        <v>34</v>
      </c>
      <c r="AX599" s="13" t="s">
        <v>82</v>
      </c>
      <c r="AY599" s="246" t="s">
        <v>158</v>
      </c>
    </row>
    <row r="600" spans="1:65" s="2" customFormat="1" ht="21.75" customHeight="1">
      <c r="A600" s="38"/>
      <c r="B600" s="39"/>
      <c r="C600" s="219" t="s">
        <v>1019</v>
      </c>
      <c r="D600" s="219" t="s">
        <v>159</v>
      </c>
      <c r="E600" s="220" t="s">
        <v>1033</v>
      </c>
      <c r="F600" s="221" t="s">
        <v>1034</v>
      </c>
      <c r="G600" s="222" t="s">
        <v>1035</v>
      </c>
      <c r="H600" s="223">
        <v>32.217</v>
      </c>
      <c r="I600" s="224"/>
      <c r="J600" s="225">
        <f>ROUND(I600*H600,2)</f>
        <v>0</v>
      </c>
      <c r="K600" s="221" t="s">
        <v>213</v>
      </c>
      <c r="L600" s="44"/>
      <c r="M600" s="226" t="s">
        <v>19</v>
      </c>
      <c r="N600" s="227" t="s">
        <v>45</v>
      </c>
      <c r="O600" s="84"/>
      <c r="P600" s="228">
        <f>O600*H600</f>
        <v>0</v>
      </c>
      <c r="Q600" s="228">
        <v>0</v>
      </c>
      <c r="R600" s="228">
        <f>Q600*H600</f>
        <v>0</v>
      </c>
      <c r="S600" s="228">
        <v>0</v>
      </c>
      <c r="T600" s="229">
        <f>S600*H600</f>
        <v>0</v>
      </c>
      <c r="U600" s="38"/>
      <c r="V600" s="38"/>
      <c r="W600" s="38"/>
      <c r="X600" s="38"/>
      <c r="Y600" s="38"/>
      <c r="Z600" s="38"/>
      <c r="AA600" s="38"/>
      <c r="AB600" s="38"/>
      <c r="AC600" s="38"/>
      <c r="AD600" s="38"/>
      <c r="AE600" s="38"/>
      <c r="AR600" s="230" t="s">
        <v>163</v>
      </c>
      <c r="AT600" s="230" t="s">
        <v>159</v>
      </c>
      <c r="AU600" s="230" t="s">
        <v>85</v>
      </c>
      <c r="AY600" s="17" t="s">
        <v>158</v>
      </c>
      <c r="BE600" s="231">
        <f>IF(N600="základní",J600,0)</f>
        <v>0</v>
      </c>
      <c r="BF600" s="231">
        <f>IF(N600="snížená",J600,0)</f>
        <v>0</v>
      </c>
      <c r="BG600" s="231">
        <f>IF(N600="zákl. přenesená",J600,0)</f>
        <v>0</v>
      </c>
      <c r="BH600" s="231">
        <f>IF(N600="sníž. přenesená",J600,0)</f>
        <v>0</v>
      </c>
      <c r="BI600" s="231">
        <f>IF(N600="nulová",J600,0)</f>
        <v>0</v>
      </c>
      <c r="BJ600" s="17" t="s">
        <v>82</v>
      </c>
      <c r="BK600" s="231">
        <f>ROUND(I600*H600,2)</f>
        <v>0</v>
      </c>
      <c r="BL600" s="17" t="s">
        <v>163</v>
      </c>
      <c r="BM600" s="230" t="s">
        <v>1036</v>
      </c>
    </row>
    <row r="601" spans="1:47" s="2" customFormat="1" ht="12">
      <c r="A601" s="38"/>
      <c r="B601" s="39"/>
      <c r="C601" s="40"/>
      <c r="D601" s="232" t="s">
        <v>165</v>
      </c>
      <c r="E601" s="40"/>
      <c r="F601" s="233" t="s">
        <v>1037</v>
      </c>
      <c r="G601" s="40"/>
      <c r="H601" s="40"/>
      <c r="I601" s="136"/>
      <c r="J601" s="40"/>
      <c r="K601" s="40"/>
      <c r="L601" s="44"/>
      <c r="M601" s="234"/>
      <c r="N601" s="235"/>
      <c r="O601" s="84"/>
      <c r="P601" s="84"/>
      <c r="Q601" s="84"/>
      <c r="R601" s="84"/>
      <c r="S601" s="84"/>
      <c r="T601" s="85"/>
      <c r="U601" s="38"/>
      <c r="V601" s="38"/>
      <c r="W601" s="38"/>
      <c r="X601" s="38"/>
      <c r="Y601" s="38"/>
      <c r="Z601" s="38"/>
      <c r="AA601" s="38"/>
      <c r="AB601" s="38"/>
      <c r="AC601" s="38"/>
      <c r="AD601" s="38"/>
      <c r="AE601" s="38"/>
      <c r="AT601" s="17" t="s">
        <v>165</v>
      </c>
      <c r="AU601" s="17" t="s">
        <v>85</v>
      </c>
    </row>
    <row r="602" spans="1:47" s="2" customFormat="1" ht="12">
      <c r="A602" s="38"/>
      <c r="B602" s="39"/>
      <c r="C602" s="40"/>
      <c r="D602" s="232" t="s">
        <v>216</v>
      </c>
      <c r="E602" s="40"/>
      <c r="F602" s="258" t="s">
        <v>1038</v>
      </c>
      <c r="G602" s="40"/>
      <c r="H602" s="40"/>
      <c r="I602" s="136"/>
      <c r="J602" s="40"/>
      <c r="K602" s="40"/>
      <c r="L602" s="44"/>
      <c r="M602" s="234"/>
      <c r="N602" s="235"/>
      <c r="O602" s="84"/>
      <c r="P602" s="84"/>
      <c r="Q602" s="84"/>
      <c r="R602" s="84"/>
      <c r="S602" s="84"/>
      <c r="T602" s="85"/>
      <c r="U602" s="38"/>
      <c r="V602" s="38"/>
      <c r="W602" s="38"/>
      <c r="X602" s="38"/>
      <c r="Y602" s="38"/>
      <c r="Z602" s="38"/>
      <c r="AA602" s="38"/>
      <c r="AB602" s="38"/>
      <c r="AC602" s="38"/>
      <c r="AD602" s="38"/>
      <c r="AE602" s="38"/>
      <c r="AT602" s="17" t="s">
        <v>216</v>
      </c>
      <c r="AU602" s="17" t="s">
        <v>85</v>
      </c>
    </row>
    <row r="603" spans="1:47" s="2" customFormat="1" ht="12">
      <c r="A603" s="38"/>
      <c r="B603" s="39"/>
      <c r="C603" s="40"/>
      <c r="D603" s="232" t="s">
        <v>181</v>
      </c>
      <c r="E603" s="40"/>
      <c r="F603" s="258" t="s">
        <v>1039</v>
      </c>
      <c r="G603" s="40"/>
      <c r="H603" s="40"/>
      <c r="I603" s="136"/>
      <c r="J603" s="40"/>
      <c r="K603" s="40"/>
      <c r="L603" s="44"/>
      <c r="M603" s="234"/>
      <c r="N603" s="235"/>
      <c r="O603" s="84"/>
      <c r="P603" s="84"/>
      <c r="Q603" s="84"/>
      <c r="R603" s="84"/>
      <c r="S603" s="84"/>
      <c r="T603" s="85"/>
      <c r="U603" s="38"/>
      <c r="V603" s="38"/>
      <c r="W603" s="38"/>
      <c r="X603" s="38"/>
      <c r="Y603" s="38"/>
      <c r="Z603" s="38"/>
      <c r="AA603" s="38"/>
      <c r="AB603" s="38"/>
      <c r="AC603" s="38"/>
      <c r="AD603" s="38"/>
      <c r="AE603" s="38"/>
      <c r="AT603" s="17" t="s">
        <v>181</v>
      </c>
      <c r="AU603" s="17" t="s">
        <v>85</v>
      </c>
    </row>
    <row r="604" spans="1:51" s="13" customFormat="1" ht="12">
      <c r="A604" s="13"/>
      <c r="B604" s="236"/>
      <c r="C604" s="237"/>
      <c r="D604" s="232" t="s">
        <v>166</v>
      </c>
      <c r="E604" s="238" t="s">
        <v>19</v>
      </c>
      <c r="F604" s="239" t="s">
        <v>1446</v>
      </c>
      <c r="G604" s="237"/>
      <c r="H604" s="240">
        <v>24.525</v>
      </c>
      <c r="I604" s="241"/>
      <c r="J604" s="237"/>
      <c r="K604" s="237"/>
      <c r="L604" s="242"/>
      <c r="M604" s="243"/>
      <c r="N604" s="244"/>
      <c r="O604" s="244"/>
      <c r="P604" s="244"/>
      <c r="Q604" s="244"/>
      <c r="R604" s="244"/>
      <c r="S604" s="244"/>
      <c r="T604" s="245"/>
      <c r="U604" s="13"/>
      <c r="V604" s="13"/>
      <c r="W604" s="13"/>
      <c r="X604" s="13"/>
      <c r="Y604" s="13"/>
      <c r="Z604" s="13"/>
      <c r="AA604" s="13"/>
      <c r="AB604" s="13"/>
      <c r="AC604" s="13"/>
      <c r="AD604" s="13"/>
      <c r="AE604" s="13"/>
      <c r="AT604" s="246" t="s">
        <v>166</v>
      </c>
      <c r="AU604" s="246" t="s">
        <v>85</v>
      </c>
      <c r="AV604" s="13" t="s">
        <v>85</v>
      </c>
      <c r="AW604" s="13" t="s">
        <v>34</v>
      </c>
      <c r="AX604" s="13" t="s">
        <v>74</v>
      </c>
      <c r="AY604" s="246" t="s">
        <v>158</v>
      </c>
    </row>
    <row r="605" spans="1:51" s="13" customFormat="1" ht="12">
      <c r="A605" s="13"/>
      <c r="B605" s="236"/>
      <c r="C605" s="237"/>
      <c r="D605" s="232" t="s">
        <v>166</v>
      </c>
      <c r="E605" s="238" t="s">
        <v>19</v>
      </c>
      <c r="F605" s="239" t="s">
        <v>1447</v>
      </c>
      <c r="G605" s="237"/>
      <c r="H605" s="240">
        <v>7.692</v>
      </c>
      <c r="I605" s="241"/>
      <c r="J605" s="237"/>
      <c r="K605" s="237"/>
      <c r="L605" s="242"/>
      <c r="M605" s="243"/>
      <c r="N605" s="244"/>
      <c r="O605" s="244"/>
      <c r="P605" s="244"/>
      <c r="Q605" s="244"/>
      <c r="R605" s="244"/>
      <c r="S605" s="244"/>
      <c r="T605" s="245"/>
      <c r="U605" s="13"/>
      <c r="V605" s="13"/>
      <c r="W605" s="13"/>
      <c r="X605" s="13"/>
      <c r="Y605" s="13"/>
      <c r="Z605" s="13"/>
      <c r="AA605" s="13"/>
      <c r="AB605" s="13"/>
      <c r="AC605" s="13"/>
      <c r="AD605" s="13"/>
      <c r="AE605" s="13"/>
      <c r="AT605" s="246" t="s">
        <v>166</v>
      </c>
      <c r="AU605" s="246" t="s">
        <v>85</v>
      </c>
      <c r="AV605" s="13" t="s">
        <v>85</v>
      </c>
      <c r="AW605" s="13" t="s">
        <v>34</v>
      </c>
      <c r="AX605" s="13" t="s">
        <v>74</v>
      </c>
      <c r="AY605" s="246" t="s">
        <v>158</v>
      </c>
    </row>
    <row r="606" spans="1:51" s="14" customFormat="1" ht="12">
      <c r="A606" s="14"/>
      <c r="B606" s="247"/>
      <c r="C606" s="248"/>
      <c r="D606" s="232" t="s">
        <v>166</v>
      </c>
      <c r="E606" s="249" t="s">
        <v>19</v>
      </c>
      <c r="F606" s="250" t="s">
        <v>175</v>
      </c>
      <c r="G606" s="248"/>
      <c r="H606" s="251">
        <v>32.217</v>
      </c>
      <c r="I606" s="252"/>
      <c r="J606" s="248"/>
      <c r="K606" s="248"/>
      <c r="L606" s="253"/>
      <c r="M606" s="254"/>
      <c r="N606" s="255"/>
      <c r="O606" s="255"/>
      <c r="P606" s="255"/>
      <c r="Q606" s="255"/>
      <c r="R606" s="255"/>
      <c r="S606" s="255"/>
      <c r="T606" s="256"/>
      <c r="U606" s="14"/>
      <c r="V606" s="14"/>
      <c r="W606" s="14"/>
      <c r="X606" s="14"/>
      <c r="Y606" s="14"/>
      <c r="Z606" s="14"/>
      <c r="AA606" s="14"/>
      <c r="AB606" s="14"/>
      <c r="AC606" s="14"/>
      <c r="AD606" s="14"/>
      <c r="AE606" s="14"/>
      <c r="AT606" s="257" t="s">
        <v>166</v>
      </c>
      <c r="AU606" s="257" t="s">
        <v>85</v>
      </c>
      <c r="AV606" s="14" t="s">
        <v>163</v>
      </c>
      <c r="AW606" s="14" t="s">
        <v>34</v>
      </c>
      <c r="AX606" s="14" t="s">
        <v>82</v>
      </c>
      <c r="AY606" s="257" t="s">
        <v>158</v>
      </c>
    </row>
    <row r="607" spans="1:65" s="2" customFormat="1" ht="21.75" customHeight="1">
      <c r="A607" s="38"/>
      <c r="B607" s="39"/>
      <c r="C607" s="219" t="s">
        <v>1024</v>
      </c>
      <c r="D607" s="219" t="s">
        <v>159</v>
      </c>
      <c r="E607" s="220" t="s">
        <v>1043</v>
      </c>
      <c r="F607" s="221" t="s">
        <v>1044</v>
      </c>
      <c r="G607" s="222" t="s">
        <v>194</v>
      </c>
      <c r="H607" s="223">
        <v>260</v>
      </c>
      <c r="I607" s="224"/>
      <c r="J607" s="225">
        <f>ROUND(I607*H607,2)</f>
        <v>0</v>
      </c>
      <c r="K607" s="221" t="s">
        <v>19</v>
      </c>
      <c r="L607" s="44"/>
      <c r="M607" s="226" t="s">
        <v>19</v>
      </c>
      <c r="N607" s="227" t="s">
        <v>45</v>
      </c>
      <c r="O607" s="84"/>
      <c r="P607" s="228">
        <f>O607*H607</f>
        <v>0</v>
      </c>
      <c r="Q607" s="228">
        <v>0.08425</v>
      </c>
      <c r="R607" s="228">
        <f>Q607*H607</f>
        <v>21.905</v>
      </c>
      <c r="S607" s="228">
        <v>0</v>
      </c>
      <c r="T607" s="229">
        <f>S607*H607</f>
        <v>0</v>
      </c>
      <c r="U607" s="38"/>
      <c r="V607" s="38"/>
      <c r="W607" s="38"/>
      <c r="X607" s="38"/>
      <c r="Y607" s="38"/>
      <c r="Z607" s="38"/>
      <c r="AA607" s="38"/>
      <c r="AB607" s="38"/>
      <c r="AC607" s="38"/>
      <c r="AD607" s="38"/>
      <c r="AE607" s="38"/>
      <c r="AR607" s="230" t="s">
        <v>163</v>
      </c>
      <c r="AT607" s="230" t="s">
        <v>159</v>
      </c>
      <c r="AU607" s="230" t="s">
        <v>85</v>
      </c>
      <c r="AY607" s="17" t="s">
        <v>158</v>
      </c>
      <c r="BE607" s="231">
        <f>IF(N607="základní",J607,0)</f>
        <v>0</v>
      </c>
      <c r="BF607" s="231">
        <f>IF(N607="snížená",J607,0)</f>
        <v>0</v>
      </c>
      <c r="BG607" s="231">
        <f>IF(N607="zákl. přenesená",J607,0)</f>
        <v>0</v>
      </c>
      <c r="BH607" s="231">
        <f>IF(N607="sníž. přenesená",J607,0)</f>
        <v>0</v>
      </c>
      <c r="BI607" s="231">
        <f>IF(N607="nulová",J607,0)</f>
        <v>0</v>
      </c>
      <c r="BJ607" s="17" t="s">
        <v>82</v>
      </c>
      <c r="BK607" s="231">
        <f>ROUND(I607*H607,2)</f>
        <v>0</v>
      </c>
      <c r="BL607" s="17" t="s">
        <v>163</v>
      </c>
      <c r="BM607" s="230" t="s">
        <v>1045</v>
      </c>
    </row>
    <row r="608" spans="1:47" s="2" customFormat="1" ht="12">
      <c r="A608" s="38"/>
      <c r="B608" s="39"/>
      <c r="C608" s="40"/>
      <c r="D608" s="232" t="s">
        <v>165</v>
      </c>
      <c r="E608" s="40"/>
      <c r="F608" s="233" t="s">
        <v>1044</v>
      </c>
      <c r="G608" s="40"/>
      <c r="H608" s="40"/>
      <c r="I608" s="136"/>
      <c r="J608" s="40"/>
      <c r="K608" s="40"/>
      <c r="L608" s="44"/>
      <c r="M608" s="234"/>
      <c r="N608" s="235"/>
      <c r="O608" s="84"/>
      <c r="P608" s="84"/>
      <c r="Q608" s="84"/>
      <c r="R608" s="84"/>
      <c r="S608" s="84"/>
      <c r="T608" s="85"/>
      <c r="U608" s="38"/>
      <c r="V608" s="38"/>
      <c r="W608" s="38"/>
      <c r="X608" s="38"/>
      <c r="Y608" s="38"/>
      <c r="Z608" s="38"/>
      <c r="AA608" s="38"/>
      <c r="AB608" s="38"/>
      <c r="AC608" s="38"/>
      <c r="AD608" s="38"/>
      <c r="AE608" s="38"/>
      <c r="AT608" s="17" t="s">
        <v>165</v>
      </c>
      <c r="AU608" s="17" t="s">
        <v>85</v>
      </c>
    </row>
    <row r="609" spans="1:51" s="13" customFormat="1" ht="12">
      <c r="A609" s="13"/>
      <c r="B609" s="236"/>
      <c r="C609" s="237"/>
      <c r="D609" s="232" t="s">
        <v>166</v>
      </c>
      <c r="E609" s="238" t="s">
        <v>19</v>
      </c>
      <c r="F609" s="239" t="s">
        <v>1444</v>
      </c>
      <c r="G609" s="237"/>
      <c r="H609" s="240">
        <v>260</v>
      </c>
      <c r="I609" s="241"/>
      <c r="J609" s="237"/>
      <c r="K609" s="237"/>
      <c r="L609" s="242"/>
      <c r="M609" s="243"/>
      <c r="N609" s="244"/>
      <c r="O609" s="244"/>
      <c r="P609" s="244"/>
      <c r="Q609" s="244"/>
      <c r="R609" s="244"/>
      <c r="S609" s="244"/>
      <c r="T609" s="245"/>
      <c r="U609" s="13"/>
      <c r="V609" s="13"/>
      <c r="W609" s="13"/>
      <c r="X609" s="13"/>
      <c r="Y609" s="13"/>
      <c r="Z609" s="13"/>
      <c r="AA609" s="13"/>
      <c r="AB609" s="13"/>
      <c r="AC609" s="13"/>
      <c r="AD609" s="13"/>
      <c r="AE609" s="13"/>
      <c r="AT609" s="246" t="s">
        <v>166</v>
      </c>
      <c r="AU609" s="246" t="s">
        <v>85</v>
      </c>
      <c r="AV609" s="13" t="s">
        <v>85</v>
      </c>
      <c r="AW609" s="13" t="s">
        <v>34</v>
      </c>
      <c r="AX609" s="13" t="s">
        <v>82</v>
      </c>
      <c r="AY609" s="246" t="s">
        <v>158</v>
      </c>
    </row>
    <row r="610" spans="1:65" s="2" customFormat="1" ht="16.5" customHeight="1">
      <c r="A610" s="38"/>
      <c r="B610" s="39"/>
      <c r="C610" s="259" t="s">
        <v>1032</v>
      </c>
      <c r="D610" s="259" t="s">
        <v>199</v>
      </c>
      <c r="E610" s="260" t="s">
        <v>1048</v>
      </c>
      <c r="F610" s="261" t="s">
        <v>1448</v>
      </c>
      <c r="G610" s="262" t="s">
        <v>194</v>
      </c>
      <c r="H610" s="263">
        <v>26</v>
      </c>
      <c r="I610" s="264"/>
      <c r="J610" s="265">
        <f>ROUND(I610*H610,2)</f>
        <v>0</v>
      </c>
      <c r="K610" s="261" t="s">
        <v>19</v>
      </c>
      <c r="L610" s="266"/>
      <c r="M610" s="267" t="s">
        <v>19</v>
      </c>
      <c r="N610" s="268" t="s">
        <v>45</v>
      </c>
      <c r="O610" s="84"/>
      <c r="P610" s="228">
        <f>O610*H610</f>
        <v>0</v>
      </c>
      <c r="Q610" s="228">
        <v>0.14</v>
      </c>
      <c r="R610" s="228">
        <f>Q610*H610</f>
        <v>3.6400000000000006</v>
      </c>
      <c r="S610" s="228">
        <v>0</v>
      </c>
      <c r="T610" s="229">
        <f>S610*H610</f>
        <v>0</v>
      </c>
      <c r="U610" s="38"/>
      <c r="V610" s="38"/>
      <c r="W610" s="38"/>
      <c r="X610" s="38"/>
      <c r="Y610" s="38"/>
      <c r="Z610" s="38"/>
      <c r="AA610" s="38"/>
      <c r="AB610" s="38"/>
      <c r="AC610" s="38"/>
      <c r="AD610" s="38"/>
      <c r="AE610" s="38"/>
      <c r="AR610" s="230" t="s">
        <v>218</v>
      </c>
      <c r="AT610" s="230" t="s">
        <v>199</v>
      </c>
      <c r="AU610" s="230" t="s">
        <v>85</v>
      </c>
      <c r="AY610" s="17" t="s">
        <v>158</v>
      </c>
      <c r="BE610" s="231">
        <f>IF(N610="základní",J610,0)</f>
        <v>0</v>
      </c>
      <c r="BF610" s="231">
        <f>IF(N610="snížená",J610,0)</f>
        <v>0</v>
      </c>
      <c r="BG610" s="231">
        <f>IF(N610="zákl. přenesená",J610,0)</f>
        <v>0</v>
      </c>
      <c r="BH610" s="231">
        <f>IF(N610="sníž. přenesená",J610,0)</f>
        <v>0</v>
      </c>
      <c r="BI610" s="231">
        <f>IF(N610="nulová",J610,0)</f>
        <v>0</v>
      </c>
      <c r="BJ610" s="17" t="s">
        <v>82</v>
      </c>
      <c r="BK610" s="231">
        <f>ROUND(I610*H610,2)</f>
        <v>0</v>
      </c>
      <c r="BL610" s="17" t="s">
        <v>163</v>
      </c>
      <c r="BM610" s="230" t="s">
        <v>1050</v>
      </c>
    </row>
    <row r="611" spans="1:47" s="2" customFormat="1" ht="12">
      <c r="A611" s="38"/>
      <c r="B611" s="39"/>
      <c r="C611" s="40"/>
      <c r="D611" s="232" t="s">
        <v>165</v>
      </c>
      <c r="E611" s="40"/>
      <c r="F611" s="233" t="s">
        <v>1448</v>
      </c>
      <c r="G611" s="40"/>
      <c r="H611" s="40"/>
      <c r="I611" s="136"/>
      <c r="J611" s="40"/>
      <c r="K611" s="40"/>
      <c r="L611" s="44"/>
      <c r="M611" s="234"/>
      <c r="N611" s="235"/>
      <c r="O611" s="84"/>
      <c r="P611" s="84"/>
      <c r="Q611" s="84"/>
      <c r="R611" s="84"/>
      <c r="S611" s="84"/>
      <c r="T611" s="85"/>
      <c r="U611" s="38"/>
      <c r="V611" s="38"/>
      <c r="W611" s="38"/>
      <c r="X611" s="38"/>
      <c r="Y611" s="38"/>
      <c r="Z611" s="38"/>
      <c r="AA611" s="38"/>
      <c r="AB611" s="38"/>
      <c r="AC611" s="38"/>
      <c r="AD611" s="38"/>
      <c r="AE611" s="38"/>
      <c r="AT611" s="17" t="s">
        <v>165</v>
      </c>
      <c r="AU611" s="17" t="s">
        <v>85</v>
      </c>
    </row>
    <row r="612" spans="1:51" s="13" customFormat="1" ht="12">
      <c r="A612" s="13"/>
      <c r="B612" s="236"/>
      <c r="C612" s="237"/>
      <c r="D612" s="232" t="s">
        <v>166</v>
      </c>
      <c r="E612" s="238" t="s">
        <v>19</v>
      </c>
      <c r="F612" s="239" t="s">
        <v>1449</v>
      </c>
      <c r="G612" s="237"/>
      <c r="H612" s="240">
        <v>26</v>
      </c>
      <c r="I612" s="241"/>
      <c r="J612" s="237"/>
      <c r="K612" s="237"/>
      <c r="L612" s="242"/>
      <c r="M612" s="243"/>
      <c r="N612" s="244"/>
      <c r="O612" s="244"/>
      <c r="P612" s="244"/>
      <c r="Q612" s="244"/>
      <c r="R612" s="244"/>
      <c r="S612" s="244"/>
      <c r="T612" s="245"/>
      <c r="U612" s="13"/>
      <c r="V612" s="13"/>
      <c r="W612" s="13"/>
      <c r="X612" s="13"/>
      <c r="Y612" s="13"/>
      <c r="Z612" s="13"/>
      <c r="AA612" s="13"/>
      <c r="AB612" s="13"/>
      <c r="AC612" s="13"/>
      <c r="AD612" s="13"/>
      <c r="AE612" s="13"/>
      <c r="AT612" s="246" t="s">
        <v>166</v>
      </c>
      <c r="AU612" s="246" t="s">
        <v>85</v>
      </c>
      <c r="AV612" s="13" t="s">
        <v>85</v>
      </c>
      <c r="AW612" s="13" t="s">
        <v>34</v>
      </c>
      <c r="AX612" s="13" t="s">
        <v>82</v>
      </c>
      <c r="AY612" s="246" t="s">
        <v>158</v>
      </c>
    </row>
    <row r="613" spans="1:65" s="2" customFormat="1" ht="16.5" customHeight="1">
      <c r="A613" s="38"/>
      <c r="B613" s="39"/>
      <c r="C613" s="219" t="s">
        <v>1042</v>
      </c>
      <c r="D613" s="219" t="s">
        <v>159</v>
      </c>
      <c r="E613" s="220" t="s">
        <v>1053</v>
      </c>
      <c r="F613" s="221" t="s">
        <v>1054</v>
      </c>
      <c r="G613" s="222" t="s">
        <v>1035</v>
      </c>
      <c r="H613" s="223">
        <v>32.217</v>
      </c>
      <c r="I613" s="224"/>
      <c r="J613" s="225">
        <f>ROUND(I613*H613,2)</f>
        <v>0</v>
      </c>
      <c r="K613" s="221" t="s">
        <v>19</v>
      </c>
      <c r="L613" s="44"/>
      <c r="M613" s="226" t="s">
        <v>19</v>
      </c>
      <c r="N613" s="227" t="s">
        <v>45</v>
      </c>
      <c r="O613" s="84"/>
      <c r="P613" s="228">
        <f>O613*H613</f>
        <v>0</v>
      </c>
      <c r="Q613" s="228">
        <v>0</v>
      </c>
      <c r="R613" s="228">
        <f>Q613*H613</f>
        <v>0</v>
      </c>
      <c r="S613" s="228">
        <v>0</v>
      </c>
      <c r="T613" s="229">
        <f>S613*H613</f>
        <v>0</v>
      </c>
      <c r="U613" s="38"/>
      <c r="V613" s="38"/>
      <c r="W613" s="38"/>
      <c r="X613" s="38"/>
      <c r="Y613" s="38"/>
      <c r="Z613" s="38"/>
      <c r="AA613" s="38"/>
      <c r="AB613" s="38"/>
      <c r="AC613" s="38"/>
      <c r="AD613" s="38"/>
      <c r="AE613" s="38"/>
      <c r="AR613" s="230" t="s">
        <v>163</v>
      </c>
      <c r="AT613" s="230" t="s">
        <v>159</v>
      </c>
      <c r="AU613" s="230" t="s">
        <v>85</v>
      </c>
      <c r="AY613" s="17" t="s">
        <v>158</v>
      </c>
      <c r="BE613" s="231">
        <f>IF(N613="základní",J613,0)</f>
        <v>0</v>
      </c>
      <c r="BF613" s="231">
        <f>IF(N613="snížená",J613,0)</f>
        <v>0</v>
      </c>
      <c r="BG613" s="231">
        <f>IF(N613="zákl. přenesená",J613,0)</f>
        <v>0</v>
      </c>
      <c r="BH613" s="231">
        <f>IF(N613="sníž. přenesená",J613,0)</f>
        <v>0</v>
      </c>
      <c r="BI613" s="231">
        <f>IF(N613="nulová",J613,0)</f>
        <v>0</v>
      </c>
      <c r="BJ613" s="17" t="s">
        <v>82</v>
      </c>
      <c r="BK613" s="231">
        <f>ROUND(I613*H613,2)</f>
        <v>0</v>
      </c>
      <c r="BL613" s="17" t="s">
        <v>163</v>
      </c>
      <c r="BM613" s="230" t="s">
        <v>1055</v>
      </c>
    </row>
    <row r="614" spans="1:47" s="2" customFormat="1" ht="12">
      <c r="A614" s="38"/>
      <c r="B614" s="39"/>
      <c r="C614" s="40"/>
      <c r="D614" s="232" t="s">
        <v>165</v>
      </c>
      <c r="E614" s="40"/>
      <c r="F614" s="233" t="s">
        <v>1054</v>
      </c>
      <c r="G614" s="40"/>
      <c r="H614" s="40"/>
      <c r="I614" s="136"/>
      <c r="J614" s="40"/>
      <c r="K614" s="40"/>
      <c r="L614" s="44"/>
      <c r="M614" s="234"/>
      <c r="N614" s="235"/>
      <c r="O614" s="84"/>
      <c r="P614" s="84"/>
      <c r="Q614" s="84"/>
      <c r="R614" s="84"/>
      <c r="S614" s="84"/>
      <c r="T614" s="85"/>
      <c r="U614" s="38"/>
      <c r="V614" s="38"/>
      <c r="W614" s="38"/>
      <c r="X614" s="38"/>
      <c r="Y614" s="38"/>
      <c r="Z614" s="38"/>
      <c r="AA614" s="38"/>
      <c r="AB614" s="38"/>
      <c r="AC614" s="38"/>
      <c r="AD614" s="38"/>
      <c r="AE614" s="38"/>
      <c r="AT614" s="17" t="s">
        <v>165</v>
      </c>
      <c r="AU614" s="17" t="s">
        <v>85</v>
      </c>
    </row>
    <row r="615" spans="1:51" s="13" customFormat="1" ht="12">
      <c r="A615" s="13"/>
      <c r="B615" s="236"/>
      <c r="C615" s="237"/>
      <c r="D615" s="232" t="s">
        <v>166</v>
      </c>
      <c r="E615" s="238" t="s">
        <v>19</v>
      </c>
      <c r="F615" s="239" t="s">
        <v>1450</v>
      </c>
      <c r="G615" s="237"/>
      <c r="H615" s="240">
        <v>24.525</v>
      </c>
      <c r="I615" s="241"/>
      <c r="J615" s="237"/>
      <c r="K615" s="237"/>
      <c r="L615" s="242"/>
      <c r="M615" s="243"/>
      <c r="N615" s="244"/>
      <c r="O615" s="244"/>
      <c r="P615" s="244"/>
      <c r="Q615" s="244"/>
      <c r="R615" s="244"/>
      <c r="S615" s="244"/>
      <c r="T615" s="245"/>
      <c r="U615" s="13"/>
      <c r="V615" s="13"/>
      <c r="W615" s="13"/>
      <c r="X615" s="13"/>
      <c r="Y615" s="13"/>
      <c r="Z615" s="13"/>
      <c r="AA615" s="13"/>
      <c r="AB615" s="13"/>
      <c r="AC615" s="13"/>
      <c r="AD615" s="13"/>
      <c r="AE615" s="13"/>
      <c r="AT615" s="246" t="s">
        <v>166</v>
      </c>
      <c r="AU615" s="246" t="s">
        <v>85</v>
      </c>
      <c r="AV615" s="13" t="s">
        <v>85</v>
      </c>
      <c r="AW615" s="13" t="s">
        <v>34</v>
      </c>
      <c r="AX615" s="13" t="s">
        <v>74</v>
      </c>
      <c r="AY615" s="246" t="s">
        <v>158</v>
      </c>
    </row>
    <row r="616" spans="1:51" s="13" customFormat="1" ht="12">
      <c r="A616" s="13"/>
      <c r="B616" s="236"/>
      <c r="C616" s="237"/>
      <c r="D616" s="232" t="s">
        <v>166</v>
      </c>
      <c r="E616" s="238" t="s">
        <v>19</v>
      </c>
      <c r="F616" s="239" t="s">
        <v>1451</v>
      </c>
      <c r="G616" s="237"/>
      <c r="H616" s="240">
        <v>7.692</v>
      </c>
      <c r="I616" s="241"/>
      <c r="J616" s="237"/>
      <c r="K616" s="237"/>
      <c r="L616" s="242"/>
      <c r="M616" s="243"/>
      <c r="N616" s="244"/>
      <c r="O616" s="244"/>
      <c r="P616" s="244"/>
      <c r="Q616" s="244"/>
      <c r="R616" s="244"/>
      <c r="S616" s="244"/>
      <c r="T616" s="245"/>
      <c r="U616" s="13"/>
      <c r="V616" s="13"/>
      <c r="W616" s="13"/>
      <c r="X616" s="13"/>
      <c r="Y616" s="13"/>
      <c r="Z616" s="13"/>
      <c r="AA616" s="13"/>
      <c r="AB616" s="13"/>
      <c r="AC616" s="13"/>
      <c r="AD616" s="13"/>
      <c r="AE616" s="13"/>
      <c r="AT616" s="246" t="s">
        <v>166</v>
      </c>
      <c r="AU616" s="246" t="s">
        <v>85</v>
      </c>
      <c r="AV616" s="13" t="s">
        <v>85</v>
      </c>
      <c r="AW616" s="13" t="s">
        <v>34</v>
      </c>
      <c r="AX616" s="13" t="s">
        <v>74</v>
      </c>
      <c r="AY616" s="246" t="s">
        <v>158</v>
      </c>
    </row>
    <row r="617" spans="1:51" s="14" customFormat="1" ht="12">
      <c r="A617" s="14"/>
      <c r="B617" s="247"/>
      <c r="C617" s="248"/>
      <c r="D617" s="232" t="s">
        <v>166</v>
      </c>
      <c r="E617" s="249" t="s">
        <v>19</v>
      </c>
      <c r="F617" s="250" t="s">
        <v>175</v>
      </c>
      <c r="G617" s="248"/>
      <c r="H617" s="251">
        <v>32.217</v>
      </c>
      <c r="I617" s="252"/>
      <c r="J617" s="248"/>
      <c r="K617" s="248"/>
      <c r="L617" s="253"/>
      <c r="M617" s="254"/>
      <c r="N617" s="255"/>
      <c r="O617" s="255"/>
      <c r="P617" s="255"/>
      <c r="Q617" s="255"/>
      <c r="R617" s="255"/>
      <c r="S617" s="255"/>
      <c r="T617" s="256"/>
      <c r="U617" s="14"/>
      <c r="V617" s="14"/>
      <c r="W617" s="14"/>
      <c r="X617" s="14"/>
      <c r="Y617" s="14"/>
      <c r="Z617" s="14"/>
      <c r="AA617" s="14"/>
      <c r="AB617" s="14"/>
      <c r="AC617" s="14"/>
      <c r="AD617" s="14"/>
      <c r="AE617" s="14"/>
      <c r="AT617" s="257" t="s">
        <v>166</v>
      </c>
      <c r="AU617" s="257" t="s">
        <v>85</v>
      </c>
      <c r="AV617" s="14" t="s">
        <v>163</v>
      </c>
      <c r="AW617" s="14" t="s">
        <v>34</v>
      </c>
      <c r="AX617" s="14" t="s">
        <v>82</v>
      </c>
      <c r="AY617" s="257" t="s">
        <v>158</v>
      </c>
    </row>
    <row r="618" spans="1:65" s="2" customFormat="1" ht="21.75" customHeight="1">
      <c r="A618" s="38"/>
      <c r="B618" s="39"/>
      <c r="C618" s="219" t="s">
        <v>1047</v>
      </c>
      <c r="D618" s="219" t="s">
        <v>159</v>
      </c>
      <c r="E618" s="220" t="s">
        <v>1057</v>
      </c>
      <c r="F618" s="221" t="s">
        <v>1058</v>
      </c>
      <c r="G618" s="222" t="s">
        <v>1059</v>
      </c>
      <c r="H618" s="223">
        <v>54.769</v>
      </c>
      <c r="I618" s="224"/>
      <c r="J618" s="225">
        <f>ROUND(I618*H618,2)</f>
        <v>0</v>
      </c>
      <c r="K618" s="221" t="s">
        <v>213</v>
      </c>
      <c r="L618" s="44"/>
      <c r="M618" s="226" t="s">
        <v>19</v>
      </c>
      <c r="N618" s="227" t="s">
        <v>45</v>
      </c>
      <c r="O618" s="84"/>
      <c r="P618" s="228">
        <f>O618*H618</f>
        <v>0</v>
      </c>
      <c r="Q618" s="228">
        <v>0</v>
      </c>
      <c r="R618" s="228">
        <f>Q618*H618</f>
        <v>0</v>
      </c>
      <c r="S618" s="228">
        <v>0</v>
      </c>
      <c r="T618" s="229">
        <f>S618*H618</f>
        <v>0</v>
      </c>
      <c r="U618" s="38"/>
      <c r="V618" s="38"/>
      <c r="W618" s="38"/>
      <c r="X618" s="38"/>
      <c r="Y618" s="38"/>
      <c r="Z618" s="38"/>
      <c r="AA618" s="38"/>
      <c r="AB618" s="38"/>
      <c r="AC618" s="38"/>
      <c r="AD618" s="38"/>
      <c r="AE618" s="38"/>
      <c r="AR618" s="230" t="s">
        <v>163</v>
      </c>
      <c r="AT618" s="230" t="s">
        <v>159</v>
      </c>
      <c r="AU618" s="230" t="s">
        <v>85</v>
      </c>
      <c r="AY618" s="17" t="s">
        <v>158</v>
      </c>
      <c r="BE618" s="231">
        <f>IF(N618="základní",J618,0)</f>
        <v>0</v>
      </c>
      <c r="BF618" s="231">
        <f>IF(N618="snížená",J618,0)</f>
        <v>0</v>
      </c>
      <c r="BG618" s="231">
        <f>IF(N618="zákl. přenesená",J618,0)</f>
        <v>0</v>
      </c>
      <c r="BH618" s="231">
        <f>IF(N618="sníž. přenesená",J618,0)</f>
        <v>0</v>
      </c>
      <c r="BI618" s="231">
        <f>IF(N618="nulová",J618,0)</f>
        <v>0</v>
      </c>
      <c r="BJ618" s="17" t="s">
        <v>82</v>
      </c>
      <c r="BK618" s="231">
        <f>ROUND(I618*H618,2)</f>
        <v>0</v>
      </c>
      <c r="BL618" s="17" t="s">
        <v>163</v>
      </c>
      <c r="BM618" s="230" t="s">
        <v>1060</v>
      </c>
    </row>
    <row r="619" spans="1:47" s="2" customFormat="1" ht="12">
      <c r="A619" s="38"/>
      <c r="B619" s="39"/>
      <c r="C619" s="40"/>
      <c r="D619" s="232" t="s">
        <v>165</v>
      </c>
      <c r="E619" s="40"/>
      <c r="F619" s="233" t="s">
        <v>1061</v>
      </c>
      <c r="G619" s="40"/>
      <c r="H619" s="40"/>
      <c r="I619" s="136"/>
      <c r="J619" s="40"/>
      <c r="K619" s="40"/>
      <c r="L619" s="44"/>
      <c r="M619" s="234"/>
      <c r="N619" s="235"/>
      <c r="O619" s="84"/>
      <c r="P619" s="84"/>
      <c r="Q619" s="84"/>
      <c r="R619" s="84"/>
      <c r="S619" s="84"/>
      <c r="T619" s="85"/>
      <c r="U619" s="38"/>
      <c r="V619" s="38"/>
      <c r="W619" s="38"/>
      <c r="X619" s="38"/>
      <c r="Y619" s="38"/>
      <c r="Z619" s="38"/>
      <c r="AA619" s="38"/>
      <c r="AB619" s="38"/>
      <c r="AC619" s="38"/>
      <c r="AD619" s="38"/>
      <c r="AE619" s="38"/>
      <c r="AT619" s="17" t="s">
        <v>165</v>
      </c>
      <c r="AU619" s="17" t="s">
        <v>85</v>
      </c>
    </row>
    <row r="620" spans="1:47" s="2" customFormat="1" ht="12">
      <c r="A620" s="38"/>
      <c r="B620" s="39"/>
      <c r="C620" s="40"/>
      <c r="D620" s="232" t="s">
        <v>216</v>
      </c>
      <c r="E620" s="40"/>
      <c r="F620" s="258" t="s">
        <v>1062</v>
      </c>
      <c r="G620" s="40"/>
      <c r="H620" s="40"/>
      <c r="I620" s="136"/>
      <c r="J620" s="40"/>
      <c r="K620" s="40"/>
      <c r="L620" s="44"/>
      <c r="M620" s="234"/>
      <c r="N620" s="235"/>
      <c r="O620" s="84"/>
      <c r="P620" s="84"/>
      <c r="Q620" s="84"/>
      <c r="R620" s="84"/>
      <c r="S620" s="84"/>
      <c r="T620" s="85"/>
      <c r="U620" s="38"/>
      <c r="V620" s="38"/>
      <c r="W620" s="38"/>
      <c r="X620" s="38"/>
      <c r="Y620" s="38"/>
      <c r="Z620" s="38"/>
      <c r="AA620" s="38"/>
      <c r="AB620" s="38"/>
      <c r="AC620" s="38"/>
      <c r="AD620" s="38"/>
      <c r="AE620" s="38"/>
      <c r="AT620" s="17" t="s">
        <v>216</v>
      </c>
      <c r="AU620" s="17" t="s">
        <v>85</v>
      </c>
    </row>
    <row r="621" spans="1:51" s="13" customFormat="1" ht="12">
      <c r="A621" s="13"/>
      <c r="B621" s="236"/>
      <c r="C621" s="237"/>
      <c r="D621" s="232" t="s">
        <v>166</v>
      </c>
      <c r="E621" s="238" t="s">
        <v>19</v>
      </c>
      <c r="F621" s="239" t="s">
        <v>1452</v>
      </c>
      <c r="G621" s="237"/>
      <c r="H621" s="240">
        <v>41.693</v>
      </c>
      <c r="I621" s="241"/>
      <c r="J621" s="237"/>
      <c r="K621" s="237"/>
      <c r="L621" s="242"/>
      <c r="M621" s="243"/>
      <c r="N621" s="244"/>
      <c r="O621" s="244"/>
      <c r="P621" s="244"/>
      <c r="Q621" s="244"/>
      <c r="R621" s="244"/>
      <c r="S621" s="244"/>
      <c r="T621" s="245"/>
      <c r="U621" s="13"/>
      <c r="V621" s="13"/>
      <c r="W621" s="13"/>
      <c r="X621" s="13"/>
      <c r="Y621" s="13"/>
      <c r="Z621" s="13"/>
      <c r="AA621" s="13"/>
      <c r="AB621" s="13"/>
      <c r="AC621" s="13"/>
      <c r="AD621" s="13"/>
      <c r="AE621" s="13"/>
      <c r="AT621" s="246" t="s">
        <v>166</v>
      </c>
      <c r="AU621" s="246" t="s">
        <v>85</v>
      </c>
      <c r="AV621" s="13" t="s">
        <v>85</v>
      </c>
      <c r="AW621" s="13" t="s">
        <v>34</v>
      </c>
      <c r="AX621" s="13" t="s">
        <v>74</v>
      </c>
      <c r="AY621" s="246" t="s">
        <v>158</v>
      </c>
    </row>
    <row r="622" spans="1:51" s="13" customFormat="1" ht="12">
      <c r="A622" s="13"/>
      <c r="B622" s="236"/>
      <c r="C622" s="237"/>
      <c r="D622" s="232" t="s">
        <v>166</v>
      </c>
      <c r="E622" s="238" t="s">
        <v>19</v>
      </c>
      <c r="F622" s="239" t="s">
        <v>1453</v>
      </c>
      <c r="G622" s="237"/>
      <c r="H622" s="240">
        <v>13.076</v>
      </c>
      <c r="I622" s="241"/>
      <c r="J622" s="237"/>
      <c r="K622" s="237"/>
      <c r="L622" s="242"/>
      <c r="M622" s="243"/>
      <c r="N622" s="244"/>
      <c r="O622" s="244"/>
      <c r="P622" s="244"/>
      <c r="Q622" s="244"/>
      <c r="R622" s="244"/>
      <c r="S622" s="244"/>
      <c r="T622" s="245"/>
      <c r="U622" s="13"/>
      <c r="V622" s="13"/>
      <c r="W622" s="13"/>
      <c r="X622" s="13"/>
      <c r="Y622" s="13"/>
      <c r="Z622" s="13"/>
      <c r="AA622" s="13"/>
      <c r="AB622" s="13"/>
      <c r="AC622" s="13"/>
      <c r="AD622" s="13"/>
      <c r="AE622" s="13"/>
      <c r="AT622" s="246" t="s">
        <v>166</v>
      </c>
      <c r="AU622" s="246" t="s">
        <v>85</v>
      </c>
      <c r="AV622" s="13" t="s">
        <v>85</v>
      </c>
      <c r="AW622" s="13" t="s">
        <v>34</v>
      </c>
      <c r="AX622" s="13" t="s">
        <v>74</v>
      </c>
      <c r="AY622" s="246" t="s">
        <v>158</v>
      </c>
    </row>
    <row r="623" spans="1:51" s="14" customFormat="1" ht="12">
      <c r="A623" s="14"/>
      <c r="B623" s="247"/>
      <c r="C623" s="248"/>
      <c r="D623" s="232" t="s">
        <v>166</v>
      </c>
      <c r="E623" s="249" t="s">
        <v>19</v>
      </c>
      <c r="F623" s="250" t="s">
        <v>175</v>
      </c>
      <c r="G623" s="248"/>
      <c r="H623" s="251">
        <v>54.769</v>
      </c>
      <c r="I623" s="252"/>
      <c r="J623" s="248"/>
      <c r="K623" s="248"/>
      <c r="L623" s="253"/>
      <c r="M623" s="254"/>
      <c r="N623" s="255"/>
      <c r="O623" s="255"/>
      <c r="P623" s="255"/>
      <c r="Q623" s="255"/>
      <c r="R623" s="255"/>
      <c r="S623" s="255"/>
      <c r="T623" s="256"/>
      <c r="U623" s="14"/>
      <c r="V623" s="14"/>
      <c r="W623" s="14"/>
      <c r="X623" s="14"/>
      <c r="Y623" s="14"/>
      <c r="Z623" s="14"/>
      <c r="AA623" s="14"/>
      <c r="AB623" s="14"/>
      <c r="AC623" s="14"/>
      <c r="AD623" s="14"/>
      <c r="AE623" s="14"/>
      <c r="AT623" s="257" t="s">
        <v>166</v>
      </c>
      <c r="AU623" s="257" t="s">
        <v>85</v>
      </c>
      <c r="AV623" s="14" t="s">
        <v>163</v>
      </c>
      <c r="AW623" s="14" t="s">
        <v>34</v>
      </c>
      <c r="AX623" s="14" t="s">
        <v>82</v>
      </c>
      <c r="AY623" s="257" t="s">
        <v>158</v>
      </c>
    </row>
    <row r="624" spans="1:65" s="2" customFormat="1" ht="16.5" customHeight="1">
      <c r="A624" s="38"/>
      <c r="B624" s="39"/>
      <c r="C624" s="219" t="s">
        <v>1052</v>
      </c>
      <c r="D624" s="219" t="s">
        <v>159</v>
      </c>
      <c r="E624" s="220" t="s">
        <v>1066</v>
      </c>
      <c r="F624" s="221" t="s">
        <v>1067</v>
      </c>
      <c r="G624" s="222" t="s">
        <v>194</v>
      </c>
      <c r="H624" s="223">
        <v>346.5</v>
      </c>
      <c r="I624" s="224"/>
      <c r="J624" s="225">
        <f>ROUND(I624*H624,2)</f>
        <v>0</v>
      </c>
      <c r="K624" s="221" t="s">
        <v>19</v>
      </c>
      <c r="L624" s="44"/>
      <c r="M624" s="226" t="s">
        <v>19</v>
      </c>
      <c r="N624" s="227" t="s">
        <v>45</v>
      </c>
      <c r="O624" s="84"/>
      <c r="P624" s="228">
        <f>O624*H624</f>
        <v>0</v>
      </c>
      <c r="Q624" s="228">
        <v>0</v>
      </c>
      <c r="R624" s="228">
        <f>Q624*H624</f>
        <v>0</v>
      </c>
      <c r="S624" s="228">
        <v>0</v>
      </c>
      <c r="T624" s="229">
        <f>S624*H624</f>
        <v>0</v>
      </c>
      <c r="U624" s="38"/>
      <c r="V624" s="38"/>
      <c r="W624" s="38"/>
      <c r="X624" s="38"/>
      <c r="Y624" s="38"/>
      <c r="Z624" s="38"/>
      <c r="AA624" s="38"/>
      <c r="AB624" s="38"/>
      <c r="AC624" s="38"/>
      <c r="AD624" s="38"/>
      <c r="AE624" s="38"/>
      <c r="AR624" s="230" t="s">
        <v>163</v>
      </c>
      <c r="AT624" s="230" t="s">
        <v>159</v>
      </c>
      <c r="AU624" s="230" t="s">
        <v>85</v>
      </c>
      <c r="AY624" s="17" t="s">
        <v>158</v>
      </c>
      <c r="BE624" s="231">
        <f>IF(N624="základní",J624,0)</f>
        <v>0</v>
      </c>
      <c r="BF624" s="231">
        <f>IF(N624="snížená",J624,0)</f>
        <v>0</v>
      </c>
      <c r="BG624" s="231">
        <f>IF(N624="zákl. přenesená",J624,0)</f>
        <v>0</v>
      </c>
      <c r="BH624" s="231">
        <f>IF(N624="sníž. přenesená",J624,0)</f>
        <v>0</v>
      </c>
      <c r="BI624" s="231">
        <f>IF(N624="nulová",J624,0)</f>
        <v>0</v>
      </c>
      <c r="BJ624" s="17" t="s">
        <v>82</v>
      </c>
      <c r="BK624" s="231">
        <f>ROUND(I624*H624,2)</f>
        <v>0</v>
      </c>
      <c r="BL624" s="17" t="s">
        <v>163</v>
      </c>
      <c r="BM624" s="230" t="s">
        <v>1068</v>
      </c>
    </row>
    <row r="625" spans="1:47" s="2" customFormat="1" ht="12">
      <c r="A625" s="38"/>
      <c r="B625" s="39"/>
      <c r="C625" s="40"/>
      <c r="D625" s="232" t="s">
        <v>165</v>
      </c>
      <c r="E625" s="40"/>
      <c r="F625" s="233" t="s">
        <v>1067</v>
      </c>
      <c r="G625" s="40"/>
      <c r="H625" s="40"/>
      <c r="I625" s="136"/>
      <c r="J625" s="40"/>
      <c r="K625" s="40"/>
      <c r="L625" s="44"/>
      <c r="M625" s="234"/>
      <c r="N625" s="235"/>
      <c r="O625" s="84"/>
      <c r="P625" s="84"/>
      <c r="Q625" s="84"/>
      <c r="R625" s="84"/>
      <c r="S625" s="84"/>
      <c r="T625" s="85"/>
      <c r="U625" s="38"/>
      <c r="V625" s="38"/>
      <c r="W625" s="38"/>
      <c r="X625" s="38"/>
      <c r="Y625" s="38"/>
      <c r="Z625" s="38"/>
      <c r="AA625" s="38"/>
      <c r="AB625" s="38"/>
      <c r="AC625" s="38"/>
      <c r="AD625" s="38"/>
      <c r="AE625" s="38"/>
      <c r="AT625" s="17" t="s">
        <v>165</v>
      </c>
      <c r="AU625" s="17" t="s">
        <v>85</v>
      </c>
    </row>
    <row r="626" spans="1:51" s="13" customFormat="1" ht="12">
      <c r="A626" s="13"/>
      <c r="B626" s="236"/>
      <c r="C626" s="237"/>
      <c r="D626" s="232" t="s">
        <v>166</v>
      </c>
      <c r="E626" s="238" t="s">
        <v>19</v>
      </c>
      <c r="F626" s="239" t="s">
        <v>1454</v>
      </c>
      <c r="G626" s="237"/>
      <c r="H626" s="240">
        <v>346.5</v>
      </c>
      <c r="I626" s="241"/>
      <c r="J626" s="237"/>
      <c r="K626" s="237"/>
      <c r="L626" s="242"/>
      <c r="M626" s="243"/>
      <c r="N626" s="244"/>
      <c r="O626" s="244"/>
      <c r="P626" s="244"/>
      <c r="Q626" s="244"/>
      <c r="R626" s="244"/>
      <c r="S626" s="244"/>
      <c r="T626" s="245"/>
      <c r="U626" s="13"/>
      <c r="V626" s="13"/>
      <c r="W626" s="13"/>
      <c r="X626" s="13"/>
      <c r="Y626" s="13"/>
      <c r="Z626" s="13"/>
      <c r="AA626" s="13"/>
      <c r="AB626" s="13"/>
      <c r="AC626" s="13"/>
      <c r="AD626" s="13"/>
      <c r="AE626" s="13"/>
      <c r="AT626" s="246" t="s">
        <v>166</v>
      </c>
      <c r="AU626" s="246" t="s">
        <v>85</v>
      </c>
      <c r="AV626" s="13" t="s">
        <v>85</v>
      </c>
      <c r="AW626" s="13" t="s">
        <v>34</v>
      </c>
      <c r="AX626" s="13" t="s">
        <v>82</v>
      </c>
      <c r="AY626" s="246" t="s">
        <v>158</v>
      </c>
    </row>
    <row r="627" spans="1:63" s="12" customFormat="1" ht="22.8" customHeight="1">
      <c r="A627" s="12"/>
      <c r="B627" s="205"/>
      <c r="C627" s="206"/>
      <c r="D627" s="207" t="s">
        <v>73</v>
      </c>
      <c r="E627" s="269" t="s">
        <v>85</v>
      </c>
      <c r="F627" s="269" t="s">
        <v>1070</v>
      </c>
      <c r="G627" s="206"/>
      <c r="H627" s="206"/>
      <c r="I627" s="209"/>
      <c r="J627" s="270">
        <f>BK627</f>
        <v>0</v>
      </c>
      <c r="K627" s="206"/>
      <c r="L627" s="211"/>
      <c r="M627" s="212"/>
      <c r="N627" s="213"/>
      <c r="O627" s="213"/>
      <c r="P627" s="214">
        <f>SUM(P628:P630)</f>
        <v>0</v>
      </c>
      <c r="Q627" s="213"/>
      <c r="R627" s="214">
        <f>SUM(R628:R630)</f>
        <v>0</v>
      </c>
      <c r="S627" s="213"/>
      <c r="T627" s="215">
        <f>SUM(T628:T630)</f>
        <v>0</v>
      </c>
      <c r="U627" s="12"/>
      <c r="V627" s="12"/>
      <c r="W627" s="12"/>
      <c r="X627" s="12"/>
      <c r="Y627" s="12"/>
      <c r="Z627" s="12"/>
      <c r="AA627" s="12"/>
      <c r="AB627" s="12"/>
      <c r="AC627" s="12"/>
      <c r="AD627" s="12"/>
      <c r="AE627" s="12"/>
      <c r="AR627" s="216" t="s">
        <v>82</v>
      </c>
      <c r="AT627" s="217" t="s">
        <v>73</v>
      </c>
      <c r="AU627" s="217" t="s">
        <v>82</v>
      </c>
      <c r="AY627" s="216" t="s">
        <v>158</v>
      </c>
      <c r="BK627" s="218">
        <f>SUM(BK628:BK630)</f>
        <v>0</v>
      </c>
    </row>
    <row r="628" spans="1:65" s="2" customFormat="1" ht="21.75" customHeight="1">
      <c r="A628" s="38"/>
      <c r="B628" s="39"/>
      <c r="C628" s="219" t="s">
        <v>1056</v>
      </c>
      <c r="D628" s="219" t="s">
        <v>159</v>
      </c>
      <c r="E628" s="220" t="s">
        <v>1072</v>
      </c>
      <c r="F628" s="221" t="s">
        <v>1073</v>
      </c>
      <c r="G628" s="222" t="s">
        <v>194</v>
      </c>
      <c r="H628" s="223">
        <v>165</v>
      </c>
      <c r="I628" s="224"/>
      <c r="J628" s="225">
        <f>ROUND(I628*H628,2)</f>
        <v>0</v>
      </c>
      <c r="K628" s="221" t="s">
        <v>19</v>
      </c>
      <c r="L628" s="44"/>
      <c r="M628" s="226" t="s">
        <v>19</v>
      </c>
      <c r="N628" s="227" t="s">
        <v>45</v>
      </c>
      <c r="O628" s="84"/>
      <c r="P628" s="228">
        <f>O628*H628</f>
        <v>0</v>
      </c>
      <c r="Q628" s="228">
        <v>0</v>
      </c>
      <c r="R628" s="228">
        <f>Q628*H628</f>
        <v>0</v>
      </c>
      <c r="S628" s="228">
        <v>0</v>
      </c>
      <c r="T628" s="229">
        <f>S628*H628</f>
        <v>0</v>
      </c>
      <c r="U628" s="38"/>
      <c r="V628" s="38"/>
      <c r="W628" s="38"/>
      <c r="X628" s="38"/>
      <c r="Y628" s="38"/>
      <c r="Z628" s="38"/>
      <c r="AA628" s="38"/>
      <c r="AB628" s="38"/>
      <c r="AC628" s="38"/>
      <c r="AD628" s="38"/>
      <c r="AE628" s="38"/>
      <c r="AR628" s="230" t="s">
        <v>163</v>
      </c>
      <c r="AT628" s="230" t="s">
        <v>159</v>
      </c>
      <c r="AU628" s="230" t="s">
        <v>85</v>
      </c>
      <c r="AY628" s="17" t="s">
        <v>158</v>
      </c>
      <c r="BE628" s="231">
        <f>IF(N628="základní",J628,0)</f>
        <v>0</v>
      </c>
      <c r="BF628" s="231">
        <f>IF(N628="snížená",J628,0)</f>
        <v>0</v>
      </c>
      <c r="BG628" s="231">
        <f>IF(N628="zákl. přenesená",J628,0)</f>
        <v>0</v>
      </c>
      <c r="BH628" s="231">
        <f>IF(N628="sníž. přenesená",J628,0)</f>
        <v>0</v>
      </c>
      <c r="BI628" s="231">
        <f>IF(N628="nulová",J628,0)</f>
        <v>0</v>
      </c>
      <c r="BJ628" s="17" t="s">
        <v>82</v>
      </c>
      <c r="BK628" s="231">
        <f>ROUND(I628*H628,2)</f>
        <v>0</v>
      </c>
      <c r="BL628" s="17" t="s">
        <v>163</v>
      </c>
      <c r="BM628" s="230" t="s">
        <v>1074</v>
      </c>
    </row>
    <row r="629" spans="1:47" s="2" customFormat="1" ht="12">
      <c r="A629" s="38"/>
      <c r="B629" s="39"/>
      <c r="C629" s="40"/>
      <c r="D629" s="232" t="s">
        <v>165</v>
      </c>
      <c r="E629" s="40"/>
      <c r="F629" s="233" t="s">
        <v>1073</v>
      </c>
      <c r="G629" s="40"/>
      <c r="H629" s="40"/>
      <c r="I629" s="136"/>
      <c r="J629" s="40"/>
      <c r="K629" s="40"/>
      <c r="L629" s="44"/>
      <c r="M629" s="234"/>
      <c r="N629" s="235"/>
      <c r="O629" s="84"/>
      <c r="P629" s="84"/>
      <c r="Q629" s="84"/>
      <c r="R629" s="84"/>
      <c r="S629" s="84"/>
      <c r="T629" s="85"/>
      <c r="U629" s="38"/>
      <c r="V629" s="38"/>
      <c r="W629" s="38"/>
      <c r="X629" s="38"/>
      <c r="Y629" s="38"/>
      <c r="Z629" s="38"/>
      <c r="AA629" s="38"/>
      <c r="AB629" s="38"/>
      <c r="AC629" s="38"/>
      <c r="AD629" s="38"/>
      <c r="AE629" s="38"/>
      <c r="AT629" s="17" t="s">
        <v>165</v>
      </c>
      <c r="AU629" s="17" t="s">
        <v>85</v>
      </c>
    </row>
    <row r="630" spans="1:51" s="13" customFormat="1" ht="12">
      <c r="A630" s="13"/>
      <c r="B630" s="236"/>
      <c r="C630" s="237"/>
      <c r="D630" s="232" t="s">
        <v>166</v>
      </c>
      <c r="E630" s="238" t="s">
        <v>19</v>
      </c>
      <c r="F630" s="239" t="s">
        <v>1455</v>
      </c>
      <c r="G630" s="237"/>
      <c r="H630" s="240">
        <v>165</v>
      </c>
      <c r="I630" s="241"/>
      <c r="J630" s="237"/>
      <c r="K630" s="237"/>
      <c r="L630" s="242"/>
      <c r="M630" s="243"/>
      <c r="N630" s="244"/>
      <c r="O630" s="244"/>
      <c r="P630" s="244"/>
      <c r="Q630" s="244"/>
      <c r="R630" s="244"/>
      <c r="S630" s="244"/>
      <c r="T630" s="245"/>
      <c r="U630" s="13"/>
      <c r="V630" s="13"/>
      <c r="W630" s="13"/>
      <c r="X630" s="13"/>
      <c r="Y630" s="13"/>
      <c r="Z630" s="13"/>
      <c r="AA630" s="13"/>
      <c r="AB630" s="13"/>
      <c r="AC630" s="13"/>
      <c r="AD630" s="13"/>
      <c r="AE630" s="13"/>
      <c r="AT630" s="246" t="s">
        <v>166</v>
      </c>
      <c r="AU630" s="246" t="s">
        <v>85</v>
      </c>
      <c r="AV630" s="13" t="s">
        <v>85</v>
      </c>
      <c r="AW630" s="13" t="s">
        <v>34</v>
      </c>
      <c r="AX630" s="13" t="s">
        <v>82</v>
      </c>
      <c r="AY630" s="246" t="s">
        <v>158</v>
      </c>
    </row>
    <row r="631" spans="1:63" s="12" customFormat="1" ht="22.8" customHeight="1">
      <c r="A631" s="12"/>
      <c r="B631" s="205"/>
      <c r="C631" s="206"/>
      <c r="D631" s="207" t="s">
        <v>73</v>
      </c>
      <c r="E631" s="269" t="s">
        <v>191</v>
      </c>
      <c r="F631" s="269" t="s">
        <v>1076</v>
      </c>
      <c r="G631" s="206"/>
      <c r="H631" s="206"/>
      <c r="I631" s="209"/>
      <c r="J631" s="270">
        <f>BK631</f>
        <v>0</v>
      </c>
      <c r="K631" s="206"/>
      <c r="L631" s="211"/>
      <c r="M631" s="212"/>
      <c r="N631" s="213"/>
      <c r="O631" s="213"/>
      <c r="P631" s="214">
        <f>SUM(P632:P643)</f>
        <v>0</v>
      </c>
      <c r="Q631" s="213"/>
      <c r="R631" s="214">
        <f>SUM(R632:R643)</f>
        <v>280.8</v>
      </c>
      <c r="S631" s="213"/>
      <c r="T631" s="215">
        <f>SUM(T632:T643)</f>
        <v>0</v>
      </c>
      <c r="U631" s="12"/>
      <c r="V631" s="12"/>
      <c r="W631" s="12"/>
      <c r="X631" s="12"/>
      <c r="Y631" s="12"/>
      <c r="Z631" s="12"/>
      <c r="AA631" s="12"/>
      <c r="AB631" s="12"/>
      <c r="AC631" s="12"/>
      <c r="AD631" s="12"/>
      <c r="AE631" s="12"/>
      <c r="AR631" s="216" t="s">
        <v>82</v>
      </c>
      <c r="AT631" s="217" t="s">
        <v>73</v>
      </c>
      <c r="AU631" s="217" t="s">
        <v>82</v>
      </c>
      <c r="AY631" s="216" t="s">
        <v>158</v>
      </c>
      <c r="BK631" s="218">
        <f>SUM(BK632:BK643)</f>
        <v>0</v>
      </c>
    </row>
    <row r="632" spans="1:65" s="2" customFormat="1" ht="21.75" customHeight="1">
      <c r="A632" s="38"/>
      <c r="B632" s="39"/>
      <c r="C632" s="219" t="s">
        <v>1065</v>
      </c>
      <c r="D632" s="219" t="s">
        <v>159</v>
      </c>
      <c r="E632" s="220" t="s">
        <v>1078</v>
      </c>
      <c r="F632" s="221" t="s">
        <v>1079</v>
      </c>
      <c r="G632" s="222" t="s">
        <v>194</v>
      </c>
      <c r="H632" s="223">
        <v>260</v>
      </c>
      <c r="I632" s="224"/>
      <c r="J632" s="225">
        <f>ROUND(I632*H632,2)</f>
        <v>0</v>
      </c>
      <c r="K632" s="221" t="s">
        <v>19</v>
      </c>
      <c r="L632" s="44"/>
      <c r="M632" s="226" t="s">
        <v>19</v>
      </c>
      <c r="N632" s="227" t="s">
        <v>45</v>
      </c>
      <c r="O632" s="84"/>
      <c r="P632" s="228">
        <f>O632*H632</f>
        <v>0</v>
      </c>
      <c r="Q632" s="228">
        <v>0</v>
      </c>
      <c r="R632" s="228">
        <f>Q632*H632</f>
        <v>0</v>
      </c>
      <c r="S632" s="228">
        <v>0</v>
      </c>
      <c r="T632" s="229">
        <f>S632*H632</f>
        <v>0</v>
      </c>
      <c r="U632" s="38"/>
      <c r="V632" s="38"/>
      <c r="W632" s="38"/>
      <c r="X632" s="38"/>
      <c r="Y632" s="38"/>
      <c r="Z632" s="38"/>
      <c r="AA632" s="38"/>
      <c r="AB632" s="38"/>
      <c r="AC632" s="38"/>
      <c r="AD632" s="38"/>
      <c r="AE632" s="38"/>
      <c r="AR632" s="230" t="s">
        <v>163</v>
      </c>
      <c r="AT632" s="230" t="s">
        <v>159</v>
      </c>
      <c r="AU632" s="230" t="s">
        <v>85</v>
      </c>
      <c r="AY632" s="17" t="s">
        <v>158</v>
      </c>
      <c r="BE632" s="231">
        <f>IF(N632="základní",J632,0)</f>
        <v>0</v>
      </c>
      <c r="BF632" s="231">
        <f>IF(N632="snížená",J632,0)</f>
        <v>0</v>
      </c>
      <c r="BG632" s="231">
        <f>IF(N632="zákl. přenesená",J632,0)</f>
        <v>0</v>
      </c>
      <c r="BH632" s="231">
        <f>IF(N632="sníž. přenesená",J632,0)</f>
        <v>0</v>
      </c>
      <c r="BI632" s="231">
        <f>IF(N632="nulová",J632,0)</f>
        <v>0</v>
      </c>
      <c r="BJ632" s="17" t="s">
        <v>82</v>
      </c>
      <c r="BK632" s="231">
        <f>ROUND(I632*H632,2)</f>
        <v>0</v>
      </c>
      <c r="BL632" s="17" t="s">
        <v>163</v>
      </c>
      <c r="BM632" s="230" t="s">
        <v>1080</v>
      </c>
    </row>
    <row r="633" spans="1:47" s="2" customFormat="1" ht="12">
      <c r="A633" s="38"/>
      <c r="B633" s="39"/>
      <c r="C633" s="40"/>
      <c r="D633" s="232" t="s">
        <v>165</v>
      </c>
      <c r="E633" s="40"/>
      <c r="F633" s="233" t="s">
        <v>1079</v>
      </c>
      <c r="G633" s="40"/>
      <c r="H633" s="40"/>
      <c r="I633" s="136"/>
      <c r="J633" s="40"/>
      <c r="K633" s="40"/>
      <c r="L633" s="44"/>
      <c r="M633" s="234"/>
      <c r="N633" s="235"/>
      <c r="O633" s="84"/>
      <c r="P633" s="84"/>
      <c r="Q633" s="84"/>
      <c r="R633" s="84"/>
      <c r="S633" s="84"/>
      <c r="T633" s="85"/>
      <c r="U633" s="38"/>
      <c r="V633" s="38"/>
      <c r="W633" s="38"/>
      <c r="X633" s="38"/>
      <c r="Y633" s="38"/>
      <c r="Z633" s="38"/>
      <c r="AA633" s="38"/>
      <c r="AB633" s="38"/>
      <c r="AC633" s="38"/>
      <c r="AD633" s="38"/>
      <c r="AE633" s="38"/>
      <c r="AT633" s="17" t="s">
        <v>165</v>
      </c>
      <c r="AU633" s="17" t="s">
        <v>85</v>
      </c>
    </row>
    <row r="634" spans="1:51" s="13" customFormat="1" ht="12">
      <c r="A634" s="13"/>
      <c r="B634" s="236"/>
      <c r="C634" s="237"/>
      <c r="D634" s="232" t="s">
        <v>166</v>
      </c>
      <c r="E634" s="238" t="s">
        <v>19</v>
      </c>
      <c r="F634" s="239" t="s">
        <v>1444</v>
      </c>
      <c r="G634" s="237"/>
      <c r="H634" s="240">
        <v>260</v>
      </c>
      <c r="I634" s="241"/>
      <c r="J634" s="237"/>
      <c r="K634" s="237"/>
      <c r="L634" s="242"/>
      <c r="M634" s="243"/>
      <c r="N634" s="244"/>
      <c r="O634" s="244"/>
      <c r="P634" s="244"/>
      <c r="Q634" s="244"/>
      <c r="R634" s="244"/>
      <c r="S634" s="244"/>
      <c r="T634" s="245"/>
      <c r="U634" s="13"/>
      <c r="V634" s="13"/>
      <c r="W634" s="13"/>
      <c r="X634" s="13"/>
      <c r="Y634" s="13"/>
      <c r="Z634" s="13"/>
      <c r="AA634" s="13"/>
      <c r="AB634" s="13"/>
      <c r="AC634" s="13"/>
      <c r="AD634" s="13"/>
      <c r="AE634" s="13"/>
      <c r="AT634" s="246" t="s">
        <v>166</v>
      </c>
      <c r="AU634" s="246" t="s">
        <v>85</v>
      </c>
      <c r="AV634" s="13" t="s">
        <v>85</v>
      </c>
      <c r="AW634" s="13" t="s">
        <v>34</v>
      </c>
      <c r="AX634" s="13" t="s">
        <v>82</v>
      </c>
      <c r="AY634" s="246" t="s">
        <v>158</v>
      </c>
    </row>
    <row r="635" spans="1:65" s="2" customFormat="1" ht="16.5" customHeight="1">
      <c r="A635" s="38"/>
      <c r="B635" s="39"/>
      <c r="C635" s="259" t="s">
        <v>1071</v>
      </c>
      <c r="D635" s="259" t="s">
        <v>199</v>
      </c>
      <c r="E635" s="260" t="s">
        <v>1083</v>
      </c>
      <c r="F635" s="261" t="s">
        <v>1084</v>
      </c>
      <c r="G635" s="262" t="s">
        <v>1059</v>
      </c>
      <c r="H635" s="263">
        <v>70.2</v>
      </c>
      <c r="I635" s="264"/>
      <c r="J635" s="265">
        <f>ROUND(I635*H635,2)</f>
        <v>0</v>
      </c>
      <c r="K635" s="261" t="s">
        <v>213</v>
      </c>
      <c r="L635" s="266"/>
      <c r="M635" s="267" t="s">
        <v>19</v>
      </c>
      <c r="N635" s="268" t="s">
        <v>45</v>
      </c>
      <c r="O635" s="84"/>
      <c r="P635" s="228">
        <f>O635*H635</f>
        <v>0</v>
      </c>
      <c r="Q635" s="228">
        <v>1</v>
      </c>
      <c r="R635" s="228">
        <f>Q635*H635</f>
        <v>70.2</v>
      </c>
      <c r="S635" s="228">
        <v>0</v>
      </c>
      <c r="T635" s="229">
        <f>S635*H635</f>
        <v>0</v>
      </c>
      <c r="U635" s="38"/>
      <c r="V635" s="38"/>
      <c r="W635" s="38"/>
      <c r="X635" s="38"/>
      <c r="Y635" s="38"/>
      <c r="Z635" s="38"/>
      <c r="AA635" s="38"/>
      <c r="AB635" s="38"/>
      <c r="AC635" s="38"/>
      <c r="AD635" s="38"/>
      <c r="AE635" s="38"/>
      <c r="AR635" s="230" t="s">
        <v>241</v>
      </c>
      <c r="AT635" s="230" t="s">
        <v>199</v>
      </c>
      <c r="AU635" s="230" t="s">
        <v>85</v>
      </c>
      <c r="AY635" s="17" t="s">
        <v>158</v>
      </c>
      <c r="BE635" s="231">
        <f>IF(N635="základní",J635,0)</f>
        <v>0</v>
      </c>
      <c r="BF635" s="231">
        <f>IF(N635="snížená",J635,0)</f>
        <v>0</v>
      </c>
      <c r="BG635" s="231">
        <f>IF(N635="zákl. přenesená",J635,0)</f>
        <v>0</v>
      </c>
      <c r="BH635" s="231">
        <f>IF(N635="sníž. přenesená",J635,0)</f>
        <v>0</v>
      </c>
      <c r="BI635" s="231">
        <f>IF(N635="nulová",J635,0)</f>
        <v>0</v>
      </c>
      <c r="BJ635" s="17" t="s">
        <v>82</v>
      </c>
      <c r="BK635" s="231">
        <f>ROUND(I635*H635,2)</f>
        <v>0</v>
      </c>
      <c r="BL635" s="17" t="s">
        <v>236</v>
      </c>
      <c r="BM635" s="230" t="s">
        <v>1085</v>
      </c>
    </row>
    <row r="636" spans="1:47" s="2" customFormat="1" ht="12">
      <c r="A636" s="38"/>
      <c r="B636" s="39"/>
      <c r="C636" s="40"/>
      <c r="D636" s="232" t="s">
        <v>165</v>
      </c>
      <c r="E636" s="40"/>
      <c r="F636" s="233" t="s">
        <v>1084</v>
      </c>
      <c r="G636" s="40"/>
      <c r="H636" s="40"/>
      <c r="I636" s="136"/>
      <c r="J636" s="40"/>
      <c r="K636" s="40"/>
      <c r="L636" s="44"/>
      <c r="M636" s="234"/>
      <c r="N636" s="235"/>
      <c r="O636" s="84"/>
      <c r="P636" s="84"/>
      <c r="Q636" s="84"/>
      <c r="R636" s="84"/>
      <c r="S636" s="84"/>
      <c r="T636" s="85"/>
      <c r="U636" s="38"/>
      <c r="V636" s="38"/>
      <c r="W636" s="38"/>
      <c r="X636" s="38"/>
      <c r="Y636" s="38"/>
      <c r="Z636" s="38"/>
      <c r="AA636" s="38"/>
      <c r="AB636" s="38"/>
      <c r="AC636" s="38"/>
      <c r="AD636" s="38"/>
      <c r="AE636" s="38"/>
      <c r="AT636" s="17" t="s">
        <v>165</v>
      </c>
      <c r="AU636" s="17" t="s">
        <v>85</v>
      </c>
    </row>
    <row r="637" spans="1:51" s="13" customFormat="1" ht="12">
      <c r="A637" s="13"/>
      <c r="B637" s="236"/>
      <c r="C637" s="237"/>
      <c r="D637" s="232" t="s">
        <v>166</v>
      </c>
      <c r="E637" s="238" t="s">
        <v>19</v>
      </c>
      <c r="F637" s="239" t="s">
        <v>1456</v>
      </c>
      <c r="G637" s="237"/>
      <c r="H637" s="240">
        <v>70.2</v>
      </c>
      <c r="I637" s="241"/>
      <c r="J637" s="237"/>
      <c r="K637" s="237"/>
      <c r="L637" s="242"/>
      <c r="M637" s="243"/>
      <c r="N637" s="244"/>
      <c r="O637" s="244"/>
      <c r="P637" s="244"/>
      <c r="Q637" s="244"/>
      <c r="R637" s="244"/>
      <c r="S637" s="244"/>
      <c r="T637" s="245"/>
      <c r="U637" s="13"/>
      <c r="V637" s="13"/>
      <c r="W637" s="13"/>
      <c r="X637" s="13"/>
      <c r="Y637" s="13"/>
      <c r="Z637" s="13"/>
      <c r="AA637" s="13"/>
      <c r="AB637" s="13"/>
      <c r="AC637" s="13"/>
      <c r="AD637" s="13"/>
      <c r="AE637" s="13"/>
      <c r="AT637" s="246" t="s">
        <v>166</v>
      </c>
      <c r="AU637" s="246" t="s">
        <v>85</v>
      </c>
      <c r="AV637" s="13" t="s">
        <v>85</v>
      </c>
      <c r="AW637" s="13" t="s">
        <v>34</v>
      </c>
      <c r="AX637" s="13" t="s">
        <v>82</v>
      </c>
      <c r="AY637" s="246" t="s">
        <v>158</v>
      </c>
    </row>
    <row r="638" spans="1:65" s="2" customFormat="1" ht="16.5" customHeight="1">
      <c r="A638" s="38"/>
      <c r="B638" s="39"/>
      <c r="C638" s="219" t="s">
        <v>1077</v>
      </c>
      <c r="D638" s="219" t="s">
        <v>159</v>
      </c>
      <c r="E638" s="220" t="s">
        <v>1088</v>
      </c>
      <c r="F638" s="221" t="s">
        <v>1089</v>
      </c>
      <c r="G638" s="222" t="s">
        <v>194</v>
      </c>
      <c r="H638" s="223">
        <v>260</v>
      </c>
      <c r="I638" s="224"/>
      <c r="J638" s="225">
        <f>ROUND(I638*H638,2)</f>
        <v>0</v>
      </c>
      <c r="K638" s="221" t="s">
        <v>19</v>
      </c>
      <c r="L638" s="44"/>
      <c r="M638" s="226" t="s">
        <v>19</v>
      </c>
      <c r="N638" s="227" t="s">
        <v>45</v>
      </c>
      <c r="O638" s="84"/>
      <c r="P638" s="228">
        <f>O638*H638</f>
        <v>0</v>
      </c>
      <c r="Q638" s="228">
        <v>0</v>
      </c>
      <c r="R638" s="228">
        <f>Q638*H638</f>
        <v>0</v>
      </c>
      <c r="S638" s="228">
        <v>0</v>
      </c>
      <c r="T638" s="229">
        <f>S638*H638</f>
        <v>0</v>
      </c>
      <c r="U638" s="38"/>
      <c r="V638" s="38"/>
      <c r="W638" s="38"/>
      <c r="X638" s="38"/>
      <c r="Y638" s="38"/>
      <c r="Z638" s="38"/>
      <c r="AA638" s="38"/>
      <c r="AB638" s="38"/>
      <c r="AC638" s="38"/>
      <c r="AD638" s="38"/>
      <c r="AE638" s="38"/>
      <c r="AR638" s="230" t="s">
        <v>163</v>
      </c>
      <c r="AT638" s="230" t="s">
        <v>159</v>
      </c>
      <c r="AU638" s="230" t="s">
        <v>85</v>
      </c>
      <c r="AY638" s="17" t="s">
        <v>158</v>
      </c>
      <c r="BE638" s="231">
        <f>IF(N638="základní",J638,0)</f>
        <v>0</v>
      </c>
      <c r="BF638" s="231">
        <f>IF(N638="snížená",J638,0)</f>
        <v>0</v>
      </c>
      <c r="BG638" s="231">
        <f>IF(N638="zákl. přenesená",J638,0)</f>
        <v>0</v>
      </c>
      <c r="BH638" s="231">
        <f>IF(N638="sníž. přenesená",J638,0)</f>
        <v>0</v>
      </c>
      <c r="BI638" s="231">
        <f>IF(N638="nulová",J638,0)</f>
        <v>0</v>
      </c>
      <c r="BJ638" s="17" t="s">
        <v>82</v>
      </c>
      <c r="BK638" s="231">
        <f>ROUND(I638*H638,2)</f>
        <v>0</v>
      </c>
      <c r="BL638" s="17" t="s">
        <v>163</v>
      </c>
      <c r="BM638" s="230" t="s">
        <v>1090</v>
      </c>
    </row>
    <row r="639" spans="1:47" s="2" customFormat="1" ht="12">
      <c r="A639" s="38"/>
      <c r="B639" s="39"/>
      <c r="C639" s="40"/>
      <c r="D639" s="232" t="s">
        <v>165</v>
      </c>
      <c r="E639" s="40"/>
      <c r="F639" s="233" t="s">
        <v>1089</v>
      </c>
      <c r="G639" s="40"/>
      <c r="H639" s="40"/>
      <c r="I639" s="136"/>
      <c r="J639" s="40"/>
      <c r="K639" s="40"/>
      <c r="L639" s="44"/>
      <c r="M639" s="234"/>
      <c r="N639" s="235"/>
      <c r="O639" s="84"/>
      <c r="P639" s="84"/>
      <c r="Q639" s="84"/>
      <c r="R639" s="84"/>
      <c r="S639" s="84"/>
      <c r="T639" s="85"/>
      <c r="U639" s="38"/>
      <c r="V639" s="38"/>
      <c r="W639" s="38"/>
      <c r="X639" s="38"/>
      <c r="Y639" s="38"/>
      <c r="Z639" s="38"/>
      <c r="AA639" s="38"/>
      <c r="AB639" s="38"/>
      <c r="AC639" s="38"/>
      <c r="AD639" s="38"/>
      <c r="AE639" s="38"/>
      <c r="AT639" s="17" t="s">
        <v>165</v>
      </c>
      <c r="AU639" s="17" t="s">
        <v>85</v>
      </c>
    </row>
    <row r="640" spans="1:51" s="13" customFormat="1" ht="12">
      <c r="A640" s="13"/>
      <c r="B640" s="236"/>
      <c r="C640" s="237"/>
      <c r="D640" s="232" t="s">
        <v>166</v>
      </c>
      <c r="E640" s="238" t="s">
        <v>19</v>
      </c>
      <c r="F640" s="239" t="s">
        <v>1444</v>
      </c>
      <c r="G640" s="237"/>
      <c r="H640" s="240">
        <v>260</v>
      </c>
      <c r="I640" s="241"/>
      <c r="J640" s="237"/>
      <c r="K640" s="237"/>
      <c r="L640" s="242"/>
      <c r="M640" s="243"/>
      <c r="N640" s="244"/>
      <c r="O640" s="244"/>
      <c r="P640" s="244"/>
      <c r="Q640" s="244"/>
      <c r="R640" s="244"/>
      <c r="S640" s="244"/>
      <c r="T640" s="245"/>
      <c r="U640" s="13"/>
      <c r="V640" s="13"/>
      <c r="W640" s="13"/>
      <c r="X640" s="13"/>
      <c r="Y640" s="13"/>
      <c r="Z640" s="13"/>
      <c r="AA640" s="13"/>
      <c r="AB640" s="13"/>
      <c r="AC640" s="13"/>
      <c r="AD640" s="13"/>
      <c r="AE640" s="13"/>
      <c r="AT640" s="246" t="s">
        <v>166</v>
      </c>
      <c r="AU640" s="246" t="s">
        <v>85</v>
      </c>
      <c r="AV640" s="13" t="s">
        <v>85</v>
      </c>
      <c r="AW640" s="13" t="s">
        <v>34</v>
      </c>
      <c r="AX640" s="13" t="s">
        <v>82</v>
      </c>
      <c r="AY640" s="246" t="s">
        <v>158</v>
      </c>
    </row>
    <row r="641" spans="1:65" s="2" customFormat="1" ht="16.5" customHeight="1">
      <c r="A641" s="38"/>
      <c r="B641" s="39"/>
      <c r="C641" s="259" t="s">
        <v>1082</v>
      </c>
      <c r="D641" s="259" t="s">
        <v>199</v>
      </c>
      <c r="E641" s="260" t="s">
        <v>1092</v>
      </c>
      <c r="F641" s="261" t="s">
        <v>1093</v>
      </c>
      <c r="G641" s="262" t="s">
        <v>1059</v>
      </c>
      <c r="H641" s="263">
        <v>210.6</v>
      </c>
      <c r="I641" s="264"/>
      <c r="J641" s="265">
        <f>ROUND(I641*H641,2)</f>
        <v>0</v>
      </c>
      <c r="K641" s="261" t="s">
        <v>213</v>
      </c>
      <c r="L641" s="266"/>
      <c r="M641" s="267" t="s">
        <v>19</v>
      </c>
      <c r="N641" s="268" t="s">
        <v>45</v>
      </c>
      <c r="O641" s="84"/>
      <c r="P641" s="228">
        <f>O641*H641</f>
        <v>0</v>
      </c>
      <c r="Q641" s="228">
        <v>1</v>
      </c>
      <c r="R641" s="228">
        <f>Q641*H641</f>
        <v>210.6</v>
      </c>
      <c r="S641" s="228">
        <v>0</v>
      </c>
      <c r="T641" s="229">
        <f>S641*H641</f>
        <v>0</v>
      </c>
      <c r="U641" s="38"/>
      <c r="V641" s="38"/>
      <c r="W641" s="38"/>
      <c r="X641" s="38"/>
      <c r="Y641" s="38"/>
      <c r="Z641" s="38"/>
      <c r="AA641" s="38"/>
      <c r="AB641" s="38"/>
      <c r="AC641" s="38"/>
      <c r="AD641" s="38"/>
      <c r="AE641" s="38"/>
      <c r="AR641" s="230" t="s">
        <v>241</v>
      </c>
      <c r="AT641" s="230" t="s">
        <v>199</v>
      </c>
      <c r="AU641" s="230" t="s">
        <v>85</v>
      </c>
      <c r="AY641" s="17" t="s">
        <v>158</v>
      </c>
      <c r="BE641" s="231">
        <f>IF(N641="základní",J641,0)</f>
        <v>0</v>
      </c>
      <c r="BF641" s="231">
        <f>IF(N641="snížená",J641,0)</f>
        <v>0</v>
      </c>
      <c r="BG641" s="231">
        <f>IF(N641="zákl. přenesená",J641,0)</f>
        <v>0</v>
      </c>
      <c r="BH641" s="231">
        <f>IF(N641="sníž. přenesená",J641,0)</f>
        <v>0</v>
      </c>
      <c r="BI641" s="231">
        <f>IF(N641="nulová",J641,0)</f>
        <v>0</v>
      </c>
      <c r="BJ641" s="17" t="s">
        <v>82</v>
      </c>
      <c r="BK641" s="231">
        <f>ROUND(I641*H641,2)</f>
        <v>0</v>
      </c>
      <c r="BL641" s="17" t="s">
        <v>236</v>
      </c>
      <c r="BM641" s="230" t="s">
        <v>1094</v>
      </c>
    </row>
    <row r="642" spans="1:47" s="2" customFormat="1" ht="12">
      <c r="A642" s="38"/>
      <c r="B642" s="39"/>
      <c r="C642" s="40"/>
      <c r="D642" s="232" t="s">
        <v>165</v>
      </c>
      <c r="E642" s="40"/>
      <c r="F642" s="233" t="s">
        <v>1093</v>
      </c>
      <c r="G642" s="40"/>
      <c r="H642" s="40"/>
      <c r="I642" s="136"/>
      <c r="J642" s="40"/>
      <c r="K642" s="40"/>
      <c r="L642" s="44"/>
      <c r="M642" s="234"/>
      <c r="N642" s="235"/>
      <c r="O642" s="84"/>
      <c r="P642" s="84"/>
      <c r="Q642" s="84"/>
      <c r="R642" s="84"/>
      <c r="S642" s="84"/>
      <c r="T642" s="85"/>
      <c r="U642" s="38"/>
      <c r="V642" s="38"/>
      <c r="W642" s="38"/>
      <c r="X642" s="38"/>
      <c r="Y642" s="38"/>
      <c r="Z642" s="38"/>
      <c r="AA642" s="38"/>
      <c r="AB642" s="38"/>
      <c r="AC642" s="38"/>
      <c r="AD642" s="38"/>
      <c r="AE642" s="38"/>
      <c r="AT642" s="17" t="s">
        <v>165</v>
      </c>
      <c r="AU642" s="17" t="s">
        <v>85</v>
      </c>
    </row>
    <row r="643" spans="1:51" s="13" customFormat="1" ht="12">
      <c r="A643" s="13"/>
      <c r="B643" s="236"/>
      <c r="C643" s="237"/>
      <c r="D643" s="232" t="s">
        <v>166</v>
      </c>
      <c r="E643" s="238" t="s">
        <v>19</v>
      </c>
      <c r="F643" s="239" t="s">
        <v>1457</v>
      </c>
      <c r="G643" s="237"/>
      <c r="H643" s="240">
        <v>210.6</v>
      </c>
      <c r="I643" s="241"/>
      <c r="J643" s="237"/>
      <c r="K643" s="237"/>
      <c r="L643" s="242"/>
      <c r="M643" s="243"/>
      <c r="N643" s="244"/>
      <c r="O643" s="244"/>
      <c r="P643" s="244"/>
      <c r="Q643" s="244"/>
      <c r="R643" s="244"/>
      <c r="S643" s="244"/>
      <c r="T643" s="245"/>
      <c r="U643" s="13"/>
      <c r="V643" s="13"/>
      <c r="W643" s="13"/>
      <c r="X643" s="13"/>
      <c r="Y643" s="13"/>
      <c r="Z643" s="13"/>
      <c r="AA643" s="13"/>
      <c r="AB643" s="13"/>
      <c r="AC643" s="13"/>
      <c r="AD643" s="13"/>
      <c r="AE643" s="13"/>
      <c r="AT643" s="246" t="s">
        <v>166</v>
      </c>
      <c r="AU643" s="246" t="s">
        <v>85</v>
      </c>
      <c r="AV643" s="13" t="s">
        <v>85</v>
      </c>
      <c r="AW643" s="13" t="s">
        <v>34</v>
      </c>
      <c r="AX643" s="13" t="s">
        <v>82</v>
      </c>
      <c r="AY643" s="246" t="s">
        <v>158</v>
      </c>
    </row>
    <row r="644" spans="1:63" s="12" customFormat="1" ht="25.9" customHeight="1">
      <c r="A644" s="12"/>
      <c r="B644" s="205"/>
      <c r="C644" s="206"/>
      <c r="D644" s="207" t="s">
        <v>73</v>
      </c>
      <c r="E644" s="208" t="s">
        <v>1096</v>
      </c>
      <c r="F644" s="208" t="s">
        <v>1097</v>
      </c>
      <c r="G644" s="206"/>
      <c r="H644" s="206"/>
      <c r="I644" s="209"/>
      <c r="J644" s="210">
        <f>BK644</f>
        <v>0</v>
      </c>
      <c r="K644" s="206"/>
      <c r="L644" s="211"/>
      <c r="M644" s="212"/>
      <c r="N644" s="213"/>
      <c r="O644" s="213"/>
      <c r="P644" s="214">
        <f>SUM(P645:P727)</f>
        <v>0</v>
      </c>
      <c r="Q644" s="213"/>
      <c r="R644" s="214">
        <f>SUM(R645:R727)</f>
        <v>38.35932621999999</v>
      </c>
      <c r="S644" s="213"/>
      <c r="T644" s="215">
        <f>SUM(T645:T727)</f>
        <v>0</v>
      </c>
      <c r="U644" s="12"/>
      <c r="V644" s="12"/>
      <c r="W644" s="12"/>
      <c r="X644" s="12"/>
      <c r="Y644" s="12"/>
      <c r="Z644" s="12"/>
      <c r="AA644" s="12"/>
      <c r="AB644" s="12"/>
      <c r="AC644" s="12"/>
      <c r="AD644" s="12"/>
      <c r="AE644" s="12"/>
      <c r="AR644" s="216" t="s">
        <v>176</v>
      </c>
      <c r="AT644" s="217" t="s">
        <v>73</v>
      </c>
      <c r="AU644" s="217" t="s">
        <v>74</v>
      </c>
      <c r="AY644" s="216" t="s">
        <v>158</v>
      </c>
      <c r="BK644" s="218">
        <f>SUM(BK645:BK727)</f>
        <v>0</v>
      </c>
    </row>
    <row r="645" spans="1:65" s="2" customFormat="1" ht="21.75" customHeight="1">
      <c r="A645" s="38"/>
      <c r="B645" s="39"/>
      <c r="C645" s="219" t="s">
        <v>1087</v>
      </c>
      <c r="D645" s="219" t="s">
        <v>159</v>
      </c>
      <c r="E645" s="220" t="s">
        <v>1104</v>
      </c>
      <c r="F645" s="221" t="s">
        <v>1105</v>
      </c>
      <c r="G645" s="222" t="s">
        <v>1106</v>
      </c>
      <c r="H645" s="223">
        <v>0.3</v>
      </c>
      <c r="I645" s="224"/>
      <c r="J645" s="225">
        <f>ROUND(I645*H645,2)</f>
        <v>0</v>
      </c>
      <c r="K645" s="221" t="s">
        <v>19</v>
      </c>
      <c r="L645" s="44"/>
      <c r="M645" s="226" t="s">
        <v>19</v>
      </c>
      <c r="N645" s="227" t="s">
        <v>45</v>
      </c>
      <c r="O645" s="84"/>
      <c r="P645" s="228">
        <f>O645*H645</f>
        <v>0</v>
      </c>
      <c r="Q645" s="228">
        <v>0.0088</v>
      </c>
      <c r="R645" s="228">
        <f>Q645*H645</f>
        <v>0.00264</v>
      </c>
      <c r="S645" s="228">
        <v>0</v>
      </c>
      <c r="T645" s="229">
        <f>S645*H645</f>
        <v>0</v>
      </c>
      <c r="U645" s="38"/>
      <c r="V645" s="38"/>
      <c r="W645" s="38"/>
      <c r="X645" s="38"/>
      <c r="Y645" s="38"/>
      <c r="Z645" s="38"/>
      <c r="AA645" s="38"/>
      <c r="AB645" s="38"/>
      <c r="AC645" s="38"/>
      <c r="AD645" s="38"/>
      <c r="AE645" s="38"/>
      <c r="AR645" s="230" t="s">
        <v>236</v>
      </c>
      <c r="AT645" s="230" t="s">
        <v>159</v>
      </c>
      <c r="AU645" s="230" t="s">
        <v>82</v>
      </c>
      <c r="AY645" s="17" t="s">
        <v>158</v>
      </c>
      <c r="BE645" s="231">
        <f>IF(N645="základní",J645,0)</f>
        <v>0</v>
      </c>
      <c r="BF645" s="231">
        <f>IF(N645="snížená",J645,0)</f>
        <v>0</v>
      </c>
      <c r="BG645" s="231">
        <f>IF(N645="zákl. přenesená",J645,0)</f>
        <v>0</v>
      </c>
      <c r="BH645" s="231">
        <f>IF(N645="sníž. přenesená",J645,0)</f>
        <v>0</v>
      </c>
      <c r="BI645" s="231">
        <f>IF(N645="nulová",J645,0)</f>
        <v>0</v>
      </c>
      <c r="BJ645" s="17" t="s">
        <v>82</v>
      </c>
      <c r="BK645" s="231">
        <f>ROUND(I645*H645,2)</f>
        <v>0</v>
      </c>
      <c r="BL645" s="17" t="s">
        <v>236</v>
      </c>
      <c r="BM645" s="230" t="s">
        <v>1107</v>
      </c>
    </row>
    <row r="646" spans="1:47" s="2" customFormat="1" ht="12">
      <c r="A646" s="38"/>
      <c r="B646" s="39"/>
      <c r="C646" s="40"/>
      <c r="D646" s="232" t="s">
        <v>165</v>
      </c>
      <c r="E646" s="40"/>
      <c r="F646" s="233" t="s">
        <v>1105</v>
      </c>
      <c r="G646" s="40"/>
      <c r="H646" s="40"/>
      <c r="I646" s="136"/>
      <c r="J646" s="40"/>
      <c r="K646" s="40"/>
      <c r="L646" s="44"/>
      <c r="M646" s="234"/>
      <c r="N646" s="235"/>
      <c r="O646" s="84"/>
      <c r="P646" s="84"/>
      <c r="Q646" s="84"/>
      <c r="R646" s="84"/>
      <c r="S646" s="84"/>
      <c r="T646" s="85"/>
      <c r="U646" s="38"/>
      <c r="V646" s="38"/>
      <c r="W646" s="38"/>
      <c r="X646" s="38"/>
      <c r="Y646" s="38"/>
      <c r="Z646" s="38"/>
      <c r="AA646" s="38"/>
      <c r="AB646" s="38"/>
      <c r="AC646" s="38"/>
      <c r="AD646" s="38"/>
      <c r="AE646" s="38"/>
      <c r="AT646" s="17" t="s">
        <v>165</v>
      </c>
      <c r="AU646" s="17" t="s">
        <v>82</v>
      </c>
    </row>
    <row r="647" spans="1:51" s="13" customFormat="1" ht="12">
      <c r="A647" s="13"/>
      <c r="B647" s="236"/>
      <c r="C647" s="237"/>
      <c r="D647" s="232" t="s">
        <v>166</v>
      </c>
      <c r="E647" s="238" t="s">
        <v>19</v>
      </c>
      <c r="F647" s="239" t="s">
        <v>1458</v>
      </c>
      <c r="G647" s="237"/>
      <c r="H647" s="240">
        <v>0.3</v>
      </c>
      <c r="I647" s="241"/>
      <c r="J647" s="237"/>
      <c r="K647" s="237"/>
      <c r="L647" s="242"/>
      <c r="M647" s="243"/>
      <c r="N647" s="244"/>
      <c r="O647" s="244"/>
      <c r="P647" s="244"/>
      <c r="Q647" s="244"/>
      <c r="R647" s="244"/>
      <c r="S647" s="244"/>
      <c r="T647" s="245"/>
      <c r="U647" s="13"/>
      <c r="V647" s="13"/>
      <c r="W647" s="13"/>
      <c r="X647" s="13"/>
      <c r="Y647" s="13"/>
      <c r="Z647" s="13"/>
      <c r="AA647" s="13"/>
      <c r="AB647" s="13"/>
      <c r="AC647" s="13"/>
      <c r="AD647" s="13"/>
      <c r="AE647" s="13"/>
      <c r="AT647" s="246" t="s">
        <v>166</v>
      </c>
      <c r="AU647" s="246" t="s">
        <v>82</v>
      </c>
      <c r="AV647" s="13" t="s">
        <v>85</v>
      </c>
      <c r="AW647" s="13" t="s">
        <v>34</v>
      </c>
      <c r="AX647" s="13" t="s">
        <v>82</v>
      </c>
      <c r="AY647" s="246" t="s">
        <v>158</v>
      </c>
    </row>
    <row r="648" spans="1:65" s="2" customFormat="1" ht="16.5" customHeight="1">
      <c r="A648" s="38"/>
      <c r="B648" s="39"/>
      <c r="C648" s="219" t="s">
        <v>1091</v>
      </c>
      <c r="D648" s="219" t="s">
        <v>159</v>
      </c>
      <c r="E648" s="220" t="s">
        <v>1110</v>
      </c>
      <c r="F648" s="221" t="s">
        <v>1111</v>
      </c>
      <c r="G648" s="222" t="s">
        <v>1106</v>
      </c>
      <c r="H648" s="223">
        <v>0.3</v>
      </c>
      <c r="I648" s="224"/>
      <c r="J648" s="225">
        <f>ROUND(I648*H648,2)</f>
        <v>0</v>
      </c>
      <c r="K648" s="221" t="s">
        <v>19</v>
      </c>
      <c r="L648" s="44"/>
      <c r="M648" s="226" t="s">
        <v>19</v>
      </c>
      <c r="N648" s="227" t="s">
        <v>45</v>
      </c>
      <c r="O648" s="84"/>
      <c r="P648" s="228">
        <f>O648*H648</f>
        <v>0</v>
      </c>
      <c r="Q648" s="228">
        <v>0.0099</v>
      </c>
      <c r="R648" s="228">
        <f>Q648*H648</f>
        <v>0.00297</v>
      </c>
      <c r="S648" s="228">
        <v>0</v>
      </c>
      <c r="T648" s="229">
        <f>S648*H648</f>
        <v>0</v>
      </c>
      <c r="U648" s="38"/>
      <c r="V648" s="38"/>
      <c r="W648" s="38"/>
      <c r="X648" s="38"/>
      <c r="Y648" s="38"/>
      <c r="Z648" s="38"/>
      <c r="AA648" s="38"/>
      <c r="AB648" s="38"/>
      <c r="AC648" s="38"/>
      <c r="AD648" s="38"/>
      <c r="AE648" s="38"/>
      <c r="AR648" s="230" t="s">
        <v>236</v>
      </c>
      <c r="AT648" s="230" t="s">
        <v>159</v>
      </c>
      <c r="AU648" s="230" t="s">
        <v>82</v>
      </c>
      <c r="AY648" s="17" t="s">
        <v>158</v>
      </c>
      <c r="BE648" s="231">
        <f>IF(N648="základní",J648,0)</f>
        <v>0</v>
      </c>
      <c r="BF648" s="231">
        <f>IF(N648="snížená",J648,0)</f>
        <v>0</v>
      </c>
      <c r="BG648" s="231">
        <f>IF(N648="zákl. přenesená",J648,0)</f>
        <v>0</v>
      </c>
      <c r="BH648" s="231">
        <f>IF(N648="sníž. přenesená",J648,0)</f>
        <v>0</v>
      </c>
      <c r="BI648" s="231">
        <f>IF(N648="nulová",J648,0)</f>
        <v>0</v>
      </c>
      <c r="BJ648" s="17" t="s">
        <v>82</v>
      </c>
      <c r="BK648" s="231">
        <f>ROUND(I648*H648,2)</f>
        <v>0</v>
      </c>
      <c r="BL648" s="17" t="s">
        <v>236</v>
      </c>
      <c r="BM648" s="230" t="s">
        <v>1112</v>
      </c>
    </row>
    <row r="649" spans="1:47" s="2" customFormat="1" ht="12">
      <c r="A649" s="38"/>
      <c r="B649" s="39"/>
      <c r="C649" s="40"/>
      <c r="D649" s="232" t="s">
        <v>165</v>
      </c>
      <c r="E649" s="40"/>
      <c r="F649" s="233" t="s">
        <v>1111</v>
      </c>
      <c r="G649" s="40"/>
      <c r="H649" s="40"/>
      <c r="I649" s="136"/>
      <c r="J649" s="40"/>
      <c r="K649" s="40"/>
      <c r="L649" s="44"/>
      <c r="M649" s="234"/>
      <c r="N649" s="235"/>
      <c r="O649" s="84"/>
      <c r="P649" s="84"/>
      <c r="Q649" s="84"/>
      <c r="R649" s="84"/>
      <c r="S649" s="84"/>
      <c r="T649" s="85"/>
      <c r="U649" s="38"/>
      <c r="V649" s="38"/>
      <c r="W649" s="38"/>
      <c r="X649" s="38"/>
      <c r="Y649" s="38"/>
      <c r="Z649" s="38"/>
      <c r="AA649" s="38"/>
      <c r="AB649" s="38"/>
      <c r="AC649" s="38"/>
      <c r="AD649" s="38"/>
      <c r="AE649" s="38"/>
      <c r="AT649" s="17" t="s">
        <v>165</v>
      </c>
      <c r="AU649" s="17" t="s">
        <v>82</v>
      </c>
    </row>
    <row r="650" spans="1:51" s="13" customFormat="1" ht="12">
      <c r="A650" s="13"/>
      <c r="B650" s="236"/>
      <c r="C650" s="237"/>
      <c r="D650" s="232" t="s">
        <v>166</v>
      </c>
      <c r="E650" s="238" t="s">
        <v>19</v>
      </c>
      <c r="F650" s="239" t="s">
        <v>1458</v>
      </c>
      <c r="G650" s="237"/>
      <c r="H650" s="240">
        <v>0.3</v>
      </c>
      <c r="I650" s="241"/>
      <c r="J650" s="237"/>
      <c r="K650" s="237"/>
      <c r="L650" s="242"/>
      <c r="M650" s="243"/>
      <c r="N650" s="244"/>
      <c r="O650" s="244"/>
      <c r="P650" s="244"/>
      <c r="Q650" s="244"/>
      <c r="R650" s="244"/>
      <c r="S650" s="244"/>
      <c r="T650" s="245"/>
      <c r="U650" s="13"/>
      <c r="V650" s="13"/>
      <c r="W650" s="13"/>
      <c r="X650" s="13"/>
      <c r="Y650" s="13"/>
      <c r="Z650" s="13"/>
      <c r="AA650" s="13"/>
      <c r="AB650" s="13"/>
      <c r="AC650" s="13"/>
      <c r="AD650" s="13"/>
      <c r="AE650" s="13"/>
      <c r="AT650" s="246" t="s">
        <v>166</v>
      </c>
      <c r="AU650" s="246" t="s">
        <v>82</v>
      </c>
      <c r="AV650" s="13" t="s">
        <v>85</v>
      </c>
      <c r="AW650" s="13" t="s">
        <v>34</v>
      </c>
      <c r="AX650" s="13" t="s">
        <v>82</v>
      </c>
      <c r="AY650" s="246" t="s">
        <v>158</v>
      </c>
    </row>
    <row r="651" spans="1:65" s="2" customFormat="1" ht="21.75" customHeight="1">
      <c r="A651" s="38"/>
      <c r="B651" s="39"/>
      <c r="C651" s="219" t="s">
        <v>1098</v>
      </c>
      <c r="D651" s="219" t="s">
        <v>159</v>
      </c>
      <c r="E651" s="220" t="s">
        <v>1126</v>
      </c>
      <c r="F651" s="221" t="s">
        <v>1127</v>
      </c>
      <c r="G651" s="222" t="s">
        <v>162</v>
      </c>
      <c r="H651" s="223">
        <v>6</v>
      </c>
      <c r="I651" s="224"/>
      <c r="J651" s="225">
        <f>ROUND(I651*H651,2)</f>
        <v>0</v>
      </c>
      <c r="K651" s="221" t="s">
        <v>213</v>
      </c>
      <c r="L651" s="44"/>
      <c r="M651" s="226" t="s">
        <v>19</v>
      </c>
      <c r="N651" s="227" t="s">
        <v>45</v>
      </c>
      <c r="O651" s="84"/>
      <c r="P651" s="228">
        <f>O651*H651</f>
        <v>0</v>
      </c>
      <c r="Q651" s="228">
        <v>0</v>
      </c>
      <c r="R651" s="228">
        <f>Q651*H651</f>
        <v>0</v>
      </c>
      <c r="S651" s="228">
        <v>0</v>
      </c>
      <c r="T651" s="229">
        <f>S651*H651</f>
        <v>0</v>
      </c>
      <c r="U651" s="38"/>
      <c r="V651" s="38"/>
      <c r="W651" s="38"/>
      <c r="X651" s="38"/>
      <c r="Y651" s="38"/>
      <c r="Z651" s="38"/>
      <c r="AA651" s="38"/>
      <c r="AB651" s="38"/>
      <c r="AC651" s="38"/>
      <c r="AD651" s="38"/>
      <c r="AE651" s="38"/>
      <c r="AR651" s="230" t="s">
        <v>236</v>
      </c>
      <c r="AT651" s="230" t="s">
        <v>159</v>
      </c>
      <c r="AU651" s="230" t="s">
        <v>82</v>
      </c>
      <c r="AY651" s="17" t="s">
        <v>158</v>
      </c>
      <c r="BE651" s="231">
        <f>IF(N651="základní",J651,0)</f>
        <v>0</v>
      </c>
      <c r="BF651" s="231">
        <f>IF(N651="snížená",J651,0)</f>
        <v>0</v>
      </c>
      <c r="BG651" s="231">
        <f>IF(N651="zákl. přenesená",J651,0)</f>
        <v>0</v>
      </c>
      <c r="BH651" s="231">
        <f>IF(N651="sníž. přenesená",J651,0)</f>
        <v>0</v>
      </c>
      <c r="BI651" s="231">
        <f>IF(N651="nulová",J651,0)</f>
        <v>0</v>
      </c>
      <c r="BJ651" s="17" t="s">
        <v>82</v>
      </c>
      <c r="BK651" s="231">
        <f>ROUND(I651*H651,2)</f>
        <v>0</v>
      </c>
      <c r="BL651" s="17" t="s">
        <v>236</v>
      </c>
      <c r="BM651" s="230" t="s">
        <v>1128</v>
      </c>
    </row>
    <row r="652" spans="1:47" s="2" customFormat="1" ht="12">
      <c r="A652" s="38"/>
      <c r="B652" s="39"/>
      <c r="C652" s="40"/>
      <c r="D652" s="232" t="s">
        <v>165</v>
      </c>
      <c r="E652" s="40"/>
      <c r="F652" s="233" t="s">
        <v>1129</v>
      </c>
      <c r="G652" s="40"/>
      <c r="H652" s="40"/>
      <c r="I652" s="136"/>
      <c r="J652" s="40"/>
      <c r="K652" s="40"/>
      <c r="L652" s="44"/>
      <c r="M652" s="234"/>
      <c r="N652" s="235"/>
      <c r="O652" s="84"/>
      <c r="P652" s="84"/>
      <c r="Q652" s="84"/>
      <c r="R652" s="84"/>
      <c r="S652" s="84"/>
      <c r="T652" s="85"/>
      <c r="U652" s="38"/>
      <c r="V652" s="38"/>
      <c r="W652" s="38"/>
      <c r="X652" s="38"/>
      <c r="Y652" s="38"/>
      <c r="Z652" s="38"/>
      <c r="AA652" s="38"/>
      <c r="AB652" s="38"/>
      <c r="AC652" s="38"/>
      <c r="AD652" s="38"/>
      <c r="AE652" s="38"/>
      <c r="AT652" s="17" t="s">
        <v>165</v>
      </c>
      <c r="AU652" s="17" t="s">
        <v>82</v>
      </c>
    </row>
    <row r="653" spans="1:47" s="2" customFormat="1" ht="12">
      <c r="A653" s="38"/>
      <c r="B653" s="39"/>
      <c r="C653" s="40"/>
      <c r="D653" s="232" t="s">
        <v>216</v>
      </c>
      <c r="E653" s="40"/>
      <c r="F653" s="258" t="s">
        <v>1118</v>
      </c>
      <c r="G653" s="40"/>
      <c r="H653" s="40"/>
      <c r="I653" s="136"/>
      <c r="J653" s="40"/>
      <c r="K653" s="40"/>
      <c r="L653" s="44"/>
      <c r="M653" s="234"/>
      <c r="N653" s="235"/>
      <c r="O653" s="84"/>
      <c r="P653" s="84"/>
      <c r="Q653" s="84"/>
      <c r="R653" s="84"/>
      <c r="S653" s="84"/>
      <c r="T653" s="85"/>
      <c r="U653" s="38"/>
      <c r="V653" s="38"/>
      <c r="W653" s="38"/>
      <c r="X653" s="38"/>
      <c r="Y653" s="38"/>
      <c r="Z653" s="38"/>
      <c r="AA653" s="38"/>
      <c r="AB653" s="38"/>
      <c r="AC653" s="38"/>
      <c r="AD653" s="38"/>
      <c r="AE653" s="38"/>
      <c r="AT653" s="17" t="s">
        <v>216</v>
      </c>
      <c r="AU653" s="17" t="s">
        <v>82</v>
      </c>
    </row>
    <row r="654" spans="1:51" s="13" customFormat="1" ht="12">
      <c r="A654" s="13"/>
      <c r="B654" s="236"/>
      <c r="C654" s="237"/>
      <c r="D654" s="232" t="s">
        <v>166</v>
      </c>
      <c r="E654" s="238" t="s">
        <v>19</v>
      </c>
      <c r="F654" s="239" t="s">
        <v>1340</v>
      </c>
      <c r="G654" s="237"/>
      <c r="H654" s="240">
        <v>6</v>
      </c>
      <c r="I654" s="241"/>
      <c r="J654" s="237"/>
      <c r="K654" s="237"/>
      <c r="L654" s="242"/>
      <c r="M654" s="243"/>
      <c r="N654" s="244"/>
      <c r="O654" s="244"/>
      <c r="P654" s="244"/>
      <c r="Q654" s="244"/>
      <c r="R654" s="244"/>
      <c r="S654" s="244"/>
      <c r="T654" s="245"/>
      <c r="U654" s="13"/>
      <c r="V654" s="13"/>
      <c r="W654" s="13"/>
      <c r="X654" s="13"/>
      <c r="Y654" s="13"/>
      <c r="Z654" s="13"/>
      <c r="AA654" s="13"/>
      <c r="AB654" s="13"/>
      <c r="AC654" s="13"/>
      <c r="AD654" s="13"/>
      <c r="AE654" s="13"/>
      <c r="AT654" s="246" t="s">
        <v>166</v>
      </c>
      <c r="AU654" s="246" t="s">
        <v>82</v>
      </c>
      <c r="AV654" s="13" t="s">
        <v>85</v>
      </c>
      <c r="AW654" s="13" t="s">
        <v>34</v>
      </c>
      <c r="AX654" s="13" t="s">
        <v>82</v>
      </c>
      <c r="AY654" s="246" t="s">
        <v>158</v>
      </c>
    </row>
    <row r="655" spans="1:65" s="2" customFormat="1" ht="21.75" customHeight="1">
      <c r="A655" s="38"/>
      <c r="B655" s="39"/>
      <c r="C655" s="219" t="s">
        <v>1103</v>
      </c>
      <c r="D655" s="219" t="s">
        <v>159</v>
      </c>
      <c r="E655" s="220" t="s">
        <v>1157</v>
      </c>
      <c r="F655" s="221" t="s">
        <v>1158</v>
      </c>
      <c r="G655" s="222" t="s">
        <v>1035</v>
      </c>
      <c r="H655" s="223">
        <v>6.828</v>
      </c>
      <c r="I655" s="224"/>
      <c r="J655" s="225">
        <f>ROUND(I655*H655,2)</f>
        <v>0</v>
      </c>
      <c r="K655" s="221" t="s">
        <v>19</v>
      </c>
      <c r="L655" s="44"/>
      <c r="M655" s="226" t="s">
        <v>19</v>
      </c>
      <c r="N655" s="227" t="s">
        <v>45</v>
      </c>
      <c r="O655" s="84"/>
      <c r="P655" s="228">
        <f>O655*H655</f>
        <v>0</v>
      </c>
      <c r="Q655" s="228">
        <v>0</v>
      </c>
      <c r="R655" s="228">
        <f>Q655*H655</f>
        <v>0</v>
      </c>
      <c r="S655" s="228">
        <v>0</v>
      </c>
      <c r="T655" s="229">
        <f>S655*H655</f>
        <v>0</v>
      </c>
      <c r="U655" s="38"/>
      <c r="V655" s="38"/>
      <c r="W655" s="38"/>
      <c r="X655" s="38"/>
      <c r="Y655" s="38"/>
      <c r="Z655" s="38"/>
      <c r="AA655" s="38"/>
      <c r="AB655" s="38"/>
      <c r="AC655" s="38"/>
      <c r="AD655" s="38"/>
      <c r="AE655" s="38"/>
      <c r="AR655" s="230" t="s">
        <v>236</v>
      </c>
      <c r="AT655" s="230" t="s">
        <v>159</v>
      </c>
      <c r="AU655" s="230" t="s">
        <v>82</v>
      </c>
      <c r="AY655" s="17" t="s">
        <v>158</v>
      </c>
      <c r="BE655" s="231">
        <f>IF(N655="základní",J655,0)</f>
        <v>0</v>
      </c>
      <c r="BF655" s="231">
        <f>IF(N655="snížená",J655,0)</f>
        <v>0</v>
      </c>
      <c r="BG655" s="231">
        <f>IF(N655="zákl. přenesená",J655,0)</f>
        <v>0</v>
      </c>
      <c r="BH655" s="231">
        <f>IF(N655="sníž. přenesená",J655,0)</f>
        <v>0</v>
      </c>
      <c r="BI655" s="231">
        <f>IF(N655="nulová",J655,0)</f>
        <v>0</v>
      </c>
      <c r="BJ655" s="17" t="s">
        <v>82</v>
      </c>
      <c r="BK655" s="231">
        <f>ROUND(I655*H655,2)</f>
        <v>0</v>
      </c>
      <c r="BL655" s="17" t="s">
        <v>236</v>
      </c>
      <c r="BM655" s="230" t="s">
        <v>1159</v>
      </c>
    </row>
    <row r="656" spans="1:47" s="2" customFormat="1" ht="12">
      <c r="A656" s="38"/>
      <c r="B656" s="39"/>
      <c r="C656" s="40"/>
      <c r="D656" s="232" t="s">
        <v>165</v>
      </c>
      <c r="E656" s="40"/>
      <c r="F656" s="233" t="s">
        <v>1158</v>
      </c>
      <c r="G656" s="40"/>
      <c r="H656" s="40"/>
      <c r="I656" s="136"/>
      <c r="J656" s="40"/>
      <c r="K656" s="40"/>
      <c r="L656" s="44"/>
      <c r="M656" s="234"/>
      <c r="N656" s="235"/>
      <c r="O656" s="84"/>
      <c r="P656" s="84"/>
      <c r="Q656" s="84"/>
      <c r="R656" s="84"/>
      <c r="S656" s="84"/>
      <c r="T656" s="85"/>
      <c r="U656" s="38"/>
      <c r="V656" s="38"/>
      <c r="W656" s="38"/>
      <c r="X656" s="38"/>
      <c r="Y656" s="38"/>
      <c r="Z656" s="38"/>
      <c r="AA656" s="38"/>
      <c r="AB656" s="38"/>
      <c r="AC656" s="38"/>
      <c r="AD656" s="38"/>
      <c r="AE656" s="38"/>
      <c r="AT656" s="17" t="s">
        <v>165</v>
      </c>
      <c r="AU656" s="17" t="s">
        <v>82</v>
      </c>
    </row>
    <row r="657" spans="1:51" s="13" customFormat="1" ht="12">
      <c r="A657" s="13"/>
      <c r="B657" s="236"/>
      <c r="C657" s="237"/>
      <c r="D657" s="232" t="s">
        <v>166</v>
      </c>
      <c r="E657" s="238" t="s">
        <v>19</v>
      </c>
      <c r="F657" s="239" t="s">
        <v>1459</v>
      </c>
      <c r="G657" s="237"/>
      <c r="H657" s="240">
        <v>6.828</v>
      </c>
      <c r="I657" s="241"/>
      <c r="J657" s="237"/>
      <c r="K657" s="237"/>
      <c r="L657" s="242"/>
      <c r="M657" s="243"/>
      <c r="N657" s="244"/>
      <c r="O657" s="244"/>
      <c r="P657" s="244"/>
      <c r="Q657" s="244"/>
      <c r="R657" s="244"/>
      <c r="S657" s="244"/>
      <c r="T657" s="245"/>
      <c r="U657" s="13"/>
      <c r="V657" s="13"/>
      <c r="W657" s="13"/>
      <c r="X657" s="13"/>
      <c r="Y657" s="13"/>
      <c r="Z657" s="13"/>
      <c r="AA657" s="13"/>
      <c r="AB657" s="13"/>
      <c r="AC657" s="13"/>
      <c r="AD657" s="13"/>
      <c r="AE657" s="13"/>
      <c r="AT657" s="246" t="s">
        <v>166</v>
      </c>
      <c r="AU657" s="246" t="s">
        <v>82</v>
      </c>
      <c r="AV657" s="13" t="s">
        <v>85</v>
      </c>
      <c r="AW657" s="13" t="s">
        <v>34</v>
      </c>
      <c r="AX657" s="13" t="s">
        <v>82</v>
      </c>
      <c r="AY657" s="246" t="s">
        <v>158</v>
      </c>
    </row>
    <row r="658" spans="1:65" s="2" customFormat="1" ht="21.75" customHeight="1">
      <c r="A658" s="38"/>
      <c r="B658" s="39"/>
      <c r="C658" s="219" t="s">
        <v>1109</v>
      </c>
      <c r="D658" s="219" t="s">
        <v>159</v>
      </c>
      <c r="E658" s="220" t="s">
        <v>1162</v>
      </c>
      <c r="F658" s="221" t="s">
        <v>1163</v>
      </c>
      <c r="G658" s="222" t="s">
        <v>1035</v>
      </c>
      <c r="H658" s="223">
        <v>6.828</v>
      </c>
      <c r="I658" s="224"/>
      <c r="J658" s="225">
        <f>ROUND(I658*H658,2)</f>
        <v>0</v>
      </c>
      <c r="K658" s="221" t="s">
        <v>19</v>
      </c>
      <c r="L658" s="44"/>
      <c r="M658" s="226" t="s">
        <v>19</v>
      </c>
      <c r="N658" s="227" t="s">
        <v>45</v>
      </c>
      <c r="O658" s="84"/>
      <c r="P658" s="228">
        <f>O658*H658</f>
        <v>0</v>
      </c>
      <c r="Q658" s="228">
        <v>2.25634</v>
      </c>
      <c r="R658" s="228">
        <f>Q658*H658</f>
        <v>15.40628952</v>
      </c>
      <c r="S658" s="228">
        <v>0</v>
      </c>
      <c r="T658" s="229">
        <f>S658*H658</f>
        <v>0</v>
      </c>
      <c r="U658" s="38"/>
      <c r="V658" s="38"/>
      <c r="W658" s="38"/>
      <c r="X658" s="38"/>
      <c r="Y658" s="38"/>
      <c r="Z658" s="38"/>
      <c r="AA658" s="38"/>
      <c r="AB658" s="38"/>
      <c r="AC658" s="38"/>
      <c r="AD658" s="38"/>
      <c r="AE658" s="38"/>
      <c r="AR658" s="230" t="s">
        <v>236</v>
      </c>
      <c r="AT658" s="230" t="s">
        <v>159</v>
      </c>
      <c r="AU658" s="230" t="s">
        <v>82</v>
      </c>
      <c r="AY658" s="17" t="s">
        <v>158</v>
      </c>
      <c r="BE658" s="231">
        <f>IF(N658="základní",J658,0)</f>
        <v>0</v>
      </c>
      <c r="BF658" s="231">
        <f>IF(N658="snížená",J658,0)</f>
        <v>0</v>
      </c>
      <c r="BG658" s="231">
        <f>IF(N658="zákl. přenesená",J658,0)</f>
        <v>0</v>
      </c>
      <c r="BH658" s="231">
        <f>IF(N658="sníž. přenesená",J658,0)</f>
        <v>0</v>
      </c>
      <c r="BI658" s="231">
        <f>IF(N658="nulová",J658,0)</f>
        <v>0</v>
      </c>
      <c r="BJ658" s="17" t="s">
        <v>82</v>
      </c>
      <c r="BK658" s="231">
        <f>ROUND(I658*H658,2)</f>
        <v>0</v>
      </c>
      <c r="BL658" s="17" t="s">
        <v>236</v>
      </c>
      <c r="BM658" s="230" t="s">
        <v>1164</v>
      </c>
    </row>
    <row r="659" spans="1:47" s="2" customFormat="1" ht="12">
      <c r="A659" s="38"/>
      <c r="B659" s="39"/>
      <c r="C659" s="40"/>
      <c r="D659" s="232" t="s">
        <v>165</v>
      </c>
      <c r="E659" s="40"/>
      <c r="F659" s="233" t="s">
        <v>1163</v>
      </c>
      <c r="G659" s="40"/>
      <c r="H659" s="40"/>
      <c r="I659" s="136"/>
      <c r="J659" s="40"/>
      <c r="K659" s="40"/>
      <c r="L659" s="44"/>
      <c r="M659" s="234"/>
      <c r="N659" s="235"/>
      <c r="O659" s="84"/>
      <c r="P659" s="84"/>
      <c r="Q659" s="84"/>
      <c r="R659" s="84"/>
      <c r="S659" s="84"/>
      <c r="T659" s="85"/>
      <c r="U659" s="38"/>
      <c r="V659" s="38"/>
      <c r="W659" s="38"/>
      <c r="X659" s="38"/>
      <c r="Y659" s="38"/>
      <c r="Z659" s="38"/>
      <c r="AA659" s="38"/>
      <c r="AB659" s="38"/>
      <c r="AC659" s="38"/>
      <c r="AD659" s="38"/>
      <c r="AE659" s="38"/>
      <c r="AT659" s="17" t="s">
        <v>165</v>
      </c>
      <c r="AU659" s="17" t="s">
        <v>82</v>
      </c>
    </row>
    <row r="660" spans="1:51" s="13" customFormat="1" ht="12">
      <c r="A660" s="13"/>
      <c r="B660" s="236"/>
      <c r="C660" s="237"/>
      <c r="D660" s="232" t="s">
        <v>166</v>
      </c>
      <c r="E660" s="238" t="s">
        <v>19</v>
      </c>
      <c r="F660" s="239" t="s">
        <v>1459</v>
      </c>
      <c r="G660" s="237"/>
      <c r="H660" s="240">
        <v>6.828</v>
      </c>
      <c r="I660" s="241"/>
      <c r="J660" s="237"/>
      <c r="K660" s="237"/>
      <c r="L660" s="242"/>
      <c r="M660" s="243"/>
      <c r="N660" s="244"/>
      <c r="O660" s="244"/>
      <c r="P660" s="244"/>
      <c r="Q660" s="244"/>
      <c r="R660" s="244"/>
      <c r="S660" s="244"/>
      <c r="T660" s="245"/>
      <c r="U660" s="13"/>
      <c r="V660" s="13"/>
      <c r="W660" s="13"/>
      <c r="X660" s="13"/>
      <c r="Y660" s="13"/>
      <c r="Z660" s="13"/>
      <c r="AA660" s="13"/>
      <c r="AB660" s="13"/>
      <c r="AC660" s="13"/>
      <c r="AD660" s="13"/>
      <c r="AE660" s="13"/>
      <c r="AT660" s="246" t="s">
        <v>166</v>
      </c>
      <c r="AU660" s="246" t="s">
        <v>82</v>
      </c>
      <c r="AV660" s="13" t="s">
        <v>85</v>
      </c>
      <c r="AW660" s="13" t="s">
        <v>34</v>
      </c>
      <c r="AX660" s="13" t="s">
        <v>82</v>
      </c>
      <c r="AY660" s="246" t="s">
        <v>158</v>
      </c>
    </row>
    <row r="661" spans="1:65" s="2" customFormat="1" ht="21.75" customHeight="1">
      <c r="A661" s="38"/>
      <c r="B661" s="39"/>
      <c r="C661" s="219" t="s">
        <v>1113</v>
      </c>
      <c r="D661" s="219" t="s">
        <v>159</v>
      </c>
      <c r="E661" s="220" t="s">
        <v>1166</v>
      </c>
      <c r="F661" s="221" t="s">
        <v>1167</v>
      </c>
      <c r="G661" s="222" t="s">
        <v>202</v>
      </c>
      <c r="H661" s="223">
        <v>1</v>
      </c>
      <c r="I661" s="224"/>
      <c r="J661" s="225">
        <f>ROUND(I661*H661,2)</f>
        <v>0</v>
      </c>
      <c r="K661" s="221" t="s">
        <v>19</v>
      </c>
      <c r="L661" s="44"/>
      <c r="M661" s="226" t="s">
        <v>19</v>
      </c>
      <c r="N661" s="227" t="s">
        <v>45</v>
      </c>
      <c r="O661" s="84"/>
      <c r="P661" s="228">
        <f>O661*H661</f>
        <v>0</v>
      </c>
      <c r="Q661" s="228">
        <v>0</v>
      </c>
      <c r="R661" s="228">
        <f>Q661*H661</f>
        <v>0</v>
      </c>
      <c r="S661" s="228">
        <v>0</v>
      </c>
      <c r="T661" s="229">
        <f>S661*H661</f>
        <v>0</v>
      </c>
      <c r="U661" s="38"/>
      <c r="V661" s="38"/>
      <c r="W661" s="38"/>
      <c r="X661" s="38"/>
      <c r="Y661" s="38"/>
      <c r="Z661" s="38"/>
      <c r="AA661" s="38"/>
      <c r="AB661" s="38"/>
      <c r="AC661" s="38"/>
      <c r="AD661" s="38"/>
      <c r="AE661" s="38"/>
      <c r="AR661" s="230" t="s">
        <v>236</v>
      </c>
      <c r="AT661" s="230" t="s">
        <v>159</v>
      </c>
      <c r="AU661" s="230" t="s">
        <v>82</v>
      </c>
      <c r="AY661" s="17" t="s">
        <v>158</v>
      </c>
      <c r="BE661" s="231">
        <f>IF(N661="základní",J661,0)</f>
        <v>0</v>
      </c>
      <c r="BF661" s="231">
        <f>IF(N661="snížená",J661,0)</f>
        <v>0</v>
      </c>
      <c r="BG661" s="231">
        <f>IF(N661="zákl. přenesená",J661,0)</f>
        <v>0</v>
      </c>
      <c r="BH661" s="231">
        <f>IF(N661="sníž. přenesená",J661,0)</f>
        <v>0</v>
      </c>
      <c r="BI661" s="231">
        <f>IF(N661="nulová",J661,0)</f>
        <v>0</v>
      </c>
      <c r="BJ661" s="17" t="s">
        <v>82</v>
      </c>
      <c r="BK661" s="231">
        <f>ROUND(I661*H661,2)</f>
        <v>0</v>
      </c>
      <c r="BL661" s="17" t="s">
        <v>236</v>
      </c>
      <c r="BM661" s="230" t="s">
        <v>1168</v>
      </c>
    </row>
    <row r="662" spans="1:47" s="2" customFormat="1" ht="12">
      <c r="A662" s="38"/>
      <c r="B662" s="39"/>
      <c r="C662" s="40"/>
      <c r="D662" s="232" t="s">
        <v>165</v>
      </c>
      <c r="E662" s="40"/>
      <c r="F662" s="233" t="s">
        <v>1167</v>
      </c>
      <c r="G662" s="40"/>
      <c r="H662" s="40"/>
      <c r="I662" s="136"/>
      <c r="J662" s="40"/>
      <c r="K662" s="40"/>
      <c r="L662" s="44"/>
      <c r="M662" s="234"/>
      <c r="N662" s="235"/>
      <c r="O662" s="84"/>
      <c r="P662" s="84"/>
      <c r="Q662" s="84"/>
      <c r="R662" s="84"/>
      <c r="S662" s="84"/>
      <c r="T662" s="85"/>
      <c r="U662" s="38"/>
      <c r="V662" s="38"/>
      <c r="W662" s="38"/>
      <c r="X662" s="38"/>
      <c r="Y662" s="38"/>
      <c r="Z662" s="38"/>
      <c r="AA662" s="38"/>
      <c r="AB662" s="38"/>
      <c r="AC662" s="38"/>
      <c r="AD662" s="38"/>
      <c r="AE662" s="38"/>
      <c r="AT662" s="17" t="s">
        <v>165</v>
      </c>
      <c r="AU662" s="17" t="s">
        <v>82</v>
      </c>
    </row>
    <row r="663" spans="1:51" s="13" customFormat="1" ht="12">
      <c r="A663" s="13"/>
      <c r="B663" s="236"/>
      <c r="C663" s="237"/>
      <c r="D663" s="232" t="s">
        <v>166</v>
      </c>
      <c r="E663" s="238" t="s">
        <v>19</v>
      </c>
      <c r="F663" s="239" t="s">
        <v>1307</v>
      </c>
      <c r="G663" s="237"/>
      <c r="H663" s="240">
        <v>1</v>
      </c>
      <c r="I663" s="241"/>
      <c r="J663" s="237"/>
      <c r="K663" s="237"/>
      <c r="L663" s="242"/>
      <c r="M663" s="243"/>
      <c r="N663" s="244"/>
      <c r="O663" s="244"/>
      <c r="P663" s="244"/>
      <c r="Q663" s="244"/>
      <c r="R663" s="244"/>
      <c r="S663" s="244"/>
      <c r="T663" s="245"/>
      <c r="U663" s="13"/>
      <c r="V663" s="13"/>
      <c r="W663" s="13"/>
      <c r="X663" s="13"/>
      <c r="Y663" s="13"/>
      <c r="Z663" s="13"/>
      <c r="AA663" s="13"/>
      <c r="AB663" s="13"/>
      <c r="AC663" s="13"/>
      <c r="AD663" s="13"/>
      <c r="AE663" s="13"/>
      <c r="AT663" s="246" t="s">
        <v>166</v>
      </c>
      <c r="AU663" s="246" t="s">
        <v>82</v>
      </c>
      <c r="AV663" s="13" t="s">
        <v>85</v>
      </c>
      <c r="AW663" s="13" t="s">
        <v>34</v>
      </c>
      <c r="AX663" s="13" t="s">
        <v>82</v>
      </c>
      <c r="AY663" s="246" t="s">
        <v>158</v>
      </c>
    </row>
    <row r="664" spans="1:65" s="2" customFormat="1" ht="21.75" customHeight="1">
      <c r="A664" s="38"/>
      <c r="B664" s="39"/>
      <c r="C664" s="219" t="s">
        <v>1119</v>
      </c>
      <c r="D664" s="219" t="s">
        <v>159</v>
      </c>
      <c r="E664" s="220" t="s">
        <v>1229</v>
      </c>
      <c r="F664" s="221" t="s">
        <v>1230</v>
      </c>
      <c r="G664" s="222" t="s">
        <v>1035</v>
      </c>
      <c r="H664" s="223">
        <v>8.028</v>
      </c>
      <c r="I664" s="224"/>
      <c r="J664" s="225">
        <f>ROUND(I664*H664,2)</f>
        <v>0</v>
      </c>
      <c r="K664" s="221" t="s">
        <v>19</v>
      </c>
      <c r="L664" s="44"/>
      <c r="M664" s="226" t="s">
        <v>19</v>
      </c>
      <c r="N664" s="227" t="s">
        <v>45</v>
      </c>
      <c r="O664" s="84"/>
      <c r="P664" s="228">
        <f>O664*H664</f>
        <v>0</v>
      </c>
      <c r="Q664" s="228">
        <v>2.25634</v>
      </c>
      <c r="R664" s="228">
        <f>Q664*H664</f>
        <v>18.11389752</v>
      </c>
      <c r="S664" s="228">
        <v>0</v>
      </c>
      <c r="T664" s="229">
        <f>S664*H664</f>
        <v>0</v>
      </c>
      <c r="U664" s="38"/>
      <c r="V664" s="38"/>
      <c r="W664" s="38"/>
      <c r="X664" s="38"/>
      <c r="Y664" s="38"/>
      <c r="Z664" s="38"/>
      <c r="AA664" s="38"/>
      <c r="AB664" s="38"/>
      <c r="AC664" s="38"/>
      <c r="AD664" s="38"/>
      <c r="AE664" s="38"/>
      <c r="AR664" s="230" t="s">
        <v>236</v>
      </c>
      <c r="AT664" s="230" t="s">
        <v>159</v>
      </c>
      <c r="AU664" s="230" t="s">
        <v>82</v>
      </c>
      <c r="AY664" s="17" t="s">
        <v>158</v>
      </c>
      <c r="BE664" s="231">
        <f>IF(N664="základní",J664,0)</f>
        <v>0</v>
      </c>
      <c r="BF664" s="231">
        <f>IF(N664="snížená",J664,0)</f>
        <v>0</v>
      </c>
      <c r="BG664" s="231">
        <f>IF(N664="zákl. přenesená",J664,0)</f>
        <v>0</v>
      </c>
      <c r="BH664" s="231">
        <f>IF(N664="sníž. přenesená",J664,0)</f>
        <v>0</v>
      </c>
      <c r="BI664" s="231">
        <f>IF(N664="nulová",J664,0)</f>
        <v>0</v>
      </c>
      <c r="BJ664" s="17" t="s">
        <v>82</v>
      </c>
      <c r="BK664" s="231">
        <f>ROUND(I664*H664,2)</f>
        <v>0</v>
      </c>
      <c r="BL664" s="17" t="s">
        <v>236</v>
      </c>
      <c r="BM664" s="230" t="s">
        <v>1231</v>
      </c>
    </row>
    <row r="665" spans="1:47" s="2" customFormat="1" ht="12">
      <c r="A665" s="38"/>
      <c r="B665" s="39"/>
      <c r="C665" s="40"/>
      <c r="D665" s="232" t="s">
        <v>165</v>
      </c>
      <c r="E665" s="40"/>
      <c r="F665" s="233" t="s">
        <v>1230</v>
      </c>
      <c r="G665" s="40"/>
      <c r="H665" s="40"/>
      <c r="I665" s="136"/>
      <c r="J665" s="40"/>
      <c r="K665" s="40"/>
      <c r="L665" s="44"/>
      <c r="M665" s="234"/>
      <c r="N665" s="235"/>
      <c r="O665" s="84"/>
      <c r="P665" s="84"/>
      <c r="Q665" s="84"/>
      <c r="R665" s="84"/>
      <c r="S665" s="84"/>
      <c r="T665" s="85"/>
      <c r="U665" s="38"/>
      <c r="V665" s="38"/>
      <c r="W665" s="38"/>
      <c r="X665" s="38"/>
      <c r="Y665" s="38"/>
      <c r="Z665" s="38"/>
      <c r="AA665" s="38"/>
      <c r="AB665" s="38"/>
      <c r="AC665" s="38"/>
      <c r="AD665" s="38"/>
      <c r="AE665" s="38"/>
      <c r="AT665" s="17" t="s">
        <v>165</v>
      </c>
      <c r="AU665" s="17" t="s">
        <v>82</v>
      </c>
    </row>
    <row r="666" spans="1:51" s="13" customFormat="1" ht="12">
      <c r="A666" s="13"/>
      <c r="B666" s="236"/>
      <c r="C666" s="237"/>
      <c r="D666" s="232" t="s">
        <v>166</v>
      </c>
      <c r="E666" s="238" t="s">
        <v>19</v>
      </c>
      <c r="F666" s="239" t="s">
        <v>1460</v>
      </c>
      <c r="G666" s="237"/>
      <c r="H666" s="240">
        <v>8.028</v>
      </c>
      <c r="I666" s="241"/>
      <c r="J666" s="237"/>
      <c r="K666" s="237"/>
      <c r="L666" s="242"/>
      <c r="M666" s="243"/>
      <c r="N666" s="244"/>
      <c r="O666" s="244"/>
      <c r="P666" s="244"/>
      <c r="Q666" s="244"/>
      <c r="R666" s="244"/>
      <c r="S666" s="244"/>
      <c r="T666" s="245"/>
      <c r="U666" s="13"/>
      <c r="V666" s="13"/>
      <c r="W666" s="13"/>
      <c r="X666" s="13"/>
      <c r="Y666" s="13"/>
      <c r="Z666" s="13"/>
      <c r="AA666" s="13"/>
      <c r="AB666" s="13"/>
      <c r="AC666" s="13"/>
      <c r="AD666" s="13"/>
      <c r="AE666" s="13"/>
      <c r="AT666" s="246" t="s">
        <v>166</v>
      </c>
      <c r="AU666" s="246" t="s">
        <v>82</v>
      </c>
      <c r="AV666" s="13" t="s">
        <v>85</v>
      </c>
      <c r="AW666" s="13" t="s">
        <v>34</v>
      </c>
      <c r="AX666" s="13" t="s">
        <v>82</v>
      </c>
      <c r="AY666" s="246" t="s">
        <v>158</v>
      </c>
    </row>
    <row r="667" spans="1:65" s="2" customFormat="1" ht="16.5" customHeight="1">
      <c r="A667" s="38"/>
      <c r="B667" s="39"/>
      <c r="C667" s="219" t="s">
        <v>1125</v>
      </c>
      <c r="D667" s="219" t="s">
        <v>159</v>
      </c>
      <c r="E667" s="220" t="s">
        <v>1170</v>
      </c>
      <c r="F667" s="221" t="s">
        <v>1171</v>
      </c>
      <c r="G667" s="222" t="s">
        <v>1059</v>
      </c>
      <c r="H667" s="223">
        <v>0.054</v>
      </c>
      <c r="I667" s="224"/>
      <c r="J667" s="225">
        <f>ROUND(I667*H667,2)</f>
        <v>0</v>
      </c>
      <c r="K667" s="221" t="s">
        <v>19</v>
      </c>
      <c r="L667" s="44"/>
      <c r="M667" s="226" t="s">
        <v>19</v>
      </c>
      <c r="N667" s="227" t="s">
        <v>45</v>
      </c>
      <c r="O667" s="84"/>
      <c r="P667" s="228">
        <f>O667*H667</f>
        <v>0</v>
      </c>
      <c r="Q667" s="228">
        <v>1.06017</v>
      </c>
      <c r="R667" s="228">
        <f>Q667*H667</f>
        <v>0.057249180000000004</v>
      </c>
      <c r="S667" s="228">
        <v>0</v>
      </c>
      <c r="T667" s="229">
        <f>S667*H667</f>
        <v>0</v>
      </c>
      <c r="U667" s="38"/>
      <c r="V667" s="38"/>
      <c r="W667" s="38"/>
      <c r="X667" s="38"/>
      <c r="Y667" s="38"/>
      <c r="Z667" s="38"/>
      <c r="AA667" s="38"/>
      <c r="AB667" s="38"/>
      <c r="AC667" s="38"/>
      <c r="AD667" s="38"/>
      <c r="AE667" s="38"/>
      <c r="AR667" s="230" t="s">
        <v>236</v>
      </c>
      <c r="AT667" s="230" t="s">
        <v>159</v>
      </c>
      <c r="AU667" s="230" t="s">
        <v>82</v>
      </c>
      <c r="AY667" s="17" t="s">
        <v>158</v>
      </c>
      <c r="BE667" s="231">
        <f>IF(N667="základní",J667,0)</f>
        <v>0</v>
      </c>
      <c r="BF667" s="231">
        <f>IF(N667="snížená",J667,0)</f>
        <v>0</v>
      </c>
      <c r="BG667" s="231">
        <f>IF(N667="zákl. přenesená",J667,0)</f>
        <v>0</v>
      </c>
      <c r="BH667" s="231">
        <f>IF(N667="sníž. přenesená",J667,0)</f>
        <v>0</v>
      </c>
      <c r="BI667" s="231">
        <f>IF(N667="nulová",J667,0)</f>
        <v>0</v>
      </c>
      <c r="BJ667" s="17" t="s">
        <v>82</v>
      </c>
      <c r="BK667" s="231">
        <f>ROUND(I667*H667,2)</f>
        <v>0</v>
      </c>
      <c r="BL667" s="17" t="s">
        <v>236</v>
      </c>
      <c r="BM667" s="230" t="s">
        <v>1172</v>
      </c>
    </row>
    <row r="668" spans="1:47" s="2" customFormat="1" ht="12">
      <c r="A668" s="38"/>
      <c r="B668" s="39"/>
      <c r="C668" s="40"/>
      <c r="D668" s="232" t="s">
        <v>165</v>
      </c>
      <c r="E668" s="40"/>
      <c r="F668" s="233" t="s">
        <v>1171</v>
      </c>
      <c r="G668" s="40"/>
      <c r="H668" s="40"/>
      <c r="I668" s="136"/>
      <c r="J668" s="40"/>
      <c r="K668" s="40"/>
      <c r="L668" s="44"/>
      <c r="M668" s="234"/>
      <c r="N668" s="235"/>
      <c r="O668" s="84"/>
      <c r="P668" s="84"/>
      <c r="Q668" s="84"/>
      <c r="R668" s="84"/>
      <c r="S668" s="84"/>
      <c r="T668" s="85"/>
      <c r="U668" s="38"/>
      <c r="V668" s="38"/>
      <c r="W668" s="38"/>
      <c r="X668" s="38"/>
      <c r="Y668" s="38"/>
      <c r="Z668" s="38"/>
      <c r="AA668" s="38"/>
      <c r="AB668" s="38"/>
      <c r="AC668" s="38"/>
      <c r="AD668" s="38"/>
      <c r="AE668" s="38"/>
      <c r="AT668" s="17" t="s">
        <v>165</v>
      </c>
      <c r="AU668" s="17" t="s">
        <v>82</v>
      </c>
    </row>
    <row r="669" spans="1:51" s="13" customFormat="1" ht="12">
      <c r="A669" s="13"/>
      <c r="B669" s="236"/>
      <c r="C669" s="237"/>
      <c r="D669" s="232" t="s">
        <v>166</v>
      </c>
      <c r="E669" s="238" t="s">
        <v>19</v>
      </c>
      <c r="F669" s="239" t="s">
        <v>1461</v>
      </c>
      <c r="G669" s="237"/>
      <c r="H669" s="240">
        <v>0.054</v>
      </c>
      <c r="I669" s="241"/>
      <c r="J669" s="237"/>
      <c r="K669" s="237"/>
      <c r="L669" s="242"/>
      <c r="M669" s="243"/>
      <c r="N669" s="244"/>
      <c r="O669" s="244"/>
      <c r="P669" s="244"/>
      <c r="Q669" s="244"/>
      <c r="R669" s="244"/>
      <c r="S669" s="244"/>
      <c r="T669" s="245"/>
      <c r="U669" s="13"/>
      <c r="V669" s="13"/>
      <c r="W669" s="13"/>
      <c r="X669" s="13"/>
      <c r="Y669" s="13"/>
      <c r="Z669" s="13"/>
      <c r="AA669" s="13"/>
      <c r="AB669" s="13"/>
      <c r="AC669" s="13"/>
      <c r="AD669" s="13"/>
      <c r="AE669" s="13"/>
      <c r="AT669" s="246" t="s">
        <v>166</v>
      </c>
      <c r="AU669" s="246" t="s">
        <v>82</v>
      </c>
      <c r="AV669" s="13" t="s">
        <v>85</v>
      </c>
      <c r="AW669" s="13" t="s">
        <v>34</v>
      </c>
      <c r="AX669" s="13" t="s">
        <v>82</v>
      </c>
      <c r="AY669" s="246" t="s">
        <v>158</v>
      </c>
    </row>
    <row r="670" spans="1:65" s="2" customFormat="1" ht="21.75" customHeight="1">
      <c r="A670" s="38"/>
      <c r="B670" s="39"/>
      <c r="C670" s="219" t="s">
        <v>1131</v>
      </c>
      <c r="D670" s="219" t="s">
        <v>159</v>
      </c>
      <c r="E670" s="220" t="s">
        <v>1175</v>
      </c>
      <c r="F670" s="221" t="s">
        <v>1176</v>
      </c>
      <c r="G670" s="222" t="s">
        <v>162</v>
      </c>
      <c r="H670" s="223">
        <v>30</v>
      </c>
      <c r="I670" s="224"/>
      <c r="J670" s="225">
        <f>ROUND(I670*H670,2)</f>
        <v>0</v>
      </c>
      <c r="K670" s="221" t="s">
        <v>213</v>
      </c>
      <c r="L670" s="44"/>
      <c r="M670" s="226" t="s">
        <v>19</v>
      </c>
      <c r="N670" s="227" t="s">
        <v>45</v>
      </c>
      <c r="O670" s="84"/>
      <c r="P670" s="228">
        <f>O670*H670</f>
        <v>0</v>
      </c>
      <c r="Q670" s="228">
        <v>0</v>
      </c>
      <c r="R670" s="228">
        <f>Q670*H670</f>
        <v>0</v>
      </c>
      <c r="S670" s="228">
        <v>0</v>
      </c>
      <c r="T670" s="229">
        <f>S670*H670</f>
        <v>0</v>
      </c>
      <c r="U670" s="38"/>
      <c r="V670" s="38"/>
      <c r="W670" s="38"/>
      <c r="X670" s="38"/>
      <c r="Y670" s="38"/>
      <c r="Z670" s="38"/>
      <c r="AA670" s="38"/>
      <c r="AB670" s="38"/>
      <c r="AC670" s="38"/>
      <c r="AD670" s="38"/>
      <c r="AE670" s="38"/>
      <c r="AR670" s="230" t="s">
        <v>236</v>
      </c>
      <c r="AT670" s="230" t="s">
        <v>159</v>
      </c>
      <c r="AU670" s="230" t="s">
        <v>82</v>
      </c>
      <c r="AY670" s="17" t="s">
        <v>158</v>
      </c>
      <c r="BE670" s="231">
        <f>IF(N670="základní",J670,0)</f>
        <v>0</v>
      </c>
      <c r="BF670" s="231">
        <f>IF(N670="snížená",J670,0)</f>
        <v>0</v>
      </c>
      <c r="BG670" s="231">
        <f>IF(N670="zákl. přenesená",J670,0)</f>
        <v>0</v>
      </c>
      <c r="BH670" s="231">
        <f>IF(N670="sníž. přenesená",J670,0)</f>
        <v>0</v>
      </c>
      <c r="BI670" s="231">
        <f>IF(N670="nulová",J670,0)</f>
        <v>0</v>
      </c>
      <c r="BJ670" s="17" t="s">
        <v>82</v>
      </c>
      <c r="BK670" s="231">
        <f>ROUND(I670*H670,2)</f>
        <v>0</v>
      </c>
      <c r="BL670" s="17" t="s">
        <v>236</v>
      </c>
      <c r="BM670" s="230" t="s">
        <v>1177</v>
      </c>
    </row>
    <row r="671" spans="1:47" s="2" customFormat="1" ht="12">
      <c r="A671" s="38"/>
      <c r="B671" s="39"/>
      <c r="C671" s="40"/>
      <c r="D671" s="232" t="s">
        <v>165</v>
      </c>
      <c r="E671" s="40"/>
      <c r="F671" s="233" t="s">
        <v>1178</v>
      </c>
      <c r="G671" s="40"/>
      <c r="H671" s="40"/>
      <c r="I671" s="136"/>
      <c r="J671" s="40"/>
      <c r="K671" s="40"/>
      <c r="L671" s="44"/>
      <c r="M671" s="234"/>
      <c r="N671" s="235"/>
      <c r="O671" s="84"/>
      <c r="P671" s="84"/>
      <c r="Q671" s="84"/>
      <c r="R671" s="84"/>
      <c r="S671" s="84"/>
      <c r="T671" s="85"/>
      <c r="U671" s="38"/>
      <c r="V671" s="38"/>
      <c r="W671" s="38"/>
      <c r="X671" s="38"/>
      <c r="Y671" s="38"/>
      <c r="Z671" s="38"/>
      <c r="AA671" s="38"/>
      <c r="AB671" s="38"/>
      <c r="AC671" s="38"/>
      <c r="AD671" s="38"/>
      <c r="AE671" s="38"/>
      <c r="AT671" s="17" t="s">
        <v>165</v>
      </c>
      <c r="AU671" s="17" t="s">
        <v>82</v>
      </c>
    </row>
    <row r="672" spans="1:47" s="2" customFormat="1" ht="12">
      <c r="A672" s="38"/>
      <c r="B672" s="39"/>
      <c r="C672" s="40"/>
      <c r="D672" s="232" t="s">
        <v>216</v>
      </c>
      <c r="E672" s="40"/>
      <c r="F672" s="258" t="s">
        <v>1179</v>
      </c>
      <c r="G672" s="40"/>
      <c r="H672" s="40"/>
      <c r="I672" s="136"/>
      <c r="J672" s="40"/>
      <c r="K672" s="40"/>
      <c r="L672" s="44"/>
      <c r="M672" s="234"/>
      <c r="N672" s="235"/>
      <c r="O672" s="84"/>
      <c r="P672" s="84"/>
      <c r="Q672" s="84"/>
      <c r="R672" s="84"/>
      <c r="S672" s="84"/>
      <c r="T672" s="85"/>
      <c r="U672" s="38"/>
      <c r="V672" s="38"/>
      <c r="W672" s="38"/>
      <c r="X672" s="38"/>
      <c r="Y672" s="38"/>
      <c r="Z672" s="38"/>
      <c r="AA672" s="38"/>
      <c r="AB672" s="38"/>
      <c r="AC672" s="38"/>
      <c r="AD672" s="38"/>
      <c r="AE672" s="38"/>
      <c r="AT672" s="17" t="s">
        <v>216</v>
      </c>
      <c r="AU672" s="17" t="s">
        <v>82</v>
      </c>
    </row>
    <row r="673" spans="1:51" s="13" customFormat="1" ht="12">
      <c r="A673" s="13"/>
      <c r="B673" s="236"/>
      <c r="C673" s="237"/>
      <c r="D673" s="232" t="s">
        <v>166</v>
      </c>
      <c r="E673" s="238" t="s">
        <v>19</v>
      </c>
      <c r="F673" s="239" t="s">
        <v>1462</v>
      </c>
      <c r="G673" s="237"/>
      <c r="H673" s="240">
        <v>30</v>
      </c>
      <c r="I673" s="241"/>
      <c r="J673" s="237"/>
      <c r="K673" s="237"/>
      <c r="L673" s="242"/>
      <c r="M673" s="243"/>
      <c r="N673" s="244"/>
      <c r="O673" s="244"/>
      <c r="P673" s="244"/>
      <c r="Q673" s="244"/>
      <c r="R673" s="244"/>
      <c r="S673" s="244"/>
      <c r="T673" s="245"/>
      <c r="U673" s="13"/>
      <c r="V673" s="13"/>
      <c r="W673" s="13"/>
      <c r="X673" s="13"/>
      <c r="Y673" s="13"/>
      <c r="Z673" s="13"/>
      <c r="AA673" s="13"/>
      <c r="AB673" s="13"/>
      <c r="AC673" s="13"/>
      <c r="AD673" s="13"/>
      <c r="AE673" s="13"/>
      <c r="AT673" s="246" t="s">
        <v>166</v>
      </c>
      <c r="AU673" s="246" t="s">
        <v>82</v>
      </c>
      <c r="AV673" s="13" t="s">
        <v>85</v>
      </c>
      <c r="AW673" s="13" t="s">
        <v>34</v>
      </c>
      <c r="AX673" s="13" t="s">
        <v>82</v>
      </c>
      <c r="AY673" s="246" t="s">
        <v>158</v>
      </c>
    </row>
    <row r="674" spans="1:65" s="2" customFormat="1" ht="21.75" customHeight="1">
      <c r="A674" s="38"/>
      <c r="B674" s="39"/>
      <c r="C674" s="219" t="s">
        <v>1136</v>
      </c>
      <c r="D674" s="219" t="s">
        <v>159</v>
      </c>
      <c r="E674" s="220" t="s">
        <v>1182</v>
      </c>
      <c r="F674" s="221" t="s">
        <v>1183</v>
      </c>
      <c r="G674" s="222" t="s">
        <v>162</v>
      </c>
      <c r="H674" s="223">
        <v>30</v>
      </c>
      <c r="I674" s="224"/>
      <c r="J674" s="225">
        <f>ROUND(I674*H674,2)</f>
        <v>0</v>
      </c>
      <c r="K674" s="221" t="s">
        <v>213</v>
      </c>
      <c r="L674" s="44"/>
      <c r="M674" s="226" t="s">
        <v>19</v>
      </c>
      <c r="N674" s="227" t="s">
        <v>45</v>
      </c>
      <c r="O674" s="84"/>
      <c r="P674" s="228">
        <f>O674*H674</f>
        <v>0</v>
      </c>
      <c r="Q674" s="228">
        <v>0</v>
      </c>
      <c r="R674" s="228">
        <f>Q674*H674</f>
        <v>0</v>
      </c>
      <c r="S674" s="228">
        <v>0</v>
      </c>
      <c r="T674" s="229">
        <f>S674*H674</f>
        <v>0</v>
      </c>
      <c r="U674" s="38"/>
      <c r="V674" s="38"/>
      <c r="W674" s="38"/>
      <c r="X674" s="38"/>
      <c r="Y674" s="38"/>
      <c r="Z674" s="38"/>
      <c r="AA674" s="38"/>
      <c r="AB674" s="38"/>
      <c r="AC674" s="38"/>
      <c r="AD674" s="38"/>
      <c r="AE674" s="38"/>
      <c r="AR674" s="230" t="s">
        <v>236</v>
      </c>
      <c r="AT674" s="230" t="s">
        <v>159</v>
      </c>
      <c r="AU674" s="230" t="s">
        <v>82</v>
      </c>
      <c r="AY674" s="17" t="s">
        <v>158</v>
      </c>
      <c r="BE674" s="231">
        <f>IF(N674="základní",J674,0)</f>
        <v>0</v>
      </c>
      <c r="BF674" s="231">
        <f>IF(N674="snížená",J674,0)</f>
        <v>0</v>
      </c>
      <c r="BG674" s="231">
        <f>IF(N674="zákl. přenesená",J674,0)</f>
        <v>0</v>
      </c>
      <c r="BH674" s="231">
        <f>IF(N674="sníž. přenesená",J674,0)</f>
        <v>0</v>
      </c>
      <c r="BI674" s="231">
        <f>IF(N674="nulová",J674,0)</f>
        <v>0</v>
      </c>
      <c r="BJ674" s="17" t="s">
        <v>82</v>
      </c>
      <c r="BK674" s="231">
        <f>ROUND(I674*H674,2)</f>
        <v>0</v>
      </c>
      <c r="BL674" s="17" t="s">
        <v>236</v>
      </c>
      <c r="BM674" s="230" t="s">
        <v>1184</v>
      </c>
    </row>
    <row r="675" spans="1:47" s="2" customFormat="1" ht="12">
      <c r="A675" s="38"/>
      <c r="B675" s="39"/>
      <c r="C675" s="40"/>
      <c r="D675" s="232" t="s">
        <v>165</v>
      </c>
      <c r="E675" s="40"/>
      <c r="F675" s="233" t="s">
        <v>1185</v>
      </c>
      <c r="G675" s="40"/>
      <c r="H675" s="40"/>
      <c r="I675" s="136"/>
      <c r="J675" s="40"/>
      <c r="K675" s="40"/>
      <c r="L675" s="44"/>
      <c r="M675" s="234"/>
      <c r="N675" s="235"/>
      <c r="O675" s="84"/>
      <c r="P675" s="84"/>
      <c r="Q675" s="84"/>
      <c r="R675" s="84"/>
      <c r="S675" s="84"/>
      <c r="T675" s="85"/>
      <c r="U675" s="38"/>
      <c r="V675" s="38"/>
      <c r="W675" s="38"/>
      <c r="X675" s="38"/>
      <c r="Y675" s="38"/>
      <c r="Z675" s="38"/>
      <c r="AA675" s="38"/>
      <c r="AB675" s="38"/>
      <c r="AC675" s="38"/>
      <c r="AD675" s="38"/>
      <c r="AE675" s="38"/>
      <c r="AT675" s="17" t="s">
        <v>165</v>
      </c>
      <c r="AU675" s="17" t="s">
        <v>82</v>
      </c>
    </row>
    <row r="676" spans="1:51" s="13" customFormat="1" ht="12">
      <c r="A676" s="13"/>
      <c r="B676" s="236"/>
      <c r="C676" s="237"/>
      <c r="D676" s="232" t="s">
        <v>166</v>
      </c>
      <c r="E676" s="238" t="s">
        <v>19</v>
      </c>
      <c r="F676" s="239" t="s">
        <v>1462</v>
      </c>
      <c r="G676" s="237"/>
      <c r="H676" s="240">
        <v>30</v>
      </c>
      <c r="I676" s="241"/>
      <c r="J676" s="237"/>
      <c r="K676" s="237"/>
      <c r="L676" s="242"/>
      <c r="M676" s="243"/>
      <c r="N676" s="244"/>
      <c r="O676" s="244"/>
      <c r="P676" s="244"/>
      <c r="Q676" s="244"/>
      <c r="R676" s="244"/>
      <c r="S676" s="244"/>
      <c r="T676" s="245"/>
      <c r="U676" s="13"/>
      <c r="V676" s="13"/>
      <c r="W676" s="13"/>
      <c r="X676" s="13"/>
      <c r="Y676" s="13"/>
      <c r="Z676" s="13"/>
      <c r="AA676" s="13"/>
      <c r="AB676" s="13"/>
      <c r="AC676" s="13"/>
      <c r="AD676" s="13"/>
      <c r="AE676" s="13"/>
      <c r="AT676" s="246" t="s">
        <v>166</v>
      </c>
      <c r="AU676" s="246" t="s">
        <v>82</v>
      </c>
      <c r="AV676" s="13" t="s">
        <v>85</v>
      </c>
      <c r="AW676" s="13" t="s">
        <v>34</v>
      </c>
      <c r="AX676" s="13" t="s">
        <v>82</v>
      </c>
      <c r="AY676" s="246" t="s">
        <v>158</v>
      </c>
    </row>
    <row r="677" spans="1:65" s="2" customFormat="1" ht="21.75" customHeight="1">
      <c r="A677" s="38"/>
      <c r="B677" s="39"/>
      <c r="C677" s="219" t="s">
        <v>1140</v>
      </c>
      <c r="D677" s="219" t="s">
        <v>159</v>
      </c>
      <c r="E677" s="220" t="s">
        <v>1187</v>
      </c>
      <c r="F677" s="221" t="s">
        <v>1188</v>
      </c>
      <c r="G677" s="222" t="s">
        <v>162</v>
      </c>
      <c r="H677" s="223">
        <v>35</v>
      </c>
      <c r="I677" s="224"/>
      <c r="J677" s="225">
        <f>ROUND(I677*H677,2)</f>
        <v>0</v>
      </c>
      <c r="K677" s="221" t="s">
        <v>213</v>
      </c>
      <c r="L677" s="44"/>
      <c r="M677" s="226" t="s">
        <v>19</v>
      </c>
      <c r="N677" s="227" t="s">
        <v>45</v>
      </c>
      <c r="O677" s="84"/>
      <c r="P677" s="228">
        <f>O677*H677</f>
        <v>0</v>
      </c>
      <c r="Q677" s="228">
        <v>0</v>
      </c>
      <c r="R677" s="228">
        <f>Q677*H677</f>
        <v>0</v>
      </c>
      <c r="S677" s="228">
        <v>0</v>
      </c>
      <c r="T677" s="229">
        <f>S677*H677</f>
        <v>0</v>
      </c>
      <c r="U677" s="38"/>
      <c r="V677" s="38"/>
      <c r="W677" s="38"/>
      <c r="X677" s="38"/>
      <c r="Y677" s="38"/>
      <c r="Z677" s="38"/>
      <c r="AA677" s="38"/>
      <c r="AB677" s="38"/>
      <c r="AC677" s="38"/>
      <c r="AD677" s="38"/>
      <c r="AE677" s="38"/>
      <c r="AR677" s="230" t="s">
        <v>236</v>
      </c>
      <c r="AT677" s="230" t="s">
        <v>159</v>
      </c>
      <c r="AU677" s="230" t="s">
        <v>82</v>
      </c>
      <c r="AY677" s="17" t="s">
        <v>158</v>
      </c>
      <c r="BE677" s="231">
        <f>IF(N677="základní",J677,0)</f>
        <v>0</v>
      </c>
      <c r="BF677" s="231">
        <f>IF(N677="snížená",J677,0)</f>
        <v>0</v>
      </c>
      <c r="BG677" s="231">
        <f>IF(N677="zákl. přenesená",J677,0)</f>
        <v>0</v>
      </c>
      <c r="BH677" s="231">
        <f>IF(N677="sníž. přenesená",J677,0)</f>
        <v>0</v>
      </c>
      <c r="BI677" s="231">
        <f>IF(N677="nulová",J677,0)</f>
        <v>0</v>
      </c>
      <c r="BJ677" s="17" t="s">
        <v>82</v>
      </c>
      <c r="BK677" s="231">
        <f>ROUND(I677*H677,2)</f>
        <v>0</v>
      </c>
      <c r="BL677" s="17" t="s">
        <v>236</v>
      </c>
      <c r="BM677" s="230" t="s">
        <v>1189</v>
      </c>
    </row>
    <row r="678" spans="1:47" s="2" customFormat="1" ht="12">
      <c r="A678" s="38"/>
      <c r="B678" s="39"/>
      <c r="C678" s="40"/>
      <c r="D678" s="232" t="s">
        <v>165</v>
      </c>
      <c r="E678" s="40"/>
      <c r="F678" s="233" t="s">
        <v>1190</v>
      </c>
      <c r="G678" s="40"/>
      <c r="H678" s="40"/>
      <c r="I678" s="136"/>
      <c r="J678" s="40"/>
      <c r="K678" s="40"/>
      <c r="L678" s="44"/>
      <c r="M678" s="234"/>
      <c r="N678" s="235"/>
      <c r="O678" s="84"/>
      <c r="P678" s="84"/>
      <c r="Q678" s="84"/>
      <c r="R678" s="84"/>
      <c r="S678" s="84"/>
      <c r="T678" s="85"/>
      <c r="U678" s="38"/>
      <c r="V678" s="38"/>
      <c r="W678" s="38"/>
      <c r="X678" s="38"/>
      <c r="Y678" s="38"/>
      <c r="Z678" s="38"/>
      <c r="AA678" s="38"/>
      <c r="AB678" s="38"/>
      <c r="AC678" s="38"/>
      <c r="AD678" s="38"/>
      <c r="AE678" s="38"/>
      <c r="AT678" s="17" t="s">
        <v>165</v>
      </c>
      <c r="AU678" s="17" t="s">
        <v>82</v>
      </c>
    </row>
    <row r="679" spans="1:47" s="2" customFormat="1" ht="12">
      <c r="A679" s="38"/>
      <c r="B679" s="39"/>
      <c r="C679" s="40"/>
      <c r="D679" s="232" t="s">
        <v>216</v>
      </c>
      <c r="E679" s="40"/>
      <c r="F679" s="258" t="s">
        <v>1179</v>
      </c>
      <c r="G679" s="40"/>
      <c r="H679" s="40"/>
      <c r="I679" s="136"/>
      <c r="J679" s="40"/>
      <c r="K679" s="40"/>
      <c r="L679" s="44"/>
      <c r="M679" s="234"/>
      <c r="N679" s="235"/>
      <c r="O679" s="84"/>
      <c r="P679" s="84"/>
      <c r="Q679" s="84"/>
      <c r="R679" s="84"/>
      <c r="S679" s="84"/>
      <c r="T679" s="85"/>
      <c r="U679" s="38"/>
      <c r="V679" s="38"/>
      <c r="W679" s="38"/>
      <c r="X679" s="38"/>
      <c r="Y679" s="38"/>
      <c r="Z679" s="38"/>
      <c r="AA679" s="38"/>
      <c r="AB679" s="38"/>
      <c r="AC679" s="38"/>
      <c r="AD679" s="38"/>
      <c r="AE679" s="38"/>
      <c r="AT679" s="17" t="s">
        <v>216</v>
      </c>
      <c r="AU679" s="17" t="s">
        <v>82</v>
      </c>
    </row>
    <row r="680" spans="1:51" s="13" customFormat="1" ht="12">
      <c r="A680" s="13"/>
      <c r="B680" s="236"/>
      <c r="C680" s="237"/>
      <c r="D680" s="232" t="s">
        <v>166</v>
      </c>
      <c r="E680" s="238" t="s">
        <v>19</v>
      </c>
      <c r="F680" s="239" t="s">
        <v>1463</v>
      </c>
      <c r="G680" s="237"/>
      <c r="H680" s="240">
        <v>35</v>
      </c>
      <c r="I680" s="241"/>
      <c r="J680" s="237"/>
      <c r="K680" s="237"/>
      <c r="L680" s="242"/>
      <c r="M680" s="243"/>
      <c r="N680" s="244"/>
      <c r="O680" s="244"/>
      <c r="P680" s="244"/>
      <c r="Q680" s="244"/>
      <c r="R680" s="244"/>
      <c r="S680" s="244"/>
      <c r="T680" s="245"/>
      <c r="U680" s="13"/>
      <c r="V680" s="13"/>
      <c r="W680" s="13"/>
      <c r="X680" s="13"/>
      <c r="Y680" s="13"/>
      <c r="Z680" s="13"/>
      <c r="AA680" s="13"/>
      <c r="AB680" s="13"/>
      <c r="AC680" s="13"/>
      <c r="AD680" s="13"/>
      <c r="AE680" s="13"/>
      <c r="AT680" s="246" t="s">
        <v>166</v>
      </c>
      <c r="AU680" s="246" t="s">
        <v>82</v>
      </c>
      <c r="AV680" s="13" t="s">
        <v>85</v>
      </c>
      <c r="AW680" s="13" t="s">
        <v>34</v>
      </c>
      <c r="AX680" s="13" t="s">
        <v>82</v>
      </c>
      <c r="AY680" s="246" t="s">
        <v>158</v>
      </c>
    </row>
    <row r="681" spans="1:65" s="2" customFormat="1" ht="21.75" customHeight="1">
      <c r="A681" s="38"/>
      <c r="B681" s="39"/>
      <c r="C681" s="219" t="s">
        <v>1146</v>
      </c>
      <c r="D681" s="219" t="s">
        <v>159</v>
      </c>
      <c r="E681" s="220" t="s">
        <v>1193</v>
      </c>
      <c r="F681" s="221" t="s">
        <v>1194</v>
      </c>
      <c r="G681" s="222" t="s">
        <v>162</v>
      </c>
      <c r="H681" s="223">
        <v>35</v>
      </c>
      <c r="I681" s="224"/>
      <c r="J681" s="225">
        <f>ROUND(I681*H681,2)</f>
        <v>0</v>
      </c>
      <c r="K681" s="221" t="s">
        <v>213</v>
      </c>
      <c r="L681" s="44"/>
      <c r="M681" s="226" t="s">
        <v>19</v>
      </c>
      <c r="N681" s="227" t="s">
        <v>45</v>
      </c>
      <c r="O681" s="84"/>
      <c r="P681" s="228">
        <f>O681*H681</f>
        <v>0</v>
      </c>
      <c r="Q681" s="228">
        <v>0</v>
      </c>
      <c r="R681" s="228">
        <f>Q681*H681</f>
        <v>0</v>
      </c>
      <c r="S681" s="228">
        <v>0</v>
      </c>
      <c r="T681" s="229">
        <f>S681*H681</f>
        <v>0</v>
      </c>
      <c r="U681" s="38"/>
      <c r="V681" s="38"/>
      <c r="W681" s="38"/>
      <c r="X681" s="38"/>
      <c r="Y681" s="38"/>
      <c r="Z681" s="38"/>
      <c r="AA681" s="38"/>
      <c r="AB681" s="38"/>
      <c r="AC681" s="38"/>
      <c r="AD681" s="38"/>
      <c r="AE681" s="38"/>
      <c r="AR681" s="230" t="s">
        <v>236</v>
      </c>
      <c r="AT681" s="230" t="s">
        <v>159</v>
      </c>
      <c r="AU681" s="230" t="s">
        <v>82</v>
      </c>
      <c r="AY681" s="17" t="s">
        <v>158</v>
      </c>
      <c r="BE681" s="231">
        <f>IF(N681="základní",J681,0)</f>
        <v>0</v>
      </c>
      <c r="BF681" s="231">
        <f>IF(N681="snížená",J681,0)</f>
        <v>0</v>
      </c>
      <c r="BG681" s="231">
        <f>IF(N681="zákl. přenesená",J681,0)</f>
        <v>0</v>
      </c>
      <c r="BH681" s="231">
        <f>IF(N681="sníž. přenesená",J681,0)</f>
        <v>0</v>
      </c>
      <c r="BI681" s="231">
        <f>IF(N681="nulová",J681,0)</f>
        <v>0</v>
      </c>
      <c r="BJ681" s="17" t="s">
        <v>82</v>
      </c>
      <c r="BK681" s="231">
        <f>ROUND(I681*H681,2)</f>
        <v>0</v>
      </c>
      <c r="BL681" s="17" t="s">
        <v>236</v>
      </c>
      <c r="BM681" s="230" t="s">
        <v>1195</v>
      </c>
    </row>
    <row r="682" spans="1:47" s="2" customFormat="1" ht="12">
      <c r="A682" s="38"/>
      <c r="B682" s="39"/>
      <c r="C682" s="40"/>
      <c r="D682" s="232" t="s">
        <v>165</v>
      </c>
      <c r="E682" s="40"/>
      <c r="F682" s="233" t="s">
        <v>1196</v>
      </c>
      <c r="G682" s="40"/>
      <c r="H682" s="40"/>
      <c r="I682" s="136"/>
      <c r="J682" s="40"/>
      <c r="K682" s="40"/>
      <c r="L682" s="44"/>
      <c r="M682" s="234"/>
      <c r="N682" s="235"/>
      <c r="O682" s="84"/>
      <c r="P682" s="84"/>
      <c r="Q682" s="84"/>
      <c r="R682" s="84"/>
      <c r="S682" s="84"/>
      <c r="T682" s="85"/>
      <c r="U682" s="38"/>
      <c r="V682" s="38"/>
      <c r="W682" s="38"/>
      <c r="X682" s="38"/>
      <c r="Y682" s="38"/>
      <c r="Z682" s="38"/>
      <c r="AA682" s="38"/>
      <c r="AB682" s="38"/>
      <c r="AC682" s="38"/>
      <c r="AD682" s="38"/>
      <c r="AE682" s="38"/>
      <c r="AT682" s="17" t="s">
        <v>165</v>
      </c>
      <c r="AU682" s="17" t="s">
        <v>82</v>
      </c>
    </row>
    <row r="683" spans="1:51" s="13" customFormat="1" ht="12">
      <c r="A683" s="13"/>
      <c r="B683" s="236"/>
      <c r="C683" s="237"/>
      <c r="D683" s="232" t="s">
        <v>166</v>
      </c>
      <c r="E683" s="238" t="s">
        <v>19</v>
      </c>
      <c r="F683" s="239" t="s">
        <v>1463</v>
      </c>
      <c r="G683" s="237"/>
      <c r="H683" s="240">
        <v>35</v>
      </c>
      <c r="I683" s="241"/>
      <c r="J683" s="237"/>
      <c r="K683" s="237"/>
      <c r="L683" s="242"/>
      <c r="M683" s="243"/>
      <c r="N683" s="244"/>
      <c r="O683" s="244"/>
      <c r="P683" s="244"/>
      <c r="Q683" s="244"/>
      <c r="R683" s="244"/>
      <c r="S683" s="244"/>
      <c r="T683" s="245"/>
      <c r="U683" s="13"/>
      <c r="V683" s="13"/>
      <c r="W683" s="13"/>
      <c r="X683" s="13"/>
      <c r="Y683" s="13"/>
      <c r="Z683" s="13"/>
      <c r="AA683" s="13"/>
      <c r="AB683" s="13"/>
      <c r="AC683" s="13"/>
      <c r="AD683" s="13"/>
      <c r="AE683" s="13"/>
      <c r="AT683" s="246" t="s">
        <v>166</v>
      </c>
      <c r="AU683" s="246" t="s">
        <v>82</v>
      </c>
      <c r="AV683" s="13" t="s">
        <v>85</v>
      </c>
      <c r="AW683" s="13" t="s">
        <v>34</v>
      </c>
      <c r="AX683" s="13" t="s">
        <v>82</v>
      </c>
      <c r="AY683" s="246" t="s">
        <v>158</v>
      </c>
    </row>
    <row r="684" spans="1:65" s="2" customFormat="1" ht="21.75" customHeight="1">
      <c r="A684" s="38"/>
      <c r="B684" s="39"/>
      <c r="C684" s="219" t="s">
        <v>1151</v>
      </c>
      <c r="D684" s="219" t="s">
        <v>159</v>
      </c>
      <c r="E684" s="220" t="s">
        <v>1464</v>
      </c>
      <c r="F684" s="221" t="s">
        <v>1465</v>
      </c>
      <c r="G684" s="222" t="s">
        <v>1035</v>
      </c>
      <c r="H684" s="223">
        <v>40.4</v>
      </c>
      <c r="I684" s="224"/>
      <c r="J684" s="225">
        <f>ROUND(I684*H684,2)</f>
        <v>0</v>
      </c>
      <c r="K684" s="221" t="s">
        <v>213</v>
      </c>
      <c r="L684" s="44"/>
      <c r="M684" s="226" t="s">
        <v>19</v>
      </c>
      <c r="N684" s="227" t="s">
        <v>45</v>
      </c>
      <c r="O684" s="84"/>
      <c r="P684" s="228">
        <f>O684*H684</f>
        <v>0</v>
      </c>
      <c r="Q684" s="228">
        <v>0</v>
      </c>
      <c r="R684" s="228">
        <f>Q684*H684</f>
        <v>0</v>
      </c>
      <c r="S684" s="228">
        <v>0</v>
      </c>
      <c r="T684" s="229">
        <f>S684*H684</f>
        <v>0</v>
      </c>
      <c r="U684" s="38"/>
      <c r="V684" s="38"/>
      <c r="W684" s="38"/>
      <c r="X684" s="38"/>
      <c r="Y684" s="38"/>
      <c r="Z684" s="38"/>
      <c r="AA684" s="38"/>
      <c r="AB684" s="38"/>
      <c r="AC684" s="38"/>
      <c r="AD684" s="38"/>
      <c r="AE684" s="38"/>
      <c r="AR684" s="230" t="s">
        <v>236</v>
      </c>
      <c r="AT684" s="230" t="s">
        <v>159</v>
      </c>
      <c r="AU684" s="230" t="s">
        <v>82</v>
      </c>
      <c r="AY684" s="17" t="s">
        <v>158</v>
      </c>
      <c r="BE684" s="231">
        <f>IF(N684="základní",J684,0)</f>
        <v>0</v>
      </c>
      <c r="BF684" s="231">
        <f>IF(N684="snížená",J684,0)</f>
        <v>0</v>
      </c>
      <c r="BG684" s="231">
        <f>IF(N684="zákl. přenesená",J684,0)</f>
        <v>0</v>
      </c>
      <c r="BH684" s="231">
        <f>IF(N684="sníž. přenesená",J684,0)</f>
        <v>0</v>
      </c>
      <c r="BI684" s="231">
        <f>IF(N684="nulová",J684,0)</f>
        <v>0</v>
      </c>
      <c r="BJ684" s="17" t="s">
        <v>82</v>
      </c>
      <c r="BK684" s="231">
        <f>ROUND(I684*H684,2)</f>
        <v>0</v>
      </c>
      <c r="BL684" s="17" t="s">
        <v>236</v>
      </c>
      <c r="BM684" s="230" t="s">
        <v>1466</v>
      </c>
    </row>
    <row r="685" spans="1:47" s="2" customFormat="1" ht="12">
      <c r="A685" s="38"/>
      <c r="B685" s="39"/>
      <c r="C685" s="40"/>
      <c r="D685" s="232" t="s">
        <v>165</v>
      </c>
      <c r="E685" s="40"/>
      <c r="F685" s="233" t="s">
        <v>1465</v>
      </c>
      <c r="G685" s="40"/>
      <c r="H685" s="40"/>
      <c r="I685" s="136"/>
      <c r="J685" s="40"/>
      <c r="K685" s="40"/>
      <c r="L685" s="44"/>
      <c r="M685" s="234"/>
      <c r="N685" s="235"/>
      <c r="O685" s="84"/>
      <c r="P685" s="84"/>
      <c r="Q685" s="84"/>
      <c r="R685" s="84"/>
      <c r="S685" s="84"/>
      <c r="T685" s="85"/>
      <c r="U685" s="38"/>
      <c r="V685" s="38"/>
      <c r="W685" s="38"/>
      <c r="X685" s="38"/>
      <c r="Y685" s="38"/>
      <c r="Z685" s="38"/>
      <c r="AA685" s="38"/>
      <c r="AB685" s="38"/>
      <c r="AC685" s="38"/>
      <c r="AD685" s="38"/>
      <c r="AE685" s="38"/>
      <c r="AT685" s="17" t="s">
        <v>165</v>
      </c>
      <c r="AU685" s="17" t="s">
        <v>82</v>
      </c>
    </row>
    <row r="686" spans="1:51" s="13" customFormat="1" ht="12">
      <c r="A686" s="13"/>
      <c r="B686" s="236"/>
      <c r="C686" s="237"/>
      <c r="D686" s="232" t="s">
        <v>166</v>
      </c>
      <c r="E686" s="238" t="s">
        <v>19</v>
      </c>
      <c r="F686" s="239" t="s">
        <v>1467</v>
      </c>
      <c r="G686" s="237"/>
      <c r="H686" s="240">
        <v>40.4</v>
      </c>
      <c r="I686" s="241"/>
      <c r="J686" s="237"/>
      <c r="K686" s="237"/>
      <c r="L686" s="242"/>
      <c r="M686" s="243"/>
      <c r="N686" s="244"/>
      <c r="O686" s="244"/>
      <c r="P686" s="244"/>
      <c r="Q686" s="244"/>
      <c r="R686" s="244"/>
      <c r="S686" s="244"/>
      <c r="T686" s="245"/>
      <c r="U686" s="13"/>
      <c r="V686" s="13"/>
      <c r="W686" s="13"/>
      <c r="X686" s="13"/>
      <c r="Y686" s="13"/>
      <c r="Z686" s="13"/>
      <c r="AA686" s="13"/>
      <c r="AB686" s="13"/>
      <c r="AC686" s="13"/>
      <c r="AD686" s="13"/>
      <c r="AE686" s="13"/>
      <c r="AT686" s="246" t="s">
        <v>166</v>
      </c>
      <c r="AU686" s="246" t="s">
        <v>82</v>
      </c>
      <c r="AV686" s="13" t="s">
        <v>85</v>
      </c>
      <c r="AW686" s="13" t="s">
        <v>34</v>
      </c>
      <c r="AX686" s="13" t="s">
        <v>82</v>
      </c>
      <c r="AY686" s="246" t="s">
        <v>158</v>
      </c>
    </row>
    <row r="687" spans="1:65" s="2" customFormat="1" ht="21.75" customHeight="1">
      <c r="A687" s="38"/>
      <c r="B687" s="39"/>
      <c r="C687" s="219" t="s">
        <v>1156</v>
      </c>
      <c r="D687" s="219" t="s">
        <v>159</v>
      </c>
      <c r="E687" s="220" t="s">
        <v>1468</v>
      </c>
      <c r="F687" s="221" t="s">
        <v>1469</v>
      </c>
      <c r="G687" s="222" t="s">
        <v>1035</v>
      </c>
      <c r="H687" s="223">
        <v>40.4</v>
      </c>
      <c r="I687" s="224"/>
      <c r="J687" s="225">
        <f>ROUND(I687*H687,2)</f>
        <v>0</v>
      </c>
      <c r="K687" s="221" t="s">
        <v>213</v>
      </c>
      <c r="L687" s="44"/>
      <c r="M687" s="226" t="s">
        <v>19</v>
      </c>
      <c r="N687" s="227" t="s">
        <v>45</v>
      </c>
      <c r="O687" s="84"/>
      <c r="P687" s="228">
        <f>O687*H687</f>
        <v>0</v>
      </c>
      <c r="Q687" s="228">
        <v>0</v>
      </c>
      <c r="R687" s="228">
        <f>Q687*H687</f>
        <v>0</v>
      </c>
      <c r="S687" s="228">
        <v>0</v>
      </c>
      <c r="T687" s="229">
        <f>S687*H687</f>
        <v>0</v>
      </c>
      <c r="U687" s="38"/>
      <c r="V687" s="38"/>
      <c r="W687" s="38"/>
      <c r="X687" s="38"/>
      <c r="Y687" s="38"/>
      <c r="Z687" s="38"/>
      <c r="AA687" s="38"/>
      <c r="AB687" s="38"/>
      <c r="AC687" s="38"/>
      <c r="AD687" s="38"/>
      <c r="AE687" s="38"/>
      <c r="AR687" s="230" t="s">
        <v>236</v>
      </c>
      <c r="AT687" s="230" t="s">
        <v>159</v>
      </c>
      <c r="AU687" s="230" t="s">
        <v>82</v>
      </c>
      <c r="AY687" s="17" t="s">
        <v>158</v>
      </c>
      <c r="BE687" s="231">
        <f>IF(N687="základní",J687,0)</f>
        <v>0</v>
      </c>
      <c r="BF687" s="231">
        <f>IF(N687="snížená",J687,0)</f>
        <v>0</v>
      </c>
      <c r="BG687" s="231">
        <f>IF(N687="zákl. přenesená",J687,0)</f>
        <v>0</v>
      </c>
      <c r="BH687" s="231">
        <f>IF(N687="sníž. přenesená",J687,0)</f>
        <v>0</v>
      </c>
      <c r="BI687" s="231">
        <f>IF(N687="nulová",J687,0)</f>
        <v>0</v>
      </c>
      <c r="BJ687" s="17" t="s">
        <v>82</v>
      </c>
      <c r="BK687" s="231">
        <f>ROUND(I687*H687,2)</f>
        <v>0</v>
      </c>
      <c r="BL687" s="17" t="s">
        <v>236</v>
      </c>
      <c r="BM687" s="230" t="s">
        <v>1470</v>
      </c>
    </row>
    <row r="688" spans="1:47" s="2" customFormat="1" ht="12">
      <c r="A688" s="38"/>
      <c r="B688" s="39"/>
      <c r="C688" s="40"/>
      <c r="D688" s="232" t="s">
        <v>165</v>
      </c>
      <c r="E688" s="40"/>
      <c r="F688" s="233" t="s">
        <v>1471</v>
      </c>
      <c r="G688" s="40"/>
      <c r="H688" s="40"/>
      <c r="I688" s="136"/>
      <c r="J688" s="40"/>
      <c r="K688" s="40"/>
      <c r="L688" s="44"/>
      <c r="M688" s="234"/>
      <c r="N688" s="235"/>
      <c r="O688" s="84"/>
      <c r="P688" s="84"/>
      <c r="Q688" s="84"/>
      <c r="R688" s="84"/>
      <c r="S688" s="84"/>
      <c r="T688" s="85"/>
      <c r="U688" s="38"/>
      <c r="V688" s="38"/>
      <c r="W688" s="38"/>
      <c r="X688" s="38"/>
      <c r="Y688" s="38"/>
      <c r="Z688" s="38"/>
      <c r="AA688" s="38"/>
      <c r="AB688" s="38"/>
      <c r="AC688" s="38"/>
      <c r="AD688" s="38"/>
      <c r="AE688" s="38"/>
      <c r="AT688" s="17" t="s">
        <v>165</v>
      </c>
      <c r="AU688" s="17" t="s">
        <v>82</v>
      </c>
    </row>
    <row r="689" spans="1:47" s="2" customFormat="1" ht="12">
      <c r="A689" s="38"/>
      <c r="B689" s="39"/>
      <c r="C689" s="40"/>
      <c r="D689" s="232" t="s">
        <v>216</v>
      </c>
      <c r="E689" s="40"/>
      <c r="F689" s="258" t="s">
        <v>1472</v>
      </c>
      <c r="G689" s="40"/>
      <c r="H689" s="40"/>
      <c r="I689" s="136"/>
      <c r="J689" s="40"/>
      <c r="K689" s="40"/>
      <c r="L689" s="44"/>
      <c r="M689" s="234"/>
      <c r="N689" s="235"/>
      <c r="O689" s="84"/>
      <c r="P689" s="84"/>
      <c r="Q689" s="84"/>
      <c r="R689" s="84"/>
      <c r="S689" s="84"/>
      <c r="T689" s="85"/>
      <c r="U689" s="38"/>
      <c r="V689" s="38"/>
      <c r="W689" s="38"/>
      <c r="X689" s="38"/>
      <c r="Y689" s="38"/>
      <c r="Z689" s="38"/>
      <c r="AA689" s="38"/>
      <c r="AB689" s="38"/>
      <c r="AC689" s="38"/>
      <c r="AD689" s="38"/>
      <c r="AE689" s="38"/>
      <c r="AT689" s="17" t="s">
        <v>216</v>
      </c>
      <c r="AU689" s="17" t="s">
        <v>82</v>
      </c>
    </row>
    <row r="690" spans="1:51" s="13" customFormat="1" ht="12">
      <c r="A690" s="13"/>
      <c r="B690" s="236"/>
      <c r="C690" s="237"/>
      <c r="D690" s="232" t="s">
        <v>166</v>
      </c>
      <c r="E690" s="238" t="s">
        <v>19</v>
      </c>
      <c r="F690" s="239" t="s">
        <v>1467</v>
      </c>
      <c r="G690" s="237"/>
      <c r="H690" s="240">
        <v>40.4</v>
      </c>
      <c r="I690" s="241"/>
      <c r="J690" s="237"/>
      <c r="K690" s="237"/>
      <c r="L690" s="242"/>
      <c r="M690" s="243"/>
      <c r="N690" s="244"/>
      <c r="O690" s="244"/>
      <c r="P690" s="244"/>
      <c r="Q690" s="244"/>
      <c r="R690" s="244"/>
      <c r="S690" s="244"/>
      <c r="T690" s="245"/>
      <c r="U690" s="13"/>
      <c r="V690" s="13"/>
      <c r="W690" s="13"/>
      <c r="X690" s="13"/>
      <c r="Y690" s="13"/>
      <c r="Z690" s="13"/>
      <c r="AA690" s="13"/>
      <c r="AB690" s="13"/>
      <c r="AC690" s="13"/>
      <c r="AD690" s="13"/>
      <c r="AE690" s="13"/>
      <c r="AT690" s="246" t="s">
        <v>166</v>
      </c>
      <c r="AU690" s="246" t="s">
        <v>82</v>
      </c>
      <c r="AV690" s="13" t="s">
        <v>85</v>
      </c>
      <c r="AW690" s="13" t="s">
        <v>34</v>
      </c>
      <c r="AX690" s="13" t="s">
        <v>82</v>
      </c>
      <c r="AY690" s="246" t="s">
        <v>158</v>
      </c>
    </row>
    <row r="691" spans="1:65" s="2" customFormat="1" ht="16.5" customHeight="1">
      <c r="A691" s="38"/>
      <c r="B691" s="39"/>
      <c r="C691" s="219" t="s">
        <v>1161</v>
      </c>
      <c r="D691" s="219" t="s">
        <v>159</v>
      </c>
      <c r="E691" s="220" t="s">
        <v>1473</v>
      </c>
      <c r="F691" s="221" t="s">
        <v>1474</v>
      </c>
      <c r="G691" s="222" t="s">
        <v>162</v>
      </c>
      <c r="H691" s="223">
        <v>100</v>
      </c>
      <c r="I691" s="224"/>
      <c r="J691" s="225">
        <f>ROUND(I691*H691,2)</f>
        <v>0</v>
      </c>
      <c r="K691" s="221" t="s">
        <v>213</v>
      </c>
      <c r="L691" s="44"/>
      <c r="M691" s="226" t="s">
        <v>19</v>
      </c>
      <c r="N691" s="227" t="s">
        <v>45</v>
      </c>
      <c r="O691" s="84"/>
      <c r="P691" s="228">
        <f>O691*H691</f>
        <v>0</v>
      </c>
      <c r="Q691" s="228">
        <v>0</v>
      </c>
      <c r="R691" s="228">
        <f>Q691*H691</f>
        <v>0</v>
      </c>
      <c r="S691" s="228">
        <v>0</v>
      </c>
      <c r="T691" s="229">
        <f>S691*H691</f>
        <v>0</v>
      </c>
      <c r="U691" s="38"/>
      <c r="V691" s="38"/>
      <c r="W691" s="38"/>
      <c r="X691" s="38"/>
      <c r="Y691" s="38"/>
      <c r="Z691" s="38"/>
      <c r="AA691" s="38"/>
      <c r="AB691" s="38"/>
      <c r="AC691" s="38"/>
      <c r="AD691" s="38"/>
      <c r="AE691" s="38"/>
      <c r="AR691" s="230" t="s">
        <v>236</v>
      </c>
      <c r="AT691" s="230" t="s">
        <v>159</v>
      </c>
      <c r="AU691" s="230" t="s">
        <v>82</v>
      </c>
      <c r="AY691" s="17" t="s">
        <v>158</v>
      </c>
      <c r="BE691" s="231">
        <f>IF(N691="základní",J691,0)</f>
        <v>0</v>
      </c>
      <c r="BF691" s="231">
        <f>IF(N691="snížená",J691,0)</f>
        <v>0</v>
      </c>
      <c r="BG691" s="231">
        <f>IF(N691="zákl. přenesená",J691,0)</f>
        <v>0</v>
      </c>
      <c r="BH691" s="231">
        <f>IF(N691="sníž. přenesená",J691,0)</f>
        <v>0</v>
      </c>
      <c r="BI691" s="231">
        <f>IF(N691="nulová",J691,0)</f>
        <v>0</v>
      </c>
      <c r="BJ691" s="17" t="s">
        <v>82</v>
      </c>
      <c r="BK691" s="231">
        <f>ROUND(I691*H691,2)</f>
        <v>0</v>
      </c>
      <c r="BL691" s="17" t="s">
        <v>236</v>
      </c>
      <c r="BM691" s="230" t="s">
        <v>1475</v>
      </c>
    </row>
    <row r="692" spans="1:47" s="2" customFormat="1" ht="12">
      <c r="A692" s="38"/>
      <c r="B692" s="39"/>
      <c r="C692" s="40"/>
      <c r="D692" s="232" t="s">
        <v>165</v>
      </c>
      <c r="E692" s="40"/>
      <c r="F692" s="233" t="s">
        <v>1474</v>
      </c>
      <c r="G692" s="40"/>
      <c r="H692" s="40"/>
      <c r="I692" s="136"/>
      <c r="J692" s="40"/>
      <c r="K692" s="40"/>
      <c r="L692" s="44"/>
      <c r="M692" s="234"/>
      <c r="N692" s="235"/>
      <c r="O692" s="84"/>
      <c r="P692" s="84"/>
      <c r="Q692" s="84"/>
      <c r="R692" s="84"/>
      <c r="S692" s="84"/>
      <c r="T692" s="85"/>
      <c r="U692" s="38"/>
      <c r="V692" s="38"/>
      <c r="W692" s="38"/>
      <c r="X692" s="38"/>
      <c r="Y692" s="38"/>
      <c r="Z692" s="38"/>
      <c r="AA692" s="38"/>
      <c r="AB692" s="38"/>
      <c r="AC692" s="38"/>
      <c r="AD692" s="38"/>
      <c r="AE692" s="38"/>
      <c r="AT692" s="17" t="s">
        <v>165</v>
      </c>
      <c r="AU692" s="17" t="s">
        <v>82</v>
      </c>
    </row>
    <row r="693" spans="1:51" s="13" customFormat="1" ht="12">
      <c r="A693" s="13"/>
      <c r="B693" s="236"/>
      <c r="C693" s="237"/>
      <c r="D693" s="232" t="s">
        <v>166</v>
      </c>
      <c r="E693" s="238" t="s">
        <v>19</v>
      </c>
      <c r="F693" s="239" t="s">
        <v>1476</v>
      </c>
      <c r="G693" s="237"/>
      <c r="H693" s="240">
        <v>100</v>
      </c>
      <c r="I693" s="241"/>
      <c r="J693" s="237"/>
      <c r="K693" s="237"/>
      <c r="L693" s="242"/>
      <c r="M693" s="243"/>
      <c r="N693" s="244"/>
      <c r="O693" s="244"/>
      <c r="P693" s="244"/>
      <c r="Q693" s="244"/>
      <c r="R693" s="244"/>
      <c r="S693" s="244"/>
      <c r="T693" s="245"/>
      <c r="U693" s="13"/>
      <c r="V693" s="13"/>
      <c r="W693" s="13"/>
      <c r="X693" s="13"/>
      <c r="Y693" s="13"/>
      <c r="Z693" s="13"/>
      <c r="AA693" s="13"/>
      <c r="AB693" s="13"/>
      <c r="AC693" s="13"/>
      <c r="AD693" s="13"/>
      <c r="AE693" s="13"/>
      <c r="AT693" s="246" t="s">
        <v>166</v>
      </c>
      <c r="AU693" s="246" t="s">
        <v>82</v>
      </c>
      <c r="AV693" s="13" t="s">
        <v>85</v>
      </c>
      <c r="AW693" s="13" t="s">
        <v>34</v>
      </c>
      <c r="AX693" s="13" t="s">
        <v>82</v>
      </c>
      <c r="AY693" s="246" t="s">
        <v>158</v>
      </c>
    </row>
    <row r="694" spans="1:65" s="2" customFormat="1" ht="21.75" customHeight="1">
      <c r="A694" s="38"/>
      <c r="B694" s="39"/>
      <c r="C694" s="219" t="s">
        <v>1165</v>
      </c>
      <c r="D694" s="219" t="s">
        <v>159</v>
      </c>
      <c r="E694" s="220" t="s">
        <v>1209</v>
      </c>
      <c r="F694" s="221" t="s">
        <v>1210</v>
      </c>
      <c r="G694" s="222" t="s">
        <v>162</v>
      </c>
      <c r="H694" s="223">
        <v>200</v>
      </c>
      <c r="I694" s="224"/>
      <c r="J694" s="225">
        <f>ROUND(I694*H694,2)</f>
        <v>0</v>
      </c>
      <c r="K694" s="221" t="s">
        <v>213</v>
      </c>
      <c r="L694" s="44"/>
      <c r="M694" s="226" t="s">
        <v>19</v>
      </c>
      <c r="N694" s="227" t="s">
        <v>45</v>
      </c>
      <c r="O694" s="84"/>
      <c r="P694" s="228">
        <f>O694*H694</f>
        <v>0</v>
      </c>
      <c r="Q694" s="228">
        <v>0.00014</v>
      </c>
      <c r="R694" s="228">
        <f>Q694*H694</f>
        <v>0.027999999999999997</v>
      </c>
      <c r="S694" s="228">
        <v>0</v>
      </c>
      <c r="T694" s="229">
        <f>S694*H694</f>
        <v>0</v>
      </c>
      <c r="U694" s="38"/>
      <c r="V694" s="38"/>
      <c r="W694" s="38"/>
      <c r="X694" s="38"/>
      <c r="Y694" s="38"/>
      <c r="Z694" s="38"/>
      <c r="AA694" s="38"/>
      <c r="AB694" s="38"/>
      <c r="AC694" s="38"/>
      <c r="AD694" s="38"/>
      <c r="AE694" s="38"/>
      <c r="AR694" s="230" t="s">
        <v>236</v>
      </c>
      <c r="AT694" s="230" t="s">
        <v>159</v>
      </c>
      <c r="AU694" s="230" t="s">
        <v>82</v>
      </c>
      <c r="AY694" s="17" t="s">
        <v>158</v>
      </c>
      <c r="BE694" s="231">
        <f>IF(N694="základní",J694,0)</f>
        <v>0</v>
      </c>
      <c r="BF694" s="231">
        <f>IF(N694="snížená",J694,0)</f>
        <v>0</v>
      </c>
      <c r="BG694" s="231">
        <f>IF(N694="zákl. přenesená",J694,0)</f>
        <v>0</v>
      </c>
      <c r="BH694" s="231">
        <f>IF(N694="sníž. přenesená",J694,0)</f>
        <v>0</v>
      </c>
      <c r="BI694" s="231">
        <f>IF(N694="nulová",J694,0)</f>
        <v>0</v>
      </c>
      <c r="BJ694" s="17" t="s">
        <v>82</v>
      </c>
      <c r="BK694" s="231">
        <f>ROUND(I694*H694,2)</f>
        <v>0</v>
      </c>
      <c r="BL694" s="17" t="s">
        <v>236</v>
      </c>
      <c r="BM694" s="230" t="s">
        <v>1211</v>
      </c>
    </row>
    <row r="695" spans="1:47" s="2" customFormat="1" ht="12">
      <c r="A695" s="38"/>
      <c r="B695" s="39"/>
      <c r="C695" s="40"/>
      <c r="D695" s="232" t="s">
        <v>165</v>
      </c>
      <c r="E695" s="40"/>
      <c r="F695" s="233" t="s">
        <v>1210</v>
      </c>
      <c r="G695" s="40"/>
      <c r="H695" s="40"/>
      <c r="I695" s="136"/>
      <c r="J695" s="40"/>
      <c r="K695" s="40"/>
      <c r="L695" s="44"/>
      <c r="M695" s="234"/>
      <c r="N695" s="235"/>
      <c r="O695" s="84"/>
      <c r="P695" s="84"/>
      <c r="Q695" s="84"/>
      <c r="R695" s="84"/>
      <c r="S695" s="84"/>
      <c r="T695" s="85"/>
      <c r="U695" s="38"/>
      <c r="V695" s="38"/>
      <c r="W695" s="38"/>
      <c r="X695" s="38"/>
      <c r="Y695" s="38"/>
      <c r="Z695" s="38"/>
      <c r="AA695" s="38"/>
      <c r="AB695" s="38"/>
      <c r="AC695" s="38"/>
      <c r="AD695" s="38"/>
      <c r="AE695" s="38"/>
      <c r="AT695" s="17" t="s">
        <v>165</v>
      </c>
      <c r="AU695" s="17" t="s">
        <v>82</v>
      </c>
    </row>
    <row r="696" spans="1:51" s="13" customFormat="1" ht="12">
      <c r="A696" s="13"/>
      <c r="B696" s="236"/>
      <c r="C696" s="237"/>
      <c r="D696" s="232" t="s">
        <v>166</v>
      </c>
      <c r="E696" s="238" t="s">
        <v>19</v>
      </c>
      <c r="F696" s="239" t="s">
        <v>1477</v>
      </c>
      <c r="G696" s="237"/>
      <c r="H696" s="240">
        <v>200</v>
      </c>
      <c r="I696" s="241"/>
      <c r="J696" s="237"/>
      <c r="K696" s="237"/>
      <c r="L696" s="242"/>
      <c r="M696" s="243"/>
      <c r="N696" s="244"/>
      <c r="O696" s="244"/>
      <c r="P696" s="244"/>
      <c r="Q696" s="244"/>
      <c r="R696" s="244"/>
      <c r="S696" s="244"/>
      <c r="T696" s="245"/>
      <c r="U696" s="13"/>
      <c r="V696" s="13"/>
      <c r="W696" s="13"/>
      <c r="X696" s="13"/>
      <c r="Y696" s="13"/>
      <c r="Z696" s="13"/>
      <c r="AA696" s="13"/>
      <c r="AB696" s="13"/>
      <c r="AC696" s="13"/>
      <c r="AD696" s="13"/>
      <c r="AE696" s="13"/>
      <c r="AT696" s="246" t="s">
        <v>166</v>
      </c>
      <c r="AU696" s="246" t="s">
        <v>82</v>
      </c>
      <c r="AV696" s="13" t="s">
        <v>85</v>
      </c>
      <c r="AW696" s="13" t="s">
        <v>34</v>
      </c>
      <c r="AX696" s="13" t="s">
        <v>82</v>
      </c>
      <c r="AY696" s="246" t="s">
        <v>158</v>
      </c>
    </row>
    <row r="697" spans="1:65" s="2" customFormat="1" ht="16.5" customHeight="1">
      <c r="A697" s="38"/>
      <c r="B697" s="39"/>
      <c r="C697" s="219" t="s">
        <v>1169</v>
      </c>
      <c r="D697" s="219" t="s">
        <v>159</v>
      </c>
      <c r="E697" s="220" t="s">
        <v>1214</v>
      </c>
      <c r="F697" s="221" t="s">
        <v>1215</v>
      </c>
      <c r="G697" s="222" t="s">
        <v>162</v>
      </c>
      <c r="H697" s="223">
        <v>300</v>
      </c>
      <c r="I697" s="224"/>
      <c r="J697" s="225">
        <f>ROUND(I697*H697,2)</f>
        <v>0</v>
      </c>
      <c r="K697" s="221" t="s">
        <v>213</v>
      </c>
      <c r="L697" s="44"/>
      <c r="M697" s="226" t="s">
        <v>19</v>
      </c>
      <c r="N697" s="227" t="s">
        <v>45</v>
      </c>
      <c r="O697" s="84"/>
      <c r="P697" s="228">
        <f>O697*H697</f>
        <v>0</v>
      </c>
      <c r="Q697" s="228">
        <v>9E-05</v>
      </c>
      <c r="R697" s="228">
        <f>Q697*H697</f>
        <v>0.027000000000000003</v>
      </c>
      <c r="S697" s="228">
        <v>0</v>
      </c>
      <c r="T697" s="229">
        <f>S697*H697</f>
        <v>0</v>
      </c>
      <c r="U697" s="38"/>
      <c r="V697" s="38"/>
      <c r="W697" s="38"/>
      <c r="X697" s="38"/>
      <c r="Y697" s="38"/>
      <c r="Z697" s="38"/>
      <c r="AA697" s="38"/>
      <c r="AB697" s="38"/>
      <c r="AC697" s="38"/>
      <c r="AD697" s="38"/>
      <c r="AE697" s="38"/>
      <c r="AR697" s="230" t="s">
        <v>236</v>
      </c>
      <c r="AT697" s="230" t="s">
        <v>159</v>
      </c>
      <c r="AU697" s="230" t="s">
        <v>82</v>
      </c>
      <c r="AY697" s="17" t="s">
        <v>158</v>
      </c>
      <c r="BE697" s="231">
        <f>IF(N697="základní",J697,0)</f>
        <v>0</v>
      </c>
      <c r="BF697" s="231">
        <f>IF(N697="snížená",J697,0)</f>
        <v>0</v>
      </c>
      <c r="BG697" s="231">
        <f>IF(N697="zákl. přenesená",J697,0)</f>
        <v>0</v>
      </c>
      <c r="BH697" s="231">
        <f>IF(N697="sníž. přenesená",J697,0)</f>
        <v>0</v>
      </c>
      <c r="BI697" s="231">
        <f>IF(N697="nulová",J697,0)</f>
        <v>0</v>
      </c>
      <c r="BJ697" s="17" t="s">
        <v>82</v>
      </c>
      <c r="BK697" s="231">
        <f>ROUND(I697*H697,2)</f>
        <v>0</v>
      </c>
      <c r="BL697" s="17" t="s">
        <v>236</v>
      </c>
      <c r="BM697" s="230" t="s">
        <v>1216</v>
      </c>
    </row>
    <row r="698" spans="1:47" s="2" customFormat="1" ht="12">
      <c r="A698" s="38"/>
      <c r="B698" s="39"/>
      <c r="C698" s="40"/>
      <c r="D698" s="232" t="s">
        <v>165</v>
      </c>
      <c r="E698" s="40"/>
      <c r="F698" s="233" t="s">
        <v>1215</v>
      </c>
      <c r="G698" s="40"/>
      <c r="H698" s="40"/>
      <c r="I698" s="136"/>
      <c r="J698" s="40"/>
      <c r="K698" s="40"/>
      <c r="L698" s="44"/>
      <c r="M698" s="234"/>
      <c r="N698" s="235"/>
      <c r="O698" s="84"/>
      <c r="P698" s="84"/>
      <c r="Q698" s="84"/>
      <c r="R698" s="84"/>
      <c r="S698" s="84"/>
      <c r="T698" s="85"/>
      <c r="U698" s="38"/>
      <c r="V698" s="38"/>
      <c r="W698" s="38"/>
      <c r="X698" s="38"/>
      <c r="Y698" s="38"/>
      <c r="Z698" s="38"/>
      <c r="AA698" s="38"/>
      <c r="AB698" s="38"/>
      <c r="AC698" s="38"/>
      <c r="AD698" s="38"/>
      <c r="AE698" s="38"/>
      <c r="AT698" s="17" t="s">
        <v>165</v>
      </c>
      <c r="AU698" s="17" t="s">
        <v>82</v>
      </c>
    </row>
    <row r="699" spans="1:65" s="2" customFormat="1" ht="16.5" customHeight="1">
      <c r="A699" s="38"/>
      <c r="B699" s="39"/>
      <c r="C699" s="259" t="s">
        <v>1174</v>
      </c>
      <c r="D699" s="259" t="s">
        <v>199</v>
      </c>
      <c r="E699" s="260" t="s">
        <v>1218</v>
      </c>
      <c r="F699" s="261" t="s">
        <v>1219</v>
      </c>
      <c r="G699" s="262" t="s">
        <v>1220</v>
      </c>
      <c r="H699" s="263">
        <v>300</v>
      </c>
      <c r="I699" s="264"/>
      <c r="J699" s="265">
        <f>ROUND(I699*H699,2)</f>
        <v>0</v>
      </c>
      <c r="K699" s="261" t="s">
        <v>213</v>
      </c>
      <c r="L699" s="266"/>
      <c r="M699" s="267" t="s">
        <v>19</v>
      </c>
      <c r="N699" s="268" t="s">
        <v>45</v>
      </c>
      <c r="O699" s="84"/>
      <c r="P699" s="228">
        <f>O699*H699</f>
        <v>0</v>
      </c>
      <c r="Q699" s="228">
        <v>0.00043</v>
      </c>
      <c r="R699" s="228">
        <f>Q699*H699</f>
        <v>0.129</v>
      </c>
      <c r="S699" s="228">
        <v>0</v>
      </c>
      <c r="T699" s="229">
        <f>S699*H699</f>
        <v>0</v>
      </c>
      <c r="U699" s="38"/>
      <c r="V699" s="38"/>
      <c r="W699" s="38"/>
      <c r="X699" s="38"/>
      <c r="Y699" s="38"/>
      <c r="Z699" s="38"/>
      <c r="AA699" s="38"/>
      <c r="AB699" s="38"/>
      <c r="AC699" s="38"/>
      <c r="AD699" s="38"/>
      <c r="AE699" s="38"/>
      <c r="AR699" s="230" t="s">
        <v>241</v>
      </c>
      <c r="AT699" s="230" t="s">
        <v>199</v>
      </c>
      <c r="AU699" s="230" t="s">
        <v>82</v>
      </c>
      <c r="AY699" s="17" t="s">
        <v>158</v>
      </c>
      <c r="BE699" s="231">
        <f>IF(N699="základní",J699,0)</f>
        <v>0</v>
      </c>
      <c r="BF699" s="231">
        <f>IF(N699="snížená",J699,0)</f>
        <v>0</v>
      </c>
      <c r="BG699" s="231">
        <f>IF(N699="zákl. přenesená",J699,0)</f>
        <v>0</v>
      </c>
      <c r="BH699" s="231">
        <f>IF(N699="sníž. přenesená",J699,0)</f>
        <v>0</v>
      </c>
      <c r="BI699" s="231">
        <f>IF(N699="nulová",J699,0)</f>
        <v>0</v>
      </c>
      <c r="BJ699" s="17" t="s">
        <v>82</v>
      </c>
      <c r="BK699" s="231">
        <f>ROUND(I699*H699,2)</f>
        <v>0</v>
      </c>
      <c r="BL699" s="17" t="s">
        <v>236</v>
      </c>
      <c r="BM699" s="230" t="s">
        <v>1221</v>
      </c>
    </row>
    <row r="700" spans="1:47" s="2" customFormat="1" ht="12">
      <c r="A700" s="38"/>
      <c r="B700" s="39"/>
      <c r="C700" s="40"/>
      <c r="D700" s="232" t="s">
        <v>165</v>
      </c>
      <c r="E700" s="40"/>
      <c r="F700" s="233" t="s">
        <v>1219</v>
      </c>
      <c r="G700" s="40"/>
      <c r="H700" s="40"/>
      <c r="I700" s="136"/>
      <c r="J700" s="40"/>
      <c r="K700" s="40"/>
      <c r="L700" s="44"/>
      <c r="M700" s="234"/>
      <c r="N700" s="235"/>
      <c r="O700" s="84"/>
      <c r="P700" s="84"/>
      <c r="Q700" s="84"/>
      <c r="R700" s="84"/>
      <c r="S700" s="84"/>
      <c r="T700" s="85"/>
      <c r="U700" s="38"/>
      <c r="V700" s="38"/>
      <c r="W700" s="38"/>
      <c r="X700" s="38"/>
      <c r="Y700" s="38"/>
      <c r="Z700" s="38"/>
      <c r="AA700" s="38"/>
      <c r="AB700" s="38"/>
      <c r="AC700" s="38"/>
      <c r="AD700" s="38"/>
      <c r="AE700" s="38"/>
      <c r="AT700" s="17" t="s">
        <v>165</v>
      </c>
      <c r="AU700" s="17" t="s">
        <v>82</v>
      </c>
    </row>
    <row r="701" spans="1:65" s="2" customFormat="1" ht="21.75" customHeight="1">
      <c r="A701" s="38"/>
      <c r="B701" s="39"/>
      <c r="C701" s="219" t="s">
        <v>1181</v>
      </c>
      <c r="D701" s="219" t="s">
        <v>159</v>
      </c>
      <c r="E701" s="220" t="s">
        <v>1224</v>
      </c>
      <c r="F701" s="221" t="s">
        <v>1225</v>
      </c>
      <c r="G701" s="222" t="s">
        <v>202</v>
      </c>
      <c r="H701" s="223">
        <v>10</v>
      </c>
      <c r="I701" s="224"/>
      <c r="J701" s="225">
        <f>ROUND(I701*H701,2)</f>
        <v>0</v>
      </c>
      <c r="K701" s="221" t="s">
        <v>213</v>
      </c>
      <c r="L701" s="44"/>
      <c r="M701" s="226" t="s">
        <v>19</v>
      </c>
      <c r="N701" s="227" t="s">
        <v>45</v>
      </c>
      <c r="O701" s="84"/>
      <c r="P701" s="228">
        <f>O701*H701</f>
        <v>0</v>
      </c>
      <c r="Q701" s="228">
        <v>0.3764</v>
      </c>
      <c r="R701" s="228">
        <f>Q701*H701</f>
        <v>3.7640000000000002</v>
      </c>
      <c r="S701" s="228">
        <v>0</v>
      </c>
      <c r="T701" s="229">
        <f>S701*H701</f>
        <v>0</v>
      </c>
      <c r="U701" s="38"/>
      <c r="V701" s="38"/>
      <c r="W701" s="38"/>
      <c r="X701" s="38"/>
      <c r="Y701" s="38"/>
      <c r="Z701" s="38"/>
      <c r="AA701" s="38"/>
      <c r="AB701" s="38"/>
      <c r="AC701" s="38"/>
      <c r="AD701" s="38"/>
      <c r="AE701" s="38"/>
      <c r="AR701" s="230" t="s">
        <v>236</v>
      </c>
      <c r="AT701" s="230" t="s">
        <v>159</v>
      </c>
      <c r="AU701" s="230" t="s">
        <v>82</v>
      </c>
      <c r="AY701" s="17" t="s">
        <v>158</v>
      </c>
      <c r="BE701" s="231">
        <f>IF(N701="základní",J701,0)</f>
        <v>0</v>
      </c>
      <c r="BF701" s="231">
        <f>IF(N701="snížená",J701,0)</f>
        <v>0</v>
      </c>
      <c r="BG701" s="231">
        <f>IF(N701="zákl. přenesená",J701,0)</f>
        <v>0</v>
      </c>
      <c r="BH701" s="231">
        <f>IF(N701="sníž. přenesená",J701,0)</f>
        <v>0</v>
      </c>
      <c r="BI701" s="231">
        <f>IF(N701="nulová",J701,0)</f>
        <v>0</v>
      </c>
      <c r="BJ701" s="17" t="s">
        <v>82</v>
      </c>
      <c r="BK701" s="231">
        <f>ROUND(I701*H701,2)</f>
        <v>0</v>
      </c>
      <c r="BL701" s="17" t="s">
        <v>236</v>
      </c>
      <c r="BM701" s="230" t="s">
        <v>1226</v>
      </c>
    </row>
    <row r="702" spans="1:47" s="2" customFormat="1" ht="12">
      <c r="A702" s="38"/>
      <c r="B702" s="39"/>
      <c r="C702" s="40"/>
      <c r="D702" s="232" t="s">
        <v>165</v>
      </c>
      <c r="E702" s="40"/>
      <c r="F702" s="233" t="s">
        <v>1225</v>
      </c>
      <c r="G702" s="40"/>
      <c r="H702" s="40"/>
      <c r="I702" s="136"/>
      <c r="J702" s="40"/>
      <c r="K702" s="40"/>
      <c r="L702" s="44"/>
      <c r="M702" s="234"/>
      <c r="N702" s="235"/>
      <c r="O702" s="84"/>
      <c r="P702" s="84"/>
      <c r="Q702" s="84"/>
      <c r="R702" s="84"/>
      <c r="S702" s="84"/>
      <c r="T702" s="85"/>
      <c r="U702" s="38"/>
      <c r="V702" s="38"/>
      <c r="W702" s="38"/>
      <c r="X702" s="38"/>
      <c r="Y702" s="38"/>
      <c r="Z702" s="38"/>
      <c r="AA702" s="38"/>
      <c r="AB702" s="38"/>
      <c r="AC702" s="38"/>
      <c r="AD702" s="38"/>
      <c r="AE702" s="38"/>
      <c r="AT702" s="17" t="s">
        <v>165</v>
      </c>
      <c r="AU702" s="17" t="s">
        <v>82</v>
      </c>
    </row>
    <row r="703" spans="1:51" s="13" customFormat="1" ht="12">
      <c r="A703" s="13"/>
      <c r="B703" s="236"/>
      <c r="C703" s="237"/>
      <c r="D703" s="232" t="s">
        <v>166</v>
      </c>
      <c r="E703" s="238" t="s">
        <v>19</v>
      </c>
      <c r="F703" s="239" t="s">
        <v>1478</v>
      </c>
      <c r="G703" s="237"/>
      <c r="H703" s="240">
        <v>10</v>
      </c>
      <c r="I703" s="241"/>
      <c r="J703" s="237"/>
      <c r="K703" s="237"/>
      <c r="L703" s="242"/>
      <c r="M703" s="243"/>
      <c r="N703" s="244"/>
      <c r="O703" s="244"/>
      <c r="P703" s="244"/>
      <c r="Q703" s="244"/>
      <c r="R703" s="244"/>
      <c r="S703" s="244"/>
      <c r="T703" s="245"/>
      <c r="U703" s="13"/>
      <c r="V703" s="13"/>
      <c r="W703" s="13"/>
      <c r="X703" s="13"/>
      <c r="Y703" s="13"/>
      <c r="Z703" s="13"/>
      <c r="AA703" s="13"/>
      <c r="AB703" s="13"/>
      <c r="AC703" s="13"/>
      <c r="AD703" s="13"/>
      <c r="AE703" s="13"/>
      <c r="AT703" s="246" t="s">
        <v>166</v>
      </c>
      <c r="AU703" s="246" t="s">
        <v>82</v>
      </c>
      <c r="AV703" s="13" t="s">
        <v>85</v>
      </c>
      <c r="AW703" s="13" t="s">
        <v>34</v>
      </c>
      <c r="AX703" s="13" t="s">
        <v>82</v>
      </c>
      <c r="AY703" s="246" t="s">
        <v>158</v>
      </c>
    </row>
    <row r="704" spans="1:65" s="2" customFormat="1" ht="21.75" customHeight="1">
      <c r="A704" s="38"/>
      <c r="B704" s="39"/>
      <c r="C704" s="219" t="s">
        <v>1186</v>
      </c>
      <c r="D704" s="219" t="s">
        <v>159</v>
      </c>
      <c r="E704" s="220" t="s">
        <v>1234</v>
      </c>
      <c r="F704" s="221" t="s">
        <v>1479</v>
      </c>
      <c r="G704" s="222" t="s">
        <v>1059</v>
      </c>
      <c r="H704" s="223">
        <v>8.028</v>
      </c>
      <c r="I704" s="224"/>
      <c r="J704" s="225">
        <f>ROUND(I704*H704,2)</f>
        <v>0</v>
      </c>
      <c r="K704" s="221" t="s">
        <v>213</v>
      </c>
      <c r="L704" s="44"/>
      <c r="M704" s="226" t="s">
        <v>19</v>
      </c>
      <c r="N704" s="227" t="s">
        <v>45</v>
      </c>
      <c r="O704" s="84"/>
      <c r="P704" s="228">
        <f>O704*H704</f>
        <v>0</v>
      </c>
      <c r="Q704" s="228">
        <v>0</v>
      </c>
      <c r="R704" s="228">
        <f>Q704*H704</f>
        <v>0</v>
      </c>
      <c r="S704" s="228">
        <v>0</v>
      </c>
      <c r="T704" s="229">
        <f>S704*H704</f>
        <v>0</v>
      </c>
      <c r="U704" s="38"/>
      <c r="V704" s="38"/>
      <c r="W704" s="38"/>
      <c r="X704" s="38"/>
      <c r="Y704" s="38"/>
      <c r="Z704" s="38"/>
      <c r="AA704" s="38"/>
      <c r="AB704" s="38"/>
      <c r="AC704" s="38"/>
      <c r="AD704" s="38"/>
      <c r="AE704" s="38"/>
      <c r="AR704" s="230" t="s">
        <v>236</v>
      </c>
      <c r="AT704" s="230" t="s">
        <v>159</v>
      </c>
      <c r="AU704" s="230" t="s">
        <v>82</v>
      </c>
      <c r="AY704" s="17" t="s">
        <v>158</v>
      </c>
      <c r="BE704" s="231">
        <f>IF(N704="základní",J704,0)</f>
        <v>0</v>
      </c>
      <c r="BF704" s="231">
        <f>IF(N704="snížená",J704,0)</f>
        <v>0</v>
      </c>
      <c r="BG704" s="231">
        <f>IF(N704="zákl. přenesená",J704,0)</f>
        <v>0</v>
      </c>
      <c r="BH704" s="231">
        <f>IF(N704="sníž. přenesená",J704,0)</f>
        <v>0</v>
      </c>
      <c r="BI704" s="231">
        <f>IF(N704="nulová",J704,0)</f>
        <v>0</v>
      </c>
      <c r="BJ704" s="17" t="s">
        <v>82</v>
      </c>
      <c r="BK704" s="231">
        <f>ROUND(I704*H704,2)</f>
        <v>0</v>
      </c>
      <c r="BL704" s="17" t="s">
        <v>236</v>
      </c>
      <c r="BM704" s="230" t="s">
        <v>1236</v>
      </c>
    </row>
    <row r="705" spans="1:47" s="2" customFormat="1" ht="12">
      <c r="A705" s="38"/>
      <c r="B705" s="39"/>
      <c r="C705" s="40"/>
      <c r="D705" s="232" t="s">
        <v>165</v>
      </c>
      <c r="E705" s="40"/>
      <c r="F705" s="233" t="s">
        <v>1479</v>
      </c>
      <c r="G705" s="40"/>
      <c r="H705" s="40"/>
      <c r="I705" s="136"/>
      <c r="J705" s="40"/>
      <c r="K705" s="40"/>
      <c r="L705" s="44"/>
      <c r="M705" s="234"/>
      <c r="N705" s="235"/>
      <c r="O705" s="84"/>
      <c r="P705" s="84"/>
      <c r="Q705" s="84"/>
      <c r="R705" s="84"/>
      <c r="S705" s="84"/>
      <c r="T705" s="85"/>
      <c r="U705" s="38"/>
      <c r="V705" s="38"/>
      <c r="W705" s="38"/>
      <c r="X705" s="38"/>
      <c r="Y705" s="38"/>
      <c r="Z705" s="38"/>
      <c r="AA705" s="38"/>
      <c r="AB705" s="38"/>
      <c r="AC705" s="38"/>
      <c r="AD705" s="38"/>
      <c r="AE705" s="38"/>
      <c r="AT705" s="17" t="s">
        <v>165</v>
      </c>
      <c r="AU705" s="17" t="s">
        <v>82</v>
      </c>
    </row>
    <row r="706" spans="1:51" s="13" customFormat="1" ht="12">
      <c r="A706" s="13"/>
      <c r="B706" s="236"/>
      <c r="C706" s="237"/>
      <c r="D706" s="232" t="s">
        <v>166</v>
      </c>
      <c r="E706" s="238" t="s">
        <v>19</v>
      </c>
      <c r="F706" s="239" t="s">
        <v>1460</v>
      </c>
      <c r="G706" s="237"/>
      <c r="H706" s="240">
        <v>8.028</v>
      </c>
      <c r="I706" s="241"/>
      <c r="J706" s="237"/>
      <c r="K706" s="237"/>
      <c r="L706" s="242"/>
      <c r="M706" s="243"/>
      <c r="N706" s="244"/>
      <c r="O706" s="244"/>
      <c r="P706" s="244"/>
      <c r="Q706" s="244"/>
      <c r="R706" s="244"/>
      <c r="S706" s="244"/>
      <c r="T706" s="245"/>
      <c r="U706" s="13"/>
      <c r="V706" s="13"/>
      <c r="W706" s="13"/>
      <c r="X706" s="13"/>
      <c r="Y706" s="13"/>
      <c r="Z706" s="13"/>
      <c r="AA706" s="13"/>
      <c r="AB706" s="13"/>
      <c r="AC706" s="13"/>
      <c r="AD706" s="13"/>
      <c r="AE706" s="13"/>
      <c r="AT706" s="246" t="s">
        <v>166</v>
      </c>
      <c r="AU706" s="246" t="s">
        <v>82</v>
      </c>
      <c r="AV706" s="13" t="s">
        <v>85</v>
      </c>
      <c r="AW706" s="13" t="s">
        <v>34</v>
      </c>
      <c r="AX706" s="13" t="s">
        <v>82</v>
      </c>
      <c r="AY706" s="246" t="s">
        <v>158</v>
      </c>
    </row>
    <row r="707" spans="1:65" s="2" customFormat="1" ht="21.75" customHeight="1">
      <c r="A707" s="38"/>
      <c r="B707" s="39"/>
      <c r="C707" s="219" t="s">
        <v>1192</v>
      </c>
      <c r="D707" s="219" t="s">
        <v>159</v>
      </c>
      <c r="E707" s="220" t="s">
        <v>1239</v>
      </c>
      <c r="F707" s="221" t="s">
        <v>1240</v>
      </c>
      <c r="G707" s="222" t="s">
        <v>1059</v>
      </c>
      <c r="H707" s="223">
        <v>8.028</v>
      </c>
      <c r="I707" s="224"/>
      <c r="J707" s="225">
        <f>ROUND(I707*H707,2)</f>
        <v>0</v>
      </c>
      <c r="K707" s="221" t="s">
        <v>213</v>
      </c>
      <c r="L707" s="44"/>
      <c r="M707" s="226" t="s">
        <v>19</v>
      </c>
      <c r="N707" s="227" t="s">
        <v>45</v>
      </c>
      <c r="O707" s="84"/>
      <c r="P707" s="228">
        <f>O707*H707</f>
        <v>0</v>
      </c>
      <c r="Q707" s="228">
        <v>0</v>
      </c>
      <c r="R707" s="228">
        <f>Q707*H707</f>
        <v>0</v>
      </c>
      <c r="S707" s="228">
        <v>0</v>
      </c>
      <c r="T707" s="229">
        <f>S707*H707</f>
        <v>0</v>
      </c>
      <c r="U707" s="38"/>
      <c r="V707" s="38"/>
      <c r="W707" s="38"/>
      <c r="X707" s="38"/>
      <c r="Y707" s="38"/>
      <c r="Z707" s="38"/>
      <c r="AA707" s="38"/>
      <c r="AB707" s="38"/>
      <c r="AC707" s="38"/>
      <c r="AD707" s="38"/>
      <c r="AE707" s="38"/>
      <c r="AR707" s="230" t="s">
        <v>236</v>
      </c>
      <c r="AT707" s="230" t="s">
        <v>159</v>
      </c>
      <c r="AU707" s="230" t="s">
        <v>82</v>
      </c>
      <c r="AY707" s="17" t="s">
        <v>158</v>
      </c>
      <c r="BE707" s="231">
        <f>IF(N707="základní",J707,0)</f>
        <v>0</v>
      </c>
      <c r="BF707" s="231">
        <f>IF(N707="snížená",J707,0)</f>
        <v>0</v>
      </c>
      <c r="BG707" s="231">
        <f>IF(N707="zákl. přenesená",J707,0)</f>
        <v>0</v>
      </c>
      <c r="BH707" s="231">
        <f>IF(N707="sníž. přenesená",J707,0)</f>
        <v>0</v>
      </c>
      <c r="BI707" s="231">
        <f>IF(N707="nulová",J707,0)</f>
        <v>0</v>
      </c>
      <c r="BJ707" s="17" t="s">
        <v>82</v>
      </c>
      <c r="BK707" s="231">
        <f>ROUND(I707*H707,2)</f>
        <v>0</v>
      </c>
      <c r="BL707" s="17" t="s">
        <v>236</v>
      </c>
      <c r="BM707" s="230" t="s">
        <v>1241</v>
      </c>
    </row>
    <row r="708" spans="1:47" s="2" customFormat="1" ht="12">
      <c r="A708" s="38"/>
      <c r="B708" s="39"/>
      <c r="C708" s="40"/>
      <c r="D708" s="232" t="s">
        <v>165</v>
      </c>
      <c r="E708" s="40"/>
      <c r="F708" s="233" t="s">
        <v>1240</v>
      </c>
      <c r="G708" s="40"/>
      <c r="H708" s="40"/>
      <c r="I708" s="136"/>
      <c r="J708" s="40"/>
      <c r="K708" s="40"/>
      <c r="L708" s="44"/>
      <c r="M708" s="234"/>
      <c r="N708" s="235"/>
      <c r="O708" s="84"/>
      <c r="P708" s="84"/>
      <c r="Q708" s="84"/>
      <c r="R708" s="84"/>
      <c r="S708" s="84"/>
      <c r="T708" s="85"/>
      <c r="U708" s="38"/>
      <c r="V708" s="38"/>
      <c r="W708" s="38"/>
      <c r="X708" s="38"/>
      <c r="Y708" s="38"/>
      <c r="Z708" s="38"/>
      <c r="AA708" s="38"/>
      <c r="AB708" s="38"/>
      <c r="AC708" s="38"/>
      <c r="AD708" s="38"/>
      <c r="AE708" s="38"/>
      <c r="AT708" s="17" t="s">
        <v>165</v>
      </c>
      <c r="AU708" s="17" t="s">
        <v>82</v>
      </c>
    </row>
    <row r="709" spans="1:51" s="13" customFormat="1" ht="12">
      <c r="A709" s="13"/>
      <c r="B709" s="236"/>
      <c r="C709" s="237"/>
      <c r="D709" s="232" t="s">
        <v>166</v>
      </c>
      <c r="E709" s="238" t="s">
        <v>19</v>
      </c>
      <c r="F709" s="239" t="s">
        <v>1460</v>
      </c>
      <c r="G709" s="237"/>
      <c r="H709" s="240">
        <v>8.028</v>
      </c>
      <c r="I709" s="241"/>
      <c r="J709" s="237"/>
      <c r="K709" s="237"/>
      <c r="L709" s="242"/>
      <c r="M709" s="243"/>
      <c r="N709" s="244"/>
      <c r="O709" s="244"/>
      <c r="P709" s="244"/>
      <c r="Q709" s="244"/>
      <c r="R709" s="244"/>
      <c r="S709" s="244"/>
      <c r="T709" s="245"/>
      <c r="U709" s="13"/>
      <c r="V709" s="13"/>
      <c r="W709" s="13"/>
      <c r="X709" s="13"/>
      <c r="Y709" s="13"/>
      <c r="Z709" s="13"/>
      <c r="AA709" s="13"/>
      <c r="AB709" s="13"/>
      <c r="AC709" s="13"/>
      <c r="AD709" s="13"/>
      <c r="AE709" s="13"/>
      <c r="AT709" s="246" t="s">
        <v>166</v>
      </c>
      <c r="AU709" s="246" t="s">
        <v>82</v>
      </c>
      <c r="AV709" s="13" t="s">
        <v>85</v>
      </c>
      <c r="AW709" s="13" t="s">
        <v>34</v>
      </c>
      <c r="AX709" s="13" t="s">
        <v>82</v>
      </c>
      <c r="AY709" s="246" t="s">
        <v>158</v>
      </c>
    </row>
    <row r="710" spans="1:65" s="2" customFormat="1" ht="16.5" customHeight="1">
      <c r="A710" s="38"/>
      <c r="B710" s="39"/>
      <c r="C710" s="219" t="s">
        <v>1197</v>
      </c>
      <c r="D710" s="219" t="s">
        <v>159</v>
      </c>
      <c r="E710" s="220" t="s">
        <v>1243</v>
      </c>
      <c r="F710" s="221" t="s">
        <v>1244</v>
      </c>
      <c r="G710" s="222" t="s">
        <v>194</v>
      </c>
      <c r="H710" s="223">
        <v>540</v>
      </c>
      <c r="I710" s="224"/>
      <c r="J710" s="225">
        <f>ROUND(I710*H710,2)</f>
        <v>0</v>
      </c>
      <c r="K710" s="221" t="s">
        <v>213</v>
      </c>
      <c r="L710" s="44"/>
      <c r="M710" s="226" t="s">
        <v>19</v>
      </c>
      <c r="N710" s="227" t="s">
        <v>45</v>
      </c>
      <c r="O710" s="84"/>
      <c r="P710" s="228">
        <f>O710*H710</f>
        <v>0</v>
      </c>
      <c r="Q710" s="228">
        <v>0</v>
      </c>
      <c r="R710" s="228">
        <f>Q710*H710</f>
        <v>0</v>
      </c>
      <c r="S710" s="228">
        <v>0</v>
      </c>
      <c r="T710" s="229">
        <f>S710*H710</f>
        <v>0</v>
      </c>
      <c r="U710" s="38"/>
      <c r="V710" s="38"/>
      <c r="W710" s="38"/>
      <c r="X710" s="38"/>
      <c r="Y710" s="38"/>
      <c r="Z710" s="38"/>
      <c r="AA710" s="38"/>
      <c r="AB710" s="38"/>
      <c r="AC710" s="38"/>
      <c r="AD710" s="38"/>
      <c r="AE710" s="38"/>
      <c r="AR710" s="230" t="s">
        <v>236</v>
      </c>
      <c r="AT710" s="230" t="s">
        <v>159</v>
      </c>
      <c r="AU710" s="230" t="s">
        <v>82</v>
      </c>
      <c r="AY710" s="17" t="s">
        <v>158</v>
      </c>
      <c r="BE710" s="231">
        <f>IF(N710="základní",J710,0)</f>
        <v>0</v>
      </c>
      <c r="BF710" s="231">
        <f>IF(N710="snížená",J710,0)</f>
        <v>0</v>
      </c>
      <c r="BG710" s="231">
        <f>IF(N710="zákl. přenesená",J710,0)</f>
        <v>0</v>
      </c>
      <c r="BH710" s="231">
        <f>IF(N710="sníž. přenesená",J710,0)</f>
        <v>0</v>
      </c>
      <c r="BI710" s="231">
        <f>IF(N710="nulová",J710,0)</f>
        <v>0</v>
      </c>
      <c r="BJ710" s="17" t="s">
        <v>82</v>
      </c>
      <c r="BK710" s="231">
        <f>ROUND(I710*H710,2)</f>
        <v>0</v>
      </c>
      <c r="BL710" s="17" t="s">
        <v>236</v>
      </c>
      <c r="BM710" s="230" t="s">
        <v>1245</v>
      </c>
    </row>
    <row r="711" spans="1:47" s="2" customFormat="1" ht="12">
      <c r="A711" s="38"/>
      <c r="B711" s="39"/>
      <c r="C711" s="40"/>
      <c r="D711" s="232" t="s">
        <v>165</v>
      </c>
      <c r="E711" s="40"/>
      <c r="F711" s="233" t="s">
        <v>1244</v>
      </c>
      <c r="G711" s="40"/>
      <c r="H711" s="40"/>
      <c r="I711" s="136"/>
      <c r="J711" s="40"/>
      <c r="K711" s="40"/>
      <c r="L711" s="44"/>
      <c r="M711" s="234"/>
      <c r="N711" s="235"/>
      <c r="O711" s="84"/>
      <c r="P711" s="84"/>
      <c r="Q711" s="84"/>
      <c r="R711" s="84"/>
      <c r="S711" s="84"/>
      <c r="T711" s="85"/>
      <c r="U711" s="38"/>
      <c r="V711" s="38"/>
      <c r="W711" s="38"/>
      <c r="X711" s="38"/>
      <c r="Y711" s="38"/>
      <c r="Z711" s="38"/>
      <c r="AA711" s="38"/>
      <c r="AB711" s="38"/>
      <c r="AC711" s="38"/>
      <c r="AD711" s="38"/>
      <c r="AE711" s="38"/>
      <c r="AT711" s="17" t="s">
        <v>165</v>
      </c>
      <c r="AU711" s="17" t="s">
        <v>82</v>
      </c>
    </row>
    <row r="712" spans="1:51" s="13" customFormat="1" ht="12">
      <c r="A712" s="13"/>
      <c r="B712" s="236"/>
      <c r="C712" s="237"/>
      <c r="D712" s="232" t="s">
        <v>166</v>
      </c>
      <c r="E712" s="238" t="s">
        <v>19</v>
      </c>
      <c r="F712" s="239" t="s">
        <v>1480</v>
      </c>
      <c r="G712" s="237"/>
      <c r="H712" s="240">
        <v>540</v>
      </c>
      <c r="I712" s="241"/>
      <c r="J712" s="237"/>
      <c r="K712" s="237"/>
      <c r="L712" s="242"/>
      <c r="M712" s="243"/>
      <c r="N712" s="244"/>
      <c r="O712" s="244"/>
      <c r="P712" s="244"/>
      <c r="Q712" s="244"/>
      <c r="R712" s="244"/>
      <c r="S712" s="244"/>
      <c r="T712" s="245"/>
      <c r="U712" s="13"/>
      <c r="V712" s="13"/>
      <c r="W712" s="13"/>
      <c r="X712" s="13"/>
      <c r="Y712" s="13"/>
      <c r="Z712" s="13"/>
      <c r="AA712" s="13"/>
      <c r="AB712" s="13"/>
      <c r="AC712" s="13"/>
      <c r="AD712" s="13"/>
      <c r="AE712" s="13"/>
      <c r="AT712" s="246" t="s">
        <v>166</v>
      </c>
      <c r="AU712" s="246" t="s">
        <v>82</v>
      </c>
      <c r="AV712" s="13" t="s">
        <v>85</v>
      </c>
      <c r="AW712" s="13" t="s">
        <v>34</v>
      </c>
      <c r="AX712" s="13" t="s">
        <v>82</v>
      </c>
      <c r="AY712" s="246" t="s">
        <v>158</v>
      </c>
    </row>
    <row r="713" spans="1:65" s="2" customFormat="1" ht="21.75" customHeight="1">
      <c r="A713" s="38"/>
      <c r="B713" s="39"/>
      <c r="C713" s="219" t="s">
        <v>1203</v>
      </c>
      <c r="D713" s="219" t="s">
        <v>159</v>
      </c>
      <c r="E713" s="220" t="s">
        <v>1120</v>
      </c>
      <c r="F713" s="221" t="s">
        <v>1121</v>
      </c>
      <c r="G713" s="222" t="s">
        <v>194</v>
      </c>
      <c r="H713" s="223">
        <v>260</v>
      </c>
      <c r="I713" s="224"/>
      <c r="J713" s="225">
        <f>ROUND(I713*H713,2)</f>
        <v>0</v>
      </c>
      <c r="K713" s="221" t="s">
        <v>213</v>
      </c>
      <c r="L713" s="44"/>
      <c r="M713" s="226" t="s">
        <v>19</v>
      </c>
      <c r="N713" s="227" t="s">
        <v>45</v>
      </c>
      <c r="O713" s="84"/>
      <c r="P713" s="228">
        <f>O713*H713</f>
        <v>0</v>
      </c>
      <c r="Q713" s="228">
        <v>0</v>
      </c>
      <c r="R713" s="228">
        <f>Q713*H713</f>
        <v>0</v>
      </c>
      <c r="S713" s="228">
        <v>0</v>
      </c>
      <c r="T713" s="229">
        <f>S713*H713</f>
        <v>0</v>
      </c>
      <c r="U713" s="38"/>
      <c r="V713" s="38"/>
      <c r="W713" s="38"/>
      <c r="X713" s="38"/>
      <c r="Y713" s="38"/>
      <c r="Z713" s="38"/>
      <c r="AA713" s="38"/>
      <c r="AB713" s="38"/>
      <c r="AC713" s="38"/>
      <c r="AD713" s="38"/>
      <c r="AE713" s="38"/>
      <c r="AR713" s="230" t="s">
        <v>236</v>
      </c>
      <c r="AT713" s="230" t="s">
        <v>159</v>
      </c>
      <c r="AU713" s="230" t="s">
        <v>82</v>
      </c>
      <c r="AY713" s="17" t="s">
        <v>158</v>
      </c>
      <c r="BE713" s="231">
        <f>IF(N713="základní",J713,0)</f>
        <v>0</v>
      </c>
      <c r="BF713" s="231">
        <f>IF(N713="snížená",J713,0)</f>
        <v>0</v>
      </c>
      <c r="BG713" s="231">
        <f>IF(N713="zákl. přenesená",J713,0)</f>
        <v>0</v>
      </c>
      <c r="BH713" s="231">
        <f>IF(N713="sníž. přenesená",J713,0)</f>
        <v>0</v>
      </c>
      <c r="BI713" s="231">
        <f>IF(N713="nulová",J713,0)</f>
        <v>0</v>
      </c>
      <c r="BJ713" s="17" t="s">
        <v>82</v>
      </c>
      <c r="BK713" s="231">
        <f>ROUND(I713*H713,2)</f>
        <v>0</v>
      </c>
      <c r="BL713" s="17" t="s">
        <v>236</v>
      </c>
      <c r="BM713" s="230" t="s">
        <v>1122</v>
      </c>
    </row>
    <row r="714" spans="1:47" s="2" customFormat="1" ht="12">
      <c r="A714" s="38"/>
      <c r="B714" s="39"/>
      <c r="C714" s="40"/>
      <c r="D714" s="232" t="s">
        <v>165</v>
      </c>
      <c r="E714" s="40"/>
      <c r="F714" s="233" t="s">
        <v>1123</v>
      </c>
      <c r="G714" s="40"/>
      <c r="H714" s="40"/>
      <c r="I714" s="136"/>
      <c r="J714" s="40"/>
      <c r="K714" s="40"/>
      <c r="L714" s="44"/>
      <c r="M714" s="234"/>
      <c r="N714" s="235"/>
      <c r="O714" s="84"/>
      <c r="P714" s="84"/>
      <c r="Q714" s="84"/>
      <c r="R714" s="84"/>
      <c r="S714" s="84"/>
      <c r="T714" s="85"/>
      <c r="U714" s="38"/>
      <c r="V714" s="38"/>
      <c r="W714" s="38"/>
      <c r="X714" s="38"/>
      <c r="Y714" s="38"/>
      <c r="Z714" s="38"/>
      <c r="AA714" s="38"/>
      <c r="AB714" s="38"/>
      <c r="AC714" s="38"/>
      <c r="AD714" s="38"/>
      <c r="AE714" s="38"/>
      <c r="AT714" s="17" t="s">
        <v>165</v>
      </c>
      <c r="AU714" s="17" t="s">
        <v>82</v>
      </c>
    </row>
    <row r="715" spans="1:47" s="2" customFormat="1" ht="12">
      <c r="A715" s="38"/>
      <c r="B715" s="39"/>
      <c r="C715" s="40"/>
      <c r="D715" s="232" t="s">
        <v>216</v>
      </c>
      <c r="E715" s="40"/>
      <c r="F715" s="258" t="s">
        <v>1124</v>
      </c>
      <c r="G715" s="40"/>
      <c r="H715" s="40"/>
      <c r="I715" s="136"/>
      <c r="J715" s="40"/>
      <c r="K715" s="40"/>
      <c r="L715" s="44"/>
      <c r="M715" s="234"/>
      <c r="N715" s="235"/>
      <c r="O715" s="84"/>
      <c r="P715" s="84"/>
      <c r="Q715" s="84"/>
      <c r="R715" s="84"/>
      <c r="S715" s="84"/>
      <c r="T715" s="85"/>
      <c r="U715" s="38"/>
      <c r="V715" s="38"/>
      <c r="W715" s="38"/>
      <c r="X715" s="38"/>
      <c r="Y715" s="38"/>
      <c r="Z715" s="38"/>
      <c r="AA715" s="38"/>
      <c r="AB715" s="38"/>
      <c r="AC715" s="38"/>
      <c r="AD715" s="38"/>
      <c r="AE715" s="38"/>
      <c r="AT715" s="17" t="s">
        <v>216</v>
      </c>
      <c r="AU715" s="17" t="s">
        <v>82</v>
      </c>
    </row>
    <row r="716" spans="1:51" s="13" customFormat="1" ht="12">
      <c r="A716" s="13"/>
      <c r="B716" s="236"/>
      <c r="C716" s="237"/>
      <c r="D716" s="232" t="s">
        <v>166</v>
      </c>
      <c r="E716" s="238" t="s">
        <v>19</v>
      </c>
      <c r="F716" s="239" t="s">
        <v>1444</v>
      </c>
      <c r="G716" s="237"/>
      <c r="H716" s="240">
        <v>260</v>
      </c>
      <c r="I716" s="241"/>
      <c r="J716" s="237"/>
      <c r="K716" s="237"/>
      <c r="L716" s="242"/>
      <c r="M716" s="243"/>
      <c r="N716" s="244"/>
      <c r="O716" s="244"/>
      <c r="P716" s="244"/>
      <c r="Q716" s="244"/>
      <c r="R716" s="244"/>
      <c r="S716" s="244"/>
      <c r="T716" s="245"/>
      <c r="U716" s="13"/>
      <c r="V716" s="13"/>
      <c r="W716" s="13"/>
      <c r="X716" s="13"/>
      <c r="Y716" s="13"/>
      <c r="Z716" s="13"/>
      <c r="AA716" s="13"/>
      <c r="AB716" s="13"/>
      <c r="AC716" s="13"/>
      <c r="AD716" s="13"/>
      <c r="AE716" s="13"/>
      <c r="AT716" s="246" t="s">
        <v>166</v>
      </c>
      <c r="AU716" s="246" t="s">
        <v>82</v>
      </c>
      <c r="AV716" s="13" t="s">
        <v>85</v>
      </c>
      <c r="AW716" s="13" t="s">
        <v>34</v>
      </c>
      <c r="AX716" s="13" t="s">
        <v>82</v>
      </c>
      <c r="AY716" s="246" t="s">
        <v>158</v>
      </c>
    </row>
    <row r="717" spans="1:65" s="2" customFormat="1" ht="21.75" customHeight="1">
      <c r="A717" s="38"/>
      <c r="B717" s="39"/>
      <c r="C717" s="219" t="s">
        <v>1208</v>
      </c>
      <c r="D717" s="219" t="s">
        <v>159</v>
      </c>
      <c r="E717" s="220" t="s">
        <v>1132</v>
      </c>
      <c r="F717" s="221" t="s">
        <v>1133</v>
      </c>
      <c r="G717" s="222" t="s">
        <v>162</v>
      </c>
      <c r="H717" s="223">
        <v>6</v>
      </c>
      <c r="I717" s="224"/>
      <c r="J717" s="225">
        <f>ROUND(I717*H717,2)</f>
        <v>0</v>
      </c>
      <c r="K717" s="221" t="s">
        <v>213</v>
      </c>
      <c r="L717" s="44"/>
      <c r="M717" s="226" t="s">
        <v>19</v>
      </c>
      <c r="N717" s="227" t="s">
        <v>45</v>
      </c>
      <c r="O717" s="84"/>
      <c r="P717" s="228">
        <f>O717*H717</f>
        <v>0</v>
      </c>
      <c r="Q717" s="228">
        <v>0</v>
      </c>
      <c r="R717" s="228">
        <f>Q717*H717</f>
        <v>0</v>
      </c>
      <c r="S717" s="228">
        <v>0</v>
      </c>
      <c r="T717" s="229">
        <f>S717*H717</f>
        <v>0</v>
      </c>
      <c r="U717" s="38"/>
      <c r="V717" s="38"/>
      <c r="W717" s="38"/>
      <c r="X717" s="38"/>
      <c r="Y717" s="38"/>
      <c r="Z717" s="38"/>
      <c r="AA717" s="38"/>
      <c r="AB717" s="38"/>
      <c r="AC717" s="38"/>
      <c r="AD717" s="38"/>
      <c r="AE717" s="38"/>
      <c r="AR717" s="230" t="s">
        <v>236</v>
      </c>
      <c r="AT717" s="230" t="s">
        <v>159</v>
      </c>
      <c r="AU717" s="230" t="s">
        <v>82</v>
      </c>
      <c r="AY717" s="17" t="s">
        <v>158</v>
      </c>
      <c r="BE717" s="231">
        <f>IF(N717="základní",J717,0)</f>
        <v>0</v>
      </c>
      <c r="BF717" s="231">
        <f>IF(N717="snížená",J717,0)</f>
        <v>0</v>
      </c>
      <c r="BG717" s="231">
        <f>IF(N717="zákl. přenesená",J717,0)</f>
        <v>0</v>
      </c>
      <c r="BH717" s="231">
        <f>IF(N717="sníž. přenesená",J717,0)</f>
        <v>0</v>
      </c>
      <c r="BI717" s="231">
        <f>IF(N717="nulová",J717,0)</f>
        <v>0</v>
      </c>
      <c r="BJ717" s="17" t="s">
        <v>82</v>
      </c>
      <c r="BK717" s="231">
        <f>ROUND(I717*H717,2)</f>
        <v>0</v>
      </c>
      <c r="BL717" s="17" t="s">
        <v>236</v>
      </c>
      <c r="BM717" s="230" t="s">
        <v>1134</v>
      </c>
    </row>
    <row r="718" spans="1:47" s="2" customFormat="1" ht="12">
      <c r="A718" s="38"/>
      <c r="B718" s="39"/>
      <c r="C718" s="40"/>
      <c r="D718" s="232" t="s">
        <v>165</v>
      </c>
      <c r="E718" s="40"/>
      <c r="F718" s="233" t="s">
        <v>1135</v>
      </c>
      <c r="G718" s="40"/>
      <c r="H718" s="40"/>
      <c r="I718" s="136"/>
      <c r="J718" s="40"/>
      <c r="K718" s="40"/>
      <c r="L718" s="44"/>
      <c r="M718" s="234"/>
      <c r="N718" s="235"/>
      <c r="O718" s="84"/>
      <c r="P718" s="84"/>
      <c r="Q718" s="84"/>
      <c r="R718" s="84"/>
      <c r="S718" s="84"/>
      <c r="T718" s="85"/>
      <c r="U718" s="38"/>
      <c r="V718" s="38"/>
      <c r="W718" s="38"/>
      <c r="X718" s="38"/>
      <c r="Y718" s="38"/>
      <c r="Z718" s="38"/>
      <c r="AA718" s="38"/>
      <c r="AB718" s="38"/>
      <c r="AC718" s="38"/>
      <c r="AD718" s="38"/>
      <c r="AE718" s="38"/>
      <c r="AT718" s="17" t="s">
        <v>165</v>
      </c>
      <c r="AU718" s="17" t="s">
        <v>82</v>
      </c>
    </row>
    <row r="719" spans="1:47" s="2" customFormat="1" ht="12">
      <c r="A719" s="38"/>
      <c r="B719" s="39"/>
      <c r="C719" s="40"/>
      <c r="D719" s="232" t="s">
        <v>216</v>
      </c>
      <c r="E719" s="40"/>
      <c r="F719" s="258" t="s">
        <v>1124</v>
      </c>
      <c r="G719" s="40"/>
      <c r="H719" s="40"/>
      <c r="I719" s="136"/>
      <c r="J719" s="40"/>
      <c r="K719" s="40"/>
      <c r="L719" s="44"/>
      <c r="M719" s="234"/>
      <c r="N719" s="235"/>
      <c r="O719" s="84"/>
      <c r="P719" s="84"/>
      <c r="Q719" s="84"/>
      <c r="R719" s="84"/>
      <c r="S719" s="84"/>
      <c r="T719" s="85"/>
      <c r="U719" s="38"/>
      <c r="V719" s="38"/>
      <c r="W719" s="38"/>
      <c r="X719" s="38"/>
      <c r="Y719" s="38"/>
      <c r="Z719" s="38"/>
      <c r="AA719" s="38"/>
      <c r="AB719" s="38"/>
      <c r="AC719" s="38"/>
      <c r="AD719" s="38"/>
      <c r="AE719" s="38"/>
      <c r="AT719" s="17" t="s">
        <v>216</v>
      </c>
      <c r="AU719" s="17" t="s">
        <v>82</v>
      </c>
    </row>
    <row r="720" spans="1:51" s="13" customFormat="1" ht="12">
      <c r="A720" s="13"/>
      <c r="B720" s="236"/>
      <c r="C720" s="237"/>
      <c r="D720" s="232" t="s">
        <v>166</v>
      </c>
      <c r="E720" s="238" t="s">
        <v>19</v>
      </c>
      <c r="F720" s="239" t="s">
        <v>1340</v>
      </c>
      <c r="G720" s="237"/>
      <c r="H720" s="240">
        <v>6</v>
      </c>
      <c r="I720" s="241"/>
      <c r="J720" s="237"/>
      <c r="K720" s="237"/>
      <c r="L720" s="242"/>
      <c r="M720" s="243"/>
      <c r="N720" s="244"/>
      <c r="O720" s="244"/>
      <c r="P720" s="244"/>
      <c r="Q720" s="244"/>
      <c r="R720" s="244"/>
      <c r="S720" s="244"/>
      <c r="T720" s="245"/>
      <c r="U720" s="13"/>
      <c r="V720" s="13"/>
      <c r="W720" s="13"/>
      <c r="X720" s="13"/>
      <c r="Y720" s="13"/>
      <c r="Z720" s="13"/>
      <c r="AA720" s="13"/>
      <c r="AB720" s="13"/>
      <c r="AC720" s="13"/>
      <c r="AD720" s="13"/>
      <c r="AE720" s="13"/>
      <c r="AT720" s="246" t="s">
        <v>166</v>
      </c>
      <c r="AU720" s="246" t="s">
        <v>82</v>
      </c>
      <c r="AV720" s="13" t="s">
        <v>85</v>
      </c>
      <c r="AW720" s="13" t="s">
        <v>34</v>
      </c>
      <c r="AX720" s="13" t="s">
        <v>82</v>
      </c>
      <c r="AY720" s="246" t="s">
        <v>158</v>
      </c>
    </row>
    <row r="721" spans="1:65" s="2" customFormat="1" ht="21.75" customHeight="1">
      <c r="A721" s="38"/>
      <c r="B721" s="39"/>
      <c r="C721" s="219" t="s">
        <v>1213</v>
      </c>
      <c r="D721" s="219" t="s">
        <v>159</v>
      </c>
      <c r="E721" s="220" t="s">
        <v>1481</v>
      </c>
      <c r="F721" s="221" t="s">
        <v>1482</v>
      </c>
      <c r="G721" s="222" t="s">
        <v>162</v>
      </c>
      <c r="H721" s="223">
        <v>6</v>
      </c>
      <c r="I721" s="224"/>
      <c r="J721" s="225">
        <f>ROUND(I721*H721,2)</f>
        <v>0</v>
      </c>
      <c r="K721" s="221" t="s">
        <v>213</v>
      </c>
      <c r="L721" s="44"/>
      <c r="M721" s="226" t="s">
        <v>19</v>
      </c>
      <c r="N721" s="227" t="s">
        <v>45</v>
      </c>
      <c r="O721" s="84"/>
      <c r="P721" s="228">
        <f>O721*H721</f>
        <v>0</v>
      </c>
      <c r="Q721" s="228">
        <v>0.11934</v>
      </c>
      <c r="R721" s="228">
        <f>Q721*H721</f>
        <v>0.71604</v>
      </c>
      <c r="S721" s="228">
        <v>0</v>
      </c>
      <c r="T721" s="229">
        <f>S721*H721</f>
        <v>0</v>
      </c>
      <c r="U721" s="38"/>
      <c r="V721" s="38"/>
      <c r="W721" s="38"/>
      <c r="X721" s="38"/>
      <c r="Y721" s="38"/>
      <c r="Z721" s="38"/>
      <c r="AA721" s="38"/>
      <c r="AB721" s="38"/>
      <c r="AC721" s="38"/>
      <c r="AD721" s="38"/>
      <c r="AE721" s="38"/>
      <c r="AR721" s="230" t="s">
        <v>236</v>
      </c>
      <c r="AT721" s="230" t="s">
        <v>159</v>
      </c>
      <c r="AU721" s="230" t="s">
        <v>82</v>
      </c>
      <c r="AY721" s="17" t="s">
        <v>158</v>
      </c>
      <c r="BE721" s="231">
        <f>IF(N721="základní",J721,0)</f>
        <v>0</v>
      </c>
      <c r="BF721" s="231">
        <f>IF(N721="snížená",J721,0)</f>
        <v>0</v>
      </c>
      <c r="BG721" s="231">
        <f>IF(N721="zákl. přenesená",J721,0)</f>
        <v>0</v>
      </c>
      <c r="BH721" s="231">
        <f>IF(N721="sníž. přenesená",J721,0)</f>
        <v>0</v>
      </c>
      <c r="BI721" s="231">
        <f>IF(N721="nulová",J721,0)</f>
        <v>0</v>
      </c>
      <c r="BJ721" s="17" t="s">
        <v>82</v>
      </c>
      <c r="BK721" s="231">
        <f>ROUND(I721*H721,2)</f>
        <v>0</v>
      </c>
      <c r="BL721" s="17" t="s">
        <v>236</v>
      </c>
      <c r="BM721" s="230" t="s">
        <v>1483</v>
      </c>
    </row>
    <row r="722" spans="1:47" s="2" customFormat="1" ht="12">
      <c r="A722" s="38"/>
      <c r="B722" s="39"/>
      <c r="C722" s="40"/>
      <c r="D722" s="232" t="s">
        <v>165</v>
      </c>
      <c r="E722" s="40"/>
      <c r="F722" s="233" t="s">
        <v>1484</v>
      </c>
      <c r="G722" s="40"/>
      <c r="H722" s="40"/>
      <c r="I722" s="136"/>
      <c r="J722" s="40"/>
      <c r="K722" s="40"/>
      <c r="L722" s="44"/>
      <c r="M722" s="234"/>
      <c r="N722" s="235"/>
      <c r="O722" s="84"/>
      <c r="P722" s="84"/>
      <c r="Q722" s="84"/>
      <c r="R722" s="84"/>
      <c r="S722" s="84"/>
      <c r="T722" s="85"/>
      <c r="U722" s="38"/>
      <c r="V722" s="38"/>
      <c r="W722" s="38"/>
      <c r="X722" s="38"/>
      <c r="Y722" s="38"/>
      <c r="Z722" s="38"/>
      <c r="AA722" s="38"/>
      <c r="AB722" s="38"/>
      <c r="AC722" s="38"/>
      <c r="AD722" s="38"/>
      <c r="AE722" s="38"/>
      <c r="AT722" s="17" t="s">
        <v>165</v>
      </c>
      <c r="AU722" s="17" t="s">
        <v>82</v>
      </c>
    </row>
    <row r="723" spans="1:47" s="2" customFormat="1" ht="12">
      <c r="A723" s="38"/>
      <c r="B723" s="39"/>
      <c r="C723" s="40"/>
      <c r="D723" s="232" t="s">
        <v>216</v>
      </c>
      <c r="E723" s="40"/>
      <c r="F723" s="258" t="s">
        <v>1124</v>
      </c>
      <c r="G723" s="40"/>
      <c r="H723" s="40"/>
      <c r="I723" s="136"/>
      <c r="J723" s="40"/>
      <c r="K723" s="40"/>
      <c r="L723" s="44"/>
      <c r="M723" s="234"/>
      <c r="N723" s="235"/>
      <c r="O723" s="84"/>
      <c r="P723" s="84"/>
      <c r="Q723" s="84"/>
      <c r="R723" s="84"/>
      <c r="S723" s="84"/>
      <c r="T723" s="85"/>
      <c r="U723" s="38"/>
      <c r="V723" s="38"/>
      <c r="W723" s="38"/>
      <c r="X723" s="38"/>
      <c r="Y723" s="38"/>
      <c r="Z723" s="38"/>
      <c r="AA723" s="38"/>
      <c r="AB723" s="38"/>
      <c r="AC723" s="38"/>
      <c r="AD723" s="38"/>
      <c r="AE723" s="38"/>
      <c r="AT723" s="17" t="s">
        <v>216</v>
      </c>
      <c r="AU723" s="17" t="s">
        <v>82</v>
      </c>
    </row>
    <row r="724" spans="1:51" s="13" customFormat="1" ht="12">
      <c r="A724" s="13"/>
      <c r="B724" s="236"/>
      <c r="C724" s="237"/>
      <c r="D724" s="232" t="s">
        <v>166</v>
      </c>
      <c r="E724" s="238" t="s">
        <v>19</v>
      </c>
      <c r="F724" s="239" t="s">
        <v>1340</v>
      </c>
      <c r="G724" s="237"/>
      <c r="H724" s="240">
        <v>6</v>
      </c>
      <c r="I724" s="241"/>
      <c r="J724" s="237"/>
      <c r="K724" s="237"/>
      <c r="L724" s="242"/>
      <c r="M724" s="243"/>
      <c r="N724" s="244"/>
      <c r="O724" s="244"/>
      <c r="P724" s="244"/>
      <c r="Q724" s="244"/>
      <c r="R724" s="244"/>
      <c r="S724" s="244"/>
      <c r="T724" s="245"/>
      <c r="U724" s="13"/>
      <c r="V724" s="13"/>
      <c r="W724" s="13"/>
      <c r="X724" s="13"/>
      <c r="Y724" s="13"/>
      <c r="Z724" s="13"/>
      <c r="AA724" s="13"/>
      <c r="AB724" s="13"/>
      <c r="AC724" s="13"/>
      <c r="AD724" s="13"/>
      <c r="AE724" s="13"/>
      <c r="AT724" s="246" t="s">
        <v>166</v>
      </c>
      <c r="AU724" s="246" t="s">
        <v>82</v>
      </c>
      <c r="AV724" s="13" t="s">
        <v>85</v>
      </c>
      <c r="AW724" s="13" t="s">
        <v>34</v>
      </c>
      <c r="AX724" s="13" t="s">
        <v>82</v>
      </c>
      <c r="AY724" s="246" t="s">
        <v>158</v>
      </c>
    </row>
    <row r="725" spans="1:65" s="2" customFormat="1" ht="16.5" customHeight="1">
      <c r="A725" s="38"/>
      <c r="B725" s="39"/>
      <c r="C725" s="259" t="s">
        <v>1217</v>
      </c>
      <c r="D725" s="259" t="s">
        <v>199</v>
      </c>
      <c r="E725" s="260" t="s">
        <v>1485</v>
      </c>
      <c r="F725" s="261" t="s">
        <v>1486</v>
      </c>
      <c r="G725" s="262" t="s">
        <v>162</v>
      </c>
      <c r="H725" s="263">
        <v>2</v>
      </c>
      <c r="I725" s="264"/>
      <c r="J725" s="265">
        <f>ROUND(I725*H725,2)</f>
        <v>0</v>
      </c>
      <c r="K725" s="261" t="s">
        <v>213</v>
      </c>
      <c r="L725" s="266"/>
      <c r="M725" s="267" t="s">
        <v>19</v>
      </c>
      <c r="N725" s="268" t="s">
        <v>45</v>
      </c>
      <c r="O725" s="84"/>
      <c r="P725" s="228">
        <f>O725*H725</f>
        <v>0</v>
      </c>
      <c r="Q725" s="228">
        <v>0.05612</v>
      </c>
      <c r="R725" s="228">
        <f>Q725*H725</f>
        <v>0.11224</v>
      </c>
      <c r="S725" s="228">
        <v>0</v>
      </c>
      <c r="T725" s="229">
        <f>S725*H725</f>
        <v>0</v>
      </c>
      <c r="U725" s="38"/>
      <c r="V725" s="38"/>
      <c r="W725" s="38"/>
      <c r="X725" s="38"/>
      <c r="Y725" s="38"/>
      <c r="Z725" s="38"/>
      <c r="AA725" s="38"/>
      <c r="AB725" s="38"/>
      <c r="AC725" s="38"/>
      <c r="AD725" s="38"/>
      <c r="AE725" s="38"/>
      <c r="AR725" s="230" t="s">
        <v>255</v>
      </c>
      <c r="AT725" s="230" t="s">
        <v>199</v>
      </c>
      <c r="AU725" s="230" t="s">
        <v>82</v>
      </c>
      <c r="AY725" s="17" t="s">
        <v>158</v>
      </c>
      <c r="BE725" s="231">
        <f>IF(N725="základní",J725,0)</f>
        <v>0</v>
      </c>
      <c r="BF725" s="231">
        <f>IF(N725="snížená",J725,0)</f>
        <v>0</v>
      </c>
      <c r="BG725" s="231">
        <f>IF(N725="zákl. přenesená",J725,0)</f>
        <v>0</v>
      </c>
      <c r="BH725" s="231">
        <f>IF(N725="sníž. přenesená",J725,0)</f>
        <v>0</v>
      </c>
      <c r="BI725" s="231">
        <f>IF(N725="nulová",J725,0)</f>
        <v>0</v>
      </c>
      <c r="BJ725" s="17" t="s">
        <v>82</v>
      </c>
      <c r="BK725" s="231">
        <f>ROUND(I725*H725,2)</f>
        <v>0</v>
      </c>
      <c r="BL725" s="17" t="s">
        <v>255</v>
      </c>
      <c r="BM725" s="230" t="s">
        <v>1487</v>
      </c>
    </row>
    <row r="726" spans="1:47" s="2" customFormat="1" ht="12">
      <c r="A726" s="38"/>
      <c r="B726" s="39"/>
      <c r="C726" s="40"/>
      <c r="D726" s="232" t="s">
        <v>165</v>
      </c>
      <c r="E726" s="40"/>
      <c r="F726" s="233" t="s">
        <v>1486</v>
      </c>
      <c r="G726" s="40"/>
      <c r="H726" s="40"/>
      <c r="I726" s="136"/>
      <c r="J726" s="40"/>
      <c r="K726" s="40"/>
      <c r="L726" s="44"/>
      <c r="M726" s="234"/>
      <c r="N726" s="235"/>
      <c r="O726" s="84"/>
      <c r="P726" s="84"/>
      <c r="Q726" s="84"/>
      <c r="R726" s="84"/>
      <c r="S726" s="84"/>
      <c r="T726" s="85"/>
      <c r="U726" s="38"/>
      <c r="V726" s="38"/>
      <c r="W726" s="38"/>
      <c r="X726" s="38"/>
      <c r="Y726" s="38"/>
      <c r="Z726" s="38"/>
      <c r="AA726" s="38"/>
      <c r="AB726" s="38"/>
      <c r="AC726" s="38"/>
      <c r="AD726" s="38"/>
      <c r="AE726" s="38"/>
      <c r="AT726" s="17" t="s">
        <v>165</v>
      </c>
      <c r="AU726" s="17" t="s">
        <v>82</v>
      </c>
    </row>
    <row r="727" spans="1:51" s="13" customFormat="1" ht="12">
      <c r="A727" s="13"/>
      <c r="B727" s="236"/>
      <c r="C727" s="237"/>
      <c r="D727" s="232" t="s">
        <v>166</v>
      </c>
      <c r="E727" s="238" t="s">
        <v>19</v>
      </c>
      <c r="F727" s="239" t="s">
        <v>1312</v>
      </c>
      <c r="G727" s="237"/>
      <c r="H727" s="240">
        <v>2</v>
      </c>
      <c r="I727" s="241"/>
      <c r="J727" s="237"/>
      <c r="K727" s="237"/>
      <c r="L727" s="242"/>
      <c r="M727" s="243"/>
      <c r="N727" s="244"/>
      <c r="O727" s="244"/>
      <c r="P727" s="244"/>
      <c r="Q727" s="244"/>
      <c r="R727" s="244"/>
      <c r="S727" s="244"/>
      <c r="T727" s="245"/>
      <c r="U727" s="13"/>
      <c r="V727" s="13"/>
      <c r="W727" s="13"/>
      <c r="X727" s="13"/>
      <c r="Y727" s="13"/>
      <c r="Z727" s="13"/>
      <c r="AA727" s="13"/>
      <c r="AB727" s="13"/>
      <c r="AC727" s="13"/>
      <c r="AD727" s="13"/>
      <c r="AE727" s="13"/>
      <c r="AT727" s="246" t="s">
        <v>166</v>
      </c>
      <c r="AU727" s="246" t="s">
        <v>82</v>
      </c>
      <c r="AV727" s="13" t="s">
        <v>85</v>
      </c>
      <c r="AW727" s="13" t="s">
        <v>34</v>
      </c>
      <c r="AX727" s="13" t="s">
        <v>82</v>
      </c>
      <c r="AY727" s="246" t="s">
        <v>158</v>
      </c>
    </row>
    <row r="728" spans="1:63" s="12" customFormat="1" ht="25.9" customHeight="1">
      <c r="A728" s="12"/>
      <c r="B728" s="205"/>
      <c r="C728" s="206"/>
      <c r="D728" s="207" t="s">
        <v>73</v>
      </c>
      <c r="E728" s="208" t="s">
        <v>1247</v>
      </c>
      <c r="F728" s="208" t="s">
        <v>1248</v>
      </c>
      <c r="G728" s="206"/>
      <c r="H728" s="206"/>
      <c r="I728" s="209"/>
      <c r="J728" s="210">
        <f>BK728</f>
        <v>0</v>
      </c>
      <c r="K728" s="206"/>
      <c r="L728" s="211"/>
      <c r="M728" s="212"/>
      <c r="N728" s="213"/>
      <c r="O728" s="213"/>
      <c r="P728" s="214">
        <f>SUM(P729:P732)</f>
        <v>0</v>
      </c>
      <c r="Q728" s="213"/>
      <c r="R728" s="214">
        <f>SUM(R729:R732)</f>
        <v>0</v>
      </c>
      <c r="S728" s="213"/>
      <c r="T728" s="215">
        <f>SUM(T729:T732)</f>
        <v>0</v>
      </c>
      <c r="U728" s="12"/>
      <c r="V728" s="12"/>
      <c r="W728" s="12"/>
      <c r="X728" s="12"/>
      <c r="Y728" s="12"/>
      <c r="Z728" s="12"/>
      <c r="AA728" s="12"/>
      <c r="AB728" s="12"/>
      <c r="AC728" s="12"/>
      <c r="AD728" s="12"/>
      <c r="AE728" s="12"/>
      <c r="AR728" s="216" t="s">
        <v>163</v>
      </c>
      <c r="AT728" s="217" t="s">
        <v>73</v>
      </c>
      <c r="AU728" s="217" t="s">
        <v>74</v>
      </c>
      <c r="AY728" s="216" t="s">
        <v>158</v>
      </c>
      <c r="BK728" s="218">
        <f>SUM(BK729:BK732)</f>
        <v>0</v>
      </c>
    </row>
    <row r="729" spans="1:65" s="2" customFormat="1" ht="16.5" customHeight="1">
      <c r="A729" s="38"/>
      <c r="B729" s="39"/>
      <c r="C729" s="219" t="s">
        <v>1223</v>
      </c>
      <c r="D729" s="219" t="s">
        <v>159</v>
      </c>
      <c r="E729" s="220" t="s">
        <v>1258</v>
      </c>
      <c r="F729" s="221" t="s">
        <v>1259</v>
      </c>
      <c r="G729" s="222" t="s">
        <v>1252</v>
      </c>
      <c r="H729" s="223">
        <v>24</v>
      </c>
      <c r="I729" s="224"/>
      <c r="J729" s="225">
        <f>ROUND(I729*H729,2)</f>
        <v>0</v>
      </c>
      <c r="K729" s="221" t="s">
        <v>213</v>
      </c>
      <c r="L729" s="44"/>
      <c r="M729" s="226" t="s">
        <v>19</v>
      </c>
      <c r="N729" s="227" t="s">
        <v>45</v>
      </c>
      <c r="O729" s="84"/>
      <c r="P729" s="228">
        <f>O729*H729</f>
        <v>0</v>
      </c>
      <c r="Q729" s="228">
        <v>0</v>
      </c>
      <c r="R729" s="228">
        <f>Q729*H729</f>
        <v>0</v>
      </c>
      <c r="S729" s="228">
        <v>0</v>
      </c>
      <c r="T729" s="229">
        <f>S729*H729</f>
        <v>0</v>
      </c>
      <c r="U729" s="38"/>
      <c r="V729" s="38"/>
      <c r="W729" s="38"/>
      <c r="X729" s="38"/>
      <c r="Y729" s="38"/>
      <c r="Z729" s="38"/>
      <c r="AA729" s="38"/>
      <c r="AB729" s="38"/>
      <c r="AC729" s="38"/>
      <c r="AD729" s="38"/>
      <c r="AE729" s="38"/>
      <c r="AR729" s="230" t="s">
        <v>249</v>
      </c>
      <c r="AT729" s="230" t="s">
        <v>159</v>
      </c>
      <c r="AU729" s="230" t="s">
        <v>82</v>
      </c>
      <c r="AY729" s="17" t="s">
        <v>158</v>
      </c>
      <c r="BE729" s="231">
        <f>IF(N729="základní",J729,0)</f>
        <v>0</v>
      </c>
      <c r="BF729" s="231">
        <f>IF(N729="snížená",J729,0)</f>
        <v>0</v>
      </c>
      <c r="BG729" s="231">
        <f>IF(N729="zákl. přenesená",J729,0)</f>
        <v>0</v>
      </c>
      <c r="BH729" s="231">
        <f>IF(N729="sníž. přenesená",J729,0)</f>
        <v>0</v>
      </c>
      <c r="BI729" s="231">
        <f>IF(N729="nulová",J729,0)</f>
        <v>0</v>
      </c>
      <c r="BJ729" s="17" t="s">
        <v>82</v>
      </c>
      <c r="BK729" s="231">
        <f>ROUND(I729*H729,2)</f>
        <v>0</v>
      </c>
      <c r="BL729" s="17" t="s">
        <v>249</v>
      </c>
      <c r="BM729" s="230" t="s">
        <v>1488</v>
      </c>
    </row>
    <row r="730" spans="1:47" s="2" customFormat="1" ht="12">
      <c r="A730" s="38"/>
      <c r="B730" s="39"/>
      <c r="C730" s="40"/>
      <c r="D730" s="232" t="s">
        <v>165</v>
      </c>
      <c r="E730" s="40"/>
      <c r="F730" s="233" t="s">
        <v>1261</v>
      </c>
      <c r="G730" s="40"/>
      <c r="H730" s="40"/>
      <c r="I730" s="136"/>
      <c r="J730" s="40"/>
      <c r="K730" s="40"/>
      <c r="L730" s="44"/>
      <c r="M730" s="234"/>
      <c r="N730" s="235"/>
      <c r="O730" s="84"/>
      <c r="P730" s="84"/>
      <c r="Q730" s="84"/>
      <c r="R730" s="84"/>
      <c r="S730" s="84"/>
      <c r="T730" s="85"/>
      <c r="U730" s="38"/>
      <c r="V730" s="38"/>
      <c r="W730" s="38"/>
      <c r="X730" s="38"/>
      <c r="Y730" s="38"/>
      <c r="Z730" s="38"/>
      <c r="AA730" s="38"/>
      <c r="AB730" s="38"/>
      <c r="AC730" s="38"/>
      <c r="AD730" s="38"/>
      <c r="AE730" s="38"/>
      <c r="AT730" s="17" t="s">
        <v>165</v>
      </c>
      <c r="AU730" s="17" t="s">
        <v>82</v>
      </c>
    </row>
    <row r="731" spans="1:47" s="2" customFormat="1" ht="12">
      <c r="A731" s="38"/>
      <c r="B731" s="39"/>
      <c r="C731" s="40"/>
      <c r="D731" s="232" t="s">
        <v>181</v>
      </c>
      <c r="E731" s="40"/>
      <c r="F731" s="258" t="s">
        <v>1489</v>
      </c>
      <c r="G731" s="40"/>
      <c r="H731" s="40"/>
      <c r="I731" s="136"/>
      <c r="J731" s="40"/>
      <c r="K731" s="40"/>
      <c r="L731" s="44"/>
      <c r="M731" s="234"/>
      <c r="N731" s="235"/>
      <c r="O731" s="84"/>
      <c r="P731" s="84"/>
      <c r="Q731" s="84"/>
      <c r="R731" s="84"/>
      <c r="S731" s="84"/>
      <c r="T731" s="85"/>
      <c r="U731" s="38"/>
      <c r="V731" s="38"/>
      <c r="W731" s="38"/>
      <c r="X731" s="38"/>
      <c r="Y731" s="38"/>
      <c r="Z731" s="38"/>
      <c r="AA731" s="38"/>
      <c r="AB731" s="38"/>
      <c r="AC731" s="38"/>
      <c r="AD731" s="38"/>
      <c r="AE731" s="38"/>
      <c r="AT731" s="17" t="s">
        <v>181</v>
      </c>
      <c r="AU731" s="17" t="s">
        <v>82</v>
      </c>
    </row>
    <row r="732" spans="1:51" s="13" customFormat="1" ht="12">
      <c r="A732" s="13"/>
      <c r="B732" s="236"/>
      <c r="C732" s="237"/>
      <c r="D732" s="232" t="s">
        <v>166</v>
      </c>
      <c r="E732" s="238" t="s">
        <v>19</v>
      </c>
      <c r="F732" s="239" t="s">
        <v>1490</v>
      </c>
      <c r="G732" s="237"/>
      <c r="H732" s="240">
        <v>24</v>
      </c>
      <c r="I732" s="241"/>
      <c r="J732" s="237"/>
      <c r="K732" s="237"/>
      <c r="L732" s="242"/>
      <c r="M732" s="243"/>
      <c r="N732" s="244"/>
      <c r="O732" s="244"/>
      <c r="P732" s="244"/>
      <c r="Q732" s="244"/>
      <c r="R732" s="244"/>
      <c r="S732" s="244"/>
      <c r="T732" s="245"/>
      <c r="U732" s="13"/>
      <c r="V732" s="13"/>
      <c r="W732" s="13"/>
      <c r="X732" s="13"/>
      <c r="Y732" s="13"/>
      <c r="Z732" s="13"/>
      <c r="AA732" s="13"/>
      <c r="AB732" s="13"/>
      <c r="AC732" s="13"/>
      <c r="AD732" s="13"/>
      <c r="AE732" s="13"/>
      <c r="AT732" s="246" t="s">
        <v>166</v>
      </c>
      <c r="AU732" s="246" t="s">
        <v>82</v>
      </c>
      <c r="AV732" s="13" t="s">
        <v>85</v>
      </c>
      <c r="AW732" s="13" t="s">
        <v>34</v>
      </c>
      <c r="AX732" s="13" t="s">
        <v>82</v>
      </c>
      <c r="AY732" s="246" t="s">
        <v>158</v>
      </c>
    </row>
    <row r="733" spans="1:63" s="12" customFormat="1" ht="25.9" customHeight="1">
      <c r="A733" s="12"/>
      <c r="B733" s="205"/>
      <c r="C733" s="206"/>
      <c r="D733" s="207" t="s">
        <v>73</v>
      </c>
      <c r="E733" s="208" t="s">
        <v>1262</v>
      </c>
      <c r="F733" s="208" t="s">
        <v>1263</v>
      </c>
      <c r="G733" s="206"/>
      <c r="H733" s="206"/>
      <c r="I733" s="209"/>
      <c r="J733" s="210">
        <f>BK733</f>
        <v>0</v>
      </c>
      <c r="K733" s="206"/>
      <c r="L733" s="211"/>
      <c r="M733" s="212"/>
      <c r="N733" s="213"/>
      <c r="O733" s="213"/>
      <c r="P733" s="214">
        <f>P734</f>
        <v>0</v>
      </c>
      <c r="Q733" s="213"/>
      <c r="R733" s="214">
        <f>R734</f>
        <v>0</v>
      </c>
      <c r="S733" s="213"/>
      <c r="T733" s="215">
        <f>T734</f>
        <v>0</v>
      </c>
      <c r="U733" s="12"/>
      <c r="V733" s="12"/>
      <c r="W733" s="12"/>
      <c r="X733" s="12"/>
      <c r="Y733" s="12"/>
      <c r="Z733" s="12"/>
      <c r="AA733" s="12"/>
      <c r="AB733" s="12"/>
      <c r="AC733" s="12"/>
      <c r="AD733" s="12"/>
      <c r="AE733" s="12"/>
      <c r="AR733" s="216" t="s">
        <v>191</v>
      </c>
      <c r="AT733" s="217" t="s">
        <v>73</v>
      </c>
      <c r="AU733" s="217" t="s">
        <v>74</v>
      </c>
      <c r="AY733" s="216" t="s">
        <v>158</v>
      </c>
      <c r="BK733" s="218">
        <f>BK734</f>
        <v>0</v>
      </c>
    </row>
    <row r="734" spans="1:63" s="12" customFormat="1" ht="22.8" customHeight="1">
      <c r="A734" s="12"/>
      <c r="B734" s="205"/>
      <c r="C734" s="206"/>
      <c r="D734" s="207" t="s">
        <v>73</v>
      </c>
      <c r="E734" s="269" t="s">
        <v>1264</v>
      </c>
      <c r="F734" s="269" t="s">
        <v>1265</v>
      </c>
      <c r="G734" s="206"/>
      <c r="H734" s="206"/>
      <c r="I734" s="209"/>
      <c r="J734" s="270">
        <f>BK734</f>
        <v>0</v>
      </c>
      <c r="K734" s="206"/>
      <c r="L734" s="211"/>
      <c r="M734" s="212"/>
      <c r="N734" s="213"/>
      <c r="O734" s="213"/>
      <c r="P734" s="214">
        <f>SUM(P735:P746)</f>
        <v>0</v>
      </c>
      <c r="Q734" s="213"/>
      <c r="R734" s="214">
        <f>SUM(R735:R746)</f>
        <v>0</v>
      </c>
      <c r="S734" s="213"/>
      <c r="T734" s="215">
        <f>SUM(T735:T746)</f>
        <v>0</v>
      </c>
      <c r="U734" s="12"/>
      <c r="V734" s="12"/>
      <c r="W734" s="12"/>
      <c r="X734" s="12"/>
      <c r="Y734" s="12"/>
      <c r="Z734" s="12"/>
      <c r="AA734" s="12"/>
      <c r="AB734" s="12"/>
      <c r="AC734" s="12"/>
      <c r="AD734" s="12"/>
      <c r="AE734" s="12"/>
      <c r="AR734" s="216" t="s">
        <v>191</v>
      </c>
      <c r="AT734" s="217" t="s">
        <v>73</v>
      </c>
      <c r="AU734" s="217" t="s">
        <v>82</v>
      </c>
      <c r="AY734" s="216" t="s">
        <v>158</v>
      </c>
      <c r="BK734" s="218">
        <f>SUM(BK735:BK746)</f>
        <v>0</v>
      </c>
    </row>
    <row r="735" spans="1:65" s="2" customFormat="1" ht="16.5" customHeight="1">
      <c r="A735" s="38"/>
      <c r="B735" s="39"/>
      <c r="C735" s="219" t="s">
        <v>1228</v>
      </c>
      <c r="D735" s="219" t="s">
        <v>159</v>
      </c>
      <c r="E735" s="220" t="s">
        <v>1267</v>
      </c>
      <c r="F735" s="221" t="s">
        <v>1268</v>
      </c>
      <c r="G735" s="222" t="s">
        <v>1269</v>
      </c>
      <c r="H735" s="223">
        <v>1</v>
      </c>
      <c r="I735" s="224"/>
      <c r="J735" s="225">
        <f>ROUND(I735*H735,2)</f>
        <v>0</v>
      </c>
      <c r="K735" s="221" t="s">
        <v>213</v>
      </c>
      <c r="L735" s="44"/>
      <c r="M735" s="226" t="s">
        <v>19</v>
      </c>
      <c r="N735" s="227" t="s">
        <v>45</v>
      </c>
      <c r="O735" s="84"/>
      <c r="P735" s="228">
        <f>O735*H735</f>
        <v>0</v>
      </c>
      <c r="Q735" s="228">
        <v>0</v>
      </c>
      <c r="R735" s="228">
        <f>Q735*H735</f>
        <v>0</v>
      </c>
      <c r="S735" s="228">
        <v>0</v>
      </c>
      <c r="T735" s="229">
        <f>S735*H735</f>
        <v>0</v>
      </c>
      <c r="U735" s="38"/>
      <c r="V735" s="38"/>
      <c r="W735" s="38"/>
      <c r="X735" s="38"/>
      <c r="Y735" s="38"/>
      <c r="Z735" s="38"/>
      <c r="AA735" s="38"/>
      <c r="AB735" s="38"/>
      <c r="AC735" s="38"/>
      <c r="AD735" s="38"/>
      <c r="AE735" s="38"/>
      <c r="AR735" s="230" t="s">
        <v>1270</v>
      </c>
      <c r="AT735" s="230" t="s">
        <v>159</v>
      </c>
      <c r="AU735" s="230" t="s">
        <v>85</v>
      </c>
      <c r="AY735" s="17" t="s">
        <v>158</v>
      </c>
      <c r="BE735" s="231">
        <f>IF(N735="základní",J735,0)</f>
        <v>0</v>
      </c>
      <c r="BF735" s="231">
        <f>IF(N735="snížená",J735,0)</f>
        <v>0</v>
      </c>
      <c r="BG735" s="231">
        <f>IF(N735="zákl. přenesená",J735,0)</f>
        <v>0</v>
      </c>
      <c r="BH735" s="231">
        <f>IF(N735="sníž. přenesená",J735,0)</f>
        <v>0</v>
      </c>
      <c r="BI735" s="231">
        <f>IF(N735="nulová",J735,0)</f>
        <v>0</v>
      </c>
      <c r="BJ735" s="17" t="s">
        <v>82</v>
      </c>
      <c r="BK735" s="231">
        <f>ROUND(I735*H735,2)</f>
        <v>0</v>
      </c>
      <c r="BL735" s="17" t="s">
        <v>1270</v>
      </c>
      <c r="BM735" s="230" t="s">
        <v>1491</v>
      </c>
    </row>
    <row r="736" spans="1:47" s="2" customFormat="1" ht="12">
      <c r="A736" s="38"/>
      <c r="B736" s="39"/>
      <c r="C736" s="40"/>
      <c r="D736" s="232" t="s">
        <v>165</v>
      </c>
      <c r="E736" s="40"/>
      <c r="F736" s="233" t="s">
        <v>1272</v>
      </c>
      <c r="G736" s="40"/>
      <c r="H736" s="40"/>
      <c r="I736" s="136"/>
      <c r="J736" s="40"/>
      <c r="K736" s="40"/>
      <c r="L736" s="44"/>
      <c r="M736" s="234"/>
      <c r="N736" s="235"/>
      <c r="O736" s="84"/>
      <c r="P736" s="84"/>
      <c r="Q736" s="84"/>
      <c r="R736" s="84"/>
      <c r="S736" s="84"/>
      <c r="T736" s="85"/>
      <c r="U736" s="38"/>
      <c r="V736" s="38"/>
      <c r="W736" s="38"/>
      <c r="X736" s="38"/>
      <c r="Y736" s="38"/>
      <c r="Z736" s="38"/>
      <c r="AA736" s="38"/>
      <c r="AB736" s="38"/>
      <c r="AC736" s="38"/>
      <c r="AD736" s="38"/>
      <c r="AE736" s="38"/>
      <c r="AT736" s="17" t="s">
        <v>165</v>
      </c>
      <c r="AU736" s="17" t="s">
        <v>85</v>
      </c>
    </row>
    <row r="737" spans="1:65" s="2" customFormat="1" ht="16.5" customHeight="1">
      <c r="A737" s="38"/>
      <c r="B737" s="39"/>
      <c r="C737" s="219" t="s">
        <v>1233</v>
      </c>
      <c r="D737" s="219" t="s">
        <v>159</v>
      </c>
      <c r="E737" s="220" t="s">
        <v>1274</v>
      </c>
      <c r="F737" s="221" t="s">
        <v>1275</v>
      </c>
      <c r="G737" s="222" t="s">
        <v>1269</v>
      </c>
      <c r="H737" s="223">
        <v>1</v>
      </c>
      <c r="I737" s="224"/>
      <c r="J737" s="225">
        <f>ROUND(I737*H737,2)</f>
        <v>0</v>
      </c>
      <c r="K737" s="221" t="s">
        <v>213</v>
      </c>
      <c r="L737" s="44"/>
      <c r="M737" s="226" t="s">
        <v>19</v>
      </c>
      <c r="N737" s="227" t="s">
        <v>45</v>
      </c>
      <c r="O737" s="84"/>
      <c r="P737" s="228">
        <f>O737*H737</f>
        <v>0</v>
      </c>
      <c r="Q737" s="228">
        <v>0</v>
      </c>
      <c r="R737" s="228">
        <f>Q737*H737</f>
        <v>0</v>
      </c>
      <c r="S737" s="228">
        <v>0</v>
      </c>
      <c r="T737" s="229">
        <f>S737*H737</f>
        <v>0</v>
      </c>
      <c r="U737" s="38"/>
      <c r="V737" s="38"/>
      <c r="W737" s="38"/>
      <c r="X737" s="38"/>
      <c r="Y737" s="38"/>
      <c r="Z737" s="38"/>
      <c r="AA737" s="38"/>
      <c r="AB737" s="38"/>
      <c r="AC737" s="38"/>
      <c r="AD737" s="38"/>
      <c r="AE737" s="38"/>
      <c r="AR737" s="230" t="s">
        <v>1270</v>
      </c>
      <c r="AT737" s="230" t="s">
        <v>159</v>
      </c>
      <c r="AU737" s="230" t="s">
        <v>85</v>
      </c>
      <c r="AY737" s="17" t="s">
        <v>158</v>
      </c>
      <c r="BE737" s="231">
        <f>IF(N737="základní",J737,0)</f>
        <v>0</v>
      </c>
      <c r="BF737" s="231">
        <f>IF(N737="snížená",J737,0)</f>
        <v>0</v>
      </c>
      <c r="BG737" s="231">
        <f>IF(N737="zákl. přenesená",J737,0)</f>
        <v>0</v>
      </c>
      <c r="BH737" s="231">
        <f>IF(N737="sníž. přenesená",J737,0)</f>
        <v>0</v>
      </c>
      <c r="BI737" s="231">
        <f>IF(N737="nulová",J737,0)</f>
        <v>0</v>
      </c>
      <c r="BJ737" s="17" t="s">
        <v>82</v>
      </c>
      <c r="BK737" s="231">
        <f>ROUND(I737*H737,2)</f>
        <v>0</v>
      </c>
      <c r="BL737" s="17" t="s">
        <v>1270</v>
      </c>
      <c r="BM737" s="230" t="s">
        <v>1492</v>
      </c>
    </row>
    <row r="738" spans="1:47" s="2" customFormat="1" ht="12">
      <c r="A738" s="38"/>
      <c r="B738" s="39"/>
      <c r="C738" s="40"/>
      <c r="D738" s="232" t="s">
        <v>165</v>
      </c>
      <c r="E738" s="40"/>
      <c r="F738" s="233" t="s">
        <v>1275</v>
      </c>
      <c r="G738" s="40"/>
      <c r="H738" s="40"/>
      <c r="I738" s="136"/>
      <c r="J738" s="40"/>
      <c r="K738" s="40"/>
      <c r="L738" s="44"/>
      <c r="M738" s="234"/>
      <c r="N738" s="235"/>
      <c r="O738" s="84"/>
      <c r="P738" s="84"/>
      <c r="Q738" s="84"/>
      <c r="R738" s="84"/>
      <c r="S738" s="84"/>
      <c r="T738" s="85"/>
      <c r="U738" s="38"/>
      <c r="V738" s="38"/>
      <c r="W738" s="38"/>
      <c r="X738" s="38"/>
      <c r="Y738" s="38"/>
      <c r="Z738" s="38"/>
      <c r="AA738" s="38"/>
      <c r="AB738" s="38"/>
      <c r="AC738" s="38"/>
      <c r="AD738" s="38"/>
      <c r="AE738" s="38"/>
      <c r="AT738" s="17" t="s">
        <v>165</v>
      </c>
      <c r="AU738" s="17" t="s">
        <v>85</v>
      </c>
    </row>
    <row r="739" spans="1:65" s="2" customFormat="1" ht="16.5" customHeight="1">
      <c r="A739" s="38"/>
      <c r="B739" s="39"/>
      <c r="C739" s="219" t="s">
        <v>1238</v>
      </c>
      <c r="D739" s="219" t="s">
        <v>159</v>
      </c>
      <c r="E739" s="220" t="s">
        <v>1278</v>
      </c>
      <c r="F739" s="221" t="s">
        <v>1279</v>
      </c>
      <c r="G739" s="222" t="s">
        <v>1269</v>
      </c>
      <c r="H739" s="223">
        <v>1</v>
      </c>
      <c r="I739" s="224"/>
      <c r="J739" s="225">
        <f>ROUND(I739*H739,2)</f>
        <v>0</v>
      </c>
      <c r="K739" s="221" t="s">
        <v>213</v>
      </c>
      <c r="L739" s="44"/>
      <c r="M739" s="226" t="s">
        <v>19</v>
      </c>
      <c r="N739" s="227" t="s">
        <v>45</v>
      </c>
      <c r="O739" s="84"/>
      <c r="P739" s="228">
        <f>O739*H739</f>
        <v>0</v>
      </c>
      <c r="Q739" s="228">
        <v>0</v>
      </c>
      <c r="R739" s="228">
        <f>Q739*H739</f>
        <v>0</v>
      </c>
      <c r="S739" s="228">
        <v>0</v>
      </c>
      <c r="T739" s="229">
        <f>S739*H739</f>
        <v>0</v>
      </c>
      <c r="U739" s="38"/>
      <c r="V739" s="38"/>
      <c r="W739" s="38"/>
      <c r="X739" s="38"/>
      <c r="Y739" s="38"/>
      <c r="Z739" s="38"/>
      <c r="AA739" s="38"/>
      <c r="AB739" s="38"/>
      <c r="AC739" s="38"/>
      <c r="AD739" s="38"/>
      <c r="AE739" s="38"/>
      <c r="AR739" s="230" t="s">
        <v>1270</v>
      </c>
      <c r="AT739" s="230" t="s">
        <v>159</v>
      </c>
      <c r="AU739" s="230" t="s">
        <v>85</v>
      </c>
      <c r="AY739" s="17" t="s">
        <v>158</v>
      </c>
      <c r="BE739" s="231">
        <f>IF(N739="základní",J739,0)</f>
        <v>0</v>
      </c>
      <c r="BF739" s="231">
        <f>IF(N739="snížená",J739,0)</f>
        <v>0</v>
      </c>
      <c r="BG739" s="231">
        <f>IF(N739="zákl. přenesená",J739,0)</f>
        <v>0</v>
      </c>
      <c r="BH739" s="231">
        <f>IF(N739="sníž. přenesená",J739,0)</f>
        <v>0</v>
      </c>
      <c r="BI739" s="231">
        <f>IF(N739="nulová",J739,0)</f>
        <v>0</v>
      </c>
      <c r="BJ739" s="17" t="s">
        <v>82</v>
      </c>
      <c r="BK739" s="231">
        <f>ROUND(I739*H739,2)</f>
        <v>0</v>
      </c>
      <c r="BL739" s="17" t="s">
        <v>1270</v>
      </c>
      <c r="BM739" s="230" t="s">
        <v>1493</v>
      </c>
    </row>
    <row r="740" spans="1:47" s="2" customFormat="1" ht="12">
      <c r="A740" s="38"/>
      <c r="B740" s="39"/>
      <c r="C740" s="40"/>
      <c r="D740" s="232" t="s">
        <v>165</v>
      </c>
      <c r="E740" s="40"/>
      <c r="F740" s="233" t="s">
        <v>1279</v>
      </c>
      <c r="G740" s="40"/>
      <c r="H740" s="40"/>
      <c r="I740" s="136"/>
      <c r="J740" s="40"/>
      <c r="K740" s="40"/>
      <c r="L740" s="44"/>
      <c r="M740" s="234"/>
      <c r="N740" s="235"/>
      <c r="O740" s="84"/>
      <c r="P740" s="84"/>
      <c r="Q740" s="84"/>
      <c r="R740" s="84"/>
      <c r="S740" s="84"/>
      <c r="T740" s="85"/>
      <c r="U740" s="38"/>
      <c r="V740" s="38"/>
      <c r="W740" s="38"/>
      <c r="X740" s="38"/>
      <c r="Y740" s="38"/>
      <c r="Z740" s="38"/>
      <c r="AA740" s="38"/>
      <c r="AB740" s="38"/>
      <c r="AC740" s="38"/>
      <c r="AD740" s="38"/>
      <c r="AE740" s="38"/>
      <c r="AT740" s="17" t="s">
        <v>165</v>
      </c>
      <c r="AU740" s="17" t="s">
        <v>85</v>
      </c>
    </row>
    <row r="741" spans="1:65" s="2" customFormat="1" ht="21.75" customHeight="1">
      <c r="A741" s="38"/>
      <c r="B741" s="39"/>
      <c r="C741" s="219" t="s">
        <v>1242</v>
      </c>
      <c r="D741" s="219" t="s">
        <v>159</v>
      </c>
      <c r="E741" s="220" t="s">
        <v>1282</v>
      </c>
      <c r="F741" s="221" t="s">
        <v>1283</v>
      </c>
      <c r="G741" s="222" t="s">
        <v>1269</v>
      </c>
      <c r="H741" s="223">
        <v>1</v>
      </c>
      <c r="I741" s="224"/>
      <c r="J741" s="225">
        <f>ROUND(I741*H741,2)</f>
        <v>0</v>
      </c>
      <c r="K741" s="221" t="s">
        <v>213</v>
      </c>
      <c r="L741" s="44"/>
      <c r="M741" s="226" t="s">
        <v>19</v>
      </c>
      <c r="N741" s="227" t="s">
        <v>45</v>
      </c>
      <c r="O741" s="84"/>
      <c r="P741" s="228">
        <f>O741*H741</f>
        <v>0</v>
      </c>
      <c r="Q741" s="228">
        <v>0</v>
      </c>
      <c r="R741" s="228">
        <f>Q741*H741</f>
        <v>0</v>
      </c>
      <c r="S741" s="228">
        <v>0</v>
      </c>
      <c r="T741" s="229">
        <f>S741*H741</f>
        <v>0</v>
      </c>
      <c r="U741" s="38"/>
      <c r="V741" s="38"/>
      <c r="W741" s="38"/>
      <c r="X741" s="38"/>
      <c r="Y741" s="38"/>
      <c r="Z741" s="38"/>
      <c r="AA741" s="38"/>
      <c r="AB741" s="38"/>
      <c r="AC741" s="38"/>
      <c r="AD741" s="38"/>
      <c r="AE741" s="38"/>
      <c r="AR741" s="230" t="s">
        <v>1270</v>
      </c>
      <c r="AT741" s="230" t="s">
        <v>159</v>
      </c>
      <c r="AU741" s="230" t="s">
        <v>85</v>
      </c>
      <c r="AY741" s="17" t="s">
        <v>158</v>
      </c>
      <c r="BE741" s="231">
        <f>IF(N741="základní",J741,0)</f>
        <v>0</v>
      </c>
      <c r="BF741" s="231">
        <f>IF(N741="snížená",J741,0)</f>
        <v>0</v>
      </c>
      <c r="BG741" s="231">
        <f>IF(N741="zákl. přenesená",J741,0)</f>
        <v>0</v>
      </c>
      <c r="BH741" s="231">
        <f>IF(N741="sníž. přenesená",J741,0)</f>
        <v>0</v>
      </c>
      <c r="BI741" s="231">
        <f>IF(N741="nulová",J741,0)</f>
        <v>0</v>
      </c>
      <c r="BJ741" s="17" t="s">
        <v>82</v>
      </c>
      <c r="BK741" s="231">
        <f>ROUND(I741*H741,2)</f>
        <v>0</v>
      </c>
      <c r="BL741" s="17" t="s">
        <v>1270</v>
      </c>
      <c r="BM741" s="230" t="s">
        <v>1494</v>
      </c>
    </row>
    <row r="742" spans="1:47" s="2" customFormat="1" ht="12">
      <c r="A742" s="38"/>
      <c r="B742" s="39"/>
      <c r="C742" s="40"/>
      <c r="D742" s="232" t="s">
        <v>165</v>
      </c>
      <c r="E742" s="40"/>
      <c r="F742" s="233" t="s">
        <v>1283</v>
      </c>
      <c r="G742" s="40"/>
      <c r="H742" s="40"/>
      <c r="I742" s="136"/>
      <c r="J742" s="40"/>
      <c r="K742" s="40"/>
      <c r="L742" s="44"/>
      <c r="M742" s="234"/>
      <c r="N742" s="235"/>
      <c r="O742" s="84"/>
      <c r="P742" s="84"/>
      <c r="Q742" s="84"/>
      <c r="R742" s="84"/>
      <c r="S742" s="84"/>
      <c r="T742" s="85"/>
      <c r="U742" s="38"/>
      <c r="V742" s="38"/>
      <c r="W742" s="38"/>
      <c r="X742" s="38"/>
      <c r="Y742" s="38"/>
      <c r="Z742" s="38"/>
      <c r="AA742" s="38"/>
      <c r="AB742" s="38"/>
      <c r="AC742" s="38"/>
      <c r="AD742" s="38"/>
      <c r="AE742" s="38"/>
      <c r="AT742" s="17" t="s">
        <v>165</v>
      </c>
      <c r="AU742" s="17" t="s">
        <v>85</v>
      </c>
    </row>
    <row r="743" spans="1:65" s="2" customFormat="1" ht="16.5" customHeight="1">
      <c r="A743" s="38"/>
      <c r="B743" s="39"/>
      <c r="C743" s="219" t="s">
        <v>1249</v>
      </c>
      <c r="D743" s="219" t="s">
        <v>159</v>
      </c>
      <c r="E743" s="220" t="s">
        <v>1286</v>
      </c>
      <c r="F743" s="221" t="s">
        <v>1287</v>
      </c>
      <c r="G743" s="222" t="s">
        <v>1269</v>
      </c>
      <c r="H743" s="223">
        <v>1</v>
      </c>
      <c r="I743" s="224"/>
      <c r="J743" s="225">
        <f>ROUND(I743*H743,2)</f>
        <v>0</v>
      </c>
      <c r="K743" s="221" t="s">
        <v>213</v>
      </c>
      <c r="L743" s="44"/>
      <c r="M743" s="226" t="s">
        <v>19</v>
      </c>
      <c r="N743" s="227" t="s">
        <v>45</v>
      </c>
      <c r="O743" s="84"/>
      <c r="P743" s="228">
        <f>O743*H743</f>
        <v>0</v>
      </c>
      <c r="Q743" s="228">
        <v>0</v>
      </c>
      <c r="R743" s="228">
        <f>Q743*H743</f>
        <v>0</v>
      </c>
      <c r="S743" s="228">
        <v>0</v>
      </c>
      <c r="T743" s="229">
        <f>S743*H743</f>
        <v>0</v>
      </c>
      <c r="U743" s="38"/>
      <c r="V743" s="38"/>
      <c r="W743" s="38"/>
      <c r="X743" s="38"/>
      <c r="Y743" s="38"/>
      <c r="Z743" s="38"/>
      <c r="AA743" s="38"/>
      <c r="AB743" s="38"/>
      <c r="AC743" s="38"/>
      <c r="AD743" s="38"/>
      <c r="AE743" s="38"/>
      <c r="AR743" s="230" t="s">
        <v>1270</v>
      </c>
      <c r="AT743" s="230" t="s">
        <v>159</v>
      </c>
      <c r="AU743" s="230" t="s">
        <v>85</v>
      </c>
      <c r="AY743" s="17" t="s">
        <v>158</v>
      </c>
      <c r="BE743" s="231">
        <f>IF(N743="základní",J743,0)</f>
        <v>0</v>
      </c>
      <c r="BF743" s="231">
        <f>IF(N743="snížená",J743,0)</f>
        <v>0</v>
      </c>
      <c r="BG743" s="231">
        <f>IF(N743="zákl. přenesená",J743,0)</f>
        <v>0</v>
      </c>
      <c r="BH743" s="231">
        <f>IF(N743="sníž. přenesená",J743,0)</f>
        <v>0</v>
      </c>
      <c r="BI743" s="231">
        <f>IF(N743="nulová",J743,0)</f>
        <v>0</v>
      </c>
      <c r="BJ743" s="17" t="s">
        <v>82</v>
      </c>
      <c r="BK743" s="231">
        <f>ROUND(I743*H743,2)</f>
        <v>0</v>
      </c>
      <c r="BL743" s="17" t="s">
        <v>1270</v>
      </c>
      <c r="BM743" s="230" t="s">
        <v>1495</v>
      </c>
    </row>
    <row r="744" spans="1:47" s="2" customFormat="1" ht="12">
      <c r="A744" s="38"/>
      <c r="B744" s="39"/>
      <c r="C744" s="40"/>
      <c r="D744" s="232" t="s">
        <v>165</v>
      </c>
      <c r="E744" s="40"/>
      <c r="F744" s="233" t="s">
        <v>1287</v>
      </c>
      <c r="G744" s="40"/>
      <c r="H744" s="40"/>
      <c r="I744" s="136"/>
      <c r="J744" s="40"/>
      <c r="K744" s="40"/>
      <c r="L744" s="44"/>
      <c r="M744" s="234"/>
      <c r="N744" s="235"/>
      <c r="O744" s="84"/>
      <c r="P744" s="84"/>
      <c r="Q744" s="84"/>
      <c r="R744" s="84"/>
      <c r="S744" s="84"/>
      <c r="T744" s="85"/>
      <c r="U744" s="38"/>
      <c r="V744" s="38"/>
      <c r="W744" s="38"/>
      <c r="X744" s="38"/>
      <c r="Y744" s="38"/>
      <c r="Z744" s="38"/>
      <c r="AA744" s="38"/>
      <c r="AB744" s="38"/>
      <c r="AC744" s="38"/>
      <c r="AD744" s="38"/>
      <c r="AE744" s="38"/>
      <c r="AT744" s="17" t="s">
        <v>165</v>
      </c>
      <c r="AU744" s="17" t="s">
        <v>85</v>
      </c>
    </row>
    <row r="745" spans="1:65" s="2" customFormat="1" ht="16.5" customHeight="1">
      <c r="A745" s="38"/>
      <c r="B745" s="39"/>
      <c r="C745" s="219" t="s">
        <v>1257</v>
      </c>
      <c r="D745" s="219" t="s">
        <v>159</v>
      </c>
      <c r="E745" s="220" t="s">
        <v>1290</v>
      </c>
      <c r="F745" s="221" t="s">
        <v>1291</v>
      </c>
      <c r="G745" s="222" t="s">
        <v>1269</v>
      </c>
      <c r="H745" s="223">
        <v>1</v>
      </c>
      <c r="I745" s="224"/>
      <c r="J745" s="225">
        <f>ROUND(I745*H745,2)</f>
        <v>0</v>
      </c>
      <c r="K745" s="221" t="s">
        <v>213</v>
      </c>
      <c r="L745" s="44"/>
      <c r="M745" s="226" t="s">
        <v>19</v>
      </c>
      <c r="N745" s="227" t="s">
        <v>45</v>
      </c>
      <c r="O745" s="84"/>
      <c r="P745" s="228">
        <f>O745*H745</f>
        <v>0</v>
      </c>
      <c r="Q745" s="228">
        <v>0</v>
      </c>
      <c r="R745" s="228">
        <f>Q745*H745</f>
        <v>0</v>
      </c>
      <c r="S745" s="228">
        <v>0</v>
      </c>
      <c r="T745" s="229">
        <f>S745*H745</f>
        <v>0</v>
      </c>
      <c r="U745" s="38"/>
      <c r="V745" s="38"/>
      <c r="W745" s="38"/>
      <c r="X745" s="38"/>
      <c r="Y745" s="38"/>
      <c r="Z745" s="38"/>
      <c r="AA745" s="38"/>
      <c r="AB745" s="38"/>
      <c r="AC745" s="38"/>
      <c r="AD745" s="38"/>
      <c r="AE745" s="38"/>
      <c r="AR745" s="230" t="s">
        <v>1270</v>
      </c>
      <c r="AT745" s="230" t="s">
        <v>159</v>
      </c>
      <c r="AU745" s="230" t="s">
        <v>85</v>
      </c>
      <c r="AY745" s="17" t="s">
        <v>158</v>
      </c>
      <c r="BE745" s="231">
        <f>IF(N745="základní",J745,0)</f>
        <v>0</v>
      </c>
      <c r="BF745" s="231">
        <f>IF(N745="snížená",J745,0)</f>
        <v>0</v>
      </c>
      <c r="BG745" s="231">
        <f>IF(N745="zákl. přenesená",J745,0)</f>
        <v>0</v>
      </c>
      <c r="BH745" s="231">
        <f>IF(N745="sníž. přenesená",J745,0)</f>
        <v>0</v>
      </c>
      <c r="BI745" s="231">
        <f>IF(N745="nulová",J745,0)</f>
        <v>0</v>
      </c>
      <c r="BJ745" s="17" t="s">
        <v>82</v>
      </c>
      <c r="BK745" s="231">
        <f>ROUND(I745*H745,2)</f>
        <v>0</v>
      </c>
      <c r="BL745" s="17" t="s">
        <v>1270</v>
      </c>
      <c r="BM745" s="230" t="s">
        <v>1496</v>
      </c>
    </row>
    <row r="746" spans="1:47" s="2" customFormat="1" ht="12">
      <c r="A746" s="38"/>
      <c r="B746" s="39"/>
      <c r="C746" s="40"/>
      <c r="D746" s="232" t="s">
        <v>165</v>
      </c>
      <c r="E746" s="40"/>
      <c r="F746" s="233" t="s">
        <v>1291</v>
      </c>
      <c r="G746" s="40"/>
      <c r="H746" s="40"/>
      <c r="I746" s="136"/>
      <c r="J746" s="40"/>
      <c r="K746" s="40"/>
      <c r="L746" s="44"/>
      <c r="M746" s="271"/>
      <c r="N746" s="272"/>
      <c r="O746" s="273"/>
      <c r="P746" s="273"/>
      <c r="Q746" s="273"/>
      <c r="R746" s="273"/>
      <c r="S746" s="273"/>
      <c r="T746" s="274"/>
      <c r="U746" s="38"/>
      <c r="V746" s="38"/>
      <c r="W746" s="38"/>
      <c r="X746" s="38"/>
      <c r="Y746" s="38"/>
      <c r="Z746" s="38"/>
      <c r="AA746" s="38"/>
      <c r="AB746" s="38"/>
      <c r="AC746" s="38"/>
      <c r="AD746" s="38"/>
      <c r="AE746" s="38"/>
      <c r="AT746" s="17" t="s">
        <v>165</v>
      </c>
      <c r="AU746" s="17" t="s">
        <v>85</v>
      </c>
    </row>
    <row r="747" spans="1:31" s="2" customFormat="1" ht="6.95" customHeight="1">
      <c r="A747" s="38"/>
      <c r="B747" s="59"/>
      <c r="C747" s="60"/>
      <c r="D747" s="60"/>
      <c r="E747" s="60"/>
      <c r="F747" s="60"/>
      <c r="G747" s="60"/>
      <c r="H747" s="60"/>
      <c r="I747" s="169"/>
      <c r="J747" s="60"/>
      <c r="K747" s="60"/>
      <c r="L747" s="44"/>
      <c r="M747" s="38"/>
      <c r="O747" s="38"/>
      <c r="P747" s="38"/>
      <c r="Q747" s="38"/>
      <c r="R747" s="38"/>
      <c r="S747" s="38"/>
      <c r="T747" s="38"/>
      <c r="U747" s="38"/>
      <c r="V747" s="38"/>
      <c r="W747" s="38"/>
      <c r="X747" s="38"/>
      <c r="Y747" s="38"/>
      <c r="Z747" s="38"/>
      <c r="AA747" s="38"/>
      <c r="AB747" s="38"/>
      <c r="AC747" s="38"/>
      <c r="AD747" s="38"/>
      <c r="AE747" s="38"/>
    </row>
  </sheetData>
  <sheetProtection password="CC35" sheet="1" objects="1" scenarios="1" formatColumns="0" formatRows="0" autoFilter="0"/>
  <autoFilter ref="C91:K746"/>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72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91</v>
      </c>
    </row>
    <row r="3" spans="2:46" s="1" customFormat="1" ht="6.95" customHeight="1">
      <c r="B3" s="129"/>
      <c r="C3" s="130"/>
      <c r="D3" s="130"/>
      <c r="E3" s="130"/>
      <c r="F3" s="130"/>
      <c r="G3" s="130"/>
      <c r="H3" s="130"/>
      <c r="I3" s="131"/>
      <c r="J3" s="130"/>
      <c r="K3" s="130"/>
      <c r="L3" s="20"/>
      <c r="AT3" s="17" t="s">
        <v>85</v>
      </c>
    </row>
    <row r="4" spans="2:46" s="1" customFormat="1" ht="24.95" customHeight="1">
      <c r="B4" s="20"/>
      <c r="D4" s="132" t="s">
        <v>118</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Preference veřejné dopravy města Třebíč</v>
      </c>
      <c r="F7" s="134"/>
      <c r="G7" s="134"/>
      <c r="H7" s="134"/>
      <c r="I7" s="128"/>
      <c r="L7" s="20"/>
    </row>
    <row r="8" spans="1:31" s="2" customFormat="1" ht="12" customHeight="1">
      <c r="A8" s="38"/>
      <c r="B8" s="44"/>
      <c r="C8" s="38"/>
      <c r="D8" s="134" t="s">
        <v>119</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1497</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84</v>
      </c>
      <c r="G11" s="38"/>
      <c r="H11" s="38"/>
      <c r="I11" s="140" t="s">
        <v>20</v>
      </c>
      <c r="J11" s="139" t="s">
        <v>121</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25. 5. 2021</v>
      </c>
      <c r="K12" s="38"/>
      <c r="L12" s="137"/>
      <c r="S12" s="38"/>
      <c r="T12" s="38"/>
      <c r="U12" s="38"/>
      <c r="V12" s="38"/>
      <c r="W12" s="38"/>
      <c r="X12" s="38"/>
      <c r="Y12" s="38"/>
      <c r="Z12" s="38"/>
      <c r="AA12" s="38"/>
      <c r="AB12" s="38"/>
      <c r="AC12" s="38"/>
      <c r="AD12" s="38"/>
      <c r="AE12" s="38"/>
    </row>
    <row r="13" spans="1:31" s="2" customFormat="1" ht="21.8" customHeight="1">
      <c r="A13" s="38"/>
      <c r="B13" s="44"/>
      <c r="C13" s="38"/>
      <c r="D13" s="142" t="s">
        <v>122</v>
      </c>
      <c r="E13" s="38"/>
      <c r="F13" s="143" t="s">
        <v>123</v>
      </c>
      <c r="G13" s="38"/>
      <c r="H13" s="38"/>
      <c r="I13" s="144" t="s">
        <v>124</v>
      </c>
      <c r="J13" s="143" t="s">
        <v>125</v>
      </c>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22</v>
      </c>
      <c r="F15" s="38"/>
      <c r="G15" s="38"/>
      <c r="H15" s="38"/>
      <c r="I15" s="140" t="s">
        <v>28</v>
      </c>
      <c r="J15" s="139" t="s">
        <v>29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33</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36</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83.25" customHeight="1">
      <c r="A27" s="145"/>
      <c r="B27" s="146"/>
      <c r="C27" s="145"/>
      <c r="D27" s="145"/>
      <c r="E27" s="147" t="s">
        <v>39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1"/>
      <c r="J29" s="150"/>
      <c r="K29" s="150"/>
      <c r="L29" s="137"/>
      <c r="S29" s="38"/>
      <c r="T29" s="38"/>
      <c r="U29" s="38"/>
      <c r="V29" s="38"/>
      <c r="W29" s="38"/>
      <c r="X29" s="38"/>
      <c r="Y29" s="38"/>
      <c r="Z29" s="38"/>
      <c r="AA29" s="38"/>
      <c r="AB29" s="38"/>
      <c r="AC29" s="38"/>
      <c r="AD29" s="38"/>
      <c r="AE29" s="38"/>
    </row>
    <row r="30" spans="1:31" s="2" customFormat="1" ht="25.4" customHeight="1">
      <c r="A30" s="38"/>
      <c r="B30" s="44"/>
      <c r="C30" s="38"/>
      <c r="D30" s="152" t="s">
        <v>40</v>
      </c>
      <c r="E30" s="38"/>
      <c r="F30" s="38"/>
      <c r="G30" s="38"/>
      <c r="H30" s="38"/>
      <c r="I30" s="136"/>
      <c r="J30" s="153">
        <f>ROUND(J92,2)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1"/>
      <c r="J31" s="150"/>
      <c r="K31" s="150"/>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4" t="s">
        <v>42</v>
      </c>
      <c r="G32" s="38"/>
      <c r="H32" s="38"/>
      <c r="I32" s="155" t="s">
        <v>41</v>
      </c>
      <c r="J32" s="154"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6" t="s">
        <v>44</v>
      </c>
      <c r="E33" s="134" t="s">
        <v>45</v>
      </c>
      <c r="F33" s="157">
        <f>ROUND((SUM(BE92:BE719)),2)</f>
        <v>0</v>
      </c>
      <c r="G33" s="38"/>
      <c r="H33" s="38"/>
      <c r="I33" s="158">
        <v>0.21</v>
      </c>
      <c r="J33" s="157">
        <f>ROUND(((SUM(BE92:BE719))*I33),2)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7">
        <f>ROUND((SUM(BF92:BF719)),2)</f>
        <v>0</v>
      </c>
      <c r="G34" s="38"/>
      <c r="H34" s="38"/>
      <c r="I34" s="158">
        <v>0.15</v>
      </c>
      <c r="J34" s="157">
        <f>ROUND(((SUM(BF92:BF719))*I34),2)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7">
        <f>ROUND((SUM(BG92:BG719)),2)</f>
        <v>0</v>
      </c>
      <c r="G35" s="38"/>
      <c r="H35" s="38"/>
      <c r="I35" s="158">
        <v>0.21</v>
      </c>
      <c r="J35" s="157">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7">
        <f>ROUND((SUM(BH92:BH719)),2)</f>
        <v>0</v>
      </c>
      <c r="G36" s="38"/>
      <c r="H36" s="38"/>
      <c r="I36" s="158">
        <v>0.15</v>
      </c>
      <c r="J36" s="157">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7">
        <f>ROUND((SUM(BI92:BI719)),2)</f>
        <v>0</v>
      </c>
      <c r="G37" s="38"/>
      <c r="H37" s="38"/>
      <c r="I37" s="158">
        <v>0</v>
      </c>
      <c r="J37" s="157">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9"/>
      <c r="D39" s="160" t="s">
        <v>50</v>
      </c>
      <c r="E39" s="161"/>
      <c r="F39" s="161"/>
      <c r="G39" s="162" t="s">
        <v>51</v>
      </c>
      <c r="H39" s="163" t="s">
        <v>52</v>
      </c>
      <c r="I39" s="164"/>
      <c r="J39" s="165">
        <f>SUM(J30:J37)</f>
        <v>0</v>
      </c>
      <c r="K39" s="166"/>
      <c r="L39" s="137"/>
      <c r="S39" s="38"/>
      <c r="T39" s="38"/>
      <c r="U39" s="38"/>
      <c r="V39" s="38"/>
      <c r="W39" s="38"/>
      <c r="X39" s="38"/>
      <c r="Y39" s="38"/>
      <c r="Z39" s="38"/>
      <c r="AA39" s="38"/>
      <c r="AB39" s="38"/>
      <c r="AC39" s="38"/>
      <c r="AD39" s="38"/>
      <c r="AE39" s="38"/>
    </row>
    <row r="40" spans="1:31" s="2" customFormat="1" ht="14.4" customHeight="1">
      <c r="A40" s="38"/>
      <c r="B40" s="167"/>
      <c r="C40" s="168"/>
      <c r="D40" s="168"/>
      <c r="E40" s="168"/>
      <c r="F40" s="168"/>
      <c r="G40" s="168"/>
      <c r="H40" s="168"/>
      <c r="I40" s="169"/>
      <c r="J40" s="168"/>
      <c r="K40" s="168"/>
      <c r="L40" s="137"/>
      <c r="S40" s="38"/>
      <c r="T40" s="38"/>
      <c r="U40" s="38"/>
      <c r="V40" s="38"/>
      <c r="W40" s="38"/>
      <c r="X40" s="38"/>
      <c r="Y40" s="38"/>
      <c r="Z40" s="38"/>
      <c r="AA40" s="38"/>
      <c r="AB40" s="38"/>
      <c r="AC40" s="38"/>
      <c r="AD40" s="38"/>
      <c r="AE40" s="38"/>
    </row>
    <row r="44" spans="1:31" s="2" customFormat="1" ht="6.95" customHeight="1">
      <c r="A44" s="38"/>
      <c r="B44" s="170"/>
      <c r="C44" s="171"/>
      <c r="D44" s="171"/>
      <c r="E44" s="171"/>
      <c r="F44" s="171"/>
      <c r="G44" s="171"/>
      <c r="H44" s="171"/>
      <c r="I44" s="172"/>
      <c r="J44" s="171"/>
      <c r="K44" s="171"/>
      <c r="L44" s="137"/>
      <c r="S44" s="38"/>
      <c r="T44" s="38"/>
      <c r="U44" s="38"/>
      <c r="V44" s="38"/>
      <c r="W44" s="38"/>
      <c r="X44" s="38"/>
      <c r="Y44" s="38"/>
      <c r="Z44" s="38"/>
      <c r="AA44" s="38"/>
      <c r="AB44" s="38"/>
      <c r="AC44" s="38"/>
      <c r="AD44" s="38"/>
      <c r="AE44" s="38"/>
    </row>
    <row r="45" spans="1:31" s="2" customFormat="1" ht="24.95" customHeight="1">
      <c r="A45" s="38"/>
      <c r="B45" s="39"/>
      <c r="C45" s="23" t="s">
        <v>126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3" t="str">
        <f>E7</f>
        <v>Preference veřejné dopravy města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119</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E1.a - Komenského nám. JIH - SSZ</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Město Třebíč</v>
      </c>
      <c r="G52" s="40"/>
      <c r="H52" s="40"/>
      <c r="I52" s="140" t="s">
        <v>23</v>
      </c>
      <c r="J52" s="72" t="str">
        <f>IF(J12="","",J12)</f>
        <v>25. 5. 2021</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32</v>
      </c>
      <c r="J54" s="36" t="str">
        <f>E21</f>
        <v>Ing. Karel Tomek</v>
      </c>
      <c r="K54" s="40"/>
      <c r="L54" s="137"/>
      <c r="S54" s="38"/>
      <c r="T54" s="38"/>
      <c r="U54" s="38"/>
      <c r="V54" s="38"/>
      <c r="W54" s="38"/>
      <c r="X54" s="38"/>
      <c r="Y54" s="38"/>
      <c r="Z54" s="38"/>
      <c r="AA54" s="38"/>
      <c r="AB54" s="38"/>
      <c r="AC54" s="38"/>
      <c r="AD54" s="38"/>
      <c r="AE54" s="38"/>
    </row>
    <row r="55" spans="1:31" s="2" customFormat="1" ht="25.65" customHeight="1">
      <c r="A55" s="38"/>
      <c r="B55" s="39"/>
      <c r="C55" s="32" t="s">
        <v>30</v>
      </c>
      <c r="D55" s="40"/>
      <c r="E55" s="40"/>
      <c r="F55" s="27" t="str">
        <f>IF(E18="","",E18)</f>
        <v>Vyplň údaj</v>
      </c>
      <c r="G55" s="40"/>
      <c r="H55" s="40"/>
      <c r="I55" s="140" t="s">
        <v>35</v>
      </c>
      <c r="J55" s="36" t="str">
        <f>E24</f>
        <v>Ivalú Macarena Ávila Herrera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4" t="s">
        <v>127</v>
      </c>
      <c r="D57" s="175"/>
      <c r="E57" s="175"/>
      <c r="F57" s="175"/>
      <c r="G57" s="175"/>
      <c r="H57" s="175"/>
      <c r="I57" s="176"/>
      <c r="J57" s="177" t="s">
        <v>128</v>
      </c>
      <c r="K57" s="175"/>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8" t="s">
        <v>72</v>
      </c>
      <c r="D59" s="40"/>
      <c r="E59" s="40"/>
      <c r="F59" s="40"/>
      <c r="G59" s="40"/>
      <c r="H59" s="40"/>
      <c r="I59" s="136"/>
      <c r="J59" s="102">
        <f>J92</f>
        <v>0</v>
      </c>
      <c r="K59" s="40"/>
      <c r="L59" s="137"/>
      <c r="S59" s="38"/>
      <c r="T59" s="38"/>
      <c r="U59" s="38"/>
      <c r="V59" s="38"/>
      <c r="W59" s="38"/>
      <c r="X59" s="38"/>
      <c r="Y59" s="38"/>
      <c r="Z59" s="38"/>
      <c r="AA59" s="38"/>
      <c r="AB59" s="38"/>
      <c r="AC59" s="38"/>
      <c r="AD59" s="38"/>
      <c r="AE59" s="38"/>
      <c r="AU59" s="17" t="s">
        <v>129</v>
      </c>
    </row>
    <row r="60" spans="1:31" s="9" customFormat="1" ht="24.95" customHeight="1">
      <c r="A60" s="9"/>
      <c r="B60" s="179"/>
      <c r="C60" s="180"/>
      <c r="D60" s="181" t="s">
        <v>130</v>
      </c>
      <c r="E60" s="182"/>
      <c r="F60" s="182"/>
      <c r="G60" s="182"/>
      <c r="H60" s="182"/>
      <c r="I60" s="183"/>
      <c r="J60" s="184">
        <f>J93</f>
        <v>0</v>
      </c>
      <c r="K60" s="180"/>
      <c r="L60" s="185"/>
      <c r="S60" s="9"/>
      <c r="T60" s="9"/>
      <c r="U60" s="9"/>
      <c r="V60" s="9"/>
      <c r="W60" s="9"/>
      <c r="X60" s="9"/>
      <c r="Y60" s="9"/>
      <c r="Z60" s="9"/>
      <c r="AA60" s="9"/>
      <c r="AB60" s="9"/>
      <c r="AC60" s="9"/>
      <c r="AD60" s="9"/>
      <c r="AE60" s="9"/>
    </row>
    <row r="61" spans="1:31" s="9" customFormat="1" ht="24.95" customHeight="1">
      <c r="A61" s="9"/>
      <c r="B61" s="179"/>
      <c r="C61" s="180"/>
      <c r="D61" s="181" t="s">
        <v>131</v>
      </c>
      <c r="E61" s="182"/>
      <c r="F61" s="182"/>
      <c r="G61" s="182"/>
      <c r="H61" s="182"/>
      <c r="I61" s="183"/>
      <c r="J61" s="184">
        <f>J113</f>
        <v>0</v>
      </c>
      <c r="K61" s="180"/>
      <c r="L61" s="185"/>
      <c r="S61" s="9"/>
      <c r="T61" s="9"/>
      <c r="U61" s="9"/>
      <c r="V61" s="9"/>
      <c r="W61" s="9"/>
      <c r="X61" s="9"/>
      <c r="Y61" s="9"/>
      <c r="Z61" s="9"/>
      <c r="AA61" s="9"/>
      <c r="AB61" s="9"/>
      <c r="AC61" s="9"/>
      <c r="AD61" s="9"/>
      <c r="AE61" s="9"/>
    </row>
    <row r="62" spans="1:31" s="9" customFormat="1" ht="24.95" customHeight="1">
      <c r="A62" s="9"/>
      <c r="B62" s="179"/>
      <c r="C62" s="180"/>
      <c r="D62" s="181" t="s">
        <v>132</v>
      </c>
      <c r="E62" s="182"/>
      <c r="F62" s="182"/>
      <c r="G62" s="182"/>
      <c r="H62" s="182"/>
      <c r="I62" s="183"/>
      <c r="J62" s="184">
        <f>J120</f>
        <v>0</v>
      </c>
      <c r="K62" s="180"/>
      <c r="L62" s="185"/>
      <c r="S62" s="9"/>
      <c r="T62" s="9"/>
      <c r="U62" s="9"/>
      <c r="V62" s="9"/>
      <c r="W62" s="9"/>
      <c r="X62" s="9"/>
      <c r="Y62" s="9"/>
      <c r="Z62" s="9"/>
      <c r="AA62" s="9"/>
      <c r="AB62" s="9"/>
      <c r="AC62" s="9"/>
      <c r="AD62" s="9"/>
      <c r="AE62" s="9"/>
    </row>
    <row r="63" spans="1:31" s="10" customFormat="1" ht="19.9" customHeight="1">
      <c r="A63" s="10"/>
      <c r="B63" s="186"/>
      <c r="C63" s="187"/>
      <c r="D63" s="188" t="s">
        <v>133</v>
      </c>
      <c r="E63" s="189"/>
      <c r="F63" s="189"/>
      <c r="G63" s="189"/>
      <c r="H63" s="189"/>
      <c r="I63" s="190"/>
      <c r="J63" s="191">
        <f>J121</f>
        <v>0</v>
      </c>
      <c r="K63" s="187"/>
      <c r="L63" s="192"/>
      <c r="S63" s="10"/>
      <c r="T63" s="10"/>
      <c r="U63" s="10"/>
      <c r="V63" s="10"/>
      <c r="W63" s="10"/>
      <c r="X63" s="10"/>
      <c r="Y63" s="10"/>
      <c r="Z63" s="10"/>
      <c r="AA63" s="10"/>
      <c r="AB63" s="10"/>
      <c r="AC63" s="10"/>
      <c r="AD63" s="10"/>
      <c r="AE63" s="10"/>
    </row>
    <row r="64" spans="1:31" s="9" customFormat="1" ht="24.95" customHeight="1">
      <c r="A64" s="9"/>
      <c r="B64" s="179"/>
      <c r="C64" s="180"/>
      <c r="D64" s="181" t="s">
        <v>134</v>
      </c>
      <c r="E64" s="182"/>
      <c r="F64" s="182"/>
      <c r="G64" s="182"/>
      <c r="H64" s="182"/>
      <c r="I64" s="183"/>
      <c r="J64" s="184">
        <f>J140</f>
        <v>0</v>
      </c>
      <c r="K64" s="180"/>
      <c r="L64" s="185"/>
      <c r="S64" s="9"/>
      <c r="T64" s="9"/>
      <c r="U64" s="9"/>
      <c r="V64" s="9"/>
      <c r="W64" s="9"/>
      <c r="X64" s="9"/>
      <c r="Y64" s="9"/>
      <c r="Z64" s="9"/>
      <c r="AA64" s="9"/>
      <c r="AB64" s="9"/>
      <c r="AC64" s="9"/>
      <c r="AD64" s="9"/>
      <c r="AE64" s="9"/>
    </row>
    <row r="65" spans="1:31" s="9" customFormat="1" ht="24.95" customHeight="1">
      <c r="A65" s="9"/>
      <c r="B65" s="179"/>
      <c r="C65" s="180"/>
      <c r="D65" s="181" t="s">
        <v>135</v>
      </c>
      <c r="E65" s="182"/>
      <c r="F65" s="182"/>
      <c r="G65" s="182"/>
      <c r="H65" s="182"/>
      <c r="I65" s="183"/>
      <c r="J65" s="184">
        <f>J244</f>
        <v>0</v>
      </c>
      <c r="K65" s="180"/>
      <c r="L65" s="185"/>
      <c r="S65" s="9"/>
      <c r="T65" s="9"/>
      <c r="U65" s="9"/>
      <c r="V65" s="9"/>
      <c r="W65" s="9"/>
      <c r="X65" s="9"/>
      <c r="Y65" s="9"/>
      <c r="Z65" s="9"/>
      <c r="AA65" s="9"/>
      <c r="AB65" s="9"/>
      <c r="AC65" s="9"/>
      <c r="AD65" s="9"/>
      <c r="AE65" s="9"/>
    </row>
    <row r="66" spans="1:31" s="10" customFormat="1" ht="19.9" customHeight="1">
      <c r="A66" s="10"/>
      <c r="B66" s="186"/>
      <c r="C66" s="187"/>
      <c r="D66" s="188" t="s">
        <v>136</v>
      </c>
      <c r="E66" s="189"/>
      <c r="F66" s="189"/>
      <c r="G66" s="189"/>
      <c r="H66" s="189"/>
      <c r="I66" s="190"/>
      <c r="J66" s="191">
        <f>J557</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137</v>
      </c>
      <c r="E67" s="189"/>
      <c r="F67" s="189"/>
      <c r="G67" s="189"/>
      <c r="H67" s="189"/>
      <c r="I67" s="190"/>
      <c r="J67" s="191">
        <f>J617</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138</v>
      </c>
      <c r="E68" s="189"/>
      <c r="F68" s="189"/>
      <c r="G68" s="189"/>
      <c r="H68" s="189"/>
      <c r="I68" s="190"/>
      <c r="J68" s="191">
        <f>J621</f>
        <v>0</v>
      </c>
      <c r="K68" s="187"/>
      <c r="L68" s="192"/>
      <c r="S68" s="10"/>
      <c r="T68" s="10"/>
      <c r="U68" s="10"/>
      <c r="V68" s="10"/>
      <c r="W68" s="10"/>
      <c r="X68" s="10"/>
      <c r="Y68" s="10"/>
      <c r="Z68" s="10"/>
      <c r="AA68" s="10"/>
      <c r="AB68" s="10"/>
      <c r="AC68" s="10"/>
      <c r="AD68" s="10"/>
      <c r="AE68" s="10"/>
    </row>
    <row r="69" spans="1:31" s="9" customFormat="1" ht="24.95" customHeight="1">
      <c r="A69" s="9"/>
      <c r="B69" s="179"/>
      <c r="C69" s="180"/>
      <c r="D69" s="181" t="s">
        <v>139</v>
      </c>
      <c r="E69" s="182"/>
      <c r="F69" s="182"/>
      <c r="G69" s="182"/>
      <c r="H69" s="182"/>
      <c r="I69" s="183"/>
      <c r="J69" s="184">
        <f>J634</f>
        <v>0</v>
      </c>
      <c r="K69" s="180"/>
      <c r="L69" s="185"/>
      <c r="S69" s="9"/>
      <c r="T69" s="9"/>
      <c r="U69" s="9"/>
      <c r="V69" s="9"/>
      <c r="W69" s="9"/>
      <c r="X69" s="9"/>
      <c r="Y69" s="9"/>
      <c r="Z69" s="9"/>
      <c r="AA69" s="9"/>
      <c r="AB69" s="9"/>
      <c r="AC69" s="9"/>
      <c r="AD69" s="9"/>
      <c r="AE69" s="9"/>
    </row>
    <row r="70" spans="1:31" s="9" customFormat="1" ht="24.95" customHeight="1">
      <c r="A70" s="9"/>
      <c r="B70" s="179"/>
      <c r="C70" s="180"/>
      <c r="D70" s="181" t="s">
        <v>140</v>
      </c>
      <c r="E70" s="182"/>
      <c r="F70" s="182"/>
      <c r="G70" s="182"/>
      <c r="H70" s="182"/>
      <c r="I70" s="183"/>
      <c r="J70" s="184">
        <f>J700</f>
        <v>0</v>
      </c>
      <c r="K70" s="180"/>
      <c r="L70" s="185"/>
      <c r="S70" s="9"/>
      <c r="T70" s="9"/>
      <c r="U70" s="9"/>
      <c r="V70" s="9"/>
      <c r="W70" s="9"/>
      <c r="X70" s="9"/>
      <c r="Y70" s="9"/>
      <c r="Z70" s="9"/>
      <c r="AA70" s="9"/>
      <c r="AB70" s="9"/>
      <c r="AC70" s="9"/>
      <c r="AD70" s="9"/>
      <c r="AE70" s="9"/>
    </row>
    <row r="71" spans="1:31" s="9" customFormat="1" ht="24.95" customHeight="1">
      <c r="A71" s="9"/>
      <c r="B71" s="179"/>
      <c r="C71" s="180"/>
      <c r="D71" s="181" t="s">
        <v>141</v>
      </c>
      <c r="E71" s="182"/>
      <c r="F71" s="182"/>
      <c r="G71" s="182"/>
      <c r="H71" s="182"/>
      <c r="I71" s="183"/>
      <c r="J71" s="184">
        <f>J705</f>
        <v>0</v>
      </c>
      <c r="K71" s="180"/>
      <c r="L71" s="185"/>
      <c r="S71" s="9"/>
      <c r="T71" s="9"/>
      <c r="U71" s="9"/>
      <c r="V71" s="9"/>
      <c r="W71" s="9"/>
      <c r="X71" s="9"/>
      <c r="Y71" s="9"/>
      <c r="Z71" s="9"/>
      <c r="AA71" s="9"/>
      <c r="AB71" s="9"/>
      <c r="AC71" s="9"/>
      <c r="AD71" s="9"/>
      <c r="AE71" s="9"/>
    </row>
    <row r="72" spans="1:31" s="10" customFormat="1" ht="19.9" customHeight="1">
      <c r="A72" s="10"/>
      <c r="B72" s="186"/>
      <c r="C72" s="187"/>
      <c r="D72" s="188" t="s">
        <v>142</v>
      </c>
      <c r="E72" s="189"/>
      <c r="F72" s="189"/>
      <c r="G72" s="189"/>
      <c r="H72" s="189"/>
      <c r="I72" s="190"/>
      <c r="J72" s="191">
        <f>J706</f>
        <v>0</v>
      </c>
      <c r="K72" s="187"/>
      <c r="L72" s="192"/>
      <c r="S72" s="10"/>
      <c r="T72" s="10"/>
      <c r="U72" s="10"/>
      <c r="V72" s="10"/>
      <c r="W72" s="10"/>
      <c r="X72" s="10"/>
      <c r="Y72" s="10"/>
      <c r="Z72" s="10"/>
      <c r="AA72" s="10"/>
      <c r="AB72" s="10"/>
      <c r="AC72" s="10"/>
      <c r="AD72" s="10"/>
      <c r="AE72" s="10"/>
    </row>
    <row r="73" spans="1:31" s="2" customFormat="1" ht="21.8"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6.95" customHeight="1">
      <c r="A74" s="38"/>
      <c r="B74" s="59"/>
      <c r="C74" s="60"/>
      <c r="D74" s="60"/>
      <c r="E74" s="60"/>
      <c r="F74" s="60"/>
      <c r="G74" s="60"/>
      <c r="H74" s="60"/>
      <c r="I74" s="169"/>
      <c r="J74" s="60"/>
      <c r="K74" s="60"/>
      <c r="L74" s="137"/>
      <c r="S74" s="38"/>
      <c r="T74" s="38"/>
      <c r="U74" s="38"/>
      <c r="V74" s="38"/>
      <c r="W74" s="38"/>
      <c r="X74" s="38"/>
      <c r="Y74" s="38"/>
      <c r="Z74" s="38"/>
      <c r="AA74" s="38"/>
      <c r="AB74" s="38"/>
      <c r="AC74" s="38"/>
      <c r="AD74" s="38"/>
      <c r="AE74" s="38"/>
    </row>
    <row r="78" spans="1:31" s="2" customFormat="1" ht="6.95" customHeight="1">
      <c r="A78" s="38"/>
      <c r="B78" s="61"/>
      <c r="C78" s="62"/>
      <c r="D78" s="62"/>
      <c r="E78" s="62"/>
      <c r="F78" s="62"/>
      <c r="G78" s="62"/>
      <c r="H78" s="62"/>
      <c r="I78" s="172"/>
      <c r="J78" s="62"/>
      <c r="K78" s="62"/>
      <c r="L78" s="137"/>
      <c r="S78" s="38"/>
      <c r="T78" s="38"/>
      <c r="U78" s="38"/>
      <c r="V78" s="38"/>
      <c r="W78" s="38"/>
      <c r="X78" s="38"/>
      <c r="Y78" s="38"/>
      <c r="Z78" s="38"/>
      <c r="AA78" s="38"/>
      <c r="AB78" s="38"/>
      <c r="AC78" s="38"/>
      <c r="AD78" s="38"/>
      <c r="AE78" s="38"/>
    </row>
    <row r="79" spans="1:31" s="2" customFormat="1" ht="24.95" customHeight="1">
      <c r="A79" s="38"/>
      <c r="B79" s="39"/>
      <c r="C79" s="23" t="s">
        <v>143</v>
      </c>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2" customHeight="1">
      <c r="A81" s="38"/>
      <c r="B81" s="39"/>
      <c r="C81" s="32" t="s">
        <v>16</v>
      </c>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6.5" customHeight="1">
      <c r="A82" s="38"/>
      <c r="B82" s="39"/>
      <c r="C82" s="40"/>
      <c r="D82" s="40"/>
      <c r="E82" s="173" t="str">
        <f>E7</f>
        <v>Preference veřejné dopravy města Třebíč</v>
      </c>
      <c r="F82" s="32"/>
      <c r="G82" s="32"/>
      <c r="H82" s="32"/>
      <c r="I82" s="136"/>
      <c r="J82" s="40"/>
      <c r="K82" s="40"/>
      <c r="L82" s="137"/>
      <c r="S82" s="38"/>
      <c r="T82" s="38"/>
      <c r="U82" s="38"/>
      <c r="V82" s="38"/>
      <c r="W82" s="38"/>
      <c r="X82" s="38"/>
      <c r="Y82" s="38"/>
      <c r="Z82" s="38"/>
      <c r="AA82" s="38"/>
      <c r="AB82" s="38"/>
      <c r="AC82" s="38"/>
      <c r="AD82" s="38"/>
      <c r="AE82" s="38"/>
    </row>
    <row r="83" spans="1:31" s="2" customFormat="1" ht="12" customHeight="1">
      <c r="A83" s="38"/>
      <c r="B83" s="39"/>
      <c r="C83" s="32" t="s">
        <v>119</v>
      </c>
      <c r="D83" s="40"/>
      <c r="E83" s="40"/>
      <c r="F83" s="40"/>
      <c r="G83" s="40"/>
      <c r="H83" s="40"/>
      <c r="I83" s="136"/>
      <c r="J83" s="40"/>
      <c r="K83" s="40"/>
      <c r="L83" s="137"/>
      <c r="S83" s="38"/>
      <c r="T83" s="38"/>
      <c r="U83" s="38"/>
      <c r="V83" s="38"/>
      <c r="W83" s="38"/>
      <c r="X83" s="38"/>
      <c r="Y83" s="38"/>
      <c r="Z83" s="38"/>
      <c r="AA83" s="38"/>
      <c r="AB83" s="38"/>
      <c r="AC83" s="38"/>
      <c r="AD83" s="38"/>
      <c r="AE83" s="38"/>
    </row>
    <row r="84" spans="1:31" s="2" customFormat="1" ht="16.5" customHeight="1">
      <c r="A84" s="38"/>
      <c r="B84" s="39"/>
      <c r="C84" s="40"/>
      <c r="D84" s="40"/>
      <c r="E84" s="69" t="str">
        <f>E9</f>
        <v>E1.a - Komenského nám. JIH - SSZ</v>
      </c>
      <c r="F84" s="40"/>
      <c r="G84" s="40"/>
      <c r="H84" s="40"/>
      <c r="I84" s="136"/>
      <c r="J84" s="40"/>
      <c r="K84" s="40"/>
      <c r="L84" s="137"/>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136"/>
      <c r="J85" s="40"/>
      <c r="K85" s="40"/>
      <c r="L85" s="137"/>
      <c r="S85" s="38"/>
      <c r="T85" s="38"/>
      <c r="U85" s="38"/>
      <c r="V85" s="38"/>
      <c r="W85" s="38"/>
      <c r="X85" s="38"/>
      <c r="Y85" s="38"/>
      <c r="Z85" s="38"/>
      <c r="AA85" s="38"/>
      <c r="AB85" s="38"/>
      <c r="AC85" s="38"/>
      <c r="AD85" s="38"/>
      <c r="AE85" s="38"/>
    </row>
    <row r="86" spans="1:31" s="2" customFormat="1" ht="12" customHeight="1">
      <c r="A86" s="38"/>
      <c r="B86" s="39"/>
      <c r="C86" s="32" t="s">
        <v>21</v>
      </c>
      <c r="D86" s="40"/>
      <c r="E86" s="40"/>
      <c r="F86" s="27" t="str">
        <f>F12</f>
        <v>Město Třebíč</v>
      </c>
      <c r="G86" s="40"/>
      <c r="H86" s="40"/>
      <c r="I86" s="140" t="s">
        <v>23</v>
      </c>
      <c r="J86" s="72" t="str">
        <f>IF(J12="","",J12)</f>
        <v>25. 5. 2021</v>
      </c>
      <c r="K86" s="40"/>
      <c r="L86" s="137"/>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136"/>
      <c r="J87" s="40"/>
      <c r="K87" s="40"/>
      <c r="L87" s="137"/>
      <c r="S87" s="38"/>
      <c r="T87" s="38"/>
      <c r="U87" s="38"/>
      <c r="V87" s="38"/>
      <c r="W87" s="38"/>
      <c r="X87" s="38"/>
      <c r="Y87" s="38"/>
      <c r="Z87" s="38"/>
      <c r="AA87" s="38"/>
      <c r="AB87" s="38"/>
      <c r="AC87" s="38"/>
      <c r="AD87" s="38"/>
      <c r="AE87" s="38"/>
    </row>
    <row r="88" spans="1:31" s="2" customFormat="1" ht="15.15" customHeight="1">
      <c r="A88" s="38"/>
      <c r="B88" s="39"/>
      <c r="C88" s="32" t="s">
        <v>25</v>
      </c>
      <c r="D88" s="40"/>
      <c r="E88" s="40"/>
      <c r="F88" s="27" t="str">
        <f>E15</f>
        <v>Město Třebíč</v>
      </c>
      <c r="G88" s="40"/>
      <c r="H88" s="40"/>
      <c r="I88" s="140" t="s">
        <v>32</v>
      </c>
      <c r="J88" s="36" t="str">
        <f>E21</f>
        <v>Ing. Karel Tomek</v>
      </c>
      <c r="K88" s="40"/>
      <c r="L88" s="137"/>
      <c r="S88" s="38"/>
      <c r="T88" s="38"/>
      <c r="U88" s="38"/>
      <c r="V88" s="38"/>
      <c r="W88" s="38"/>
      <c r="X88" s="38"/>
      <c r="Y88" s="38"/>
      <c r="Z88" s="38"/>
      <c r="AA88" s="38"/>
      <c r="AB88" s="38"/>
      <c r="AC88" s="38"/>
      <c r="AD88" s="38"/>
      <c r="AE88" s="38"/>
    </row>
    <row r="89" spans="1:31" s="2" customFormat="1" ht="25.65" customHeight="1">
      <c r="A89" s="38"/>
      <c r="B89" s="39"/>
      <c r="C89" s="32" t="s">
        <v>30</v>
      </c>
      <c r="D89" s="40"/>
      <c r="E89" s="40"/>
      <c r="F89" s="27" t="str">
        <f>IF(E18="","",E18)</f>
        <v>Vyplň údaj</v>
      </c>
      <c r="G89" s="40"/>
      <c r="H89" s="40"/>
      <c r="I89" s="140" t="s">
        <v>35</v>
      </c>
      <c r="J89" s="36" t="str">
        <f>E24</f>
        <v>Ivalú Macarena Ávila Herrera</v>
      </c>
      <c r="K89" s="40"/>
      <c r="L89" s="137"/>
      <c r="S89" s="38"/>
      <c r="T89" s="38"/>
      <c r="U89" s="38"/>
      <c r="V89" s="38"/>
      <c r="W89" s="38"/>
      <c r="X89" s="38"/>
      <c r="Y89" s="38"/>
      <c r="Z89" s="38"/>
      <c r="AA89" s="38"/>
      <c r="AB89" s="38"/>
      <c r="AC89" s="38"/>
      <c r="AD89" s="38"/>
      <c r="AE89" s="38"/>
    </row>
    <row r="90" spans="1:31" s="2" customFormat="1" ht="10.3" customHeight="1">
      <c r="A90" s="38"/>
      <c r="B90" s="39"/>
      <c r="C90" s="40"/>
      <c r="D90" s="40"/>
      <c r="E90" s="40"/>
      <c r="F90" s="40"/>
      <c r="G90" s="40"/>
      <c r="H90" s="40"/>
      <c r="I90" s="136"/>
      <c r="J90" s="40"/>
      <c r="K90" s="40"/>
      <c r="L90" s="137"/>
      <c r="S90" s="38"/>
      <c r="T90" s="38"/>
      <c r="U90" s="38"/>
      <c r="V90" s="38"/>
      <c r="W90" s="38"/>
      <c r="X90" s="38"/>
      <c r="Y90" s="38"/>
      <c r="Z90" s="38"/>
      <c r="AA90" s="38"/>
      <c r="AB90" s="38"/>
      <c r="AC90" s="38"/>
      <c r="AD90" s="38"/>
      <c r="AE90" s="38"/>
    </row>
    <row r="91" spans="1:31" s="11" customFormat="1" ht="29.25" customHeight="1">
      <c r="A91" s="193"/>
      <c r="B91" s="194"/>
      <c r="C91" s="195" t="s">
        <v>144</v>
      </c>
      <c r="D91" s="196" t="s">
        <v>59</v>
      </c>
      <c r="E91" s="196" t="s">
        <v>55</v>
      </c>
      <c r="F91" s="196" t="s">
        <v>56</v>
      </c>
      <c r="G91" s="196" t="s">
        <v>145</v>
      </c>
      <c r="H91" s="196" t="s">
        <v>146</v>
      </c>
      <c r="I91" s="197" t="s">
        <v>147</v>
      </c>
      <c r="J91" s="196" t="s">
        <v>128</v>
      </c>
      <c r="K91" s="198" t="s">
        <v>148</v>
      </c>
      <c r="L91" s="199"/>
      <c r="M91" s="92" t="s">
        <v>19</v>
      </c>
      <c r="N91" s="93" t="s">
        <v>44</v>
      </c>
      <c r="O91" s="93" t="s">
        <v>149</v>
      </c>
      <c r="P91" s="93" t="s">
        <v>150</v>
      </c>
      <c r="Q91" s="93" t="s">
        <v>151</v>
      </c>
      <c r="R91" s="93" t="s">
        <v>152</v>
      </c>
      <c r="S91" s="93" t="s">
        <v>153</v>
      </c>
      <c r="T91" s="94" t="s">
        <v>154</v>
      </c>
      <c r="U91" s="193"/>
      <c r="V91" s="193"/>
      <c r="W91" s="193"/>
      <c r="X91" s="193"/>
      <c r="Y91" s="193"/>
      <c r="Z91" s="193"/>
      <c r="AA91" s="193"/>
      <c r="AB91" s="193"/>
      <c r="AC91" s="193"/>
      <c r="AD91" s="193"/>
      <c r="AE91" s="193"/>
    </row>
    <row r="92" spans="1:63" s="2" customFormat="1" ht="22.8" customHeight="1">
      <c r="A92" s="38"/>
      <c r="B92" s="39"/>
      <c r="C92" s="99" t="s">
        <v>155</v>
      </c>
      <c r="D92" s="40"/>
      <c r="E92" s="40"/>
      <c r="F92" s="40"/>
      <c r="G92" s="40"/>
      <c r="H92" s="40"/>
      <c r="I92" s="136"/>
      <c r="J92" s="200">
        <f>BK92</f>
        <v>0</v>
      </c>
      <c r="K92" s="40"/>
      <c r="L92" s="44"/>
      <c r="M92" s="95"/>
      <c r="N92" s="201"/>
      <c r="O92" s="96"/>
      <c r="P92" s="202">
        <f>P93+P113+P120+P140+P244+P634+P700+P705</f>
        <v>0</v>
      </c>
      <c r="Q92" s="96"/>
      <c r="R92" s="202">
        <f>R93+R113+R120+R140+R244+R634+R700+R705</f>
        <v>61.808220999999996</v>
      </c>
      <c r="S92" s="96"/>
      <c r="T92" s="203">
        <f>T93+T113+T120+T140+T244+T634+T700+T705</f>
        <v>8.4</v>
      </c>
      <c r="U92" s="38"/>
      <c r="V92" s="38"/>
      <c r="W92" s="38"/>
      <c r="X92" s="38"/>
      <c r="Y92" s="38"/>
      <c r="Z92" s="38"/>
      <c r="AA92" s="38"/>
      <c r="AB92" s="38"/>
      <c r="AC92" s="38"/>
      <c r="AD92" s="38"/>
      <c r="AE92" s="38"/>
      <c r="AT92" s="17" t="s">
        <v>73</v>
      </c>
      <c r="AU92" s="17" t="s">
        <v>129</v>
      </c>
      <c r="BK92" s="204">
        <f>BK93+BK113+BK120+BK140+BK244+BK634+BK700+BK705</f>
        <v>0</v>
      </c>
    </row>
    <row r="93" spans="1:63" s="12" customFormat="1" ht="25.9" customHeight="1">
      <c r="A93" s="12"/>
      <c r="B93" s="205"/>
      <c r="C93" s="206"/>
      <c r="D93" s="207" t="s">
        <v>73</v>
      </c>
      <c r="E93" s="208" t="s">
        <v>156</v>
      </c>
      <c r="F93" s="208" t="s">
        <v>157</v>
      </c>
      <c r="G93" s="206"/>
      <c r="H93" s="206"/>
      <c r="I93" s="209"/>
      <c r="J93" s="210">
        <f>BK93</f>
        <v>0</v>
      </c>
      <c r="K93" s="206"/>
      <c r="L93" s="211"/>
      <c r="M93" s="212"/>
      <c r="N93" s="213"/>
      <c r="O93" s="213"/>
      <c r="P93" s="214">
        <f>SUM(P94:P112)</f>
        <v>0</v>
      </c>
      <c r="Q93" s="213"/>
      <c r="R93" s="214">
        <f>SUM(R94:R112)</f>
        <v>0</v>
      </c>
      <c r="S93" s="213"/>
      <c r="T93" s="215">
        <f>SUM(T94:T112)</f>
        <v>0</v>
      </c>
      <c r="U93" s="12"/>
      <c r="V93" s="12"/>
      <c r="W93" s="12"/>
      <c r="X93" s="12"/>
      <c r="Y93" s="12"/>
      <c r="Z93" s="12"/>
      <c r="AA93" s="12"/>
      <c r="AB93" s="12"/>
      <c r="AC93" s="12"/>
      <c r="AD93" s="12"/>
      <c r="AE93" s="12"/>
      <c r="AR93" s="216" t="s">
        <v>82</v>
      </c>
      <c r="AT93" s="217" t="s">
        <v>73</v>
      </c>
      <c r="AU93" s="217" t="s">
        <v>74</v>
      </c>
      <c r="AY93" s="216" t="s">
        <v>158</v>
      </c>
      <c r="BK93" s="218">
        <f>SUM(BK94:BK112)</f>
        <v>0</v>
      </c>
    </row>
    <row r="94" spans="1:65" s="2" customFormat="1" ht="16.5" customHeight="1">
      <c r="A94" s="38"/>
      <c r="B94" s="39"/>
      <c r="C94" s="219" t="s">
        <v>82</v>
      </c>
      <c r="D94" s="219" t="s">
        <v>159</v>
      </c>
      <c r="E94" s="220" t="s">
        <v>160</v>
      </c>
      <c r="F94" s="221" t="s">
        <v>161</v>
      </c>
      <c r="G94" s="222" t="s">
        <v>162</v>
      </c>
      <c r="H94" s="223">
        <v>107.8</v>
      </c>
      <c r="I94" s="224"/>
      <c r="J94" s="225">
        <f>ROUND(I94*H94,2)</f>
        <v>0</v>
      </c>
      <c r="K94" s="221" t="s">
        <v>19</v>
      </c>
      <c r="L94" s="44"/>
      <c r="M94" s="226" t="s">
        <v>19</v>
      </c>
      <c r="N94" s="227" t="s">
        <v>45</v>
      </c>
      <c r="O94" s="84"/>
      <c r="P94" s="228">
        <f>O94*H94</f>
        <v>0</v>
      </c>
      <c r="Q94" s="228">
        <v>0</v>
      </c>
      <c r="R94" s="228">
        <f>Q94*H94</f>
        <v>0</v>
      </c>
      <c r="S94" s="228">
        <v>0</v>
      </c>
      <c r="T94" s="229">
        <f>S94*H94</f>
        <v>0</v>
      </c>
      <c r="U94" s="38"/>
      <c r="V94" s="38"/>
      <c r="W94" s="38"/>
      <c r="X94" s="38"/>
      <c r="Y94" s="38"/>
      <c r="Z94" s="38"/>
      <c r="AA94" s="38"/>
      <c r="AB94" s="38"/>
      <c r="AC94" s="38"/>
      <c r="AD94" s="38"/>
      <c r="AE94" s="38"/>
      <c r="AR94" s="230" t="s">
        <v>163</v>
      </c>
      <c r="AT94" s="230" t="s">
        <v>159</v>
      </c>
      <c r="AU94" s="230" t="s">
        <v>82</v>
      </c>
      <c r="AY94" s="17" t="s">
        <v>158</v>
      </c>
      <c r="BE94" s="231">
        <f>IF(N94="základní",J94,0)</f>
        <v>0</v>
      </c>
      <c r="BF94" s="231">
        <f>IF(N94="snížená",J94,0)</f>
        <v>0</v>
      </c>
      <c r="BG94" s="231">
        <f>IF(N94="zákl. přenesená",J94,0)</f>
        <v>0</v>
      </c>
      <c r="BH94" s="231">
        <f>IF(N94="sníž. přenesená",J94,0)</f>
        <v>0</v>
      </c>
      <c r="BI94" s="231">
        <f>IF(N94="nulová",J94,0)</f>
        <v>0</v>
      </c>
      <c r="BJ94" s="17" t="s">
        <v>82</v>
      </c>
      <c r="BK94" s="231">
        <f>ROUND(I94*H94,2)</f>
        <v>0</v>
      </c>
      <c r="BL94" s="17" t="s">
        <v>163</v>
      </c>
      <c r="BM94" s="230" t="s">
        <v>164</v>
      </c>
    </row>
    <row r="95" spans="1:47" s="2" customFormat="1" ht="12">
      <c r="A95" s="38"/>
      <c r="B95" s="39"/>
      <c r="C95" s="40"/>
      <c r="D95" s="232" t="s">
        <v>165</v>
      </c>
      <c r="E95" s="40"/>
      <c r="F95" s="233" t="s">
        <v>161</v>
      </c>
      <c r="G95" s="40"/>
      <c r="H95" s="40"/>
      <c r="I95" s="136"/>
      <c r="J95" s="40"/>
      <c r="K95" s="40"/>
      <c r="L95" s="44"/>
      <c r="M95" s="234"/>
      <c r="N95" s="235"/>
      <c r="O95" s="84"/>
      <c r="P95" s="84"/>
      <c r="Q95" s="84"/>
      <c r="R95" s="84"/>
      <c r="S95" s="84"/>
      <c r="T95" s="85"/>
      <c r="U95" s="38"/>
      <c r="V95" s="38"/>
      <c r="W95" s="38"/>
      <c r="X95" s="38"/>
      <c r="Y95" s="38"/>
      <c r="Z95" s="38"/>
      <c r="AA95" s="38"/>
      <c r="AB95" s="38"/>
      <c r="AC95" s="38"/>
      <c r="AD95" s="38"/>
      <c r="AE95" s="38"/>
      <c r="AT95" s="17" t="s">
        <v>165</v>
      </c>
      <c r="AU95" s="17" t="s">
        <v>82</v>
      </c>
    </row>
    <row r="96" spans="1:51" s="13" customFormat="1" ht="12">
      <c r="A96" s="13"/>
      <c r="B96" s="236"/>
      <c r="C96" s="237"/>
      <c r="D96" s="232" t="s">
        <v>166</v>
      </c>
      <c r="E96" s="238" t="s">
        <v>19</v>
      </c>
      <c r="F96" s="239" t="s">
        <v>1498</v>
      </c>
      <c r="G96" s="237"/>
      <c r="H96" s="240">
        <v>98</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166</v>
      </c>
      <c r="AU96" s="246" t="s">
        <v>82</v>
      </c>
      <c r="AV96" s="13" t="s">
        <v>85</v>
      </c>
      <c r="AW96" s="13" t="s">
        <v>34</v>
      </c>
      <c r="AX96" s="13" t="s">
        <v>82</v>
      </c>
      <c r="AY96" s="246" t="s">
        <v>158</v>
      </c>
    </row>
    <row r="97" spans="1:51" s="13" customFormat="1" ht="12">
      <c r="A97" s="13"/>
      <c r="B97" s="236"/>
      <c r="C97" s="237"/>
      <c r="D97" s="232" t="s">
        <v>166</v>
      </c>
      <c r="E97" s="237"/>
      <c r="F97" s="239" t="s">
        <v>1499</v>
      </c>
      <c r="G97" s="237"/>
      <c r="H97" s="240">
        <v>107.8</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166</v>
      </c>
      <c r="AU97" s="246" t="s">
        <v>82</v>
      </c>
      <c r="AV97" s="13" t="s">
        <v>85</v>
      </c>
      <c r="AW97" s="13" t="s">
        <v>4</v>
      </c>
      <c r="AX97" s="13" t="s">
        <v>82</v>
      </c>
      <c r="AY97" s="246" t="s">
        <v>158</v>
      </c>
    </row>
    <row r="98" spans="1:65" s="2" customFormat="1" ht="21.75" customHeight="1">
      <c r="A98" s="38"/>
      <c r="B98" s="39"/>
      <c r="C98" s="219" t="s">
        <v>85</v>
      </c>
      <c r="D98" s="219" t="s">
        <v>159</v>
      </c>
      <c r="E98" s="220" t="s">
        <v>169</v>
      </c>
      <c r="F98" s="221" t="s">
        <v>170</v>
      </c>
      <c r="G98" s="222" t="s">
        <v>171</v>
      </c>
      <c r="H98" s="223">
        <v>7</v>
      </c>
      <c r="I98" s="224"/>
      <c r="J98" s="225">
        <f>ROUND(I98*H98,2)</f>
        <v>0</v>
      </c>
      <c r="K98" s="221" t="s">
        <v>19</v>
      </c>
      <c r="L98" s="44"/>
      <c r="M98" s="226" t="s">
        <v>19</v>
      </c>
      <c r="N98" s="227" t="s">
        <v>45</v>
      </c>
      <c r="O98" s="84"/>
      <c r="P98" s="228">
        <f>O98*H98</f>
        <v>0</v>
      </c>
      <c r="Q98" s="228">
        <v>0</v>
      </c>
      <c r="R98" s="228">
        <f>Q98*H98</f>
        <v>0</v>
      </c>
      <c r="S98" s="228">
        <v>0</v>
      </c>
      <c r="T98" s="229">
        <f>S98*H98</f>
        <v>0</v>
      </c>
      <c r="U98" s="38"/>
      <c r="V98" s="38"/>
      <c r="W98" s="38"/>
      <c r="X98" s="38"/>
      <c r="Y98" s="38"/>
      <c r="Z98" s="38"/>
      <c r="AA98" s="38"/>
      <c r="AB98" s="38"/>
      <c r="AC98" s="38"/>
      <c r="AD98" s="38"/>
      <c r="AE98" s="38"/>
      <c r="AR98" s="230" t="s">
        <v>163</v>
      </c>
      <c r="AT98" s="230" t="s">
        <v>159</v>
      </c>
      <c r="AU98" s="230" t="s">
        <v>82</v>
      </c>
      <c r="AY98" s="17" t="s">
        <v>158</v>
      </c>
      <c r="BE98" s="231">
        <f>IF(N98="základní",J98,0)</f>
        <v>0</v>
      </c>
      <c r="BF98" s="231">
        <f>IF(N98="snížená",J98,0)</f>
        <v>0</v>
      </c>
      <c r="BG98" s="231">
        <f>IF(N98="zákl. přenesená",J98,0)</f>
        <v>0</v>
      </c>
      <c r="BH98" s="231">
        <f>IF(N98="sníž. přenesená",J98,0)</f>
        <v>0</v>
      </c>
      <c r="BI98" s="231">
        <f>IF(N98="nulová",J98,0)</f>
        <v>0</v>
      </c>
      <c r="BJ98" s="17" t="s">
        <v>82</v>
      </c>
      <c r="BK98" s="231">
        <f>ROUND(I98*H98,2)</f>
        <v>0</v>
      </c>
      <c r="BL98" s="17" t="s">
        <v>163</v>
      </c>
      <c r="BM98" s="230" t="s">
        <v>172</v>
      </c>
    </row>
    <row r="99" spans="1:47" s="2" customFormat="1" ht="12">
      <c r="A99" s="38"/>
      <c r="B99" s="39"/>
      <c r="C99" s="40"/>
      <c r="D99" s="232" t="s">
        <v>165</v>
      </c>
      <c r="E99" s="40"/>
      <c r="F99" s="233" t="s">
        <v>170</v>
      </c>
      <c r="G99" s="40"/>
      <c r="H99" s="40"/>
      <c r="I99" s="136"/>
      <c r="J99" s="40"/>
      <c r="K99" s="40"/>
      <c r="L99" s="44"/>
      <c r="M99" s="234"/>
      <c r="N99" s="235"/>
      <c r="O99" s="84"/>
      <c r="P99" s="84"/>
      <c r="Q99" s="84"/>
      <c r="R99" s="84"/>
      <c r="S99" s="84"/>
      <c r="T99" s="85"/>
      <c r="U99" s="38"/>
      <c r="V99" s="38"/>
      <c r="W99" s="38"/>
      <c r="X99" s="38"/>
      <c r="Y99" s="38"/>
      <c r="Z99" s="38"/>
      <c r="AA99" s="38"/>
      <c r="AB99" s="38"/>
      <c r="AC99" s="38"/>
      <c r="AD99" s="38"/>
      <c r="AE99" s="38"/>
      <c r="AT99" s="17" t="s">
        <v>165</v>
      </c>
      <c r="AU99" s="17" t="s">
        <v>82</v>
      </c>
    </row>
    <row r="100" spans="1:51" s="13" customFormat="1" ht="12">
      <c r="A100" s="13"/>
      <c r="B100" s="236"/>
      <c r="C100" s="237"/>
      <c r="D100" s="232" t="s">
        <v>166</v>
      </c>
      <c r="E100" s="238" t="s">
        <v>19</v>
      </c>
      <c r="F100" s="239" t="s">
        <v>1296</v>
      </c>
      <c r="G100" s="237"/>
      <c r="H100" s="240">
        <v>3</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166</v>
      </c>
      <c r="AU100" s="246" t="s">
        <v>82</v>
      </c>
      <c r="AV100" s="13" t="s">
        <v>85</v>
      </c>
      <c r="AW100" s="13" t="s">
        <v>34</v>
      </c>
      <c r="AX100" s="13" t="s">
        <v>74</v>
      </c>
      <c r="AY100" s="246" t="s">
        <v>158</v>
      </c>
    </row>
    <row r="101" spans="1:51" s="13" customFormat="1" ht="12">
      <c r="A101" s="13"/>
      <c r="B101" s="236"/>
      <c r="C101" s="237"/>
      <c r="D101" s="232" t="s">
        <v>166</v>
      </c>
      <c r="E101" s="238" t="s">
        <v>19</v>
      </c>
      <c r="F101" s="239" t="s">
        <v>174</v>
      </c>
      <c r="G101" s="237"/>
      <c r="H101" s="240">
        <v>4</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166</v>
      </c>
      <c r="AU101" s="246" t="s">
        <v>82</v>
      </c>
      <c r="AV101" s="13" t="s">
        <v>85</v>
      </c>
      <c r="AW101" s="13" t="s">
        <v>34</v>
      </c>
      <c r="AX101" s="13" t="s">
        <v>74</v>
      </c>
      <c r="AY101" s="246" t="s">
        <v>158</v>
      </c>
    </row>
    <row r="102" spans="1:51" s="14" customFormat="1" ht="12">
      <c r="A102" s="14"/>
      <c r="B102" s="247"/>
      <c r="C102" s="248"/>
      <c r="D102" s="232" t="s">
        <v>166</v>
      </c>
      <c r="E102" s="249" t="s">
        <v>19</v>
      </c>
      <c r="F102" s="250" t="s">
        <v>175</v>
      </c>
      <c r="G102" s="248"/>
      <c r="H102" s="251">
        <v>7</v>
      </c>
      <c r="I102" s="252"/>
      <c r="J102" s="248"/>
      <c r="K102" s="248"/>
      <c r="L102" s="253"/>
      <c r="M102" s="254"/>
      <c r="N102" s="255"/>
      <c r="O102" s="255"/>
      <c r="P102" s="255"/>
      <c r="Q102" s="255"/>
      <c r="R102" s="255"/>
      <c r="S102" s="255"/>
      <c r="T102" s="256"/>
      <c r="U102" s="14"/>
      <c r="V102" s="14"/>
      <c r="W102" s="14"/>
      <c r="X102" s="14"/>
      <c r="Y102" s="14"/>
      <c r="Z102" s="14"/>
      <c r="AA102" s="14"/>
      <c r="AB102" s="14"/>
      <c r="AC102" s="14"/>
      <c r="AD102" s="14"/>
      <c r="AE102" s="14"/>
      <c r="AT102" s="257" t="s">
        <v>166</v>
      </c>
      <c r="AU102" s="257" t="s">
        <v>82</v>
      </c>
      <c r="AV102" s="14" t="s">
        <v>163</v>
      </c>
      <c r="AW102" s="14" t="s">
        <v>34</v>
      </c>
      <c r="AX102" s="14" t="s">
        <v>82</v>
      </c>
      <c r="AY102" s="257" t="s">
        <v>158</v>
      </c>
    </row>
    <row r="103" spans="1:65" s="2" customFormat="1" ht="16.5" customHeight="1">
      <c r="A103" s="38"/>
      <c r="B103" s="39"/>
      <c r="C103" s="219" t="s">
        <v>176</v>
      </c>
      <c r="D103" s="219" t="s">
        <v>159</v>
      </c>
      <c r="E103" s="220" t="s">
        <v>177</v>
      </c>
      <c r="F103" s="221" t="s">
        <v>178</v>
      </c>
      <c r="G103" s="222" t="s">
        <v>179</v>
      </c>
      <c r="H103" s="223">
        <v>5</v>
      </c>
      <c r="I103" s="224"/>
      <c r="J103" s="225">
        <f>ROUND(I103*H103,2)</f>
        <v>0</v>
      </c>
      <c r="K103" s="221" t="s">
        <v>19</v>
      </c>
      <c r="L103" s="44"/>
      <c r="M103" s="226" t="s">
        <v>19</v>
      </c>
      <c r="N103" s="227" t="s">
        <v>45</v>
      </c>
      <c r="O103" s="84"/>
      <c r="P103" s="228">
        <f>O103*H103</f>
        <v>0</v>
      </c>
      <c r="Q103" s="228">
        <v>0</v>
      </c>
      <c r="R103" s="228">
        <f>Q103*H103</f>
        <v>0</v>
      </c>
      <c r="S103" s="228">
        <v>0</v>
      </c>
      <c r="T103" s="229">
        <f>S103*H103</f>
        <v>0</v>
      </c>
      <c r="U103" s="38"/>
      <c r="V103" s="38"/>
      <c r="W103" s="38"/>
      <c r="X103" s="38"/>
      <c r="Y103" s="38"/>
      <c r="Z103" s="38"/>
      <c r="AA103" s="38"/>
      <c r="AB103" s="38"/>
      <c r="AC103" s="38"/>
      <c r="AD103" s="38"/>
      <c r="AE103" s="38"/>
      <c r="AR103" s="230" t="s">
        <v>163</v>
      </c>
      <c r="AT103" s="230" t="s">
        <v>159</v>
      </c>
      <c r="AU103" s="230" t="s">
        <v>82</v>
      </c>
      <c r="AY103" s="17" t="s">
        <v>158</v>
      </c>
      <c r="BE103" s="231">
        <f>IF(N103="základní",J103,0)</f>
        <v>0</v>
      </c>
      <c r="BF103" s="231">
        <f>IF(N103="snížená",J103,0)</f>
        <v>0</v>
      </c>
      <c r="BG103" s="231">
        <f>IF(N103="zákl. přenesená",J103,0)</f>
        <v>0</v>
      </c>
      <c r="BH103" s="231">
        <f>IF(N103="sníž. přenesená",J103,0)</f>
        <v>0</v>
      </c>
      <c r="BI103" s="231">
        <f>IF(N103="nulová",J103,0)</f>
        <v>0</v>
      </c>
      <c r="BJ103" s="17" t="s">
        <v>82</v>
      </c>
      <c r="BK103" s="231">
        <f>ROUND(I103*H103,2)</f>
        <v>0</v>
      </c>
      <c r="BL103" s="17" t="s">
        <v>163</v>
      </c>
      <c r="BM103" s="230" t="s">
        <v>180</v>
      </c>
    </row>
    <row r="104" spans="1:47" s="2" customFormat="1" ht="12">
      <c r="A104" s="38"/>
      <c r="B104" s="39"/>
      <c r="C104" s="40"/>
      <c r="D104" s="232" t="s">
        <v>165</v>
      </c>
      <c r="E104" s="40"/>
      <c r="F104" s="233" t="s">
        <v>178</v>
      </c>
      <c r="G104" s="40"/>
      <c r="H104" s="40"/>
      <c r="I104" s="136"/>
      <c r="J104" s="40"/>
      <c r="K104" s="40"/>
      <c r="L104" s="44"/>
      <c r="M104" s="234"/>
      <c r="N104" s="235"/>
      <c r="O104" s="84"/>
      <c r="P104" s="84"/>
      <c r="Q104" s="84"/>
      <c r="R104" s="84"/>
      <c r="S104" s="84"/>
      <c r="T104" s="85"/>
      <c r="U104" s="38"/>
      <c r="V104" s="38"/>
      <c r="W104" s="38"/>
      <c r="X104" s="38"/>
      <c r="Y104" s="38"/>
      <c r="Z104" s="38"/>
      <c r="AA104" s="38"/>
      <c r="AB104" s="38"/>
      <c r="AC104" s="38"/>
      <c r="AD104" s="38"/>
      <c r="AE104" s="38"/>
      <c r="AT104" s="17" t="s">
        <v>165</v>
      </c>
      <c r="AU104" s="17" t="s">
        <v>82</v>
      </c>
    </row>
    <row r="105" spans="1:47" s="2" customFormat="1" ht="12">
      <c r="A105" s="38"/>
      <c r="B105" s="39"/>
      <c r="C105" s="40"/>
      <c r="D105" s="232" t="s">
        <v>181</v>
      </c>
      <c r="E105" s="40"/>
      <c r="F105" s="258" t="s">
        <v>1500</v>
      </c>
      <c r="G105" s="40"/>
      <c r="H105" s="40"/>
      <c r="I105" s="136"/>
      <c r="J105" s="40"/>
      <c r="K105" s="40"/>
      <c r="L105" s="44"/>
      <c r="M105" s="234"/>
      <c r="N105" s="235"/>
      <c r="O105" s="84"/>
      <c r="P105" s="84"/>
      <c r="Q105" s="84"/>
      <c r="R105" s="84"/>
      <c r="S105" s="84"/>
      <c r="T105" s="85"/>
      <c r="U105" s="38"/>
      <c r="V105" s="38"/>
      <c r="W105" s="38"/>
      <c r="X105" s="38"/>
      <c r="Y105" s="38"/>
      <c r="Z105" s="38"/>
      <c r="AA105" s="38"/>
      <c r="AB105" s="38"/>
      <c r="AC105" s="38"/>
      <c r="AD105" s="38"/>
      <c r="AE105" s="38"/>
      <c r="AT105" s="17" t="s">
        <v>181</v>
      </c>
      <c r="AU105" s="17" t="s">
        <v>82</v>
      </c>
    </row>
    <row r="106" spans="1:51" s="13" customFormat="1" ht="12">
      <c r="A106" s="13"/>
      <c r="B106" s="236"/>
      <c r="C106" s="237"/>
      <c r="D106" s="232" t="s">
        <v>166</v>
      </c>
      <c r="E106" s="238" t="s">
        <v>19</v>
      </c>
      <c r="F106" s="239" t="s">
        <v>1297</v>
      </c>
      <c r="G106" s="237"/>
      <c r="H106" s="240">
        <v>2</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166</v>
      </c>
      <c r="AU106" s="246" t="s">
        <v>82</v>
      </c>
      <c r="AV106" s="13" t="s">
        <v>85</v>
      </c>
      <c r="AW106" s="13" t="s">
        <v>34</v>
      </c>
      <c r="AX106" s="13" t="s">
        <v>74</v>
      </c>
      <c r="AY106" s="246" t="s">
        <v>158</v>
      </c>
    </row>
    <row r="107" spans="1:51" s="13" customFormat="1" ht="12">
      <c r="A107" s="13"/>
      <c r="B107" s="236"/>
      <c r="C107" s="237"/>
      <c r="D107" s="232" t="s">
        <v>166</v>
      </c>
      <c r="E107" s="238" t="s">
        <v>19</v>
      </c>
      <c r="F107" s="239" t="s">
        <v>1501</v>
      </c>
      <c r="G107" s="237"/>
      <c r="H107" s="240">
        <v>3</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166</v>
      </c>
      <c r="AU107" s="246" t="s">
        <v>82</v>
      </c>
      <c r="AV107" s="13" t="s">
        <v>85</v>
      </c>
      <c r="AW107" s="13" t="s">
        <v>34</v>
      </c>
      <c r="AX107" s="13" t="s">
        <v>74</v>
      </c>
      <c r="AY107" s="246" t="s">
        <v>158</v>
      </c>
    </row>
    <row r="108" spans="1:51" s="14" customFormat="1" ht="12">
      <c r="A108" s="14"/>
      <c r="B108" s="247"/>
      <c r="C108" s="248"/>
      <c r="D108" s="232" t="s">
        <v>166</v>
      </c>
      <c r="E108" s="249" t="s">
        <v>19</v>
      </c>
      <c r="F108" s="250" t="s">
        <v>175</v>
      </c>
      <c r="G108" s="248"/>
      <c r="H108" s="251">
        <v>5</v>
      </c>
      <c r="I108" s="252"/>
      <c r="J108" s="248"/>
      <c r="K108" s="248"/>
      <c r="L108" s="253"/>
      <c r="M108" s="254"/>
      <c r="N108" s="255"/>
      <c r="O108" s="255"/>
      <c r="P108" s="255"/>
      <c r="Q108" s="255"/>
      <c r="R108" s="255"/>
      <c r="S108" s="255"/>
      <c r="T108" s="256"/>
      <c r="U108" s="14"/>
      <c r="V108" s="14"/>
      <c r="W108" s="14"/>
      <c r="X108" s="14"/>
      <c r="Y108" s="14"/>
      <c r="Z108" s="14"/>
      <c r="AA108" s="14"/>
      <c r="AB108" s="14"/>
      <c r="AC108" s="14"/>
      <c r="AD108" s="14"/>
      <c r="AE108" s="14"/>
      <c r="AT108" s="257" t="s">
        <v>166</v>
      </c>
      <c r="AU108" s="257" t="s">
        <v>82</v>
      </c>
      <c r="AV108" s="14" t="s">
        <v>163</v>
      </c>
      <c r="AW108" s="14" t="s">
        <v>34</v>
      </c>
      <c r="AX108" s="14" t="s">
        <v>82</v>
      </c>
      <c r="AY108" s="257" t="s">
        <v>158</v>
      </c>
    </row>
    <row r="109" spans="1:65" s="2" customFormat="1" ht="16.5" customHeight="1">
      <c r="A109" s="38"/>
      <c r="B109" s="39"/>
      <c r="C109" s="219" t="s">
        <v>163</v>
      </c>
      <c r="D109" s="219" t="s">
        <v>159</v>
      </c>
      <c r="E109" s="220" t="s">
        <v>184</v>
      </c>
      <c r="F109" s="221" t="s">
        <v>185</v>
      </c>
      <c r="G109" s="222" t="s">
        <v>179</v>
      </c>
      <c r="H109" s="223">
        <v>3</v>
      </c>
      <c r="I109" s="224"/>
      <c r="J109" s="225">
        <f>ROUND(I109*H109,2)</f>
        <v>0</v>
      </c>
      <c r="K109" s="221" t="s">
        <v>19</v>
      </c>
      <c r="L109" s="44"/>
      <c r="M109" s="226" t="s">
        <v>19</v>
      </c>
      <c r="N109" s="227" t="s">
        <v>45</v>
      </c>
      <c r="O109" s="84"/>
      <c r="P109" s="228">
        <f>O109*H109</f>
        <v>0</v>
      </c>
      <c r="Q109" s="228">
        <v>0</v>
      </c>
      <c r="R109" s="228">
        <f>Q109*H109</f>
        <v>0</v>
      </c>
      <c r="S109" s="228">
        <v>0</v>
      </c>
      <c r="T109" s="229">
        <f>S109*H109</f>
        <v>0</v>
      </c>
      <c r="U109" s="38"/>
      <c r="V109" s="38"/>
      <c r="W109" s="38"/>
      <c r="X109" s="38"/>
      <c r="Y109" s="38"/>
      <c r="Z109" s="38"/>
      <c r="AA109" s="38"/>
      <c r="AB109" s="38"/>
      <c r="AC109" s="38"/>
      <c r="AD109" s="38"/>
      <c r="AE109" s="38"/>
      <c r="AR109" s="230" t="s">
        <v>163</v>
      </c>
      <c r="AT109" s="230" t="s">
        <v>159</v>
      </c>
      <c r="AU109" s="230" t="s">
        <v>82</v>
      </c>
      <c r="AY109" s="17" t="s">
        <v>158</v>
      </c>
      <c r="BE109" s="231">
        <f>IF(N109="základní",J109,0)</f>
        <v>0</v>
      </c>
      <c r="BF109" s="231">
        <f>IF(N109="snížená",J109,0)</f>
        <v>0</v>
      </c>
      <c r="BG109" s="231">
        <f>IF(N109="zákl. přenesená",J109,0)</f>
        <v>0</v>
      </c>
      <c r="BH109" s="231">
        <f>IF(N109="sníž. přenesená",J109,0)</f>
        <v>0</v>
      </c>
      <c r="BI109" s="231">
        <f>IF(N109="nulová",J109,0)</f>
        <v>0</v>
      </c>
      <c r="BJ109" s="17" t="s">
        <v>82</v>
      </c>
      <c r="BK109" s="231">
        <f>ROUND(I109*H109,2)</f>
        <v>0</v>
      </c>
      <c r="BL109" s="17" t="s">
        <v>163</v>
      </c>
      <c r="BM109" s="230" t="s">
        <v>186</v>
      </c>
    </row>
    <row r="110" spans="1:47" s="2" customFormat="1" ht="12">
      <c r="A110" s="38"/>
      <c r="B110" s="39"/>
      <c r="C110" s="40"/>
      <c r="D110" s="232" t="s">
        <v>165</v>
      </c>
      <c r="E110" s="40"/>
      <c r="F110" s="233" t="s">
        <v>185</v>
      </c>
      <c r="G110" s="40"/>
      <c r="H110" s="40"/>
      <c r="I110" s="136"/>
      <c r="J110" s="40"/>
      <c r="K110" s="40"/>
      <c r="L110" s="44"/>
      <c r="M110" s="234"/>
      <c r="N110" s="235"/>
      <c r="O110" s="84"/>
      <c r="P110" s="84"/>
      <c r="Q110" s="84"/>
      <c r="R110" s="84"/>
      <c r="S110" s="84"/>
      <c r="T110" s="85"/>
      <c r="U110" s="38"/>
      <c r="V110" s="38"/>
      <c r="W110" s="38"/>
      <c r="X110" s="38"/>
      <c r="Y110" s="38"/>
      <c r="Z110" s="38"/>
      <c r="AA110" s="38"/>
      <c r="AB110" s="38"/>
      <c r="AC110" s="38"/>
      <c r="AD110" s="38"/>
      <c r="AE110" s="38"/>
      <c r="AT110" s="17" t="s">
        <v>165</v>
      </c>
      <c r="AU110" s="17" t="s">
        <v>82</v>
      </c>
    </row>
    <row r="111" spans="1:47" s="2" customFormat="1" ht="12">
      <c r="A111" s="38"/>
      <c r="B111" s="39"/>
      <c r="C111" s="40"/>
      <c r="D111" s="232" t="s">
        <v>181</v>
      </c>
      <c r="E111" s="40"/>
      <c r="F111" s="258" t="s">
        <v>187</v>
      </c>
      <c r="G111" s="40"/>
      <c r="H111" s="40"/>
      <c r="I111" s="136"/>
      <c r="J111" s="40"/>
      <c r="K111" s="40"/>
      <c r="L111" s="44"/>
      <c r="M111" s="234"/>
      <c r="N111" s="235"/>
      <c r="O111" s="84"/>
      <c r="P111" s="84"/>
      <c r="Q111" s="84"/>
      <c r="R111" s="84"/>
      <c r="S111" s="84"/>
      <c r="T111" s="85"/>
      <c r="U111" s="38"/>
      <c r="V111" s="38"/>
      <c r="W111" s="38"/>
      <c r="X111" s="38"/>
      <c r="Y111" s="38"/>
      <c r="Z111" s="38"/>
      <c r="AA111" s="38"/>
      <c r="AB111" s="38"/>
      <c r="AC111" s="38"/>
      <c r="AD111" s="38"/>
      <c r="AE111" s="38"/>
      <c r="AT111" s="17" t="s">
        <v>181</v>
      </c>
      <c r="AU111" s="17" t="s">
        <v>82</v>
      </c>
    </row>
    <row r="112" spans="1:51" s="13" customFormat="1" ht="12">
      <c r="A112" s="13"/>
      <c r="B112" s="236"/>
      <c r="C112" s="237"/>
      <c r="D112" s="232" t="s">
        <v>166</v>
      </c>
      <c r="E112" s="238" t="s">
        <v>19</v>
      </c>
      <c r="F112" s="239" t="s">
        <v>1299</v>
      </c>
      <c r="G112" s="237"/>
      <c r="H112" s="240">
        <v>3</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166</v>
      </c>
      <c r="AU112" s="246" t="s">
        <v>82</v>
      </c>
      <c r="AV112" s="13" t="s">
        <v>85</v>
      </c>
      <c r="AW112" s="13" t="s">
        <v>34</v>
      </c>
      <c r="AX112" s="13" t="s">
        <v>82</v>
      </c>
      <c r="AY112" s="246" t="s">
        <v>158</v>
      </c>
    </row>
    <row r="113" spans="1:63" s="12" customFormat="1" ht="25.9" customHeight="1">
      <c r="A113" s="12"/>
      <c r="B113" s="205"/>
      <c r="C113" s="206"/>
      <c r="D113" s="207" t="s">
        <v>73</v>
      </c>
      <c r="E113" s="208" t="s">
        <v>189</v>
      </c>
      <c r="F113" s="208" t="s">
        <v>190</v>
      </c>
      <c r="G113" s="206"/>
      <c r="H113" s="206"/>
      <c r="I113" s="209"/>
      <c r="J113" s="210">
        <f>BK113</f>
        <v>0</v>
      </c>
      <c r="K113" s="206"/>
      <c r="L113" s="211"/>
      <c r="M113" s="212"/>
      <c r="N113" s="213"/>
      <c r="O113" s="213"/>
      <c r="P113" s="214">
        <f>SUM(P114:P119)</f>
        <v>0</v>
      </c>
      <c r="Q113" s="213"/>
      <c r="R113" s="214">
        <f>SUM(R114:R119)</f>
        <v>0.08592</v>
      </c>
      <c r="S113" s="213"/>
      <c r="T113" s="215">
        <f>SUM(T114:T119)</f>
        <v>0</v>
      </c>
      <c r="U113" s="12"/>
      <c r="V113" s="12"/>
      <c r="W113" s="12"/>
      <c r="X113" s="12"/>
      <c r="Y113" s="12"/>
      <c r="Z113" s="12"/>
      <c r="AA113" s="12"/>
      <c r="AB113" s="12"/>
      <c r="AC113" s="12"/>
      <c r="AD113" s="12"/>
      <c r="AE113" s="12"/>
      <c r="AR113" s="216" t="s">
        <v>85</v>
      </c>
      <c r="AT113" s="217" t="s">
        <v>73</v>
      </c>
      <c r="AU113" s="217" t="s">
        <v>74</v>
      </c>
      <c r="AY113" s="216" t="s">
        <v>158</v>
      </c>
      <c r="BK113" s="218">
        <f>SUM(BK114:BK119)</f>
        <v>0</v>
      </c>
    </row>
    <row r="114" spans="1:65" s="2" customFormat="1" ht="21.75" customHeight="1">
      <c r="A114" s="38"/>
      <c r="B114" s="39"/>
      <c r="C114" s="219" t="s">
        <v>191</v>
      </c>
      <c r="D114" s="219" t="s">
        <v>159</v>
      </c>
      <c r="E114" s="220" t="s">
        <v>192</v>
      </c>
      <c r="F114" s="221" t="s">
        <v>193</v>
      </c>
      <c r="G114" s="222" t="s">
        <v>194</v>
      </c>
      <c r="H114" s="223">
        <v>0.68</v>
      </c>
      <c r="I114" s="224"/>
      <c r="J114" s="225">
        <f>ROUND(I114*H114,2)</f>
        <v>0</v>
      </c>
      <c r="K114" s="221" t="s">
        <v>19</v>
      </c>
      <c r="L114" s="44"/>
      <c r="M114" s="226" t="s">
        <v>19</v>
      </c>
      <c r="N114" s="227" t="s">
        <v>45</v>
      </c>
      <c r="O114" s="84"/>
      <c r="P114" s="228">
        <f>O114*H114</f>
        <v>0</v>
      </c>
      <c r="Q114" s="228">
        <v>0.00025</v>
      </c>
      <c r="R114" s="228">
        <f>Q114*H114</f>
        <v>0.00017</v>
      </c>
      <c r="S114" s="228">
        <v>0</v>
      </c>
      <c r="T114" s="229">
        <f>S114*H114</f>
        <v>0</v>
      </c>
      <c r="U114" s="38"/>
      <c r="V114" s="38"/>
      <c r="W114" s="38"/>
      <c r="X114" s="38"/>
      <c r="Y114" s="38"/>
      <c r="Z114" s="38"/>
      <c r="AA114" s="38"/>
      <c r="AB114" s="38"/>
      <c r="AC114" s="38"/>
      <c r="AD114" s="38"/>
      <c r="AE114" s="38"/>
      <c r="AR114" s="230" t="s">
        <v>195</v>
      </c>
      <c r="AT114" s="230" t="s">
        <v>159</v>
      </c>
      <c r="AU114" s="230" t="s">
        <v>82</v>
      </c>
      <c r="AY114" s="17" t="s">
        <v>158</v>
      </c>
      <c r="BE114" s="231">
        <f>IF(N114="základní",J114,0)</f>
        <v>0</v>
      </c>
      <c r="BF114" s="231">
        <f>IF(N114="snížená",J114,0)</f>
        <v>0</v>
      </c>
      <c r="BG114" s="231">
        <f>IF(N114="zákl. přenesená",J114,0)</f>
        <v>0</v>
      </c>
      <c r="BH114" s="231">
        <f>IF(N114="sníž. přenesená",J114,0)</f>
        <v>0</v>
      </c>
      <c r="BI114" s="231">
        <f>IF(N114="nulová",J114,0)</f>
        <v>0</v>
      </c>
      <c r="BJ114" s="17" t="s">
        <v>82</v>
      </c>
      <c r="BK114" s="231">
        <f>ROUND(I114*H114,2)</f>
        <v>0</v>
      </c>
      <c r="BL114" s="17" t="s">
        <v>195</v>
      </c>
      <c r="BM114" s="230" t="s">
        <v>196</v>
      </c>
    </row>
    <row r="115" spans="1:47" s="2" customFormat="1" ht="12">
      <c r="A115" s="38"/>
      <c r="B115" s="39"/>
      <c r="C115" s="40"/>
      <c r="D115" s="232" t="s">
        <v>165</v>
      </c>
      <c r="E115" s="40"/>
      <c r="F115" s="233" t="s">
        <v>193</v>
      </c>
      <c r="G115" s="40"/>
      <c r="H115" s="40"/>
      <c r="I115" s="136"/>
      <c r="J115" s="40"/>
      <c r="K115" s="40"/>
      <c r="L115" s="44"/>
      <c r="M115" s="234"/>
      <c r="N115" s="235"/>
      <c r="O115" s="84"/>
      <c r="P115" s="84"/>
      <c r="Q115" s="84"/>
      <c r="R115" s="84"/>
      <c r="S115" s="84"/>
      <c r="T115" s="85"/>
      <c r="U115" s="38"/>
      <c r="V115" s="38"/>
      <c r="W115" s="38"/>
      <c r="X115" s="38"/>
      <c r="Y115" s="38"/>
      <c r="Z115" s="38"/>
      <c r="AA115" s="38"/>
      <c r="AB115" s="38"/>
      <c r="AC115" s="38"/>
      <c r="AD115" s="38"/>
      <c r="AE115" s="38"/>
      <c r="AT115" s="17" t="s">
        <v>165</v>
      </c>
      <c r="AU115" s="17" t="s">
        <v>82</v>
      </c>
    </row>
    <row r="116" spans="1:51" s="13" customFormat="1" ht="12">
      <c r="A116" s="13"/>
      <c r="B116" s="236"/>
      <c r="C116" s="237"/>
      <c r="D116" s="232" t="s">
        <v>166</v>
      </c>
      <c r="E116" s="238" t="s">
        <v>19</v>
      </c>
      <c r="F116" s="239" t="s">
        <v>1502</v>
      </c>
      <c r="G116" s="237"/>
      <c r="H116" s="240">
        <v>0.68</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166</v>
      </c>
      <c r="AU116" s="246" t="s">
        <v>82</v>
      </c>
      <c r="AV116" s="13" t="s">
        <v>85</v>
      </c>
      <c r="AW116" s="13" t="s">
        <v>34</v>
      </c>
      <c r="AX116" s="13" t="s">
        <v>82</v>
      </c>
      <c r="AY116" s="246" t="s">
        <v>158</v>
      </c>
    </row>
    <row r="117" spans="1:65" s="2" customFormat="1" ht="16.5" customHeight="1">
      <c r="A117" s="38"/>
      <c r="B117" s="39"/>
      <c r="C117" s="259" t="s">
        <v>198</v>
      </c>
      <c r="D117" s="259" t="s">
        <v>199</v>
      </c>
      <c r="E117" s="260" t="s">
        <v>200</v>
      </c>
      <c r="F117" s="261" t="s">
        <v>201</v>
      </c>
      <c r="G117" s="262" t="s">
        <v>202</v>
      </c>
      <c r="H117" s="263">
        <v>5</v>
      </c>
      <c r="I117" s="264"/>
      <c r="J117" s="265">
        <f>ROUND(I117*H117,2)</f>
        <v>0</v>
      </c>
      <c r="K117" s="261" t="s">
        <v>19</v>
      </c>
      <c r="L117" s="266"/>
      <c r="M117" s="267" t="s">
        <v>19</v>
      </c>
      <c r="N117" s="268" t="s">
        <v>45</v>
      </c>
      <c r="O117" s="84"/>
      <c r="P117" s="228">
        <f>O117*H117</f>
        <v>0</v>
      </c>
      <c r="Q117" s="228">
        <v>0.01715</v>
      </c>
      <c r="R117" s="228">
        <f>Q117*H117</f>
        <v>0.08574999999999999</v>
      </c>
      <c r="S117" s="228">
        <v>0</v>
      </c>
      <c r="T117" s="229">
        <f>S117*H117</f>
        <v>0</v>
      </c>
      <c r="U117" s="38"/>
      <c r="V117" s="38"/>
      <c r="W117" s="38"/>
      <c r="X117" s="38"/>
      <c r="Y117" s="38"/>
      <c r="Z117" s="38"/>
      <c r="AA117" s="38"/>
      <c r="AB117" s="38"/>
      <c r="AC117" s="38"/>
      <c r="AD117" s="38"/>
      <c r="AE117" s="38"/>
      <c r="AR117" s="230" t="s">
        <v>203</v>
      </c>
      <c r="AT117" s="230" t="s">
        <v>199</v>
      </c>
      <c r="AU117" s="230" t="s">
        <v>82</v>
      </c>
      <c r="AY117" s="17" t="s">
        <v>158</v>
      </c>
      <c r="BE117" s="231">
        <f>IF(N117="základní",J117,0)</f>
        <v>0</v>
      </c>
      <c r="BF117" s="231">
        <f>IF(N117="snížená",J117,0)</f>
        <v>0</v>
      </c>
      <c r="BG117" s="231">
        <f>IF(N117="zákl. přenesená",J117,0)</f>
        <v>0</v>
      </c>
      <c r="BH117" s="231">
        <f>IF(N117="sníž. přenesená",J117,0)</f>
        <v>0</v>
      </c>
      <c r="BI117" s="231">
        <f>IF(N117="nulová",J117,0)</f>
        <v>0</v>
      </c>
      <c r="BJ117" s="17" t="s">
        <v>82</v>
      </c>
      <c r="BK117" s="231">
        <f>ROUND(I117*H117,2)</f>
        <v>0</v>
      </c>
      <c r="BL117" s="17" t="s">
        <v>195</v>
      </c>
      <c r="BM117" s="230" t="s">
        <v>204</v>
      </c>
    </row>
    <row r="118" spans="1:47" s="2" customFormat="1" ht="12">
      <c r="A118" s="38"/>
      <c r="B118" s="39"/>
      <c r="C118" s="40"/>
      <c r="D118" s="232" t="s">
        <v>165</v>
      </c>
      <c r="E118" s="40"/>
      <c r="F118" s="233" t="s">
        <v>201</v>
      </c>
      <c r="G118" s="40"/>
      <c r="H118" s="40"/>
      <c r="I118" s="136"/>
      <c r="J118" s="40"/>
      <c r="K118" s="40"/>
      <c r="L118" s="44"/>
      <c r="M118" s="234"/>
      <c r="N118" s="235"/>
      <c r="O118" s="84"/>
      <c r="P118" s="84"/>
      <c r="Q118" s="84"/>
      <c r="R118" s="84"/>
      <c r="S118" s="84"/>
      <c r="T118" s="85"/>
      <c r="U118" s="38"/>
      <c r="V118" s="38"/>
      <c r="W118" s="38"/>
      <c r="X118" s="38"/>
      <c r="Y118" s="38"/>
      <c r="Z118" s="38"/>
      <c r="AA118" s="38"/>
      <c r="AB118" s="38"/>
      <c r="AC118" s="38"/>
      <c r="AD118" s="38"/>
      <c r="AE118" s="38"/>
      <c r="AT118" s="17" t="s">
        <v>165</v>
      </c>
      <c r="AU118" s="17" t="s">
        <v>82</v>
      </c>
    </row>
    <row r="119" spans="1:51" s="13" customFormat="1" ht="12">
      <c r="A119" s="13"/>
      <c r="B119" s="236"/>
      <c r="C119" s="237"/>
      <c r="D119" s="232" t="s">
        <v>166</v>
      </c>
      <c r="E119" s="238" t="s">
        <v>19</v>
      </c>
      <c r="F119" s="239" t="s">
        <v>1503</v>
      </c>
      <c r="G119" s="237"/>
      <c r="H119" s="240">
        <v>5</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166</v>
      </c>
      <c r="AU119" s="246" t="s">
        <v>82</v>
      </c>
      <c r="AV119" s="13" t="s">
        <v>85</v>
      </c>
      <c r="AW119" s="13" t="s">
        <v>34</v>
      </c>
      <c r="AX119" s="13" t="s">
        <v>82</v>
      </c>
      <c r="AY119" s="246" t="s">
        <v>158</v>
      </c>
    </row>
    <row r="120" spans="1:63" s="12" customFormat="1" ht="25.9" customHeight="1">
      <c r="A120" s="12"/>
      <c r="B120" s="205"/>
      <c r="C120" s="206"/>
      <c r="D120" s="207" t="s">
        <v>73</v>
      </c>
      <c r="E120" s="208" t="s">
        <v>206</v>
      </c>
      <c r="F120" s="208" t="s">
        <v>207</v>
      </c>
      <c r="G120" s="206"/>
      <c r="H120" s="206"/>
      <c r="I120" s="209"/>
      <c r="J120" s="210">
        <f>BK120</f>
        <v>0</v>
      </c>
      <c r="K120" s="206"/>
      <c r="L120" s="211"/>
      <c r="M120" s="212"/>
      <c r="N120" s="213"/>
      <c r="O120" s="213"/>
      <c r="P120" s="214">
        <f>P121</f>
        <v>0</v>
      </c>
      <c r="Q120" s="213"/>
      <c r="R120" s="214">
        <f>R121</f>
        <v>0.0024400000000000003</v>
      </c>
      <c r="S120" s="213"/>
      <c r="T120" s="215">
        <f>T121</f>
        <v>0</v>
      </c>
      <c r="U120" s="12"/>
      <c r="V120" s="12"/>
      <c r="W120" s="12"/>
      <c r="X120" s="12"/>
      <c r="Y120" s="12"/>
      <c r="Z120" s="12"/>
      <c r="AA120" s="12"/>
      <c r="AB120" s="12"/>
      <c r="AC120" s="12"/>
      <c r="AD120" s="12"/>
      <c r="AE120" s="12"/>
      <c r="AR120" s="216" t="s">
        <v>85</v>
      </c>
      <c r="AT120" s="217" t="s">
        <v>73</v>
      </c>
      <c r="AU120" s="217" t="s">
        <v>74</v>
      </c>
      <c r="AY120" s="216" t="s">
        <v>158</v>
      </c>
      <c r="BK120" s="218">
        <f>BK121</f>
        <v>0</v>
      </c>
    </row>
    <row r="121" spans="1:63" s="12" customFormat="1" ht="22.8" customHeight="1">
      <c r="A121" s="12"/>
      <c r="B121" s="205"/>
      <c r="C121" s="206"/>
      <c r="D121" s="207" t="s">
        <v>73</v>
      </c>
      <c r="E121" s="269" t="s">
        <v>208</v>
      </c>
      <c r="F121" s="269" t="s">
        <v>209</v>
      </c>
      <c r="G121" s="206"/>
      <c r="H121" s="206"/>
      <c r="I121" s="209"/>
      <c r="J121" s="270">
        <f>BK121</f>
        <v>0</v>
      </c>
      <c r="K121" s="206"/>
      <c r="L121" s="211"/>
      <c r="M121" s="212"/>
      <c r="N121" s="213"/>
      <c r="O121" s="213"/>
      <c r="P121" s="214">
        <f>SUM(P122:P139)</f>
        <v>0</v>
      </c>
      <c r="Q121" s="213"/>
      <c r="R121" s="214">
        <f>SUM(R122:R139)</f>
        <v>0.0024400000000000003</v>
      </c>
      <c r="S121" s="213"/>
      <c r="T121" s="215">
        <f>SUM(T122:T139)</f>
        <v>0</v>
      </c>
      <c r="U121" s="12"/>
      <c r="V121" s="12"/>
      <c r="W121" s="12"/>
      <c r="X121" s="12"/>
      <c r="Y121" s="12"/>
      <c r="Z121" s="12"/>
      <c r="AA121" s="12"/>
      <c r="AB121" s="12"/>
      <c r="AC121" s="12"/>
      <c r="AD121" s="12"/>
      <c r="AE121" s="12"/>
      <c r="AR121" s="216" t="s">
        <v>85</v>
      </c>
      <c r="AT121" s="217" t="s">
        <v>73</v>
      </c>
      <c r="AU121" s="217" t="s">
        <v>82</v>
      </c>
      <c r="AY121" s="216" t="s">
        <v>158</v>
      </c>
      <c r="BK121" s="218">
        <f>SUM(BK122:BK139)</f>
        <v>0</v>
      </c>
    </row>
    <row r="122" spans="1:65" s="2" customFormat="1" ht="16.5" customHeight="1">
      <c r="A122" s="38"/>
      <c r="B122" s="39"/>
      <c r="C122" s="219" t="s">
        <v>210</v>
      </c>
      <c r="D122" s="219" t="s">
        <v>159</v>
      </c>
      <c r="E122" s="220" t="s">
        <v>211</v>
      </c>
      <c r="F122" s="221" t="s">
        <v>212</v>
      </c>
      <c r="G122" s="222" t="s">
        <v>162</v>
      </c>
      <c r="H122" s="223">
        <v>30</v>
      </c>
      <c r="I122" s="224"/>
      <c r="J122" s="225">
        <f>ROUND(I122*H122,2)</f>
        <v>0</v>
      </c>
      <c r="K122" s="221" t="s">
        <v>213</v>
      </c>
      <c r="L122" s="44"/>
      <c r="M122" s="226" t="s">
        <v>19</v>
      </c>
      <c r="N122" s="227" t="s">
        <v>45</v>
      </c>
      <c r="O122" s="84"/>
      <c r="P122" s="228">
        <f>O122*H122</f>
        <v>0</v>
      </c>
      <c r="Q122" s="228">
        <v>0</v>
      </c>
      <c r="R122" s="228">
        <f>Q122*H122</f>
        <v>0</v>
      </c>
      <c r="S122" s="228">
        <v>0</v>
      </c>
      <c r="T122" s="229">
        <f>S122*H122</f>
        <v>0</v>
      </c>
      <c r="U122" s="38"/>
      <c r="V122" s="38"/>
      <c r="W122" s="38"/>
      <c r="X122" s="38"/>
      <c r="Y122" s="38"/>
      <c r="Z122" s="38"/>
      <c r="AA122" s="38"/>
      <c r="AB122" s="38"/>
      <c r="AC122" s="38"/>
      <c r="AD122" s="38"/>
      <c r="AE122" s="38"/>
      <c r="AR122" s="230" t="s">
        <v>195</v>
      </c>
      <c r="AT122" s="230" t="s">
        <v>159</v>
      </c>
      <c r="AU122" s="230" t="s">
        <v>85</v>
      </c>
      <c r="AY122" s="17" t="s">
        <v>158</v>
      </c>
      <c r="BE122" s="231">
        <f>IF(N122="základní",J122,0)</f>
        <v>0</v>
      </c>
      <c r="BF122" s="231">
        <f>IF(N122="snížená",J122,0)</f>
        <v>0</v>
      </c>
      <c r="BG122" s="231">
        <f>IF(N122="zákl. přenesená",J122,0)</f>
        <v>0</v>
      </c>
      <c r="BH122" s="231">
        <f>IF(N122="sníž. přenesená",J122,0)</f>
        <v>0</v>
      </c>
      <c r="BI122" s="231">
        <f>IF(N122="nulová",J122,0)</f>
        <v>0</v>
      </c>
      <c r="BJ122" s="17" t="s">
        <v>82</v>
      </c>
      <c r="BK122" s="231">
        <f>ROUND(I122*H122,2)</f>
        <v>0</v>
      </c>
      <c r="BL122" s="17" t="s">
        <v>195</v>
      </c>
      <c r="BM122" s="230" t="s">
        <v>214</v>
      </c>
    </row>
    <row r="123" spans="1:47" s="2" customFormat="1" ht="12">
      <c r="A123" s="38"/>
      <c r="B123" s="39"/>
      <c r="C123" s="40"/>
      <c r="D123" s="232" t="s">
        <v>165</v>
      </c>
      <c r="E123" s="40"/>
      <c r="F123" s="233" t="s">
        <v>215</v>
      </c>
      <c r="G123" s="40"/>
      <c r="H123" s="40"/>
      <c r="I123" s="136"/>
      <c r="J123" s="40"/>
      <c r="K123" s="40"/>
      <c r="L123" s="44"/>
      <c r="M123" s="234"/>
      <c r="N123" s="235"/>
      <c r="O123" s="84"/>
      <c r="P123" s="84"/>
      <c r="Q123" s="84"/>
      <c r="R123" s="84"/>
      <c r="S123" s="84"/>
      <c r="T123" s="85"/>
      <c r="U123" s="38"/>
      <c r="V123" s="38"/>
      <c r="W123" s="38"/>
      <c r="X123" s="38"/>
      <c r="Y123" s="38"/>
      <c r="Z123" s="38"/>
      <c r="AA123" s="38"/>
      <c r="AB123" s="38"/>
      <c r="AC123" s="38"/>
      <c r="AD123" s="38"/>
      <c r="AE123" s="38"/>
      <c r="AT123" s="17" t="s">
        <v>165</v>
      </c>
      <c r="AU123" s="17" t="s">
        <v>85</v>
      </c>
    </row>
    <row r="124" spans="1:47" s="2" customFormat="1" ht="12">
      <c r="A124" s="38"/>
      <c r="B124" s="39"/>
      <c r="C124" s="40"/>
      <c r="D124" s="232" t="s">
        <v>216</v>
      </c>
      <c r="E124" s="40"/>
      <c r="F124" s="258" t="s">
        <v>217</v>
      </c>
      <c r="G124" s="40"/>
      <c r="H124" s="40"/>
      <c r="I124" s="136"/>
      <c r="J124" s="40"/>
      <c r="K124" s="40"/>
      <c r="L124" s="44"/>
      <c r="M124" s="234"/>
      <c r="N124" s="235"/>
      <c r="O124" s="84"/>
      <c r="P124" s="84"/>
      <c r="Q124" s="84"/>
      <c r="R124" s="84"/>
      <c r="S124" s="84"/>
      <c r="T124" s="85"/>
      <c r="U124" s="38"/>
      <c r="V124" s="38"/>
      <c r="W124" s="38"/>
      <c r="X124" s="38"/>
      <c r="Y124" s="38"/>
      <c r="Z124" s="38"/>
      <c r="AA124" s="38"/>
      <c r="AB124" s="38"/>
      <c r="AC124" s="38"/>
      <c r="AD124" s="38"/>
      <c r="AE124" s="38"/>
      <c r="AT124" s="17" t="s">
        <v>216</v>
      </c>
      <c r="AU124" s="17" t="s">
        <v>85</v>
      </c>
    </row>
    <row r="125" spans="1:65" s="2" customFormat="1" ht="16.5" customHeight="1">
      <c r="A125" s="38"/>
      <c r="B125" s="39"/>
      <c r="C125" s="259" t="s">
        <v>218</v>
      </c>
      <c r="D125" s="259" t="s">
        <v>199</v>
      </c>
      <c r="E125" s="260" t="s">
        <v>219</v>
      </c>
      <c r="F125" s="261" t="s">
        <v>220</v>
      </c>
      <c r="G125" s="262" t="s">
        <v>162</v>
      </c>
      <c r="H125" s="263">
        <v>36</v>
      </c>
      <c r="I125" s="264"/>
      <c r="J125" s="265">
        <f>ROUND(I125*H125,2)</f>
        <v>0</v>
      </c>
      <c r="K125" s="261" t="s">
        <v>213</v>
      </c>
      <c r="L125" s="266"/>
      <c r="M125" s="267" t="s">
        <v>19</v>
      </c>
      <c r="N125" s="268" t="s">
        <v>45</v>
      </c>
      <c r="O125" s="84"/>
      <c r="P125" s="228">
        <f>O125*H125</f>
        <v>0</v>
      </c>
      <c r="Q125" s="228">
        <v>4E-05</v>
      </c>
      <c r="R125" s="228">
        <f>Q125*H125</f>
        <v>0.00144</v>
      </c>
      <c r="S125" s="228">
        <v>0</v>
      </c>
      <c r="T125" s="229">
        <f>S125*H125</f>
        <v>0</v>
      </c>
      <c r="U125" s="38"/>
      <c r="V125" s="38"/>
      <c r="W125" s="38"/>
      <c r="X125" s="38"/>
      <c r="Y125" s="38"/>
      <c r="Z125" s="38"/>
      <c r="AA125" s="38"/>
      <c r="AB125" s="38"/>
      <c r="AC125" s="38"/>
      <c r="AD125" s="38"/>
      <c r="AE125" s="38"/>
      <c r="AR125" s="230" t="s">
        <v>203</v>
      </c>
      <c r="AT125" s="230" t="s">
        <v>199</v>
      </c>
      <c r="AU125" s="230" t="s">
        <v>85</v>
      </c>
      <c r="AY125" s="17" t="s">
        <v>158</v>
      </c>
      <c r="BE125" s="231">
        <f>IF(N125="základní",J125,0)</f>
        <v>0</v>
      </c>
      <c r="BF125" s="231">
        <f>IF(N125="snížená",J125,0)</f>
        <v>0</v>
      </c>
      <c r="BG125" s="231">
        <f>IF(N125="zákl. přenesená",J125,0)</f>
        <v>0</v>
      </c>
      <c r="BH125" s="231">
        <f>IF(N125="sníž. přenesená",J125,0)</f>
        <v>0</v>
      </c>
      <c r="BI125" s="231">
        <f>IF(N125="nulová",J125,0)</f>
        <v>0</v>
      </c>
      <c r="BJ125" s="17" t="s">
        <v>82</v>
      </c>
      <c r="BK125" s="231">
        <f>ROUND(I125*H125,2)</f>
        <v>0</v>
      </c>
      <c r="BL125" s="17" t="s">
        <v>195</v>
      </c>
      <c r="BM125" s="230" t="s">
        <v>221</v>
      </c>
    </row>
    <row r="126" spans="1:47" s="2" customFormat="1" ht="12">
      <c r="A126" s="38"/>
      <c r="B126" s="39"/>
      <c r="C126" s="40"/>
      <c r="D126" s="232" t="s">
        <v>165</v>
      </c>
      <c r="E126" s="40"/>
      <c r="F126" s="233" t="s">
        <v>220</v>
      </c>
      <c r="G126" s="40"/>
      <c r="H126" s="40"/>
      <c r="I126" s="136"/>
      <c r="J126" s="40"/>
      <c r="K126" s="40"/>
      <c r="L126" s="44"/>
      <c r="M126" s="234"/>
      <c r="N126" s="235"/>
      <c r="O126" s="84"/>
      <c r="P126" s="84"/>
      <c r="Q126" s="84"/>
      <c r="R126" s="84"/>
      <c r="S126" s="84"/>
      <c r="T126" s="85"/>
      <c r="U126" s="38"/>
      <c r="V126" s="38"/>
      <c r="W126" s="38"/>
      <c r="X126" s="38"/>
      <c r="Y126" s="38"/>
      <c r="Z126" s="38"/>
      <c r="AA126" s="38"/>
      <c r="AB126" s="38"/>
      <c r="AC126" s="38"/>
      <c r="AD126" s="38"/>
      <c r="AE126" s="38"/>
      <c r="AT126" s="17" t="s">
        <v>165</v>
      </c>
      <c r="AU126" s="17" t="s">
        <v>85</v>
      </c>
    </row>
    <row r="127" spans="1:51" s="13" customFormat="1" ht="12">
      <c r="A127" s="13"/>
      <c r="B127" s="236"/>
      <c r="C127" s="237"/>
      <c r="D127" s="232" t="s">
        <v>166</v>
      </c>
      <c r="E127" s="238" t="s">
        <v>19</v>
      </c>
      <c r="F127" s="239" t="s">
        <v>1504</v>
      </c>
      <c r="G127" s="237"/>
      <c r="H127" s="240">
        <v>30</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166</v>
      </c>
      <c r="AU127" s="246" t="s">
        <v>85</v>
      </c>
      <c r="AV127" s="13" t="s">
        <v>85</v>
      </c>
      <c r="AW127" s="13" t="s">
        <v>34</v>
      </c>
      <c r="AX127" s="13" t="s">
        <v>82</v>
      </c>
      <c r="AY127" s="246" t="s">
        <v>158</v>
      </c>
    </row>
    <row r="128" spans="1:51" s="13" customFormat="1" ht="12">
      <c r="A128" s="13"/>
      <c r="B128" s="236"/>
      <c r="C128" s="237"/>
      <c r="D128" s="232" t="s">
        <v>166</v>
      </c>
      <c r="E128" s="237"/>
      <c r="F128" s="239" t="s">
        <v>1505</v>
      </c>
      <c r="G128" s="237"/>
      <c r="H128" s="240">
        <v>36</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166</v>
      </c>
      <c r="AU128" s="246" t="s">
        <v>85</v>
      </c>
      <c r="AV128" s="13" t="s">
        <v>85</v>
      </c>
      <c r="AW128" s="13" t="s">
        <v>4</v>
      </c>
      <c r="AX128" s="13" t="s">
        <v>82</v>
      </c>
      <c r="AY128" s="246" t="s">
        <v>158</v>
      </c>
    </row>
    <row r="129" spans="1:65" s="2" customFormat="1" ht="21.75" customHeight="1">
      <c r="A129" s="38"/>
      <c r="B129" s="39"/>
      <c r="C129" s="219" t="s">
        <v>156</v>
      </c>
      <c r="D129" s="219" t="s">
        <v>159</v>
      </c>
      <c r="E129" s="220" t="s">
        <v>224</v>
      </c>
      <c r="F129" s="221" t="s">
        <v>225</v>
      </c>
      <c r="G129" s="222" t="s">
        <v>202</v>
      </c>
      <c r="H129" s="223">
        <v>1</v>
      </c>
      <c r="I129" s="224"/>
      <c r="J129" s="225">
        <f>ROUND(I129*H129,2)</f>
        <v>0</v>
      </c>
      <c r="K129" s="221" t="s">
        <v>213</v>
      </c>
      <c r="L129" s="44"/>
      <c r="M129" s="226" t="s">
        <v>19</v>
      </c>
      <c r="N129" s="227" t="s">
        <v>45</v>
      </c>
      <c r="O129" s="84"/>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195</v>
      </c>
      <c r="AT129" s="230" t="s">
        <v>159</v>
      </c>
      <c r="AU129" s="230" t="s">
        <v>85</v>
      </c>
      <c r="AY129" s="17" t="s">
        <v>158</v>
      </c>
      <c r="BE129" s="231">
        <f>IF(N129="základní",J129,0)</f>
        <v>0</v>
      </c>
      <c r="BF129" s="231">
        <f>IF(N129="snížená",J129,0)</f>
        <v>0</v>
      </c>
      <c r="BG129" s="231">
        <f>IF(N129="zákl. přenesená",J129,0)</f>
        <v>0</v>
      </c>
      <c r="BH129" s="231">
        <f>IF(N129="sníž. přenesená",J129,0)</f>
        <v>0</v>
      </c>
      <c r="BI129" s="231">
        <f>IF(N129="nulová",J129,0)</f>
        <v>0</v>
      </c>
      <c r="BJ129" s="17" t="s">
        <v>82</v>
      </c>
      <c r="BK129" s="231">
        <f>ROUND(I129*H129,2)</f>
        <v>0</v>
      </c>
      <c r="BL129" s="17" t="s">
        <v>195</v>
      </c>
      <c r="BM129" s="230" t="s">
        <v>226</v>
      </c>
    </row>
    <row r="130" spans="1:47" s="2" customFormat="1" ht="12">
      <c r="A130" s="38"/>
      <c r="B130" s="39"/>
      <c r="C130" s="40"/>
      <c r="D130" s="232" t="s">
        <v>165</v>
      </c>
      <c r="E130" s="40"/>
      <c r="F130" s="233" t="s">
        <v>225</v>
      </c>
      <c r="G130" s="40"/>
      <c r="H130" s="40"/>
      <c r="I130" s="136"/>
      <c r="J130" s="40"/>
      <c r="K130" s="40"/>
      <c r="L130" s="44"/>
      <c r="M130" s="234"/>
      <c r="N130" s="235"/>
      <c r="O130" s="84"/>
      <c r="P130" s="84"/>
      <c r="Q130" s="84"/>
      <c r="R130" s="84"/>
      <c r="S130" s="84"/>
      <c r="T130" s="85"/>
      <c r="U130" s="38"/>
      <c r="V130" s="38"/>
      <c r="W130" s="38"/>
      <c r="X130" s="38"/>
      <c r="Y130" s="38"/>
      <c r="Z130" s="38"/>
      <c r="AA130" s="38"/>
      <c r="AB130" s="38"/>
      <c r="AC130" s="38"/>
      <c r="AD130" s="38"/>
      <c r="AE130" s="38"/>
      <c r="AT130" s="17" t="s">
        <v>165</v>
      </c>
      <c r="AU130" s="17" t="s">
        <v>85</v>
      </c>
    </row>
    <row r="131" spans="1:51" s="13" customFormat="1" ht="12">
      <c r="A131" s="13"/>
      <c r="B131" s="236"/>
      <c r="C131" s="237"/>
      <c r="D131" s="232" t="s">
        <v>166</v>
      </c>
      <c r="E131" s="238" t="s">
        <v>19</v>
      </c>
      <c r="F131" s="239" t="s">
        <v>243</v>
      </c>
      <c r="G131" s="237"/>
      <c r="H131" s="240">
        <v>1</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166</v>
      </c>
      <c r="AU131" s="246" t="s">
        <v>85</v>
      </c>
      <c r="AV131" s="13" t="s">
        <v>85</v>
      </c>
      <c r="AW131" s="13" t="s">
        <v>34</v>
      </c>
      <c r="AX131" s="13" t="s">
        <v>82</v>
      </c>
      <c r="AY131" s="246" t="s">
        <v>158</v>
      </c>
    </row>
    <row r="132" spans="1:65" s="2" customFormat="1" ht="16.5" customHeight="1">
      <c r="A132" s="38"/>
      <c r="B132" s="39"/>
      <c r="C132" s="259" t="s">
        <v>228</v>
      </c>
      <c r="D132" s="259" t="s">
        <v>199</v>
      </c>
      <c r="E132" s="260" t="s">
        <v>229</v>
      </c>
      <c r="F132" s="261" t="s">
        <v>230</v>
      </c>
      <c r="G132" s="262" t="s">
        <v>202</v>
      </c>
      <c r="H132" s="263">
        <v>1</v>
      </c>
      <c r="I132" s="264"/>
      <c r="J132" s="265">
        <f>ROUND(I132*H132,2)</f>
        <v>0</v>
      </c>
      <c r="K132" s="261" t="s">
        <v>19</v>
      </c>
      <c r="L132" s="266"/>
      <c r="M132" s="267" t="s">
        <v>19</v>
      </c>
      <c r="N132" s="268" t="s">
        <v>45</v>
      </c>
      <c r="O132" s="84"/>
      <c r="P132" s="228">
        <f>O132*H132</f>
        <v>0</v>
      </c>
      <c r="Q132" s="228">
        <v>0.001</v>
      </c>
      <c r="R132" s="228">
        <f>Q132*H132</f>
        <v>0.001</v>
      </c>
      <c r="S132" s="228">
        <v>0</v>
      </c>
      <c r="T132" s="229">
        <f>S132*H132</f>
        <v>0</v>
      </c>
      <c r="U132" s="38"/>
      <c r="V132" s="38"/>
      <c r="W132" s="38"/>
      <c r="X132" s="38"/>
      <c r="Y132" s="38"/>
      <c r="Z132" s="38"/>
      <c r="AA132" s="38"/>
      <c r="AB132" s="38"/>
      <c r="AC132" s="38"/>
      <c r="AD132" s="38"/>
      <c r="AE132" s="38"/>
      <c r="AR132" s="230" t="s">
        <v>203</v>
      </c>
      <c r="AT132" s="230" t="s">
        <v>199</v>
      </c>
      <c r="AU132" s="230" t="s">
        <v>85</v>
      </c>
      <c r="AY132" s="17" t="s">
        <v>158</v>
      </c>
      <c r="BE132" s="231">
        <f>IF(N132="základní",J132,0)</f>
        <v>0</v>
      </c>
      <c r="BF132" s="231">
        <f>IF(N132="snížená",J132,0)</f>
        <v>0</v>
      </c>
      <c r="BG132" s="231">
        <f>IF(N132="zákl. přenesená",J132,0)</f>
        <v>0</v>
      </c>
      <c r="BH132" s="231">
        <f>IF(N132="sníž. přenesená",J132,0)</f>
        <v>0</v>
      </c>
      <c r="BI132" s="231">
        <f>IF(N132="nulová",J132,0)</f>
        <v>0</v>
      </c>
      <c r="BJ132" s="17" t="s">
        <v>82</v>
      </c>
      <c r="BK132" s="231">
        <f>ROUND(I132*H132,2)</f>
        <v>0</v>
      </c>
      <c r="BL132" s="17" t="s">
        <v>195</v>
      </c>
      <c r="BM132" s="230" t="s">
        <v>231</v>
      </c>
    </row>
    <row r="133" spans="1:47" s="2" customFormat="1" ht="12">
      <c r="A133" s="38"/>
      <c r="B133" s="39"/>
      <c r="C133" s="40"/>
      <c r="D133" s="232" t="s">
        <v>165</v>
      </c>
      <c r="E133" s="40"/>
      <c r="F133" s="233" t="s">
        <v>232</v>
      </c>
      <c r="G133" s="40"/>
      <c r="H133" s="40"/>
      <c r="I133" s="136"/>
      <c r="J133" s="40"/>
      <c r="K133" s="40"/>
      <c r="L133" s="44"/>
      <c r="M133" s="234"/>
      <c r="N133" s="235"/>
      <c r="O133" s="84"/>
      <c r="P133" s="84"/>
      <c r="Q133" s="84"/>
      <c r="R133" s="84"/>
      <c r="S133" s="84"/>
      <c r="T133" s="85"/>
      <c r="U133" s="38"/>
      <c r="V133" s="38"/>
      <c r="W133" s="38"/>
      <c r="X133" s="38"/>
      <c r="Y133" s="38"/>
      <c r="Z133" s="38"/>
      <c r="AA133" s="38"/>
      <c r="AB133" s="38"/>
      <c r="AC133" s="38"/>
      <c r="AD133" s="38"/>
      <c r="AE133" s="38"/>
      <c r="AT133" s="17" t="s">
        <v>165</v>
      </c>
      <c r="AU133" s="17" t="s">
        <v>85</v>
      </c>
    </row>
    <row r="134" spans="1:51" s="13" customFormat="1" ht="12">
      <c r="A134" s="13"/>
      <c r="B134" s="236"/>
      <c r="C134" s="237"/>
      <c r="D134" s="232" t="s">
        <v>166</v>
      </c>
      <c r="E134" s="238" t="s">
        <v>19</v>
      </c>
      <c r="F134" s="239" t="s">
        <v>243</v>
      </c>
      <c r="G134" s="237"/>
      <c r="H134" s="240">
        <v>1</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166</v>
      </c>
      <c r="AU134" s="246" t="s">
        <v>85</v>
      </c>
      <c r="AV134" s="13" t="s">
        <v>85</v>
      </c>
      <c r="AW134" s="13" t="s">
        <v>34</v>
      </c>
      <c r="AX134" s="13" t="s">
        <v>82</v>
      </c>
      <c r="AY134" s="246" t="s">
        <v>158</v>
      </c>
    </row>
    <row r="135" spans="1:65" s="2" customFormat="1" ht="21.75" customHeight="1">
      <c r="A135" s="38"/>
      <c r="B135" s="39"/>
      <c r="C135" s="219" t="s">
        <v>233</v>
      </c>
      <c r="D135" s="219" t="s">
        <v>159</v>
      </c>
      <c r="E135" s="220" t="s">
        <v>234</v>
      </c>
      <c r="F135" s="221" t="s">
        <v>235</v>
      </c>
      <c r="G135" s="222" t="s">
        <v>202</v>
      </c>
      <c r="H135" s="223">
        <v>1</v>
      </c>
      <c r="I135" s="224"/>
      <c r="J135" s="225">
        <f>ROUND(I135*H135,2)</f>
        <v>0</v>
      </c>
      <c r="K135" s="221" t="s">
        <v>19</v>
      </c>
      <c r="L135" s="44"/>
      <c r="M135" s="226" t="s">
        <v>19</v>
      </c>
      <c r="N135" s="227" t="s">
        <v>45</v>
      </c>
      <c r="O135" s="84"/>
      <c r="P135" s="228">
        <f>O135*H135</f>
        <v>0</v>
      </c>
      <c r="Q135" s="228">
        <v>0</v>
      </c>
      <c r="R135" s="228">
        <f>Q135*H135</f>
        <v>0</v>
      </c>
      <c r="S135" s="228">
        <v>0</v>
      </c>
      <c r="T135" s="229">
        <f>S135*H135</f>
        <v>0</v>
      </c>
      <c r="U135" s="38"/>
      <c r="V135" s="38"/>
      <c r="W135" s="38"/>
      <c r="X135" s="38"/>
      <c r="Y135" s="38"/>
      <c r="Z135" s="38"/>
      <c r="AA135" s="38"/>
      <c r="AB135" s="38"/>
      <c r="AC135" s="38"/>
      <c r="AD135" s="38"/>
      <c r="AE135" s="38"/>
      <c r="AR135" s="230" t="s">
        <v>236</v>
      </c>
      <c r="AT135" s="230" t="s">
        <v>159</v>
      </c>
      <c r="AU135" s="230" t="s">
        <v>85</v>
      </c>
      <c r="AY135" s="17" t="s">
        <v>158</v>
      </c>
      <c r="BE135" s="231">
        <f>IF(N135="základní",J135,0)</f>
        <v>0</v>
      </c>
      <c r="BF135" s="231">
        <f>IF(N135="snížená",J135,0)</f>
        <v>0</v>
      </c>
      <c r="BG135" s="231">
        <f>IF(N135="zákl. přenesená",J135,0)</f>
        <v>0</v>
      </c>
      <c r="BH135" s="231">
        <f>IF(N135="sníž. přenesená",J135,0)</f>
        <v>0</v>
      </c>
      <c r="BI135" s="231">
        <f>IF(N135="nulová",J135,0)</f>
        <v>0</v>
      </c>
      <c r="BJ135" s="17" t="s">
        <v>82</v>
      </c>
      <c r="BK135" s="231">
        <f>ROUND(I135*H135,2)</f>
        <v>0</v>
      </c>
      <c r="BL135" s="17" t="s">
        <v>236</v>
      </c>
      <c r="BM135" s="230" t="s">
        <v>237</v>
      </c>
    </row>
    <row r="136" spans="1:47" s="2" customFormat="1" ht="12">
      <c r="A136" s="38"/>
      <c r="B136" s="39"/>
      <c r="C136" s="40"/>
      <c r="D136" s="232" t="s">
        <v>165</v>
      </c>
      <c r="E136" s="40"/>
      <c r="F136" s="233" t="s">
        <v>235</v>
      </c>
      <c r="G136" s="40"/>
      <c r="H136" s="40"/>
      <c r="I136" s="136"/>
      <c r="J136" s="40"/>
      <c r="K136" s="40"/>
      <c r="L136" s="44"/>
      <c r="M136" s="234"/>
      <c r="N136" s="235"/>
      <c r="O136" s="84"/>
      <c r="P136" s="84"/>
      <c r="Q136" s="84"/>
      <c r="R136" s="84"/>
      <c r="S136" s="84"/>
      <c r="T136" s="85"/>
      <c r="U136" s="38"/>
      <c r="V136" s="38"/>
      <c r="W136" s="38"/>
      <c r="X136" s="38"/>
      <c r="Y136" s="38"/>
      <c r="Z136" s="38"/>
      <c r="AA136" s="38"/>
      <c r="AB136" s="38"/>
      <c r="AC136" s="38"/>
      <c r="AD136" s="38"/>
      <c r="AE136" s="38"/>
      <c r="AT136" s="17" t="s">
        <v>165</v>
      </c>
      <c r="AU136" s="17" t="s">
        <v>85</v>
      </c>
    </row>
    <row r="137" spans="1:65" s="2" customFormat="1" ht="16.5" customHeight="1">
      <c r="A137" s="38"/>
      <c r="B137" s="39"/>
      <c r="C137" s="259" t="s">
        <v>238</v>
      </c>
      <c r="D137" s="259" t="s">
        <v>199</v>
      </c>
      <c r="E137" s="260" t="s">
        <v>239</v>
      </c>
      <c r="F137" s="261" t="s">
        <v>240</v>
      </c>
      <c r="G137" s="262" t="s">
        <v>202</v>
      </c>
      <c r="H137" s="263">
        <v>1</v>
      </c>
      <c r="I137" s="264"/>
      <c r="J137" s="265">
        <f>ROUND(I137*H137,2)</f>
        <v>0</v>
      </c>
      <c r="K137" s="261" t="s">
        <v>19</v>
      </c>
      <c r="L137" s="266"/>
      <c r="M137" s="267" t="s">
        <v>19</v>
      </c>
      <c r="N137" s="268" t="s">
        <v>45</v>
      </c>
      <c r="O137" s="84"/>
      <c r="P137" s="228">
        <f>O137*H137</f>
        <v>0</v>
      </c>
      <c r="Q137" s="228">
        <v>0</v>
      </c>
      <c r="R137" s="228">
        <f>Q137*H137</f>
        <v>0</v>
      </c>
      <c r="S137" s="228">
        <v>0</v>
      </c>
      <c r="T137" s="229">
        <f>S137*H137</f>
        <v>0</v>
      </c>
      <c r="U137" s="38"/>
      <c r="V137" s="38"/>
      <c r="W137" s="38"/>
      <c r="X137" s="38"/>
      <c r="Y137" s="38"/>
      <c r="Z137" s="38"/>
      <c r="AA137" s="38"/>
      <c r="AB137" s="38"/>
      <c r="AC137" s="38"/>
      <c r="AD137" s="38"/>
      <c r="AE137" s="38"/>
      <c r="AR137" s="230" t="s">
        <v>241</v>
      </c>
      <c r="AT137" s="230" t="s">
        <v>199</v>
      </c>
      <c r="AU137" s="230" t="s">
        <v>85</v>
      </c>
      <c r="AY137" s="17" t="s">
        <v>158</v>
      </c>
      <c r="BE137" s="231">
        <f>IF(N137="základní",J137,0)</f>
        <v>0</v>
      </c>
      <c r="BF137" s="231">
        <f>IF(N137="snížená",J137,0)</f>
        <v>0</v>
      </c>
      <c r="BG137" s="231">
        <f>IF(N137="zákl. přenesená",J137,0)</f>
        <v>0</v>
      </c>
      <c r="BH137" s="231">
        <f>IF(N137="sníž. přenesená",J137,0)</f>
        <v>0</v>
      </c>
      <c r="BI137" s="231">
        <f>IF(N137="nulová",J137,0)</f>
        <v>0</v>
      </c>
      <c r="BJ137" s="17" t="s">
        <v>82</v>
      </c>
      <c r="BK137" s="231">
        <f>ROUND(I137*H137,2)</f>
        <v>0</v>
      </c>
      <c r="BL137" s="17" t="s">
        <v>236</v>
      </c>
      <c r="BM137" s="230" t="s">
        <v>242</v>
      </c>
    </row>
    <row r="138" spans="1:47" s="2" customFormat="1" ht="12">
      <c r="A138" s="38"/>
      <c r="B138" s="39"/>
      <c r="C138" s="40"/>
      <c r="D138" s="232" t="s">
        <v>165</v>
      </c>
      <c r="E138" s="40"/>
      <c r="F138" s="233" t="s">
        <v>240</v>
      </c>
      <c r="G138" s="40"/>
      <c r="H138" s="40"/>
      <c r="I138" s="136"/>
      <c r="J138" s="40"/>
      <c r="K138" s="40"/>
      <c r="L138" s="44"/>
      <c r="M138" s="234"/>
      <c r="N138" s="235"/>
      <c r="O138" s="84"/>
      <c r="P138" s="84"/>
      <c r="Q138" s="84"/>
      <c r="R138" s="84"/>
      <c r="S138" s="84"/>
      <c r="T138" s="85"/>
      <c r="U138" s="38"/>
      <c r="V138" s="38"/>
      <c r="W138" s="38"/>
      <c r="X138" s="38"/>
      <c r="Y138" s="38"/>
      <c r="Z138" s="38"/>
      <c r="AA138" s="38"/>
      <c r="AB138" s="38"/>
      <c r="AC138" s="38"/>
      <c r="AD138" s="38"/>
      <c r="AE138" s="38"/>
      <c r="AT138" s="17" t="s">
        <v>165</v>
      </c>
      <c r="AU138" s="17" t="s">
        <v>85</v>
      </c>
    </row>
    <row r="139" spans="1:51" s="13" customFormat="1" ht="12">
      <c r="A139" s="13"/>
      <c r="B139" s="236"/>
      <c r="C139" s="237"/>
      <c r="D139" s="232" t="s">
        <v>166</v>
      </c>
      <c r="E139" s="238" t="s">
        <v>19</v>
      </c>
      <c r="F139" s="239" t="s">
        <v>243</v>
      </c>
      <c r="G139" s="237"/>
      <c r="H139" s="240">
        <v>1</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166</v>
      </c>
      <c r="AU139" s="246" t="s">
        <v>85</v>
      </c>
      <c r="AV139" s="13" t="s">
        <v>85</v>
      </c>
      <c r="AW139" s="13" t="s">
        <v>34</v>
      </c>
      <c r="AX139" s="13" t="s">
        <v>82</v>
      </c>
      <c r="AY139" s="246" t="s">
        <v>158</v>
      </c>
    </row>
    <row r="140" spans="1:63" s="12" customFormat="1" ht="25.9" customHeight="1">
      <c r="A140" s="12"/>
      <c r="B140" s="205"/>
      <c r="C140" s="206"/>
      <c r="D140" s="207" t="s">
        <v>73</v>
      </c>
      <c r="E140" s="208" t="s">
        <v>244</v>
      </c>
      <c r="F140" s="208" t="s">
        <v>245</v>
      </c>
      <c r="G140" s="206"/>
      <c r="H140" s="206"/>
      <c r="I140" s="209"/>
      <c r="J140" s="210">
        <f>BK140</f>
        <v>0</v>
      </c>
      <c r="K140" s="206"/>
      <c r="L140" s="211"/>
      <c r="M140" s="212"/>
      <c r="N140" s="213"/>
      <c r="O140" s="213"/>
      <c r="P140" s="214">
        <f>SUM(P141:P243)</f>
        <v>0</v>
      </c>
      <c r="Q140" s="213"/>
      <c r="R140" s="214">
        <f>SUM(R141:R243)</f>
        <v>0.33211</v>
      </c>
      <c r="S140" s="213"/>
      <c r="T140" s="215">
        <f>SUM(T141:T243)</f>
        <v>0</v>
      </c>
      <c r="U140" s="12"/>
      <c r="V140" s="12"/>
      <c r="W140" s="12"/>
      <c r="X140" s="12"/>
      <c r="Y140" s="12"/>
      <c r="Z140" s="12"/>
      <c r="AA140" s="12"/>
      <c r="AB140" s="12"/>
      <c r="AC140" s="12"/>
      <c r="AD140" s="12"/>
      <c r="AE140" s="12"/>
      <c r="AR140" s="216" t="s">
        <v>176</v>
      </c>
      <c r="AT140" s="217" t="s">
        <v>73</v>
      </c>
      <c r="AU140" s="217" t="s">
        <v>74</v>
      </c>
      <c r="AY140" s="216" t="s">
        <v>158</v>
      </c>
      <c r="BK140" s="218">
        <f>SUM(BK141:BK243)</f>
        <v>0</v>
      </c>
    </row>
    <row r="141" spans="1:65" s="2" customFormat="1" ht="21.75" customHeight="1">
      <c r="A141" s="38"/>
      <c r="B141" s="39"/>
      <c r="C141" s="219" t="s">
        <v>246</v>
      </c>
      <c r="D141" s="219" t="s">
        <v>159</v>
      </c>
      <c r="E141" s="220" t="s">
        <v>1506</v>
      </c>
      <c r="F141" s="221" t="s">
        <v>1507</v>
      </c>
      <c r="G141" s="222" t="s">
        <v>202</v>
      </c>
      <c r="H141" s="223">
        <v>1</v>
      </c>
      <c r="I141" s="224"/>
      <c r="J141" s="225">
        <f>ROUND(I141*H141,2)</f>
        <v>0</v>
      </c>
      <c r="K141" s="221" t="s">
        <v>213</v>
      </c>
      <c r="L141" s="44"/>
      <c r="M141" s="226" t="s">
        <v>19</v>
      </c>
      <c r="N141" s="227" t="s">
        <v>45</v>
      </c>
      <c r="O141" s="84"/>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236</v>
      </c>
      <c r="AT141" s="230" t="s">
        <v>159</v>
      </c>
      <c r="AU141" s="230" t="s">
        <v>82</v>
      </c>
      <c r="AY141" s="17" t="s">
        <v>158</v>
      </c>
      <c r="BE141" s="231">
        <f>IF(N141="základní",J141,0)</f>
        <v>0</v>
      </c>
      <c r="BF141" s="231">
        <f>IF(N141="snížená",J141,0)</f>
        <v>0</v>
      </c>
      <c r="BG141" s="231">
        <f>IF(N141="zákl. přenesená",J141,0)</f>
        <v>0</v>
      </c>
      <c r="BH141" s="231">
        <f>IF(N141="sníž. přenesená",J141,0)</f>
        <v>0</v>
      </c>
      <c r="BI141" s="231">
        <f>IF(N141="nulová",J141,0)</f>
        <v>0</v>
      </c>
      <c r="BJ141" s="17" t="s">
        <v>82</v>
      </c>
      <c r="BK141" s="231">
        <f>ROUND(I141*H141,2)</f>
        <v>0</v>
      </c>
      <c r="BL141" s="17" t="s">
        <v>236</v>
      </c>
      <c r="BM141" s="230" t="s">
        <v>1508</v>
      </c>
    </row>
    <row r="142" spans="1:47" s="2" customFormat="1" ht="12">
      <c r="A142" s="38"/>
      <c r="B142" s="39"/>
      <c r="C142" s="40"/>
      <c r="D142" s="232" t="s">
        <v>165</v>
      </c>
      <c r="E142" s="40"/>
      <c r="F142" s="233" t="s">
        <v>1509</v>
      </c>
      <c r="G142" s="40"/>
      <c r="H142" s="40"/>
      <c r="I142" s="136"/>
      <c r="J142" s="40"/>
      <c r="K142" s="40"/>
      <c r="L142" s="44"/>
      <c r="M142" s="234"/>
      <c r="N142" s="235"/>
      <c r="O142" s="84"/>
      <c r="P142" s="84"/>
      <c r="Q142" s="84"/>
      <c r="R142" s="84"/>
      <c r="S142" s="84"/>
      <c r="T142" s="85"/>
      <c r="U142" s="38"/>
      <c r="V142" s="38"/>
      <c r="W142" s="38"/>
      <c r="X142" s="38"/>
      <c r="Y142" s="38"/>
      <c r="Z142" s="38"/>
      <c r="AA142" s="38"/>
      <c r="AB142" s="38"/>
      <c r="AC142" s="38"/>
      <c r="AD142" s="38"/>
      <c r="AE142" s="38"/>
      <c r="AT142" s="17" t="s">
        <v>165</v>
      </c>
      <c r="AU142" s="17" t="s">
        <v>82</v>
      </c>
    </row>
    <row r="143" spans="1:65" s="2" customFormat="1" ht="16.5" customHeight="1">
      <c r="A143" s="38"/>
      <c r="B143" s="39"/>
      <c r="C143" s="259" t="s">
        <v>252</v>
      </c>
      <c r="D143" s="259" t="s">
        <v>199</v>
      </c>
      <c r="E143" s="260" t="s">
        <v>1510</v>
      </c>
      <c r="F143" s="261" t="s">
        <v>1511</v>
      </c>
      <c r="G143" s="262" t="s">
        <v>202</v>
      </c>
      <c r="H143" s="263">
        <v>1</v>
      </c>
      <c r="I143" s="264"/>
      <c r="J143" s="265">
        <f>ROUND(I143*H143,2)</f>
        <v>0</v>
      </c>
      <c r="K143" s="261" t="s">
        <v>213</v>
      </c>
      <c r="L143" s="266"/>
      <c r="M143" s="267" t="s">
        <v>19</v>
      </c>
      <c r="N143" s="268" t="s">
        <v>45</v>
      </c>
      <c r="O143" s="84"/>
      <c r="P143" s="228">
        <f>O143*H143</f>
        <v>0</v>
      </c>
      <c r="Q143" s="228">
        <v>0.0047</v>
      </c>
      <c r="R143" s="228">
        <f>Q143*H143</f>
        <v>0.0047</v>
      </c>
      <c r="S143" s="228">
        <v>0</v>
      </c>
      <c r="T143" s="229">
        <f>S143*H143</f>
        <v>0</v>
      </c>
      <c r="U143" s="38"/>
      <c r="V143" s="38"/>
      <c r="W143" s="38"/>
      <c r="X143" s="38"/>
      <c r="Y143" s="38"/>
      <c r="Z143" s="38"/>
      <c r="AA143" s="38"/>
      <c r="AB143" s="38"/>
      <c r="AC143" s="38"/>
      <c r="AD143" s="38"/>
      <c r="AE143" s="38"/>
      <c r="AR143" s="230" t="s">
        <v>255</v>
      </c>
      <c r="AT143" s="230" t="s">
        <v>199</v>
      </c>
      <c r="AU143" s="230" t="s">
        <v>82</v>
      </c>
      <c r="AY143" s="17" t="s">
        <v>158</v>
      </c>
      <c r="BE143" s="231">
        <f>IF(N143="základní",J143,0)</f>
        <v>0</v>
      </c>
      <c r="BF143" s="231">
        <f>IF(N143="snížená",J143,0)</f>
        <v>0</v>
      </c>
      <c r="BG143" s="231">
        <f>IF(N143="zákl. přenesená",J143,0)</f>
        <v>0</v>
      </c>
      <c r="BH143" s="231">
        <f>IF(N143="sníž. přenesená",J143,0)</f>
        <v>0</v>
      </c>
      <c r="BI143" s="231">
        <f>IF(N143="nulová",J143,0)</f>
        <v>0</v>
      </c>
      <c r="BJ143" s="17" t="s">
        <v>82</v>
      </c>
      <c r="BK143" s="231">
        <f>ROUND(I143*H143,2)</f>
        <v>0</v>
      </c>
      <c r="BL143" s="17" t="s">
        <v>255</v>
      </c>
      <c r="BM143" s="230" t="s">
        <v>1512</v>
      </c>
    </row>
    <row r="144" spans="1:47" s="2" customFormat="1" ht="12">
      <c r="A144" s="38"/>
      <c r="B144" s="39"/>
      <c r="C144" s="40"/>
      <c r="D144" s="232" t="s">
        <v>165</v>
      </c>
      <c r="E144" s="40"/>
      <c r="F144" s="233" t="s">
        <v>1513</v>
      </c>
      <c r="G144" s="40"/>
      <c r="H144" s="40"/>
      <c r="I144" s="136"/>
      <c r="J144" s="40"/>
      <c r="K144" s="40"/>
      <c r="L144" s="44"/>
      <c r="M144" s="234"/>
      <c r="N144" s="235"/>
      <c r="O144" s="84"/>
      <c r="P144" s="84"/>
      <c r="Q144" s="84"/>
      <c r="R144" s="84"/>
      <c r="S144" s="84"/>
      <c r="T144" s="85"/>
      <c r="U144" s="38"/>
      <c r="V144" s="38"/>
      <c r="W144" s="38"/>
      <c r="X144" s="38"/>
      <c r="Y144" s="38"/>
      <c r="Z144" s="38"/>
      <c r="AA144" s="38"/>
      <c r="AB144" s="38"/>
      <c r="AC144" s="38"/>
      <c r="AD144" s="38"/>
      <c r="AE144" s="38"/>
      <c r="AT144" s="17" t="s">
        <v>165</v>
      </c>
      <c r="AU144" s="17" t="s">
        <v>82</v>
      </c>
    </row>
    <row r="145" spans="1:51" s="13" customFormat="1" ht="12">
      <c r="A145" s="13"/>
      <c r="B145" s="236"/>
      <c r="C145" s="237"/>
      <c r="D145" s="232" t="s">
        <v>166</v>
      </c>
      <c r="E145" s="238" t="s">
        <v>19</v>
      </c>
      <c r="F145" s="239" t="s">
        <v>1514</v>
      </c>
      <c r="G145" s="237"/>
      <c r="H145" s="240">
        <v>1</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166</v>
      </c>
      <c r="AU145" s="246" t="s">
        <v>82</v>
      </c>
      <c r="AV145" s="13" t="s">
        <v>85</v>
      </c>
      <c r="AW145" s="13" t="s">
        <v>34</v>
      </c>
      <c r="AX145" s="13" t="s">
        <v>82</v>
      </c>
      <c r="AY145" s="246" t="s">
        <v>158</v>
      </c>
    </row>
    <row r="146" spans="1:65" s="2" customFormat="1" ht="21.75" customHeight="1">
      <c r="A146" s="38"/>
      <c r="B146" s="39"/>
      <c r="C146" s="219" t="s">
        <v>8</v>
      </c>
      <c r="D146" s="219" t="s">
        <v>159</v>
      </c>
      <c r="E146" s="220" t="s">
        <v>1515</v>
      </c>
      <c r="F146" s="221" t="s">
        <v>1516</v>
      </c>
      <c r="G146" s="222" t="s">
        <v>202</v>
      </c>
      <c r="H146" s="223">
        <v>1</v>
      </c>
      <c r="I146" s="224"/>
      <c r="J146" s="225">
        <f>ROUND(I146*H146,2)</f>
        <v>0</v>
      </c>
      <c r="K146" s="221" t="s">
        <v>213</v>
      </c>
      <c r="L146" s="44"/>
      <c r="M146" s="226" t="s">
        <v>19</v>
      </c>
      <c r="N146" s="227" t="s">
        <v>45</v>
      </c>
      <c r="O146" s="84"/>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236</v>
      </c>
      <c r="AT146" s="230" t="s">
        <v>159</v>
      </c>
      <c r="AU146" s="230" t="s">
        <v>82</v>
      </c>
      <c r="AY146" s="17" t="s">
        <v>158</v>
      </c>
      <c r="BE146" s="231">
        <f>IF(N146="základní",J146,0)</f>
        <v>0</v>
      </c>
      <c r="BF146" s="231">
        <f>IF(N146="snížená",J146,0)</f>
        <v>0</v>
      </c>
      <c r="BG146" s="231">
        <f>IF(N146="zákl. přenesená",J146,0)</f>
        <v>0</v>
      </c>
      <c r="BH146" s="231">
        <f>IF(N146="sníž. přenesená",J146,0)</f>
        <v>0</v>
      </c>
      <c r="BI146" s="231">
        <f>IF(N146="nulová",J146,0)</f>
        <v>0</v>
      </c>
      <c r="BJ146" s="17" t="s">
        <v>82</v>
      </c>
      <c r="BK146" s="231">
        <f>ROUND(I146*H146,2)</f>
        <v>0</v>
      </c>
      <c r="BL146" s="17" t="s">
        <v>236</v>
      </c>
      <c r="BM146" s="230" t="s">
        <v>1517</v>
      </c>
    </row>
    <row r="147" spans="1:47" s="2" customFormat="1" ht="12">
      <c r="A147" s="38"/>
      <c r="B147" s="39"/>
      <c r="C147" s="40"/>
      <c r="D147" s="232" t="s">
        <v>165</v>
      </c>
      <c r="E147" s="40"/>
      <c r="F147" s="233" t="s">
        <v>1518</v>
      </c>
      <c r="G147" s="40"/>
      <c r="H147" s="40"/>
      <c r="I147" s="136"/>
      <c r="J147" s="40"/>
      <c r="K147" s="40"/>
      <c r="L147" s="44"/>
      <c r="M147" s="234"/>
      <c r="N147" s="235"/>
      <c r="O147" s="84"/>
      <c r="P147" s="84"/>
      <c r="Q147" s="84"/>
      <c r="R147" s="84"/>
      <c r="S147" s="84"/>
      <c r="T147" s="85"/>
      <c r="U147" s="38"/>
      <c r="V147" s="38"/>
      <c r="W147" s="38"/>
      <c r="X147" s="38"/>
      <c r="Y147" s="38"/>
      <c r="Z147" s="38"/>
      <c r="AA147" s="38"/>
      <c r="AB147" s="38"/>
      <c r="AC147" s="38"/>
      <c r="AD147" s="38"/>
      <c r="AE147" s="38"/>
      <c r="AT147" s="17" t="s">
        <v>165</v>
      </c>
      <c r="AU147" s="17" t="s">
        <v>82</v>
      </c>
    </row>
    <row r="148" spans="1:65" s="2" customFormat="1" ht="33" customHeight="1">
      <c r="A148" s="38"/>
      <c r="B148" s="39"/>
      <c r="C148" s="259" t="s">
        <v>195</v>
      </c>
      <c r="D148" s="259" t="s">
        <v>199</v>
      </c>
      <c r="E148" s="260" t="s">
        <v>1519</v>
      </c>
      <c r="F148" s="261" t="s">
        <v>1520</v>
      </c>
      <c r="G148" s="262" t="s">
        <v>202</v>
      </c>
      <c r="H148" s="263">
        <v>1</v>
      </c>
      <c r="I148" s="264"/>
      <c r="J148" s="265">
        <f>ROUND(I148*H148,2)</f>
        <v>0</v>
      </c>
      <c r="K148" s="261" t="s">
        <v>213</v>
      </c>
      <c r="L148" s="266"/>
      <c r="M148" s="267" t="s">
        <v>19</v>
      </c>
      <c r="N148" s="268" t="s">
        <v>45</v>
      </c>
      <c r="O148" s="84"/>
      <c r="P148" s="228">
        <f>O148*H148</f>
        <v>0</v>
      </c>
      <c r="Q148" s="228">
        <v>0.14</v>
      </c>
      <c r="R148" s="228">
        <f>Q148*H148</f>
        <v>0.14</v>
      </c>
      <c r="S148" s="228">
        <v>0</v>
      </c>
      <c r="T148" s="229">
        <f>S148*H148</f>
        <v>0</v>
      </c>
      <c r="U148" s="38"/>
      <c r="V148" s="38"/>
      <c r="W148" s="38"/>
      <c r="X148" s="38"/>
      <c r="Y148" s="38"/>
      <c r="Z148" s="38"/>
      <c r="AA148" s="38"/>
      <c r="AB148" s="38"/>
      <c r="AC148" s="38"/>
      <c r="AD148" s="38"/>
      <c r="AE148" s="38"/>
      <c r="AR148" s="230" t="s">
        <v>255</v>
      </c>
      <c r="AT148" s="230" t="s">
        <v>199</v>
      </c>
      <c r="AU148" s="230" t="s">
        <v>82</v>
      </c>
      <c r="AY148" s="17" t="s">
        <v>158</v>
      </c>
      <c r="BE148" s="231">
        <f>IF(N148="základní",J148,0)</f>
        <v>0</v>
      </c>
      <c r="BF148" s="231">
        <f>IF(N148="snížená",J148,0)</f>
        <v>0</v>
      </c>
      <c r="BG148" s="231">
        <f>IF(N148="zákl. přenesená",J148,0)</f>
        <v>0</v>
      </c>
      <c r="BH148" s="231">
        <f>IF(N148="sníž. přenesená",J148,0)</f>
        <v>0</v>
      </c>
      <c r="BI148" s="231">
        <f>IF(N148="nulová",J148,0)</f>
        <v>0</v>
      </c>
      <c r="BJ148" s="17" t="s">
        <v>82</v>
      </c>
      <c r="BK148" s="231">
        <f>ROUND(I148*H148,2)</f>
        <v>0</v>
      </c>
      <c r="BL148" s="17" t="s">
        <v>255</v>
      </c>
      <c r="BM148" s="230" t="s">
        <v>1521</v>
      </c>
    </row>
    <row r="149" spans="1:47" s="2" customFormat="1" ht="12">
      <c r="A149" s="38"/>
      <c r="B149" s="39"/>
      <c r="C149" s="40"/>
      <c r="D149" s="232" t="s">
        <v>165</v>
      </c>
      <c r="E149" s="40"/>
      <c r="F149" s="233" t="s">
        <v>1520</v>
      </c>
      <c r="G149" s="40"/>
      <c r="H149" s="40"/>
      <c r="I149" s="136"/>
      <c r="J149" s="40"/>
      <c r="K149" s="40"/>
      <c r="L149" s="44"/>
      <c r="M149" s="234"/>
      <c r="N149" s="235"/>
      <c r="O149" s="84"/>
      <c r="P149" s="84"/>
      <c r="Q149" s="84"/>
      <c r="R149" s="84"/>
      <c r="S149" s="84"/>
      <c r="T149" s="85"/>
      <c r="U149" s="38"/>
      <c r="V149" s="38"/>
      <c r="W149" s="38"/>
      <c r="X149" s="38"/>
      <c r="Y149" s="38"/>
      <c r="Z149" s="38"/>
      <c r="AA149" s="38"/>
      <c r="AB149" s="38"/>
      <c r="AC149" s="38"/>
      <c r="AD149" s="38"/>
      <c r="AE149" s="38"/>
      <c r="AT149" s="17" t="s">
        <v>165</v>
      </c>
      <c r="AU149" s="17" t="s">
        <v>82</v>
      </c>
    </row>
    <row r="150" spans="1:51" s="13" customFormat="1" ht="12">
      <c r="A150" s="13"/>
      <c r="B150" s="236"/>
      <c r="C150" s="237"/>
      <c r="D150" s="232" t="s">
        <v>166</v>
      </c>
      <c r="E150" s="238" t="s">
        <v>19</v>
      </c>
      <c r="F150" s="239" t="s">
        <v>1514</v>
      </c>
      <c r="G150" s="237"/>
      <c r="H150" s="240">
        <v>1</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166</v>
      </c>
      <c r="AU150" s="246" t="s">
        <v>82</v>
      </c>
      <c r="AV150" s="13" t="s">
        <v>85</v>
      </c>
      <c r="AW150" s="13" t="s">
        <v>34</v>
      </c>
      <c r="AX150" s="13" t="s">
        <v>82</v>
      </c>
      <c r="AY150" s="246" t="s">
        <v>158</v>
      </c>
    </row>
    <row r="151" spans="1:65" s="2" customFormat="1" ht="21.75" customHeight="1">
      <c r="A151" s="38"/>
      <c r="B151" s="39"/>
      <c r="C151" s="219" t="s">
        <v>266</v>
      </c>
      <c r="D151" s="219" t="s">
        <v>159</v>
      </c>
      <c r="E151" s="220" t="s">
        <v>1522</v>
      </c>
      <c r="F151" s="221" t="s">
        <v>1523</v>
      </c>
      <c r="G151" s="222" t="s">
        <v>202</v>
      </c>
      <c r="H151" s="223">
        <v>1</v>
      </c>
      <c r="I151" s="224"/>
      <c r="J151" s="225">
        <f>ROUND(I151*H151,2)</f>
        <v>0</v>
      </c>
      <c r="K151" s="221" t="s">
        <v>213</v>
      </c>
      <c r="L151" s="44"/>
      <c r="M151" s="226" t="s">
        <v>19</v>
      </c>
      <c r="N151" s="227" t="s">
        <v>45</v>
      </c>
      <c r="O151" s="84"/>
      <c r="P151" s="228">
        <f>O151*H151</f>
        <v>0</v>
      </c>
      <c r="Q151" s="228">
        <v>0</v>
      </c>
      <c r="R151" s="228">
        <f>Q151*H151</f>
        <v>0</v>
      </c>
      <c r="S151" s="228">
        <v>0</v>
      </c>
      <c r="T151" s="229">
        <f>S151*H151</f>
        <v>0</v>
      </c>
      <c r="U151" s="38"/>
      <c r="V151" s="38"/>
      <c r="W151" s="38"/>
      <c r="X151" s="38"/>
      <c r="Y151" s="38"/>
      <c r="Z151" s="38"/>
      <c r="AA151" s="38"/>
      <c r="AB151" s="38"/>
      <c r="AC151" s="38"/>
      <c r="AD151" s="38"/>
      <c r="AE151" s="38"/>
      <c r="AR151" s="230" t="s">
        <v>236</v>
      </c>
      <c r="AT151" s="230" t="s">
        <v>159</v>
      </c>
      <c r="AU151" s="230" t="s">
        <v>82</v>
      </c>
      <c r="AY151" s="17" t="s">
        <v>158</v>
      </c>
      <c r="BE151" s="231">
        <f>IF(N151="základní",J151,0)</f>
        <v>0</v>
      </c>
      <c r="BF151" s="231">
        <f>IF(N151="snížená",J151,0)</f>
        <v>0</v>
      </c>
      <c r="BG151" s="231">
        <f>IF(N151="zákl. přenesená",J151,0)</f>
        <v>0</v>
      </c>
      <c r="BH151" s="231">
        <f>IF(N151="sníž. přenesená",J151,0)</f>
        <v>0</v>
      </c>
      <c r="BI151" s="231">
        <f>IF(N151="nulová",J151,0)</f>
        <v>0</v>
      </c>
      <c r="BJ151" s="17" t="s">
        <v>82</v>
      </c>
      <c r="BK151" s="231">
        <f>ROUND(I151*H151,2)</f>
        <v>0</v>
      </c>
      <c r="BL151" s="17" t="s">
        <v>236</v>
      </c>
      <c r="BM151" s="230" t="s">
        <v>1524</v>
      </c>
    </row>
    <row r="152" spans="1:47" s="2" customFormat="1" ht="12">
      <c r="A152" s="38"/>
      <c r="B152" s="39"/>
      <c r="C152" s="40"/>
      <c r="D152" s="232" t="s">
        <v>165</v>
      </c>
      <c r="E152" s="40"/>
      <c r="F152" s="233" t="s">
        <v>1525</v>
      </c>
      <c r="G152" s="40"/>
      <c r="H152" s="40"/>
      <c r="I152" s="136"/>
      <c r="J152" s="40"/>
      <c r="K152" s="40"/>
      <c r="L152" s="44"/>
      <c r="M152" s="234"/>
      <c r="N152" s="235"/>
      <c r="O152" s="84"/>
      <c r="P152" s="84"/>
      <c r="Q152" s="84"/>
      <c r="R152" s="84"/>
      <c r="S152" s="84"/>
      <c r="T152" s="85"/>
      <c r="U152" s="38"/>
      <c r="V152" s="38"/>
      <c r="W152" s="38"/>
      <c r="X152" s="38"/>
      <c r="Y152" s="38"/>
      <c r="Z152" s="38"/>
      <c r="AA152" s="38"/>
      <c r="AB152" s="38"/>
      <c r="AC152" s="38"/>
      <c r="AD152" s="38"/>
      <c r="AE152" s="38"/>
      <c r="AT152" s="17" t="s">
        <v>165</v>
      </c>
      <c r="AU152" s="17" t="s">
        <v>82</v>
      </c>
    </row>
    <row r="153" spans="1:65" s="2" customFormat="1" ht="21.75" customHeight="1">
      <c r="A153" s="38"/>
      <c r="B153" s="39"/>
      <c r="C153" s="259" t="s">
        <v>271</v>
      </c>
      <c r="D153" s="259" t="s">
        <v>199</v>
      </c>
      <c r="E153" s="260" t="s">
        <v>1526</v>
      </c>
      <c r="F153" s="261" t="s">
        <v>1527</v>
      </c>
      <c r="G153" s="262" t="s">
        <v>202</v>
      </c>
      <c r="H153" s="263">
        <v>1</v>
      </c>
      <c r="I153" s="264"/>
      <c r="J153" s="265">
        <f>ROUND(I153*H153,2)</f>
        <v>0</v>
      </c>
      <c r="K153" s="261" t="s">
        <v>213</v>
      </c>
      <c r="L153" s="266"/>
      <c r="M153" s="267" t="s">
        <v>19</v>
      </c>
      <c r="N153" s="268" t="s">
        <v>45</v>
      </c>
      <c r="O153" s="84"/>
      <c r="P153" s="228">
        <f>O153*H153</f>
        <v>0</v>
      </c>
      <c r="Q153" s="228">
        <v>0.015</v>
      </c>
      <c r="R153" s="228">
        <f>Q153*H153</f>
        <v>0.015</v>
      </c>
      <c r="S153" s="228">
        <v>0</v>
      </c>
      <c r="T153" s="229">
        <f>S153*H153</f>
        <v>0</v>
      </c>
      <c r="U153" s="38"/>
      <c r="V153" s="38"/>
      <c r="W153" s="38"/>
      <c r="X153" s="38"/>
      <c r="Y153" s="38"/>
      <c r="Z153" s="38"/>
      <c r="AA153" s="38"/>
      <c r="AB153" s="38"/>
      <c r="AC153" s="38"/>
      <c r="AD153" s="38"/>
      <c r="AE153" s="38"/>
      <c r="AR153" s="230" t="s">
        <v>255</v>
      </c>
      <c r="AT153" s="230" t="s">
        <v>199</v>
      </c>
      <c r="AU153" s="230" t="s">
        <v>82</v>
      </c>
      <c r="AY153" s="17" t="s">
        <v>158</v>
      </c>
      <c r="BE153" s="231">
        <f>IF(N153="základní",J153,0)</f>
        <v>0</v>
      </c>
      <c r="BF153" s="231">
        <f>IF(N153="snížená",J153,0)</f>
        <v>0</v>
      </c>
      <c r="BG153" s="231">
        <f>IF(N153="zákl. přenesená",J153,0)</f>
        <v>0</v>
      </c>
      <c r="BH153" s="231">
        <f>IF(N153="sníž. přenesená",J153,0)</f>
        <v>0</v>
      </c>
      <c r="BI153" s="231">
        <f>IF(N153="nulová",J153,0)</f>
        <v>0</v>
      </c>
      <c r="BJ153" s="17" t="s">
        <v>82</v>
      </c>
      <c r="BK153" s="231">
        <f>ROUND(I153*H153,2)</f>
        <v>0</v>
      </c>
      <c r="BL153" s="17" t="s">
        <v>255</v>
      </c>
      <c r="BM153" s="230" t="s">
        <v>1528</v>
      </c>
    </row>
    <row r="154" spans="1:47" s="2" customFormat="1" ht="12">
      <c r="A154" s="38"/>
      <c r="B154" s="39"/>
      <c r="C154" s="40"/>
      <c r="D154" s="232" t="s">
        <v>165</v>
      </c>
      <c r="E154" s="40"/>
      <c r="F154" s="233" t="s">
        <v>1527</v>
      </c>
      <c r="G154" s="40"/>
      <c r="H154" s="40"/>
      <c r="I154" s="136"/>
      <c r="J154" s="40"/>
      <c r="K154" s="40"/>
      <c r="L154" s="44"/>
      <c r="M154" s="234"/>
      <c r="N154" s="235"/>
      <c r="O154" s="84"/>
      <c r="P154" s="84"/>
      <c r="Q154" s="84"/>
      <c r="R154" s="84"/>
      <c r="S154" s="84"/>
      <c r="T154" s="85"/>
      <c r="U154" s="38"/>
      <c r="V154" s="38"/>
      <c r="W154" s="38"/>
      <c r="X154" s="38"/>
      <c r="Y154" s="38"/>
      <c r="Z154" s="38"/>
      <c r="AA154" s="38"/>
      <c r="AB154" s="38"/>
      <c r="AC154" s="38"/>
      <c r="AD154" s="38"/>
      <c r="AE154" s="38"/>
      <c r="AT154" s="17" t="s">
        <v>165</v>
      </c>
      <c r="AU154" s="17" t="s">
        <v>82</v>
      </c>
    </row>
    <row r="155" spans="1:51" s="13" customFormat="1" ht="12">
      <c r="A155" s="13"/>
      <c r="B155" s="236"/>
      <c r="C155" s="237"/>
      <c r="D155" s="232" t="s">
        <v>166</v>
      </c>
      <c r="E155" s="238" t="s">
        <v>19</v>
      </c>
      <c r="F155" s="239" t="s">
        <v>1514</v>
      </c>
      <c r="G155" s="237"/>
      <c r="H155" s="240">
        <v>1</v>
      </c>
      <c r="I155" s="241"/>
      <c r="J155" s="237"/>
      <c r="K155" s="237"/>
      <c r="L155" s="242"/>
      <c r="M155" s="243"/>
      <c r="N155" s="244"/>
      <c r="O155" s="244"/>
      <c r="P155" s="244"/>
      <c r="Q155" s="244"/>
      <c r="R155" s="244"/>
      <c r="S155" s="244"/>
      <c r="T155" s="245"/>
      <c r="U155" s="13"/>
      <c r="V155" s="13"/>
      <c r="W155" s="13"/>
      <c r="X155" s="13"/>
      <c r="Y155" s="13"/>
      <c r="Z155" s="13"/>
      <c r="AA155" s="13"/>
      <c r="AB155" s="13"/>
      <c r="AC155" s="13"/>
      <c r="AD155" s="13"/>
      <c r="AE155" s="13"/>
      <c r="AT155" s="246" t="s">
        <v>166</v>
      </c>
      <c r="AU155" s="246" t="s">
        <v>82</v>
      </c>
      <c r="AV155" s="13" t="s">
        <v>85</v>
      </c>
      <c r="AW155" s="13" t="s">
        <v>34</v>
      </c>
      <c r="AX155" s="13" t="s">
        <v>82</v>
      </c>
      <c r="AY155" s="246" t="s">
        <v>158</v>
      </c>
    </row>
    <row r="156" spans="1:65" s="2" customFormat="1" ht="21.75" customHeight="1">
      <c r="A156" s="38"/>
      <c r="B156" s="39"/>
      <c r="C156" s="219" t="s">
        <v>277</v>
      </c>
      <c r="D156" s="219" t="s">
        <v>159</v>
      </c>
      <c r="E156" s="220" t="s">
        <v>257</v>
      </c>
      <c r="F156" s="221" t="s">
        <v>258</v>
      </c>
      <c r="G156" s="222" t="s">
        <v>202</v>
      </c>
      <c r="H156" s="223">
        <v>1</v>
      </c>
      <c r="I156" s="224"/>
      <c r="J156" s="225">
        <f>ROUND(I156*H156,2)</f>
        <v>0</v>
      </c>
      <c r="K156" s="221" t="s">
        <v>213</v>
      </c>
      <c r="L156" s="44"/>
      <c r="M156" s="226" t="s">
        <v>19</v>
      </c>
      <c r="N156" s="227" t="s">
        <v>45</v>
      </c>
      <c r="O156" s="84"/>
      <c r="P156" s="228">
        <f>O156*H156</f>
        <v>0</v>
      </c>
      <c r="Q156" s="228">
        <v>0</v>
      </c>
      <c r="R156" s="228">
        <f>Q156*H156</f>
        <v>0</v>
      </c>
      <c r="S156" s="228">
        <v>0</v>
      </c>
      <c r="T156" s="229">
        <f>S156*H156</f>
        <v>0</v>
      </c>
      <c r="U156" s="38"/>
      <c r="V156" s="38"/>
      <c r="W156" s="38"/>
      <c r="X156" s="38"/>
      <c r="Y156" s="38"/>
      <c r="Z156" s="38"/>
      <c r="AA156" s="38"/>
      <c r="AB156" s="38"/>
      <c r="AC156" s="38"/>
      <c r="AD156" s="38"/>
      <c r="AE156" s="38"/>
      <c r="AR156" s="230" t="s">
        <v>236</v>
      </c>
      <c r="AT156" s="230" t="s">
        <v>159</v>
      </c>
      <c r="AU156" s="230" t="s">
        <v>82</v>
      </c>
      <c r="AY156" s="17" t="s">
        <v>158</v>
      </c>
      <c r="BE156" s="231">
        <f>IF(N156="základní",J156,0)</f>
        <v>0</v>
      </c>
      <c r="BF156" s="231">
        <f>IF(N156="snížená",J156,0)</f>
        <v>0</v>
      </c>
      <c r="BG156" s="231">
        <f>IF(N156="zákl. přenesená",J156,0)</f>
        <v>0</v>
      </c>
      <c r="BH156" s="231">
        <f>IF(N156="sníž. přenesená",J156,0)</f>
        <v>0</v>
      </c>
      <c r="BI156" s="231">
        <f>IF(N156="nulová",J156,0)</f>
        <v>0</v>
      </c>
      <c r="BJ156" s="17" t="s">
        <v>82</v>
      </c>
      <c r="BK156" s="231">
        <f>ROUND(I156*H156,2)</f>
        <v>0</v>
      </c>
      <c r="BL156" s="17" t="s">
        <v>236</v>
      </c>
      <c r="BM156" s="230" t="s">
        <v>259</v>
      </c>
    </row>
    <row r="157" spans="1:47" s="2" customFormat="1" ht="12">
      <c r="A157" s="38"/>
      <c r="B157" s="39"/>
      <c r="C157" s="40"/>
      <c r="D157" s="232" t="s">
        <v>165</v>
      </c>
      <c r="E157" s="40"/>
      <c r="F157" s="233" t="s">
        <v>260</v>
      </c>
      <c r="G157" s="40"/>
      <c r="H157" s="40"/>
      <c r="I157" s="136"/>
      <c r="J157" s="40"/>
      <c r="K157" s="40"/>
      <c r="L157" s="44"/>
      <c r="M157" s="234"/>
      <c r="N157" s="235"/>
      <c r="O157" s="84"/>
      <c r="P157" s="84"/>
      <c r="Q157" s="84"/>
      <c r="R157" s="84"/>
      <c r="S157" s="84"/>
      <c r="T157" s="85"/>
      <c r="U157" s="38"/>
      <c r="V157" s="38"/>
      <c r="W157" s="38"/>
      <c r="X157" s="38"/>
      <c r="Y157" s="38"/>
      <c r="Z157" s="38"/>
      <c r="AA157" s="38"/>
      <c r="AB157" s="38"/>
      <c r="AC157" s="38"/>
      <c r="AD157" s="38"/>
      <c r="AE157" s="38"/>
      <c r="AT157" s="17" t="s">
        <v>165</v>
      </c>
      <c r="AU157" s="17" t="s">
        <v>82</v>
      </c>
    </row>
    <row r="158" spans="1:47" s="2" customFormat="1" ht="12">
      <c r="A158" s="38"/>
      <c r="B158" s="39"/>
      <c r="C158" s="40"/>
      <c r="D158" s="232" t="s">
        <v>216</v>
      </c>
      <c r="E158" s="40"/>
      <c r="F158" s="258" t="s">
        <v>261</v>
      </c>
      <c r="G158" s="40"/>
      <c r="H158" s="40"/>
      <c r="I158" s="136"/>
      <c r="J158" s="40"/>
      <c r="K158" s="40"/>
      <c r="L158" s="44"/>
      <c r="M158" s="234"/>
      <c r="N158" s="235"/>
      <c r="O158" s="84"/>
      <c r="P158" s="84"/>
      <c r="Q158" s="84"/>
      <c r="R158" s="84"/>
      <c r="S158" s="84"/>
      <c r="T158" s="85"/>
      <c r="U158" s="38"/>
      <c r="V158" s="38"/>
      <c r="W158" s="38"/>
      <c r="X158" s="38"/>
      <c r="Y158" s="38"/>
      <c r="Z158" s="38"/>
      <c r="AA158" s="38"/>
      <c r="AB158" s="38"/>
      <c r="AC158" s="38"/>
      <c r="AD158" s="38"/>
      <c r="AE158" s="38"/>
      <c r="AT158" s="17" t="s">
        <v>216</v>
      </c>
      <c r="AU158" s="17" t="s">
        <v>82</v>
      </c>
    </row>
    <row r="159" spans="1:65" s="2" customFormat="1" ht="21.75" customHeight="1">
      <c r="A159" s="38"/>
      <c r="B159" s="39"/>
      <c r="C159" s="219" t="s">
        <v>282</v>
      </c>
      <c r="D159" s="219" t="s">
        <v>159</v>
      </c>
      <c r="E159" s="220" t="s">
        <v>262</v>
      </c>
      <c r="F159" s="221" t="s">
        <v>263</v>
      </c>
      <c r="G159" s="222" t="s">
        <v>202</v>
      </c>
      <c r="H159" s="223">
        <v>4</v>
      </c>
      <c r="I159" s="224"/>
      <c r="J159" s="225">
        <f>ROUND(I159*H159,2)</f>
        <v>0</v>
      </c>
      <c r="K159" s="221" t="s">
        <v>213</v>
      </c>
      <c r="L159" s="44"/>
      <c r="M159" s="226" t="s">
        <v>19</v>
      </c>
      <c r="N159" s="227" t="s">
        <v>45</v>
      </c>
      <c r="O159" s="84"/>
      <c r="P159" s="228">
        <f>O159*H159</f>
        <v>0</v>
      </c>
      <c r="Q159" s="228">
        <v>0</v>
      </c>
      <c r="R159" s="228">
        <f>Q159*H159</f>
        <v>0</v>
      </c>
      <c r="S159" s="228">
        <v>0</v>
      </c>
      <c r="T159" s="229">
        <f>S159*H159</f>
        <v>0</v>
      </c>
      <c r="U159" s="38"/>
      <c r="V159" s="38"/>
      <c r="W159" s="38"/>
      <c r="X159" s="38"/>
      <c r="Y159" s="38"/>
      <c r="Z159" s="38"/>
      <c r="AA159" s="38"/>
      <c r="AB159" s="38"/>
      <c r="AC159" s="38"/>
      <c r="AD159" s="38"/>
      <c r="AE159" s="38"/>
      <c r="AR159" s="230" t="s">
        <v>236</v>
      </c>
      <c r="AT159" s="230" t="s">
        <v>159</v>
      </c>
      <c r="AU159" s="230" t="s">
        <v>82</v>
      </c>
      <c r="AY159" s="17" t="s">
        <v>158</v>
      </c>
      <c r="BE159" s="231">
        <f>IF(N159="základní",J159,0)</f>
        <v>0</v>
      </c>
      <c r="BF159" s="231">
        <f>IF(N159="snížená",J159,0)</f>
        <v>0</v>
      </c>
      <c r="BG159" s="231">
        <f>IF(N159="zákl. přenesená",J159,0)</f>
        <v>0</v>
      </c>
      <c r="BH159" s="231">
        <f>IF(N159="sníž. přenesená",J159,0)</f>
        <v>0</v>
      </c>
      <c r="BI159" s="231">
        <f>IF(N159="nulová",J159,0)</f>
        <v>0</v>
      </c>
      <c r="BJ159" s="17" t="s">
        <v>82</v>
      </c>
      <c r="BK159" s="231">
        <f>ROUND(I159*H159,2)</f>
        <v>0</v>
      </c>
      <c r="BL159" s="17" t="s">
        <v>236</v>
      </c>
      <c r="BM159" s="230" t="s">
        <v>264</v>
      </c>
    </row>
    <row r="160" spans="1:47" s="2" customFormat="1" ht="12">
      <c r="A160" s="38"/>
      <c r="B160" s="39"/>
      <c r="C160" s="40"/>
      <c r="D160" s="232" t="s">
        <v>165</v>
      </c>
      <c r="E160" s="40"/>
      <c r="F160" s="233" t="s">
        <v>265</v>
      </c>
      <c r="G160" s="40"/>
      <c r="H160" s="40"/>
      <c r="I160" s="136"/>
      <c r="J160" s="40"/>
      <c r="K160" s="40"/>
      <c r="L160" s="44"/>
      <c r="M160" s="234"/>
      <c r="N160" s="235"/>
      <c r="O160" s="84"/>
      <c r="P160" s="84"/>
      <c r="Q160" s="84"/>
      <c r="R160" s="84"/>
      <c r="S160" s="84"/>
      <c r="T160" s="85"/>
      <c r="U160" s="38"/>
      <c r="V160" s="38"/>
      <c r="W160" s="38"/>
      <c r="X160" s="38"/>
      <c r="Y160" s="38"/>
      <c r="Z160" s="38"/>
      <c r="AA160" s="38"/>
      <c r="AB160" s="38"/>
      <c r="AC160" s="38"/>
      <c r="AD160" s="38"/>
      <c r="AE160" s="38"/>
      <c r="AT160" s="17" t="s">
        <v>165</v>
      </c>
      <c r="AU160" s="17" t="s">
        <v>82</v>
      </c>
    </row>
    <row r="161" spans="1:47" s="2" customFormat="1" ht="12">
      <c r="A161" s="38"/>
      <c r="B161" s="39"/>
      <c r="C161" s="40"/>
      <c r="D161" s="232" t="s">
        <v>216</v>
      </c>
      <c r="E161" s="40"/>
      <c r="F161" s="258" t="s">
        <v>261</v>
      </c>
      <c r="G161" s="40"/>
      <c r="H161" s="40"/>
      <c r="I161" s="136"/>
      <c r="J161" s="40"/>
      <c r="K161" s="40"/>
      <c r="L161" s="44"/>
      <c r="M161" s="234"/>
      <c r="N161" s="235"/>
      <c r="O161" s="84"/>
      <c r="P161" s="84"/>
      <c r="Q161" s="84"/>
      <c r="R161" s="84"/>
      <c r="S161" s="84"/>
      <c r="T161" s="85"/>
      <c r="U161" s="38"/>
      <c r="V161" s="38"/>
      <c r="W161" s="38"/>
      <c r="X161" s="38"/>
      <c r="Y161" s="38"/>
      <c r="Z161" s="38"/>
      <c r="AA161" s="38"/>
      <c r="AB161" s="38"/>
      <c r="AC161" s="38"/>
      <c r="AD161" s="38"/>
      <c r="AE161" s="38"/>
      <c r="AT161" s="17" t="s">
        <v>216</v>
      </c>
      <c r="AU161" s="17" t="s">
        <v>82</v>
      </c>
    </row>
    <row r="162" spans="1:65" s="2" customFormat="1" ht="21.75" customHeight="1">
      <c r="A162" s="38"/>
      <c r="B162" s="39"/>
      <c r="C162" s="219" t="s">
        <v>7</v>
      </c>
      <c r="D162" s="219" t="s">
        <v>159</v>
      </c>
      <c r="E162" s="220" t="s">
        <v>267</v>
      </c>
      <c r="F162" s="221" t="s">
        <v>268</v>
      </c>
      <c r="G162" s="222" t="s">
        <v>202</v>
      </c>
      <c r="H162" s="223">
        <v>1</v>
      </c>
      <c r="I162" s="224"/>
      <c r="J162" s="225">
        <f>ROUND(I162*H162,2)</f>
        <v>0</v>
      </c>
      <c r="K162" s="221" t="s">
        <v>213</v>
      </c>
      <c r="L162" s="44"/>
      <c r="M162" s="226" t="s">
        <v>19</v>
      </c>
      <c r="N162" s="227" t="s">
        <v>45</v>
      </c>
      <c r="O162" s="84"/>
      <c r="P162" s="228">
        <f>O162*H162</f>
        <v>0</v>
      </c>
      <c r="Q162" s="228">
        <v>0</v>
      </c>
      <c r="R162" s="228">
        <f>Q162*H162</f>
        <v>0</v>
      </c>
      <c r="S162" s="228">
        <v>0</v>
      </c>
      <c r="T162" s="229">
        <f>S162*H162</f>
        <v>0</v>
      </c>
      <c r="U162" s="38"/>
      <c r="V162" s="38"/>
      <c r="W162" s="38"/>
      <c r="X162" s="38"/>
      <c r="Y162" s="38"/>
      <c r="Z162" s="38"/>
      <c r="AA162" s="38"/>
      <c r="AB162" s="38"/>
      <c r="AC162" s="38"/>
      <c r="AD162" s="38"/>
      <c r="AE162" s="38"/>
      <c r="AR162" s="230" t="s">
        <v>236</v>
      </c>
      <c r="AT162" s="230" t="s">
        <v>159</v>
      </c>
      <c r="AU162" s="230" t="s">
        <v>82</v>
      </c>
      <c r="AY162" s="17" t="s">
        <v>158</v>
      </c>
      <c r="BE162" s="231">
        <f>IF(N162="základní",J162,0)</f>
        <v>0</v>
      </c>
      <c r="BF162" s="231">
        <f>IF(N162="snížená",J162,0)</f>
        <v>0</v>
      </c>
      <c r="BG162" s="231">
        <f>IF(N162="zákl. přenesená",J162,0)</f>
        <v>0</v>
      </c>
      <c r="BH162" s="231">
        <f>IF(N162="sníž. přenesená",J162,0)</f>
        <v>0</v>
      </c>
      <c r="BI162" s="231">
        <f>IF(N162="nulová",J162,0)</f>
        <v>0</v>
      </c>
      <c r="BJ162" s="17" t="s">
        <v>82</v>
      </c>
      <c r="BK162" s="231">
        <f>ROUND(I162*H162,2)</f>
        <v>0</v>
      </c>
      <c r="BL162" s="17" t="s">
        <v>236</v>
      </c>
      <c r="BM162" s="230" t="s">
        <v>269</v>
      </c>
    </row>
    <row r="163" spans="1:47" s="2" customFormat="1" ht="12">
      <c r="A163" s="38"/>
      <c r="B163" s="39"/>
      <c r="C163" s="40"/>
      <c r="D163" s="232" t="s">
        <v>165</v>
      </c>
      <c r="E163" s="40"/>
      <c r="F163" s="233" t="s">
        <v>268</v>
      </c>
      <c r="G163" s="40"/>
      <c r="H163" s="40"/>
      <c r="I163" s="136"/>
      <c r="J163" s="40"/>
      <c r="K163" s="40"/>
      <c r="L163" s="44"/>
      <c r="M163" s="234"/>
      <c r="N163" s="235"/>
      <c r="O163" s="84"/>
      <c r="P163" s="84"/>
      <c r="Q163" s="84"/>
      <c r="R163" s="84"/>
      <c r="S163" s="84"/>
      <c r="T163" s="85"/>
      <c r="U163" s="38"/>
      <c r="V163" s="38"/>
      <c r="W163" s="38"/>
      <c r="X163" s="38"/>
      <c r="Y163" s="38"/>
      <c r="Z163" s="38"/>
      <c r="AA163" s="38"/>
      <c r="AB163" s="38"/>
      <c r="AC163" s="38"/>
      <c r="AD163" s="38"/>
      <c r="AE163" s="38"/>
      <c r="AT163" s="17" t="s">
        <v>165</v>
      </c>
      <c r="AU163" s="17" t="s">
        <v>82</v>
      </c>
    </row>
    <row r="164" spans="1:51" s="13" customFormat="1" ht="12">
      <c r="A164" s="13"/>
      <c r="B164" s="236"/>
      <c r="C164" s="237"/>
      <c r="D164" s="232" t="s">
        <v>166</v>
      </c>
      <c r="E164" s="238" t="s">
        <v>19</v>
      </c>
      <c r="F164" s="239" t="s">
        <v>1514</v>
      </c>
      <c r="G164" s="237"/>
      <c r="H164" s="240">
        <v>1</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166</v>
      </c>
      <c r="AU164" s="246" t="s">
        <v>82</v>
      </c>
      <c r="AV164" s="13" t="s">
        <v>85</v>
      </c>
      <c r="AW164" s="13" t="s">
        <v>34</v>
      </c>
      <c r="AX164" s="13" t="s">
        <v>82</v>
      </c>
      <c r="AY164" s="246" t="s">
        <v>158</v>
      </c>
    </row>
    <row r="165" spans="1:65" s="2" customFormat="1" ht="21.75" customHeight="1">
      <c r="A165" s="38"/>
      <c r="B165" s="39"/>
      <c r="C165" s="219" t="s">
        <v>293</v>
      </c>
      <c r="D165" s="219" t="s">
        <v>159</v>
      </c>
      <c r="E165" s="220" t="s">
        <v>272</v>
      </c>
      <c r="F165" s="221" t="s">
        <v>273</v>
      </c>
      <c r="G165" s="222" t="s">
        <v>202</v>
      </c>
      <c r="H165" s="223">
        <v>10</v>
      </c>
      <c r="I165" s="224"/>
      <c r="J165" s="225">
        <f>ROUND(I165*H165,2)</f>
        <v>0</v>
      </c>
      <c r="K165" s="221" t="s">
        <v>213</v>
      </c>
      <c r="L165" s="44"/>
      <c r="M165" s="226" t="s">
        <v>19</v>
      </c>
      <c r="N165" s="227" t="s">
        <v>45</v>
      </c>
      <c r="O165" s="84"/>
      <c r="P165" s="228">
        <f>O165*H165</f>
        <v>0</v>
      </c>
      <c r="Q165" s="228">
        <v>0</v>
      </c>
      <c r="R165" s="228">
        <f>Q165*H165</f>
        <v>0</v>
      </c>
      <c r="S165" s="228">
        <v>0</v>
      </c>
      <c r="T165" s="229">
        <f>S165*H165</f>
        <v>0</v>
      </c>
      <c r="U165" s="38"/>
      <c r="V165" s="38"/>
      <c r="W165" s="38"/>
      <c r="X165" s="38"/>
      <c r="Y165" s="38"/>
      <c r="Z165" s="38"/>
      <c r="AA165" s="38"/>
      <c r="AB165" s="38"/>
      <c r="AC165" s="38"/>
      <c r="AD165" s="38"/>
      <c r="AE165" s="38"/>
      <c r="AR165" s="230" t="s">
        <v>236</v>
      </c>
      <c r="AT165" s="230" t="s">
        <v>159</v>
      </c>
      <c r="AU165" s="230" t="s">
        <v>82</v>
      </c>
      <c r="AY165" s="17" t="s">
        <v>158</v>
      </c>
      <c r="BE165" s="231">
        <f>IF(N165="základní",J165,0)</f>
        <v>0</v>
      </c>
      <c r="BF165" s="231">
        <f>IF(N165="snížená",J165,0)</f>
        <v>0</v>
      </c>
      <c r="BG165" s="231">
        <f>IF(N165="zákl. přenesená",J165,0)</f>
        <v>0</v>
      </c>
      <c r="BH165" s="231">
        <f>IF(N165="sníž. přenesená",J165,0)</f>
        <v>0</v>
      </c>
      <c r="BI165" s="231">
        <f>IF(N165="nulová",J165,0)</f>
        <v>0</v>
      </c>
      <c r="BJ165" s="17" t="s">
        <v>82</v>
      </c>
      <c r="BK165" s="231">
        <f>ROUND(I165*H165,2)</f>
        <v>0</v>
      </c>
      <c r="BL165" s="17" t="s">
        <v>236</v>
      </c>
      <c r="BM165" s="230" t="s">
        <v>274</v>
      </c>
    </row>
    <row r="166" spans="1:47" s="2" customFormat="1" ht="12">
      <c r="A166" s="38"/>
      <c r="B166" s="39"/>
      <c r="C166" s="40"/>
      <c r="D166" s="232" t="s">
        <v>165</v>
      </c>
      <c r="E166" s="40"/>
      <c r="F166" s="233" t="s">
        <v>275</v>
      </c>
      <c r="G166" s="40"/>
      <c r="H166" s="40"/>
      <c r="I166" s="136"/>
      <c r="J166" s="40"/>
      <c r="K166" s="40"/>
      <c r="L166" s="44"/>
      <c r="M166" s="234"/>
      <c r="N166" s="235"/>
      <c r="O166" s="84"/>
      <c r="P166" s="84"/>
      <c r="Q166" s="84"/>
      <c r="R166" s="84"/>
      <c r="S166" s="84"/>
      <c r="T166" s="85"/>
      <c r="U166" s="38"/>
      <c r="V166" s="38"/>
      <c r="W166" s="38"/>
      <c r="X166" s="38"/>
      <c r="Y166" s="38"/>
      <c r="Z166" s="38"/>
      <c r="AA166" s="38"/>
      <c r="AB166" s="38"/>
      <c r="AC166" s="38"/>
      <c r="AD166" s="38"/>
      <c r="AE166" s="38"/>
      <c r="AT166" s="17" t="s">
        <v>165</v>
      </c>
      <c r="AU166" s="17" t="s">
        <v>82</v>
      </c>
    </row>
    <row r="167" spans="1:51" s="13" customFormat="1" ht="12">
      <c r="A167" s="13"/>
      <c r="B167" s="236"/>
      <c r="C167" s="237"/>
      <c r="D167" s="232" t="s">
        <v>166</v>
      </c>
      <c r="E167" s="238" t="s">
        <v>19</v>
      </c>
      <c r="F167" s="239" t="s">
        <v>1529</v>
      </c>
      <c r="G167" s="237"/>
      <c r="H167" s="240">
        <v>10</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166</v>
      </c>
      <c r="AU167" s="246" t="s">
        <v>82</v>
      </c>
      <c r="AV167" s="13" t="s">
        <v>85</v>
      </c>
      <c r="AW167" s="13" t="s">
        <v>34</v>
      </c>
      <c r="AX167" s="13" t="s">
        <v>82</v>
      </c>
      <c r="AY167" s="246" t="s">
        <v>158</v>
      </c>
    </row>
    <row r="168" spans="1:65" s="2" customFormat="1" ht="21.75" customHeight="1">
      <c r="A168" s="38"/>
      <c r="B168" s="39"/>
      <c r="C168" s="219" t="s">
        <v>298</v>
      </c>
      <c r="D168" s="219" t="s">
        <v>159</v>
      </c>
      <c r="E168" s="220" t="s">
        <v>1310</v>
      </c>
      <c r="F168" s="221" t="s">
        <v>1311</v>
      </c>
      <c r="G168" s="222" t="s">
        <v>202</v>
      </c>
      <c r="H168" s="223">
        <v>1</v>
      </c>
      <c r="I168" s="224"/>
      <c r="J168" s="225">
        <f>ROUND(I168*H168,2)</f>
        <v>0</v>
      </c>
      <c r="K168" s="221" t="s">
        <v>213</v>
      </c>
      <c r="L168" s="44"/>
      <c r="M168" s="226" t="s">
        <v>19</v>
      </c>
      <c r="N168" s="227" t="s">
        <v>45</v>
      </c>
      <c r="O168" s="84"/>
      <c r="P168" s="228">
        <f>O168*H168</f>
        <v>0</v>
      </c>
      <c r="Q168" s="228">
        <v>0</v>
      </c>
      <c r="R168" s="228">
        <f>Q168*H168</f>
        <v>0</v>
      </c>
      <c r="S168" s="228">
        <v>0</v>
      </c>
      <c r="T168" s="229">
        <f>S168*H168</f>
        <v>0</v>
      </c>
      <c r="U168" s="38"/>
      <c r="V168" s="38"/>
      <c r="W168" s="38"/>
      <c r="X168" s="38"/>
      <c r="Y168" s="38"/>
      <c r="Z168" s="38"/>
      <c r="AA168" s="38"/>
      <c r="AB168" s="38"/>
      <c r="AC168" s="38"/>
      <c r="AD168" s="38"/>
      <c r="AE168" s="38"/>
      <c r="AR168" s="230" t="s">
        <v>236</v>
      </c>
      <c r="AT168" s="230" t="s">
        <v>159</v>
      </c>
      <c r="AU168" s="230" t="s">
        <v>82</v>
      </c>
      <c r="AY168" s="17" t="s">
        <v>158</v>
      </c>
      <c r="BE168" s="231">
        <f>IF(N168="základní",J168,0)</f>
        <v>0</v>
      </c>
      <c r="BF168" s="231">
        <f>IF(N168="snížená",J168,0)</f>
        <v>0</v>
      </c>
      <c r="BG168" s="231">
        <f>IF(N168="zákl. přenesená",J168,0)</f>
        <v>0</v>
      </c>
      <c r="BH168" s="231">
        <f>IF(N168="sníž. přenesená",J168,0)</f>
        <v>0</v>
      </c>
      <c r="BI168" s="231">
        <f>IF(N168="nulová",J168,0)</f>
        <v>0</v>
      </c>
      <c r="BJ168" s="17" t="s">
        <v>82</v>
      </c>
      <c r="BK168" s="231">
        <f>ROUND(I168*H168,2)</f>
        <v>0</v>
      </c>
      <c r="BL168" s="17" t="s">
        <v>236</v>
      </c>
      <c r="BM168" s="230" t="s">
        <v>280</v>
      </c>
    </row>
    <row r="169" spans="1:47" s="2" customFormat="1" ht="12">
      <c r="A169" s="38"/>
      <c r="B169" s="39"/>
      <c r="C169" s="40"/>
      <c r="D169" s="232" t="s">
        <v>165</v>
      </c>
      <c r="E169" s="40"/>
      <c r="F169" s="233" t="s">
        <v>1311</v>
      </c>
      <c r="G169" s="40"/>
      <c r="H169" s="40"/>
      <c r="I169" s="136"/>
      <c r="J169" s="40"/>
      <c r="K169" s="40"/>
      <c r="L169" s="44"/>
      <c r="M169" s="234"/>
      <c r="N169" s="235"/>
      <c r="O169" s="84"/>
      <c r="P169" s="84"/>
      <c r="Q169" s="84"/>
      <c r="R169" s="84"/>
      <c r="S169" s="84"/>
      <c r="T169" s="85"/>
      <c r="U169" s="38"/>
      <c r="V169" s="38"/>
      <c r="W169" s="38"/>
      <c r="X169" s="38"/>
      <c r="Y169" s="38"/>
      <c r="Z169" s="38"/>
      <c r="AA169" s="38"/>
      <c r="AB169" s="38"/>
      <c r="AC169" s="38"/>
      <c r="AD169" s="38"/>
      <c r="AE169" s="38"/>
      <c r="AT169" s="17" t="s">
        <v>165</v>
      </c>
      <c r="AU169" s="17" t="s">
        <v>82</v>
      </c>
    </row>
    <row r="170" spans="1:51" s="13" customFormat="1" ht="12">
      <c r="A170" s="13"/>
      <c r="B170" s="236"/>
      <c r="C170" s="237"/>
      <c r="D170" s="232" t="s">
        <v>166</v>
      </c>
      <c r="E170" s="238" t="s">
        <v>19</v>
      </c>
      <c r="F170" s="239" t="s">
        <v>1514</v>
      </c>
      <c r="G170" s="237"/>
      <c r="H170" s="240">
        <v>1</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166</v>
      </c>
      <c r="AU170" s="246" t="s">
        <v>82</v>
      </c>
      <c r="AV170" s="13" t="s">
        <v>85</v>
      </c>
      <c r="AW170" s="13" t="s">
        <v>34</v>
      </c>
      <c r="AX170" s="13" t="s">
        <v>82</v>
      </c>
      <c r="AY170" s="246" t="s">
        <v>158</v>
      </c>
    </row>
    <row r="171" spans="1:65" s="2" customFormat="1" ht="21.75" customHeight="1">
      <c r="A171" s="38"/>
      <c r="B171" s="39"/>
      <c r="C171" s="219" t="s">
        <v>304</v>
      </c>
      <c r="D171" s="219" t="s">
        <v>159</v>
      </c>
      <c r="E171" s="220" t="s">
        <v>283</v>
      </c>
      <c r="F171" s="221" t="s">
        <v>284</v>
      </c>
      <c r="G171" s="222" t="s">
        <v>202</v>
      </c>
      <c r="H171" s="223">
        <v>1</v>
      </c>
      <c r="I171" s="224"/>
      <c r="J171" s="225">
        <f>ROUND(I171*H171,2)</f>
        <v>0</v>
      </c>
      <c r="K171" s="221" t="s">
        <v>213</v>
      </c>
      <c r="L171" s="44"/>
      <c r="M171" s="226" t="s">
        <v>19</v>
      </c>
      <c r="N171" s="227" t="s">
        <v>45</v>
      </c>
      <c r="O171" s="84"/>
      <c r="P171" s="228">
        <f>O171*H171</f>
        <v>0</v>
      </c>
      <c r="Q171" s="228">
        <v>0</v>
      </c>
      <c r="R171" s="228">
        <f>Q171*H171</f>
        <v>0</v>
      </c>
      <c r="S171" s="228">
        <v>0</v>
      </c>
      <c r="T171" s="229">
        <f>S171*H171</f>
        <v>0</v>
      </c>
      <c r="U171" s="38"/>
      <c r="V171" s="38"/>
      <c r="W171" s="38"/>
      <c r="X171" s="38"/>
      <c r="Y171" s="38"/>
      <c r="Z171" s="38"/>
      <c r="AA171" s="38"/>
      <c r="AB171" s="38"/>
      <c r="AC171" s="38"/>
      <c r="AD171" s="38"/>
      <c r="AE171" s="38"/>
      <c r="AR171" s="230" t="s">
        <v>236</v>
      </c>
      <c r="AT171" s="230" t="s">
        <v>159</v>
      </c>
      <c r="AU171" s="230" t="s">
        <v>82</v>
      </c>
      <c r="AY171" s="17" t="s">
        <v>158</v>
      </c>
      <c r="BE171" s="231">
        <f>IF(N171="základní",J171,0)</f>
        <v>0</v>
      </c>
      <c r="BF171" s="231">
        <f>IF(N171="snížená",J171,0)</f>
        <v>0</v>
      </c>
      <c r="BG171" s="231">
        <f>IF(N171="zákl. přenesená",J171,0)</f>
        <v>0</v>
      </c>
      <c r="BH171" s="231">
        <f>IF(N171="sníž. přenesená",J171,0)</f>
        <v>0</v>
      </c>
      <c r="BI171" s="231">
        <f>IF(N171="nulová",J171,0)</f>
        <v>0</v>
      </c>
      <c r="BJ171" s="17" t="s">
        <v>82</v>
      </c>
      <c r="BK171" s="231">
        <f>ROUND(I171*H171,2)</f>
        <v>0</v>
      </c>
      <c r="BL171" s="17" t="s">
        <v>236</v>
      </c>
      <c r="BM171" s="230" t="s">
        <v>285</v>
      </c>
    </row>
    <row r="172" spans="1:47" s="2" customFormat="1" ht="12">
      <c r="A172" s="38"/>
      <c r="B172" s="39"/>
      <c r="C172" s="40"/>
      <c r="D172" s="232" t="s">
        <v>165</v>
      </c>
      <c r="E172" s="40"/>
      <c r="F172" s="233" t="s">
        <v>286</v>
      </c>
      <c r="G172" s="40"/>
      <c r="H172" s="40"/>
      <c r="I172" s="136"/>
      <c r="J172" s="40"/>
      <c r="K172" s="40"/>
      <c r="L172" s="44"/>
      <c r="M172" s="234"/>
      <c r="N172" s="235"/>
      <c r="O172" s="84"/>
      <c r="P172" s="84"/>
      <c r="Q172" s="84"/>
      <c r="R172" s="84"/>
      <c r="S172" s="84"/>
      <c r="T172" s="85"/>
      <c r="U172" s="38"/>
      <c r="V172" s="38"/>
      <c r="W172" s="38"/>
      <c r="X172" s="38"/>
      <c r="Y172" s="38"/>
      <c r="Z172" s="38"/>
      <c r="AA172" s="38"/>
      <c r="AB172" s="38"/>
      <c r="AC172" s="38"/>
      <c r="AD172" s="38"/>
      <c r="AE172" s="38"/>
      <c r="AT172" s="17" t="s">
        <v>165</v>
      </c>
      <c r="AU172" s="17" t="s">
        <v>82</v>
      </c>
    </row>
    <row r="173" spans="1:51" s="13" customFormat="1" ht="12">
      <c r="A173" s="13"/>
      <c r="B173" s="236"/>
      <c r="C173" s="237"/>
      <c r="D173" s="232" t="s">
        <v>166</v>
      </c>
      <c r="E173" s="238" t="s">
        <v>19</v>
      </c>
      <c r="F173" s="239" t="s">
        <v>1530</v>
      </c>
      <c r="G173" s="237"/>
      <c r="H173" s="240">
        <v>1</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166</v>
      </c>
      <c r="AU173" s="246" t="s">
        <v>82</v>
      </c>
      <c r="AV173" s="13" t="s">
        <v>85</v>
      </c>
      <c r="AW173" s="13" t="s">
        <v>34</v>
      </c>
      <c r="AX173" s="13" t="s">
        <v>82</v>
      </c>
      <c r="AY173" s="246" t="s">
        <v>158</v>
      </c>
    </row>
    <row r="174" spans="1:65" s="2" customFormat="1" ht="16.5" customHeight="1">
      <c r="A174" s="38"/>
      <c r="B174" s="39"/>
      <c r="C174" s="219" t="s">
        <v>309</v>
      </c>
      <c r="D174" s="219" t="s">
        <v>159</v>
      </c>
      <c r="E174" s="220" t="s">
        <v>1314</v>
      </c>
      <c r="F174" s="221" t="s">
        <v>1315</v>
      </c>
      <c r="G174" s="222" t="s">
        <v>202</v>
      </c>
      <c r="H174" s="223">
        <v>1</v>
      </c>
      <c r="I174" s="224"/>
      <c r="J174" s="225">
        <f>ROUND(I174*H174,2)</f>
        <v>0</v>
      </c>
      <c r="K174" s="221" t="s">
        <v>213</v>
      </c>
      <c r="L174" s="44"/>
      <c r="M174" s="226" t="s">
        <v>19</v>
      </c>
      <c r="N174" s="227" t="s">
        <v>45</v>
      </c>
      <c r="O174" s="84"/>
      <c r="P174" s="228">
        <f>O174*H174</f>
        <v>0</v>
      </c>
      <c r="Q174" s="228">
        <v>0</v>
      </c>
      <c r="R174" s="228">
        <f>Q174*H174</f>
        <v>0</v>
      </c>
      <c r="S174" s="228">
        <v>0</v>
      </c>
      <c r="T174" s="229">
        <f>S174*H174</f>
        <v>0</v>
      </c>
      <c r="U174" s="38"/>
      <c r="V174" s="38"/>
      <c r="W174" s="38"/>
      <c r="X174" s="38"/>
      <c r="Y174" s="38"/>
      <c r="Z174" s="38"/>
      <c r="AA174" s="38"/>
      <c r="AB174" s="38"/>
      <c r="AC174" s="38"/>
      <c r="AD174" s="38"/>
      <c r="AE174" s="38"/>
      <c r="AR174" s="230" t="s">
        <v>236</v>
      </c>
      <c r="AT174" s="230" t="s">
        <v>159</v>
      </c>
      <c r="AU174" s="230" t="s">
        <v>82</v>
      </c>
      <c r="AY174" s="17" t="s">
        <v>158</v>
      </c>
      <c r="BE174" s="231">
        <f>IF(N174="základní",J174,0)</f>
        <v>0</v>
      </c>
      <c r="BF174" s="231">
        <f>IF(N174="snížená",J174,0)</f>
        <v>0</v>
      </c>
      <c r="BG174" s="231">
        <f>IF(N174="zákl. přenesená",J174,0)</f>
        <v>0</v>
      </c>
      <c r="BH174" s="231">
        <f>IF(N174="sníž. přenesená",J174,0)</f>
        <v>0</v>
      </c>
      <c r="BI174" s="231">
        <f>IF(N174="nulová",J174,0)</f>
        <v>0</v>
      </c>
      <c r="BJ174" s="17" t="s">
        <v>82</v>
      </c>
      <c r="BK174" s="231">
        <f>ROUND(I174*H174,2)</f>
        <v>0</v>
      </c>
      <c r="BL174" s="17" t="s">
        <v>236</v>
      </c>
      <c r="BM174" s="230" t="s">
        <v>1316</v>
      </c>
    </row>
    <row r="175" spans="1:47" s="2" customFormat="1" ht="12">
      <c r="A175" s="38"/>
      <c r="B175" s="39"/>
      <c r="C175" s="40"/>
      <c r="D175" s="232" t="s">
        <v>165</v>
      </c>
      <c r="E175" s="40"/>
      <c r="F175" s="233" t="s">
        <v>1317</v>
      </c>
      <c r="G175" s="40"/>
      <c r="H175" s="40"/>
      <c r="I175" s="136"/>
      <c r="J175" s="40"/>
      <c r="K175" s="40"/>
      <c r="L175" s="44"/>
      <c r="M175" s="234"/>
      <c r="N175" s="235"/>
      <c r="O175" s="84"/>
      <c r="P175" s="84"/>
      <c r="Q175" s="84"/>
      <c r="R175" s="84"/>
      <c r="S175" s="84"/>
      <c r="T175" s="85"/>
      <c r="U175" s="38"/>
      <c r="V175" s="38"/>
      <c r="W175" s="38"/>
      <c r="X175" s="38"/>
      <c r="Y175" s="38"/>
      <c r="Z175" s="38"/>
      <c r="AA175" s="38"/>
      <c r="AB175" s="38"/>
      <c r="AC175" s="38"/>
      <c r="AD175" s="38"/>
      <c r="AE175" s="38"/>
      <c r="AT175" s="17" t="s">
        <v>165</v>
      </c>
      <c r="AU175" s="17" t="s">
        <v>82</v>
      </c>
    </row>
    <row r="176" spans="1:51" s="13" customFormat="1" ht="12">
      <c r="A176" s="13"/>
      <c r="B176" s="236"/>
      <c r="C176" s="237"/>
      <c r="D176" s="232" t="s">
        <v>166</v>
      </c>
      <c r="E176" s="238" t="s">
        <v>19</v>
      </c>
      <c r="F176" s="239" t="s">
        <v>1514</v>
      </c>
      <c r="G176" s="237"/>
      <c r="H176" s="240">
        <v>1</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166</v>
      </c>
      <c r="AU176" s="246" t="s">
        <v>82</v>
      </c>
      <c r="AV176" s="13" t="s">
        <v>85</v>
      </c>
      <c r="AW176" s="13" t="s">
        <v>34</v>
      </c>
      <c r="AX176" s="13" t="s">
        <v>82</v>
      </c>
      <c r="AY176" s="246" t="s">
        <v>158</v>
      </c>
    </row>
    <row r="177" spans="1:65" s="2" customFormat="1" ht="16.5" customHeight="1">
      <c r="A177" s="38"/>
      <c r="B177" s="39"/>
      <c r="C177" s="219" t="s">
        <v>314</v>
      </c>
      <c r="D177" s="219" t="s">
        <v>159</v>
      </c>
      <c r="E177" s="220" t="s">
        <v>294</v>
      </c>
      <c r="F177" s="221" t="s">
        <v>295</v>
      </c>
      <c r="G177" s="222" t="s">
        <v>202</v>
      </c>
      <c r="H177" s="223">
        <v>2</v>
      </c>
      <c r="I177" s="224"/>
      <c r="J177" s="225">
        <f>ROUND(I177*H177,2)</f>
        <v>0</v>
      </c>
      <c r="K177" s="221" t="s">
        <v>213</v>
      </c>
      <c r="L177" s="44"/>
      <c r="M177" s="226" t="s">
        <v>19</v>
      </c>
      <c r="N177" s="227" t="s">
        <v>45</v>
      </c>
      <c r="O177" s="84"/>
      <c r="P177" s="228">
        <f>O177*H177</f>
        <v>0</v>
      </c>
      <c r="Q177" s="228">
        <v>0</v>
      </c>
      <c r="R177" s="228">
        <f>Q177*H177</f>
        <v>0</v>
      </c>
      <c r="S177" s="228">
        <v>0</v>
      </c>
      <c r="T177" s="229">
        <f>S177*H177</f>
        <v>0</v>
      </c>
      <c r="U177" s="38"/>
      <c r="V177" s="38"/>
      <c r="W177" s="38"/>
      <c r="X177" s="38"/>
      <c r="Y177" s="38"/>
      <c r="Z177" s="38"/>
      <c r="AA177" s="38"/>
      <c r="AB177" s="38"/>
      <c r="AC177" s="38"/>
      <c r="AD177" s="38"/>
      <c r="AE177" s="38"/>
      <c r="AR177" s="230" t="s">
        <v>236</v>
      </c>
      <c r="AT177" s="230" t="s">
        <v>159</v>
      </c>
      <c r="AU177" s="230" t="s">
        <v>82</v>
      </c>
      <c r="AY177" s="17" t="s">
        <v>158</v>
      </c>
      <c r="BE177" s="231">
        <f>IF(N177="základní",J177,0)</f>
        <v>0</v>
      </c>
      <c r="BF177" s="231">
        <f>IF(N177="snížená",J177,0)</f>
        <v>0</v>
      </c>
      <c r="BG177" s="231">
        <f>IF(N177="zákl. přenesená",J177,0)</f>
        <v>0</v>
      </c>
      <c r="BH177" s="231">
        <f>IF(N177="sníž. přenesená",J177,0)</f>
        <v>0</v>
      </c>
      <c r="BI177" s="231">
        <f>IF(N177="nulová",J177,0)</f>
        <v>0</v>
      </c>
      <c r="BJ177" s="17" t="s">
        <v>82</v>
      </c>
      <c r="BK177" s="231">
        <f>ROUND(I177*H177,2)</f>
        <v>0</v>
      </c>
      <c r="BL177" s="17" t="s">
        <v>236</v>
      </c>
      <c r="BM177" s="230" t="s">
        <v>290</v>
      </c>
    </row>
    <row r="178" spans="1:47" s="2" customFormat="1" ht="12">
      <c r="A178" s="38"/>
      <c r="B178" s="39"/>
      <c r="C178" s="40"/>
      <c r="D178" s="232" t="s">
        <v>165</v>
      </c>
      <c r="E178" s="40"/>
      <c r="F178" s="233" t="s">
        <v>297</v>
      </c>
      <c r="G178" s="40"/>
      <c r="H178" s="40"/>
      <c r="I178" s="136"/>
      <c r="J178" s="40"/>
      <c r="K178" s="40"/>
      <c r="L178" s="44"/>
      <c r="M178" s="234"/>
      <c r="N178" s="235"/>
      <c r="O178" s="84"/>
      <c r="P178" s="84"/>
      <c r="Q178" s="84"/>
      <c r="R178" s="84"/>
      <c r="S178" s="84"/>
      <c r="T178" s="85"/>
      <c r="U178" s="38"/>
      <c r="V178" s="38"/>
      <c r="W178" s="38"/>
      <c r="X178" s="38"/>
      <c r="Y178" s="38"/>
      <c r="Z178" s="38"/>
      <c r="AA178" s="38"/>
      <c r="AB178" s="38"/>
      <c r="AC178" s="38"/>
      <c r="AD178" s="38"/>
      <c r="AE178" s="38"/>
      <c r="AT178" s="17" t="s">
        <v>165</v>
      </c>
      <c r="AU178" s="17" t="s">
        <v>82</v>
      </c>
    </row>
    <row r="179" spans="1:51" s="13" customFormat="1" ht="12">
      <c r="A179" s="13"/>
      <c r="B179" s="236"/>
      <c r="C179" s="237"/>
      <c r="D179" s="232" t="s">
        <v>166</v>
      </c>
      <c r="E179" s="238" t="s">
        <v>19</v>
      </c>
      <c r="F179" s="239" t="s">
        <v>1531</v>
      </c>
      <c r="G179" s="237"/>
      <c r="H179" s="240">
        <v>2</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166</v>
      </c>
      <c r="AU179" s="246" t="s">
        <v>82</v>
      </c>
      <c r="AV179" s="13" t="s">
        <v>85</v>
      </c>
      <c r="AW179" s="13" t="s">
        <v>34</v>
      </c>
      <c r="AX179" s="13" t="s">
        <v>82</v>
      </c>
      <c r="AY179" s="246" t="s">
        <v>158</v>
      </c>
    </row>
    <row r="180" spans="1:65" s="2" customFormat="1" ht="16.5" customHeight="1">
      <c r="A180" s="38"/>
      <c r="B180" s="39"/>
      <c r="C180" s="219" t="s">
        <v>319</v>
      </c>
      <c r="D180" s="219" t="s">
        <v>159</v>
      </c>
      <c r="E180" s="220" t="s">
        <v>299</v>
      </c>
      <c r="F180" s="221" t="s">
        <v>300</v>
      </c>
      <c r="G180" s="222" t="s">
        <v>202</v>
      </c>
      <c r="H180" s="223">
        <v>4</v>
      </c>
      <c r="I180" s="224"/>
      <c r="J180" s="225">
        <f>ROUND(I180*H180,2)</f>
        <v>0</v>
      </c>
      <c r="K180" s="221" t="s">
        <v>213</v>
      </c>
      <c r="L180" s="44"/>
      <c r="M180" s="226" t="s">
        <v>19</v>
      </c>
      <c r="N180" s="227" t="s">
        <v>45</v>
      </c>
      <c r="O180" s="84"/>
      <c r="P180" s="228">
        <f>O180*H180</f>
        <v>0</v>
      </c>
      <c r="Q180" s="228">
        <v>0</v>
      </c>
      <c r="R180" s="228">
        <f>Q180*H180</f>
        <v>0</v>
      </c>
      <c r="S180" s="228">
        <v>0</v>
      </c>
      <c r="T180" s="229">
        <f>S180*H180</f>
        <v>0</v>
      </c>
      <c r="U180" s="38"/>
      <c r="V180" s="38"/>
      <c r="W180" s="38"/>
      <c r="X180" s="38"/>
      <c r="Y180" s="38"/>
      <c r="Z180" s="38"/>
      <c r="AA180" s="38"/>
      <c r="AB180" s="38"/>
      <c r="AC180" s="38"/>
      <c r="AD180" s="38"/>
      <c r="AE180" s="38"/>
      <c r="AR180" s="230" t="s">
        <v>236</v>
      </c>
      <c r="AT180" s="230" t="s">
        <v>159</v>
      </c>
      <c r="AU180" s="230" t="s">
        <v>82</v>
      </c>
      <c r="AY180" s="17" t="s">
        <v>158</v>
      </c>
      <c r="BE180" s="231">
        <f>IF(N180="základní",J180,0)</f>
        <v>0</v>
      </c>
      <c r="BF180" s="231">
        <f>IF(N180="snížená",J180,0)</f>
        <v>0</v>
      </c>
      <c r="BG180" s="231">
        <f>IF(N180="zákl. přenesená",J180,0)</f>
        <v>0</v>
      </c>
      <c r="BH180" s="231">
        <f>IF(N180="sníž. přenesená",J180,0)</f>
        <v>0</v>
      </c>
      <c r="BI180" s="231">
        <f>IF(N180="nulová",J180,0)</f>
        <v>0</v>
      </c>
      <c r="BJ180" s="17" t="s">
        <v>82</v>
      </c>
      <c r="BK180" s="231">
        <f>ROUND(I180*H180,2)</f>
        <v>0</v>
      </c>
      <c r="BL180" s="17" t="s">
        <v>236</v>
      </c>
      <c r="BM180" s="230" t="s">
        <v>1318</v>
      </c>
    </row>
    <row r="181" spans="1:47" s="2" customFormat="1" ht="12">
      <c r="A181" s="38"/>
      <c r="B181" s="39"/>
      <c r="C181" s="40"/>
      <c r="D181" s="232" t="s">
        <v>165</v>
      </c>
      <c r="E181" s="40"/>
      <c r="F181" s="233" t="s">
        <v>302</v>
      </c>
      <c r="G181" s="40"/>
      <c r="H181" s="40"/>
      <c r="I181" s="136"/>
      <c r="J181" s="40"/>
      <c r="K181" s="40"/>
      <c r="L181" s="44"/>
      <c r="M181" s="234"/>
      <c r="N181" s="235"/>
      <c r="O181" s="84"/>
      <c r="P181" s="84"/>
      <c r="Q181" s="84"/>
      <c r="R181" s="84"/>
      <c r="S181" s="84"/>
      <c r="T181" s="85"/>
      <c r="U181" s="38"/>
      <c r="V181" s="38"/>
      <c r="W181" s="38"/>
      <c r="X181" s="38"/>
      <c r="Y181" s="38"/>
      <c r="Z181" s="38"/>
      <c r="AA181" s="38"/>
      <c r="AB181" s="38"/>
      <c r="AC181" s="38"/>
      <c r="AD181" s="38"/>
      <c r="AE181" s="38"/>
      <c r="AT181" s="17" t="s">
        <v>165</v>
      </c>
      <c r="AU181" s="17" t="s">
        <v>82</v>
      </c>
    </row>
    <row r="182" spans="1:51" s="13" customFormat="1" ht="12">
      <c r="A182" s="13"/>
      <c r="B182" s="236"/>
      <c r="C182" s="237"/>
      <c r="D182" s="232" t="s">
        <v>166</v>
      </c>
      <c r="E182" s="238" t="s">
        <v>19</v>
      </c>
      <c r="F182" s="239" t="s">
        <v>1532</v>
      </c>
      <c r="G182" s="237"/>
      <c r="H182" s="240">
        <v>4</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166</v>
      </c>
      <c r="AU182" s="246" t="s">
        <v>82</v>
      </c>
      <c r="AV182" s="13" t="s">
        <v>85</v>
      </c>
      <c r="AW182" s="13" t="s">
        <v>34</v>
      </c>
      <c r="AX182" s="13" t="s">
        <v>82</v>
      </c>
      <c r="AY182" s="246" t="s">
        <v>158</v>
      </c>
    </row>
    <row r="183" spans="1:65" s="2" customFormat="1" ht="16.5" customHeight="1">
      <c r="A183" s="38"/>
      <c r="B183" s="39"/>
      <c r="C183" s="219" t="s">
        <v>324</v>
      </c>
      <c r="D183" s="219" t="s">
        <v>159</v>
      </c>
      <c r="E183" s="220" t="s">
        <v>305</v>
      </c>
      <c r="F183" s="221" t="s">
        <v>306</v>
      </c>
      <c r="G183" s="222" t="s">
        <v>202</v>
      </c>
      <c r="H183" s="223">
        <v>1</v>
      </c>
      <c r="I183" s="224"/>
      <c r="J183" s="225">
        <f>ROUND(I183*H183,2)</f>
        <v>0</v>
      </c>
      <c r="K183" s="221" t="s">
        <v>213</v>
      </c>
      <c r="L183" s="44"/>
      <c r="M183" s="226" t="s">
        <v>19</v>
      </c>
      <c r="N183" s="227" t="s">
        <v>45</v>
      </c>
      <c r="O183" s="84"/>
      <c r="P183" s="228">
        <f>O183*H183</f>
        <v>0</v>
      </c>
      <c r="Q183" s="228">
        <v>0</v>
      </c>
      <c r="R183" s="228">
        <f>Q183*H183</f>
        <v>0</v>
      </c>
      <c r="S183" s="228">
        <v>0</v>
      </c>
      <c r="T183" s="229">
        <f>S183*H183</f>
        <v>0</v>
      </c>
      <c r="U183" s="38"/>
      <c r="V183" s="38"/>
      <c r="W183" s="38"/>
      <c r="X183" s="38"/>
      <c r="Y183" s="38"/>
      <c r="Z183" s="38"/>
      <c r="AA183" s="38"/>
      <c r="AB183" s="38"/>
      <c r="AC183" s="38"/>
      <c r="AD183" s="38"/>
      <c r="AE183" s="38"/>
      <c r="AR183" s="230" t="s">
        <v>236</v>
      </c>
      <c r="AT183" s="230" t="s">
        <v>159</v>
      </c>
      <c r="AU183" s="230" t="s">
        <v>82</v>
      </c>
      <c r="AY183" s="17" t="s">
        <v>158</v>
      </c>
      <c r="BE183" s="231">
        <f>IF(N183="základní",J183,0)</f>
        <v>0</v>
      </c>
      <c r="BF183" s="231">
        <f>IF(N183="snížená",J183,0)</f>
        <v>0</v>
      </c>
      <c r="BG183" s="231">
        <f>IF(N183="zákl. přenesená",J183,0)</f>
        <v>0</v>
      </c>
      <c r="BH183" s="231">
        <f>IF(N183="sníž. přenesená",J183,0)</f>
        <v>0</v>
      </c>
      <c r="BI183" s="231">
        <f>IF(N183="nulová",J183,0)</f>
        <v>0</v>
      </c>
      <c r="BJ183" s="17" t="s">
        <v>82</v>
      </c>
      <c r="BK183" s="231">
        <f>ROUND(I183*H183,2)</f>
        <v>0</v>
      </c>
      <c r="BL183" s="17" t="s">
        <v>236</v>
      </c>
      <c r="BM183" s="230" t="s">
        <v>307</v>
      </c>
    </row>
    <row r="184" spans="1:47" s="2" customFormat="1" ht="12">
      <c r="A184" s="38"/>
      <c r="B184" s="39"/>
      <c r="C184" s="40"/>
      <c r="D184" s="232" t="s">
        <v>165</v>
      </c>
      <c r="E184" s="40"/>
      <c r="F184" s="233" t="s">
        <v>308</v>
      </c>
      <c r="G184" s="40"/>
      <c r="H184" s="40"/>
      <c r="I184" s="136"/>
      <c r="J184" s="40"/>
      <c r="K184" s="40"/>
      <c r="L184" s="44"/>
      <c r="M184" s="234"/>
      <c r="N184" s="235"/>
      <c r="O184" s="84"/>
      <c r="P184" s="84"/>
      <c r="Q184" s="84"/>
      <c r="R184" s="84"/>
      <c r="S184" s="84"/>
      <c r="T184" s="85"/>
      <c r="U184" s="38"/>
      <c r="V184" s="38"/>
      <c r="W184" s="38"/>
      <c r="X184" s="38"/>
      <c r="Y184" s="38"/>
      <c r="Z184" s="38"/>
      <c r="AA184" s="38"/>
      <c r="AB184" s="38"/>
      <c r="AC184" s="38"/>
      <c r="AD184" s="38"/>
      <c r="AE184" s="38"/>
      <c r="AT184" s="17" t="s">
        <v>165</v>
      </c>
      <c r="AU184" s="17" t="s">
        <v>82</v>
      </c>
    </row>
    <row r="185" spans="1:51" s="13" customFormat="1" ht="12">
      <c r="A185" s="13"/>
      <c r="B185" s="236"/>
      <c r="C185" s="237"/>
      <c r="D185" s="232" t="s">
        <v>166</v>
      </c>
      <c r="E185" s="238" t="s">
        <v>19</v>
      </c>
      <c r="F185" s="239" t="s">
        <v>1514</v>
      </c>
      <c r="G185" s="237"/>
      <c r="H185" s="240">
        <v>1</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166</v>
      </c>
      <c r="AU185" s="246" t="s">
        <v>82</v>
      </c>
      <c r="AV185" s="13" t="s">
        <v>85</v>
      </c>
      <c r="AW185" s="13" t="s">
        <v>34</v>
      </c>
      <c r="AX185" s="13" t="s">
        <v>82</v>
      </c>
      <c r="AY185" s="246" t="s">
        <v>158</v>
      </c>
    </row>
    <row r="186" spans="1:65" s="2" customFormat="1" ht="21.75" customHeight="1">
      <c r="A186" s="38"/>
      <c r="B186" s="39"/>
      <c r="C186" s="219" t="s">
        <v>328</v>
      </c>
      <c r="D186" s="219" t="s">
        <v>159</v>
      </c>
      <c r="E186" s="220" t="s">
        <v>1320</v>
      </c>
      <c r="F186" s="221" t="s">
        <v>1321</v>
      </c>
      <c r="G186" s="222" t="s">
        <v>202</v>
      </c>
      <c r="H186" s="223">
        <v>1</v>
      </c>
      <c r="I186" s="224"/>
      <c r="J186" s="225">
        <f>ROUND(I186*H186,2)</f>
        <v>0</v>
      </c>
      <c r="K186" s="221" t="s">
        <v>213</v>
      </c>
      <c r="L186" s="44"/>
      <c r="M186" s="226" t="s">
        <v>19</v>
      </c>
      <c r="N186" s="227" t="s">
        <v>45</v>
      </c>
      <c r="O186" s="84"/>
      <c r="P186" s="228">
        <f>O186*H186</f>
        <v>0</v>
      </c>
      <c r="Q186" s="228">
        <v>0</v>
      </c>
      <c r="R186" s="228">
        <f>Q186*H186</f>
        <v>0</v>
      </c>
      <c r="S186" s="228">
        <v>0</v>
      </c>
      <c r="T186" s="229">
        <f>S186*H186</f>
        <v>0</v>
      </c>
      <c r="U186" s="38"/>
      <c r="V186" s="38"/>
      <c r="W186" s="38"/>
      <c r="X186" s="38"/>
      <c r="Y186" s="38"/>
      <c r="Z186" s="38"/>
      <c r="AA186" s="38"/>
      <c r="AB186" s="38"/>
      <c r="AC186" s="38"/>
      <c r="AD186" s="38"/>
      <c r="AE186" s="38"/>
      <c r="AR186" s="230" t="s">
        <v>236</v>
      </c>
      <c r="AT186" s="230" t="s">
        <v>159</v>
      </c>
      <c r="AU186" s="230" t="s">
        <v>82</v>
      </c>
      <c r="AY186" s="17" t="s">
        <v>158</v>
      </c>
      <c r="BE186" s="231">
        <f>IF(N186="základní",J186,0)</f>
        <v>0</v>
      </c>
      <c r="BF186" s="231">
        <f>IF(N186="snížená",J186,0)</f>
        <v>0</v>
      </c>
      <c r="BG186" s="231">
        <f>IF(N186="zákl. přenesená",J186,0)</f>
        <v>0</v>
      </c>
      <c r="BH186" s="231">
        <f>IF(N186="sníž. přenesená",J186,0)</f>
        <v>0</v>
      </c>
      <c r="BI186" s="231">
        <f>IF(N186="nulová",J186,0)</f>
        <v>0</v>
      </c>
      <c r="BJ186" s="17" t="s">
        <v>82</v>
      </c>
      <c r="BK186" s="231">
        <f>ROUND(I186*H186,2)</f>
        <v>0</v>
      </c>
      <c r="BL186" s="17" t="s">
        <v>236</v>
      </c>
      <c r="BM186" s="230" t="s">
        <v>1322</v>
      </c>
    </row>
    <row r="187" spans="1:47" s="2" customFormat="1" ht="12">
      <c r="A187" s="38"/>
      <c r="B187" s="39"/>
      <c r="C187" s="40"/>
      <c r="D187" s="232" t="s">
        <v>165</v>
      </c>
      <c r="E187" s="40"/>
      <c r="F187" s="233" t="s">
        <v>1323</v>
      </c>
      <c r="G187" s="40"/>
      <c r="H187" s="40"/>
      <c r="I187" s="136"/>
      <c r="J187" s="40"/>
      <c r="K187" s="40"/>
      <c r="L187" s="44"/>
      <c r="M187" s="234"/>
      <c r="N187" s="235"/>
      <c r="O187" s="84"/>
      <c r="P187" s="84"/>
      <c r="Q187" s="84"/>
      <c r="R187" s="84"/>
      <c r="S187" s="84"/>
      <c r="T187" s="85"/>
      <c r="U187" s="38"/>
      <c r="V187" s="38"/>
      <c r="W187" s="38"/>
      <c r="X187" s="38"/>
      <c r="Y187" s="38"/>
      <c r="Z187" s="38"/>
      <c r="AA187" s="38"/>
      <c r="AB187" s="38"/>
      <c r="AC187" s="38"/>
      <c r="AD187" s="38"/>
      <c r="AE187" s="38"/>
      <c r="AT187" s="17" t="s">
        <v>165</v>
      </c>
      <c r="AU187" s="17" t="s">
        <v>82</v>
      </c>
    </row>
    <row r="188" spans="1:51" s="13" customFormat="1" ht="12">
      <c r="A188" s="13"/>
      <c r="B188" s="236"/>
      <c r="C188" s="237"/>
      <c r="D188" s="232" t="s">
        <v>166</v>
      </c>
      <c r="E188" s="238" t="s">
        <v>19</v>
      </c>
      <c r="F188" s="239" t="s">
        <v>1530</v>
      </c>
      <c r="G188" s="237"/>
      <c r="H188" s="240">
        <v>1</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166</v>
      </c>
      <c r="AU188" s="246" t="s">
        <v>82</v>
      </c>
      <c r="AV188" s="13" t="s">
        <v>85</v>
      </c>
      <c r="AW188" s="13" t="s">
        <v>34</v>
      </c>
      <c r="AX188" s="13" t="s">
        <v>82</v>
      </c>
      <c r="AY188" s="246" t="s">
        <v>158</v>
      </c>
    </row>
    <row r="189" spans="1:65" s="2" customFormat="1" ht="21.75" customHeight="1">
      <c r="A189" s="38"/>
      <c r="B189" s="39"/>
      <c r="C189" s="219" t="s">
        <v>332</v>
      </c>
      <c r="D189" s="219" t="s">
        <v>159</v>
      </c>
      <c r="E189" s="220" t="s">
        <v>315</v>
      </c>
      <c r="F189" s="221" t="s">
        <v>316</v>
      </c>
      <c r="G189" s="222" t="s">
        <v>202</v>
      </c>
      <c r="H189" s="223">
        <v>8</v>
      </c>
      <c r="I189" s="224"/>
      <c r="J189" s="225">
        <f>ROUND(I189*H189,2)</f>
        <v>0</v>
      </c>
      <c r="K189" s="221" t="s">
        <v>213</v>
      </c>
      <c r="L189" s="44"/>
      <c r="M189" s="226" t="s">
        <v>19</v>
      </c>
      <c r="N189" s="227" t="s">
        <v>45</v>
      </c>
      <c r="O189" s="84"/>
      <c r="P189" s="228">
        <f>O189*H189</f>
        <v>0</v>
      </c>
      <c r="Q189" s="228">
        <v>0</v>
      </c>
      <c r="R189" s="228">
        <f>Q189*H189</f>
        <v>0</v>
      </c>
      <c r="S189" s="228">
        <v>0</v>
      </c>
      <c r="T189" s="229">
        <f>S189*H189</f>
        <v>0</v>
      </c>
      <c r="U189" s="38"/>
      <c r="V189" s="38"/>
      <c r="W189" s="38"/>
      <c r="X189" s="38"/>
      <c r="Y189" s="38"/>
      <c r="Z189" s="38"/>
      <c r="AA189" s="38"/>
      <c r="AB189" s="38"/>
      <c r="AC189" s="38"/>
      <c r="AD189" s="38"/>
      <c r="AE189" s="38"/>
      <c r="AR189" s="230" t="s">
        <v>236</v>
      </c>
      <c r="AT189" s="230" t="s">
        <v>159</v>
      </c>
      <c r="AU189" s="230" t="s">
        <v>82</v>
      </c>
      <c r="AY189" s="17" t="s">
        <v>158</v>
      </c>
      <c r="BE189" s="231">
        <f>IF(N189="základní",J189,0)</f>
        <v>0</v>
      </c>
      <c r="BF189" s="231">
        <f>IF(N189="snížená",J189,0)</f>
        <v>0</v>
      </c>
      <c r="BG189" s="231">
        <f>IF(N189="zákl. přenesená",J189,0)</f>
        <v>0</v>
      </c>
      <c r="BH189" s="231">
        <f>IF(N189="sníž. přenesená",J189,0)</f>
        <v>0</v>
      </c>
      <c r="BI189" s="231">
        <f>IF(N189="nulová",J189,0)</f>
        <v>0</v>
      </c>
      <c r="BJ189" s="17" t="s">
        <v>82</v>
      </c>
      <c r="BK189" s="231">
        <f>ROUND(I189*H189,2)</f>
        <v>0</v>
      </c>
      <c r="BL189" s="17" t="s">
        <v>236</v>
      </c>
      <c r="BM189" s="230" t="s">
        <v>317</v>
      </c>
    </row>
    <row r="190" spans="1:47" s="2" customFormat="1" ht="12">
      <c r="A190" s="38"/>
      <c r="B190" s="39"/>
      <c r="C190" s="40"/>
      <c r="D190" s="232" t="s">
        <v>165</v>
      </c>
      <c r="E190" s="40"/>
      <c r="F190" s="233" t="s">
        <v>316</v>
      </c>
      <c r="G190" s="40"/>
      <c r="H190" s="40"/>
      <c r="I190" s="136"/>
      <c r="J190" s="40"/>
      <c r="K190" s="40"/>
      <c r="L190" s="44"/>
      <c r="M190" s="234"/>
      <c r="N190" s="235"/>
      <c r="O190" s="84"/>
      <c r="P190" s="84"/>
      <c r="Q190" s="84"/>
      <c r="R190" s="84"/>
      <c r="S190" s="84"/>
      <c r="T190" s="85"/>
      <c r="U190" s="38"/>
      <c r="V190" s="38"/>
      <c r="W190" s="38"/>
      <c r="X190" s="38"/>
      <c r="Y190" s="38"/>
      <c r="Z190" s="38"/>
      <c r="AA190" s="38"/>
      <c r="AB190" s="38"/>
      <c r="AC190" s="38"/>
      <c r="AD190" s="38"/>
      <c r="AE190" s="38"/>
      <c r="AT190" s="17" t="s">
        <v>165</v>
      </c>
      <c r="AU190" s="17" t="s">
        <v>82</v>
      </c>
    </row>
    <row r="191" spans="1:51" s="13" customFormat="1" ht="12">
      <c r="A191" s="13"/>
      <c r="B191" s="236"/>
      <c r="C191" s="237"/>
      <c r="D191" s="232" t="s">
        <v>166</v>
      </c>
      <c r="E191" s="238" t="s">
        <v>19</v>
      </c>
      <c r="F191" s="239" t="s">
        <v>1533</v>
      </c>
      <c r="G191" s="237"/>
      <c r="H191" s="240">
        <v>8</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166</v>
      </c>
      <c r="AU191" s="246" t="s">
        <v>82</v>
      </c>
      <c r="AV191" s="13" t="s">
        <v>85</v>
      </c>
      <c r="AW191" s="13" t="s">
        <v>34</v>
      </c>
      <c r="AX191" s="13" t="s">
        <v>82</v>
      </c>
      <c r="AY191" s="246" t="s">
        <v>158</v>
      </c>
    </row>
    <row r="192" spans="1:65" s="2" customFormat="1" ht="21.75" customHeight="1">
      <c r="A192" s="38"/>
      <c r="B192" s="39"/>
      <c r="C192" s="219" t="s">
        <v>336</v>
      </c>
      <c r="D192" s="219" t="s">
        <v>159</v>
      </c>
      <c r="E192" s="220" t="s">
        <v>320</v>
      </c>
      <c r="F192" s="221" t="s">
        <v>321</v>
      </c>
      <c r="G192" s="222" t="s">
        <v>202</v>
      </c>
      <c r="H192" s="223">
        <v>2</v>
      </c>
      <c r="I192" s="224"/>
      <c r="J192" s="225">
        <f>ROUND(I192*H192,2)</f>
        <v>0</v>
      </c>
      <c r="K192" s="221" t="s">
        <v>213</v>
      </c>
      <c r="L192" s="44"/>
      <c r="M192" s="226" t="s">
        <v>19</v>
      </c>
      <c r="N192" s="227" t="s">
        <v>45</v>
      </c>
      <c r="O192" s="84"/>
      <c r="P192" s="228">
        <f>O192*H192</f>
        <v>0</v>
      </c>
      <c r="Q192" s="228">
        <v>0</v>
      </c>
      <c r="R192" s="228">
        <f>Q192*H192</f>
        <v>0</v>
      </c>
      <c r="S192" s="228">
        <v>0</v>
      </c>
      <c r="T192" s="229">
        <f>S192*H192</f>
        <v>0</v>
      </c>
      <c r="U192" s="38"/>
      <c r="V192" s="38"/>
      <c r="W192" s="38"/>
      <c r="X192" s="38"/>
      <c r="Y192" s="38"/>
      <c r="Z192" s="38"/>
      <c r="AA192" s="38"/>
      <c r="AB192" s="38"/>
      <c r="AC192" s="38"/>
      <c r="AD192" s="38"/>
      <c r="AE192" s="38"/>
      <c r="AR192" s="230" t="s">
        <v>236</v>
      </c>
      <c r="AT192" s="230" t="s">
        <v>159</v>
      </c>
      <c r="AU192" s="230" t="s">
        <v>82</v>
      </c>
      <c r="AY192" s="17" t="s">
        <v>158</v>
      </c>
      <c r="BE192" s="231">
        <f>IF(N192="základní",J192,0)</f>
        <v>0</v>
      </c>
      <c r="BF192" s="231">
        <f>IF(N192="snížená",J192,0)</f>
        <v>0</v>
      </c>
      <c r="BG192" s="231">
        <f>IF(N192="zákl. přenesená",J192,0)</f>
        <v>0</v>
      </c>
      <c r="BH192" s="231">
        <f>IF(N192="sníž. přenesená",J192,0)</f>
        <v>0</v>
      </c>
      <c r="BI192" s="231">
        <f>IF(N192="nulová",J192,0)</f>
        <v>0</v>
      </c>
      <c r="BJ192" s="17" t="s">
        <v>82</v>
      </c>
      <c r="BK192" s="231">
        <f>ROUND(I192*H192,2)</f>
        <v>0</v>
      </c>
      <c r="BL192" s="17" t="s">
        <v>236</v>
      </c>
      <c r="BM192" s="230" t="s">
        <v>322</v>
      </c>
    </row>
    <row r="193" spans="1:47" s="2" customFormat="1" ht="12">
      <c r="A193" s="38"/>
      <c r="B193" s="39"/>
      <c r="C193" s="40"/>
      <c r="D193" s="232" t="s">
        <v>165</v>
      </c>
      <c r="E193" s="40"/>
      <c r="F193" s="233" t="s">
        <v>321</v>
      </c>
      <c r="G193" s="40"/>
      <c r="H193" s="40"/>
      <c r="I193" s="136"/>
      <c r="J193" s="40"/>
      <c r="K193" s="40"/>
      <c r="L193" s="44"/>
      <c r="M193" s="234"/>
      <c r="N193" s="235"/>
      <c r="O193" s="84"/>
      <c r="P193" s="84"/>
      <c r="Q193" s="84"/>
      <c r="R193" s="84"/>
      <c r="S193" s="84"/>
      <c r="T193" s="85"/>
      <c r="U193" s="38"/>
      <c r="V193" s="38"/>
      <c r="W193" s="38"/>
      <c r="X193" s="38"/>
      <c r="Y193" s="38"/>
      <c r="Z193" s="38"/>
      <c r="AA193" s="38"/>
      <c r="AB193" s="38"/>
      <c r="AC193" s="38"/>
      <c r="AD193" s="38"/>
      <c r="AE193" s="38"/>
      <c r="AT193" s="17" t="s">
        <v>165</v>
      </c>
      <c r="AU193" s="17" t="s">
        <v>82</v>
      </c>
    </row>
    <row r="194" spans="1:51" s="13" customFormat="1" ht="12">
      <c r="A194" s="13"/>
      <c r="B194" s="236"/>
      <c r="C194" s="237"/>
      <c r="D194" s="232" t="s">
        <v>166</v>
      </c>
      <c r="E194" s="238" t="s">
        <v>19</v>
      </c>
      <c r="F194" s="239" t="s">
        <v>1534</v>
      </c>
      <c r="G194" s="237"/>
      <c r="H194" s="240">
        <v>2</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166</v>
      </c>
      <c r="AU194" s="246" t="s">
        <v>82</v>
      </c>
      <c r="AV194" s="13" t="s">
        <v>85</v>
      </c>
      <c r="AW194" s="13" t="s">
        <v>34</v>
      </c>
      <c r="AX194" s="13" t="s">
        <v>82</v>
      </c>
      <c r="AY194" s="246" t="s">
        <v>158</v>
      </c>
    </row>
    <row r="195" spans="1:65" s="2" customFormat="1" ht="21.75" customHeight="1">
      <c r="A195" s="38"/>
      <c r="B195" s="39"/>
      <c r="C195" s="219" t="s">
        <v>203</v>
      </c>
      <c r="D195" s="219" t="s">
        <v>159</v>
      </c>
      <c r="E195" s="220" t="s">
        <v>325</v>
      </c>
      <c r="F195" s="221" t="s">
        <v>326</v>
      </c>
      <c r="G195" s="222" t="s">
        <v>202</v>
      </c>
      <c r="H195" s="223">
        <v>2</v>
      </c>
      <c r="I195" s="224"/>
      <c r="J195" s="225">
        <f>ROUND(I195*H195,2)</f>
        <v>0</v>
      </c>
      <c r="K195" s="221" t="s">
        <v>213</v>
      </c>
      <c r="L195" s="44"/>
      <c r="M195" s="226" t="s">
        <v>19</v>
      </c>
      <c r="N195" s="227" t="s">
        <v>45</v>
      </c>
      <c r="O195" s="84"/>
      <c r="P195" s="228">
        <f>O195*H195</f>
        <v>0</v>
      </c>
      <c r="Q195" s="228">
        <v>0</v>
      </c>
      <c r="R195" s="228">
        <f>Q195*H195</f>
        <v>0</v>
      </c>
      <c r="S195" s="228">
        <v>0</v>
      </c>
      <c r="T195" s="229">
        <f>S195*H195</f>
        <v>0</v>
      </c>
      <c r="U195" s="38"/>
      <c r="V195" s="38"/>
      <c r="W195" s="38"/>
      <c r="X195" s="38"/>
      <c r="Y195" s="38"/>
      <c r="Z195" s="38"/>
      <c r="AA195" s="38"/>
      <c r="AB195" s="38"/>
      <c r="AC195" s="38"/>
      <c r="AD195" s="38"/>
      <c r="AE195" s="38"/>
      <c r="AR195" s="230" t="s">
        <v>236</v>
      </c>
      <c r="AT195" s="230" t="s">
        <v>159</v>
      </c>
      <c r="AU195" s="230" t="s">
        <v>82</v>
      </c>
      <c r="AY195" s="17" t="s">
        <v>158</v>
      </c>
      <c r="BE195" s="231">
        <f>IF(N195="základní",J195,0)</f>
        <v>0</v>
      </c>
      <c r="BF195" s="231">
        <f>IF(N195="snížená",J195,0)</f>
        <v>0</v>
      </c>
      <c r="BG195" s="231">
        <f>IF(N195="zákl. přenesená",J195,0)</f>
        <v>0</v>
      </c>
      <c r="BH195" s="231">
        <f>IF(N195="sníž. přenesená",J195,0)</f>
        <v>0</v>
      </c>
      <c r="BI195" s="231">
        <f>IF(N195="nulová",J195,0)</f>
        <v>0</v>
      </c>
      <c r="BJ195" s="17" t="s">
        <v>82</v>
      </c>
      <c r="BK195" s="231">
        <f>ROUND(I195*H195,2)</f>
        <v>0</v>
      </c>
      <c r="BL195" s="17" t="s">
        <v>236</v>
      </c>
      <c r="BM195" s="230" t="s">
        <v>327</v>
      </c>
    </row>
    <row r="196" spans="1:47" s="2" customFormat="1" ht="12">
      <c r="A196" s="38"/>
      <c r="B196" s="39"/>
      <c r="C196" s="40"/>
      <c r="D196" s="232" t="s">
        <v>165</v>
      </c>
      <c r="E196" s="40"/>
      <c r="F196" s="233" t="s">
        <v>326</v>
      </c>
      <c r="G196" s="40"/>
      <c r="H196" s="40"/>
      <c r="I196" s="136"/>
      <c r="J196" s="40"/>
      <c r="K196" s="40"/>
      <c r="L196" s="44"/>
      <c r="M196" s="234"/>
      <c r="N196" s="235"/>
      <c r="O196" s="84"/>
      <c r="P196" s="84"/>
      <c r="Q196" s="84"/>
      <c r="R196" s="84"/>
      <c r="S196" s="84"/>
      <c r="T196" s="85"/>
      <c r="U196" s="38"/>
      <c r="V196" s="38"/>
      <c r="W196" s="38"/>
      <c r="X196" s="38"/>
      <c r="Y196" s="38"/>
      <c r="Z196" s="38"/>
      <c r="AA196" s="38"/>
      <c r="AB196" s="38"/>
      <c r="AC196" s="38"/>
      <c r="AD196" s="38"/>
      <c r="AE196" s="38"/>
      <c r="AT196" s="17" t="s">
        <v>165</v>
      </c>
      <c r="AU196" s="17" t="s">
        <v>82</v>
      </c>
    </row>
    <row r="197" spans="1:65" s="2" customFormat="1" ht="21.75" customHeight="1">
      <c r="A197" s="38"/>
      <c r="B197" s="39"/>
      <c r="C197" s="259" t="s">
        <v>345</v>
      </c>
      <c r="D197" s="259" t="s">
        <v>199</v>
      </c>
      <c r="E197" s="260" t="s">
        <v>329</v>
      </c>
      <c r="F197" s="261" t="s">
        <v>330</v>
      </c>
      <c r="G197" s="262" t="s">
        <v>202</v>
      </c>
      <c r="H197" s="263">
        <v>2</v>
      </c>
      <c r="I197" s="264"/>
      <c r="J197" s="265">
        <f>ROUND(I197*H197,2)</f>
        <v>0</v>
      </c>
      <c r="K197" s="261" t="s">
        <v>213</v>
      </c>
      <c r="L197" s="266"/>
      <c r="M197" s="267" t="s">
        <v>19</v>
      </c>
      <c r="N197" s="268" t="s">
        <v>45</v>
      </c>
      <c r="O197" s="84"/>
      <c r="P197" s="228">
        <f>O197*H197</f>
        <v>0</v>
      </c>
      <c r="Q197" s="228">
        <v>0.0037</v>
      </c>
      <c r="R197" s="228">
        <f>Q197*H197</f>
        <v>0.0074</v>
      </c>
      <c r="S197" s="228">
        <v>0</v>
      </c>
      <c r="T197" s="229">
        <f>S197*H197</f>
        <v>0</v>
      </c>
      <c r="U197" s="38"/>
      <c r="V197" s="38"/>
      <c r="W197" s="38"/>
      <c r="X197" s="38"/>
      <c r="Y197" s="38"/>
      <c r="Z197" s="38"/>
      <c r="AA197" s="38"/>
      <c r="AB197" s="38"/>
      <c r="AC197" s="38"/>
      <c r="AD197" s="38"/>
      <c r="AE197" s="38"/>
      <c r="AR197" s="230" t="s">
        <v>241</v>
      </c>
      <c r="AT197" s="230" t="s">
        <v>199</v>
      </c>
      <c r="AU197" s="230" t="s">
        <v>82</v>
      </c>
      <c r="AY197" s="17" t="s">
        <v>158</v>
      </c>
      <c r="BE197" s="231">
        <f>IF(N197="základní",J197,0)</f>
        <v>0</v>
      </c>
      <c r="BF197" s="231">
        <f>IF(N197="snížená",J197,0)</f>
        <v>0</v>
      </c>
      <c r="BG197" s="231">
        <f>IF(N197="zákl. přenesená",J197,0)</f>
        <v>0</v>
      </c>
      <c r="BH197" s="231">
        <f>IF(N197="sníž. přenesená",J197,0)</f>
        <v>0</v>
      </c>
      <c r="BI197" s="231">
        <f>IF(N197="nulová",J197,0)</f>
        <v>0</v>
      </c>
      <c r="BJ197" s="17" t="s">
        <v>82</v>
      </c>
      <c r="BK197" s="231">
        <f>ROUND(I197*H197,2)</f>
        <v>0</v>
      </c>
      <c r="BL197" s="17" t="s">
        <v>236</v>
      </c>
      <c r="BM197" s="230" t="s">
        <v>331</v>
      </c>
    </row>
    <row r="198" spans="1:47" s="2" customFormat="1" ht="12">
      <c r="A198" s="38"/>
      <c r="B198" s="39"/>
      <c r="C198" s="40"/>
      <c r="D198" s="232" t="s">
        <v>165</v>
      </c>
      <c r="E198" s="40"/>
      <c r="F198" s="233" t="s">
        <v>330</v>
      </c>
      <c r="G198" s="40"/>
      <c r="H198" s="40"/>
      <c r="I198" s="136"/>
      <c r="J198" s="40"/>
      <c r="K198" s="40"/>
      <c r="L198" s="44"/>
      <c r="M198" s="234"/>
      <c r="N198" s="235"/>
      <c r="O198" s="84"/>
      <c r="P198" s="84"/>
      <c r="Q198" s="84"/>
      <c r="R198" s="84"/>
      <c r="S198" s="84"/>
      <c r="T198" s="85"/>
      <c r="U198" s="38"/>
      <c r="V198" s="38"/>
      <c r="W198" s="38"/>
      <c r="X198" s="38"/>
      <c r="Y198" s="38"/>
      <c r="Z198" s="38"/>
      <c r="AA198" s="38"/>
      <c r="AB198" s="38"/>
      <c r="AC198" s="38"/>
      <c r="AD198" s="38"/>
      <c r="AE198" s="38"/>
      <c r="AT198" s="17" t="s">
        <v>165</v>
      </c>
      <c r="AU198" s="17" t="s">
        <v>82</v>
      </c>
    </row>
    <row r="199" spans="1:51" s="13" customFormat="1" ht="12">
      <c r="A199" s="13"/>
      <c r="B199" s="236"/>
      <c r="C199" s="237"/>
      <c r="D199" s="232" t="s">
        <v>166</v>
      </c>
      <c r="E199" s="238" t="s">
        <v>19</v>
      </c>
      <c r="F199" s="239" t="s">
        <v>1534</v>
      </c>
      <c r="G199" s="237"/>
      <c r="H199" s="240">
        <v>2</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166</v>
      </c>
      <c r="AU199" s="246" t="s">
        <v>82</v>
      </c>
      <c r="AV199" s="13" t="s">
        <v>85</v>
      </c>
      <c r="AW199" s="13" t="s">
        <v>34</v>
      </c>
      <c r="AX199" s="13" t="s">
        <v>82</v>
      </c>
      <c r="AY199" s="246" t="s">
        <v>158</v>
      </c>
    </row>
    <row r="200" spans="1:65" s="2" customFormat="1" ht="33" customHeight="1">
      <c r="A200" s="38"/>
      <c r="B200" s="39"/>
      <c r="C200" s="219" t="s">
        <v>351</v>
      </c>
      <c r="D200" s="219" t="s">
        <v>159</v>
      </c>
      <c r="E200" s="220" t="s">
        <v>333</v>
      </c>
      <c r="F200" s="221" t="s">
        <v>334</v>
      </c>
      <c r="G200" s="222" t="s">
        <v>162</v>
      </c>
      <c r="H200" s="223">
        <v>350</v>
      </c>
      <c r="I200" s="224"/>
      <c r="J200" s="225">
        <f>ROUND(I200*H200,2)</f>
        <v>0</v>
      </c>
      <c r="K200" s="221" t="s">
        <v>213</v>
      </c>
      <c r="L200" s="44"/>
      <c r="M200" s="226" t="s">
        <v>19</v>
      </c>
      <c r="N200" s="227" t="s">
        <v>45</v>
      </c>
      <c r="O200" s="84"/>
      <c r="P200" s="228">
        <f>O200*H200</f>
        <v>0</v>
      </c>
      <c r="Q200" s="228">
        <v>0</v>
      </c>
      <c r="R200" s="228">
        <f>Q200*H200</f>
        <v>0</v>
      </c>
      <c r="S200" s="228">
        <v>0</v>
      </c>
      <c r="T200" s="229">
        <f>S200*H200</f>
        <v>0</v>
      </c>
      <c r="U200" s="38"/>
      <c r="V200" s="38"/>
      <c r="W200" s="38"/>
      <c r="X200" s="38"/>
      <c r="Y200" s="38"/>
      <c r="Z200" s="38"/>
      <c r="AA200" s="38"/>
      <c r="AB200" s="38"/>
      <c r="AC200" s="38"/>
      <c r="AD200" s="38"/>
      <c r="AE200" s="38"/>
      <c r="AR200" s="230" t="s">
        <v>236</v>
      </c>
      <c r="AT200" s="230" t="s">
        <v>159</v>
      </c>
      <c r="AU200" s="230" t="s">
        <v>82</v>
      </c>
      <c r="AY200" s="17" t="s">
        <v>158</v>
      </c>
      <c r="BE200" s="231">
        <f>IF(N200="základní",J200,0)</f>
        <v>0</v>
      </c>
      <c r="BF200" s="231">
        <f>IF(N200="snížená",J200,0)</f>
        <v>0</v>
      </c>
      <c r="BG200" s="231">
        <f>IF(N200="zákl. přenesená",J200,0)</f>
        <v>0</v>
      </c>
      <c r="BH200" s="231">
        <f>IF(N200="sníž. přenesená",J200,0)</f>
        <v>0</v>
      </c>
      <c r="BI200" s="231">
        <f>IF(N200="nulová",J200,0)</f>
        <v>0</v>
      </c>
      <c r="BJ200" s="17" t="s">
        <v>82</v>
      </c>
      <c r="BK200" s="231">
        <f>ROUND(I200*H200,2)</f>
        <v>0</v>
      </c>
      <c r="BL200" s="17" t="s">
        <v>236</v>
      </c>
      <c r="BM200" s="230" t="s">
        <v>335</v>
      </c>
    </row>
    <row r="201" spans="1:47" s="2" customFormat="1" ht="12">
      <c r="A201" s="38"/>
      <c r="B201" s="39"/>
      <c r="C201" s="40"/>
      <c r="D201" s="232" t="s">
        <v>165</v>
      </c>
      <c r="E201" s="40"/>
      <c r="F201" s="233" t="s">
        <v>334</v>
      </c>
      <c r="G201" s="40"/>
      <c r="H201" s="40"/>
      <c r="I201" s="136"/>
      <c r="J201" s="40"/>
      <c r="K201" s="40"/>
      <c r="L201" s="44"/>
      <c r="M201" s="234"/>
      <c r="N201" s="235"/>
      <c r="O201" s="84"/>
      <c r="P201" s="84"/>
      <c r="Q201" s="84"/>
      <c r="R201" s="84"/>
      <c r="S201" s="84"/>
      <c r="T201" s="85"/>
      <c r="U201" s="38"/>
      <c r="V201" s="38"/>
      <c r="W201" s="38"/>
      <c r="X201" s="38"/>
      <c r="Y201" s="38"/>
      <c r="Z201" s="38"/>
      <c r="AA201" s="38"/>
      <c r="AB201" s="38"/>
      <c r="AC201" s="38"/>
      <c r="AD201" s="38"/>
      <c r="AE201" s="38"/>
      <c r="AT201" s="17" t="s">
        <v>165</v>
      </c>
      <c r="AU201" s="17" t="s">
        <v>82</v>
      </c>
    </row>
    <row r="202" spans="1:65" s="2" customFormat="1" ht="16.5" customHeight="1">
      <c r="A202" s="38"/>
      <c r="B202" s="39"/>
      <c r="C202" s="259" t="s">
        <v>356</v>
      </c>
      <c r="D202" s="259" t="s">
        <v>199</v>
      </c>
      <c r="E202" s="260" t="s">
        <v>337</v>
      </c>
      <c r="F202" s="261" t="s">
        <v>338</v>
      </c>
      <c r="G202" s="262" t="s">
        <v>162</v>
      </c>
      <c r="H202" s="263">
        <v>402.5</v>
      </c>
      <c r="I202" s="264"/>
      <c r="J202" s="265">
        <f>ROUND(I202*H202,2)</f>
        <v>0</v>
      </c>
      <c r="K202" s="261" t="s">
        <v>19</v>
      </c>
      <c r="L202" s="266"/>
      <c r="M202" s="267" t="s">
        <v>19</v>
      </c>
      <c r="N202" s="268" t="s">
        <v>45</v>
      </c>
      <c r="O202" s="84"/>
      <c r="P202" s="228">
        <f>O202*H202</f>
        <v>0</v>
      </c>
      <c r="Q202" s="228">
        <v>0.00013</v>
      </c>
      <c r="R202" s="228">
        <f>Q202*H202</f>
        <v>0.052324999999999997</v>
      </c>
      <c r="S202" s="228">
        <v>0</v>
      </c>
      <c r="T202" s="229">
        <f>S202*H202</f>
        <v>0</v>
      </c>
      <c r="U202" s="38"/>
      <c r="V202" s="38"/>
      <c r="W202" s="38"/>
      <c r="X202" s="38"/>
      <c r="Y202" s="38"/>
      <c r="Z202" s="38"/>
      <c r="AA202" s="38"/>
      <c r="AB202" s="38"/>
      <c r="AC202" s="38"/>
      <c r="AD202" s="38"/>
      <c r="AE202" s="38"/>
      <c r="AR202" s="230" t="s">
        <v>241</v>
      </c>
      <c r="AT202" s="230" t="s">
        <v>199</v>
      </c>
      <c r="AU202" s="230" t="s">
        <v>82</v>
      </c>
      <c r="AY202" s="17" t="s">
        <v>158</v>
      </c>
      <c r="BE202" s="231">
        <f>IF(N202="základní",J202,0)</f>
        <v>0</v>
      </c>
      <c r="BF202" s="231">
        <f>IF(N202="snížená",J202,0)</f>
        <v>0</v>
      </c>
      <c r="BG202" s="231">
        <f>IF(N202="zákl. přenesená",J202,0)</f>
        <v>0</v>
      </c>
      <c r="BH202" s="231">
        <f>IF(N202="sníž. přenesená",J202,0)</f>
        <v>0</v>
      </c>
      <c r="BI202" s="231">
        <f>IF(N202="nulová",J202,0)</f>
        <v>0</v>
      </c>
      <c r="BJ202" s="17" t="s">
        <v>82</v>
      </c>
      <c r="BK202" s="231">
        <f>ROUND(I202*H202,2)</f>
        <v>0</v>
      </c>
      <c r="BL202" s="17" t="s">
        <v>236</v>
      </c>
      <c r="BM202" s="230" t="s">
        <v>339</v>
      </c>
    </row>
    <row r="203" spans="1:47" s="2" customFormat="1" ht="12">
      <c r="A203" s="38"/>
      <c r="B203" s="39"/>
      <c r="C203" s="40"/>
      <c r="D203" s="232" t="s">
        <v>165</v>
      </c>
      <c r="E203" s="40"/>
      <c r="F203" s="233" t="s">
        <v>338</v>
      </c>
      <c r="G203" s="40"/>
      <c r="H203" s="40"/>
      <c r="I203" s="136"/>
      <c r="J203" s="40"/>
      <c r="K203" s="40"/>
      <c r="L203" s="44"/>
      <c r="M203" s="234"/>
      <c r="N203" s="235"/>
      <c r="O203" s="84"/>
      <c r="P203" s="84"/>
      <c r="Q203" s="84"/>
      <c r="R203" s="84"/>
      <c r="S203" s="84"/>
      <c r="T203" s="85"/>
      <c r="U203" s="38"/>
      <c r="V203" s="38"/>
      <c r="W203" s="38"/>
      <c r="X203" s="38"/>
      <c r="Y203" s="38"/>
      <c r="Z203" s="38"/>
      <c r="AA203" s="38"/>
      <c r="AB203" s="38"/>
      <c r="AC203" s="38"/>
      <c r="AD203" s="38"/>
      <c r="AE203" s="38"/>
      <c r="AT203" s="17" t="s">
        <v>165</v>
      </c>
      <c r="AU203" s="17" t="s">
        <v>82</v>
      </c>
    </row>
    <row r="204" spans="1:51" s="13" customFormat="1" ht="12">
      <c r="A204" s="13"/>
      <c r="B204" s="236"/>
      <c r="C204" s="237"/>
      <c r="D204" s="232" t="s">
        <v>166</v>
      </c>
      <c r="E204" s="238" t="s">
        <v>19</v>
      </c>
      <c r="F204" s="239" t="s">
        <v>1535</v>
      </c>
      <c r="G204" s="237"/>
      <c r="H204" s="240">
        <v>350</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166</v>
      </c>
      <c r="AU204" s="246" t="s">
        <v>82</v>
      </c>
      <c r="AV204" s="13" t="s">
        <v>85</v>
      </c>
      <c r="AW204" s="13" t="s">
        <v>34</v>
      </c>
      <c r="AX204" s="13" t="s">
        <v>82</v>
      </c>
      <c r="AY204" s="246" t="s">
        <v>158</v>
      </c>
    </row>
    <row r="205" spans="1:51" s="13" customFormat="1" ht="12">
      <c r="A205" s="13"/>
      <c r="B205" s="236"/>
      <c r="C205" s="237"/>
      <c r="D205" s="232" t="s">
        <v>166</v>
      </c>
      <c r="E205" s="237"/>
      <c r="F205" s="239" t="s">
        <v>1327</v>
      </c>
      <c r="G205" s="237"/>
      <c r="H205" s="240">
        <v>402.5</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166</v>
      </c>
      <c r="AU205" s="246" t="s">
        <v>82</v>
      </c>
      <c r="AV205" s="13" t="s">
        <v>85</v>
      </c>
      <c r="AW205" s="13" t="s">
        <v>4</v>
      </c>
      <c r="AX205" s="13" t="s">
        <v>82</v>
      </c>
      <c r="AY205" s="246" t="s">
        <v>158</v>
      </c>
    </row>
    <row r="206" spans="1:65" s="2" customFormat="1" ht="21.75" customHeight="1">
      <c r="A206" s="38"/>
      <c r="B206" s="39"/>
      <c r="C206" s="219" t="s">
        <v>361</v>
      </c>
      <c r="D206" s="219" t="s">
        <v>159</v>
      </c>
      <c r="E206" s="220" t="s">
        <v>342</v>
      </c>
      <c r="F206" s="221" t="s">
        <v>343</v>
      </c>
      <c r="G206" s="222" t="s">
        <v>162</v>
      </c>
      <c r="H206" s="223">
        <v>300</v>
      </c>
      <c r="I206" s="224"/>
      <c r="J206" s="225">
        <f>ROUND(I206*H206,2)</f>
        <v>0</v>
      </c>
      <c r="K206" s="221" t="s">
        <v>19</v>
      </c>
      <c r="L206" s="44"/>
      <c r="M206" s="226" t="s">
        <v>19</v>
      </c>
      <c r="N206" s="227" t="s">
        <v>45</v>
      </c>
      <c r="O206" s="84"/>
      <c r="P206" s="228">
        <f>O206*H206</f>
        <v>0</v>
      </c>
      <c r="Q206" s="228">
        <v>0</v>
      </c>
      <c r="R206" s="228">
        <f>Q206*H206</f>
        <v>0</v>
      </c>
      <c r="S206" s="228">
        <v>0</v>
      </c>
      <c r="T206" s="229">
        <f>S206*H206</f>
        <v>0</v>
      </c>
      <c r="U206" s="38"/>
      <c r="V206" s="38"/>
      <c r="W206" s="38"/>
      <c r="X206" s="38"/>
      <c r="Y206" s="38"/>
      <c r="Z206" s="38"/>
      <c r="AA206" s="38"/>
      <c r="AB206" s="38"/>
      <c r="AC206" s="38"/>
      <c r="AD206" s="38"/>
      <c r="AE206" s="38"/>
      <c r="AR206" s="230" t="s">
        <v>236</v>
      </c>
      <c r="AT206" s="230" t="s">
        <v>159</v>
      </c>
      <c r="AU206" s="230" t="s">
        <v>82</v>
      </c>
      <c r="AY206" s="17" t="s">
        <v>158</v>
      </c>
      <c r="BE206" s="231">
        <f>IF(N206="základní",J206,0)</f>
        <v>0</v>
      </c>
      <c r="BF206" s="231">
        <f>IF(N206="snížená",J206,0)</f>
        <v>0</v>
      </c>
      <c r="BG206" s="231">
        <f>IF(N206="zákl. přenesená",J206,0)</f>
        <v>0</v>
      </c>
      <c r="BH206" s="231">
        <f>IF(N206="sníž. přenesená",J206,0)</f>
        <v>0</v>
      </c>
      <c r="BI206" s="231">
        <f>IF(N206="nulová",J206,0)</f>
        <v>0</v>
      </c>
      <c r="BJ206" s="17" t="s">
        <v>82</v>
      </c>
      <c r="BK206" s="231">
        <f>ROUND(I206*H206,2)</f>
        <v>0</v>
      </c>
      <c r="BL206" s="17" t="s">
        <v>236</v>
      </c>
      <c r="BM206" s="230" t="s">
        <v>344</v>
      </c>
    </row>
    <row r="207" spans="1:47" s="2" customFormat="1" ht="12">
      <c r="A207" s="38"/>
      <c r="B207" s="39"/>
      <c r="C207" s="40"/>
      <c r="D207" s="232" t="s">
        <v>165</v>
      </c>
      <c r="E207" s="40"/>
      <c r="F207" s="233" t="s">
        <v>343</v>
      </c>
      <c r="G207" s="40"/>
      <c r="H207" s="40"/>
      <c r="I207" s="136"/>
      <c r="J207" s="40"/>
      <c r="K207" s="40"/>
      <c r="L207" s="44"/>
      <c r="M207" s="234"/>
      <c r="N207" s="235"/>
      <c r="O207" s="84"/>
      <c r="P207" s="84"/>
      <c r="Q207" s="84"/>
      <c r="R207" s="84"/>
      <c r="S207" s="84"/>
      <c r="T207" s="85"/>
      <c r="U207" s="38"/>
      <c r="V207" s="38"/>
      <c r="W207" s="38"/>
      <c r="X207" s="38"/>
      <c r="Y207" s="38"/>
      <c r="Z207" s="38"/>
      <c r="AA207" s="38"/>
      <c r="AB207" s="38"/>
      <c r="AC207" s="38"/>
      <c r="AD207" s="38"/>
      <c r="AE207" s="38"/>
      <c r="AT207" s="17" t="s">
        <v>165</v>
      </c>
      <c r="AU207" s="17" t="s">
        <v>82</v>
      </c>
    </row>
    <row r="208" spans="1:65" s="2" customFormat="1" ht="16.5" customHeight="1">
      <c r="A208" s="38"/>
      <c r="B208" s="39"/>
      <c r="C208" s="259" t="s">
        <v>366</v>
      </c>
      <c r="D208" s="259" t="s">
        <v>199</v>
      </c>
      <c r="E208" s="260" t="s">
        <v>346</v>
      </c>
      <c r="F208" s="261" t="s">
        <v>347</v>
      </c>
      <c r="G208" s="262" t="s">
        <v>162</v>
      </c>
      <c r="H208" s="263">
        <v>345</v>
      </c>
      <c r="I208" s="264"/>
      <c r="J208" s="265">
        <f>ROUND(I208*H208,2)</f>
        <v>0</v>
      </c>
      <c r="K208" s="261" t="s">
        <v>19</v>
      </c>
      <c r="L208" s="266"/>
      <c r="M208" s="267" t="s">
        <v>19</v>
      </c>
      <c r="N208" s="268" t="s">
        <v>45</v>
      </c>
      <c r="O208" s="84"/>
      <c r="P208" s="228">
        <f>O208*H208</f>
        <v>0</v>
      </c>
      <c r="Q208" s="228">
        <v>0.00024</v>
      </c>
      <c r="R208" s="228">
        <f>Q208*H208</f>
        <v>0.0828</v>
      </c>
      <c r="S208" s="228">
        <v>0</v>
      </c>
      <c r="T208" s="229">
        <f>S208*H208</f>
        <v>0</v>
      </c>
      <c r="U208" s="38"/>
      <c r="V208" s="38"/>
      <c r="W208" s="38"/>
      <c r="X208" s="38"/>
      <c r="Y208" s="38"/>
      <c r="Z208" s="38"/>
      <c r="AA208" s="38"/>
      <c r="AB208" s="38"/>
      <c r="AC208" s="38"/>
      <c r="AD208" s="38"/>
      <c r="AE208" s="38"/>
      <c r="AR208" s="230" t="s">
        <v>241</v>
      </c>
      <c r="AT208" s="230" t="s">
        <v>199</v>
      </c>
      <c r="AU208" s="230" t="s">
        <v>82</v>
      </c>
      <c r="AY208" s="17" t="s">
        <v>158</v>
      </c>
      <c r="BE208" s="231">
        <f>IF(N208="základní",J208,0)</f>
        <v>0</v>
      </c>
      <c r="BF208" s="231">
        <f>IF(N208="snížená",J208,0)</f>
        <v>0</v>
      </c>
      <c r="BG208" s="231">
        <f>IF(N208="zákl. přenesená",J208,0)</f>
        <v>0</v>
      </c>
      <c r="BH208" s="231">
        <f>IF(N208="sníž. přenesená",J208,0)</f>
        <v>0</v>
      </c>
      <c r="BI208" s="231">
        <f>IF(N208="nulová",J208,0)</f>
        <v>0</v>
      </c>
      <c r="BJ208" s="17" t="s">
        <v>82</v>
      </c>
      <c r="BK208" s="231">
        <f>ROUND(I208*H208,2)</f>
        <v>0</v>
      </c>
      <c r="BL208" s="17" t="s">
        <v>236</v>
      </c>
      <c r="BM208" s="230" t="s">
        <v>348</v>
      </c>
    </row>
    <row r="209" spans="1:47" s="2" customFormat="1" ht="12">
      <c r="A209" s="38"/>
      <c r="B209" s="39"/>
      <c r="C209" s="40"/>
      <c r="D209" s="232" t="s">
        <v>165</v>
      </c>
      <c r="E209" s="40"/>
      <c r="F209" s="233" t="s">
        <v>347</v>
      </c>
      <c r="G209" s="40"/>
      <c r="H209" s="40"/>
      <c r="I209" s="136"/>
      <c r="J209" s="40"/>
      <c r="K209" s="40"/>
      <c r="L209" s="44"/>
      <c r="M209" s="234"/>
      <c r="N209" s="235"/>
      <c r="O209" s="84"/>
      <c r="P209" s="84"/>
      <c r="Q209" s="84"/>
      <c r="R209" s="84"/>
      <c r="S209" s="84"/>
      <c r="T209" s="85"/>
      <c r="U209" s="38"/>
      <c r="V209" s="38"/>
      <c r="W209" s="38"/>
      <c r="X209" s="38"/>
      <c r="Y209" s="38"/>
      <c r="Z209" s="38"/>
      <c r="AA209" s="38"/>
      <c r="AB209" s="38"/>
      <c r="AC209" s="38"/>
      <c r="AD209" s="38"/>
      <c r="AE209" s="38"/>
      <c r="AT209" s="17" t="s">
        <v>165</v>
      </c>
      <c r="AU209" s="17" t="s">
        <v>82</v>
      </c>
    </row>
    <row r="210" spans="1:51" s="13" customFormat="1" ht="12">
      <c r="A210" s="13"/>
      <c r="B210" s="236"/>
      <c r="C210" s="237"/>
      <c r="D210" s="232" t="s">
        <v>166</v>
      </c>
      <c r="E210" s="238" t="s">
        <v>19</v>
      </c>
      <c r="F210" s="239" t="s">
        <v>1536</v>
      </c>
      <c r="G210" s="237"/>
      <c r="H210" s="240">
        <v>300</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166</v>
      </c>
      <c r="AU210" s="246" t="s">
        <v>82</v>
      </c>
      <c r="AV210" s="13" t="s">
        <v>85</v>
      </c>
      <c r="AW210" s="13" t="s">
        <v>34</v>
      </c>
      <c r="AX210" s="13" t="s">
        <v>82</v>
      </c>
      <c r="AY210" s="246" t="s">
        <v>158</v>
      </c>
    </row>
    <row r="211" spans="1:51" s="13" customFormat="1" ht="12">
      <c r="A211" s="13"/>
      <c r="B211" s="236"/>
      <c r="C211" s="237"/>
      <c r="D211" s="232" t="s">
        <v>166</v>
      </c>
      <c r="E211" s="237"/>
      <c r="F211" s="239" t="s">
        <v>1329</v>
      </c>
      <c r="G211" s="237"/>
      <c r="H211" s="240">
        <v>345</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166</v>
      </c>
      <c r="AU211" s="246" t="s">
        <v>82</v>
      </c>
      <c r="AV211" s="13" t="s">
        <v>85</v>
      </c>
      <c r="AW211" s="13" t="s">
        <v>4</v>
      </c>
      <c r="AX211" s="13" t="s">
        <v>82</v>
      </c>
      <c r="AY211" s="246" t="s">
        <v>158</v>
      </c>
    </row>
    <row r="212" spans="1:65" s="2" customFormat="1" ht="21.75" customHeight="1">
      <c r="A212" s="38"/>
      <c r="B212" s="39"/>
      <c r="C212" s="219" t="s">
        <v>372</v>
      </c>
      <c r="D212" s="219" t="s">
        <v>159</v>
      </c>
      <c r="E212" s="220" t="s">
        <v>352</v>
      </c>
      <c r="F212" s="221" t="s">
        <v>353</v>
      </c>
      <c r="G212" s="222" t="s">
        <v>162</v>
      </c>
      <c r="H212" s="223">
        <v>10</v>
      </c>
      <c r="I212" s="224"/>
      <c r="J212" s="225">
        <f>ROUND(I212*H212,2)</f>
        <v>0</v>
      </c>
      <c r="K212" s="221" t="s">
        <v>213</v>
      </c>
      <c r="L212" s="44"/>
      <c r="M212" s="226" t="s">
        <v>19</v>
      </c>
      <c r="N212" s="227" t="s">
        <v>45</v>
      </c>
      <c r="O212" s="84"/>
      <c r="P212" s="228">
        <f>O212*H212</f>
        <v>0</v>
      </c>
      <c r="Q212" s="228">
        <v>0</v>
      </c>
      <c r="R212" s="228">
        <f>Q212*H212</f>
        <v>0</v>
      </c>
      <c r="S212" s="228">
        <v>0</v>
      </c>
      <c r="T212" s="229">
        <f>S212*H212</f>
        <v>0</v>
      </c>
      <c r="U212" s="38"/>
      <c r="V212" s="38"/>
      <c r="W212" s="38"/>
      <c r="X212" s="38"/>
      <c r="Y212" s="38"/>
      <c r="Z212" s="38"/>
      <c r="AA212" s="38"/>
      <c r="AB212" s="38"/>
      <c r="AC212" s="38"/>
      <c r="AD212" s="38"/>
      <c r="AE212" s="38"/>
      <c r="AR212" s="230" t="s">
        <v>236</v>
      </c>
      <c r="AT212" s="230" t="s">
        <v>159</v>
      </c>
      <c r="AU212" s="230" t="s">
        <v>82</v>
      </c>
      <c r="AY212" s="17" t="s">
        <v>158</v>
      </c>
      <c r="BE212" s="231">
        <f>IF(N212="základní",J212,0)</f>
        <v>0</v>
      </c>
      <c r="BF212" s="231">
        <f>IF(N212="snížená",J212,0)</f>
        <v>0</v>
      </c>
      <c r="BG212" s="231">
        <f>IF(N212="zákl. přenesená",J212,0)</f>
        <v>0</v>
      </c>
      <c r="BH212" s="231">
        <f>IF(N212="sníž. přenesená",J212,0)</f>
        <v>0</v>
      </c>
      <c r="BI212" s="231">
        <f>IF(N212="nulová",J212,0)</f>
        <v>0</v>
      </c>
      <c r="BJ212" s="17" t="s">
        <v>82</v>
      </c>
      <c r="BK212" s="231">
        <f>ROUND(I212*H212,2)</f>
        <v>0</v>
      </c>
      <c r="BL212" s="17" t="s">
        <v>236</v>
      </c>
      <c r="BM212" s="230" t="s">
        <v>354</v>
      </c>
    </row>
    <row r="213" spans="1:47" s="2" customFormat="1" ht="12">
      <c r="A213" s="38"/>
      <c r="B213" s="39"/>
      <c r="C213" s="40"/>
      <c r="D213" s="232" t="s">
        <v>165</v>
      </c>
      <c r="E213" s="40"/>
      <c r="F213" s="233" t="s">
        <v>355</v>
      </c>
      <c r="G213" s="40"/>
      <c r="H213" s="40"/>
      <c r="I213" s="136"/>
      <c r="J213" s="40"/>
      <c r="K213" s="40"/>
      <c r="L213" s="44"/>
      <c r="M213" s="234"/>
      <c r="N213" s="235"/>
      <c r="O213" s="84"/>
      <c r="P213" s="84"/>
      <c r="Q213" s="84"/>
      <c r="R213" s="84"/>
      <c r="S213" s="84"/>
      <c r="T213" s="85"/>
      <c r="U213" s="38"/>
      <c r="V213" s="38"/>
      <c r="W213" s="38"/>
      <c r="X213" s="38"/>
      <c r="Y213" s="38"/>
      <c r="Z213" s="38"/>
      <c r="AA213" s="38"/>
      <c r="AB213" s="38"/>
      <c r="AC213" s="38"/>
      <c r="AD213" s="38"/>
      <c r="AE213" s="38"/>
      <c r="AT213" s="17" t="s">
        <v>165</v>
      </c>
      <c r="AU213" s="17" t="s">
        <v>82</v>
      </c>
    </row>
    <row r="214" spans="1:65" s="2" customFormat="1" ht="16.5" customHeight="1">
      <c r="A214" s="38"/>
      <c r="B214" s="39"/>
      <c r="C214" s="259" t="s">
        <v>377</v>
      </c>
      <c r="D214" s="259" t="s">
        <v>199</v>
      </c>
      <c r="E214" s="260" t="s">
        <v>357</v>
      </c>
      <c r="F214" s="261" t="s">
        <v>358</v>
      </c>
      <c r="G214" s="262" t="s">
        <v>162</v>
      </c>
      <c r="H214" s="263">
        <v>10</v>
      </c>
      <c r="I214" s="264"/>
      <c r="J214" s="265">
        <f>ROUND(I214*H214,2)</f>
        <v>0</v>
      </c>
      <c r="K214" s="261" t="s">
        <v>19</v>
      </c>
      <c r="L214" s="266"/>
      <c r="M214" s="267" t="s">
        <v>19</v>
      </c>
      <c r="N214" s="268" t="s">
        <v>45</v>
      </c>
      <c r="O214" s="84"/>
      <c r="P214" s="228">
        <f>O214*H214</f>
        <v>0</v>
      </c>
      <c r="Q214" s="228">
        <v>0.00162</v>
      </c>
      <c r="R214" s="228">
        <f>Q214*H214</f>
        <v>0.0162</v>
      </c>
      <c r="S214" s="228">
        <v>0</v>
      </c>
      <c r="T214" s="229">
        <f>S214*H214</f>
        <v>0</v>
      </c>
      <c r="U214" s="38"/>
      <c r="V214" s="38"/>
      <c r="W214" s="38"/>
      <c r="X214" s="38"/>
      <c r="Y214" s="38"/>
      <c r="Z214" s="38"/>
      <c r="AA214" s="38"/>
      <c r="AB214" s="38"/>
      <c r="AC214" s="38"/>
      <c r="AD214" s="38"/>
      <c r="AE214" s="38"/>
      <c r="AR214" s="230" t="s">
        <v>241</v>
      </c>
      <c r="AT214" s="230" t="s">
        <v>199</v>
      </c>
      <c r="AU214" s="230" t="s">
        <v>82</v>
      </c>
      <c r="AY214" s="17" t="s">
        <v>158</v>
      </c>
      <c r="BE214" s="231">
        <f>IF(N214="základní",J214,0)</f>
        <v>0</v>
      </c>
      <c r="BF214" s="231">
        <f>IF(N214="snížená",J214,0)</f>
        <v>0</v>
      </c>
      <c r="BG214" s="231">
        <f>IF(N214="zákl. přenesená",J214,0)</f>
        <v>0</v>
      </c>
      <c r="BH214" s="231">
        <f>IF(N214="sníž. přenesená",J214,0)</f>
        <v>0</v>
      </c>
      <c r="BI214" s="231">
        <f>IF(N214="nulová",J214,0)</f>
        <v>0</v>
      </c>
      <c r="BJ214" s="17" t="s">
        <v>82</v>
      </c>
      <c r="BK214" s="231">
        <f>ROUND(I214*H214,2)</f>
        <v>0</v>
      </c>
      <c r="BL214" s="17" t="s">
        <v>236</v>
      </c>
      <c r="BM214" s="230" t="s">
        <v>359</v>
      </c>
    </row>
    <row r="215" spans="1:47" s="2" customFormat="1" ht="12">
      <c r="A215" s="38"/>
      <c r="B215" s="39"/>
      <c r="C215" s="40"/>
      <c r="D215" s="232" t="s">
        <v>165</v>
      </c>
      <c r="E215" s="40"/>
      <c r="F215" s="233" t="s">
        <v>358</v>
      </c>
      <c r="G215" s="40"/>
      <c r="H215" s="40"/>
      <c r="I215" s="136"/>
      <c r="J215" s="40"/>
      <c r="K215" s="40"/>
      <c r="L215" s="44"/>
      <c r="M215" s="234"/>
      <c r="N215" s="235"/>
      <c r="O215" s="84"/>
      <c r="P215" s="84"/>
      <c r="Q215" s="84"/>
      <c r="R215" s="84"/>
      <c r="S215" s="84"/>
      <c r="T215" s="85"/>
      <c r="U215" s="38"/>
      <c r="V215" s="38"/>
      <c r="W215" s="38"/>
      <c r="X215" s="38"/>
      <c r="Y215" s="38"/>
      <c r="Z215" s="38"/>
      <c r="AA215" s="38"/>
      <c r="AB215" s="38"/>
      <c r="AC215" s="38"/>
      <c r="AD215" s="38"/>
      <c r="AE215" s="38"/>
      <c r="AT215" s="17" t="s">
        <v>165</v>
      </c>
      <c r="AU215" s="17" t="s">
        <v>82</v>
      </c>
    </row>
    <row r="216" spans="1:51" s="13" customFormat="1" ht="12">
      <c r="A216" s="13"/>
      <c r="B216" s="236"/>
      <c r="C216" s="237"/>
      <c r="D216" s="232" t="s">
        <v>166</v>
      </c>
      <c r="E216" s="238" t="s">
        <v>19</v>
      </c>
      <c r="F216" s="239" t="s">
        <v>1537</v>
      </c>
      <c r="G216" s="237"/>
      <c r="H216" s="240">
        <v>10</v>
      </c>
      <c r="I216" s="241"/>
      <c r="J216" s="237"/>
      <c r="K216" s="237"/>
      <c r="L216" s="242"/>
      <c r="M216" s="243"/>
      <c r="N216" s="244"/>
      <c r="O216" s="244"/>
      <c r="P216" s="244"/>
      <c r="Q216" s="244"/>
      <c r="R216" s="244"/>
      <c r="S216" s="244"/>
      <c r="T216" s="245"/>
      <c r="U216" s="13"/>
      <c r="V216" s="13"/>
      <c r="W216" s="13"/>
      <c r="X216" s="13"/>
      <c r="Y216" s="13"/>
      <c r="Z216" s="13"/>
      <c r="AA216" s="13"/>
      <c r="AB216" s="13"/>
      <c r="AC216" s="13"/>
      <c r="AD216" s="13"/>
      <c r="AE216" s="13"/>
      <c r="AT216" s="246" t="s">
        <v>166</v>
      </c>
      <c r="AU216" s="246" t="s">
        <v>82</v>
      </c>
      <c r="AV216" s="13" t="s">
        <v>85</v>
      </c>
      <c r="AW216" s="13" t="s">
        <v>34</v>
      </c>
      <c r="AX216" s="13" t="s">
        <v>82</v>
      </c>
      <c r="AY216" s="246" t="s">
        <v>158</v>
      </c>
    </row>
    <row r="217" spans="1:65" s="2" customFormat="1" ht="21.75" customHeight="1">
      <c r="A217" s="38"/>
      <c r="B217" s="39"/>
      <c r="C217" s="219" t="s">
        <v>382</v>
      </c>
      <c r="D217" s="219" t="s">
        <v>159</v>
      </c>
      <c r="E217" s="220" t="s">
        <v>1538</v>
      </c>
      <c r="F217" s="221" t="s">
        <v>1539</v>
      </c>
      <c r="G217" s="222" t="s">
        <v>162</v>
      </c>
      <c r="H217" s="223">
        <v>70</v>
      </c>
      <c r="I217" s="224"/>
      <c r="J217" s="225">
        <f>ROUND(I217*H217,2)</f>
        <v>0</v>
      </c>
      <c r="K217" s="221" t="s">
        <v>213</v>
      </c>
      <c r="L217" s="44"/>
      <c r="M217" s="226" t="s">
        <v>19</v>
      </c>
      <c r="N217" s="227" t="s">
        <v>45</v>
      </c>
      <c r="O217" s="84"/>
      <c r="P217" s="228">
        <f>O217*H217</f>
        <v>0</v>
      </c>
      <c r="Q217" s="228">
        <v>0</v>
      </c>
      <c r="R217" s="228">
        <f>Q217*H217</f>
        <v>0</v>
      </c>
      <c r="S217" s="228">
        <v>0</v>
      </c>
      <c r="T217" s="229">
        <f>S217*H217</f>
        <v>0</v>
      </c>
      <c r="U217" s="38"/>
      <c r="V217" s="38"/>
      <c r="W217" s="38"/>
      <c r="X217" s="38"/>
      <c r="Y217" s="38"/>
      <c r="Z217" s="38"/>
      <c r="AA217" s="38"/>
      <c r="AB217" s="38"/>
      <c r="AC217" s="38"/>
      <c r="AD217" s="38"/>
      <c r="AE217" s="38"/>
      <c r="AR217" s="230" t="s">
        <v>236</v>
      </c>
      <c r="AT217" s="230" t="s">
        <v>159</v>
      </c>
      <c r="AU217" s="230" t="s">
        <v>82</v>
      </c>
      <c r="AY217" s="17" t="s">
        <v>158</v>
      </c>
      <c r="BE217" s="231">
        <f>IF(N217="základní",J217,0)</f>
        <v>0</v>
      </c>
      <c r="BF217" s="231">
        <f>IF(N217="snížená",J217,0)</f>
        <v>0</v>
      </c>
      <c r="BG217" s="231">
        <f>IF(N217="zákl. přenesená",J217,0)</f>
        <v>0</v>
      </c>
      <c r="BH217" s="231">
        <f>IF(N217="sníž. přenesená",J217,0)</f>
        <v>0</v>
      </c>
      <c r="BI217" s="231">
        <f>IF(N217="nulová",J217,0)</f>
        <v>0</v>
      </c>
      <c r="BJ217" s="17" t="s">
        <v>82</v>
      </c>
      <c r="BK217" s="231">
        <f>ROUND(I217*H217,2)</f>
        <v>0</v>
      </c>
      <c r="BL217" s="17" t="s">
        <v>236</v>
      </c>
      <c r="BM217" s="230" t="s">
        <v>364</v>
      </c>
    </row>
    <row r="218" spans="1:47" s="2" customFormat="1" ht="12">
      <c r="A218" s="38"/>
      <c r="B218" s="39"/>
      <c r="C218" s="40"/>
      <c r="D218" s="232" t="s">
        <v>165</v>
      </c>
      <c r="E218" s="40"/>
      <c r="F218" s="233" t="s">
        <v>1540</v>
      </c>
      <c r="G218" s="40"/>
      <c r="H218" s="40"/>
      <c r="I218" s="136"/>
      <c r="J218" s="40"/>
      <c r="K218" s="40"/>
      <c r="L218" s="44"/>
      <c r="M218" s="234"/>
      <c r="N218" s="235"/>
      <c r="O218" s="84"/>
      <c r="P218" s="84"/>
      <c r="Q218" s="84"/>
      <c r="R218" s="84"/>
      <c r="S218" s="84"/>
      <c r="T218" s="85"/>
      <c r="U218" s="38"/>
      <c r="V218" s="38"/>
      <c r="W218" s="38"/>
      <c r="X218" s="38"/>
      <c r="Y218" s="38"/>
      <c r="Z218" s="38"/>
      <c r="AA218" s="38"/>
      <c r="AB218" s="38"/>
      <c r="AC218" s="38"/>
      <c r="AD218" s="38"/>
      <c r="AE218" s="38"/>
      <c r="AT218" s="17" t="s">
        <v>165</v>
      </c>
      <c r="AU218" s="17" t="s">
        <v>82</v>
      </c>
    </row>
    <row r="219" spans="1:65" s="2" customFormat="1" ht="16.5" customHeight="1">
      <c r="A219" s="38"/>
      <c r="B219" s="39"/>
      <c r="C219" s="259" t="s">
        <v>387</v>
      </c>
      <c r="D219" s="259" t="s">
        <v>199</v>
      </c>
      <c r="E219" s="260" t="s">
        <v>1332</v>
      </c>
      <c r="F219" s="261" t="s">
        <v>1333</v>
      </c>
      <c r="G219" s="262" t="s">
        <v>162</v>
      </c>
      <c r="H219" s="263">
        <v>80.5</v>
      </c>
      <c r="I219" s="264"/>
      <c r="J219" s="265">
        <f>ROUND(I219*H219,2)</f>
        <v>0</v>
      </c>
      <c r="K219" s="261" t="s">
        <v>213</v>
      </c>
      <c r="L219" s="266"/>
      <c r="M219" s="267" t="s">
        <v>19</v>
      </c>
      <c r="N219" s="268" t="s">
        <v>45</v>
      </c>
      <c r="O219" s="84"/>
      <c r="P219" s="228">
        <f>O219*H219</f>
        <v>0</v>
      </c>
      <c r="Q219" s="228">
        <v>0.00017</v>
      </c>
      <c r="R219" s="228">
        <f>Q219*H219</f>
        <v>0.013685000000000001</v>
      </c>
      <c r="S219" s="228">
        <v>0</v>
      </c>
      <c r="T219" s="229">
        <f>S219*H219</f>
        <v>0</v>
      </c>
      <c r="U219" s="38"/>
      <c r="V219" s="38"/>
      <c r="W219" s="38"/>
      <c r="X219" s="38"/>
      <c r="Y219" s="38"/>
      <c r="Z219" s="38"/>
      <c r="AA219" s="38"/>
      <c r="AB219" s="38"/>
      <c r="AC219" s="38"/>
      <c r="AD219" s="38"/>
      <c r="AE219" s="38"/>
      <c r="AR219" s="230" t="s">
        <v>255</v>
      </c>
      <c r="AT219" s="230" t="s">
        <v>199</v>
      </c>
      <c r="AU219" s="230" t="s">
        <v>82</v>
      </c>
      <c r="AY219" s="17" t="s">
        <v>158</v>
      </c>
      <c r="BE219" s="231">
        <f>IF(N219="základní",J219,0)</f>
        <v>0</v>
      </c>
      <c r="BF219" s="231">
        <f>IF(N219="snížená",J219,0)</f>
        <v>0</v>
      </c>
      <c r="BG219" s="231">
        <f>IF(N219="zákl. přenesená",J219,0)</f>
        <v>0</v>
      </c>
      <c r="BH219" s="231">
        <f>IF(N219="sníž. přenesená",J219,0)</f>
        <v>0</v>
      </c>
      <c r="BI219" s="231">
        <f>IF(N219="nulová",J219,0)</f>
        <v>0</v>
      </c>
      <c r="BJ219" s="17" t="s">
        <v>82</v>
      </c>
      <c r="BK219" s="231">
        <f>ROUND(I219*H219,2)</f>
        <v>0</v>
      </c>
      <c r="BL219" s="17" t="s">
        <v>255</v>
      </c>
      <c r="BM219" s="230" t="s">
        <v>1334</v>
      </c>
    </row>
    <row r="220" spans="1:47" s="2" customFormat="1" ht="12">
      <c r="A220" s="38"/>
      <c r="B220" s="39"/>
      <c r="C220" s="40"/>
      <c r="D220" s="232" t="s">
        <v>165</v>
      </c>
      <c r="E220" s="40"/>
      <c r="F220" s="233" t="s">
        <v>1333</v>
      </c>
      <c r="G220" s="40"/>
      <c r="H220" s="40"/>
      <c r="I220" s="136"/>
      <c r="J220" s="40"/>
      <c r="K220" s="40"/>
      <c r="L220" s="44"/>
      <c r="M220" s="234"/>
      <c r="N220" s="235"/>
      <c r="O220" s="84"/>
      <c r="P220" s="84"/>
      <c r="Q220" s="84"/>
      <c r="R220" s="84"/>
      <c r="S220" s="84"/>
      <c r="T220" s="85"/>
      <c r="U220" s="38"/>
      <c r="V220" s="38"/>
      <c r="W220" s="38"/>
      <c r="X220" s="38"/>
      <c r="Y220" s="38"/>
      <c r="Z220" s="38"/>
      <c r="AA220" s="38"/>
      <c r="AB220" s="38"/>
      <c r="AC220" s="38"/>
      <c r="AD220" s="38"/>
      <c r="AE220" s="38"/>
      <c r="AT220" s="17" t="s">
        <v>165</v>
      </c>
      <c r="AU220" s="17" t="s">
        <v>82</v>
      </c>
    </row>
    <row r="221" spans="1:51" s="13" customFormat="1" ht="12">
      <c r="A221" s="13"/>
      <c r="B221" s="236"/>
      <c r="C221" s="237"/>
      <c r="D221" s="232" t="s">
        <v>166</v>
      </c>
      <c r="E221" s="238" t="s">
        <v>19</v>
      </c>
      <c r="F221" s="239" t="s">
        <v>1541</v>
      </c>
      <c r="G221" s="237"/>
      <c r="H221" s="240">
        <v>70</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166</v>
      </c>
      <c r="AU221" s="246" t="s">
        <v>82</v>
      </c>
      <c r="AV221" s="13" t="s">
        <v>85</v>
      </c>
      <c r="AW221" s="13" t="s">
        <v>34</v>
      </c>
      <c r="AX221" s="13" t="s">
        <v>82</v>
      </c>
      <c r="AY221" s="246" t="s">
        <v>158</v>
      </c>
    </row>
    <row r="222" spans="1:51" s="13" customFormat="1" ht="12">
      <c r="A222" s="13"/>
      <c r="B222" s="236"/>
      <c r="C222" s="237"/>
      <c r="D222" s="232" t="s">
        <v>166</v>
      </c>
      <c r="E222" s="237"/>
      <c r="F222" s="239" t="s">
        <v>1542</v>
      </c>
      <c r="G222" s="237"/>
      <c r="H222" s="240">
        <v>80.5</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166</v>
      </c>
      <c r="AU222" s="246" t="s">
        <v>82</v>
      </c>
      <c r="AV222" s="13" t="s">
        <v>85</v>
      </c>
      <c r="AW222" s="13" t="s">
        <v>4</v>
      </c>
      <c r="AX222" s="13" t="s">
        <v>82</v>
      </c>
      <c r="AY222" s="246" t="s">
        <v>158</v>
      </c>
    </row>
    <row r="223" spans="1:65" s="2" customFormat="1" ht="16.5" customHeight="1">
      <c r="A223" s="38"/>
      <c r="B223" s="39"/>
      <c r="C223" s="219" t="s">
        <v>392</v>
      </c>
      <c r="D223" s="219" t="s">
        <v>159</v>
      </c>
      <c r="E223" s="220" t="s">
        <v>373</v>
      </c>
      <c r="F223" s="221" t="s">
        <v>374</v>
      </c>
      <c r="G223" s="222" t="s">
        <v>202</v>
      </c>
      <c r="H223" s="223">
        <v>7</v>
      </c>
      <c r="I223" s="224"/>
      <c r="J223" s="225">
        <f>ROUND(I223*H223,2)</f>
        <v>0</v>
      </c>
      <c r="K223" s="221" t="s">
        <v>213</v>
      </c>
      <c r="L223" s="44"/>
      <c r="M223" s="226" t="s">
        <v>19</v>
      </c>
      <c r="N223" s="227" t="s">
        <v>45</v>
      </c>
      <c r="O223" s="84"/>
      <c r="P223" s="228">
        <f>O223*H223</f>
        <v>0</v>
      </c>
      <c r="Q223" s="228">
        <v>0</v>
      </c>
      <c r="R223" s="228">
        <f>Q223*H223</f>
        <v>0</v>
      </c>
      <c r="S223" s="228">
        <v>0</v>
      </c>
      <c r="T223" s="229">
        <f>S223*H223</f>
        <v>0</v>
      </c>
      <c r="U223" s="38"/>
      <c r="V223" s="38"/>
      <c r="W223" s="38"/>
      <c r="X223" s="38"/>
      <c r="Y223" s="38"/>
      <c r="Z223" s="38"/>
      <c r="AA223" s="38"/>
      <c r="AB223" s="38"/>
      <c r="AC223" s="38"/>
      <c r="AD223" s="38"/>
      <c r="AE223" s="38"/>
      <c r="AR223" s="230" t="s">
        <v>236</v>
      </c>
      <c r="AT223" s="230" t="s">
        <v>159</v>
      </c>
      <c r="AU223" s="230" t="s">
        <v>82</v>
      </c>
      <c r="AY223" s="17" t="s">
        <v>158</v>
      </c>
      <c r="BE223" s="231">
        <f>IF(N223="základní",J223,0)</f>
        <v>0</v>
      </c>
      <c r="BF223" s="231">
        <f>IF(N223="snížená",J223,0)</f>
        <v>0</v>
      </c>
      <c r="BG223" s="231">
        <f>IF(N223="zákl. přenesená",J223,0)</f>
        <v>0</v>
      </c>
      <c r="BH223" s="231">
        <f>IF(N223="sníž. přenesená",J223,0)</f>
        <v>0</v>
      </c>
      <c r="BI223" s="231">
        <f>IF(N223="nulová",J223,0)</f>
        <v>0</v>
      </c>
      <c r="BJ223" s="17" t="s">
        <v>82</v>
      </c>
      <c r="BK223" s="231">
        <f>ROUND(I223*H223,2)</f>
        <v>0</v>
      </c>
      <c r="BL223" s="17" t="s">
        <v>236</v>
      </c>
      <c r="BM223" s="230" t="s">
        <v>375</v>
      </c>
    </row>
    <row r="224" spans="1:47" s="2" customFormat="1" ht="12">
      <c r="A224" s="38"/>
      <c r="B224" s="39"/>
      <c r="C224" s="40"/>
      <c r="D224" s="232" t="s">
        <v>165</v>
      </c>
      <c r="E224" s="40"/>
      <c r="F224" s="233" t="s">
        <v>376</v>
      </c>
      <c r="G224" s="40"/>
      <c r="H224" s="40"/>
      <c r="I224" s="136"/>
      <c r="J224" s="40"/>
      <c r="K224" s="40"/>
      <c r="L224" s="44"/>
      <c r="M224" s="234"/>
      <c r="N224" s="235"/>
      <c r="O224" s="84"/>
      <c r="P224" s="84"/>
      <c r="Q224" s="84"/>
      <c r="R224" s="84"/>
      <c r="S224" s="84"/>
      <c r="T224" s="85"/>
      <c r="U224" s="38"/>
      <c r="V224" s="38"/>
      <c r="W224" s="38"/>
      <c r="X224" s="38"/>
      <c r="Y224" s="38"/>
      <c r="Z224" s="38"/>
      <c r="AA224" s="38"/>
      <c r="AB224" s="38"/>
      <c r="AC224" s="38"/>
      <c r="AD224" s="38"/>
      <c r="AE224" s="38"/>
      <c r="AT224" s="17" t="s">
        <v>165</v>
      </c>
      <c r="AU224" s="17" t="s">
        <v>82</v>
      </c>
    </row>
    <row r="225" spans="1:51" s="13" customFormat="1" ht="12">
      <c r="A225" s="13"/>
      <c r="B225" s="236"/>
      <c r="C225" s="237"/>
      <c r="D225" s="232" t="s">
        <v>166</v>
      </c>
      <c r="E225" s="238" t="s">
        <v>19</v>
      </c>
      <c r="F225" s="239" t="s">
        <v>1543</v>
      </c>
      <c r="G225" s="237"/>
      <c r="H225" s="240">
        <v>7</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166</v>
      </c>
      <c r="AU225" s="246" t="s">
        <v>82</v>
      </c>
      <c r="AV225" s="13" t="s">
        <v>85</v>
      </c>
      <c r="AW225" s="13" t="s">
        <v>34</v>
      </c>
      <c r="AX225" s="13" t="s">
        <v>82</v>
      </c>
      <c r="AY225" s="246" t="s">
        <v>158</v>
      </c>
    </row>
    <row r="226" spans="1:65" s="2" customFormat="1" ht="16.5" customHeight="1">
      <c r="A226" s="38"/>
      <c r="B226" s="39"/>
      <c r="C226" s="219" t="s">
        <v>397</v>
      </c>
      <c r="D226" s="219" t="s">
        <v>159</v>
      </c>
      <c r="E226" s="220" t="s">
        <v>378</v>
      </c>
      <c r="F226" s="221" t="s">
        <v>379</v>
      </c>
      <c r="G226" s="222" t="s">
        <v>202</v>
      </c>
      <c r="H226" s="223">
        <v>1</v>
      </c>
      <c r="I226" s="224"/>
      <c r="J226" s="225">
        <f>ROUND(I226*H226,2)</f>
        <v>0</v>
      </c>
      <c r="K226" s="221" t="s">
        <v>213</v>
      </c>
      <c r="L226" s="44"/>
      <c r="M226" s="226" t="s">
        <v>19</v>
      </c>
      <c r="N226" s="227" t="s">
        <v>45</v>
      </c>
      <c r="O226" s="84"/>
      <c r="P226" s="228">
        <f>O226*H226</f>
        <v>0</v>
      </c>
      <c r="Q226" s="228">
        <v>0</v>
      </c>
      <c r="R226" s="228">
        <f>Q226*H226</f>
        <v>0</v>
      </c>
      <c r="S226" s="228">
        <v>0</v>
      </c>
      <c r="T226" s="229">
        <f>S226*H226</f>
        <v>0</v>
      </c>
      <c r="U226" s="38"/>
      <c r="V226" s="38"/>
      <c r="W226" s="38"/>
      <c r="X226" s="38"/>
      <c r="Y226" s="38"/>
      <c r="Z226" s="38"/>
      <c r="AA226" s="38"/>
      <c r="AB226" s="38"/>
      <c r="AC226" s="38"/>
      <c r="AD226" s="38"/>
      <c r="AE226" s="38"/>
      <c r="AR226" s="230" t="s">
        <v>236</v>
      </c>
      <c r="AT226" s="230" t="s">
        <v>159</v>
      </c>
      <c r="AU226" s="230" t="s">
        <v>82</v>
      </c>
      <c r="AY226" s="17" t="s">
        <v>158</v>
      </c>
      <c r="BE226" s="231">
        <f>IF(N226="základní",J226,0)</f>
        <v>0</v>
      </c>
      <c r="BF226" s="231">
        <f>IF(N226="snížená",J226,0)</f>
        <v>0</v>
      </c>
      <c r="BG226" s="231">
        <f>IF(N226="zákl. přenesená",J226,0)</f>
        <v>0</v>
      </c>
      <c r="BH226" s="231">
        <f>IF(N226="sníž. přenesená",J226,0)</f>
        <v>0</v>
      </c>
      <c r="BI226" s="231">
        <f>IF(N226="nulová",J226,0)</f>
        <v>0</v>
      </c>
      <c r="BJ226" s="17" t="s">
        <v>82</v>
      </c>
      <c r="BK226" s="231">
        <f>ROUND(I226*H226,2)</f>
        <v>0</v>
      </c>
      <c r="BL226" s="17" t="s">
        <v>236</v>
      </c>
      <c r="BM226" s="230" t="s">
        <v>1544</v>
      </c>
    </row>
    <row r="227" spans="1:47" s="2" customFormat="1" ht="12">
      <c r="A227" s="38"/>
      <c r="B227" s="39"/>
      <c r="C227" s="40"/>
      <c r="D227" s="232" t="s">
        <v>165</v>
      </c>
      <c r="E227" s="40"/>
      <c r="F227" s="233" t="s">
        <v>381</v>
      </c>
      <c r="G227" s="40"/>
      <c r="H227" s="40"/>
      <c r="I227" s="136"/>
      <c r="J227" s="40"/>
      <c r="K227" s="40"/>
      <c r="L227" s="44"/>
      <c r="M227" s="234"/>
      <c r="N227" s="235"/>
      <c r="O227" s="84"/>
      <c r="P227" s="84"/>
      <c r="Q227" s="84"/>
      <c r="R227" s="84"/>
      <c r="S227" s="84"/>
      <c r="T227" s="85"/>
      <c r="U227" s="38"/>
      <c r="V227" s="38"/>
      <c r="W227" s="38"/>
      <c r="X227" s="38"/>
      <c r="Y227" s="38"/>
      <c r="Z227" s="38"/>
      <c r="AA227" s="38"/>
      <c r="AB227" s="38"/>
      <c r="AC227" s="38"/>
      <c r="AD227" s="38"/>
      <c r="AE227" s="38"/>
      <c r="AT227" s="17" t="s">
        <v>165</v>
      </c>
      <c r="AU227" s="17" t="s">
        <v>82</v>
      </c>
    </row>
    <row r="228" spans="1:51" s="13" customFormat="1" ht="12">
      <c r="A228" s="13"/>
      <c r="B228" s="236"/>
      <c r="C228" s="237"/>
      <c r="D228" s="232" t="s">
        <v>166</v>
      </c>
      <c r="E228" s="238" t="s">
        <v>19</v>
      </c>
      <c r="F228" s="239" t="s">
        <v>1545</v>
      </c>
      <c r="G228" s="237"/>
      <c r="H228" s="240">
        <v>1</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166</v>
      </c>
      <c r="AU228" s="246" t="s">
        <v>82</v>
      </c>
      <c r="AV228" s="13" t="s">
        <v>85</v>
      </c>
      <c r="AW228" s="13" t="s">
        <v>34</v>
      </c>
      <c r="AX228" s="13" t="s">
        <v>82</v>
      </c>
      <c r="AY228" s="246" t="s">
        <v>158</v>
      </c>
    </row>
    <row r="229" spans="1:65" s="2" customFormat="1" ht="21.75" customHeight="1">
      <c r="A229" s="38"/>
      <c r="B229" s="39"/>
      <c r="C229" s="259" t="s">
        <v>403</v>
      </c>
      <c r="D229" s="259" t="s">
        <v>199</v>
      </c>
      <c r="E229" s="260" t="s">
        <v>383</v>
      </c>
      <c r="F229" s="261" t="s">
        <v>384</v>
      </c>
      <c r="G229" s="262" t="s">
        <v>202</v>
      </c>
      <c r="H229" s="263">
        <v>4</v>
      </c>
      <c r="I229" s="264"/>
      <c r="J229" s="265">
        <f>ROUND(I229*H229,2)</f>
        <v>0</v>
      </c>
      <c r="K229" s="261" t="s">
        <v>19</v>
      </c>
      <c r="L229" s="266"/>
      <c r="M229" s="267" t="s">
        <v>19</v>
      </c>
      <c r="N229" s="268" t="s">
        <v>45</v>
      </c>
      <c r="O229" s="84"/>
      <c r="P229" s="228">
        <f>O229*H229</f>
        <v>0</v>
      </c>
      <c r="Q229" s="228">
        <v>0</v>
      </c>
      <c r="R229" s="228">
        <f>Q229*H229</f>
        <v>0</v>
      </c>
      <c r="S229" s="228">
        <v>0</v>
      </c>
      <c r="T229" s="229">
        <f>S229*H229</f>
        <v>0</v>
      </c>
      <c r="U229" s="38"/>
      <c r="V229" s="38"/>
      <c r="W229" s="38"/>
      <c r="X229" s="38"/>
      <c r="Y229" s="38"/>
      <c r="Z229" s="38"/>
      <c r="AA229" s="38"/>
      <c r="AB229" s="38"/>
      <c r="AC229" s="38"/>
      <c r="AD229" s="38"/>
      <c r="AE229" s="38"/>
      <c r="AR229" s="230" t="s">
        <v>241</v>
      </c>
      <c r="AT229" s="230" t="s">
        <v>199</v>
      </c>
      <c r="AU229" s="230" t="s">
        <v>82</v>
      </c>
      <c r="AY229" s="17" t="s">
        <v>158</v>
      </c>
      <c r="BE229" s="231">
        <f>IF(N229="základní",J229,0)</f>
        <v>0</v>
      </c>
      <c r="BF229" s="231">
        <f>IF(N229="snížená",J229,0)</f>
        <v>0</v>
      </c>
      <c r="BG229" s="231">
        <f>IF(N229="zákl. přenesená",J229,0)</f>
        <v>0</v>
      </c>
      <c r="BH229" s="231">
        <f>IF(N229="sníž. přenesená",J229,0)</f>
        <v>0</v>
      </c>
      <c r="BI229" s="231">
        <f>IF(N229="nulová",J229,0)</f>
        <v>0</v>
      </c>
      <c r="BJ229" s="17" t="s">
        <v>82</v>
      </c>
      <c r="BK229" s="231">
        <f>ROUND(I229*H229,2)</f>
        <v>0</v>
      </c>
      <c r="BL229" s="17" t="s">
        <v>236</v>
      </c>
      <c r="BM229" s="230" t="s">
        <v>385</v>
      </c>
    </row>
    <row r="230" spans="1:47" s="2" customFormat="1" ht="12">
      <c r="A230" s="38"/>
      <c r="B230" s="39"/>
      <c r="C230" s="40"/>
      <c r="D230" s="232" t="s">
        <v>165</v>
      </c>
      <c r="E230" s="40"/>
      <c r="F230" s="233" t="s">
        <v>384</v>
      </c>
      <c r="G230" s="40"/>
      <c r="H230" s="40"/>
      <c r="I230" s="136"/>
      <c r="J230" s="40"/>
      <c r="K230" s="40"/>
      <c r="L230" s="44"/>
      <c r="M230" s="234"/>
      <c r="N230" s="235"/>
      <c r="O230" s="84"/>
      <c r="P230" s="84"/>
      <c r="Q230" s="84"/>
      <c r="R230" s="84"/>
      <c r="S230" s="84"/>
      <c r="T230" s="85"/>
      <c r="U230" s="38"/>
      <c r="V230" s="38"/>
      <c r="W230" s="38"/>
      <c r="X230" s="38"/>
      <c r="Y230" s="38"/>
      <c r="Z230" s="38"/>
      <c r="AA230" s="38"/>
      <c r="AB230" s="38"/>
      <c r="AC230" s="38"/>
      <c r="AD230" s="38"/>
      <c r="AE230" s="38"/>
      <c r="AT230" s="17" t="s">
        <v>165</v>
      </c>
      <c r="AU230" s="17" t="s">
        <v>82</v>
      </c>
    </row>
    <row r="231" spans="1:51" s="13" customFormat="1" ht="12">
      <c r="A231" s="13"/>
      <c r="B231" s="236"/>
      <c r="C231" s="237"/>
      <c r="D231" s="232" t="s">
        <v>166</v>
      </c>
      <c r="E231" s="238" t="s">
        <v>19</v>
      </c>
      <c r="F231" s="239" t="s">
        <v>1546</v>
      </c>
      <c r="G231" s="237"/>
      <c r="H231" s="240">
        <v>4</v>
      </c>
      <c r="I231" s="241"/>
      <c r="J231" s="237"/>
      <c r="K231" s="237"/>
      <c r="L231" s="242"/>
      <c r="M231" s="243"/>
      <c r="N231" s="244"/>
      <c r="O231" s="244"/>
      <c r="P231" s="244"/>
      <c r="Q231" s="244"/>
      <c r="R231" s="244"/>
      <c r="S231" s="244"/>
      <c r="T231" s="245"/>
      <c r="U231" s="13"/>
      <c r="V231" s="13"/>
      <c r="W231" s="13"/>
      <c r="X231" s="13"/>
      <c r="Y231" s="13"/>
      <c r="Z231" s="13"/>
      <c r="AA231" s="13"/>
      <c r="AB231" s="13"/>
      <c r="AC231" s="13"/>
      <c r="AD231" s="13"/>
      <c r="AE231" s="13"/>
      <c r="AT231" s="246" t="s">
        <v>166</v>
      </c>
      <c r="AU231" s="246" t="s">
        <v>82</v>
      </c>
      <c r="AV231" s="13" t="s">
        <v>85</v>
      </c>
      <c r="AW231" s="13" t="s">
        <v>34</v>
      </c>
      <c r="AX231" s="13" t="s">
        <v>82</v>
      </c>
      <c r="AY231" s="246" t="s">
        <v>158</v>
      </c>
    </row>
    <row r="232" spans="1:65" s="2" customFormat="1" ht="21.75" customHeight="1">
      <c r="A232" s="38"/>
      <c r="B232" s="39"/>
      <c r="C232" s="259" t="s">
        <v>222</v>
      </c>
      <c r="D232" s="259" t="s">
        <v>199</v>
      </c>
      <c r="E232" s="260" t="s">
        <v>388</v>
      </c>
      <c r="F232" s="261" t="s">
        <v>389</v>
      </c>
      <c r="G232" s="262" t="s">
        <v>202</v>
      </c>
      <c r="H232" s="263">
        <v>3</v>
      </c>
      <c r="I232" s="264"/>
      <c r="J232" s="265">
        <f>ROUND(I232*H232,2)</f>
        <v>0</v>
      </c>
      <c r="K232" s="261" t="s">
        <v>19</v>
      </c>
      <c r="L232" s="266"/>
      <c r="M232" s="267" t="s">
        <v>19</v>
      </c>
      <c r="N232" s="268" t="s">
        <v>45</v>
      </c>
      <c r="O232" s="84"/>
      <c r="P232" s="228">
        <f>O232*H232</f>
        <v>0</v>
      </c>
      <c r="Q232" s="228">
        <v>0</v>
      </c>
      <c r="R232" s="228">
        <f>Q232*H232</f>
        <v>0</v>
      </c>
      <c r="S232" s="228">
        <v>0</v>
      </c>
      <c r="T232" s="229">
        <f>S232*H232</f>
        <v>0</v>
      </c>
      <c r="U232" s="38"/>
      <c r="V232" s="38"/>
      <c r="W232" s="38"/>
      <c r="X232" s="38"/>
      <c r="Y232" s="38"/>
      <c r="Z232" s="38"/>
      <c r="AA232" s="38"/>
      <c r="AB232" s="38"/>
      <c r="AC232" s="38"/>
      <c r="AD232" s="38"/>
      <c r="AE232" s="38"/>
      <c r="AR232" s="230" t="s">
        <v>241</v>
      </c>
      <c r="AT232" s="230" t="s">
        <v>199</v>
      </c>
      <c r="AU232" s="230" t="s">
        <v>82</v>
      </c>
      <c r="AY232" s="17" t="s">
        <v>158</v>
      </c>
      <c r="BE232" s="231">
        <f>IF(N232="základní",J232,0)</f>
        <v>0</v>
      </c>
      <c r="BF232" s="231">
        <f>IF(N232="snížená",J232,0)</f>
        <v>0</v>
      </c>
      <c r="BG232" s="231">
        <f>IF(N232="zákl. přenesená",J232,0)</f>
        <v>0</v>
      </c>
      <c r="BH232" s="231">
        <f>IF(N232="sníž. přenesená",J232,0)</f>
        <v>0</v>
      </c>
      <c r="BI232" s="231">
        <f>IF(N232="nulová",J232,0)</f>
        <v>0</v>
      </c>
      <c r="BJ232" s="17" t="s">
        <v>82</v>
      </c>
      <c r="BK232" s="231">
        <f>ROUND(I232*H232,2)</f>
        <v>0</v>
      </c>
      <c r="BL232" s="17" t="s">
        <v>236</v>
      </c>
      <c r="BM232" s="230" t="s">
        <v>390</v>
      </c>
    </row>
    <row r="233" spans="1:47" s="2" customFormat="1" ht="12">
      <c r="A233" s="38"/>
      <c r="B233" s="39"/>
      <c r="C233" s="40"/>
      <c r="D233" s="232" t="s">
        <v>165</v>
      </c>
      <c r="E233" s="40"/>
      <c r="F233" s="233" t="s">
        <v>389</v>
      </c>
      <c r="G233" s="40"/>
      <c r="H233" s="40"/>
      <c r="I233" s="136"/>
      <c r="J233" s="40"/>
      <c r="K233" s="40"/>
      <c r="L233" s="44"/>
      <c r="M233" s="234"/>
      <c r="N233" s="235"/>
      <c r="O233" s="84"/>
      <c r="P233" s="84"/>
      <c r="Q233" s="84"/>
      <c r="R233" s="84"/>
      <c r="S233" s="84"/>
      <c r="T233" s="85"/>
      <c r="U233" s="38"/>
      <c r="V233" s="38"/>
      <c r="W233" s="38"/>
      <c r="X233" s="38"/>
      <c r="Y233" s="38"/>
      <c r="Z233" s="38"/>
      <c r="AA233" s="38"/>
      <c r="AB233" s="38"/>
      <c r="AC233" s="38"/>
      <c r="AD233" s="38"/>
      <c r="AE233" s="38"/>
      <c r="AT233" s="17" t="s">
        <v>165</v>
      </c>
      <c r="AU233" s="17" t="s">
        <v>82</v>
      </c>
    </row>
    <row r="234" spans="1:51" s="13" customFormat="1" ht="12">
      <c r="A234" s="13"/>
      <c r="B234" s="236"/>
      <c r="C234" s="237"/>
      <c r="D234" s="232" t="s">
        <v>166</v>
      </c>
      <c r="E234" s="238" t="s">
        <v>19</v>
      </c>
      <c r="F234" s="239" t="s">
        <v>1547</v>
      </c>
      <c r="G234" s="237"/>
      <c r="H234" s="240">
        <v>3</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166</v>
      </c>
      <c r="AU234" s="246" t="s">
        <v>82</v>
      </c>
      <c r="AV234" s="13" t="s">
        <v>85</v>
      </c>
      <c r="AW234" s="13" t="s">
        <v>34</v>
      </c>
      <c r="AX234" s="13" t="s">
        <v>82</v>
      </c>
      <c r="AY234" s="246" t="s">
        <v>158</v>
      </c>
    </row>
    <row r="235" spans="1:65" s="2" customFormat="1" ht="33" customHeight="1">
      <c r="A235" s="38"/>
      <c r="B235" s="39"/>
      <c r="C235" s="259" t="s">
        <v>415</v>
      </c>
      <c r="D235" s="259" t="s">
        <v>199</v>
      </c>
      <c r="E235" s="260" t="s">
        <v>393</v>
      </c>
      <c r="F235" s="261" t="s">
        <v>394</v>
      </c>
      <c r="G235" s="262" t="s">
        <v>202</v>
      </c>
      <c r="H235" s="263">
        <v>7</v>
      </c>
      <c r="I235" s="264"/>
      <c r="J235" s="265">
        <f>ROUND(I235*H235,2)</f>
        <v>0</v>
      </c>
      <c r="K235" s="261" t="s">
        <v>19</v>
      </c>
      <c r="L235" s="266"/>
      <c r="M235" s="267" t="s">
        <v>19</v>
      </c>
      <c r="N235" s="268" t="s">
        <v>45</v>
      </c>
      <c r="O235" s="84"/>
      <c r="P235" s="228">
        <f>O235*H235</f>
        <v>0</v>
      </c>
      <c r="Q235" s="228">
        <v>0</v>
      </c>
      <c r="R235" s="228">
        <f>Q235*H235</f>
        <v>0</v>
      </c>
      <c r="S235" s="228">
        <v>0</v>
      </c>
      <c r="T235" s="229">
        <f>S235*H235</f>
        <v>0</v>
      </c>
      <c r="U235" s="38"/>
      <c r="V235" s="38"/>
      <c r="W235" s="38"/>
      <c r="X235" s="38"/>
      <c r="Y235" s="38"/>
      <c r="Z235" s="38"/>
      <c r="AA235" s="38"/>
      <c r="AB235" s="38"/>
      <c r="AC235" s="38"/>
      <c r="AD235" s="38"/>
      <c r="AE235" s="38"/>
      <c r="AR235" s="230" t="s">
        <v>241</v>
      </c>
      <c r="AT235" s="230" t="s">
        <v>199</v>
      </c>
      <c r="AU235" s="230" t="s">
        <v>82</v>
      </c>
      <c r="AY235" s="17" t="s">
        <v>158</v>
      </c>
      <c r="BE235" s="231">
        <f>IF(N235="základní",J235,0)</f>
        <v>0</v>
      </c>
      <c r="BF235" s="231">
        <f>IF(N235="snížená",J235,0)</f>
        <v>0</v>
      </c>
      <c r="BG235" s="231">
        <f>IF(N235="zákl. přenesená",J235,0)</f>
        <v>0</v>
      </c>
      <c r="BH235" s="231">
        <f>IF(N235="sníž. přenesená",J235,0)</f>
        <v>0</v>
      </c>
      <c r="BI235" s="231">
        <f>IF(N235="nulová",J235,0)</f>
        <v>0</v>
      </c>
      <c r="BJ235" s="17" t="s">
        <v>82</v>
      </c>
      <c r="BK235" s="231">
        <f>ROUND(I235*H235,2)</f>
        <v>0</v>
      </c>
      <c r="BL235" s="17" t="s">
        <v>236</v>
      </c>
      <c r="BM235" s="230" t="s">
        <v>395</v>
      </c>
    </row>
    <row r="236" spans="1:47" s="2" customFormat="1" ht="12">
      <c r="A236" s="38"/>
      <c r="B236" s="39"/>
      <c r="C236" s="40"/>
      <c r="D236" s="232" t="s">
        <v>165</v>
      </c>
      <c r="E236" s="40"/>
      <c r="F236" s="233" t="s">
        <v>394</v>
      </c>
      <c r="G236" s="40"/>
      <c r="H236" s="40"/>
      <c r="I236" s="136"/>
      <c r="J236" s="40"/>
      <c r="K236" s="40"/>
      <c r="L236" s="44"/>
      <c r="M236" s="234"/>
      <c r="N236" s="235"/>
      <c r="O236" s="84"/>
      <c r="P236" s="84"/>
      <c r="Q236" s="84"/>
      <c r="R236" s="84"/>
      <c r="S236" s="84"/>
      <c r="T236" s="85"/>
      <c r="U236" s="38"/>
      <c r="V236" s="38"/>
      <c r="W236" s="38"/>
      <c r="X236" s="38"/>
      <c r="Y236" s="38"/>
      <c r="Z236" s="38"/>
      <c r="AA236" s="38"/>
      <c r="AB236" s="38"/>
      <c r="AC236" s="38"/>
      <c r="AD236" s="38"/>
      <c r="AE236" s="38"/>
      <c r="AT236" s="17" t="s">
        <v>165</v>
      </c>
      <c r="AU236" s="17" t="s">
        <v>82</v>
      </c>
    </row>
    <row r="237" spans="1:51" s="13" customFormat="1" ht="12">
      <c r="A237" s="13"/>
      <c r="B237" s="236"/>
      <c r="C237" s="237"/>
      <c r="D237" s="232" t="s">
        <v>166</v>
      </c>
      <c r="E237" s="238" t="s">
        <v>19</v>
      </c>
      <c r="F237" s="239" t="s">
        <v>1543</v>
      </c>
      <c r="G237" s="237"/>
      <c r="H237" s="240">
        <v>7</v>
      </c>
      <c r="I237" s="241"/>
      <c r="J237" s="237"/>
      <c r="K237" s="237"/>
      <c r="L237" s="242"/>
      <c r="M237" s="243"/>
      <c r="N237" s="244"/>
      <c r="O237" s="244"/>
      <c r="P237" s="244"/>
      <c r="Q237" s="244"/>
      <c r="R237" s="244"/>
      <c r="S237" s="244"/>
      <c r="T237" s="245"/>
      <c r="U237" s="13"/>
      <c r="V237" s="13"/>
      <c r="W237" s="13"/>
      <c r="X237" s="13"/>
      <c r="Y237" s="13"/>
      <c r="Z237" s="13"/>
      <c r="AA237" s="13"/>
      <c r="AB237" s="13"/>
      <c r="AC237" s="13"/>
      <c r="AD237" s="13"/>
      <c r="AE237" s="13"/>
      <c r="AT237" s="246" t="s">
        <v>166</v>
      </c>
      <c r="AU237" s="246" t="s">
        <v>82</v>
      </c>
      <c r="AV237" s="13" t="s">
        <v>85</v>
      </c>
      <c r="AW237" s="13" t="s">
        <v>34</v>
      </c>
      <c r="AX237" s="13" t="s">
        <v>82</v>
      </c>
      <c r="AY237" s="246" t="s">
        <v>158</v>
      </c>
    </row>
    <row r="238" spans="1:65" s="2" customFormat="1" ht="21.75" customHeight="1">
      <c r="A238" s="38"/>
      <c r="B238" s="39"/>
      <c r="C238" s="219" t="s">
        <v>420</v>
      </c>
      <c r="D238" s="219" t="s">
        <v>159</v>
      </c>
      <c r="E238" s="220" t="s">
        <v>398</v>
      </c>
      <c r="F238" s="221" t="s">
        <v>399</v>
      </c>
      <c r="G238" s="222" t="s">
        <v>202</v>
      </c>
      <c r="H238" s="223">
        <v>7</v>
      </c>
      <c r="I238" s="224"/>
      <c r="J238" s="225">
        <f>ROUND(I238*H238,2)</f>
        <v>0</v>
      </c>
      <c r="K238" s="221" t="s">
        <v>19</v>
      </c>
      <c r="L238" s="44"/>
      <c r="M238" s="226" t="s">
        <v>19</v>
      </c>
      <c r="N238" s="227" t="s">
        <v>45</v>
      </c>
      <c r="O238" s="84"/>
      <c r="P238" s="228">
        <f>O238*H238</f>
        <v>0</v>
      </c>
      <c r="Q238" s="228">
        <v>0</v>
      </c>
      <c r="R238" s="228">
        <f>Q238*H238</f>
        <v>0</v>
      </c>
      <c r="S238" s="228">
        <v>0</v>
      </c>
      <c r="T238" s="229">
        <f>S238*H238</f>
        <v>0</v>
      </c>
      <c r="U238" s="38"/>
      <c r="V238" s="38"/>
      <c r="W238" s="38"/>
      <c r="X238" s="38"/>
      <c r="Y238" s="38"/>
      <c r="Z238" s="38"/>
      <c r="AA238" s="38"/>
      <c r="AB238" s="38"/>
      <c r="AC238" s="38"/>
      <c r="AD238" s="38"/>
      <c r="AE238" s="38"/>
      <c r="AR238" s="230" t="s">
        <v>236</v>
      </c>
      <c r="AT238" s="230" t="s">
        <v>159</v>
      </c>
      <c r="AU238" s="230" t="s">
        <v>82</v>
      </c>
      <c r="AY238" s="17" t="s">
        <v>158</v>
      </c>
      <c r="BE238" s="231">
        <f>IF(N238="základní",J238,0)</f>
        <v>0</v>
      </c>
      <c r="BF238" s="231">
        <f>IF(N238="snížená",J238,0)</f>
        <v>0</v>
      </c>
      <c r="BG238" s="231">
        <f>IF(N238="zákl. přenesená",J238,0)</f>
        <v>0</v>
      </c>
      <c r="BH238" s="231">
        <f>IF(N238="sníž. přenesená",J238,0)</f>
        <v>0</v>
      </c>
      <c r="BI238" s="231">
        <f>IF(N238="nulová",J238,0)</f>
        <v>0</v>
      </c>
      <c r="BJ238" s="17" t="s">
        <v>82</v>
      </c>
      <c r="BK238" s="231">
        <f>ROUND(I238*H238,2)</f>
        <v>0</v>
      </c>
      <c r="BL238" s="17" t="s">
        <v>236</v>
      </c>
      <c r="BM238" s="230" t="s">
        <v>400</v>
      </c>
    </row>
    <row r="239" spans="1:47" s="2" customFormat="1" ht="12">
      <c r="A239" s="38"/>
      <c r="B239" s="39"/>
      <c r="C239" s="40"/>
      <c r="D239" s="232" t="s">
        <v>165</v>
      </c>
      <c r="E239" s="40"/>
      <c r="F239" s="233" t="s">
        <v>401</v>
      </c>
      <c r="G239" s="40"/>
      <c r="H239" s="40"/>
      <c r="I239" s="136"/>
      <c r="J239" s="40"/>
      <c r="K239" s="40"/>
      <c r="L239" s="44"/>
      <c r="M239" s="234"/>
      <c r="N239" s="235"/>
      <c r="O239" s="84"/>
      <c r="P239" s="84"/>
      <c r="Q239" s="84"/>
      <c r="R239" s="84"/>
      <c r="S239" s="84"/>
      <c r="T239" s="85"/>
      <c r="U239" s="38"/>
      <c r="V239" s="38"/>
      <c r="W239" s="38"/>
      <c r="X239" s="38"/>
      <c r="Y239" s="38"/>
      <c r="Z239" s="38"/>
      <c r="AA239" s="38"/>
      <c r="AB239" s="38"/>
      <c r="AC239" s="38"/>
      <c r="AD239" s="38"/>
      <c r="AE239" s="38"/>
      <c r="AT239" s="17" t="s">
        <v>165</v>
      </c>
      <c r="AU239" s="17" t="s">
        <v>82</v>
      </c>
    </row>
    <row r="240" spans="1:51" s="13" customFormat="1" ht="12">
      <c r="A240" s="13"/>
      <c r="B240" s="236"/>
      <c r="C240" s="237"/>
      <c r="D240" s="232" t="s">
        <v>166</v>
      </c>
      <c r="E240" s="238" t="s">
        <v>19</v>
      </c>
      <c r="F240" s="239" t="s">
        <v>1543</v>
      </c>
      <c r="G240" s="237"/>
      <c r="H240" s="240">
        <v>7</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166</v>
      </c>
      <c r="AU240" s="246" t="s">
        <v>82</v>
      </c>
      <c r="AV240" s="13" t="s">
        <v>85</v>
      </c>
      <c r="AW240" s="13" t="s">
        <v>34</v>
      </c>
      <c r="AX240" s="13" t="s">
        <v>82</v>
      </c>
      <c r="AY240" s="246" t="s">
        <v>158</v>
      </c>
    </row>
    <row r="241" spans="1:65" s="2" customFormat="1" ht="16.5" customHeight="1">
      <c r="A241" s="38"/>
      <c r="B241" s="39"/>
      <c r="C241" s="219" t="s">
        <v>425</v>
      </c>
      <c r="D241" s="219" t="s">
        <v>159</v>
      </c>
      <c r="E241" s="220" t="s">
        <v>404</v>
      </c>
      <c r="F241" s="221" t="s">
        <v>405</v>
      </c>
      <c r="G241" s="222" t="s">
        <v>202</v>
      </c>
      <c r="H241" s="223">
        <v>1</v>
      </c>
      <c r="I241" s="224"/>
      <c r="J241" s="225">
        <f>ROUND(I241*H241,2)</f>
        <v>0</v>
      </c>
      <c r="K241" s="221" t="s">
        <v>19</v>
      </c>
      <c r="L241" s="44"/>
      <c r="M241" s="226" t="s">
        <v>19</v>
      </c>
      <c r="N241" s="227" t="s">
        <v>45</v>
      </c>
      <c r="O241" s="84"/>
      <c r="P241" s="228">
        <f>O241*H241</f>
        <v>0</v>
      </c>
      <c r="Q241" s="228">
        <v>0</v>
      </c>
      <c r="R241" s="228">
        <f>Q241*H241</f>
        <v>0</v>
      </c>
      <c r="S241" s="228">
        <v>0</v>
      </c>
      <c r="T241" s="229">
        <f>S241*H241</f>
        <v>0</v>
      </c>
      <c r="U241" s="38"/>
      <c r="V241" s="38"/>
      <c r="W241" s="38"/>
      <c r="X241" s="38"/>
      <c r="Y241" s="38"/>
      <c r="Z241" s="38"/>
      <c r="AA241" s="38"/>
      <c r="AB241" s="38"/>
      <c r="AC241" s="38"/>
      <c r="AD241" s="38"/>
      <c r="AE241" s="38"/>
      <c r="AR241" s="230" t="s">
        <v>236</v>
      </c>
      <c r="AT241" s="230" t="s">
        <v>159</v>
      </c>
      <c r="AU241" s="230" t="s">
        <v>82</v>
      </c>
      <c r="AY241" s="17" t="s">
        <v>158</v>
      </c>
      <c r="BE241" s="231">
        <f>IF(N241="základní",J241,0)</f>
        <v>0</v>
      </c>
      <c r="BF241" s="231">
        <f>IF(N241="snížená",J241,0)</f>
        <v>0</v>
      </c>
      <c r="BG241" s="231">
        <f>IF(N241="zákl. přenesená",J241,0)</f>
        <v>0</v>
      </c>
      <c r="BH241" s="231">
        <f>IF(N241="sníž. přenesená",J241,0)</f>
        <v>0</v>
      </c>
      <c r="BI241" s="231">
        <f>IF(N241="nulová",J241,0)</f>
        <v>0</v>
      </c>
      <c r="BJ241" s="17" t="s">
        <v>82</v>
      </c>
      <c r="BK241" s="231">
        <f>ROUND(I241*H241,2)</f>
        <v>0</v>
      </c>
      <c r="BL241" s="17" t="s">
        <v>236</v>
      </c>
      <c r="BM241" s="230" t="s">
        <v>406</v>
      </c>
    </row>
    <row r="242" spans="1:47" s="2" customFormat="1" ht="12">
      <c r="A242" s="38"/>
      <c r="B242" s="39"/>
      <c r="C242" s="40"/>
      <c r="D242" s="232" t="s">
        <v>165</v>
      </c>
      <c r="E242" s="40"/>
      <c r="F242" s="233" t="s">
        <v>405</v>
      </c>
      <c r="G242" s="40"/>
      <c r="H242" s="40"/>
      <c r="I242" s="136"/>
      <c r="J242" s="40"/>
      <c r="K242" s="40"/>
      <c r="L242" s="44"/>
      <c r="M242" s="234"/>
      <c r="N242" s="235"/>
      <c r="O242" s="84"/>
      <c r="P242" s="84"/>
      <c r="Q242" s="84"/>
      <c r="R242" s="84"/>
      <c r="S242" s="84"/>
      <c r="T242" s="85"/>
      <c r="U242" s="38"/>
      <c r="V242" s="38"/>
      <c r="W242" s="38"/>
      <c r="X242" s="38"/>
      <c r="Y242" s="38"/>
      <c r="Z242" s="38"/>
      <c r="AA242" s="38"/>
      <c r="AB242" s="38"/>
      <c r="AC242" s="38"/>
      <c r="AD242" s="38"/>
      <c r="AE242" s="38"/>
      <c r="AT242" s="17" t="s">
        <v>165</v>
      </c>
      <c r="AU242" s="17" t="s">
        <v>82</v>
      </c>
    </row>
    <row r="243" spans="1:51" s="13" customFormat="1" ht="12">
      <c r="A243" s="13"/>
      <c r="B243" s="236"/>
      <c r="C243" s="237"/>
      <c r="D243" s="232" t="s">
        <v>166</v>
      </c>
      <c r="E243" s="238" t="s">
        <v>19</v>
      </c>
      <c r="F243" s="239" t="s">
        <v>1514</v>
      </c>
      <c r="G243" s="237"/>
      <c r="H243" s="240">
        <v>1</v>
      </c>
      <c r="I243" s="241"/>
      <c r="J243" s="237"/>
      <c r="K243" s="237"/>
      <c r="L243" s="242"/>
      <c r="M243" s="243"/>
      <c r="N243" s="244"/>
      <c r="O243" s="244"/>
      <c r="P243" s="244"/>
      <c r="Q243" s="244"/>
      <c r="R243" s="244"/>
      <c r="S243" s="244"/>
      <c r="T243" s="245"/>
      <c r="U243" s="13"/>
      <c r="V243" s="13"/>
      <c r="W243" s="13"/>
      <c r="X243" s="13"/>
      <c r="Y243" s="13"/>
      <c r="Z243" s="13"/>
      <c r="AA243" s="13"/>
      <c r="AB243" s="13"/>
      <c r="AC243" s="13"/>
      <c r="AD243" s="13"/>
      <c r="AE243" s="13"/>
      <c r="AT243" s="246" t="s">
        <v>166</v>
      </c>
      <c r="AU243" s="246" t="s">
        <v>82</v>
      </c>
      <c r="AV243" s="13" t="s">
        <v>85</v>
      </c>
      <c r="AW243" s="13" t="s">
        <v>34</v>
      </c>
      <c r="AX243" s="13" t="s">
        <v>82</v>
      </c>
      <c r="AY243" s="246" t="s">
        <v>158</v>
      </c>
    </row>
    <row r="244" spans="1:63" s="12" customFormat="1" ht="25.9" customHeight="1">
      <c r="A244" s="12"/>
      <c r="B244" s="205"/>
      <c r="C244" s="206"/>
      <c r="D244" s="207" t="s">
        <v>73</v>
      </c>
      <c r="E244" s="208" t="s">
        <v>408</v>
      </c>
      <c r="F244" s="208" t="s">
        <v>409</v>
      </c>
      <c r="G244" s="206"/>
      <c r="H244" s="206"/>
      <c r="I244" s="209"/>
      <c r="J244" s="210">
        <f>BK244</f>
        <v>0</v>
      </c>
      <c r="K244" s="206"/>
      <c r="L244" s="211"/>
      <c r="M244" s="212"/>
      <c r="N244" s="213"/>
      <c r="O244" s="213"/>
      <c r="P244" s="214">
        <f>P245+SUM(P246:P557)+P617+P621</f>
        <v>0</v>
      </c>
      <c r="Q244" s="213"/>
      <c r="R244" s="214">
        <f>R245+SUM(R246:R557)+R617+R621</f>
        <v>17.041528</v>
      </c>
      <c r="S244" s="213"/>
      <c r="T244" s="215">
        <f>T245+SUM(T246:T557)+T617+T621</f>
        <v>8.4</v>
      </c>
      <c r="U244" s="12"/>
      <c r="V244" s="12"/>
      <c r="W244" s="12"/>
      <c r="X244" s="12"/>
      <c r="Y244" s="12"/>
      <c r="Z244" s="12"/>
      <c r="AA244" s="12"/>
      <c r="AB244" s="12"/>
      <c r="AC244" s="12"/>
      <c r="AD244" s="12"/>
      <c r="AE244" s="12"/>
      <c r="AR244" s="216" t="s">
        <v>176</v>
      </c>
      <c r="AT244" s="217" t="s">
        <v>73</v>
      </c>
      <c r="AU244" s="217" t="s">
        <v>74</v>
      </c>
      <c r="AY244" s="216" t="s">
        <v>158</v>
      </c>
      <c r="BK244" s="218">
        <f>BK245+SUM(BK246:BK557)+BK617+BK621</f>
        <v>0</v>
      </c>
    </row>
    <row r="245" spans="1:65" s="2" customFormat="1" ht="21.75" customHeight="1">
      <c r="A245" s="38"/>
      <c r="B245" s="39"/>
      <c r="C245" s="219" t="s">
        <v>429</v>
      </c>
      <c r="D245" s="219" t="s">
        <v>159</v>
      </c>
      <c r="E245" s="220" t="s">
        <v>426</v>
      </c>
      <c r="F245" s="221" t="s">
        <v>427</v>
      </c>
      <c r="G245" s="222" t="s">
        <v>162</v>
      </c>
      <c r="H245" s="223">
        <v>127</v>
      </c>
      <c r="I245" s="224"/>
      <c r="J245" s="225">
        <f>ROUND(I245*H245,2)</f>
        <v>0</v>
      </c>
      <c r="K245" s="221" t="s">
        <v>19</v>
      </c>
      <c r="L245" s="44"/>
      <c r="M245" s="226" t="s">
        <v>19</v>
      </c>
      <c r="N245" s="227" t="s">
        <v>45</v>
      </c>
      <c r="O245" s="84"/>
      <c r="P245" s="228">
        <f>O245*H245</f>
        <v>0</v>
      </c>
      <c r="Q245" s="228">
        <v>0</v>
      </c>
      <c r="R245" s="228">
        <f>Q245*H245</f>
        <v>0</v>
      </c>
      <c r="S245" s="228">
        <v>0</v>
      </c>
      <c r="T245" s="229">
        <f>S245*H245</f>
        <v>0</v>
      </c>
      <c r="U245" s="38"/>
      <c r="V245" s="38"/>
      <c r="W245" s="38"/>
      <c r="X245" s="38"/>
      <c r="Y245" s="38"/>
      <c r="Z245" s="38"/>
      <c r="AA245" s="38"/>
      <c r="AB245" s="38"/>
      <c r="AC245" s="38"/>
      <c r="AD245" s="38"/>
      <c r="AE245" s="38"/>
      <c r="AR245" s="230" t="s">
        <v>236</v>
      </c>
      <c r="AT245" s="230" t="s">
        <v>159</v>
      </c>
      <c r="AU245" s="230" t="s">
        <v>82</v>
      </c>
      <c r="AY245" s="17" t="s">
        <v>158</v>
      </c>
      <c r="BE245" s="231">
        <f>IF(N245="základní",J245,0)</f>
        <v>0</v>
      </c>
      <c r="BF245" s="231">
        <f>IF(N245="snížená",J245,0)</f>
        <v>0</v>
      </c>
      <c r="BG245" s="231">
        <f>IF(N245="zákl. přenesená",J245,0)</f>
        <v>0</v>
      </c>
      <c r="BH245" s="231">
        <f>IF(N245="sníž. přenesená",J245,0)</f>
        <v>0</v>
      </c>
      <c r="BI245" s="231">
        <f>IF(N245="nulová",J245,0)</f>
        <v>0</v>
      </c>
      <c r="BJ245" s="17" t="s">
        <v>82</v>
      </c>
      <c r="BK245" s="231">
        <f>ROUND(I245*H245,2)</f>
        <v>0</v>
      </c>
      <c r="BL245" s="17" t="s">
        <v>236</v>
      </c>
      <c r="BM245" s="230" t="s">
        <v>428</v>
      </c>
    </row>
    <row r="246" spans="1:47" s="2" customFormat="1" ht="12">
      <c r="A246" s="38"/>
      <c r="B246" s="39"/>
      <c r="C246" s="40"/>
      <c r="D246" s="232" t="s">
        <v>165</v>
      </c>
      <c r="E246" s="40"/>
      <c r="F246" s="233" t="s">
        <v>427</v>
      </c>
      <c r="G246" s="40"/>
      <c r="H246" s="40"/>
      <c r="I246" s="136"/>
      <c r="J246" s="40"/>
      <c r="K246" s="40"/>
      <c r="L246" s="44"/>
      <c r="M246" s="234"/>
      <c r="N246" s="235"/>
      <c r="O246" s="84"/>
      <c r="P246" s="84"/>
      <c r="Q246" s="84"/>
      <c r="R246" s="84"/>
      <c r="S246" s="84"/>
      <c r="T246" s="85"/>
      <c r="U246" s="38"/>
      <c r="V246" s="38"/>
      <c r="W246" s="38"/>
      <c r="X246" s="38"/>
      <c r="Y246" s="38"/>
      <c r="Z246" s="38"/>
      <c r="AA246" s="38"/>
      <c r="AB246" s="38"/>
      <c r="AC246" s="38"/>
      <c r="AD246" s="38"/>
      <c r="AE246" s="38"/>
      <c r="AT246" s="17" t="s">
        <v>165</v>
      </c>
      <c r="AU246" s="17" t="s">
        <v>82</v>
      </c>
    </row>
    <row r="247" spans="1:65" s="2" customFormat="1" ht="16.5" customHeight="1">
      <c r="A247" s="38"/>
      <c r="B247" s="39"/>
      <c r="C247" s="259" t="s">
        <v>435</v>
      </c>
      <c r="D247" s="259" t="s">
        <v>199</v>
      </c>
      <c r="E247" s="260" t="s">
        <v>430</v>
      </c>
      <c r="F247" s="261" t="s">
        <v>431</v>
      </c>
      <c r="G247" s="262" t="s">
        <v>162</v>
      </c>
      <c r="H247" s="263">
        <v>146.05</v>
      </c>
      <c r="I247" s="264"/>
      <c r="J247" s="265">
        <f>ROUND(I247*H247,2)</f>
        <v>0</v>
      </c>
      <c r="K247" s="261" t="s">
        <v>19</v>
      </c>
      <c r="L247" s="266"/>
      <c r="M247" s="267" t="s">
        <v>19</v>
      </c>
      <c r="N247" s="268" t="s">
        <v>45</v>
      </c>
      <c r="O247" s="84"/>
      <c r="P247" s="228">
        <f>O247*H247</f>
        <v>0</v>
      </c>
      <c r="Q247" s="228">
        <v>0.00012</v>
      </c>
      <c r="R247" s="228">
        <f>Q247*H247</f>
        <v>0.017526000000000003</v>
      </c>
      <c r="S247" s="228">
        <v>0</v>
      </c>
      <c r="T247" s="229">
        <f>S247*H247</f>
        <v>0</v>
      </c>
      <c r="U247" s="38"/>
      <c r="V247" s="38"/>
      <c r="W247" s="38"/>
      <c r="X247" s="38"/>
      <c r="Y247" s="38"/>
      <c r="Z247" s="38"/>
      <c r="AA247" s="38"/>
      <c r="AB247" s="38"/>
      <c r="AC247" s="38"/>
      <c r="AD247" s="38"/>
      <c r="AE247" s="38"/>
      <c r="AR247" s="230" t="s">
        <v>241</v>
      </c>
      <c r="AT247" s="230" t="s">
        <v>199</v>
      </c>
      <c r="AU247" s="230" t="s">
        <v>82</v>
      </c>
      <c r="AY247" s="17" t="s">
        <v>158</v>
      </c>
      <c r="BE247" s="231">
        <f>IF(N247="základní",J247,0)</f>
        <v>0</v>
      </c>
      <c r="BF247" s="231">
        <f>IF(N247="snížená",J247,0)</f>
        <v>0</v>
      </c>
      <c r="BG247" s="231">
        <f>IF(N247="zákl. přenesená",J247,0)</f>
        <v>0</v>
      </c>
      <c r="BH247" s="231">
        <f>IF(N247="sníž. přenesená",J247,0)</f>
        <v>0</v>
      </c>
      <c r="BI247" s="231">
        <f>IF(N247="nulová",J247,0)</f>
        <v>0</v>
      </c>
      <c r="BJ247" s="17" t="s">
        <v>82</v>
      </c>
      <c r="BK247" s="231">
        <f>ROUND(I247*H247,2)</f>
        <v>0</v>
      </c>
      <c r="BL247" s="17" t="s">
        <v>236</v>
      </c>
      <c r="BM247" s="230" t="s">
        <v>432</v>
      </c>
    </row>
    <row r="248" spans="1:47" s="2" customFormat="1" ht="12">
      <c r="A248" s="38"/>
      <c r="B248" s="39"/>
      <c r="C248" s="40"/>
      <c r="D248" s="232" t="s">
        <v>165</v>
      </c>
      <c r="E248" s="40"/>
      <c r="F248" s="233" t="s">
        <v>431</v>
      </c>
      <c r="G248" s="40"/>
      <c r="H248" s="40"/>
      <c r="I248" s="136"/>
      <c r="J248" s="40"/>
      <c r="K248" s="40"/>
      <c r="L248" s="44"/>
      <c r="M248" s="234"/>
      <c r="N248" s="235"/>
      <c r="O248" s="84"/>
      <c r="P248" s="84"/>
      <c r="Q248" s="84"/>
      <c r="R248" s="84"/>
      <c r="S248" s="84"/>
      <c r="T248" s="85"/>
      <c r="U248" s="38"/>
      <c r="V248" s="38"/>
      <c r="W248" s="38"/>
      <c r="X248" s="38"/>
      <c r="Y248" s="38"/>
      <c r="Z248" s="38"/>
      <c r="AA248" s="38"/>
      <c r="AB248" s="38"/>
      <c r="AC248" s="38"/>
      <c r="AD248" s="38"/>
      <c r="AE248" s="38"/>
      <c r="AT248" s="17" t="s">
        <v>165</v>
      </c>
      <c r="AU248" s="17" t="s">
        <v>82</v>
      </c>
    </row>
    <row r="249" spans="1:51" s="13" customFormat="1" ht="12">
      <c r="A249" s="13"/>
      <c r="B249" s="236"/>
      <c r="C249" s="237"/>
      <c r="D249" s="232" t="s">
        <v>166</v>
      </c>
      <c r="E249" s="238" t="s">
        <v>19</v>
      </c>
      <c r="F249" s="239" t="s">
        <v>1548</v>
      </c>
      <c r="G249" s="237"/>
      <c r="H249" s="240">
        <v>127</v>
      </c>
      <c r="I249" s="241"/>
      <c r="J249" s="237"/>
      <c r="K249" s="237"/>
      <c r="L249" s="242"/>
      <c r="M249" s="243"/>
      <c r="N249" s="244"/>
      <c r="O249" s="244"/>
      <c r="P249" s="244"/>
      <c r="Q249" s="244"/>
      <c r="R249" s="244"/>
      <c r="S249" s="244"/>
      <c r="T249" s="245"/>
      <c r="U249" s="13"/>
      <c r="V249" s="13"/>
      <c r="W249" s="13"/>
      <c r="X249" s="13"/>
      <c r="Y249" s="13"/>
      <c r="Z249" s="13"/>
      <c r="AA249" s="13"/>
      <c r="AB249" s="13"/>
      <c r="AC249" s="13"/>
      <c r="AD249" s="13"/>
      <c r="AE249" s="13"/>
      <c r="AT249" s="246" t="s">
        <v>166</v>
      </c>
      <c r="AU249" s="246" t="s">
        <v>82</v>
      </c>
      <c r="AV249" s="13" t="s">
        <v>85</v>
      </c>
      <c r="AW249" s="13" t="s">
        <v>34</v>
      </c>
      <c r="AX249" s="13" t="s">
        <v>82</v>
      </c>
      <c r="AY249" s="246" t="s">
        <v>158</v>
      </c>
    </row>
    <row r="250" spans="1:51" s="13" customFormat="1" ht="12">
      <c r="A250" s="13"/>
      <c r="B250" s="236"/>
      <c r="C250" s="237"/>
      <c r="D250" s="232" t="s">
        <v>166</v>
      </c>
      <c r="E250" s="237"/>
      <c r="F250" s="239" t="s">
        <v>1549</v>
      </c>
      <c r="G250" s="237"/>
      <c r="H250" s="240">
        <v>146.05</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166</v>
      </c>
      <c r="AU250" s="246" t="s">
        <v>82</v>
      </c>
      <c r="AV250" s="13" t="s">
        <v>85</v>
      </c>
      <c r="AW250" s="13" t="s">
        <v>4</v>
      </c>
      <c r="AX250" s="13" t="s">
        <v>82</v>
      </c>
      <c r="AY250" s="246" t="s">
        <v>158</v>
      </c>
    </row>
    <row r="251" spans="1:65" s="2" customFormat="1" ht="21.75" customHeight="1">
      <c r="A251" s="38"/>
      <c r="B251" s="39"/>
      <c r="C251" s="219" t="s">
        <v>439</v>
      </c>
      <c r="D251" s="219" t="s">
        <v>159</v>
      </c>
      <c r="E251" s="220" t="s">
        <v>436</v>
      </c>
      <c r="F251" s="221" t="s">
        <v>437</v>
      </c>
      <c r="G251" s="222" t="s">
        <v>162</v>
      </c>
      <c r="H251" s="223">
        <v>11</v>
      </c>
      <c r="I251" s="224"/>
      <c r="J251" s="225">
        <f>ROUND(I251*H251,2)</f>
        <v>0</v>
      </c>
      <c r="K251" s="221" t="s">
        <v>213</v>
      </c>
      <c r="L251" s="44"/>
      <c r="M251" s="226" t="s">
        <v>19</v>
      </c>
      <c r="N251" s="227" t="s">
        <v>45</v>
      </c>
      <c r="O251" s="84"/>
      <c r="P251" s="228">
        <f>O251*H251</f>
        <v>0</v>
      </c>
      <c r="Q251" s="228">
        <v>0</v>
      </c>
      <c r="R251" s="228">
        <f>Q251*H251</f>
        <v>0</v>
      </c>
      <c r="S251" s="228">
        <v>0</v>
      </c>
      <c r="T251" s="229">
        <f>S251*H251</f>
        <v>0</v>
      </c>
      <c r="U251" s="38"/>
      <c r="V251" s="38"/>
      <c r="W251" s="38"/>
      <c r="X251" s="38"/>
      <c r="Y251" s="38"/>
      <c r="Z251" s="38"/>
      <c r="AA251" s="38"/>
      <c r="AB251" s="38"/>
      <c r="AC251" s="38"/>
      <c r="AD251" s="38"/>
      <c r="AE251" s="38"/>
      <c r="AR251" s="230" t="s">
        <v>236</v>
      </c>
      <c r="AT251" s="230" t="s">
        <v>159</v>
      </c>
      <c r="AU251" s="230" t="s">
        <v>82</v>
      </c>
      <c r="AY251" s="17" t="s">
        <v>158</v>
      </c>
      <c r="BE251" s="231">
        <f>IF(N251="základní",J251,0)</f>
        <v>0</v>
      </c>
      <c r="BF251" s="231">
        <f>IF(N251="snížená",J251,0)</f>
        <v>0</v>
      </c>
      <c r="BG251" s="231">
        <f>IF(N251="zákl. přenesená",J251,0)</f>
        <v>0</v>
      </c>
      <c r="BH251" s="231">
        <f>IF(N251="sníž. přenesená",J251,0)</f>
        <v>0</v>
      </c>
      <c r="BI251" s="231">
        <f>IF(N251="nulová",J251,0)</f>
        <v>0</v>
      </c>
      <c r="BJ251" s="17" t="s">
        <v>82</v>
      </c>
      <c r="BK251" s="231">
        <f>ROUND(I251*H251,2)</f>
        <v>0</v>
      </c>
      <c r="BL251" s="17" t="s">
        <v>236</v>
      </c>
      <c r="BM251" s="230" t="s">
        <v>438</v>
      </c>
    </row>
    <row r="252" spans="1:47" s="2" customFormat="1" ht="12">
      <c r="A252" s="38"/>
      <c r="B252" s="39"/>
      <c r="C252" s="40"/>
      <c r="D252" s="232" t="s">
        <v>165</v>
      </c>
      <c r="E252" s="40"/>
      <c r="F252" s="233" t="s">
        <v>437</v>
      </c>
      <c r="G252" s="40"/>
      <c r="H252" s="40"/>
      <c r="I252" s="136"/>
      <c r="J252" s="40"/>
      <c r="K252" s="40"/>
      <c r="L252" s="44"/>
      <c r="M252" s="234"/>
      <c r="N252" s="235"/>
      <c r="O252" s="84"/>
      <c r="P252" s="84"/>
      <c r="Q252" s="84"/>
      <c r="R252" s="84"/>
      <c r="S252" s="84"/>
      <c r="T252" s="85"/>
      <c r="U252" s="38"/>
      <c r="V252" s="38"/>
      <c r="W252" s="38"/>
      <c r="X252" s="38"/>
      <c r="Y252" s="38"/>
      <c r="Z252" s="38"/>
      <c r="AA252" s="38"/>
      <c r="AB252" s="38"/>
      <c r="AC252" s="38"/>
      <c r="AD252" s="38"/>
      <c r="AE252" s="38"/>
      <c r="AT252" s="17" t="s">
        <v>165</v>
      </c>
      <c r="AU252" s="17" t="s">
        <v>82</v>
      </c>
    </row>
    <row r="253" spans="1:65" s="2" customFormat="1" ht="16.5" customHeight="1">
      <c r="A253" s="38"/>
      <c r="B253" s="39"/>
      <c r="C253" s="259" t="s">
        <v>445</v>
      </c>
      <c r="D253" s="259" t="s">
        <v>199</v>
      </c>
      <c r="E253" s="260" t="s">
        <v>440</v>
      </c>
      <c r="F253" s="261" t="s">
        <v>441</v>
      </c>
      <c r="G253" s="262" t="s">
        <v>162</v>
      </c>
      <c r="H253" s="263">
        <v>1</v>
      </c>
      <c r="I253" s="264"/>
      <c r="J253" s="265">
        <f>ROUND(I253*H253,2)</f>
        <v>0</v>
      </c>
      <c r="K253" s="261" t="s">
        <v>19</v>
      </c>
      <c r="L253" s="266"/>
      <c r="M253" s="267" t="s">
        <v>19</v>
      </c>
      <c r="N253" s="268" t="s">
        <v>45</v>
      </c>
      <c r="O253" s="84"/>
      <c r="P253" s="228">
        <f>O253*H253</f>
        <v>0</v>
      </c>
      <c r="Q253" s="228">
        <v>0</v>
      </c>
      <c r="R253" s="228">
        <f>Q253*H253</f>
        <v>0</v>
      </c>
      <c r="S253" s="228">
        <v>0</v>
      </c>
      <c r="T253" s="229">
        <f>S253*H253</f>
        <v>0</v>
      </c>
      <c r="U253" s="38"/>
      <c r="V253" s="38"/>
      <c r="W253" s="38"/>
      <c r="X253" s="38"/>
      <c r="Y253" s="38"/>
      <c r="Z253" s="38"/>
      <c r="AA253" s="38"/>
      <c r="AB253" s="38"/>
      <c r="AC253" s="38"/>
      <c r="AD253" s="38"/>
      <c r="AE253" s="38"/>
      <c r="AR253" s="230" t="s">
        <v>241</v>
      </c>
      <c r="AT253" s="230" t="s">
        <v>199</v>
      </c>
      <c r="AU253" s="230" t="s">
        <v>82</v>
      </c>
      <c r="AY253" s="17" t="s">
        <v>158</v>
      </c>
      <c r="BE253" s="231">
        <f>IF(N253="základní",J253,0)</f>
        <v>0</v>
      </c>
      <c r="BF253" s="231">
        <f>IF(N253="snížená",J253,0)</f>
        <v>0</v>
      </c>
      <c r="BG253" s="231">
        <f>IF(N253="zákl. přenesená",J253,0)</f>
        <v>0</v>
      </c>
      <c r="BH253" s="231">
        <f>IF(N253="sníž. přenesená",J253,0)</f>
        <v>0</v>
      </c>
      <c r="BI253" s="231">
        <f>IF(N253="nulová",J253,0)</f>
        <v>0</v>
      </c>
      <c r="BJ253" s="17" t="s">
        <v>82</v>
      </c>
      <c r="BK253" s="231">
        <f>ROUND(I253*H253,2)</f>
        <v>0</v>
      </c>
      <c r="BL253" s="17" t="s">
        <v>236</v>
      </c>
      <c r="BM253" s="230" t="s">
        <v>442</v>
      </c>
    </row>
    <row r="254" spans="1:47" s="2" customFormat="1" ht="12">
      <c r="A254" s="38"/>
      <c r="B254" s="39"/>
      <c r="C254" s="40"/>
      <c r="D254" s="232" t="s">
        <v>165</v>
      </c>
      <c r="E254" s="40"/>
      <c r="F254" s="233" t="s">
        <v>441</v>
      </c>
      <c r="G254" s="40"/>
      <c r="H254" s="40"/>
      <c r="I254" s="136"/>
      <c r="J254" s="40"/>
      <c r="K254" s="40"/>
      <c r="L254" s="44"/>
      <c r="M254" s="234"/>
      <c r="N254" s="235"/>
      <c r="O254" s="84"/>
      <c r="P254" s="84"/>
      <c r="Q254" s="84"/>
      <c r="R254" s="84"/>
      <c r="S254" s="84"/>
      <c r="T254" s="85"/>
      <c r="U254" s="38"/>
      <c r="V254" s="38"/>
      <c r="W254" s="38"/>
      <c r="X254" s="38"/>
      <c r="Y254" s="38"/>
      <c r="Z254" s="38"/>
      <c r="AA254" s="38"/>
      <c r="AB254" s="38"/>
      <c r="AC254" s="38"/>
      <c r="AD254" s="38"/>
      <c r="AE254" s="38"/>
      <c r="AT254" s="17" t="s">
        <v>165</v>
      </c>
      <c r="AU254" s="17" t="s">
        <v>82</v>
      </c>
    </row>
    <row r="255" spans="1:51" s="13" customFormat="1" ht="12">
      <c r="A255" s="13"/>
      <c r="B255" s="236"/>
      <c r="C255" s="237"/>
      <c r="D255" s="232" t="s">
        <v>166</v>
      </c>
      <c r="E255" s="238" t="s">
        <v>19</v>
      </c>
      <c r="F255" s="239" t="s">
        <v>82</v>
      </c>
      <c r="G255" s="237"/>
      <c r="H255" s="240">
        <v>1</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166</v>
      </c>
      <c r="AU255" s="246" t="s">
        <v>82</v>
      </c>
      <c r="AV255" s="13" t="s">
        <v>85</v>
      </c>
      <c r="AW255" s="13" t="s">
        <v>34</v>
      </c>
      <c r="AX255" s="13" t="s">
        <v>82</v>
      </c>
      <c r="AY255" s="246" t="s">
        <v>158</v>
      </c>
    </row>
    <row r="256" spans="1:65" s="2" customFormat="1" ht="16.5" customHeight="1">
      <c r="A256" s="38"/>
      <c r="B256" s="39"/>
      <c r="C256" s="259" t="s">
        <v>450</v>
      </c>
      <c r="D256" s="259" t="s">
        <v>199</v>
      </c>
      <c r="E256" s="260" t="s">
        <v>446</v>
      </c>
      <c r="F256" s="261" t="s">
        <v>447</v>
      </c>
      <c r="G256" s="262" t="s">
        <v>162</v>
      </c>
      <c r="H256" s="263">
        <v>11.5</v>
      </c>
      <c r="I256" s="264"/>
      <c r="J256" s="265">
        <f>ROUND(I256*H256,2)</f>
        <v>0</v>
      </c>
      <c r="K256" s="261" t="s">
        <v>19</v>
      </c>
      <c r="L256" s="266"/>
      <c r="M256" s="267" t="s">
        <v>19</v>
      </c>
      <c r="N256" s="268" t="s">
        <v>45</v>
      </c>
      <c r="O256" s="84"/>
      <c r="P256" s="228">
        <f>O256*H256</f>
        <v>0</v>
      </c>
      <c r="Q256" s="228">
        <v>0</v>
      </c>
      <c r="R256" s="228">
        <f>Q256*H256</f>
        <v>0</v>
      </c>
      <c r="S256" s="228">
        <v>0</v>
      </c>
      <c r="T256" s="229">
        <f>S256*H256</f>
        <v>0</v>
      </c>
      <c r="U256" s="38"/>
      <c r="V256" s="38"/>
      <c r="W256" s="38"/>
      <c r="X256" s="38"/>
      <c r="Y256" s="38"/>
      <c r="Z256" s="38"/>
      <c r="AA256" s="38"/>
      <c r="AB256" s="38"/>
      <c r="AC256" s="38"/>
      <c r="AD256" s="38"/>
      <c r="AE256" s="38"/>
      <c r="AR256" s="230" t="s">
        <v>241</v>
      </c>
      <c r="AT256" s="230" t="s">
        <v>199</v>
      </c>
      <c r="AU256" s="230" t="s">
        <v>82</v>
      </c>
      <c r="AY256" s="17" t="s">
        <v>158</v>
      </c>
      <c r="BE256" s="231">
        <f>IF(N256="základní",J256,0)</f>
        <v>0</v>
      </c>
      <c r="BF256" s="231">
        <f>IF(N256="snížená",J256,0)</f>
        <v>0</v>
      </c>
      <c r="BG256" s="231">
        <f>IF(N256="zákl. přenesená",J256,0)</f>
        <v>0</v>
      </c>
      <c r="BH256" s="231">
        <f>IF(N256="sníž. přenesená",J256,0)</f>
        <v>0</v>
      </c>
      <c r="BI256" s="231">
        <f>IF(N256="nulová",J256,0)</f>
        <v>0</v>
      </c>
      <c r="BJ256" s="17" t="s">
        <v>82</v>
      </c>
      <c r="BK256" s="231">
        <f>ROUND(I256*H256,2)</f>
        <v>0</v>
      </c>
      <c r="BL256" s="17" t="s">
        <v>236</v>
      </c>
      <c r="BM256" s="230" t="s">
        <v>448</v>
      </c>
    </row>
    <row r="257" spans="1:47" s="2" customFormat="1" ht="12">
      <c r="A257" s="38"/>
      <c r="B257" s="39"/>
      <c r="C257" s="40"/>
      <c r="D257" s="232" t="s">
        <v>165</v>
      </c>
      <c r="E257" s="40"/>
      <c r="F257" s="233" t="s">
        <v>447</v>
      </c>
      <c r="G257" s="40"/>
      <c r="H257" s="40"/>
      <c r="I257" s="136"/>
      <c r="J257" s="40"/>
      <c r="K257" s="40"/>
      <c r="L257" s="44"/>
      <c r="M257" s="234"/>
      <c r="N257" s="235"/>
      <c r="O257" s="84"/>
      <c r="P257" s="84"/>
      <c r="Q257" s="84"/>
      <c r="R257" s="84"/>
      <c r="S257" s="84"/>
      <c r="T257" s="85"/>
      <c r="U257" s="38"/>
      <c r="V257" s="38"/>
      <c r="W257" s="38"/>
      <c r="X257" s="38"/>
      <c r="Y257" s="38"/>
      <c r="Z257" s="38"/>
      <c r="AA257" s="38"/>
      <c r="AB257" s="38"/>
      <c r="AC257" s="38"/>
      <c r="AD257" s="38"/>
      <c r="AE257" s="38"/>
      <c r="AT257" s="17" t="s">
        <v>165</v>
      </c>
      <c r="AU257" s="17" t="s">
        <v>82</v>
      </c>
    </row>
    <row r="258" spans="1:51" s="13" customFormat="1" ht="12">
      <c r="A258" s="13"/>
      <c r="B258" s="236"/>
      <c r="C258" s="237"/>
      <c r="D258" s="232" t="s">
        <v>166</v>
      </c>
      <c r="E258" s="238" t="s">
        <v>19</v>
      </c>
      <c r="F258" s="239" t="s">
        <v>1529</v>
      </c>
      <c r="G258" s="237"/>
      <c r="H258" s="240">
        <v>10</v>
      </c>
      <c r="I258" s="241"/>
      <c r="J258" s="237"/>
      <c r="K258" s="237"/>
      <c r="L258" s="242"/>
      <c r="M258" s="243"/>
      <c r="N258" s="244"/>
      <c r="O258" s="244"/>
      <c r="P258" s="244"/>
      <c r="Q258" s="244"/>
      <c r="R258" s="244"/>
      <c r="S258" s="244"/>
      <c r="T258" s="245"/>
      <c r="U258" s="13"/>
      <c r="V258" s="13"/>
      <c r="W258" s="13"/>
      <c r="X258" s="13"/>
      <c r="Y258" s="13"/>
      <c r="Z258" s="13"/>
      <c r="AA258" s="13"/>
      <c r="AB258" s="13"/>
      <c r="AC258" s="13"/>
      <c r="AD258" s="13"/>
      <c r="AE258" s="13"/>
      <c r="AT258" s="246" t="s">
        <v>166</v>
      </c>
      <c r="AU258" s="246" t="s">
        <v>82</v>
      </c>
      <c r="AV258" s="13" t="s">
        <v>85</v>
      </c>
      <c r="AW258" s="13" t="s">
        <v>34</v>
      </c>
      <c r="AX258" s="13" t="s">
        <v>82</v>
      </c>
      <c r="AY258" s="246" t="s">
        <v>158</v>
      </c>
    </row>
    <row r="259" spans="1:51" s="13" customFormat="1" ht="12">
      <c r="A259" s="13"/>
      <c r="B259" s="236"/>
      <c r="C259" s="237"/>
      <c r="D259" s="232" t="s">
        <v>166</v>
      </c>
      <c r="E259" s="237"/>
      <c r="F259" s="239" t="s">
        <v>1331</v>
      </c>
      <c r="G259" s="237"/>
      <c r="H259" s="240">
        <v>11.5</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166</v>
      </c>
      <c r="AU259" s="246" t="s">
        <v>82</v>
      </c>
      <c r="AV259" s="13" t="s">
        <v>85</v>
      </c>
      <c r="AW259" s="13" t="s">
        <v>4</v>
      </c>
      <c r="AX259" s="13" t="s">
        <v>82</v>
      </c>
      <c r="AY259" s="246" t="s">
        <v>158</v>
      </c>
    </row>
    <row r="260" spans="1:65" s="2" customFormat="1" ht="21.75" customHeight="1">
      <c r="A260" s="38"/>
      <c r="B260" s="39"/>
      <c r="C260" s="219" t="s">
        <v>454</v>
      </c>
      <c r="D260" s="219" t="s">
        <v>159</v>
      </c>
      <c r="E260" s="220" t="s">
        <v>1349</v>
      </c>
      <c r="F260" s="221" t="s">
        <v>1350</v>
      </c>
      <c r="G260" s="222" t="s">
        <v>162</v>
      </c>
      <c r="H260" s="223">
        <v>1</v>
      </c>
      <c r="I260" s="224"/>
      <c r="J260" s="225">
        <f>ROUND(I260*H260,2)</f>
        <v>0</v>
      </c>
      <c r="K260" s="221" t="s">
        <v>213</v>
      </c>
      <c r="L260" s="44"/>
      <c r="M260" s="226" t="s">
        <v>19</v>
      </c>
      <c r="N260" s="227" t="s">
        <v>45</v>
      </c>
      <c r="O260" s="84"/>
      <c r="P260" s="228">
        <f>O260*H260</f>
        <v>0</v>
      </c>
      <c r="Q260" s="228">
        <v>0</v>
      </c>
      <c r="R260" s="228">
        <f>Q260*H260</f>
        <v>0</v>
      </c>
      <c r="S260" s="228">
        <v>0</v>
      </c>
      <c r="T260" s="229">
        <f>S260*H260</f>
        <v>0</v>
      </c>
      <c r="U260" s="38"/>
      <c r="V260" s="38"/>
      <c r="W260" s="38"/>
      <c r="X260" s="38"/>
      <c r="Y260" s="38"/>
      <c r="Z260" s="38"/>
      <c r="AA260" s="38"/>
      <c r="AB260" s="38"/>
      <c r="AC260" s="38"/>
      <c r="AD260" s="38"/>
      <c r="AE260" s="38"/>
      <c r="AR260" s="230" t="s">
        <v>236</v>
      </c>
      <c r="AT260" s="230" t="s">
        <v>159</v>
      </c>
      <c r="AU260" s="230" t="s">
        <v>82</v>
      </c>
      <c r="AY260" s="17" t="s">
        <v>158</v>
      </c>
      <c r="BE260" s="231">
        <f>IF(N260="základní",J260,0)</f>
        <v>0</v>
      </c>
      <c r="BF260" s="231">
        <f>IF(N260="snížená",J260,0)</f>
        <v>0</v>
      </c>
      <c r="BG260" s="231">
        <f>IF(N260="zákl. přenesená",J260,0)</f>
        <v>0</v>
      </c>
      <c r="BH260" s="231">
        <f>IF(N260="sníž. přenesená",J260,0)</f>
        <v>0</v>
      </c>
      <c r="BI260" s="231">
        <f>IF(N260="nulová",J260,0)</f>
        <v>0</v>
      </c>
      <c r="BJ260" s="17" t="s">
        <v>82</v>
      </c>
      <c r="BK260" s="231">
        <f>ROUND(I260*H260,2)</f>
        <v>0</v>
      </c>
      <c r="BL260" s="17" t="s">
        <v>236</v>
      </c>
      <c r="BM260" s="230" t="s">
        <v>1550</v>
      </c>
    </row>
    <row r="261" spans="1:47" s="2" customFormat="1" ht="12">
      <c r="A261" s="38"/>
      <c r="B261" s="39"/>
      <c r="C261" s="40"/>
      <c r="D261" s="232" t="s">
        <v>165</v>
      </c>
      <c r="E261" s="40"/>
      <c r="F261" s="233" t="s">
        <v>1352</v>
      </c>
      <c r="G261" s="40"/>
      <c r="H261" s="40"/>
      <c r="I261" s="136"/>
      <c r="J261" s="40"/>
      <c r="K261" s="40"/>
      <c r="L261" s="44"/>
      <c r="M261" s="234"/>
      <c r="N261" s="235"/>
      <c r="O261" s="84"/>
      <c r="P261" s="84"/>
      <c r="Q261" s="84"/>
      <c r="R261" s="84"/>
      <c r="S261" s="84"/>
      <c r="T261" s="85"/>
      <c r="U261" s="38"/>
      <c r="V261" s="38"/>
      <c r="W261" s="38"/>
      <c r="X261" s="38"/>
      <c r="Y261" s="38"/>
      <c r="Z261" s="38"/>
      <c r="AA261" s="38"/>
      <c r="AB261" s="38"/>
      <c r="AC261" s="38"/>
      <c r="AD261" s="38"/>
      <c r="AE261" s="38"/>
      <c r="AT261" s="17" t="s">
        <v>165</v>
      </c>
      <c r="AU261" s="17" t="s">
        <v>82</v>
      </c>
    </row>
    <row r="262" spans="1:65" s="2" customFormat="1" ht="16.5" customHeight="1">
      <c r="A262" s="38"/>
      <c r="B262" s="39"/>
      <c r="C262" s="259" t="s">
        <v>459</v>
      </c>
      <c r="D262" s="259" t="s">
        <v>199</v>
      </c>
      <c r="E262" s="260" t="s">
        <v>1353</v>
      </c>
      <c r="F262" s="261" t="s">
        <v>1354</v>
      </c>
      <c r="G262" s="262" t="s">
        <v>162</v>
      </c>
      <c r="H262" s="263">
        <v>1</v>
      </c>
      <c r="I262" s="264"/>
      <c r="J262" s="265">
        <f>ROUND(I262*H262,2)</f>
        <v>0</v>
      </c>
      <c r="K262" s="261" t="s">
        <v>213</v>
      </c>
      <c r="L262" s="266"/>
      <c r="M262" s="267" t="s">
        <v>19</v>
      </c>
      <c r="N262" s="268" t="s">
        <v>45</v>
      </c>
      <c r="O262" s="84"/>
      <c r="P262" s="228">
        <f>O262*H262</f>
        <v>0</v>
      </c>
      <c r="Q262" s="228">
        <v>0.00042</v>
      </c>
      <c r="R262" s="228">
        <f>Q262*H262</f>
        <v>0.00042</v>
      </c>
      <c r="S262" s="228">
        <v>0</v>
      </c>
      <c r="T262" s="229">
        <f>S262*H262</f>
        <v>0</v>
      </c>
      <c r="U262" s="38"/>
      <c r="V262" s="38"/>
      <c r="W262" s="38"/>
      <c r="X262" s="38"/>
      <c r="Y262" s="38"/>
      <c r="Z262" s="38"/>
      <c r="AA262" s="38"/>
      <c r="AB262" s="38"/>
      <c r="AC262" s="38"/>
      <c r="AD262" s="38"/>
      <c r="AE262" s="38"/>
      <c r="AR262" s="230" t="s">
        <v>241</v>
      </c>
      <c r="AT262" s="230" t="s">
        <v>199</v>
      </c>
      <c r="AU262" s="230" t="s">
        <v>82</v>
      </c>
      <c r="AY262" s="17" t="s">
        <v>158</v>
      </c>
      <c r="BE262" s="231">
        <f>IF(N262="základní",J262,0)</f>
        <v>0</v>
      </c>
      <c r="BF262" s="231">
        <f>IF(N262="snížená",J262,0)</f>
        <v>0</v>
      </c>
      <c r="BG262" s="231">
        <f>IF(N262="zákl. přenesená",J262,0)</f>
        <v>0</v>
      </c>
      <c r="BH262" s="231">
        <f>IF(N262="sníž. přenesená",J262,0)</f>
        <v>0</v>
      </c>
      <c r="BI262" s="231">
        <f>IF(N262="nulová",J262,0)</f>
        <v>0</v>
      </c>
      <c r="BJ262" s="17" t="s">
        <v>82</v>
      </c>
      <c r="BK262" s="231">
        <f>ROUND(I262*H262,2)</f>
        <v>0</v>
      </c>
      <c r="BL262" s="17" t="s">
        <v>236</v>
      </c>
      <c r="BM262" s="230" t="s">
        <v>1551</v>
      </c>
    </row>
    <row r="263" spans="1:47" s="2" customFormat="1" ht="12">
      <c r="A263" s="38"/>
      <c r="B263" s="39"/>
      <c r="C263" s="40"/>
      <c r="D263" s="232" t="s">
        <v>165</v>
      </c>
      <c r="E263" s="40"/>
      <c r="F263" s="233" t="s">
        <v>1354</v>
      </c>
      <c r="G263" s="40"/>
      <c r="H263" s="40"/>
      <c r="I263" s="136"/>
      <c r="J263" s="40"/>
      <c r="K263" s="40"/>
      <c r="L263" s="44"/>
      <c r="M263" s="234"/>
      <c r="N263" s="235"/>
      <c r="O263" s="84"/>
      <c r="P263" s="84"/>
      <c r="Q263" s="84"/>
      <c r="R263" s="84"/>
      <c r="S263" s="84"/>
      <c r="T263" s="85"/>
      <c r="U263" s="38"/>
      <c r="V263" s="38"/>
      <c r="W263" s="38"/>
      <c r="X263" s="38"/>
      <c r="Y263" s="38"/>
      <c r="Z263" s="38"/>
      <c r="AA263" s="38"/>
      <c r="AB263" s="38"/>
      <c r="AC263" s="38"/>
      <c r="AD263" s="38"/>
      <c r="AE263" s="38"/>
      <c r="AT263" s="17" t="s">
        <v>165</v>
      </c>
      <c r="AU263" s="17" t="s">
        <v>82</v>
      </c>
    </row>
    <row r="264" spans="1:65" s="2" customFormat="1" ht="21.75" customHeight="1">
      <c r="A264" s="38"/>
      <c r="B264" s="39"/>
      <c r="C264" s="219" t="s">
        <v>464</v>
      </c>
      <c r="D264" s="219" t="s">
        <v>159</v>
      </c>
      <c r="E264" s="220" t="s">
        <v>465</v>
      </c>
      <c r="F264" s="221" t="s">
        <v>1552</v>
      </c>
      <c r="G264" s="222" t="s">
        <v>162</v>
      </c>
      <c r="H264" s="223">
        <v>1</v>
      </c>
      <c r="I264" s="224"/>
      <c r="J264" s="225">
        <f>ROUND(I264*H264,2)</f>
        <v>0</v>
      </c>
      <c r="K264" s="221" t="s">
        <v>213</v>
      </c>
      <c r="L264" s="44"/>
      <c r="M264" s="226" t="s">
        <v>19</v>
      </c>
      <c r="N264" s="227" t="s">
        <v>45</v>
      </c>
      <c r="O264" s="84"/>
      <c r="P264" s="228">
        <f>O264*H264</f>
        <v>0</v>
      </c>
      <c r="Q264" s="228">
        <v>0</v>
      </c>
      <c r="R264" s="228">
        <f>Q264*H264</f>
        <v>0</v>
      </c>
      <c r="S264" s="228">
        <v>0</v>
      </c>
      <c r="T264" s="229">
        <f>S264*H264</f>
        <v>0</v>
      </c>
      <c r="U264" s="38"/>
      <c r="V264" s="38"/>
      <c r="W264" s="38"/>
      <c r="X264" s="38"/>
      <c r="Y264" s="38"/>
      <c r="Z264" s="38"/>
      <c r="AA264" s="38"/>
      <c r="AB264" s="38"/>
      <c r="AC264" s="38"/>
      <c r="AD264" s="38"/>
      <c r="AE264" s="38"/>
      <c r="AR264" s="230" t="s">
        <v>236</v>
      </c>
      <c r="AT264" s="230" t="s">
        <v>159</v>
      </c>
      <c r="AU264" s="230" t="s">
        <v>82</v>
      </c>
      <c r="AY264" s="17" t="s">
        <v>158</v>
      </c>
      <c r="BE264" s="231">
        <f>IF(N264="základní",J264,0)</f>
        <v>0</v>
      </c>
      <c r="BF264" s="231">
        <f>IF(N264="snížená",J264,0)</f>
        <v>0</v>
      </c>
      <c r="BG264" s="231">
        <f>IF(N264="zákl. přenesená",J264,0)</f>
        <v>0</v>
      </c>
      <c r="BH264" s="231">
        <f>IF(N264="sníž. přenesená",J264,0)</f>
        <v>0</v>
      </c>
      <c r="BI264" s="231">
        <f>IF(N264="nulová",J264,0)</f>
        <v>0</v>
      </c>
      <c r="BJ264" s="17" t="s">
        <v>82</v>
      </c>
      <c r="BK264" s="231">
        <f>ROUND(I264*H264,2)</f>
        <v>0</v>
      </c>
      <c r="BL264" s="17" t="s">
        <v>236</v>
      </c>
      <c r="BM264" s="230" t="s">
        <v>1553</v>
      </c>
    </row>
    <row r="265" spans="1:47" s="2" customFormat="1" ht="12">
      <c r="A265" s="38"/>
      <c r="B265" s="39"/>
      <c r="C265" s="40"/>
      <c r="D265" s="232" t="s">
        <v>165</v>
      </c>
      <c r="E265" s="40"/>
      <c r="F265" s="233" t="s">
        <v>1554</v>
      </c>
      <c r="G265" s="40"/>
      <c r="H265" s="40"/>
      <c r="I265" s="136"/>
      <c r="J265" s="40"/>
      <c r="K265" s="40"/>
      <c r="L265" s="44"/>
      <c r="M265" s="234"/>
      <c r="N265" s="235"/>
      <c r="O265" s="84"/>
      <c r="P265" s="84"/>
      <c r="Q265" s="84"/>
      <c r="R265" s="84"/>
      <c r="S265" s="84"/>
      <c r="T265" s="85"/>
      <c r="U265" s="38"/>
      <c r="V265" s="38"/>
      <c r="W265" s="38"/>
      <c r="X265" s="38"/>
      <c r="Y265" s="38"/>
      <c r="Z265" s="38"/>
      <c r="AA265" s="38"/>
      <c r="AB265" s="38"/>
      <c r="AC265" s="38"/>
      <c r="AD265" s="38"/>
      <c r="AE265" s="38"/>
      <c r="AT265" s="17" t="s">
        <v>165</v>
      </c>
      <c r="AU265" s="17" t="s">
        <v>82</v>
      </c>
    </row>
    <row r="266" spans="1:65" s="2" customFormat="1" ht="16.5" customHeight="1">
      <c r="A266" s="38"/>
      <c r="B266" s="39"/>
      <c r="C266" s="259" t="s">
        <v>469</v>
      </c>
      <c r="D266" s="259" t="s">
        <v>199</v>
      </c>
      <c r="E266" s="260" t="s">
        <v>470</v>
      </c>
      <c r="F266" s="261" t="s">
        <v>471</v>
      </c>
      <c r="G266" s="262" t="s">
        <v>162</v>
      </c>
      <c r="H266" s="263">
        <v>1</v>
      </c>
      <c r="I266" s="264"/>
      <c r="J266" s="265">
        <f>ROUND(I266*H266,2)</f>
        <v>0</v>
      </c>
      <c r="K266" s="261" t="s">
        <v>213</v>
      </c>
      <c r="L266" s="266"/>
      <c r="M266" s="267" t="s">
        <v>19</v>
      </c>
      <c r="N266" s="268" t="s">
        <v>45</v>
      </c>
      <c r="O266" s="84"/>
      <c r="P266" s="228">
        <f>O266*H266</f>
        <v>0</v>
      </c>
      <c r="Q266" s="228">
        <v>0.00048</v>
      </c>
      <c r="R266" s="228">
        <f>Q266*H266</f>
        <v>0.00048</v>
      </c>
      <c r="S266" s="228">
        <v>0</v>
      </c>
      <c r="T266" s="229">
        <f>S266*H266</f>
        <v>0</v>
      </c>
      <c r="U266" s="38"/>
      <c r="V266" s="38"/>
      <c r="W266" s="38"/>
      <c r="X266" s="38"/>
      <c r="Y266" s="38"/>
      <c r="Z266" s="38"/>
      <c r="AA266" s="38"/>
      <c r="AB266" s="38"/>
      <c r="AC266" s="38"/>
      <c r="AD266" s="38"/>
      <c r="AE266" s="38"/>
      <c r="AR266" s="230" t="s">
        <v>255</v>
      </c>
      <c r="AT266" s="230" t="s">
        <v>199</v>
      </c>
      <c r="AU266" s="230" t="s">
        <v>82</v>
      </c>
      <c r="AY266" s="17" t="s">
        <v>158</v>
      </c>
      <c r="BE266" s="231">
        <f>IF(N266="základní",J266,0)</f>
        <v>0</v>
      </c>
      <c r="BF266" s="231">
        <f>IF(N266="snížená",J266,0)</f>
        <v>0</v>
      </c>
      <c r="BG266" s="231">
        <f>IF(N266="zákl. přenesená",J266,0)</f>
        <v>0</v>
      </c>
      <c r="BH266" s="231">
        <f>IF(N266="sníž. přenesená",J266,0)</f>
        <v>0</v>
      </c>
      <c r="BI266" s="231">
        <f>IF(N266="nulová",J266,0)</f>
        <v>0</v>
      </c>
      <c r="BJ266" s="17" t="s">
        <v>82</v>
      </c>
      <c r="BK266" s="231">
        <f>ROUND(I266*H266,2)</f>
        <v>0</v>
      </c>
      <c r="BL266" s="17" t="s">
        <v>255</v>
      </c>
      <c r="BM266" s="230" t="s">
        <v>1555</v>
      </c>
    </row>
    <row r="267" spans="1:47" s="2" customFormat="1" ht="12">
      <c r="A267" s="38"/>
      <c r="B267" s="39"/>
      <c r="C267" s="40"/>
      <c r="D267" s="232" t="s">
        <v>165</v>
      </c>
      <c r="E267" s="40"/>
      <c r="F267" s="233" t="s">
        <v>471</v>
      </c>
      <c r="G267" s="40"/>
      <c r="H267" s="40"/>
      <c r="I267" s="136"/>
      <c r="J267" s="40"/>
      <c r="K267" s="40"/>
      <c r="L267" s="44"/>
      <c r="M267" s="234"/>
      <c r="N267" s="235"/>
      <c r="O267" s="84"/>
      <c r="P267" s="84"/>
      <c r="Q267" s="84"/>
      <c r="R267" s="84"/>
      <c r="S267" s="84"/>
      <c r="T267" s="85"/>
      <c r="U267" s="38"/>
      <c r="V267" s="38"/>
      <c r="W267" s="38"/>
      <c r="X267" s="38"/>
      <c r="Y267" s="38"/>
      <c r="Z267" s="38"/>
      <c r="AA267" s="38"/>
      <c r="AB267" s="38"/>
      <c r="AC267" s="38"/>
      <c r="AD267" s="38"/>
      <c r="AE267" s="38"/>
      <c r="AT267" s="17" t="s">
        <v>165</v>
      </c>
      <c r="AU267" s="17" t="s">
        <v>82</v>
      </c>
    </row>
    <row r="268" spans="1:65" s="2" customFormat="1" ht="21.75" customHeight="1">
      <c r="A268" s="38"/>
      <c r="B268" s="39"/>
      <c r="C268" s="219" t="s">
        <v>474</v>
      </c>
      <c r="D268" s="219" t="s">
        <v>159</v>
      </c>
      <c r="E268" s="220" t="s">
        <v>475</v>
      </c>
      <c r="F268" s="221" t="s">
        <v>476</v>
      </c>
      <c r="G268" s="222" t="s">
        <v>162</v>
      </c>
      <c r="H268" s="223">
        <v>2</v>
      </c>
      <c r="I268" s="224"/>
      <c r="J268" s="225">
        <f>ROUND(I268*H268,2)</f>
        <v>0</v>
      </c>
      <c r="K268" s="221" t="s">
        <v>19</v>
      </c>
      <c r="L268" s="44"/>
      <c r="M268" s="226" t="s">
        <v>19</v>
      </c>
      <c r="N268" s="227" t="s">
        <v>45</v>
      </c>
      <c r="O268" s="84"/>
      <c r="P268" s="228">
        <f>O268*H268</f>
        <v>0</v>
      </c>
      <c r="Q268" s="228">
        <v>0</v>
      </c>
      <c r="R268" s="228">
        <f>Q268*H268</f>
        <v>0</v>
      </c>
      <c r="S268" s="228">
        <v>0</v>
      </c>
      <c r="T268" s="229">
        <f>S268*H268</f>
        <v>0</v>
      </c>
      <c r="U268" s="38"/>
      <c r="V268" s="38"/>
      <c r="W268" s="38"/>
      <c r="X268" s="38"/>
      <c r="Y268" s="38"/>
      <c r="Z268" s="38"/>
      <c r="AA268" s="38"/>
      <c r="AB268" s="38"/>
      <c r="AC268" s="38"/>
      <c r="AD268" s="38"/>
      <c r="AE268" s="38"/>
      <c r="AR268" s="230" t="s">
        <v>236</v>
      </c>
      <c r="AT268" s="230" t="s">
        <v>159</v>
      </c>
      <c r="AU268" s="230" t="s">
        <v>82</v>
      </c>
      <c r="AY268" s="17" t="s">
        <v>158</v>
      </c>
      <c r="BE268" s="231">
        <f>IF(N268="základní",J268,0)</f>
        <v>0</v>
      </c>
      <c r="BF268" s="231">
        <f>IF(N268="snížená",J268,0)</f>
        <v>0</v>
      </c>
      <c r="BG268" s="231">
        <f>IF(N268="zákl. přenesená",J268,0)</f>
        <v>0</v>
      </c>
      <c r="BH268" s="231">
        <f>IF(N268="sníž. přenesená",J268,0)</f>
        <v>0</v>
      </c>
      <c r="BI268" s="231">
        <f>IF(N268="nulová",J268,0)</f>
        <v>0</v>
      </c>
      <c r="BJ268" s="17" t="s">
        <v>82</v>
      </c>
      <c r="BK268" s="231">
        <f>ROUND(I268*H268,2)</f>
        <v>0</v>
      </c>
      <c r="BL268" s="17" t="s">
        <v>236</v>
      </c>
      <c r="BM268" s="230" t="s">
        <v>467</v>
      </c>
    </row>
    <row r="269" spans="1:47" s="2" customFormat="1" ht="12">
      <c r="A269" s="38"/>
      <c r="B269" s="39"/>
      <c r="C269" s="40"/>
      <c r="D269" s="232" t="s">
        <v>165</v>
      </c>
      <c r="E269" s="40"/>
      <c r="F269" s="233" t="s">
        <v>476</v>
      </c>
      <c r="G269" s="40"/>
      <c r="H269" s="40"/>
      <c r="I269" s="136"/>
      <c r="J269" s="40"/>
      <c r="K269" s="40"/>
      <c r="L269" s="44"/>
      <c r="M269" s="234"/>
      <c r="N269" s="235"/>
      <c r="O269" s="84"/>
      <c r="P269" s="84"/>
      <c r="Q269" s="84"/>
      <c r="R269" s="84"/>
      <c r="S269" s="84"/>
      <c r="T269" s="85"/>
      <c r="U269" s="38"/>
      <c r="V269" s="38"/>
      <c r="W269" s="38"/>
      <c r="X269" s="38"/>
      <c r="Y269" s="38"/>
      <c r="Z269" s="38"/>
      <c r="AA269" s="38"/>
      <c r="AB269" s="38"/>
      <c r="AC269" s="38"/>
      <c r="AD269" s="38"/>
      <c r="AE269" s="38"/>
      <c r="AT269" s="17" t="s">
        <v>165</v>
      </c>
      <c r="AU269" s="17" t="s">
        <v>82</v>
      </c>
    </row>
    <row r="270" spans="1:65" s="2" customFormat="1" ht="16.5" customHeight="1">
      <c r="A270" s="38"/>
      <c r="B270" s="39"/>
      <c r="C270" s="259" t="s">
        <v>479</v>
      </c>
      <c r="D270" s="259" t="s">
        <v>199</v>
      </c>
      <c r="E270" s="260" t="s">
        <v>480</v>
      </c>
      <c r="F270" s="261" t="s">
        <v>481</v>
      </c>
      <c r="G270" s="262" t="s">
        <v>162</v>
      </c>
      <c r="H270" s="263">
        <v>1</v>
      </c>
      <c r="I270" s="264"/>
      <c r="J270" s="265">
        <f>ROUND(I270*H270,2)</f>
        <v>0</v>
      </c>
      <c r="K270" s="261" t="s">
        <v>19</v>
      </c>
      <c r="L270" s="266"/>
      <c r="M270" s="267" t="s">
        <v>19</v>
      </c>
      <c r="N270" s="268" t="s">
        <v>45</v>
      </c>
      <c r="O270" s="84"/>
      <c r="P270" s="228">
        <f>O270*H270</f>
        <v>0</v>
      </c>
      <c r="Q270" s="228">
        <v>0.00076</v>
      </c>
      <c r="R270" s="228">
        <f>Q270*H270</f>
        <v>0.00076</v>
      </c>
      <c r="S270" s="228">
        <v>0</v>
      </c>
      <c r="T270" s="229">
        <f>S270*H270</f>
        <v>0</v>
      </c>
      <c r="U270" s="38"/>
      <c r="V270" s="38"/>
      <c r="W270" s="38"/>
      <c r="X270" s="38"/>
      <c r="Y270" s="38"/>
      <c r="Z270" s="38"/>
      <c r="AA270" s="38"/>
      <c r="AB270" s="38"/>
      <c r="AC270" s="38"/>
      <c r="AD270" s="38"/>
      <c r="AE270" s="38"/>
      <c r="AR270" s="230" t="s">
        <v>241</v>
      </c>
      <c r="AT270" s="230" t="s">
        <v>199</v>
      </c>
      <c r="AU270" s="230" t="s">
        <v>82</v>
      </c>
      <c r="AY270" s="17" t="s">
        <v>158</v>
      </c>
      <c r="BE270" s="231">
        <f>IF(N270="základní",J270,0)</f>
        <v>0</v>
      </c>
      <c r="BF270" s="231">
        <f>IF(N270="snížená",J270,0)</f>
        <v>0</v>
      </c>
      <c r="BG270" s="231">
        <f>IF(N270="zákl. přenesená",J270,0)</f>
        <v>0</v>
      </c>
      <c r="BH270" s="231">
        <f>IF(N270="sníž. přenesená",J270,0)</f>
        <v>0</v>
      </c>
      <c r="BI270" s="231">
        <f>IF(N270="nulová",J270,0)</f>
        <v>0</v>
      </c>
      <c r="BJ270" s="17" t="s">
        <v>82</v>
      </c>
      <c r="BK270" s="231">
        <f>ROUND(I270*H270,2)</f>
        <v>0</v>
      </c>
      <c r="BL270" s="17" t="s">
        <v>236</v>
      </c>
      <c r="BM270" s="230" t="s">
        <v>1358</v>
      </c>
    </row>
    <row r="271" spans="1:47" s="2" customFormat="1" ht="12">
      <c r="A271" s="38"/>
      <c r="B271" s="39"/>
      <c r="C271" s="40"/>
      <c r="D271" s="232" t="s">
        <v>165</v>
      </c>
      <c r="E271" s="40"/>
      <c r="F271" s="233" t="s">
        <v>481</v>
      </c>
      <c r="G271" s="40"/>
      <c r="H271" s="40"/>
      <c r="I271" s="136"/>
      <c r="J271" s="40"/>
      <c r="K271" s="40"/>
      <c r="L271" s="44"/>
      <c r="M271" s="234"/>
      <c r="N271" s="235"/>
      <c r="O271" s="84"/>
      <c r="P271" s="84"/>
      <c r="Q271" s="84"/>
      <c r="R271" s="84"/>
      <c r="S271" s="84"/>
      <c r="T271" s="85"/>
      <c r="U271" s="38"/>
      <c r="V271" s="38"/>
      <c r="W271" s="38"/>
      <c r="X271" s="38"/>
      <c r="Y271" s="38"/>
      <c r="Z271" s="38"/>
      <c r="AA271" s="38"/>
      <c r="AB271" s="38"/>
      <c r="AC271" s="38"/>
      <c r="AD271" s="38"/>
      <c r="AE271" s="38"/>
      <c r="AT271" s="17" t="s">
        <v>165</v>
      </c>
      <c r="AU271" s="17" t="s">
        <v>82</v>
      </c>
    </row>
    <row r="272" spans="1:65" s="2" customFormat="1" ht="16.5" customHeight="1">
      <c r="A272" s="38"/>
      <c r="B272" s="39"/>
      <c r="C272" s="259" t="s">
        <v>485</v>
      </c>
      <c r="D272" s="259" t="s">
        <v>199</v>
      </c>
      <c r="E272" s="260" t="s">
        <v>486</v>
      </c>
      <c r="F272" s="261" t="s">
        <v>487</v>
      </c>
      <c r="G272" s="262" t="s">
        <v>162</v>
      </c>
      <c r="H272" s="263">
        <v>1</v>
      </c>
      <c r="I272" s="264"/>
      <c r="J272" s="265">
        <f>ROUND(I272*H272,2)</f>
        <v>0</v>
      </c>
      <c r="K272" s="261" t="s">
        <v>213</v>
      </c>
      <c r="L272" s="266"/>
      <c r="M272" s="267" t="s">
        <v>19</v>
      </c>
      <c r="N272" s="268" t="s">
        <v>45</v>
      </c>
      <c r="O272" s="84"/>
      <c r="P272" s="228">
        <f>O272*H272</f>
        <v>0</v>
      </c>
      <c r="Q272" s="228">
        <v>0.00062</v>
      </c>
      <c r="R272" s="228">
        <f>Q272*H272</f>
        <v>0.00062</v>
      </c>
      <c r="S272" s="228">
        <v>0</v>
      </c>
      <c r="T272" s="229">
        <f>S272*H272</f>
        <v>0</v>
      </c>
      <c r="U272" s="38"/>
      <c r="V272" s="38"/>
      <c r="W272" s="38"/>
      <c r="X272" s="38"/>
      <c r="Y272" s="38"/>
      <c r="Z272" s="38"/>
      <c r="AA272" s="38"/>
      <c r="AB272" s="38"/>
      <c r="AC272" s="38"/>
      <c r="AD272" s="38"/>
      <c r="AE272" s="38"/>
      <c r="AR272" s="230" t="s">
        <v>241</v>
      </c>
      <c r="AT272" s="230" t="s">
        <v>199</v>
      </c>
      <c r="AU272" s="230" t="s">
        <v>82</v>
      </c>
      <c r="AY272" s="17" t="s">
        <v>158</v>
      </c>
      <c r="BE272" s="231">
        <f>IF(N272="základní",J272,0)</f>
        <v>0</v>
      </c>
      <c r="BF272" s="231">
        <f>IF(N272="snížená",J272,0)</f>
        <v>0</v>
      </c>
      <c r="BG272" s="231">
        <f>IF(N272="zákl. přenesená",J272,0)</f>
        <v>0</v>
      </c>
      <c r="BH272" s="231">
        <f>IF(N272="sníž. přenesená",J272,0)</f>
        <v>0</v>
      </c>
      <c r="BI272" s="231">
        <f>IF(N272="nulová",J272,0)</f>
        <v>0</v>
      </c>
      <c r="BJ272" s="17" t="s">
        <v>82</v>
      </c>
      <c r="BK272" s="231">
        <f>ROUND(I272*H272,2)</f>
        <v>0</v>
      </c>
      <c r="BL272" s="17" t="s">
        <v>236</v>
      </c>
      <c r="BM272" s="230" t="s">
        <v>472</v>
      </c>
    </row>
    <row r="273" spans="1:47" s="2" customFormat="1" ht="12">
      <c r="A273" s="38"/>
      <c r="B273" s="39"/>
      <c r="C273" s="40"/>
      <c r="D273" s="232" t="s">
        <v>165</v>
      </c>
      <c r="E273" s="40"/>
      <c r="F273" s="233" t="s">
        <v>487</v>
      </c>
      <c r="G273" s="40"/>
      <c r="H273" s="40"/>
      <c r="I273" s="136"/>
      <c r="J273" s="40"/>
      <c r="K273" s="40"/>
      <c r="L273" s="44"/>
      <c r="M273" s="234"/>
      <c r="N273" s="235"/>
      <c r="O273" s="84"/>
      <c r="P273" s="84"/>
      <c r="Q273" s="84"/>
      <c r="R273" s="84"/>
      <c r="S273" s="84"/>
      <c r="T273" s="85"/>
      <c r="U273" s="38"/>
      <c r="V273" s="38"/>
      <c r="W273" s="38"/>
      <c r="X273" s="38"/>
      <c r="Y273" s="38"/>
      <c r="Z273" s="38"/>
      <c r="AA273" s="38"/>
      <c r="AB273" s="38"/>
      <c r="AC273" s="38"/>
      <c r="AD273" s="38"/>
      <c r="AE273" s="38"/>
      <c r="AT273" s="17" t="s">
        <v>165</v>
      </c>
      <c r="AU273" s="17" t="s">
        <v>82</v>
      </c>
    </row>
    <row r="274" spans="1:65" s="2" customFormat="1" ht="21.75" customHeight="1">
      <c r="A274" s="38"/>
      <c r="B274" s="39"/>
      <c r="C274" s="219" t="s">
        <v>491</v>
      </c>
      <c r="D274" s="219" t="s">
        <v>159</v>
      </c>
      <c r="E274" s="220" t="s">
        <v>492</v>
      </c>
      <c r="F274" s="221" t="s">
        <v>493</v>
      </c>
      <c r="G274" s="222" t="s">
        <v>162</v>
      </c>
      <c r="H274" s="223">
        <v>20</v>
      </c>
      <c r="I274" s="224"/>
      <c r="J274" s="225">
        <f>ROUND(I274*H274,2)</f>
        <v>0</v>
      </c>
      <c r="K274" s="221" t="s">
        <v>213</v>
      </c>
      <c r="L274" s="44"/>
      <c r="M274" s="226" t="s">
        <v>19</v>
      </c>
      <c r="N274" s="227" t="s">
        <v>45</v>
      </c>
      <c r="O274" s="84"/>
      <c r="P274" s="228">
        <f>O274*H274</f>
        <v>0</v>
      </c>
      <c r="Q274" s="228">
        <v>0</v>
      </c>
      <c r="R274" s="228">
        <f>Q274*H274</f>
        <v>0</v>
      </c>
      <c r="S274" s="228">
        <v>0</v>
      </c>
      <c r="T274" s="229">
        <f>S274*H274</f>
        <v>0</v>
      </c>
      <c r="U274" s="38"/>
      <c r="V274" s="38"/>
      <c r="W274" s="38"/>
      <c r="X274" s="38"/>
      <c r="Y274" s="38"/>
      <c r="Z274" s="38"/>
      <c r="AA274" s="38"/>
      <c r="AB274" s="38"/>
      <c r="AC274" s="38"/>
      <c r="AD274" s="38"/>
      <c r="AE274" s="38"/>
      <c r="AR274" s="230" t="s">
        <v>236</v>
      </c>
      <c r="AT274" s="230" t="s">
        <v>159</v>
      </c>
      <c r="AU274" s="230" t="s">
        <v>82</v>
      </c>
      <c r="AY274" s="17" t="s">
        <v>158</v>
      </c>
      <c r="BE274" s="231">
        <f>IF(N274="základní",J274,0)</f>
        <v>0</v>
      </c>
      <c r="BF274" s="231">
        <f>IF(N274="snížená",J274,0)</f>
        <v>0</v>
      </c>
      <c r="BG274" s="231">
        <f>IF(N274="zákl. přenesená",J274,0)</f>
        <v>0</v>
      </c>
      <c r="BH274" s="231">
        <f>IF(N274="sníž. přenesená",J274,0)</f>
        <v>0</v>
      </c>
      <c r="BI274" s="231">
        <f>IF(N274="nulová",J274,0)</f>
        <v>0</v>
      </c>
      <c r="BJ274" s="17" t="s">
        <v>82</v>
      </c>
      <c r="BK274" s="231">
        <f>ROUND(I274*H274,2)</f>
        <v>0</v>
      </c>
      <c r="BL274" s="17" t="s">
        <v>236</v>
      </c>
      <c r="BM274" s="230" t="s">
        <v>494</v>
      </c>
    </row>
    <row r="275" spans="1:47" s="2" customFormat="1" ht="12">
      <c r="A275" s="38"/>
      <c r="B275" s="39"/>
      <c r="C275" s="40"/>
      <c r="D275" s="232" t="s">
        <v>165</v>
      </c>
      <c r="E275" s="40"/>
      <c r="F275" s="233" t="s">
        <v>493</v>
      </c>
      <c r="G275" s="40"/>
      <c r="H275" s="40"/>
      <c r="I275" s="136"/>
      <c r="J275" s="40"/>
      <c r="K275" s="40"/>
      <c r="L275" s="44"/>
      <c r="M275" s="234"/>
      <c r="N275" s="235"/>
      <c r="O275" s="84"/>
      <c r="P275" s="84"/>
      <c r="Q275" s="84"/>
      <c r="R275" s="84"/>
      <c r="S275" s="84"/>
      <c r="T275" s="85"/>
      <c r="U275" s="38"/>
      <c r="V275" s="38"/>
      <c r="W275" s="38"/>
      <c r="X275" s="38"/>
      <c r="Y275" s="38"/>
      <c r="Z275" s="38"/>
      <c r="AA275" s="38"/>
      <c r="AB275" s="38"/>
      <c r="AC275" s="38"/>
      <c r="AD275" s="38"/>
      <c r="AE275" s="38"/>
      <c r="AT275" s="17" t="s">
        <v>165</v>
      </c>
      <c r="AU275" s="17" t="s">
        <v>82</v>
      </c>
    </row>
    <row r="276" spans="1:65" s="2" customFormat="1" ht="16.5" customHeight="1">
      <c r="A276" s="38"/>
      <c r="B276" s="39"/>
      <c r="C276" s="259" t="s">
        <v>496</v>
      </c>
      <c r="D276" s="259" t="s">
        <v>199</v>
      </c>
      <c r="E276" s="260" t="s">
        <v>497</v>
      </c>
      <c r="F276" s="261" t="s">
        <v>498</v>
      </c>
      <c r="G276" s="262" t="s">
        <v>162</v>
      </c>
      <c r="H276" s="263">
        <v>23</v>
      </c>
      <c r="I276" s="264"/>
      <c r="J276" s="265">
        <f>ROUND(I276*H276,2)</f>
        <v>0</v>
      </c>
      <c r="K276" s="261" t="s">
        <v>19</v>
      </c>
      <c r="L276" s="266"/>
      <c r="M276" s="267" t="s">
        <v>19</v>
      </c>
      <c r="N276" s="268" t="s">
        <v>45</v>
      </c>
      <c r="O276" s="84"/>
      <c r="P276" s="228">
        <f>O276*H276</f>
        <v>0</v>
      </c>
      <c r="Q276" s="228">
        <v>0.00062</v>
      </c>
      <c r="R276" s="228">
        <f>Q276*H276</f>
        <v>0.01426</v>
      </c>
      <c r="S276" s="228">
        <v>0</v>
      </c>
      <c r="T276" s="229">
        <f>S276*H276</f>
        <v>0</v>
      </c>
      <c r="U276" s="38"/>
      <c r="V276" s="38"/>
      <c r="W276" s="38"/>
      <c r="X276" s="38"/>
      <c r="Y276" s="38"/>
      <c r="Z276" s="38"/>
      <c r="AA276" s="38"/>
      <c r="AB276" s="38"/>
      <c r="AC276" s="38"/>
      <c r="AD276" s="38"/>
      <c r="AE276" s="38"/>
      <c r="AR276" s="230" t="s">
        <v>255</v>
      </c>
      <c r="AT276" s="230" t="s">
        <v>199</v>
      </c>
      <c r="AU276" s="230" t="s">
        <v>82</v>
      </c>
      <c r="AY276" s="17" t="s">
        <v>158</v>
      </c>
      <c r="BE276" s="231">
        <f>IF(N276="základní",J276,0)</f>
        <v>0</v>
      </c>
      <c r="BF276" s="231">
        <f>IF(N276="snížená",J276,0)</f>
        <v>0</v>
      </c>
      <c r="BG276" s="231">
        <f>IF(N276="zákl. přenesená",J276,0)</f>
        <v>0</v>
      </c>
      <c r="BH276" s="231">
        <f>IF(N276="sníž. přenesená",J276,0)</f>
        <v>0</v>
      </c>
      <c r="BI276" s="231">
        <f>IF(N276="nulová",J276,0)</f>
        <v>0</v>
      </c>
      <c r="BJ276" s="17" t="s">
        <v>82</v>
      </c>
      <c r="BK276" s="231">
        <f>ROUND(I276*H276,2)</f>
        <v>0</v>
      </c>
      <c r="BL276" s="17" t="s">
        <v>255</v>
      </c>
      <c r="BM276" s="230" t="s">
        <v>499</v>
      </c>
    </row>
    <row r="277" spans="1:47" s="2" customFormat="1" ht="12">
      <c r="A277" s="38"/>
      <c r="B277" s="39"/>
      <c r="C277" s="40"/>
      <c r="D277" s="232" t="s">
        <v>165</v>
      </c>
      <c r="E277" s="40"/>
      <c r="F277" s="233" t="s">
        <v>498</v>
      </c>
      <c r="G277" s="40"/>
      <c r="H277" s="40"/>
      <c r="I277" s="136"/>
      <c r="J277" s="40"/>
      <c r="K277" s="40"/>
      <c r="L277" s="44"/>
      <c r="M277" s="234"/>
      <c r="N277" s="235"/>
      <c r="O277" s="84"/>
      <c r="P277" s="84"/>
      <c r="Q277" s="84"/>
      <c r="R277" s="84"/>
      <c r="S277" s="84"/>
      <c r="T277" s="85"/>
      <c r="U277" s="38"/>
      <c r="V277" s="38"/>
      <c r="W277" s="38"/>
      <c r="X277" s="38"/>
      <c r="Y277" s="38"/>
      <c r="Z277" s="38"/>
      <c r="AA277" s="38"/>
      <c r="AB277" s="38"/>
      <c r="AC277" s="38"/>
      <c r="AD277" s="38"/>
      <c r="AE277" s="38"/>
      <c r="AT277" s="17" t="s">
        <v>165</v>
      </c>
      <c r="AU277" s="17" t="s">
        <v>82</v>
      </c>
    </row>
    <row r="278" spans="1:51" s="13" customFormat="1" ht="12">
      <c r="A278" s="13"/>
      <c r="B278" s="236"/>
      <c r="C278" s="237"/>
      <c r="D278" s="232" t="s">
        <v>166</v>
      </c>
      <c r="E278" s="238" t="s">
        <v>19</v>
      </c>
      <c r="F278" s="239" t="s">
        <v>1556</v>
      </c>
      <c r="G278" s="237"/>
      <c r="H278" s="240">
        <v>20</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166</v>
      </c>
      <c r="AU278" s="246" t="s">
        <v>82</v>
      </c>
      <c r="AV278" s="13" t="s">
        <v>85</v>
      </c>
      <c r="AW278" s="13" t="s">
        <v>34</v>
      </c>
      <c r="AX278" s="13" t="s">
        <v>82</v>
      </c>
      <c r="AY278" s="246" t="s">
        <v>158</v>
      </c>
    </row>
    <row r="279" spans="1:51" s="13" customFormat="1" ht="12">
      <c r="A279" s="13"/>
      <c r="B279" s="236"/>
      <c r="C279" s="237"/>
      <c r="D279" s="232" t="s">
        <v>166</v>
      </c>
      <c r="E279" s="237"/>
      <c r="F279" s="239" t="s">
        <v>1557</v>
      </c>
      <c r="G279" s="237"/>
      <c r="H279" s="240">
        <v>23</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166</v>
      </c>
      <c r="AU279" s="246" t="s">
        <v>82</v>
      </c>
      <c r="AV279" s="13" t="s">
        <v>85</v>
      </c>
      <c r="AW279" s="13" t="s">
        <v>4</v>
      </c>
      <c r="AX279" s="13" t="s">
        <v>82</v>
      </c>
      <c r="AY279" s="246" t="s">
        <v>158</v>
      </c>
    </row>
    <row r="280" spans="1:65" s="2" customFormat="1" ht="33" customHeight="1">
      <c r="A280" s="38"/>
      <c r="B280" s="39"/>
      <c r="C280" s="219" t="s">
        <v>502</v>
      </c>
      <c r="D280" s="219" t="s">
        <v>159</v>
      </c>
      <c r="E280" s="220" t="s">
        <v>1558</v>
      </c>
      <c r="F280" s="221" t="s">
        <v>1559</v>
      </c>
      <c r="G280" s="222" t="s">
        <v>202</v>
      </c>
      <c r="H280" s="223">
        <v>1</v>
      </c>
      <c r="I280" s="224"/>
      <c r="J280" s="225">
        <f>ROUND(I280*H280,2)</f>
        <v>0</v>
      </c>
      <c r="K280" s="221" t="s">
        <v>213</v>
      </c>
      <c r="L280" s="44"/>
      <c r="M280" s="226" t="s">
        <v>19</v>
      </c>
      <c r="N280" s="227" t="s">
        <v>45</v>
      </c>
      <c r="O280" s="84"/>
      <c r="P280" s="228">
        <f>O280*H280</f>
        <v>0</v>
      </c>
      <c r="Q280" s="228">
        <v>0.00013</v>
      </c>
      <c r="R280" s="228">
        <f>Q280*H280</f>
        <v>0.00013</v>
      </c>
      <c r="S280" s="228">
        <v>0</v>
      </c>
      <c r="T280" s="229">
        <f>S280*H280</f>
        <v>0</v>
      </c>
      <c r="U280" s="38"/>
      <c r="V280" s="38"/>
      <c r="W280" s="38"/>
      <c r="X280" s="38"/>
      <c r="Y280" s="38"/>
      <c r="Z280" s="38"/>
      <c r="AA280" s="38"/>
      <c r="AB280" s="38"/>
      <c r="AC280" s="38"/>
      <c r="AD280" s="38"/>
      <c r="AE280" s="38"/>
      <c r="AR280" s="230" t="s">
        <v>236</v>
      </c>
      <c r="AT280" s="230" t="s">
        <v>159</v>
      </c>
      <c r="AU280" s="230" t="s">
        <v>82</v>
      </c>
      <c r="AY280" s="17" t="s">
        <v>158</v>
      </c>
      <c r="BE280" s="231">
        <f>IF(N280="základní",J280,0)</f>
        <v>0</v>
      </c>
      <c r="BF280" s="231">
        <f>IF(N280="snížená",J280,0)</f>
        <v>0</v>
      </c>
      <c r="BG280" s="231">
        <f>IF(N280="zákl. přenesená",J280,0)</f>
        <v>0</v>
      </c>
      <c r="BH280" s="231">
        <f>IF(N280="sníž. přenesená",J280,0)</f>
        <v>0</v>
      </c>
      <c r="BI280" s="231">
        <f>IF(N280="nulová",J280,0)</f>
        <v>0</v>
      </c>
      <c r="BJ280" s="17" t="s">
        <v>82</v>
      </c>
      <c r="BK280" s="231">
        <f>ROUND(I280*H280,2)</f>
        <v>0</v>
      </c>
      <c r="BL280" s="17" t="s">
        <v>236</v>
      </c>
      <c r="BM280" s="230" t="s">
        <v>1560</v>
      </c>
    </row>
    <row r="281" spans="1:47" s="2" customFormat="1" ht="12">
      <c r="A281" s="38"/>
      <c r="B281" s="39"/>
      <c r="C281" s="40"/>
      <c r="D281" s="232" t="s">
        <v>165</v>
      </c>
      <c r="E281" s="40"/>
      <c r="F281" s="233" t="s">
        <v>1561</v>
      </c>
      <c r="G281" s="40"/>
      <c r="H281" s="40"/>
      <c r="I281" s="136"/>
      <c r="J281" s="40"/>
      <c r="K281" s="40"/>
      <c r="L281" s="44"/>
      <c r="M281" s="234"/>
      <c r="N281" s="235"/>
      <c r="O281" s="84"/>
      <c r="P281" s="84"/>
      <c r="Q281" s="84"/>
      <c r="R281" s="84"/>
      <c r="S281" s="84"/>
      <c r="T281" s="85"/>
      <c r="U281" s="38"/>
      <c r="V281" s="38"/>
      <c r="W281" s="38"/>
      <c r="X281" s="38"/>
      <c r="Y281" s="38"/>
      <c r="Z281" s="38"/>
      <c r="AA281" s="38"/>
      <c r="AB281" s="38"/>
      <c r="AC281" s="38"/>
      <c r="AD281" s="38"/>
      <c r="AE281" s="38"/>
      <c r="AT281" s="17" t="s">
        <v>165</v>
      </c>
      <c r="AU281" s="17" t="s">
        <v>82</v>
      </c>
    </row>
    <row r="282" spans="1:65" s="2" customFormat="1" ht="21.75" customHeight="1">
      <c r="A282" s="38"/>
      <c r="B282" s="39"/>
      <c r="C282" s="259" t="s">
        <v>236</v>
      </c>
      <c r="D282" s="259" t="s">
        <v>199</v>
      </c>
      <c r="E282" s="260" t="s">
        <v>1562</v>
      </c>
      <c r="F282" s="261" t="s">
        <v>1563</v>
      </c>
      <c r="G282" s="262" t="s">
        <v>202</v>
      </c>
      <c r="H282" s="263">
        <v>1</v>
      </c>
      <c r="I282" s="264"/>
      <c r="J282" s="265">
        <f>ROUND(I282*H282,2)</f>
        <v>0</v>
      </c>
      <c r="K282" s="261" t="s">
        <v>19</v>
      </c>
      <c r="L282" s="266"/>
      <c r="M282" s="267" t="s">
        <v>19</v>
      </c>
      <c r="N282" s="268" t="s">
        <v>45</v>
      </c>
      <c r="O282" s="84"/>
      <c r="P282" s="228">
        <f>O282*H282</f>
        <v>0</v>
      </c>
      <c r="Q282" s="228">
        <v>0.0081</v>
      </c>
      <c r="R282" s="228">
        <f>Q282*H282</f>
        <v>0.0081</v>
      </c>
      <c r="S282" s="228">
        <v>0</v>
      </c>
      <c r="T282" s="229">
        <f>S282*H282</f>
        <v>0</v>
      </c>
      <c r="U282" s="38"/>
      <c r="V282" s="38"/>
      <c r="W282" s="38"/>
      <c r="X282" s="38"/>
      <c r="Y282" s="38"/>
      <c r="Z282" s="38"/>
      <c r="AA282" s="38"/>
      <c r="AB282" s="38"/>
      <c r="AC282" s="38"/>
      <c r="AD282" s="38"/>
      <c r="AE282" s="38"/>
      <c r="AR282" s="230" t="s">
        <v>255</v>
      </c>
      <c r="AT282" s="230" t="s">
        <v>199</v>
      </c>
      <c r="AU282" s="230" t="s">
        <v>82</v>
      </c>
      <c r="AY282" s="17" t="s">
        <v>158</v>
      </c>
      <c r="BE282" s="231">
        <f>IF(N282="základní",J282,0)</f>
        <v>0</v>
      </c>
      <c r="BF282" s="231">
        <f>IF(N282="snížená",J282,0)</f>
        <v>0</v>
      </c>
      <c r="BG282" s="231">
        <f>IF(N282="zákl. přenesená",J282,0)</f>
        <v>0</v>
      </c>
      <c r="BH282" s="231">
        <f>IF(N282="sníž. přenesená",J282,0)</f>
        <v>0</v>
      </c>
      <c r="BI282" s="231">
        <f>IF(N282="nulová",J282,0)</f>
        <v>0</v>
      </c>
      <c r="BJ282" s="17" t="s">
        <v>82</v>
      </c>
      <c r="BK282" s="231">
        <f>ROUND(I282*H282,2)</f>
        <v>0</v>
      </c>
      <c r="BL282" s="17" t="s">
        <v>255</v>
      </c>
      <c r="BM282" s="230" t="s">
        <v>1564</v>
      </c>
    </row>
    <row r="283" spans="1:47" s="2" customFormat="1" ht="12">
      <c r="A283" s="38"/>
      <c r="B283" s="39"/>
      <c r="C283" s="40"/>
      <c r="D283" s="232" t="s">
        <v>165</v>
      </c>
      <c r="E283" s="40"/>
      <c r="F283" s="233" t="s">
        <v>1563</v>
      </c>
      <c r="G283" s="40"/>
      <c r="H283" s="40"/>
      <c r="I283" s="136"/>
      <c r="J283" s="40"/>
      <c r="K283" s="40"/>
      <c r="L283" s="44"/>
      <c r="M283" s="234"/>
      <c r="N283" s="235"/>
      <c r="O283" s="84"/>
      <c r="P283" s="84"/>
      <c r="Q283" s="84"/>
      <c r="R283" s="84"/>
      <c r="S283" s="84"/>
      <c r="T283" s="85"/>
      <c r="U283" s="38"/>
      <c r="V283" s="38"/>
      <c r="W283" s="38"/>
      <c r="X283" s="38"/>
      <c r="Y283" s="38"/>
      <c r="Z283" s="38"/>
      <c r="AA283" s="38"/>
      <c r="AB283" s="38"/>
      <c r="AC283" s="38"/>
      <c r="AD283" s="38"/>
      <c r="AE283" s="38"/>
      <c r="AT283" s="17" t="s">
        <v>165</v>
      </c>
      <c r="AU283" s="17" t="s">
        <v>82</v>
      </c>
    </row>
    <row r="284" spans="1:51" s="13" customFormat="1" ht="12">
      <c r="A284" s="13"/>
      <c r="B284" s="236"/>
      <c r="C284" s="237"/>
      <c r="D284" s="232" t="s">
        <v>166</v>
      </c>
      <c r="E284" s="238" t="s">
        <v>19</v>
      </c>
      <c r="F284" s="239" t="s">
        <v>1514</v>
      </c>
      <c r="G284" s="237"/>
      <c r="H284" s="240">
        <v>1</v>
      </c>
      <c r="I284" s="241"/>
      <c r="J284" s="237"/>
      <c r="K284" s="237"/>
      <c r="L284" s="242"/>
      <c r="M284" s="243"/>
      <c r="N284" s="244"/>
      <c r="O284" s="244"/>
      <c r="P284" s="244"/>
      <c r="Q284" s="244"/>
      <c r="R284" s="244"/>
      <c r="S284" s="244"/>
      <c r="T284" s="245"/>
      <c r="U284" s="13"/>
      <c r="V284" s="13"/>
      <c r="W284" s="13"/>
      <c r="X284" s="13"/>
      <c r="Y284" s="13"/>
      <c r="Z284" s="13"/>
      <c r="AA284" s="13"/>
      <c r="AB284" s="13"/>
      <c r="AC284" s="13"/>
      <c r="AD284" s="13"/>
      <c r="AE284" s="13"/>
      <c r="AT284" s="246" t="s">
        <v>166</v>
      </c>
      <c r="AU284" s="246" t="s">
        <v>82</v>
      </c>
      <c r="AV284" s="13" t="s">
        <v>85</v>
      </c>
      <c r="AW284" s="13" t="s">
        <v>34</v>
      </c>
      <c r="AX284" s="13" t="s">
        <v>82</v>
      </c>
      <c r="AY284" s="246" t="s">
        <v>158</v>
      </c>
    </row>
    <row r="285" spans="1:65" s="2" customFormat="1" ht="16.5" customHeight="1">
      <c r="A285" s="38"/>
      <c r="B285" s="39"/>
      <c r="C285" s="219" t="s">
        <v>511</v>
      </c>
      <c r="D285" s="219" t="s">
        <v>159</v>
      </c>
      <c r="E285" s="220" t="s">
        <v>503</v>
      </c>
      <c r="F285" s="221" t="s">
        <v>504</v>
      </c>
      <c r="G285" s="222" t="s">
        <v>202</v>
      </c>
      <c r="H285" s="223">
        <v>48</v>
      </c>
      <c r="I285" s="224"/>
      <c r="J285" s="225">
        <f>ROUND(I285*H285,2)</f>
        <v>0</v>
      </c>
      <c r="K285" s="221" t="s">
        <v>19</v>
      </c>
      <c r="L285" s="44"/>
      <c r="M285" s="226" t="s">
        <v>19</v>
      </c>
      <c r="N285" s="227" t="s">
        <v>45</v>
      </c>
      <c r="O285" s="84"/>
      <c r="P285" s="228">
        <f>O285*H285</f>
        <v>0</v>
      </c>
      <c r="Q285" s="228">
        <v>0</v>
      </c>
      <c r="R285" s="228">
        <f>Q285*H285</f>
        <v>0</v>
      </c>
      <c r="S285" s="228">
        <v>0</v>
      </c>
      <c r="T285" s="229">
        <f>S285*H285</f>
        <v>0</v>
      </c>
      <c r="U285" s="38"/>
      <c r="V285" s="38"/>
      <c r="W285" s="38"/>
      <c r="X285" s="38"/>
      <c r="Y285" s="38"/>
      <c r="Z285" s="38"/>
      <c r="AA285" s="38"/>
      <c r="AB285" s="38"/>
      <c r="AC285" s="38"/>
      <c r="AD285" s="38"/>
      <c r="AE285" s="38"/>
      <c r="AR285" s="230" t="s">
        <v>236</v>
      </c>
      <c r="AT285" s="230" t="s">
        <v>159</v>
      </c>
      <c r="AU285" s="230" t="s">
        <v>82</v>
      </c>
      <c r="AY285" s="17" t="s">
        <v>158</v>
      </c>
      <c r="BE285" s="231">
        <f>IF(N285="základní",J285,0)</f>
        <v>0</v>
      </c>
      <c r="BF285" s="231">
        <f>IF(N285="snížená",J285,0)</f>
        <v>0</v>
      </c>
      <c r="BG285" s="231">
        <f>IF(N285="zákl. přenesená",J285,0)</f>
        <v>0</v>
      </c>
      <c r="BH285" s="231">
        <f>IF(N285="sníž. přenesená",J285,0)</f>
        <v>0</v>
      </c>
      <c r="BI285" s="231">
        <f>IF(N285="nulová",J285,0)</f>
        <v>0</v>
      </c>
      <c r="BJ285" s="17" t="s">
        <v>82</v>
      </c>
      <c r="BK285" s="231">
        <f>ROUND(I285*H285,2)</f>
        <v>0</v>
      </c>
      <c r="BL285" s="17" t="s">
        <v>236</v>
      </c>
      <c r="BM285" s="230" t="s">
        <v>505</v>
      </c>
    </row>
    <row r="286" spans="1:47" s="2" customFormat="1" ht="12">
      <c r="A286" s="38"/>
      <c r="B286" s="39"/>
      <c r="C286" s="40"/>
      <c r="D286" s="232" t="s">
        <v>165</v>
      </c>
      <c r="E286" s="40"/>
      <c r="F286" s="233" t="s">
        <v>504</v>
      </c>
      <c r="G286" s="40"/>
      <c r="H286" s="40"/>
      <c r="I286" s="136"/>
      <c r="J286" s="40"/>
      <c r="K286" s="40"/>
      <c r="L286" s="44"/>
      <c r="M286" s="234"/>
      <c r="N286" s="235"/>
      <c r="O286" s="84"/>
      <c r="P286" s="84"/>
      <c r="Q286" s="84"/>
      <c r="R286" s="84"/>
      <c r="S286" s="84"/>
      <c r="T286" s="85"/>
      <c r="U286" s="38"/>
      <c r="V286" s="38"/>
      <c r="W286" s="38"/>
      <c r="X286" s="38"/>
      <c r="Y286" s="38"/>
      <c r="Z286" s="38"/>
      <c r="AA286" s="38"/>
      <c r="AB286" s="38"/>
      <c r="AC286" s="38"/>
      <c r="AD286" s="38"/>
      <c r="AE286" s="38"/>
      <c r="AT286" s="17" t="s">
        <v>165</v>
      </c>
      <c r="AU286" s="17" t="s">
        <v>82</v>
      </c>
    </row>
    <row r="287" spans="1:65" s="2" customFormat="1" ht="16.5" customHeight="1">
      <c r="A287" s="38"/>
      <c r="B287" s="39"/>
      <c r="C287" s="259" t="s">
        <v>516</v>
      </c>
      <c r="D287" s="259" t="s">
        <v>199</v>
      </c>
      <c r="E287" s="260" t="s">
        <v>506</v>
      </c>
      <c r="F287" s="261" t="s">
        <v>507</v>
      </c>
      <c r="G287" s="262" t="s">
        <v>508</v>
      </c>
      <c r="H287" s="263">
        <v>48</v>
      </c>
      <c r="I287" s="264"/>
      <c r="J287" s="265">
        <f>ROUND(I287*H287,2)</f>
        <v>0</v>
      </c>
      <c r="K287" s="261" t="s">
        <v>19</v>
      </c>
      <c r="L287" s="266"/>
      <c r="M287" s="267" t="s">
        <v>19</v>
      </c>
      <c r="N287" s="268" t="s">
        <v>45</v>
      </c>
      <c r="O287" s="84"/>
      <c r="P287" s="228">
        <f>O287*H287</f>
        <v>0</v>
      </c>
      <c r="Q287" s="228">
        <v>0.00062</v>
      </c>
      <c r="R287" s="228">
        <f>Q287*H287</f>
        <v>0.02976</v>
      </c>
      <c r="S287" s="228">
        <v>0</v>
      </c>
      <c r="T287" s="229">
        <f>S287*H287</f>
        <v>0</v>
      </c>
      <c r="U287" s="38"/>
      <c r="V287" s="38"/>
      <c r="W287" s="38"/>
      <c r="X287" s="38"/>
      <c r="Y287" s="38"/>
      <c r="Z287" s="38"/>
      <c r="AA287" s="38"/>
      <c r="AB287" s="38"/>
      <c r="AC287" s="38"/>
      <c r="AD287" s="38"/>
      <c r="AE287" s="38"/>
      <c r="AR287" s="230" t="s">
        <v>241</v>
      </c>
      <c r="AT287" s="230" t="s">
        <v>199</v>
      </c>
      <c r="AU287" s="230" t="s">
        <v>82</v>
      </c>
      <c r="AY287" s="17" t="s">
        <v>158</v>
      </c>
      <c r="BE287" s="231">
        <f>IF(N287="základní",J287,0)</f>
        <v>0</v>
      </c>
      <c r="BF287" s="231">
        <f>IF(N287="snížená",J287,0)</f>
        <v>0</v>
      </c>
      <c r="BG287" s="231">
        <f>IF(N287="zákl. přenesená",J287,0)</f>
        <v>0</v>
      </c>
      <c r="BH287" s="231">
        <f>IF(N287="sníž. přenesená",J287,0)</f>
        <v>0</v>
      </c>
      <c r="BI287" s="231">
        <f>IF(N287="nulová",J287,0)</f>
        <v>0</v>
      </c>
      <c r="BJ287" s="17" t="s">
        <v>82</v>
      </c>
      <c r="BK287" s="231">
        <f>ROUND(I287*H287,2)</f>
        <v>0</v>
      </c>
      <c r="BL287" s="17" t="s">
        <v>236</v>
      </c>
      <c r="BM287" s="230" t="s">
        <v>509</v>
      </c>
    </row>
    <row r="288" spans="1:47" s="2" customFormat="1" ht="12">
      <c r="A288" s="38"/>
      <c r="B288" s="39"/>
      <c r="C288" s="40"/>
      <c r="D288" s="232" t="s">
        <v>165</v>
      </c>
      <c r="E288" s="40"/>
      <c r="F288" s="233" t="s">
        <v>507</v>
      </c>
      <c r="G288" s="40"/>
      <c r="H288" s="40"/>
      <c r="I288" s="136"/>
      <c r="J288" s="40"/>
      <c r="K288" s="40"/>
      <c r="L288" s="44"/>
      <c r="M288" s="234"/>
      <c r="N288" s="235"/>
      <c r="O288" s="84"/>
      <c r="P288" s="84"/>
      <c r="Q288" s="84"/>
      <c r="R288" s="84"/>
      <c r="S288" s="84"/>
      <c r="T288" s="85"/>
      <c r="U288" s="38"/>
      <c r="V288" s="38"/>
      <c r="W288" s="38"/>
      <c r="X288" s="38"/>
      <c r="Y288" s="38"/>
      <c r="Z288" s="38"/>
      <c r="AA288" s="38"/>
      <c r="AB288" s="38"/>
      <c r="AC288" s="38"/>
      <c r="AD288" s="38"/>
      <c r="AE288" s="38"/>
      <c r="AT288" s="17" t="s">
        <v>165</v>
      </c>
      <c r="AU288" s="17" t="s">
        <v>82</v>
      </c>
    </row>
    <row r="289" spans="1:51" s="13" customFormat="1" ht="12">
      <c r="A289" s="13"/>
      <c r="B289" s="236"/>
      <c r="C289" s="237"/>
      <c r="D289" s="232" t="s">
        <v>166</v>
      </c>
      <c r="E289" s="238" t="s">
        <v>19</v>
      </c>
      <c r="F289" s="239" t="s">
        <v>1565</v>
      </c>
      <c r="G289" s="237"/>
      <c r="H289" s="240">
        <v>48</v>
      </c>
      <c r="I289" s="241"/>
      <c r="J289" s="237"/>
      <c r="K289" s="237"/>
      <c r="L289" s="242"/>
      <c r="M289" s="243"/>
      <c r="N289" s="244"/>
      <c r="O289" s="244"/>
      <c r="P289" s="244"/>
      <c r="Q289" s="244"/>
      <c r="R289" s="244"/>
      <c r="S289" s="244"/>
      <c r="T289" s="245"/>
      <c r="U289" s="13"/>
      <c r="V289" s="13"/>
      <c r="W289" s="13"/>
      <c r="X289" s="13"/>
      <c r="Y289" s="13"/>
      <c r="Z289" s="13"/>
      <c r="AA289" s="13"/>
      <c r="AB289" s="13"/>
      <c r="AC289" s="13"/>
      <c r="AD289" s="13"/>
      <c r="AE289" s="13"/>
      <c r="AT289" s="246" t="s">
        <v>166</v>
      </c>
      <c r="AU289" s="246" t="s">
        <v>82</v>
      </c>
      <c r="AV289" s="13" t="s">
        <v>85</v>
      </c>
      <c r="AW289" s="13" t="s">
        <v>34</v>
      </c>
      <c r="AX289" s="13" t="s">
        <v>82</v>
      </c>
      <c r="AY289" s="246" t="s">
        <v>158</v>
      </c>
    </row>
    <row r="290" spans="1:65" s="2" customFormat="1" ht="21.75" customHeight="1">
      <c r="A290" s="38"/>
      <c r="B290" s="39"/>
      <c r="C290" s="259" t="s">
        <v>521</v>
      </c>
      <c r="D290" s="259" t="s">
        <v>199</v>
      </c>
      <c r="E290" s="260" t="s">
        <v>512</v>
      </c>
      <c r="F290" s="261" t="s">
        <v>513</v>
      </c>
      <c r="G290" s="262" t="s">
        <v>508</v>
      </c>
      <c r="H290" s="263">
        <v>11</v>
      </c>
      <c r="I290" s="264"/>
      <c r="J290" s="265">
        <f>ROUND(I290*H290,2)</f>
        <v>0</v>
      </c>
      <c r="K290" s="261" t="s">
        <v>19</v>
      </c>
      <c r="L290" s="266"/>
      <c r="M290" s="267" t="s">
        <v>19</v>
      </c>
      <c r="N290" s="268" t="s">
        <v>45</v>
      </c>
      <c r="O290" s="84"/>
      <c r="P290" s="228">
        <f>O290*H290</f>
        <v>0</v>
      </c>
      <c r="Q290" s="228">
        <v>0</v>
      </c>
      <c r="R290" s="228">
        <f>Q290*H290</f>
        <v>0</v>
      </c>
      <c r="S290" s="228">
        <v>0</v>
      </c>
      <c r="T290" s="229">
        <f>S290*H290</f>
        <v>0</v>
      </c>
      <c r="U290" s="38"/>
      <c r="V290" s="38"/>
      <c r="W290" s="38"/>
      <c r="X290" s="38"/>
      <c r="Y290" s="38"/>
      <c r="Z290" s="38"/>
      <c r="AA290" s="38"/>
      <c r="AB290" s="38"/>
      <c r="AC290" s="38"/>
      <c r="AD290" s="38"/>
      <c r="AE290" s="38"/>
      <c r="AR290" s="230" t="s">
        <v>241</v>
      </c>
      <c r="AT290" s="230" t="s">
        <v>199</v>
      </c>
      <c r="AU290" s="230" t="s">
        <v>82</v>
      </c>
      <c r="AY290" s="17" t="s">
        <v>158</v>
      </c>
      <c r="BE290" s="231">
        <f>IF(N290="základní",J290,0)</f>
        <v>0</v>
      </c>
      <c r="BF290" s="231">
        <f>IF(N290="snížená",J290,0)</f>
        <v>0</v>
      </c>
      <c r="BG290" s="231">
        <f>IF(N290="zákl. přenesená",J290,0)</f>
        <v>0</v>
      </c>
      <c r="BH290" s="231">
        <f>IF(N290="sníž. přenesená",J290,0)</f>
        <v>0</v>
      </c>
      <c r="BI290" s="231">
        <f>IF(N290="nulová",J290,0)</f>
        <v>0</v>
      </c>
      <c r="BJ290" s="17" t="s">
        <v>82</v>
      </c>
      <c r="BK290" s="231">
        <f>ROUND(I290*H290,2)</f>
        <v>0</v>
      </c>
      <c r="BL290" s="17" t="s">
        <v>236</v>
      </c>
      <c r="BM290" s="230" t="s">
        <v>514</v>
      </c>
    </row>
    <row r="291" spans="1:47" s="2" customFormat="1" ht="12">
      <c r="A291" s="38"/>
      <c r="B291" s="39"/>
      <c r="C291" s="40"/>
      <c r="D291" s="232" t="s">
        <v>165</v>
      </c>
      <c r="E291" s="40"/>
      <c r="F291" s="233" t="s">
        <v>513</v>
      </c>
      <c r="G291" s="40"/>
      <c r="H291" s="40"/>
      <c r="I291" s="136"/>
      <c r="J291" s="40"/>
      <c r="K291" s="40"/>
      <c r="L291" s="44"/>
      <c r="M291" s="234"/>
      <c r="N291" s="235"/>
      <c r="O291" s="84"/>
      <c r="P291" s="84"/>
      <c r="Q291" s="84"/>
      <c r="R291" s="84"/>
      <c r="S291" s="84"/>
      <c r="T291" s="85"/>
      <c r="U291" s="38"/>
      <c r="V291" s="38"/>
      <c r="W291" s="38"/>
      <c r="X291" s="38"/>
      <c r="Y291" s="38"/>
      <c r="Z291" s="38"/>
      <c r="AA291" s="38"/>
      <c r="AB291" s="38"/>
      <c r="AC291" s="38"/>
      <c r="AD291" s="38"/>
      <c r="AE291" s="38"/>
      <c r="AT291" s="17" t="s">
        <v>165</v>
      </c>
      <c r="AU291" s="17" t="s">
        <v>82</v>
      </c>
    </row>
    <row r="292" spans="1:51" s="13" customFormat="1" ht="12">
      <c r="A292" s="13"/>
      <c r="B292" s="236"/>
      <c r="C292" s="237"/>
      <c r="D292" s="232" t="s">
        <v>166</v>
      </c>
      <c r="E292" s="238" t="s">
        <v>19</v>
      </c>
      <c r="F292" s="239" t="s">
        <v>1566</v>
      </c>
      <c r="G292" s="237"/>
      <c r="H292" s="240">
        <v>11</v>
      </c>
      <c r="I292" s="241"/>
      <c r="J292" s="237"/>
      <c r="K292" s="237"/>
      <c r="L292" s="242"/>
      <c r="M292" s="243"/>
      <c r="N292" s="244"/>
      <c r="O292" s="244"/>
      <c r="P292" s="244"/>
      <c r="Q292" s="244"/>
      <c r="R292" s="244"/>
      <c r="S292" s="244"/>
      <c r="T292" s="245"/>
      <c r="U292" s="13"/>
      <c r="V292" s="13"/>
      <c r="W292" s="13"/>
      <c r="X292" s="13"/>
      <c r="Y292" s="13"/>
      <c r="Z292" s="13"/>
      <c r="AA292" s="13"/>
      <c r="AB292" s="13"/>
      <c r="AC292" s="13"/>
      <c r="AD292" s="13"/>
      <c r="AE292" s="13"/>
      <c r="AT292" s="246" t="s">
        <v>166</v>
      </c>
      <c r="AU292" s="246" t="s">
        <v>82</v>
      </c>
      <c r="AV292" s="13" t="s">
        <v>85</v>
      </c>
      <c r="AW292" s="13" t="s">
        <v>34</v>
      </c>
      <c r="AX292" s="13" t="s">
        <v>82</v>
      </c>
      <c r="AY292" s="246" t="s">
        <v>158</v>
      </c>
    </row>
    <row r="293" spans="1:65" s="2" customFormat="1" ht="21.75" customHeight="1">
      <c r="A293" s="38"/>
      <c r="B293" s="39"/>
      <c r="C293" s="219" t="s">
        <v>528</v>
      </c>
      <c r="D293" s="219" t="s">
        <v>159</v>
      </c>
      <c r="E293" s="220" t="s">
        <v>517</v>
      </c>
      <c r="F293" s="221" t="s">
        <v>518</v>
      </c>
      <c r="G293" s="222" t="s">
        <v>202</v>
      </c>
      <c r="H293" s="223">
        <v>204</v>
      </c>
      <c r="I293" s="224"/>
      <c r="J293" s="225">
        <f>ROUND(I293*H293,2)</f>
        <v>0</v>
      </c>
      <c r="K293" s="221" t="s">
        <v>213</v>
      </c>
      <c r="L293" s="44"/>
      <c r="M293" s="226" t="s">
        <v>19</v>
      </c>
      <c r="N293" s="227" t="s">
        <v>45</v>
      </c>
      <c r="O293" s="84"/>
      <c r="P293" s="228">
        <f>O293*H293</f>
        <v>0</v>
      </c>
      <c r="Q293" s="228">
        <v>0</v>
      </c>
      <c r="R293" s="228">
        <f>Q293*H293</f>
        <v>0</v>
      </c>
      <c r="S293" s="228">
        <v>0</v>
      </c>
      <c r="T293" s="229">
        <f>S293*H293</f>
        <v>0</v>
      </c>
      <c r="U293" s="38"/>
      <c r="V293" s="38"/>
      <c r="W293" s="38"/>
      <c r="X293" s="38"/>
      <c r="Y293" s="38"/>
      <c r="Z293" s="38"/>
      <c r="AA293" s="38"/>
      <c r="AB293" s="38"/>
      <c r="AC293" s="38"/>
      <c r="AD293" s="38"/>
      <c r="AE293" s="38"/>
      <c r="AR293" s="230" t="s">
        <v>236</v>
      </c>
      <c r="AT293" s="230" t="s">
        <v>159</v>
      </c>
      <c r="AU293" s="230" t="s">
        <v>82</v>
      </c>
      <c r="AY293" s="17" t="s">
        <v>158</v>
      </c>
      <c r="BE293" s="231">
        <f>IF(N293="základní",J293,0)</f>
        <v>0</v>
      </c>
      <c r="BF293" s="231">
        <f>IF(N293="snížená",J293,0)</f>
        <v>0</v>
      </c>
      <c r="BG293" s="231">
        <f>IF(N293="zákl. přenesená",J293,0)</f>
        <v>0</v>
      </c>
      <c r="BH293" s="231">
        <f>IF(N293="sníž. přenesená",J293,0)</f>
        <v>0</v>
      </c>
      <c r="BI293" s="231">
        <f>IF(N293="nulová",J293,0)</f>
        <v>0</v>
      </c>
      <c r="BJ293" s="17" t="s">
        <v>82</v>
      </c>
      <c r="BK293" s="231">
        <f>ROUND(I293*H293,2)</f>
        <v>0</v>
      </c>
      <c r="BL293" s="17" t="s">
        <v>236</v>
      </c>
      <c r="BM293" s="230" t="s">
        <v>519</v>
      </c>
    </row>
    <row r="294" spans="1:47" s="2" customFormat="1" ht="12">
      <c r="A294" s="38"/>
      <c r="B294" s="39"/>
      <c r="C294" s="40"/>
      <c r="D294" s="232" t="s">
        <v>165</v>
      </c>
      <c r="E294" s="40"/>
      <c r="F294" s="233" t="s">
        <v>518</v>
      </c>
      <c r="G294" s="40"/>
      <c r="H294" s="40"/>
      <c r="I294" s="136"/>
      <c r="J294" s="40"/>
      <c r="K294" s="40"/>
      <c r="L294" s="44"/>
      <c r="M294" s="234"/>
      <c r="N294" s="235"/>
      <c r="O294" s="84"/>
      <c r="P294" s="84"/>
      <c r="Q294" s="84"/>
      <c r="R294" s="84"/>
      <c r="S294" s="84"/>
      <c r="T294" s="85"/>
      <c r="U294" s="38"/>
      <c r="V294" s="38"/>
      <c r="W294" s="38"/>
      <c r="X294" s="38"/>
      <c r="Y294" s="38"/>
      <c r="Z294" s="38"/>
      <c r="AA294" s="38"/>
      <c r="AB294" s="38"/>
      <c r="AC294" s="38"/>
      <c r="AD294" s="38"/>
      <c r="AE294" s="38"/>
      <c r="AT294" s="17" t="s">
        <v>165</v>
      </c>
      <c r="AU294" s="17" t="s">
        <v>82</v>
      </c>
    </row>
    <row r="295" spans="1:51" s="13" customFormat="1" ht="12">
      <c r="A295" s="13"/>
      <c r="B295" s="236"/>
      <c r="C295" s="237"/>
      <c r="D295" s="232" t="s">
        <v>166</v>
      </c>
      <c r="E295" s="238" t="s">
        <v>19</v>
      </c>
      <c r="F295" s="239" t="s">
        <v>1567</v>
      </c>
      <c r="G295" s="237"/>
      <c r="H295" s="240">
        <v>204</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166</v>
      </c>
      <c r="AU295" s="246" t="s">
        <v>82</v>
      </c>
      <c r="AV295" s="13" t="s">
        <v>85</v>
      </c>
      <c r="AW295" s="13" t="s">
        <v>34</v>
      </c>
      <c r="AX295" s="13" t="s">
        <v>82</v>
      </c>
      <c r="AY295" s="246" t="s">
        <v>158</v>
      </c>
    </row>
    <row r="296" spans="1:65" s="2" customFormat="1" ht="16.5" customHeight="1">
      <c r="A296" s="38"/>
      <c r="B296" s="39"/>
      <c r="C296" s="219" t="s">
        <v>535</v>
      </c>
      <c r="D296" s="219" t="s">
        <v>159</v>
      </c>
      <c r="E296" s="220" t="s">
        <v>522</v>
      </c>
      <c r="F296" s="221" t="s">
        <v>523</v>
      </c>
      <c r="G296" s="222" t="s">
        <v>162</v>
      </c>
      <c r="H296" s="223">
        <v>88</v>
      </c>
      <c r="I296" s="224"/>
      <c r="J296" s="225">
        <f>ROUND(I296*H296,2)</f>
        <v>0</v>
      </c>
      <c r="K296" s="221" t="s">
        <v>213</v>
      </c>
      <c r="L296" s="44"/>
      <c r="M296" s="226" t="s">
        <v>19</v>
      </c>
      <c r="N296" s="227" t="s">
        <v>45</v>
      </c>
      <c r="O296" s="84"/>
      <c r="P296" s="228">
        <f>O296*H296</f>
        <v>0</v>
      </c>
      <c r="Q296" s="228">
        <v>5E-05</v>
      </c>
      <c r="R296" s="228">
        <f>Q296*H296</f>
        <v>0.0044</v>
      </c>
      <c r="S296" s="228">
        <v>0</v>
      </c>
      <c r="T296" s="229">
        <f>S296*H296</f>
        <v>0</v>
      </c>
      <c r="U296" s="38"/>
      <c r="V296" s="38"/>
      <c r="W296" s="38"/>
      <c r="X296" s="38"/>
      <c r="Y296" s="38"/>
      <c r="Z296" s="38"/>
      <c r="AA296" s="38"/>
      <c r="AB296" s="38"/>
      <c r="AC296" s="38"/>
      <c r="AD296" s="38"/>
      <c r="AE296" s="38"/>
      <c r="AR296" s="230" t="s">
        <v>236</v>
      </c>
      <c r="AT296" s="230" t="s">
        <v>159</v>
      </c>
      <c r="AU296" s="230" t="s">
        <v>82</v>
      </c>
      <c r="AY296" s="17" t="s">
        <v>158</v>
      </c>
      <c r="BE296" s="231">
        <f>IF(N296="základní",J296,0)</f>
        <v>0</v>
      </c>
      <c r="BF296" s="231">
        <f>IF(N296="snížená",J296,0)</f>
        <v>0</v>
      </c>
      <c r="BG296" s="231">
        <f>IF(N296="zákl. přenesená",J296,0)</f>
        <v>0</v>
      </c>
      <c r="BH296" s="231">
        <f>IF(N296="sníž. přenesená",J296,0)</f>
        <v>0</v>
      </c>
      <c r="BI296" s="231">
        <f>IF(N296="nulová",J296,0)</f>
        <v>0</v>
      </c>
      <c r="BJ296" s="17" t="s">
        <v>82</v>
      </c>
      <c r="BK296" s="231">
        <f>ROUND(I296*H296,2)</f>
        <v>0</v>
      </c>
      <c r="BL296" s="17" t="s">
        <v>236</v>
      </c>
      <c r="BM296" s="230" t="s">
        <v>524</v>
      </c>
    </row>
    <row r="297" spans="1:47" s="2" customFormat="1" ht="12">
      <c r="A297" s="38"/>
      <c r="B297" s="39"/>
      <c r="C297" s="40"/>
      <c r="D297" s="232" t="s">
        <v>165</v>
      </c>
      <c r="E297" s="40"/>
      <c r="F297" s="233" t="s">
        <v>525</v>
      </c>
      <c r="G297" s="40"/>
      <c r="H297" s="40"/>
      <c r="I297" s="136"/>
      <c r="J297" s="40"/>
      <c r="K297" s="40"/>
      <c r="L297" s="44"/>
      <c r="M297" s="234"/>
      <c r="N297" s="235"/>
      <c r="O297" s="84"/>
      <c r="P297" s="84"/>
      <c r="Q297" s="84"/>
      <c r="R297" s="84"/>
      <c r="S297" s="84"/>
      <c r="T297" s="85"/>
      <c r="U297" s="38"/>
      <c r="V297" s="38"/>
      <c r="W297" s="38"/>
      <c r="X297" s="38"/>
      <c r="Y297" s="38"/>
      <c r="Z297" s="38"/>
      <c r="AA297" s="38"/>
      <c r="AB297" s="38"/>
      <c r="AC297" s="38"/>
      <c r="AD297" s="38"/>
      <c r="AE297" s="38"/>
      <c r="AT297" s="17" t="s">
        <v>165</v>
      </c>
      <c r="AU297" s="17" t="s">
        <v>82</v>
      </c>
    </row>
    <row r="298" spans="1:47" s="2" customFormat="1" ht="12">
      <c r="A298" s="38"/>
      <c r="B298" s="39"/>
      <c r="C298" s="40"/>
      <c r="D298" s="232" t="s">
        <v>216</v>
      </c>
      <c r="E298" s="40"/>
      <c r="F298" s="258" t="s">
        <v>526</v>
      </c>
      <c r="G298" s="40"/>
      <c r="H298" s="40"/>
      <c r="I298" s="136"/>
      <c r="J298" s="40"/>
      <c r="K298" s="40"/>
      <c r="L298" s="44"/>
      <c r="M298" s="234"/>
      <c r="N298" s="235"/>
      <c r="O298" s="84"/>
      <c r="P298" s="84"/>
      <c r="Q298" s="84"/>
      <c r="R298" s="84"/>
      <c r="S298" s="84"/>
      <c r="T298" s="85"/>
      <c r="U298" s="38"/>
      <c r="V298" s="38"/>
      <c r="W298" s="38"/>
      <c r="X298" s="38"/>
      <c r="Y298" s="38"/>
      <c r="Z298" s="38"/>
      <c r="AA298" s="38"/>
      <c r="AB298" s="38"/>
      <c r="AC298" s="38"/>
      <c r="AD298" s="38"/>
      <c r="AE298" s="38"/>
      <c r="AT298" s="17" t="s">
        <v>216</v>
      </c>
      <c r="AU298" s="17" t="s">
        <v>82</v>
      </c>
    </row>
    <row r="299" spans="1:51" s="13" customFormat="1" ht="12">
      <c r="A299" s="13"/>
      <c r="B299" s="236"/>
      <c r="C299" s="237"/>
      <c r="D299" s="232" t="s">
        <v>166</v>
      </c>
      <c r="E299" s="238" t="s">
        <v>19</v>
      </c>
      <c r="F299" s="239" t="s">
        <v>1568</v>
      </c>
      <c r="G299" s="237"/>
      <c r="H299" s="240">
        <v>88</v>
      </c>
      <c r="I299" s="241"/>
      <c r="J299" s="237"/>
      <c r="K299" s="237"/>
      <c r="L299" s="242"/>
      <c r="M299" s="243"/>
      <c r="N299" s="244"/>
      <c r="O299" s="244"/>
      <c r="P299" s="244"/>
      <c r="Q299" s="244"/>
      <c r="R299" s="244"/>
      <c r="S299" s="244"/>
      <c r="T299" s="245"/>
      <c r="U299" s="13"/>
      <c r="V299" s="13"/>
      <c r="W299" s="13"/>
      <c r="X299" s="13"/>
      <c r="Y299" s="13"/>
      <c r="Z299" s="13"/>
      <c r="AA299" s="13"/>
      <c r="AB299" s="13"/>
      <c r="AC299" s="13"/>
      <c r="AD299" s="13"/>
      <c r="AE299" s="13"/>
      <c r="AT299" s="246" t="s">
        <v>166</v>
      </c>
      <c r="AU299" s="246" t="s">
        <v>82</v>
      </c>
      <c r="AV299" s="13" t="s">
        <v>85</v>
      </c>
      <c r="AW299" s="13" t="s">
        <v>34</v>
      </c>
      <c r="AX299" s="13" t="s">
        <v>82</v>
      </c>
      <c r="AY299" s="246" t="s">
        <v>158</v>
      </c>
    </row>
    <row r="300" spans="1:65" s="2" customFormat="1" ht="16.5" customHeight="1">
      <c r="A300" s="38"/>
      <c r="B300" s="39"/>
      <c r="C300" s="259" t="s">
        <v>541</v>
      </c>
      <c r="D300" s="259" t="s">
        <v>199</v>
      </c>
      <c r="E300" s="260" t="s">
        <v>529</v>
      </c>
      <c r="F300" s="261" t="s">
        <v>530</v>
      </c>
      <c r="G300" s="262" t="s">
        <v>531</v>
      </c>
      <c r="H300" s="263">
        <v>65.472</v>
      </c>
      <c r="I300" s="264"/>
      <c r="J300" s="265">
        <f>ROUND(I300*H300,2)</f>
        <v>0</v>
      </c>
      <c r="K300" s="261" t="s">
        <v>213</v>
      </c>
      <c r="L300" s="266"/>
      <c r="M300" s="267" t="s">
        <v>19</v>
      </c>
      <c r="N300" s="268" t="s">
        <v>45</v>
      </c>
      <c r="O300" s="84"/>
      <c r="P300" s="228">
        <f>O300*H300</f>
        <v>0</v>
      </c>
      <c r="Q300" s="228">
        <v>0.001</v>
      </c>
      <c r="R300" s="228">
        <f>Q300*H300</f>
        <v>0.065472</v>
      </c>
      <c r="S300" s="228">
        <v>0</v>
      </c>
      <c r="T300" s="229">
        <f>S300*H300</f>
        <v>0</v>
      </c>
      <c r="U300" s="38"/>
      <c r="V300" s="38"/>
      <c r="W300" s="38"/>
      <c r="X300" s="38"/>
      <c r="Y300" s="38"/>
      <c r="Z300" s="38"/>
      <c r="AA300" s="38"/>
      <c r="AB300" s="38"/>
      <c r="AC300" s="38"/>
      <c r="AD300" s="38"/>
      <c r="AE300" s="38"/>
      <c r="AR300" s="230" t="s">
        <v>241</v>
      </c>
      <c r="AT300" s="230" t="s">
        <v>199</v>
      </c>
      <c r="AU300" s="230" t="s">
        <v>82</v>
      </c>
      <c r="AY300" s="17" t="s">
        <v>158</v>
      </c>
      <c r="BE300" s="231">
        <f>IF(N300="základní",J300,0)</f>
        <v>0</v>
      </c>
      <c r="BF300" s="231">
        <f>IF(N300="snížená",J300,0)</f>
        <v>0</v>
      </c>
      <c r="BG300" s="231">
        <f>IF(N300="zákl. přenesená",J300,0)</f>
        <v>0</v>
      </c>
      <c r="BH300" s="231">
        <f>IF(N300="sníž. přenesená",J300,0)</f>
        <v>0</v>
      </c>
      <c r="BI300" s="231">
        <f>IF(N300="nulová",J300,0)</f>
        <v>0</v>
      </c>
      <c r="BJ300" s="17" t="s">
        <v>82</v>
      </c>
      <c r="BK300" s="231">
        <f>ROUND(I300*H300,2)</f>
        <v>0</v>
      </c>
      <c r="BL300" s="17" t="s">
        <v>236</v>
      </c>
      <c r="BM300" s="230" t="s">
        <v>532</v>
      </c>
    </row>
    <row r="301" spans="1:47" s="2" customFormat="1" ht="12">
      <c r="A301" s="38"/>
      <c r="B301" s="39"/>
      <c r="C301" s="40"/>
      <c r="D301" s="232" t="s">
        <v>165</v>
      </c>
      <c r="E301" s="40"/>
      <c r="F301" s="233" t="s">
        <v>530</v>
      </c>
      <c r="G301" s="40"/>
      <c r="H301" s="40"/>
      <c r="I301" s="136"/>
      <c r="J301" s="40"/>
      <c r="K301" s="40"/>
      <c r="L301" s="44"/>
      <c r="M301" s="234"/>
      <c r="N301" s="235"/>
      <c r="O301" s="84"/>
      <c r="P301" s="84"/>
      <c r="Q301" s="84"/>
      <c r="R301" s="84"/>
      <c r="S301" s="84"/>
      <c r="T301" s="85"/>
      <c r="U301" s="38"/>
      <c r="V301" s="38"/>
      <c r="W301" s="38"/>
      <c r="X301" s="38"/>
      <c r="Y301" s="38"/>
      <c r="Z301" s="38"/>
      <c r="AA301" s="38"/>
      <c r="AB301" s="38"/>
      <c r="AC301" s="38"/>
      <c r="AD301" s="38"/>
      <c r="AE301" s="38"/>
      <c r="AT301" s="17" t="s">
        <v>165</v>
      </c>
      <c r="AU301" s="17" t="s">
        <v>82</v>
      </c>
    </row>
    <row r="302" spans="1:51" s="13" customFormat="1" ht="12">
      <c r="A302" s="13"/>
      <c r="B302" s="236"/>
      <c r="C302" s="237"/>
      <c r="D302" s="232" t="s">
        <v>166</v>
      </c>
      <c r="E302" s="238" t="s">
        <v>19</v>
      </c>
      <c r="F302" s="239" t="s">
        <v>1569</v>
      </c>
      <c r="G302" s="237"/>
      <c r="H302" s="240">
        <v>54.56</v>
      </c>
      <c r="I302" s="241"/>
      <c r="J302" s="237"/>
      <c r="K302" s="237"/>
      <c r="L302" s="242"/>
      <c r="M302" s="243"/>
      <c r="N302" s="244"/>
      <c r="O302" s="244"/>
      <c r="P302" s="244"/>
      <c r="Q302" s="244"/>
      <c r="R302" s="244"/>
      <c r="S302" s="244"/>
      <c r="T302" s="245"/>
      <c r="U302" s="13"/>
      <c r="V302" s="13"/>
      <c r="W302" s="13"/>
      <c r="X302" s="13"/>
      <c r="Y302" s="13"/>
      <c r="Z302" s="13"/>
      <c r="AA302" s="13"/>
      <c r="AB302" s="13"/>
      <c r="AC302" s="13"/>
      <c r="AD302" s="13"/>
      <c r="AE302" s="13"/>
      <c r="AT302" s="246" t="s">
        <v>166</v>
      </c>
      <c r="AU302" s="246" t="s">
        <v>82</v>
      </c>
      <c r="AV302" s="13" t="s">
        <v>85</v>
      </c>
      <c r="AW302" s="13" t="s">
        <v>34</v>
      </c>
      <c r="AX302" s="13" t="s">
        <v>82</v>
      </c>
      <c r="AY302" s="246" t="s">
        <v>158</v>
      </c>
    </row>
    <row r="303" spans="1:51" s="13" customFormat="1" ht="12">
      <c r="A303" s="13"/>
      <c r="B303" s="236"/>
      <c r="C303" s="237"/>
      <c r="D303" s="232" t="s">
        <v>166</v>
      </c>
      <c r="E303" s="237"/>
      <c r="F303" s="239" t="s">
        <v>1570</v>
      </c>
      <c r="G303" s="237"/>
      <c r="H303" s="240">
        <v>65.472</v>
      </c>
      <c r="I303" s="241"/>
      <c r="J303" s="237"/>
      <c r="K303" s="237"/>
      <c r="L303" s="242"/>
      <c r="M303" s="243"/>
      <c r="N303" s="244"/>
      <c r="O303" s="244"/>
      <c r="P303" s="244"/>
      <c r="Q303" s="244"/>
      <c r="R303" s="244"/>
      <c r="S303" s="244"/>
      <c r="T303" s="245"/>
      <c r="U303" s="13"/>
      <c r="V303" s="13"/>
      <c r="W303" s="13"/>
      <c r="X303" s="13"/>
      <c r="Y303" s="13"/>
      <c r="Z303" s="13"/>
      <c r="AA303" s="13"/>
      <c r="AB303" s="13"/>
      <c r="AC303" s="13"/>
      <c r="AD303" s="13"/>
      <c r="AE303" s="13"/>
      <c r="AT303" s="246" t="s">
        <v>166</v>
      </c>
      <c r="AU303" s="246" t="s">
        <v>82</v>
      </c>
      <c r="AV303" s="13" t="s">
        <v>85</v>
      </c>
      <c r="AW303" s="13" t="s">
        <v>4</v>
      </c>
      <c r="AX303" s="13" t="s">
        <v>82</v>
      </c>
      <c r="AY303" s="246" t="s">
        <v>158</v>
      </c>
    </row>
    <row r="304" spans="1:65" s="2" customFormat="1" ht="21.75" customHeight="1">
      <c r="A304" s="38"/>
      <c r="B304" s="39"/>
      <c r="C304" s="219" t="s">
        <v>548</v>
      </c>
      <c r="D304" s="219" t="s">
        <v>159</v>
      </c>
      <c r="E304" s="220" t="s">
        <v>536</v>
      </c>
      <c r="F304" s="221" t="s">
        <v>537</v>
      </c>
      <c r="G304" s="222" t="s">
        <v>162</v>
      </c>
      <c r="H304" s="223">
        <v>20</v>
      </c>
      <c r="I304" s="224"/>
      <c r="J304" s="225">
        <f>ROUND(I304*H304,2)</f>
        <v>0</v>
      </c>
      <c r="K304" s="221" t="s">
        <v>19</v>
      </c>
      <c r="L304" s="44"/>
      <c r="M304" s="226" t="s">
        <v>19</v>
      </c>
      <c r="N304" s="227" t="s">
        <v>45</v>
      </c>
      <c r="O304" s="84"/>
      <c r="P304" s="228">
        <f>O304*H304</f>
        <v>0</v>
      </c>
      <c r="Q304" s="228">
        <v>0</v>
      </c>
      <c r="R304" s="228">
        <f>Q304*H304</f>
        <v>0</v>
      </c>
      <c r="S304" s="228">
        <v>0</v>
      </c>
      <c r="T304" s="229">
        <f>S304*H304</f>
        <v>0</v>
      </c>
      <c r="U304" s="38"/>
      <c r="V304" s="38"/>
      <c r="W304" s="38"/>
      <c r="X304" s="38"/>
      <c r="Y304" s="38"/>
      <c r="Z304" s="38"/>
      <c r="AA304" s="38"/>
      <c r="AB304" s="38"/>
      <c r="AC304" s="38"/>
      <c r="AD304" s="38"/>
      <c r="AE304" s="38"/>
      <c r="AR304" s="230" t="s">
        <v>236</v>
      </c>
      <c r="AT304" s="230" t="s">
        <v>159</v>
      </c>
      <c r="AU304" s="230" t="s">
        <v>82</v>
      </c>
      <c r="AY304" s="17" t="s">
        <v>158</v>
      </c>
      <c r="BE304" s="231">
        <f>IF(N304="základní",J304,0)</f>
        <v>0</v>
      </c>
      <c r="BF304" s="231">
        <f>IF(N304="snížená",J304,0)</f>
        <v>0</v>
      </c>
      <c r="BG304" s="231">
        <f>IF(N304="zákl. přenesená",J304,0)</f>
        <v>0</v>
      </c>
      <c r="BH304" s="231">
        <f>IF(N304="sníž. přenesená",J304,0)</f>
        <v>0</v>
      </c>
      <c r="BI304" s="231">
        <f>IF(N304="nulová",J304,0)</f>
        <v>0</v>
      </c>
      <c r="BJ304" s="17" t="s">
        <v>82</v>
      </c>
      <c r="BK304" s="231">
        <f>ROUND(I304*H304,2)</f>
        <v>0</v>
      </c>
      <c r="BL304" s="17" t="s">
        <v>236</v>
      </c>
      <c r="BM304" s="230" t="s">
        <v>538</v>
      </c>
    </row>
    <row r="305" spans="1:47" s="2" customFormat="1" ht="12">
      <c r="A305" s="38"/>
      <c r="B305" s="39"/>
      <c r="C305" s="40"/>
      <c r="D305" s="232" t="s">
        <v>165</v>
      </c>
      <c r="E305" s="40"/>
      <c r="F305" s="233" t="s">
        <v>539</v>
      </c>
      <c r="G305" s="40"/>
      <c r="H305" s="40"/>
      <c r="I305" s="136"/>
      <c r="J305" s="40"/>
      <c r="K305" s="40"/>
      <c r="L305" s="44"/>
      <c r="M305" s="234"/>
      <c r="N305" s="235"/>
      <c r="O305" s="84"/>
      <c r="P305" s="84"/>
      <c r="Q305" s="84"/>
      <c r="R305" s="84"/>
      <c r="S305" s="84"/>
      <c r="T305" s="85"/>
      <c r="U305" s="38"/>
      <c r="V305" s="38"/>
      <c r="W305" s="38"/>
      <c r="X305" s="38"/>
      <c r="Y305" s="38"/>
      <c r="Z305" s="38"/>
      <c r="AA305" s="38"/>
      <c r="AB305" s="38"/>
      <c r="AC305" s="38"/>
      <c r="AD305" s="38"/>
      <c r="AE305" s="38"/>
      <c r="AT305" s="17" t="s">
        <v>165</v>
      </c>
      <c r="AU305" s="17" t="s">
        <v>82</v>
      </c>
    </row>
    <row r="306" spans="1:51" s="13" customFormat="1" ht="12">
      <c r="A306" s="13"/>
      <c r="B306" s="236"/>
      <c r="C306" s="237"/>
      <c r="D306" s="232" t="s">
        <v>166</v>
      </c>
      <c r="E306" s="238" t="s">
        <v>19</v>
      </c>
      <c r="F306" s="239" t="s">
        <v>282</v>
      </c>
      <c r="G306" s="237"/>
      <c r="H306" s="240">
        <v>20</v>
      </c>
      <c r="I306" s="241"/>
      <c r="J306" s="237"/>
      <c r="K306" s="237"/>
      <c r="L306" s="242"/>
      <c r="M306" s="243"/>
      <c r="N306" s="244"/>
      <c r="O306" s="244"/>
      <c r="P306" s="244"/>
      <c r="Q306" s="244"/>
      <c r="R306" s="244"/>
      <c r="S306" s="244"/>
      <c r="T306" s="245"/>
      <c r="U306" s="13"/>
      <c r="V306" s="13"/>
      <c r="W306" s="13"/>
      <c r="X306" s="13"/>
      <c r="Y306" s="13"/>
      <c r="Z306" s="13"/>
      <c r="AA306" s="13"/>
      <c r="AB306" s="13"/>
      <c r="AC306" s="13"/>
      <c r="AD306" s="13"/>
      <c r="AE306" s="13"/>
      <c r="AT306" s="246" t="s">
        <v>166</v>
      </c>
      <c r="AU306" s="246" t="s">
        <v>82</v>
      </c>
      <c r="AV306" s="13" t="s">
        <v>85</v>
      </c>
      <c r="AW306" s="13" t="s">
        <v>34</v>
      </c>
      <c r="AX306" s="13" t="s">
        <v>82</v>
      </c>
      <c r="AY306" s="246" t="s">
        <v>158</v>
      </c>
    </row>
    <row r="307" spans="1:65" s="2" customFormat="1" ht="16.5" customHeight="1">
      <c r="A307" s="38"/>
      <c r="B307" s="39"/>
      <c r="C307" s="259" t="s">
        <v>554</v>
      </c>
      <c r="D307" s="259" t="s">
        <v>199</v>
      </c>
      <c r="E307" s="260" t="s">
        <v>542</v>
      </c>
      <c r="F307" s="261" t="s">
        <v>543</v>
      </c>
      <c r="G307" s="262" t="s">
        <v>531</v>
      </c>
      <c r="H307" s="263">
        <v>21</v>
      </c>
      <c r="I307" s="264"/>
      <c r="J307" s="265">
        <f>ROUND(I307*H307,2)</f>
        <v>0</v>
      </c>
      <c r="K307" s="261" t="s">
        <v>213</v>
      </c>
      <c r="L307" s="266"/>
      <c r="M307" s="267" t="s">
        <v>19</v>
      </c>
      <c r="N307" s="268" t="s">
        <v>45</v>
      </c>
      <c r="O307" s="84"/>
      <c r="P307" s="228">
        <f>O307*H307</f>
        <v>0</v>
      </c>
      <c r="Q307" s="228">
        <v>0.001</v>
      </c>
      <c r="R307" s="228">
        <f>Q307*H307</f>
        <v>0.021</v>
      </c>
      <c r="S307" s="228">
        <v>0</v>
      </c>
      <c r="T307" s="229">
        <f>S307*H307</f>
        <v>0</v>
      </c>
      <c r="U307" s="38"/>
      <c r="V307" s="38"/>
      <c r="W307" s="38"/>
      <c r="X307" s="38"/>
      <c r="Y307" s="38"/>
      <c r="Z307" s="38"/>
      <c r="AA307" s="38"/>
      <c r="AB307" s="38"/>
      <c r="AC307" s="38"/>
      <c r="AD307" s="38"/>
      <c r="AE307" s="38"/>
      <c r="AR307" s="230" t="s">
        <v>241</v>
      </c>
      <c r="AT307" s="230" t="s">
        <v>199</v>
      </c>
      <c r="AU307" s="230" t="s">
        <v>82</v>
      </c>
      <c r="AY307" s="17" t="s">
        <v>158</v>
      </c>
      <c r="BE307" s="231">
        <f>IF(N307="základní",J307,0)</f>
        <v>0</v>
      </c>
      <c r="BF307" s="231">
        <f>IF(N307="snížená",J307,0)</f>
        <v>0</v>
      </c>
      <c r="BG307" s="231">
        <f>IF(N307="zákl. přenesená",J307,0)</f>
        <v>0</v>
      </c>
      <c r="BH307" s="231">
        <f>IF(N307="sníž. přenesená",J307,0)</f>
        <v>0</v>
      </c>
      <c r="BI307" s="231">
        <f>IF(N307="nulová",J307,0)</f>
        <v>0</v>
      </c>
      <c r="BJ307" s="17" t="s">
        <v>82</v>
      </c>
      <c r="BK307" s="231">
        <f>ROUND(I307*H307,2)</f>
        <v>0</v>
      </c>
      <c r="BL307" s="17" t="s">
        <v>236</v>
      </c>
      <c r="BM307" s="230" t="s">
        <v>544</v>
      </c>
    </row>
    <row r="308" spans="1:47" s="2" customFormat="1" ht="12">
      <c r="A308" s="38"/>
      <c r="B308" s="39"/>
      <c r="C308" s="40"/>
      <c r="D308" s="232" t="s">
        <v>165</v>
      </c>
      <c r="E308" s="40"/>
      <c r="F308" s="233" t="s">
        <v>543</v>
      </c>
      <c r="G308" s="40"/>
      <c r="H308" s="40"/>
      <c r="I308" s="136"/>
      <c r="J308" s="40"/>
      <c r="K308" s="40"/>
      <c r="L308" s="44"/>
      <c r="M308" s="234"/>
      <c r="N308" s="235"/>
      <c r="O308" s="84"/>
      <c r="P308" s="84"/>
      <c r="Q308" s="84"/>
      <c r="R308" s="84"/>
      <c r="S308" s="84"/>
      <c r="T308" s="85"/>
      <c r="U308" s="38"/>
      <c r="V308" s="38"/>
      <c r="W308" s="38"/>
      <c r="X308" s="38"/>
      <c r="Y308" s="38"/>
      <c r="Z308" s="38"/>
      <c r="AA308" s="38"/>
      <c r="AB308" s="38"/>
      <c r="AC308" s="38"/>
      <c r="AD308" s="38"/>
      <c r="AE308" s="38"/>
      <c r="AT308" s="17" t="s">
        <v>165</v>
      </c>
      <c r="AU308" s="17" t="s">
        <v>82</v>
      </c>
    </row>
    <row r="309" spans="1:47" s="2" customFormat="1" ht="12">
      <c r="A309" s="38"/>
      <c r="B309" s="39"/>
      <c r="C309" s="40"/>
      <c r="D309" s="232" t="s">
        <v>181</v>
      </c>
      <c r="E309" s="40"/>
      <c r="F309" s="258" t="s">
        <v>545</v>
      </c>
      <c r="G309" s="40"/>
      <c r="H309" s="40"/>
      <c r="I309" s="136"/>
      <c r="J309" s="40"/>
      <c r="K309" s="40"/>
      <c r="L309" s="44"/>
      <c r="M309" s="234"/>
      <c r="N309" s="235"/>
      <c r="O309" s="84"/>
      <c r="P309" s="84"/>
      <c r="Q309" s="84"/>
      <c r="R309" s="84"/>
      <c r="S309" s="84"/>
      <c r="T309" s="85"/>
      <c r="U309" s="38"/>
      <c r="V309" s="38"/>
      <c r="W309" s="38"/>
      <c r="X309" s="38"/>
      <c r="Y309" s="38"/>
      <c r="Z309" s="38"/>
      <c r="AA309" s="38"/>
      <c r="AB309" s="38"/>
      <c r="AC309" s="38"/>
      <c r="AD309" s="38"/>
      <c r="AE309" s="38"/>
      <c r="AT309" s="17" t="s">
        <v>181</v>
      </c>
      <c r="AU309" s="17" t="s">
        <v>82</v>
      </c>
    </row>
    <row r="310" spans="1:51" s="13" customFormat="1" ht="12">
      <c r="A310" s="13"/>
      <c r="B310" s="236"/>
      <c r="C310" s="237"/>
      <c r="D310" s="232" t="s">
        <v>166</v>
      </c>
      <c r="E310" s="238" t="s">
        <v>19</v>
      </c>
      <c r="F310" s="239" t="s">
        <v>1571</v>
      </c>
      <c r="G310" s="237"/>
      <c r="H310" s="240">
        <v>21</v>
      </c>
      <c r="I310" s="241"/>
      <c r="J310" s="237"/>
      <c r="K310" s="237"/>
      <c r="L310" s="242"/>
      <c r="M310" s="243"/>
      <c r="N310" s="244"/>
      <c r="O310" s="244"/>
      <c r="P310" s="244"/>
      <c r="Q310" s="244"/>
      <c r="R310" s="244"/>
      <c r="S310" s="244"/>
      <c r="T310" s="245"/>
      <c r="U310" s="13"/>
      <c r="V310" s="13"/>
      <c r="W310" s="13"/>
      <c r="X310" s="13"/>
      <c r="Y310" s="13"/>
      <c r="Z310" s="13"/>
      <c r="AA310" s="13"/>
      <c r="AB310" s="13"/>
      <c r="AC310" s="13"/>
      <c r="AD310" s="13"/>
      <c r="AE310" s="13"/>
      <c r="AT310" s="246" t="s">
        <v>166</v>
      </c>
      <c r="AU310" s="246" t="s">
        <v>82</v>
      </c>
      <c r="AV310" s="13" t="s">
        <v>85</v>
      </c>
      <c r="AW310" s="13" t="s">
        <v>34</v>
      </c>
      <c r="AX310" s="13" t="s">
        <v>82</v>
      </c>
      <c r="AY310" s="246" t="s">
        <v>158</v>
      </c>
    </row>
    <row r="311" spans="1:65" s="2" customFormat="1" ht="16.5" customHeight="1">
      <c r="A311" s="38"/>
      <c r="B311" s="39"/>
      <c r="C311" s="219" t="s">
        <v>558</v>
      </c>
      <c r="D311" s="219" t="s">
        <v>159</v>
      </c>
      <c r="E311" s="220" t="s">
        <v>937</v>
      </c>
      <c r="F311" s="221" t="s">
        <v>938</v>
      </c>
      <c r="G311" s="222" t="s">
        <v>202</v>
      </c>
      <c r="H311" s="223">
        <v>2</v>
      </c>
      <c r="I311" s="224"/>
      <c r="J311" s="225">
        <f>ROUND(I311*H311,2)</f>
        <v>0</v>
      </c>
      <c r="K311" s="221" t="s">
        <v>213</v>
      </c>
      <c r="L311" s="44"/>
      <c r="M311" s="226" t="s">
        <v>19</v>
      </c>
      <c r="N311" s="227" t="s">
        <v>45</v>
      </c>
      <c r="O311" s="84"/>
      <c r="P311" s="228">
        <f>O311*H311</f>
        <v>0</v>
      </c>
      <c r="Q311" s="228">
        <v>0</v>
      </c>
      <c r="R311" s="228">
        <f>Q311*H311</f>
        <v>0</v>
      </c>
      <c r="S311" s="228">
        <v>0</v>
      </c>
      <c r="T311" s="229">
        <f>S311*H311</f>
        <v>0</v>
      </c>
      <c r="U311" s="38"/>
      <c r="V311" s="38"/>
      <c r="W311" s="38"/>
      <c r="X311" s="38"/>
      <c r="Y311" s="38"/>
      <c r="Z311" s="38"/>
      <c r="AA311" s="38"/>
      <c r="AB311" s="38"/>
      <c r="AC311" s="38"/>
      <c r="AD311" s="38"/>
      <c r="AE311" s="38"/>
      <c r="AR311" s="230" t="s">
        <v>236</v>
      </c>
      <c r="AT311" s="230" t="s">
        <v>159</v>
      </c>
      <c r="AU311" s="230" t="s">
        <v>82</v>
      </c>
      <c r="AY311" s="17" t="s">
        <v>158</v>
      </c>
      <c r="BE311" s="231">
        <f>IF(N311="základní",J311,0)</f>
        <v>0</v>
      </c>
      <c r="BF311" s="231">
        <f>IF(N311="snížená",J311,0)</f>
        <v>0</v>
      </c>
      <c r="BG311" s="231">
        <f>IF(N311="zákl. přenesená",J311,0)</f>
        <v>0</v>
      </c>
      <c r="BH311" s="231">
        <f>IF(N311="sníž. přenesená",J311,0)</f>
        <v>0</v>
      </c>
      <c r="BI311" s="231">
        <f>IF(N311="nulová",J311,0)</f>
        <v>0</v>
      </c>
      <c r="BJ311" s="17" t="s">
        <v>82</v>
      </c>
      <c r="BK311" s="231">
        <f>ROUND(I311*H311,2)</f>
        <v>0</v>
      </c>
      <c r="BL311" s="17" t="s">
        <v>236</v>
      </c>
      <c r="BM311" s="230" t="s">
        <v>1572</v>
      </c>
    </row>
    <row r="312" spans="1:47" s="2" customFormat="1" ht="12">
      <c r="A312" s="38"/>
      <c r="B312" s="39"/>
      <c r="C312" s="40"/>
      <c r="D312" s="232" t="s">
        <v>165</v>
      </c>
      <c r="E312" s="40"/>
      <c r="F312" s="233" t="s">
        <v>940</v>
      </c>
      <c r="G312" s="40"/>
      <c r="H312" s="40"/>
      <c r="I312" s="136"/>
      <c r="J312" s="40"/>
      <c r="K312" s="40"/>
      <c r="L312" s="44"/>
      <c r="M312" s="234"/>
      <c r="N312" s="235"/>
      <c r="O312" s="84"/>
      <c r="P312" s="84"/>
      <c r="Q312" s="84"/>
      <c r="R312" s="84"/>
      <c r="S312" s="84"/>
      <c r="T312" s="85"/>
      <c r="U312" s="38"/>
      <c r="V312" s="38"/>
      <c r="W312" s="38"/>
      <c r="X312" s="38"/>
      <c r="Y312" s="38"/>
      <c r="Z312" s="38"/>
      <c r="AA312" s="38"/>
      <c r="AB312" s="38"/>
      <c r="AC312" s="38"/>
      <c r="AD312" s="38"/>
      <c r="AE312" s="38"/>
      <c r="AT312" s="17" t="s">
        <v>165</v>
      </c>
      <c r="AU312" s="17" t="s">
        <v>82</v>
      </c>
    </row>
    <row r="313" spans="1:51" s="13" customFormat="1" ht="12">
      <c r="A313" s="13"/>
      <c r="B313" s="236"/>
      <c r="C313" s="237"/>
      <c r="D313" s="232" t="s">
        <v>166</v>
      </c>
      <c r="E313" s="238" t="s">
        <v>19</v>
      </c>
      <c r="F313" s="239" t="s">
        <v>1573</v>
      </c>
      <c r="G313" s="237"/>
      <c r="H313" s="240">
        <v>2</v>
      </c>
      <c r="I313" s="241"/>
      <c r="J313" s="237"/>
      <c r="K313" s="237"/>
      <c r="L313" s="242"/>
      <c r="M313" s="243"/>
      <c r="N313" s="244"/>
      <c r="O313" s="244"/>
      <c r="P313" s="244"/>
      <c r="Q313" s="244"/>
      <c r="R313" s="244"/>
      <c r="S313" s="244"/>
      <c r="T313" s="245"/>
      <c r="U313" s="13"/>
      <c r="V313" s="13"/>
      <c r="W313" s="13"/>
      <c r="X313" s="13"/>
      <c r="Y313" s="13"/>
      <c r="Z313" s="13"/>
      <c r="AA313" s="13"/>
      <c r="AB313" s="13"/>
      <c r="AC313" s="13"/>
      <c r="AD313" s="13"/>
      <c r="AE313" s="13"/>
      <c r="AT313" s="246" t="s">
        <v>166</v>
      </c>
      <c r="AU313" s="246" t="s">
        <v>82</v>
      </c>
      <c r="AV313" s="13" t="s">
        <v>85</v>
      </c>
      <c r="AW313" s="13" t="s">
        <v>34</v>
      </c>
      <c r="AX313" s="13" t="s">
        <v>82</v>
      </c>
      <c r="AY313" s="246" t="s">
        <v>158</v>
      </c>
    </row>
    <row r="314" spans="1:65" s="2" customFormat="1" ht="16.5" customHeight="1">
      <c r="A314" s="38"/>
      <c r="B314" s="39"/>
      <c r="C314" s="219" t="s">
        <v>563</v>
      </c>
      <c r="D314" s="219" t="s">
        <v>159</v>
      </c>
      <c r="E314" s="220" t="s">
        <v>549</v>
      </c>
      <c r="F314" s="221" t="s">
        <v>550</v>
      </c>
      <c r="G314" s="222" t="s">
        <v>202</v>
      </c>
      <c r="H314" s="223">
        <v>11</v>
      </c>
      <c r="I314" s="224"/>
      <c r="J314" s="225">
        <f>ROUND(I314*H314,2)</f>
        <v>0</v>
      </c>
      <c r="K314" s="221" t="s">
        <v>213</v>
      </c>
      <c r="L314" s="44"/>
      <c r="M314" s="226" t="s">
        <v>19</v>
      </c>
      <c r="N314" s="227" t="s">
        <v>45</v>
      </c>
      <c r="O314" s="84"/>
      <c r="P314" s="228">
        <f>O314*H314</f>
        <v>0</v>
      </c>
      <c r="Q314" s="228">
        <v>0</v>
      </c>
      <c r="R314" s="228">
        <f>Q314*H314</f>
        <v>0</v>
      </c>
      <c r="S314" s="228">
        <v>0</v>
      </c>
      <c r="T314" s="229">
        <f>S314*H314</f>
        <v>0</v>
      </c>
      <c r="U314" s="38"/>
      <c r="V314" s="38"/>
      <c r="W314" s="38"/>
      <c r="X314" s="38"/>
      <c r="Y314" s="38"/>
      <c r="Z314" s="38"/>
      <c r="AA314" s="38"/>
      <c r="AB314" s="38"/>
      <c r="AC314" s="38"/>
      <c r="AD314" s="38"/>
      <c r="AE314" s="38"/>
      <c r="AR314" s="230" t="s">
        <v>195</v>
      </c>
      <c r="AT314" s="230" t="s">
        <v>159</v>
      </c>
      <c r="AU314" s="230" t="s">
        <v>82</v>
      </c>
      <c r="AY314" s="17" t="s">
        <v>158</v>
      </c>
      <c r="BE314" s="231">
        <f>IF(N314="základní",J314,0)</f>
        <v>0</v>
      </c>
      <c r="BF314" s="231">
        <f>IF(N314="snížená",J314,0)</f>
        <v>0</v>
      </c>
      <c r="BG314" s="231">
        <f>IF(N314="zákl. přenesená",J314,0)</f>
        <v>0</v>
      </c>
      <c r="BH314" s="231">
        <f>IF(N314="sníž. přenesená",J314,0)</f>
        <v>0</v>
      </c>
      <c r="BI314" s="231">
        <f>IF(N314="nulová",J314,0)</f>
        <v>0</v>
      </c>
      <c r="BJ314" s="17" t="s">
        <v>82</v>
      </c>
      <c r="BK314" s="231">
        <f>ROUND(I314*H314,2)</f>
        <v>0</v>
      </c>
      <c r="BL314" s="17" t="s">
        <v>195</v>
      </c>
      <c r="BM314" s="230" t="s">
        <v>551</v>
      </c>
    </row>
    <row r="315" spans="1:47" s="2" customFormat="1" ht="12">
      <c r="A315" s="38"/>
      <c r="B315" s="39"/>
      <c r="C315" s="40"/>
      <c r="D315" s="232" t="s">
        <v>165</v>
      </c>
      <c r="E315" s="40"/>
      <c r="F315" s="233" t="s">
        <v>552</v>
      </c>
      <c r="G315" s="40"/>
      <c r="H315" s="40"/>
      <c r="I315" s="136"/>
      <c r="J315" s="40"/>
      <c r="K315" s="40"/>
      <c r="L315" s="44"/>
      <c r="M315" s="234"/>
      <c r="N315" s="235"/>
      <c r="O315" s="84"/>
      <c r="P315" s="84"/>
      <c r="Q315" s="84"/>
      <c r="R315" s="84"/>
      <c r="S315" s="84"/>
      <c r="T315" s="85"/>
      <c r="U315" s="38"/>
      <c r="V315" s="38"/>
      <c r="W315" s="38"/>
      <c r="X315" s="38"/>
      <c r="Y315" s="38"/>
      <c r="Z315" s="38"/>
      <c r="AA315" s="38"/>
      <c r="AB315" s="38"/>
      <c r="AC315" s="38"/>
      <c r="AD315" s="38"/>
      <c r="AE315" s="38"/>
      <c r="AT315" s="17" t="s">
        <v>165</v>
      </c>
      <c r="AU315" s="17" t="s">
        <v>82</v>
      </c>
    </row>
    <row r="316" spans="1:47" s="2" customFormat="1" ht="12">
      <c r="A316" s="38"/>
      <c r="B316" s="39"/>
      <c r="C316" s="40"/>
      <c r="D316" s="232" t="s">
        <v>216</v>
      </c>
      <c r="E316" s="40"/>
      <c r="F316" s="258" t="s">
        <v>553</v>
      </c>
      <c r="G316" s="40"/>
      <c r="H316" s="40"/>
      <c r="I316" s="136"/>
      <c r="J316" s="40"/>
      <c r="K316" s="40"/>
      <c r="L316" s="44"/>
      <c r="M316" s="234"/>
      <c r="N316" s="235"/>
      <c r="O316" s="84"/>
      <c r="P316" s="84"/>
      <c r="Q316" s="84"/>
      <c r="R316" s="84"/>
      <c r="S316" s="84"/>
      <c r="T316" s="85"/>
      <c r="U316" s="38"/>
      <c r="V316" s="38"/>
      <c r="W316" s="38"/>
      <c r="X316" s="38"/>
      <c r="Y316" s="38"/>
      <c r="Z316" s="38"/>
      <c r="AA316" s="38"/>
      <c r="AB316" s="38"/>
      <c r="AC316" s="38"/>
      <c r="AD316" s="38"/>
      <c r="AE316" s="38"/>
      <c r="AT316" s="17" t="s">
        <v>216</v>
      </c>
      <c r="AU316" s="17" t="s">
        <v>82</v>
      </c>
    </row>
    <row r="317" spans="1:65" s="2" customFormat="1" ht="16.5" customHeight="1">
      <c r="A317" s="38"/>
      <c r="B317" s="39"/>
      <c r="C317" s="259" t="s">
        <v>567</v>
      </c>
      <c r="D317" s="259" t="s">
        <v>199</v>
      </c>
      <c r="E317" s="260" t="s">
        <v>555</v>
      </c>
      <c r="F317" s="261" t="s">
        <v>556</v>
      </c>
      <c r="G317" s="262" t="s">
        <v>202</v>
      </c>
      <c r="H317" s="263">
        <v>11</v>
      </c>
      <c r="I317" s="264"/>
      <c r="J317" s="265">
        <f>ROUND(I317*H317,2)</f>
        <v>0</v>
      </c>
      <c r="K317" s="261" t="s">
        <v>213</v>
      </c>
      <c r="L317" s="266"/>
      <c r="M317" s="267" t="s">
        <v>19</v>
      </c>
      <c r="N317" s="268" t="s">
        <v>45</v>
      </c>
      <c r="O317" s="84"/>
      <c r="P317" s="228">
        <f>O317*H317</f>
        <v>0</v>
      </c>
      <c r="Q317" s="228">
        <v>0.00016</v>
      </c>
      <c r="R317" s="228">
        <f>Q317*H317</f>
        <v>0.00176</v>
      </c>
      <c r="S317" s="228">
        <v>0</v>
      </c>
      <c r="T317" s="229">
        <f>S317*H317</f>
        <v>0</v>
      </c>
      <c r="U317" s="38"/>
      <c r="V317" s="38"/>
      <c r="W317" s="38"/>
      <c r="X317" s="38"/>
      <c r="Y317" s="38"/>
      <c r="Z317" s="38"/>
      <c r="AA317" s="38"/>
      <c r="AB317" s="38"/>
      <c r="AC317" s="38"/>
      <c r="AD317" s="38"/>
      <c r="AE317" s="38"/>
      <c r="AR317" s="230" t="s">
        <v>241</v>
      </c>
      <c r="AT317" s="230" t="s">
        <v>199</v>
      </c>
      <c r="AU317" s="230" t="s">
        <v>82</v>
      </c>
      <c r="AY317" s="17" t="s">
        <v>158</v>
      </c>
      <c r="BE317" s="231">
        <f>IF(N317="základní",J317,0)</f>
        <v>0</v>
      </c>
      <c r="BF317" s="231">
        <f>IF(N317="snížená",J317,0)</f>
        <v>0</v>
      </c>
      <c r="BG317" s="231">
        <f>IF(N317="zákl. přenesená",J317,0)</f>
        <v>0</v>
      </c>
      <c r="BH317" s="231">
        <f>IF(N317="sníž. přenesená",J317,0)</f>
        <v>0</v>
      </c>
      <c r="BI317" s="231">
        <f>IF(N317="nulová",J317,0)</f>
        <v>0</v>
      </c>
      <c r="BJ317" s="17" t="s">
        <v>82</v>
      </c>
      <c r="BK317" s="231">
        <f>ROUND(I317*H317,2)</f>
        <v>0</v>
      </c>
      <c r="BL317" s="17" t="s">
        <v>236</v>
      </c>
      <c r="BM317" s="230" t="s">
        <v>557</v>
      </c>
    </row>
    <row r="318" spans="1:47" s="2" customFormat="1" ht="12">
      <c r="A318" s="38"/>
      <c r="B318" s="39"/>
      <c r="C318" s="40"/>
      <c r="D318" s="232" t="s">
        <v>165</v>
      </c>
      <c r="E318" s="40"/>
      <c r="F318" s="233" t="s">
        <v>556</v>
      </c>
      <c r="G318" s="40"/>
      <c r="H318" s="40"/>
      <c r="I318" s="136"/>
      <c r="J318" s="40"/>
      <c r="K318" s="40"/>
      <c r="L318" s="44"/>
      <c r="M318" s="234"/>
      <c r="N318" s="235"/>
      <c r="O318" s="84"/>
      <c r="P318" s="84"/>
      <c r="Q318" s="84"/>
      <c r="R318" s="84"/>
      <c r="S318" s="84"/>
      <c r="T318" s="85"/>
      <c r="U318" s="38"/>
      <c r="V318" s="38"/>
      <c r="W318" s="38"/>
      <c r="X318" s="38"/>
      <c r="Y318" s="38"/>
      <c r="Z318" s="38"/>
      <c r="AA318" s="38"/>
      <c r="AB318" s="38"/>
      <c r="AC318" s="38"/>
      <c r="AD318" s="38"/>
      <c r="AE318" s="38"/>
      <c r="AT318" s="17" t="s">
        <v>165</v>
      </c>
      <c r="AU318" s="17" t="s">
        <v>82</v>
      </c>
    </row>
    <row r="319" spans="1:51" s="13" customFormat="1" ht="12">
      <c r="A319" s="13"/>
      <c r="B319" s="236"/>
      <c r="C319" s="237"/>
      <c r="D319" s="232" t="s">
        <v>166</v>
      </c>
      <c r="E319" s="238" t="s">
        <v>19</v>
      </c>
      <c r="F319" s="239" t="s">
        <v>1566</v>
      </c>
      <c r="G319" s="237"/>
      <c r="H319" s="240">
        <v>11</v>
      </c>
      <c r="I319" s="241"/>
      <c r="J319" s="237"/>
      <c r="K319" s="237"/>
      <c r="L319" s="242"/>
      <c r="M319" s="243"/>
      <c r="N319" s="244"/>
      <c r="O319" s="244"/>
      <c r="P319" s="244"/>
      <c r="Q319" s="244"/>
      <c r="R319" s="244"/>
      <c r="S319" s="244"/>
      <c r="T319" s="245"/>
      <c r="U319" s="13"/>
      <c r="V319" s="13"/>
      <c r="W319" s="13"/>
      <c r="X319" s="13"/>
      <c r="Y319" s="13"/>
      <c r="Z319" s="13"/>
      <c r="AA319" s="13"/>
      <c r="AB319" s="13"/>
      <c r="AC319" s="13"/>
      <c r="AD319" s="13"/>
      <c r="AE319" s="13"/>
      <c r="AT319" s="246" t="s">
        <v>166</v>
      </c>
      <c r="AU319" s="246" t="s">
        <v>82</v>
      </c>
      <c r="AV319" s="13" t="s">
        <v>85</v>
      </c>
      <c r="AW319" s="13" t="s">
        <v>34</v>
      </c>
      <c r="AX319" s="13" t="s">
        <v>82</v>
      </c>
      <c r="AY319" s="246" t="s">
        <v>158</v>
      </c>
    </row>
    <row r="320" spans="1:65" s="2" customFormat="1" ht="16.5" customHeight="1">
      <c r="A320" s="38"/>
      <c r="B320" s="39"/>
      <c r="C320" s="219" t="s">
        <v>571</v>
      </c>
      <c r="D320" s="219" t="s">
        <v>159</v>
      </c>
      <c r="E320" s="220" t="s">
        <v>559</v>
      </c>
      <c r="F320" s="221" t="s">
        <v>560</v>
      </c>
      <c r="G320" s="222" t="s">
        <v>202</v>
      </c>
      <c r="H320" s="223">
        <v>38</v>
      </c>
      <c r="I320" s="224"/>
      <c r="J320" s="225">
        <f>ROUND(I320*H320,2)</f>
        <v>0</v>
      </c>
      <c r="K320" s="221" t="s">
        <v>213</v>
      </c>
      <c r="L320" s="44"/>
      <c r="M320" s="226" t="s">
        <v>19</v>
      </c>
      <c r="N320" s="227" t="s">
        <v>45</v>
      </c>
      <c r="O320" s="84"/>
      <c r="P320" s="228">
        <f>O320*H320</f>
        <v>0</v>
      </c>
      <c r="Q320" s="228">
        <v>0</v>
      </c>
      <c r="R320" s="228">
        <f>Q320*H320</f>
        <v>0</v>
      </c>
      <c r="S320" s="228">
        <v>0</v>
      </c>
      <c r="T320" s="229">
        <f>S320*H320</f>
        <v>0</v>
      </c>
      <c r="U320" s="38"/>
      <c r="V320" s="38"/>
      <c r="W320" s="38"/>
      <c r="X320" s="38"/>
      <c r="Y320" s="38"/>
      <c r="Z320" s="38"/>
      <c r="AA320" s="38"/>
      <c r="AB320" s="38"/>
      <c r="AC320" s="38"/>
      <c r="AD320" s="38"/>
      <c r="AE320" s="38"/>
      <c r="AR320" s="230" t="s">
        <v>195</v>
      </c>
      <c r="AT320" s="230" t="s">
        <v>159</v>
      </c>
      <c r="AU320" s="230" t="s">
        <v>82</v>
      </c>
      <c r="AY320" s="17" t="s">
        <v>158</v>
      </c>
      <c r="BE320" s="231">
        <f>IF(N320="základní",J320,0)</f>
        <v>0</v>
      </c>
      <c r="BF320" s="231">
        <f>IF(N320="snížená",J320,0)</f>
        <v>0</v>
      </c>
      <c r="BG320" s="231">
        <f>IF(N320="zákl. přenesená",J320,0)</f>
        <v>0</v>
      </c>
      <c r="BH320" s="231">
        <f>IF(N320="sníž. přenesená",J320,0)</f>
        <v>0</v>
      </c>
      <c r="BI320" s="231">
        <f>IF(N320="nulová",J320,0)</f>
        <v>0</v>
      </c>
      <c r="BJ320" s="17" t="s">
        <v>82</v>
      </c>
      <c r="BK320" s="231">
        <f>ROUND(I320*H320,2)</f>
        <v>0</v>
      </c>
      <c r="BL320" s="17" t="s">
        <v>195</v>
      </c>
      <c r="BM320" s="230" t="s">
        <v>561</v>
      </c>
    </row>
    <row r="321" spans="1:47" s="2" customFormat="1" ht="12">
      <c r="A321" s="38"/>
      <c r="B321" s="39"/>
      <c r="C321" s="40"/>
      <c r="D321" s="232" t="s">
        <v>165</v>
      </c>
      <c r="E321" s="40"/>
      <c r="F321" s="233" t="s">
        <v>562</v>
      </c>
      <c r="G321" s="40"/>
      <c r="H321" s="40"/>
      <c r="I321" s="136"/>
      <c r="J321" s="40"/>
      <c r="K321" s="40"/>
      <c r="L321" s="44"/>
      <c r="M321" s="234"/>
      <c r="N321" s="235"/>
      <c r="O321" s="84"/>
      <c r="P321" s="84"/>
      <c r="Q321" s="84"/>
      <c r="R321" s="84"/>
      <c r="S321" s="84"/>
      <c r="T321" s="85"/>
      <c r="U321" s="38"/>
      <c r="V321" s="38"/>
      <c r="W321" s="38"/>
      <c r="X321" s="38"/>
      <c r="Y321" s="38"/>
      <c r="Z321" s="38"/>
      <c r="AA321" s="38"/>
      <c r="AB321" s="38"/>
      <c r="AC321" s="38"/>
      <c r="AD321" s="38"/>
      <c r="AE321" s="38"/>
      <c r="AT321" s="17" t="s">
        <v>165</v>
      </c>
      <c r="AU321" s="17" t="s">
        <v>82</v>
      </c>
    </row>
    <row r="322" spans="1:47" s="2" customFormat="1" ht="12">
      <c r="A322" s="38"/>
      <c r="B322" s="39"/>
      <c r="C322" s="40"/>
      <c r="D322" s="232" t="s">
        <v>216</v>
      </c>
      <c r="E322" s="40"/>
      <c r="F322" s="258" t="s">
        <v>553</v>
      </c>
      <c r="G322" s="40"/>
      <c r="H322" s="40"/>
      <c r="I322" s="136"/>
      <c r="J322" s="40"/>
      <c r="K322" s="40"/>
      <c r="L322" s="44"/>
      <c r="M322" s="234"/>
      <c r="N322" s="235"/>
      <c r="O322" s="84"/>
      <c r="P322" s="84"/>
      <c r="Q322" s="84"/>
      <c r="R322" s="84"/>
      <c r="S322" s="84"/>
      <c r="T322" s="85"/>
      <c r="U322" s="38"/>
      <c r="V322" s="38"/>
      <c r="W322" s="38"/>
      <c r="X322" s="38"/>
      <c r="Y322" s="38"/>
      <c r="Z322" s="38"/>
      <c r="AA322" s="38"/>
      <c r="AB322" s="38"/>
      <c r="AC322" s="38"/>
      <c r="AD322" s="38"/>
      <c r="AE322" s="38"/>
      <c r="AT322" s="17" t="s">
        <v>216</v>
      </c>
      <c r="AU322" s="17" t="s">
        <v>82</v>
      </c>
    </row>
    <row r="323" spans="1:65" s="2" customFormat="1" ht="21.75" customHeight="1">
      <c r="A323" s="38"/>
      <c r="B323" s="39"/>
      <c r="C323" s="259" t="s">
        <v>575</v>
      </c>
      <c r="D323" s="259" t="s">
        <v>199</v>
      </c>
      <c r="E323" s="260" t="s">
        <v>564</v>
      </c>
      <c r="F323" s="261" t="s">
        <v>565</v>
      </c>
      <c r="G323" s="262" t="s">
        <v>202</v>
      </c>
      <c r="H323" s="263">
        <v>12</v>
      </c>
      <c r="I323" s="264"/>
      <c r="J323" s="265">
        <f>ROUND(I323*H323,2)</f>
        <v>0</v>
      </c>
      <c r="K323" s="261" t="s">
        <v>213</v>
      </c>
      <c r="L323" s="266"/>
      <c r="M323" s="267" t="s">
        <v>19</v>
      </c>
      <c r="N323" s="268" t="s">
        <v>45</v>
      </c>
      <c r="O323" s="84"/>
      <c r="P323" s="228">
        <f>O323*H323</f>
        <v>0</v>
      </c>
      <c r="Q323" s="228">
        <v>0.00026</v>
      </c>
      <c r="R323" s="228">
        <f>Q323*H323</f>
        <v>0.0031199999999999995</v>
      </c>
      <c r="S323" s="228">
        <v>0</v>
      </c>
      <c r="T323" s="229">
        <f>S323*H323</f>
        <v>0</v>
      </c>
      <c r="U323" s="38"/>
      <c r="V323" s="38"/>
      <c r="W323" s="38"/>
      <c r="X323" s="38"/>
      <c r="Y323" s="38"/>
      <c r="Z323" s="38"/>
      <c r="AA323" s="38"/>
      <c r="AB323" s="38"/>
      <c r="AC323" s="38"/>
      <c r="AD323" s="38"/>
      <c r="AE323" s="38"/>
      <c r="AR323" s="230" t="s">
        <v>241</v>
      </c>
      <c r="AT323" s="230" t="s">
        <v>199</v>
      </c>
      <c r="AU323" s="230" t="s">
        <v>82</v>
      </c>
      <c r="AY323" s="17" t="s">
        <v>158</v>
      </c>
      <c r="BE323" s="231">
        <f>IF(N323="základní",J323,0)</f>
        <v>0</v>
      </c>
      <c r="BF323" s="231">
        <f>IF(N323="snížená",J323,0)</f>
        <v>0</v>
      </c>
      <c r="BG323" s="231">
        <f>IF(N323="zákl. přenesená",J323,0)</f>
        <v>0</v>
      </c>
      <c r="BH323" s="231">
        <f>IF(N323="sníž. přenesená",J323,0)</f>
        <v>0</v>
      </c>
      <c r="BI323" s="231">
        <f>IF(N323="nulová",J323,0)</f>
        <v>0</v>
      </c>
      <c r="BJ323" s="17" t="s">
        <v>82</v>
      </c>
      <c r="BK323" s="231">
        <f>ROUND(I323*H323,2)</f>
        <v>0</v>
      </c>
      <c r="BL323" s="17" t="s">
        <v>236</v>
      </c>
      <c r="BM323" s="230" t="s">
        <v>566</v>
      </c>
    </row>
    <row r="324" spans="1:47" s="2" customFormat="1" ht="12">
      <c r="A324" s="38"/>
      <c r="B324" s="39"/>
      <c r="C324" s="40"/>
      <c r="D324" s="232" t="s">
        <v>165</v>
      </c>
      <c r="E324" s="40"/>
      <c r="F324" s="233" t="s">
        <v>565</v>
      </c>
      <c r="G324" s="40"/>
      <c r="H324" s="40"/>
      <c r="I324" s="136"/>
      <c r="J324" s="40"/>
      <c r="K324" s="40"/>
      <c r="L324" s="44"/>
      <c r="M324" s="234"/>
      <c r="N324" s="235"/>
      <c r="O324" s="84"/>
      <c r="P324" s="84"/>
      <c r="Q324" s="84"/>
      <c r="R324" s="84"/>
      <c r="S324" s="84"/>
      <c r="T324" s="85"/>
      <c r="U324" s="38"/>
      <c r="V324" s="38"/>
      <c r="W324" s="38"/>
      <c r="X324" s="38"/>
      <c r="Y324" s="38"/>
      <c r="Z324" s="38"/>
      <c r="AA324" s="38"/>
      <c r="AB324" s="38"/>
      <c r="AC324" s="38"/>
      <c r="AD324" s="38"/>
      <c r="AE324" s="38"/>
      <c r="AT324" s="17" t="s">
        <v>165</v>
      </c>
      <c r="AU324" s="17" t="s">
        <v>82</v>
      </c>
    </row>
    <row r="325" spans="1:65" s="2" customFormat="1" ht="21.75" customHeight="1">
      <c r="A325" s="38"/>
      <c r="B325" s="39"/>
      <c r="C325" s="259" t="s">
        <v>581</v>
      </c>
      <c r="D325" s="259" t="s">
        <v>199</v>
      </c>
      <c r="E325" s="260" t="s">
        <v>568</v>
      </c>
      <c r="F325" s="261" t="s">
        <v>569</v>
      </c>
      <c r="G325" s="262" t="s">
        <v>202</v>
      </c>
      <c r="H325" s="263">
        <v>26</v>
      </c>
      <c r="I325" s="264"/>
      <c r="J325" s="265">
        <f>ROUND(I325*H325,2)</f>
        <v>0</v>
      </c>
      <c r="K325" s="261" t="s">
        <v>213</v>
      </c>
      <c r="L325" s="266"/>
      <c r="M325" s="267" t="s">
        <v>19</v>
      </c>
      <c r="N325" s="268" t="s">
        <v>45</v>
      </c>
      <c r="O325" s="84"/>
      <c r="P325" s="228">
        <f>O325*H325</f>
        <v>0</v>
      </c>
      <c r="Q325" s="228">
        <v>0.0007</v>
      </c>
      <c r="R325" s="228">
        <f>Q325*H325</f>
        <v>0.0182</v>
      </c>
      <c r="S325" s="228">
        <v>0</v>
      </c>
      <c r="T325" s="229">
        <f>S325*H325</f>
        <v>0</v>
      </c>
      <c r="U325" s="38"/>
      <c r="V325" s="38"/>
      <c r="W325" s="38"/>
      <c r="X325" s="38"/>
      <c r="Y325" s="38"/>
      <c r="Z325" s="38"/>
      <c r="AA325" s="38"/>
      <c r="AB325" s="38"/>
      <c r="AC325" s="38"/>
      <c r="AD325" s="38"/>
      <c r="AE325" s="38"/>
      <c r="AR325" s="230" t="s">
        <v>241</v>
      </c>
      <c r="AT325" s="230" t="s">
        <v>199</v>
      </c>
      <c r="AU325" s="230" t="s">
        <v>82</v>
      </c>
      <c r="AY325" s="17" t="s">
        <v>158</v>
      </c>
      <c r="BE325" s="231">
        <f>IF(N325="základní",J325,0)</f>
        <v>0</v>
      </c>
      <c r="BF325" s="231">
        <f>IF(N325="snížená",J325,0)</f>
        <v>0</v>
      </c>
      <c r="BG325" s="231">
        <f>IF(N325="zákl. přenesená",J325,0)</f>
        <v>0</v>
      </c>
      <c r="BH325" s="231">
        <f>IF(N325="sníž. přenesená",J325,0)</f>
        <v>0</v>
      </c>
      <c r="BI325" s="231">
        <f>IF(N325="nulová",J325,0)</f>
        <v>0</v>
      </c>
      <c r="BJ325" s="17" t="s">
        <v>82</v>
      </c>
      <c r="BK325" s="231">
        <f>ROUND(I325*H325,2)</f>
        <v>0</v>
      </c>
      <c r="BL325" s="17" t="s">
        <v>236</v>
      </c>
      <c r="BM325" s="230" t="s">
        <v>570</v>
      </c>
    </row>
    <row r="326" spans="1:47" s="2" customFormat="1" ht="12">
      <c r="A326" s="38"/>
      <c r="B326" s="39"/>
      <c r="C326" s="40"/>
      <c r="D326" s="232" t="s">
        <v>165</v>
      </c>
      <c r="E326" s="40"/>
      <c r="F326" s="233" t="s">
        <v>569</v>
      </c>
      <c r="G326" s="40"/>
      <c r="H326" s="40"/>
      <c r="I326" s="136"/>
      <c r="J326" s="40"/>
      <c r="K326" s="40"/>
      <c r="L326" s="44"/>
      <c r="M326" s="234"/>
      <c r="N326" s="235"/>
      <c r="O326" s="84"/>
      <c r="P326" s="84"/>
      <c r="Q326" s="84"/>
      <c r="R326" s="84"/>
      <c r="S326" s="84"/>
      <c r="T326" s="85"/>
      <c r="U326" s="38"/>
      <c r="V326" s="38"/>
      <c r="W326" s="38"/>
      <c r="X326" s="38"/>
      <c r="Y326" s="38"/>
      <c r="Z326" s="38"/>
      <c r="AA326" s="38"/>
      <c r="AB326" s="38"/>
      <c r="AC326" s="38"/>
      <c r="AD326" s="38"/>
      <c r="AE326" s="38"/>
      <c r="AT326" s="17" t="s">
        <v>165</v>
      </c>
      <c r="AU326" s="17" t="s">
        <v>82</v>
      </c>
    </row>
    <row r="327" spans="1:65" s="2" customFormat="1" ht="21.75" customHeight="1">
      <c r="A327" s="38"/>
      <c r="B327" s="39"/>
      <c r="C327" s="219" t="s">
        <v>585</v>
      </c>
      <c r="D327" s="219" t="s">
        <v>159</v>
      </c>
      <c r="E327" s="220" t="s">
        <v>572</v>
      </c>
      <c r="F327" s="221" t="s">
        <v>573</v>
      </c>
      <c r="G327" s="222" t="s">
        <v>202</v>
      </c>
      <c r="H327" s="223">
        <v>2</v>
      </c>
      <c r="I327" s="224"/>
      <c r="J327" s="225">
        <f>ROUND(I327*H327,2)</f>
        <v>0</v>
      </c>
      <c r="K327" s="221" t="s">
        <v>19</v>
      </c>
      <c r="L327" s="44"/>
      <c r="M327" s="226" t="s">
        <v>19</v>
      </c>
      <c r="N327" s="227" t="s">
        <v>45</v>
      </c>
      <c r="O327" s="84"/>
      <c r="P327" s="228">
        <f>O327*H327</f>
        <v>0</v>
      </c>
      <c r="Q327" s="228">
        <v>0</v>
      </c>
      <c r="R327" s="228">
        <f>Q327*H327</f>
        <v>0</v>
      </c>
      <c r="S327" s="228">
        <v>0</v>
      </c>
      <c r="T327" s="229">
        <f>S327*H327</f>
        <v>0</v>
      </c>
      <c r="U327" s="38"/>
      <c r="V327" s="38"/>
      <c r="W327" s="38"/>
      <c r="X327" s="38"/>
      <c r="Y327" s="38"/>
      <c r="Z327" s="38"/>
      <c r="AA327" s="38"/>
      <c r="AB327" s="38"/>
      <c r="AC327" s="38"/>
      <c r="AD327" s="38"/>
      <c r="AE327" s="38"/>
      <c r="AR327" s="230" t="s">
        <v>236</v>
      </c>
      <c r="AT327" s="230" t="s">
        <v>159</v>
      </c>
      <c r="AU327" s="230" t="s">
        <v>82</v>
      </c>
      <c r="AY327" s="17" t="s">
        <v>158</v>
      </c>
      <c r="BE327" s="231">
        <f>IF(N327="základní",J327,0)</f>
        <v>0</v>
      </c>
      <c r="BF327" s="231">
        <f>IF(N327="snížená",J327,0)</f>
        <v>0</v>
      </c>
      <c r="BG327" s="231">
        <f>IF(N327="zákl. přenesená",J327,0)</f>
        <v>0</v>
      </c>
      <c r="BH327" s="231">
        <f>IF(N327="sníž. přenesená",J327,0)</f>
        <v>0</v>
      </c>
      <c r="BI327" s="231">
        <f>IF(N327="nulová",J327,0)</f>
        <v>0</v>
      </c>
      <c r="BJ327" s="17" t="s">
        <v>82</v>
      </c>
      <c r="BK327" s="231">
        <f>ROUND(I327*H327,2)</f>
        <v>0</v>
      </c>
      <c r="BL327" s="17" t="s">
        <v>236</v>
      </c>
      <c r="BM327" s="230" t="s">
        <v>574</v>
      </c>
    </row>
    <row r="328" spans="1:47" s="2" customFormat="1" ht="12">
      <c r="A328" s="38"/>
      <c r="B328" s="39"/>
      <c r="C328" s="40"/>
      <c r="D328" s="232" t="s">
        <v>165</v>
      </c>
      <c r="E328" s="40"/>
      <c r="F328" s="233" t="s">
        <v>573</v>
      </c>
      <c r="G328" s="40"/>
      <c r="H328" s="40"/>
      <c r="I328" s="136"/>
      <c r="J328" s="40"/>
      <c r="K328" s="40"/>
      <c r="L328" s="44"/>
      <c r="M328" s="234"/>
      <c r="N328" s="235"/>
      <c r="O328" s="84"/>
      <c r="P328" s="84"/>
      <c r="Q328" s="84"/>
      <c r="R328" s="84"/>
      <c r="S328" s="84"/>
      <c r="T328" s="85"/>
      <c r="U328" s="38"/>
      <c r="V328" s="38"/>
      <c r="W328" s="38"/>
      <c r="X328" s="38"/>
      <c r="Y328" s="38"/>
      <c r="Z328" s="38"/>
      <c r="AA328" s="38"/>
      <c r="AB328" s="38"/>
      <c r="AC328" s="38"/>
      <c r="AD328" s="38"/>
      <c r="AE328" s="38"/>
      <c r="AT328" s="17" t="s">
        <v>165</v>
      </c>
      <c r="AU328" s="17" t="s">
        <v>82</v>
      </c>
    </row>
    <row r="329" spans="1:65" s="2" customFormat="1" ht="21.75" customHeight="1">
      <c r="A329" s="38"/>
      <c r="B329" s="39"/>
      <c r="C329" s="219" t="s">
        <v>590</v>
      </c>
      <c r="D329" s="219" t="s">
        <v>159</v>
      </c>
      <c r="E329" s="220" t="s">
        <v>451</v>
      </c>
      <c r="F329" s="221" t="s">
        <v>452</v>
      </c>
      <c r="G329" s="222" t="s">
        <v>162</v>
      </c>
      <c r="H329" s="223">
        <v>5</v>
      </c>
      <c r="I329" s="224"/>
      <c r="J329" s="225">
        <f>ROUND(I329*H329,2)</f>
        <v>0</v>
      </c>
      <c r="K329" s="221" t="s">
        <v>19</v>
      </c>
      <c r="L329" s="44"/>
      <c r="M329" s="226" t="s">
        <v>19</v>
      </c>
      <c r="N329" s="227" t="s">
        <v>45</v>
      </c>
      <c r="O329" s="84"/>
      <c r="P329" s="228">
        <f>O329*H329</f>
        <v>0</v>
      </c>
      <c r="Q329" s="228">
        <v>0</v>
      </c>
      <c r="R329" s="228">
        <f>Q329*H329</f>
        <v>0</v>
      </c>
      <c r="S329" s="228">
        <v>0</v>
      </c>
      <c r="T329" s="229">
        <f>S329*H329</f>
        <v>0</v>
      </c>
      <c r="U329" s="38"/>
      <c r="V329" s="38"/>
      <c r="W329" s="38"/>
      <c r="X329" s="38"/>
      <c r="Y329" s="38"/>
      <c r="Z329" s="38"/>
      <c r="AA329" s="38"/>
      <c r="AB329" s="38"/>
      <c r="AC329" s="38"/>
      <c r="AD329" s="38"/>
      <c r="AE329" s="38"/>
      <c r="AR329" s="230" t="s">
        <v>236</v>
      </c>
      <c r="AT329" s="230" t="s">
        <v>159</v>
      </c>
      <c r="AU329" s="230" t="s">
        <v>82</v>
      </c>
      <c r="AY329" s="17" t="s">
        <v>158</v>
      </c>
      <c r="BE329" s="231">
        <f>IF(N329="základní",J329,0)</f>
        <v>0</v>
      </c>
      <c r="BF329" s="231">
        <f>IF(N329="snížená",J329,0)</f>
        <v>0</v>
      </c>
      <c r="BG329" s="231">
        <f>IF(N329="zákl. přenesená",J329,0)</f>
        <v>0</v>
      </c>
      <c r="BH329" s="231">
        <f>IF(N329="sníž. přenesená",J329,0)</f>
        <v>0</v>
      </c>
      <c r="BI329" s="231">
        <f>IF(N329="nulová",J329,0)</f>
        <v>0</v>
      </c>
      <c r="BJ329" s="17" t="s">
        <v>82</v>
      </c>
      <c r="BK329" s="231">
        <f>ROUND(I329*H329,2)</f>
        <v>0</v>
      </c>
      <c r="BL329" s="17" t="s">
        <v>236</v>
      </c>
      <c r="BM329" s="230" t="s">
        <v>453</v>
      </c>
    </row>
    <row r="330" spans="1:47" s="2" customFormat="1" ht="12">
      <c r="A330" s="38"/>
      <c r="B330" s="39"/>
      <c r="C330" s="40"/>
      <c r="D330" s="232" t="s">
        <v>165</v>
      </c>
      <c r="E330" s="40"/>
      <c r="F330" s="233" t="s">
        <v>452</v>
      </c>
      <c r="G330" s="40"/>
      <c r="H330" s="40"/>
      <c r="I330" s="136"/>
      <c r="J330" s="40"/>
      <c r="K330" s="40"/>
      <c r="L330" s="44"/>
      <c r="M330" s="234"/>
      <c r="N330" s="235"/>
      <c r="O330" s="84"/>
      <c r="P330" s="84"/>
      <c r="Q330" s="84"/>
      <c r="R330" s="84"/>
      <c r="S330" s="84"/>
      <c r="T330" s="85"/>
      <c r="U330" s="38"/>
      <c r="V330" s="38"/>
      <c r="W330" s="38"/>
      <c r="X330" s="38"/>
      <c r="Y330" s="38"/>
      <c r="Z330" s="38"/>
      <c r="AA330" s="38"/>
      <c r="AB330" s="38"/>
      <c r="AC330" s="38"/>
      <c r="AD330" s="38"/>
      <c r="AE330" s="38"/>
      <c r="AT330" s="17" t="s">
        <v>165</v>
      </c>
      <c r="AU330" s="17" t="s">
        <v>82</v>
      </c>
    </row>
    <row r="331" spans="1:65" s="2" customFormat="1" ht="21.75" customHeight="1">
      <c r="A331" s="38"/>
      <c r="B331" s="39"/>
      <c r="C331" s="259" t="s">
        <v>596</v>
      </c>
      <c r="D331" s="259" t="s">
        <v>199</v>
      </c>
      <c r="E331" s="260" t="s">
        <v>455</v>
      </c>
      <c r="F331" s="261" t="s">
        <v>456</v>
      </c>
      <c r="G331" s="262" t="s">
        <v>162</v>
      </c>
      <c r="H331" s="263">
        <v>5</v>
      </c>
      <c r="I331" s="264"/>
      <c r="J331" s="265">
        <f>ROUND(I331*H331,2)</f>
        <v>0</v>
      </c>
      <c r="K331" s="261" t="s">
        <v>19</v>
      </c>
      <c r="L331" s="266"/>
      <c r="M331" s="267" t="s">
        <v>19</v>
      </c>
      <c r="N331" s="268" t="s">
        <v>45</v>
      </c>
      <c r="O331" s="84"/>
      <c r="P331" s="228">
        <f>O331*H331</f>
        <v>0</v>
      </c>
      <c r="Q331" s="228">
        <v>0.00042</v>
      </c>
      <c r="R331" s="228">
        <f>Q331*H331</f>
        <v>0.0021000000000000003</v>
      </c>
      <c r="S331" s="228">
        <v>0</v>
      </c>
      <c r="T331" s="229">
        <f>S331*H331</f>
        <v>0</v>
      </c>
      <c r="U331" s="38"/>
      <c r="V331" s="38"/>
      <c r="W331" s="38"/>
      <c r="X331" s="38"/>
      <c r="Y331" s="38"/>
      <c r="Z331" s="38"/>
      <c r="AA331" s="38"/>
      <c r="AB331" s="38"/>
      <c r="AC331" s="38"/>
      <c r="AD331" s="38"/>
      <c r="AE331" s="38"/>
      <c r="AR331" s="230" t="s">
        <v>241</v>
      </c>
      <c r="AT331" s="230" t="s">
        <v>199</v>
      </c>
      <c r="AU331" s="230" t="s">
        <v>82</v>
      </c>
      <c r="AY331" s="17" t="s">
        <v>158</v>
      </c>
      <c r="BE331" s="231">
        <f>IF(N331="základní",J331,0)</f>
        <v>0</v>
      </c>
      <c r="BF331" s="231">
        <f>IF(N331="snížená",J331,0)</f>
        <v>0</v>
      </c>
      <c r="BG331" s="231">
        <f>IF(N331="zákl. přenesená",J331,0)</f>
        <v>0</v>
      </c>
      <c r="BH331" s="231">
        <f>IF(N331="sníž. přenesená",J331,0)</f>
        <v>0</v>
      </c>
      <c r="BI331" s="231">
        <f>IF(N331="nulová",J331,0)</f>
        <v>0</v>
      </c>
      <c r="BJ331" s="17" t="s">
        <v>82</v>
      </c>
      <c r="BK331" s="231">
        <f>ROUND(I331*H331,2)</f>
        <v>0</v>
      </c>
      <c r="BL331" s="17" t="s">
        <v>236</v>
      </c>
      <c r="BM331" s="230" t="s">
        <v>457</v>
      </c>
    </row>
    <row r="332" spans="1:47" s="2" customFormat="1" ht="12">
      <c r="A332" s="38"/>
      <c r="B332" s="39"/>
      <c r="C332" s="40"/>
      <c r="D332" s="232" t="s">
        <v>165</v>
      </c>
      <c r="E332" s="40"/>
      <c r="F332" s="233" t="s">
        <v>456</v>
      </c>
      <c r="G332" s="40"/>
      <c r="H332" s="40"/>
      <c r="I332" s="136"/>
      <c r="J332" s="40"/>
      <c r="K332" s="40"/>
      <c r="L332" s="44"/>
      <c r="M332" s="234"/>
      <c r="N332" s="235"/>
      <c r="O332" s="84"/>
      <c r="P332" s="84"/>
      <c r="Q332" s="84"/>
      <c r="R332" s="84"/>
      <c r="S332" s="84"/>
      <c r="T332" s="85"/>
      <c r="U332" s="38"/>
      <c r="V332" s="38"/>
      <c r="W332" s="38"/>
      <c r="X332" s="38"/>
      <c r="Y332" s="38"/>
      <c r="Z332" s="38"/>
      <c r="AA332" s="38"/>
      <c r="AB332" s="38"/>
      <c r="AC332" s="38"/>
      <c r="AD332" s="38"/>
      <c r="AE332" s="38"/>
      <c r="AT332" s="17" t="s">
        <v>165</v>
      </c>
      <c r="AU332" s="17" t="s">
        <v>82</v>
      </c>
    </row>
    <row r="333" spans="1:51" s="13" customFormat="1" ht="12">
      <c r="A333" s="13"/>
      <c r="B333" s="236"/>
      <c r="C333" s="237"/>
      <c r="D333" s="232" t="s">
        <v>166</v>
      </c>
      <c r="E333" s="238" t="s">
        <v>19</v>
      </c>
      <c r="F333" s="239" t="s">
        <v>191</v>
      </c>
      <c r="G333" s="237"/>
      <c r="H333" s="240">
        <v>5</v>
      </c>
      <c r="I333" s="241"/>
      <c r="J333" s="237"/>
      <c r="K333" s="237"/>
      <c r="L333" s="242"/>
      <c r="M333" s="243"/>
      <c r="N333" s="244"/>
      <c r="O333" s="244"/>
      <c r="P333" s="244"/>
      <c r="Q333" s="244"/>
      <c r="R333" s="244"/>
      <c r="S333" s="244"/>
      <c r="T333" s="245"/>
      <c r="U333" s="13"/>
      <c r="V333" s="13"/>
      <c r="W333" s="13"/>
      <c r="X333" s="13"/>
      <c r="Y333" s="13"/>
      <c r="Z333" s="13"/>
      <c r="AA333" s="13"/>
      <c r="AB333" s="13"/>
      <c r="AC333" s="13"/>
      <c r="AD333" s="13"/>
      <c r="AE333" s="13"/>
      <c r="AT333" s="246" t="s">
        <v>166</v>
      </c>
      <c r="AU333" s="246" t="s">
        <v>82</v>
      </c>
      <c r="AV333" s="13" t="s">
        <v>85</v>
      </c>
      <c r="AW333" s="13" t="s">
        <v>34</v>
      </c>
      <c r="AX333" s="13" t="s">
        <v>82</v>
      </c>
      <c r="AY333" s="246" t="s">
        <v>158</v>
      </c>
    </row>
    <row r="334" spans="1:65" s="2" customFormat="1" ht="21.75" customHeight="1">
      <c r="A334" s="38"/>
      <c r="B334" s="39"/>
      <c r="C334" s="259" t="s">
        <v>601</v>
      </c>
      <c r="D334" s="259" t="s">
        <v>199</v>
      </c>
      <c r="E334" s="260" t="s">
        <v>460</v>
      </c>
      <c r="F334" s="261" t="s">
        <v>461</v>
      </c>
      <c r="G334" s="262" t="s">
        <v>202</v>
      </c>
      <c r="H334" s="263">
        <v>2</v>
      </c>
      <c r="I334" s="264"/>
      <c r="J334" s="265">
        <f>ROUND(I334*H334,2)</f>
        <v>0</v>
      </c>
      <c r="K334" s="261" t="s">
        <v>19</v>
      </c>
      <c r="L334" s="266"/>
      <c r="M334" s="267" t="s">
        <v>19</v>
      </c>
      <c r="N334" s="268" t="s">
        <v>45</v>
      </c>
      <c r="O334" s="84"/>
      <c r="P334" s="228">
        <f>O334*H334</f>
        <v>0</v>
      </c>
      <c r="Q334" s="228">
        <v>0.00042</v>
      </c>
      <c r="R334" s="228">
        <f>Q334*H334</f>
        <v>0.00084</v>
      </c>
      <c r="S334" s="228">
        <v>0</v>
      </c>
      <c r="T334" s="229">
        <f>S334*H334</f>
        <v>0</v>
      </c>
      <c r="U334" s="38"/>
      <c r="V334" s="38"/>
      <c r="W334" s="38"/>
      <c r="X334" s="38"/>
      <c r="Y334" s="38"/>
      <c r="Z334" s="38"/>
      <c r="AA334" s="38"/>
      <c r="AB334" s="38"/>
      <c r="AC334" s="38"/>
      <c r="AD334" s="38"/>
      <c r="AE334" s="38"/>
      <c r="AR334" s="230" t="s">
        <v>241</v>
      </c>
      <c r="AT334" s="230" t="s">
        <v>199</v>
      </c>
      <c r="AU334" s="230" t="s">
        <v>82</v>
      </c>
      <c r="AY334" s="17" t="s">
        <v>158</v>
      </c>
      <c r="BE334" s="231">
        <f>IF(N334="základní",J334,0)</f>
        <v>0</v>
      </c>
      <c r="BF334" s="231">
        <f>IF(N334="snížená",J334,0)</f>
        <v>0</v>
      </c>
      <c r="BG334" s="231">
        <f>IF(N334="zákl. přenesená",J334,0)</f>
        <v>0</v>
      </c>
      <c r="BH334" s="231">
        <f>IF(N334="sníž. přenesená",J334,0)</f>
        <v>0</v>
      </c>
      <c r="BI334" s="231">
        <f>IF(N334="nulová",J334,0)</f>
        <v>0</v>
      </c>
      <c r="BJ334" s="17" t="s">
        <v>82</v>
      </c>
      <c r="BK334" s="231">
        <f>ROUND(I334*H334,2)</f>
        <v>0</v>
      </c>
      <c r="BL334" s="17" t="s">
        <v>236</v>
      </c>
      <c r="BM334" s="230" t="s">
        <v>462</v>
      </c>
    </row>
    <row r="335" spans="1:47" s="2" customFormat="1" ht="12">
      <c r="A335" s="38"/>
      <c r="B335" s="39"/>
      <c r="C335" s="40"/>
      <c r="D335" s="232" t="s">
        <v>165</v>
      </c>
      <c r="E335" s="40"/>
      <c r="F335" s="233" t="s">
        <v>461</v>
      </c>
      <c r="G335" s="40"/>
      <c r="H335" s="40"/>
      <c r="I335" s="136"/>
      <c r="J335" s="40"/>
      <c r="K335" s="40"/>
      <c r="L335" s="44"/>
      <c r="M335" s="234"/>
      <c r="N335" s="235"/>
      <c r="O335" s="84"/>
      <c r="P335" s="84"/>
      <c r="Q335" s="84"/>
      <c r="R335" s="84"/>
      <c r="S335" s="84"/>
      <c r="T335" s="85"/>
      <c r="U335" s="38"/>
      <c r="V335" s="38"/>
      <c r="W335" s="38"/>
      <c r="X335" s="38"/>
      <c r="Y335" s="38"/>
      <c r="Z335" s="38"/>
      <c r="AA335" s="38"/>
      <c r="AB335" s="38"/>
      <c r="AC335" s="38"/>
      <c r="AD335" s="38"/>
      <c r="AE335" s="38"/>
      <c r="AT335" s="17" t="s">
        <v>165</v>
      </c>
      <c r="AU335" s="17" t="s">
        <v>82</v>
      </c>
    </row>
    <row r="336" spans="1:51" s="13" customFormat="1" ht="12">
      <c r="A336" s="13"/>
      <c r="B336" s="236"/>
      <c r="C336" s="237"/>
      <c r="D336" s="232" t="s">
        <v>166</v>
      </c>
      <c r="E336" s="238" t="s">
        <v>19</v>
      </c>
      <c r="F336" s="239" t="s">
        <v>1531</v>
      </c>
      <c r="G336" s="237"/>
      <c r="H336" s="240">
        <v>2</v>
      </c>
      <c r="I336" s="241"/>
      <c r="J336" s="237"/>
      <c r="K336" s="237"/>
      <c r="L336" s="242"/>
      <c r="M336" s="243"/>
      <c r="N336" s="244"/>
      <c r="O336" s="244"/>
      <c r="P336" s="244"/>
      <c r="Q336" s="244"/>
      <c r="R336" s="244"/>
      <c r="S336" s="244"/>
      <c r="T336" s="245"/>
      <c r="U336" s="13"/>
      <c r="V336" s="13"/>
      <c r="W336" s="13"/>
      <c r="X336" s="13"/>
      <c r="Y336" s="13"/>
      <c r="Z336" s="13"/>
      <c r="AA336" s="13"/>
      <c r="AB336" s="13"/>
      <c r="AC336" s="13"/>
      <c r="AD336" s="13"/>
      <c r="AE336" s="13"/>
      <c r="AT336" s="246" t="s">
        <v>166</v>
      </c>
      <c r="AU336" s="246" t="s">
        <v>82</v>
      </c>
      <c r="AV336" s="13" t="s">
        <v>85</v>
      </c>
      <c r="AW336" s="13" t="s">
        <v>34</v>
      </c>
      <c r="AX336" s="13" t="s">
        <v>82</v>
      </c>
      <c r="AY336" s="246" t="s">
        <v>158</v>
      </c>
    </row>
    <row r="337" spans="1:65" s="2" customFormat="1" ht="21.75" customHeight="1">
      <c r="A337" s="38"/>
      <c r="B337" s="39"/>
      <c r="C337" s="219" t="s">
        <v>607</v>
      </c>
      <c r="D337" s="219" t="s">
        <v>159</v>
      </c>
      <c r="E337" s="220" t="s">
        <v>576</v>
      </c>
      <c r="F337" s="221" t="s">
        <v>577</v>
      </c>
      <c r="G337" s="222" t="s">
        <v>162</v>
      </c>
      <c r="H337" s="223">
        <v>35</v>
      </c>
      <c r="I337" s="224"/>
      <c r="J337" s="225">
        <f>ROUND(I337*H337,2)</f>
        <v>0</v>
      </c>
      <c r="K337" s="221" t="s">
        <v>19</v>
      </c>
      <c r="L337" s="44"/>
      <c r="M337" s="226" t="s">
        <v>19</v>
      </c>
      <c r="N337" s="227" t="s">
        <v>45</v>
      </c>
      <c r="O337" s="84"/>
      <c r="P337" s="228">
        <f>O337*H337</f>
        <v>0</v>
      </c>
      <c r="Q337" s="228">
        <v>0</v>
      </c>
      <c r="R337" s="228">
        <f>Q337*H337</f>
        <v>0</v>
      </c>
      <c r="S337" s="228">
        <v>0</v>
      </c>
      <c r="T337" s="229">
        <f>S337*H337</f>
        <v>0</v>
      </c>
      <c r="U337" s="38"/>
      <c r="V337" s="38"/>
      <c r="W337" s="38"/>
      <c r="X337" s="38"/>
      <c r="Y337" s="38"/>
      <c r="Z337" s="38"/>
      <c r="AA337" s="38"/>
      <c r="AB337" s="38"/>
      <c r="AC337" s="38"/>
      <c r="AD337" s="38"/>
      <c r="AE337" s="38"/>
      <c r="AR337" s="230" t="s">
        <v>236</v>
      </c>
      <c r="AT337" s="230" t="s">
        <v>159</v>
      </c>
      <c r="AU337" s="230" t="s">
        <v>82</v>
      </c>
      <c r="AY337" s="17" t="s">
        <v>158</v>
      </c>
      <c r="BE337" s="231">
        <f>IF(N337="základní",J337,0)</f>
        <v>0</v>
      </c>
      <c r="BF337" s="231">
        <f>IF(N337="snížená",J337,0)</f>
        <v>0</v>
      </c>
      <c r="BG337" s="231">
        <f>IF(N337="zákl. přenesená",J337,0)</f>
        <v>0</v>
      </c>
      <c r="BH337" s="231">
        <f>IF(N337="sníž. přenesená",J337,0)</f>
        <v>0</v>
      </c>
      <c r="BI337" s="231">
        <f>IF(N337="nulová",J337,0)</f>
        <v>0</v>
      </c>
      <c r="BJ337" s="17" t="s">
        <v>82</v>
      </c>
      <c r="BK337" s="231">
        <f>ROUND(I337*H337,2)</f>
        <v>0</v>
      </c>
      <c r="BL337" s="17" t="s">
        <v>236</v>
      </c>
      <c r="BM337" s="230" t="s">
        <v>578</v>
      </c>
    </row>
    <row r="338" spans="1:47" s="2" customFormat="1" ht="12">
      <c r="A338" s="38"/>
      <c r="B338" s="39"/>
      <c r="C338" s="40"/>
      <c r="D338" s="232" t="s">
        <v>165</v>
      </c>
      <c r="E338" s="40"/>
      <c r="F338" s="233" t="s">
        <v>577</v>
      </c>
      <c r="G338" s="40"/>
      <c r="H338" s="40"/>
      <c r="I338" s="136"/>
      <c r="J338" s="40"/>
      <c r="K338" s="40"/>
      <c r="L338" s="44"/>
      <c r="M338" s="234"/>
      <c r="N338" s="235"/>
      <c r="O338" s="84"/>
      <c r="P338" s="84"/>
      <c r="Q338" s="84"/>
      <c r="R338" s="84"/>
      <c r="S338" s="84"/>
      <c r="T338" s="85"/>
      <c r="U338" s="38"/>
      <c r="V338" s="38"/>
      <c r="W338" s="38"/>
      <c r="X338" s="38"/>
      <c r="Y338" s="38"/>
      <c r="Z338" s="38"/>
      <c r="AA338" s="38"/>
      <c r="AB338" s="38"/>
      <c r="AC338" s="38"/>
      <c r="AD338" s="38"/>
      <c r="AE338" s="38"/>
      <c r="AT338" s="17" t="s">
        <v>165</v>
      </c>
      <c r="AU338" s="17" t="s">
        <v>82</v>
      </c>
    </row>
    <row r="339" spans="1:51" s="13" customFormat="1" ht="12">
      <c r="A339" s="13"/>
      <c r="B339" s="236"/>
      <c r="C339" s="237"/>
      <c r="D339" s="232" t="s">
        <v>166</v>
      </c>
      <c r="E339" s="238" t="s">
        <v>19</v>
      </c>
      <c r="F339" s="239" t="s">
        <v>1574</v>
      </c>
      <c r="G339" s="237"/>
      <c r="H339" s="240">
        <v>35</v>
      </c>
      <c r="I339" s="241"/>
      <c r="J339" s="237"/>
      <c r="K339" s="237"/>
      <c r="L339" s="242"/>
      <c r="M339" s="243"/>
      <c r="N339" s="244"/>
      <c r="O339" s="244"/>
      <c r="P339" s="244"/>
      <c r="Q339" s="244"/>
      <c r="R339" s="244"/>
      <c r="S339" s="244"/>
      <c r="T339" s="245"/>
      <c r="U339" s="13"/>
      <c r="V339" s="13"/>
      <c r="W339" s="13"/>
      <c r="X339" s="13"/>
      <c r="Y339" s="13"/>
      <c r="Z339" s="13"/>
      <c r="AA339" s="13"/>
      <c r="AB339" s="13"/>
      <c r="AC339" s="13"/>
      <c r="AD339" s="13"/>
      <c r="AE339" s="13"/>
      <c r="AT339" s="246" t="s">
        <v>166</v>
      </c>
      <c r="AU339" s="246" t="s">
        <v>82</v>
      </c>
      <c r="AV339" s="13" t="s">
        <v>85</v>
      </c>
      <c r="AW339" s="13" t="s">
        <v>34</v>
      </c>
      <c r="AX339" s="13" t="s">
        <v>82</v>
      </c>
      <c r="AY339" s="246" t="s">
        <v>158</v>
      </c>
    </row>
    <row r="340" spans="1:65" s="2" customFormat="1" ht="16.5" customHeight="1">
      <c r="A340" s="38"/>
      <c r="B340" s="39"/>
      <c r="C340" s="219" t="s">
        <v>612</v>
      </c>
      <c r="D340" s="219" t="s">
        <v>159</v>
      </c>
      <c r="E340" s="220" t="s">
        <v>582</v>
      </c>
      <c r="F340" s="221" t="s">
        <v>583</v>
      </c>
      <c r="G340" s="222" t="s">
        <v>162</v>
      </c>
      <c r="H340" s="223">
        <v>35</v>
      </c>
      <c r="I340" s="224"/>
      <c r="J340" s="225">
        <f>ROUND(I340*H340,2)</f>
        <v>0</v>
      </c>
      <c r="K340" s="221" t="s">
        <v>19</v>
      </c>
      <c r="L340" s="44"/>
      <c r="M340" s="226" t="s">
        <v>19</v>
      </c>
      <c r="N340" s="227" t="s">
        <v>45</v>
      </c>
      <c r="O340" s="84"/>
      <c r="P340" s="228">
        <f>O340*H340</f>
        <v>0</v>
      </c>
      <c r="Q340" s="228">
        <v>0</v>
      </c>
      <c r="R340" s="228">
        <f>Q340*H340</f>
        <v>0</v>
      </c>
      <c r="S340" s="228">
        <v>0</v>
      </c>
      <c r="T340" s="229">
        <f>S340*H340</f>
        <v>0</v>
      </c>
      <c r="U340" s="38"/>
      <c r="V340" s="38"/>
      <c r="W340" s="38"/>
      <c r="X340" s="38"/>
      <c r="Y340" s="38"/>
      <c r="Z340" s="38"/>
      <c r="AA340" s="38"/>
      <c r="AB340" s="38"/>
      <c r="AC340" s="38"/>
      <c r="AD340" s="38"/>
      <c r="AE340" s="38"/>
      <c r="AR340" s="230" t="s">
        <v>236</v>
      </c>
      <c r="AT340" s="230" t="s">
        <v>159</v>
      </c>
      <c r="AU340" s="230" t="s">
        <v>82</v>
      </c>
      <c r="AY340" s="17" t="s">
        <v>158</v>
      </c>
      <c r="BE340" s="231">
        <f>IF(N340="základní",J340,0)</f>
        <v>0</v>
      </c>
      <c r="BF340" s="231">
        <f>IF(N340="snížená",J340,0)</f>
        <v>0</v>
      </c>
      <c r="BG340" s="231">
        <f>IF(N340="zákl. přenesená",J340,0)</f>
        <v>0</v>
      </c>
      <c r="BH340" s="231">
        <f>IF(N340="sníž. přenesená",J340,0)</f>
        <v>0</v>
      </c>
      <c r="BI340" s="231">
        <f>IF(N340="nulová",J340,0)</f>
        <v>0</v>
      </c>
      <c r="BJ340" s="17" t="s">
        <v>82</v>
      </c>
      <c r="BK340" s="231">
        <f>ROUND(I340*H340,2)</f>
        <v>0</v>
      </c>
      <c r="BL340" s="17" t="s">
        <v>236</v>
      </c>
      <c r="BM340" s="230" t="s">
        <v>584</v>
      </c>
    </row>
    <row r="341" spans="1:47" s="2" customFormat="1" ht="12">
      <c r="A341" s="38"/>
      <c r="B341" s="39"/>
      <c r="C341" s="40"/>
      <c r="D341" s="232" t="s">
        <v>165</v>
      </c>
      <c r="E341" s="40"/>
      <c r="F341" s="233" t="s">
        <v>583</v>
      </c>
      <c r="G341" s="40"/>
      <c r="H341" s="40"/>
      <c r="I341" s="136"/>
      <c r="J341" s="40"/>
      <c r="K341" s="40"/>
      <c r="L341" s="44"/>
      <c r="M341" s="234"/>
      <c r="N341" s="235"/>
      <c r="O341" s="84"/>
      <c r="P341" s="84"/>
      <c r="Q341" s="84"/>
      <c r="R341" s="84"/>
      <c r="S341" s="84"/>
      <c r="T341" s="85"/>
      <c r="U341" s="38"/>
      <c r="V341" s="38"/>
      <c r="W341" s="38"/>
      <c r="X341" s="38"/>
      <c r="Y341" s="38"/>
      <c r="Z341" s="38"/>
      <c r="AA341" s="38"/>
      <c r="AB341" s="38"/>
      <c r="AC341" s="38"/>
      <c r="AD341" s="38"/>
      <c r="AE341" s="38"/>
      <c r="AT341" s="17" t="s">
        <v>165</v>
      </c>
      <c r="AU341" s="17" t="s">
        <v>82</v>
      </c>
    </row>
    <row r="342" spans="1:51" s="13" customFormat="1" ht="12">
      <c r="A342" s="13"/>
      <c r="B342" s="236"/>
      <c r="C342" s="237"/>
      <c r="D342" s="232" t="s">
        <v>166</v>
      </c>
      <c r="E342" s="238" t="s">
        <v>19</v>
      </c>
      <c r="F342" s="239" t="s">
        <v>1574</v>
      </c>
      <c r="G342" s="237"/>
      <c r="H342" s="240">
        <v>35</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166</v>
      </c>
      <c r="AU342" s="246" t="s">
        <v>82</v>
      </c>
      <c r="AV342" s="13" t="s">
        <v>85</v>
      </c>
      <c r="AW342" s="13" t="s">
        <v>34</v>
      </c>
      <c r="AX342" s="13" t="s">
        <v>82</v>
      </c>
      <c r="AY342" s="246" t="s">
        <v>158</v>
      </c>
    </row>
    <row r="343" spans="1:65" s="2" customFormat="1" ht="21.75" customHeight="1">
      <c r="A343" s="38"/>
      <c r="B343" s="39"/>
      <c r="C343" s="219" t="s">
        <v>618</v>
      </c>
      <c r="D343" s="219" t="s">
        <v>159</v>
      </c>
      <c r="E343" s="220" t="s">
        <v>586</v>
      </c>
      <c r="F343" s="221" t="s">
        <v>587</v>
      </c>
      <c r="G343" s="222" t="s">
        <v>162</v>
      </c>
      <c r="H343" s="223">
        <v>15</v>
      </c>
      <c r="I343" s="224"/>
      <c r="J343" s="225">
        <f>ROUND(I343*H343,2)</f>
        <v>0</v>
      </c>
      <c r="K343" s="221" t="s">
        <v>213</v>
      </c>
      <c r="L343" s="44"/>
      <c r="M343" s="226" t="s">
        <v>19</v>
      </c>
      <c r="N343" s="227" t="s">
        <v>45</v>
      </c>
      <c r="O343" s="84"/>
      <c r="P343" s="228">
        <f>O343*H343</f>
        <v>0</v>
      </c>
      <c r="Q343" s="228">
        <v>0</v>
      </c>
      <c r="R343" s="228">
        <f>Q343*H343</f>
        <v>0</v>
      </c>
      <c r="S343" s="228">
        <v>0</v>
      </c>
      <c r="T343" s="229">
        <f>S343*H343</f>
        <v>0</v>
      </c>
      <c r="U343" s="38"/>
      <c r="V343" s="38"/>
      <c r="W343" s="38"/>
      <c r="X343" s="38"/>
      <c r="Y343" s="38"/>
      <c r="Z343" s="38"/>
      <c r="AA343" s="38"/>
      <c r="AB343" s="38"/>
      <c r="AC343" s="38"/>
      <c r="AD343" s="38"/>
      <c r="AE343" s="38"/>
      <c r="AR343" s="230" t="s">
        <v>236</v>
      </c>
      <c r="AT343" s="230" t="s">
        <v>159</v>
      </c>
      <c r="AU343" s="230" t="s">
        <v>82</v>
      </c>
      <c r="AY343" s="17" t="s">
        <v>158</v>
      </c>
      <c r="BE343" s="231">
        <f>IF(N343="základní",J343,0)</f>
        <v>0</v>
      </c>
      <c r="BF343" s="231">
        <f>IF(N343="snížená",J343,0)</f>
        <v>0</v>
      </c>
      <c r="BG343" s="231">
        <f>IF(N343="zákl. přenesená",J343,0)</f>
        <v>0</v>
      </c>
      <c r="BH343" s="231">
        <f>IF(N343="sníž. přenesená",J343,0)</f>
        <v>0</v>
      </c>
      <c r="BI343" s="231">
        <f>IF(N343="nulová",J343,0)</f>
        <v>0</v>
      </c>
      <c r="BJ343" s="17" t="s">
        <v>82</v>
      </c>
      <c r="BK343" s="231">
        <f>ROUND(I343*H343,2)</f>
        <v>0</v>
      </c>
      <c r="BL343" s="17" t="s">
        <v>236</v>
      </c>
      <c r="BM343" s="230" t="s">
        <v>588</v>
      </c>
    </row>
    <row r="344" spans="1:47" s="2" customFormat="1" ht="12">
      <c r="A344" s="38"/>
      <c r="B344" s="39"/>
      <c r="C344" s="40"/>
      <c r="D344" s="232" t="s">
        <v>165</v>
      </c>
      <c r="E344" s="40"/>
      <c r="F344" s="233" t="s">
        <v>589</v>
      </c>
      <c r="G344" s="40"/>
      <c r="H344" s="40"/>
      <c r="I344" s="136"/>
      <c r="J344" s="40"/>
      <c r="K344" s="40"/>
      <c r="L344" s="44"/>
      <c r="M344" s="234"/>
      <c r="N344" s="235"/>
      <c r="O344" s="84"/>
      <c r="P344" s="84"/>
      <c r="Q344" s="84"/>
      <c r="R344" s="84"/>
      <c r="S344" s="84"/>
      <c r="T344" s="85"/>
      <c r="U344" s="38"/>
      <c r="V344" s="38"/>
      <c r="W344" s="38"/>
      <c r="X344" s="38"/>
      <c r="Y344" s="38"/>
      <c r="Z344" s="38"/>
      <c r="AA344" s="38"/>
      <c r="AB344" s="38"/>
      <c r="AC344" s="38"/>
      <c r="AD344" s="38"/>
      <c r="AE344" s="38"/>
      <c r="AT344" s="17" t="s">
        <v>165</v>
      </c>
      <c r="AU344" s="17" t="s">
        <v>82</v>
      </c>
    </row>
    <row r="345" spans="1:65" s="2" customFormat="1" ht="21.75" customHeight="1">
      <c r="A345" s="38"/>
      <c r="B345" s="39"/>
      <c r="C345" s="259" t="s">
        <v>623</v>
      </c>
      <c r="D345" s="259" t="s">
        <v>199</v>
      </c>
      <c r="E345" s="260" t="s">
        <v>591</v>
      </c>
      <c r="F345" s="261" t="s">
        <v>592</v>
      </c>
      <c r="G345" s="262" t="s">
        <v>162</v>
      </c>
      <c r="H345" s="263">
        <v>18</v>
      </c>
      <c r="I345" s="264"/>
      <c r="J345" s="265">
        <f>ROUND(I345*H345,2)</f>
        <v>0</v>
      </c>
      <c r="K345" s="261" t="s">
        <v>213</v>
      </c>
      <c r="L345" s="266"/>
      <c r="M345" s="267" t="s">
        <v>19</v>
      </c>
      <c r="N345" s="268" t="s">
        <v>45</v>
      </c>
      <c r="O345" s="84"/>
      <c r="P345" s="228">
        <f>O345*H345</f>
        <v>0</v>
      </c>
      <c r="Q345" s="228">
        <v>0.00069</v>
      </c>
      <c r="R345" s="228">
        <f>Q345*H345</f>
        <v>0.012419999999999999</v>
      </c>
      <c r="S345" s="228">
        <v>0</v>
      </c>
      <c r="T345" s="229">
        <f>S345*H345</f>
        <v>0</v>
      </c>
      <c r="U345" s="38"/>
      <c r="V345" s="38"/>
      <c r="W345" s="38"/>
      <c r="X345" s="38"/>
      <c r="Y345" s="38"/>
      <c r="Z345" s="38"/>
      <c r="AA345" s="38"/>
      <c r="AB345" s="38"/>
      <c r="AC345" s="38"/>
      <c r="AD345" s="38"/>
      <c r="AE345" s="38"/>
      <c r="AR345" s="230" t="s">
        <v>241</v>
      </c>
      <c r="AT345" s="230" t="s">
        <v>199</v>
      </c>
      <c r="AU345" s="230" t="s">
        <v>82</v>
      </c>
      <c r="AY345" s="17" t="s">
        <v>158</v>
      </c>
      <c r="BE345" s="231">
        <f>IF(N345="základní",J345,0)</f>
        <v>0</v>
      </c>
      <c r="BF345" s="231">
        <f>IF(N345="snížená",J345,0)</f>
        <v>0</v>
      </c>
      <c r="BG345" s="231">
        <f>IF(N345="zákl. přenesená",J345,0)</f>
        <v>0</v>
      </c>
      <c r="BH345" s="231">
        <f>IF(N345="sníž. přenesená",J345,0)</f>
        <v>0</v>
      </c>
      <c r="BI345" s="231">
        <f>IF(N345="nulová",J345,0)</f>
        <v>0</v>
      </c>
      <c r="BJ345" s="17" t="s">
        <v>82</v>
      </c>
      <c r="BK345" s="231">
        <f>ROUND(I345*H345,2)</f>
        <v>0</v>
      </c>
      <c r="BL345" s="17" t="s">
        <v>236</v>
      </c>
      <c r="BM345" s="230" t="s">
        <v>593</v>
      </c>
    </row>
    <row r="346" spans="1:47" s="2" customFormat="1" ht="12">
      <c r="A346" s="38"/>
      <c r="B346" s="39"/>
      <c r="C346" s="40"/>
      <c r="D346" s="232" t="s">
        <v>165</v>
      </c>
      <c r="E346" s="40"/>
      <c r="F346" s="233" t="s">
        <v>592</v>
      </c>
      <c r="G346" s="40"/>
      <c r="H346" s="40"/>
      <c r="I346" s="136"/>
      <c r="J346" s="40"/>
      <c r="K346" s="40"/>
      <c r="L346" s="44"/>
      <c r="M346" s="234"/>
      <c r="N346" s="235"/>
      <c r="O346" s="84"/>
      <c r="P346" s="84"/>
      <c r="Q346" s="84"/>
      <c r="R346" s="84"/>
      <c r="S346" s="84"/>
      <c r="T346" s="85"/>
      <c r="U346" s="38"/>
      <c r="V346" s="38"/>
      <c r="W346" s="38"/>
      <c r="X346" s="38"/>
      <c r="Y346" s="38"/>
      <c r="Z346" s="38"/>
      <c r="AA346" s="38"/>
      <c r="AB346" s="38"/>
      <c r="AC346" s="38"/>
      <c r="AD346" s="38"/>
      <c r="AE346" s="38"/>
      <c r="AT346" s="17" t="s">
        <v>165</v>
      </c>
      <c r="AU346" s="17" t="s">
        <v>82</v>
      </c>
    </row>
    <row r="347" spans="1:51" s="13" customFormat="1" ht="12">
      <c r="A347" s="13"/>
      <c r="B347" s="236"/>
      <c r="C347" s="237"/>
      <c r="D347" s="232" t="s">
        <v>166</v>
      </c>
      <c r="E347" s="238" t="s">
        <v>19</v>
      </c>
      <c r="F347" s="239" t="s">
        <v>1575</v>
      </c>
      <c r="G347" s="237"/>
      <c r="H347" s="240">
        <v>15</v>
      </c>
      <c r="I347" s="241"/>
      <c r="J347" s="237"/>
      <c r="K347" s="237"/>
      <c r="L347" s="242"/>
      <c r="M347" s="243"/>
      <c r="N347" s="244"/>
      <c r="O347" s="244"/>
      <c r="P347" s="244"/>
      <c r="Q347" s="244"/>
      <c r="R347" s="244"/>
      <c r="S347" s="244"/>
      <c r="T347" s="245"/>
      <c r="U347" s="13"/>
      <c r="V347" s="13"/>
      <c r="W347" s="13"/>
      <c r="X347" s="13"/>
      <c r="Y347" s="13"/>
      <c r="Z347" s="13"/>
      <c r="AA347" s="13"/>
      <c r="AB347" s="13"/>
      <c r="AC347" s="13"/>
      <c r="AD347" s="13"/>
      <c r="AE347" s="13"/>
      <c r="AT347" s="246" t="s">
        <v>166</v>
      </c>
      <c r="AU347" s="246" t="s">
        <v>82</v>
      </c>
      <c r="AV347" s="13" t="s">
        <v>85</v>
      </c>
      <c r="AW347" s="13" t="s">
        <v>34</v>
      </c>
      <c r="AX347" s="13" t="s">
        <v>82</v>
      </c>
      <c r="AY347" s="246" t="s">
        <v>158</v>
      </c>
    </row>
    <row r="348" spans="1:51" s="13" customFormat="1" ht="12">
      <c r="A348" s="13"/>
      <c r="B348" s="236"/>
      <c r="C348" s="237"/>
      <c r="D348" s="232" t="s">
        <v>166</v>
      </c>
      <c r="E348" s="237"/>
      <c r="F348" s="239" t="s">
        <v>1576</v>
      </c>
      <c r="G348" s="237"/>
      <c r="H348" s="240">
        <v>18</v>
      </c>
      <c r="I348" s="241"/>
      <c r="J348" s="237"/>
      <c r="K348" s="237"/>
      <c r="L348" s="242"/>
      <c r="M348" s="243"/>
      <c r="N348" s="244"/>
      <c r="O348" s="244"/>
      <c r="P348" s="244"/>
      <c r="Q348" s="244"/>
      <c r="R348" s="244"/>
      <c r="S348" s="244"/>
      <c r="T348" s="245"/>
      <c r="U348" s="13"/>
      <c r="V348" s="13"/>
      <c r="W348" s="13"/>
      <c r="X348" s="13"/>
      <c r="Y348" s="13"/>
      <c r="Z348" s="13"/>
      <c r="AA348" s="13"/>
      <c r="AB348" s="13"/>
      <c r="AC348" s="13"/>
      <c r="AD348" s="13"/>
      <c r="AE348" s="13"/>
      <c r="AT348" s="246" t="s">
        <v>166</v>
      </c>
      <c r="AU348" s="246" t="s">
        <v>82</v>
      </c>
      <c r="AV348" s="13" t="s">
        <v>85</v>
      </c>
      <c r="AW348" s="13" t="s">
        <v>4</v>
      </c>
      <c r="AX348" s="13" t="s">
        <v>82</v>
      </c>
      <c r="AY348" s="246" t="s">
        <v>158</v>
      </c>
    </row>
    <row r="349" spans="1:65" s="2" customFormat="1" ht="21.75" customHeight="1">
      <c r="A349" s="38"/>
      <c r="B349" s="39"/>
      <c r="C349" s="219" t="s">
        <v>629</v>
      </c>
      <c r="D349" s="219" t="s">
        <v>159</v>
      </c>
      <c r="E349" s="220" t="s">
        <v>608</v>
      </c>
      <c r="F349" s="221" t="s">
        <v>609</v>
      </c>
      <c r="G349" s="222" t="s">
        <v>162</v>
      </c>
      <c r="H349" s="223">
        <v>5</v>
      </c>
      <c r="I349" s="224"/>
      <c r="J349" s="225">
        <f>ROUND(I349*H349,2)</f>
        <v>0</v>
      </c>
      <c r="K349" s="221" t="s">
        <v>213</v>
      </c>
      <c r="L349" s="44"/>
      <c r="M349" s="226" t="s">
        <v>19</v>
      </c>
      <c r="N349" s="227" t="s">
        <v>45</v>
      </c>
      <c r="O349" s="84"/>
      <c r="P349" s="228">
        <f>O349*H349</f>
        <v>0</v>
      </c>
      <c r="Q349" s="228">
        <v>0</v>
      </c>
      <c r="R349" s="228">
        <f>Q349*H349</f>
        <v>0</v>
      </c>
      <c r="S349" s="228">
        <v>0</v>
      </c>
      <c r="T349" s="229">
        <f>S349*H349</f>
        <v>0</v>
      </c>
      <c r="U349" s="38"/>
      <c r="V349" s="38"/>
      <c r="W349" s="38"/>
      <c r="X349" s="38"/>
      <c r="Y349" s="38"/>
      <c r="Z349" s="38"/>
      <c r="AA349" s="38"/>
      <c r="AB349" s="38"/>
      <c r="AC349" s="38"/>
      <c r="AD349" s="38"/>
      <c r="AE349" s="38"/>
      <c r="AR349" s="230" t="s">
        <v>236</v>
      </c>
      <c r="AT349" s="230" t="s">
        <v>159</v>
      </c>
      <c r="AU349" s="230" t="s">
        <v>82</v>
      </c>
      <c r="AY349" s="17" t="s">
        <v>158</v>
      </c>
      <c r="BE349" s="231">
        <f>IF(N349="základní",J349,0)</f>
        <v>0</v>
      </c>
      <c r="BF349" s="231">
        <f>IF(N349="snížená",J349,0)</f>
        <v>0</v>
      </c>
      <c r="BG349" s="231">
        <f>IF(N349="zákl. přenesená",J349,0)</f>
        <v>0</v>
      </c>
      <c r="BH349" s="231">
        <f>IF(N349="sníž. přenesená",J349,0)</f>
        <v>0</v>
      </c>
      <c r="BI349" s="231">
        <f>IF(N349="nulová",J349,0)</f>
        <v>0</v>
      </c>
      <c r="BJ349" s="17" t="s">
        <v>82</v>
      </c>
      <c r="BK349" s="231">
        <f>ROUND(I349*H349,2)</f>
        <v>0</v>
      </c>
      <c r="BL349" s="17" t="s">
        <v>236</v>
      </c>
      <c r="BM349" s="230" t="s">
        <v>610</v>
      </c>
    </row>
    <row r="350" spans="1:47" s="2" customFormat="1" ht="12">
      <c r="A350" s="38"/>
      <c r="B350" s="39"/>
      <c r="C350" s="40"/>
      <c r="D350" s="232" t="s">
        <v>165</v>
      </c>
      <c r="E350" s="40"/>
      <c r="F350" s="233" t="s">
        <v>611</v>
      </c>
      <c r="G350" s="40"/>
      <c r="H350" s="40"/>
      <c r="I350" s="136"/>
      <c r="J350" s="40"/>
      <c r="K350" s="40"/>
      <c r="L350" s="44"/>
      <c r="M350" s="234"/>
      <c r="N350" s="235"/>
      <c r="O350" s="84"/>
      <c r="P350" s="84"/>
      <c r="Q350" s="84"/>
      <c r="R350" s="84"/>
      <c r="S350" s="84"/>
      <c r="T350" s="85"/>
      <c r="U350" s="38"/>
      <c r="V350" s="38"/>
      <c r="W350" s="38"/>
      <c r="X350" s="38"/>
      <c r="Y350" s="38"/>
      <c r="Z350" s="38"/>
      <c r="AA350" s="38"/>
      <c r="AB350" s="38"/>
      <c r="AC350" s="38"/>
      <c r="AD350" s="38"/>
      <c r="AE350" s="38"/>
      <c r="AT350" s="17" t="s">
        <v>165</v>
      </c>
      <c r="AU350" s="17" t="s">
        <v>82</v>
      </c>
    </row>
    <row r="351" spans="1:65" s="2" customFormat="1" ht="21.75" customHeight="1">
      <c r="A351" s="38"/>
      <c r="B351" s="39"/>
      <c r="C351" s="259" t="s">
        <v>635</v>
      </c>
      <c r="D351" s="259" t="s">
        <v>199</v>
      </c>
      <c r="E351" s="260" t="s">
        <v>613</v>
      </c>
      <c r="F351" s="261" t="s">
        <v>614</v>
      </c>
      <c r="G351" s="262" t="s">
        <v>162</v>
      </c>
      <c r="H351" s="263">
        <v>6</v>
      </c>
      <c r="I351" s="264"/>
      <c r="J351" s="265">
        <f>ROUND(I351*H351,2)</f>
        <v>0</v>
      </c>
      <c r="K351" s="261" t="s">
        <v>213</v>
      </c>
      <c r="L351" s="266"/>
      <c r="M351" s="267" t="s">
        <v>19</v>
      </c>
      <c r="N351" s="268" t="s">
        <v>45</v>
      </c>
      <c r="O351" s="84"/>
      <c r="P351" s="228">
        <f>O351*H351</f>
        <v>0</v>
      </c>
      <c r="Q351" s="228">
        <v>0.00026</v>
      </c>
      <c r="R351" s="228">
        <f>Q351*H351</f>
        <v>0.0015599999999999998</v>
      </c>
      <c r="S351" s="228">
        <v>0</v>
      </c>
      <c r="T351" s="229">
        <f>S351*H351</f>
        <v>0</v>
      </c>
      <c r="U351" s="38"/>
      <c r="V351" s="38"/>
      <c r="W351" s="38"/>
      <c r="X351" s="38"/>
      <c r="Y351" s="38"/>
      <c r="Z351" s="38"/>
      <c r="AA351" s="38"/>
      <c r="AB351" s="38"/>
      <c r="AC351" s="38"/>
      <c r="AD351" s="38"/>
      <c r="AE351" s="38"/>
      <c r="AR351" s="230" t="s">
        <v>241</v>
      </c>
      <c r="AT351" s="230" t="s">
        <v>199</v>
      </c>
      <c r="AU351" s="230" t="s">
        <v>82</v>
      </c>
      <c r="AY351" s="17" t="s">
        <v>158</v>
      </c>
      <c r="BE351" s="231">
        <f>IF(N351="základní",J351,0)</f>
        <v>0</v>
      </c>
      <c r="BF351" s="231">
        <f>IF(N351="snížená",J351,0)</f>
        <v>0</v>
      </c>
      <c r="BG351" s="231">
        <f>IF(N351="zákl. přenesená",J351,0)</f>
        <v>0</v>
      </c>
      <c r="BH351" s="231">
        <f>IF(N351="sníž. přenesená",J351,0)</f>
        <v>0</v>
      </c>
      <c r="BI351" s="231">
        <f>IF(N351="nulová",J351,0)</f>
        <v>0</v>
      </c>
      <c r="BJ351" s="17" t="s">
        <v>82</v>
      </c>
      <c r="BK351" s="231">
        <f>ROUND(I351*H351,2)</f>
        <v>0</v>
      </c>
      <c r="BL351" s="17" t="s">
        <v>236</v>
      </c>
      <c r="BM351" s="230" t="s">
        <v>615</v>
      </c>
    </row>
    <row r="352" spans="1:47" s="2" customFormat="1" ht="12">
      <c r="A352" s="38"/>
      <c r="B352" s="39"/>
      <c r="C352" s="40"/>
      <c r="D352" s="232" t="s">
        <v>165</v>
      </c>
      <c r="E352" s="40"/>
      <c r="F352" s="233" t="s">
        <v>614</v>
      </c>
      <c r="G352" s="40"/>
      <c r="H352" s="40"/>
      <c r="I352" s="136"/>
      <c r="J352" s="40"/>
      <c r="K352" s="40"/>
      <c r="L352" s="44"/>
      <c r="M352" s="234"/>
      <c r="N352" s="235"/>
      <c r="O352" s="84"/>
      <c r="P352" s="84"/>
      <c r="Q352" s="84"/>
      <c r="R352" s="84"/>
      <c r="S352" s="84"/>
      <c r="T352" s="85"/>
      <c r="U352" s="38"/>
      <c r="V352" s="38"/>
      <c r="W352" s="38"/>
      <c r="X352" s="38"/>
      <c r="Y352" s="38"/>
      <c r="Z352" s="38"/>
      <c r="AA352" s="38"/>
      <c r="AB352" s="38"/>
      <c r="AC352" s="38"/>
      <c r="AD352" s="38"/>
      <c r="AE352" s="38"/>
      <c r="AT352" s="17" t="s">
        <v>165</v>
      </c>
      <c r="AU352" s="17" t="s">
        <v>82</v>
      </c>
    </row>
    <row r="353" spans="1:51" s="13" customFormat="1" ht="12">
      <c r="A353" s="13"/>
      <c r="B353" s="236"/>
      <c r="C353" s="237"/>
      <c r="D353" s="232" t="s">
        <v>166</v>
      </c>
      <c r="E353" s="238" t="s">
        <v>19</v>
      </c>
      <c r="F353" s="239" t="s">
        <v>1577</v>
      </c>
      <c r="G353" s="237"/>
      <c r="H353" s="240">
        <v>5</v>
      </c>
      <c r="I353" s="241"/>
      <c r="J353" s="237"/>
      <c r="K353" s="237"/>
      <c r="L353" s="242"/>
      <c r="M353" s="243"/>
      <c r="N353" s="244"/>
      <c r="O353" s="244"/>
      <c r="P353" s="244"/>
      <c r="Q353" s="244"/>
      <c r="R353" s="244"/>
      <c r="S353" s="244"/>
      <c r="T353" s="245"/>
      <c r="U353" s="13"/>
      <c r="V353" s="13"/>
      <c r="W353" s="13"/>
      <c r="X353" s="13"/>
      <c r="Y353" s="13"/>
      <c r="Z353" s="13"/>
      <c r="AA353" s="13"/>
      <c r="AB353" s="13"/>
      <c r="AC353" s="13"/>
      <c r="AD353" s="13"/>
      <c r="AE353" s="13"/>
      <c r="AT353" s="246" t="s">
        <v>166</v>
      </c>
      <c r="AU353" s="246" t="s">
        <v>82</v>
      </c>
      <c r="AV353" s="13" t="s">
        <v>85</v>
      </c>
      <c r="AW353" s="13" t="s">
        <v>34</v>
      </c>
      <c r="AX353" s="13" t="s">
        <v>82</v>
      </c>
      <c r="AY353" s="246" t="s">
        <v>158</v>
      </c>
    </row>
    <row r="354" spans="1:51" s="13" customFormat="1" ht="12">
      <c r="A354" s="13"/>
      <c r="B354" s="236"/>
      <c r="C354" s="237"/>
      <c r="D354" s="232" t="s">
        <v>166</v>
      </c>
      <c r="E354" s="237"/>
      <c r="F354" s="239" t="s">
        <v>1578</v>
      </c>
      <c r="G354" s="237"/>
      <c r="H354" s="240">
        <v>6</v>
      </c>
      <c r="I354" s="241"/>
      <c r="J354" s="237"/>
      <c r="K354" s="237"/>
      <c r="L354" s="242"/>
      <c r="M354" s="243"/>
      <c r="N354" s="244"/>
      <c r="O354" s="244"/>
      <c r="P354" s="244"/>
      <c r="Q354" s="244"/>
      <c r="R354" s="244"/>
      <c r="S354" s="244"/>
      <c r="T354" s="245"/>
      <c r="U354" s="13"/>
      <c r="V354" s="13"/>
      <c r="W354" s="13"/>
      <c r="X354" s="13"/>
      <c r="Y354" s="13"/>
      <c r="Z354" s="13"/>
      <c r="AA354" s="13"/>
      <c r="AB354" s="13"/>
      <c r="AC354" s="13"/>
      <c r="AD354" s="13"/>
      <c r="AE354" s="13"/>
      <c r="AT354" s="246" t="s">
        <v>166</v>
      </c>
      <c r="AU354" s="246" t="s">
        <v>82</v>
      </c>
      <c r="AV354" s="13" t="s">
        <v>85</v>
      </c>
      <c r="AW354" s="13" t="s">
        <v>4</v>
      </c>
      <c r="AX354" s="13" t="s">
        <v>82</v>
      </c>
      <c r="AY354" s="246" t="s">
        <v>158</v>
      </c>
    </row>
    <row r="355" spans="1:65" s="2" customFormat="1" ht="16.5" customHeight="1">
      <c r="A355" s="38"/>
      <c r="B355" s="39"/>
      <c r="C355" s="219" t="s">
        <v>639</v>
      </c>
      <c r="D355" s="219" t="s">
        <v>159</v>
      </c>
      <c r="E355" s="220" t="s">
        <v>619</v>
      </c>
      <c r="F355" s="221" t="s">
        <v>620</v>
      </c>
      <c r="G355" s="222" t="s">
        <v>162</v>
      </c>
      <c r="H355" s="223">
        <v>15</v>
      </c>
      <c r="I355" s="224"/>
      <c r="J355" s="225">
        <f>ROUND(I355*H355,2)</f>
        <v>0</v>
      </c>
      <c r="K355" s="221" t="s">
        <v>213</v>
      </c>
      <c r="L355" s="44"/>
      <c r="M355" s="226" t="s">
        <v>19</v>
      </c>
      <c r="N355" s="227" t="s">
        <v>45</v>
      </c>
      <c r="O355" s="84"/>
      <c r="P355" s="228">
        <f>O355*H355</f>
        <v>0</v>
      </c>
      <c r="Q355" s="228">
        <v>0</v>
      </c>
      <c r="R355" s="228">
        <f>Q355*H355</f>
        <v>0</v>
      </c>
      <c r="S355" s="228">
        <v>0</v>
      </c>
      <c r="T355" s="229">
        <f>S355*H355</f>
        <v>0</v>
      </c>
      <c r="U355" s="38"/>
      <c r="V355" s="38"/>
      <c r="W355" s="38"/>
      <c r="X355" s="38"/>
      <c r="Y355" s="38"/>
      <c r="Z355" s="38"/>
      <c r="AA355" s="38"/>
      <c r="AB355" s="38"/>
      <c r="AC355" s="38"/>
      <c r="AD355" s="38"/>
      <c r="AE355" s="38"/>
      <c r="AR355" s="230" t="s">
        <v>236</v>
      </c>
      <c r="AT355" s="230" t="s">
        <v>159</v>
      </c>
      <c r="AU355" s="230" t="s">
        <v>82</v>
      </c>
      <c r="AY355" s="17" t="s">
        <v>158</v>
      </c>
      <c r="BE355" s="231">
        <f>IF(N355="základní",J355,0)</f>
        <v>0</v>
      </c>
      <c r="BF355" s="231">
        <f>IF(N355="snížená",J355,0)</f>
        <v>0</v>
      </c>
      <c r="BG355" s="231">
        <f>IF(N355="zákl. přenesená",J355,0)</f>
        <v>0</v>
      </c>
      <c r="BH355" s="231">
        <f>IF(N355="sníž. přenesená",J355,0)</f>
        <v>0</v>
      </c>
      <c r="BI355" s="231">
        <f>IF(N355="nulová",J355,0)</f>
        <v>0</v>
      </c>
      <c r="BJ355" s="17" t="s">
        <v>82</v>
      </c>
      <c r="BK355" s="231">
        <f>ROUND(I355*H355,2)</f>
        <v>0</v>
      </c>
      <c r="BL355" s="17" t="s">
        <v>236</v>
      </c>
      <c r="BM355" s="230" t="s">
        <v>621</v>
      </c>
    </row>
    <row r="356" spans="1:47" s="2" customFormat="1" ht="12">
      <c r="A356" s="38"/>
      <c r="B356" s="39"/>
      <c r="C356" s="40"/>
      <c r="D356" s="232" t="s">
        <v>165</v>
      </c>
      <c r="E356" s="40"/>
      <c r="F356" s="233" t="s">
        <v>622</v>
      </c>
      <c r="G356" s="40"/>
      <c r="H356" s="40"/>
      <c r="I356" s="136"/>
      <c r="J356" s="40"/>
      <c r="K356" s="40"/>
      <c r="L356" s="44"/>
      <c r="M356" s="234"/>
      <c r="N356" s="235"/>
      <c r="O356" s="84"/>
      <c r="P356" s="84"/>
      <c r="Q356" s="84"/>
      <c r="R356" s="84"/>
      <c r="S356" s="84"/>
      <c r="T356" s="85"/>
      <c r="U356" s="38"/>
      <c r="V356" s="38"/>
      <c r="W356" s="38"/>
      <c r="X356" s="38"/>
      <c r="Y356" s="38"/>
      <c r="Z356" s="38"/>
      <c r="AA356" s="38"/>
      <c r="AB356" s="38"/>
      <c r="AC356" s="38"/>
      <c r="AD356" s="38"/>
      <c r="AE356" s="38"/>
      <c r="AT356" s="17" t="s">
        <v>165</v>
      </c>
      <c r="AU356" s="17" t="s">
        <v>82</v>
      </c>
    </row>
    <row r="357" spans="1:65" s="2" customFormat="1" ht="21.75" customHeight="1">
      <c r="A357" s="38"/>
      <c r="B357" s="39"/>
      <c r="C357" s="259" t="s">
        <v>645</v>
      </c>
      <c r="D357" s="259" t="s">
        <v>199</v>
      </c>
      <c r="E357" s="260" t="s">
        <v>624</v>
      </c>
      <c r="F357" s="261" t="s">
        <v>625</v>
      </c>
      <c r="G357" s="262" t="s">
        <v>162</v>
      </c>
      <c r="H357" s="263">
        <v>18</v>
      </c>
      <c r="I357" s="264"/>
      <c r="J357" s="265">
        <f>ROUND(I357*H357,2)</f>
        <v>0</v>
      </c>
      <c r="K357" s="261" t="s">
        <v>19</v>
      </c>
      <c r="L357" s="266"/>
      <c r="M357" s="267" t="s">
        <v>19</v>
      </c>
      <c r="N357" s="268" t="s">
        <v>45</v>
      </c>
      <c r="O357" s="84"/>
      <c r="P357" s="228">
        <f>O357*H357</f>
        <v>0</v>
      </c>
      <c r="Q357" s="228">
        <v>0</v>
      </c>
      <c r="R357" s="228">
        <f>Q357*H357</f>
        <v>0</v>
      </c>
      <c r="S357" s="228">
        <v>0</v>
      </c>
      <c r="T357" s="229">
        <f>S357*H357</f>
        <v>0</v>
      </c>
      <c r="U357" s="38"/>
      <c r="V357" s="38"/>
      <c r="W357" s="38"/>
      <c r="X357" s="38"/>
      <c r="Y357" s="38"/>
      <c r="Z357" s="38"/>
      <c r="AA357" s="38"/>
      <c r="AB357" s="38"/>
      <c r="AC357" s="38"/>
      <c r="AD357" s="38"/>
      <c r="AE357" s="38"/>
      <c r="AR357" s="230" t="s">
        <v>241</v>
      </c>
      <c r="AT357" s="230" t="s">
        <v>199</v>
      </c>
      <c r="AU357" s="230" t="s">
        <v>82</v>
      </c>
      <c r="AY357" s="17" t="s">
        <v>158</v>
      </c>
      <c r="BE357" s="231">
        <f>IF(N357="základní",J357,0)</f>
        <v>0</v>
      </c>
      <c r="BF357" s="231">
        <f>IF(N357="snížená",J357,0)</f>
        <v>0</v>
      </c>
      <c r="BG357" s="231">
        <f>IF(N357="zákl. přenesená",J357,0)</f>
        <v>0</v>
      </c>
      <c r="BH357" s="231">
        <f>IF(N357="sníž. přenesená",J357,0)</f>
        <v>0</v>
      </c>
      <c r="BI357" s="231">
        <f>IF(N357="nulová",J357,0)</f>
        <v>0</v>
      </c>
      <c r="BJ357" s="17" t="s">
        <v>82</v>
      </c>
      <c r="BK357" s="231">
        <f>ROUND(I357*H357,2)</f>
        <v>0</v>
      </c>
      <c r="BL357" s="17" t="s">
        <v>236</v>
      </c>
      <c r="BM357" s="230" t="s">
        <v>626</v>
      </c>
    </row>
    <row r="358" spans="1:47" s="2" customFormat="1" ht="12">
      <c r="A358" s="38"/>
      <c r="B358" s="39"/>
      <c r="C358" s="40"/>
      <c r="D358" s="232" t="s">
        <v>165</v>
      </c>
      <c r="E358" s="40"/>
      <c r="F358" s="233" t="s">
        <v>625</v>
      </c>
      <c r="G358" s="40"/>
      <c r="H358" s="40"/>
      <c r="I358" s="136"/>
      <c r="J358" s="40"/>
      <c r="K358" s="40"/>
      <c r="L358" s="44"/>
      <c r="M358" s="234"/>
      <c r="N358" s="235"/>
      <c r="O358" s="84"/>
      <c r="P358" s="84"/>
      <c r="Q358" s="84"/>
      <c r="R358" s="84"/>
      <c r="S358" s="84"/>
      <c r="T358" s="85"/>
      <c r="U358" s="38"/>
      <c r="V358" s="38"/>
      <c r="W358" s="38"/>
      <c r="X358" s="38"/>
      <c r="Y358" s="38"/>
      <c r="Z358" s="38"/>
      <c r="AA358" s="38"/>
      <c r="AB358" s="38"/>
      <c r="AC358" s="38"/>
      <c r="AD358" s="38"/>
      <c r="AE358" s="38"/>
      <c r="AT358" s="17" t="s">
        <v>165</v>
      </c>
      <c r="AU358" s="17" t="s">
        <v>82</v>
      </c>
    </row>
    <row r="359" spans="1:51" s="13" customFormat="1" ht="12">
      <c r="A359" s="13"/>
      <c r="B359" s="236"/>
      <c r="C359" s="237"/>
      <c r="D359" s="232" t="s">
        <v>166</v>
      </c>
      <c r="E359" s="238" t="s">
        <v>19</v>
      </c>
      <c r="F359" s="239" t="s">
        <v>1575</v>
      </c>
      <c r="G359" s="237"/>
      <c r="H359" s="240">
        <v>15</v>
      </c>
      <c r="I359" s="241"/>
      <c r="J359" s="237"/>
      <c r="K359" s="237"/>
      <c r="L359" s="242"/>
      <c r="M359" s="243"/>
      <c r="N359" s="244"/>
      <c r="O359" s="244"/>
      <c r="P359" s="244"/>
      <c r="Q359" s="244"/>
      <c r="R359" s="244"/>
      <c r="S359" s="244"/>
      <c r="T359" s="245"/>
      <c r="U359" s="13"/>
      <c r="V359" s="13"/>
      <c r="W359" s="13"/>
      <c r="X359" s="13"/>
      <c r="Y359" s="13"/>
      <c r="Z359" s="13"/>
      <c r="AA359" s="13"/>
      <c r="AB359" s="13"/>
      <c r="AC359" s="13"/>
      <c r="AD359" s="13"/>
      <c r="AE359" s="13"/>
      <c r="AT359" s="246" t="s">
        <v>166</v>
      </c>
      <c r="AU359" s="246" t="s">
        <v>82</v>
      </c>
      <c r="AV359" s="13" t="s">
        <v>85</v>
      </c>
      <c r="AW359" s="13" t="s">
        <v>34</v>
      </c>
      <c r="AX359" s="13" t="s">
        <v>82</v>
      </c>
      <c r="AY359" s="246" t="s">
        <v>158</v>
      </c>
    </row>
    <row r="360" spans="1:51" s="13" customFormat="1" ht="12">
      <c r="A360" s="13"/>
      <c r="B360" s="236"/>
      <c r="C360" s="237"/>
      <c r="D360" s="232" t="s">
        <v>166</v>
      </c>
      <c r="E360" s="237"/>
      <c r="F360" s="239" t="s">
        <v>1576</v>
      </c>
      <c r="G360" s="237"/>
      <c r="H360" s="240">
        <v>18</v>
      </c>
      <c r="I360" s="241"/>
      <c r="J360" s="237"/>
      <c r="K360" s="237"/>
      <c r="L360" s="242"/>
      <c r="M360" s="243"/>
      <c r="N360" s="244"/>
      <c r="O360" s="244"/>
      <c r="P360" s="244"/>
      <c r="Q360" s="244"/>
      <c r="R360" s="244"/>
      <c r="S360" s="244"/>
      <c r="T360" s="245"/>
      <c r="U360" s="13"/>
      <c r="V360" s="13"/>
      <c r="W360" s="13"/>
      <c r="X360" s="13"/>
      <c r="Y360" s="13"/>
      <c r="Z360" s="13"/>
      <c r="AA360" s="13"/>
      <c r="AB360" s="13"/>
      <c r="AC360" s="13"/>
      <c r="AD360" s="13"/>
      <c r="AE360" s="13"/>
      <c r="AT360" s="246" t="s">
        <v>166</v>
      </c>
      <c r="AU360" s="246" t="s">
        <v>82</v>
      </c>
      <c r="AV360" s="13" t="s">
        <v>85</v>
      </c>
      <c r="AW360" s="13" t="s">
        <v>4</v>
      </c>
      <c r="AX360" s="13" t="s">
        <v>82</v>
      </c>
      <c r="AY360" s="246" t="s">
        <v>158</v>
      </c>
    </row>
    <row r="361" spans="1:65" s="2" customFormat="1" ht="21.75" customHeight="1">
      <c r="A361" s="38"/>
      <c r="B361" s="39"/>
      <c r="C361" s="219" t="s">
        <v>649</v>
      </c>
      <c r="D361" s="219" t="s">
        <v>159</v>
      </c>
      <c r="E361" s="220" t="s">
        <v>630</v>
      </c>
      <c r="F361" s="221" t="s">
        <v>631</v>
      </c>
      <c r="G361" s="222" t="s">
        <v>202</v>
      </c>
      <c r="H361" s="223">
        <v>380</v>
      </c>
      <c r="I361" s="224"/>
      <c r="J361" s="225">
        <f>ROUND(I361*H361,2)</f>
        <v>0</v>
      </c>
      <c r="K361" s="221" t="s">
        <v>19</v>
      </c>
      <c r="L361" s="44"/>
      <c r="M361" s="226" t="s">
        <v>19</v>
      </c>
      <c r="N361" s="227" t="s">
        <v>45</v>
      </c>
      <c r="O361" s="84"/>
      <c r="P361" s="228">
        <f>O361*H361</f>
        <v>0</v>
      </c>
      <c r="Q361" s="228">
        <v>0</v>
      </c>
      <c r="R361" s="228">
        <f>Q361*H361</f>
        <v>0</v>
      </c>
      <c r="S361" s="228">
        <v>0</v>
      </c>
      <c r="T361" s="229">
        <f>S361*H361</f>
        <v>0</v>
      </c>
      <c r="U361" s="38"/>
      <c r="V361" s="38"/>
      <c r="W361" s="38"/>
      <c r="X361" s="38"/>
      <c r="Y361" s="38"/>
      <c r="Z361" s="38"/>
      <c r="AA361" s="38"/>
      <c r="AB361" s="38"/>
      <c r="AC361" s="38"/>
      <c r="AD361" s="38"/>
      <c r="AE361" s="38"/>
      <c r="AR361" s="230" t="s">
        <v>236</v>
      </c>
      <c r="AT361" s="230" t="s">
        <v>159</v>
      </c>
      <c r="AU361" s="230" t="s">
        <v>82</v>
      </c>
      <c r="AY361" s="17" t="s">
        <v>158</v>
      </c>
      <c r="BE361" s="231">
        <f>IF(N361="základní",J361,0)</f>
        <v>0</v>
      </c>
      <c r="BF361" s="231">
        <f>IF(N361="snížená",J361,0)</f>
        <v>0</v>
      </c>
      <c r="BG361" s="231">
        <f>IF(N361="zákl. přenesená",J361,0)</f>
        <v>0</v>
      </c>
      <c r="BH361" s="231">
        <f>IF(N361="sníž. přenesená",J361,0)</f>
        <v>0</v>
      </c>
      <c r="BI361" s="231">
        <f>IF(N361="nulová",J361,0)</f>
        <v>0</v>
      </c>
      <c r="BJ361" s="17" t="s">
        <v>82</v>
      </c>
      <c r="BK361" s="231">
        <f>ROUND(I361*H361,2)</f>
        <v>0</v>
      </c>
      <c r="BL361" s="17" t="s">
        <v>236</v>
      </c>
      <c r="BM361" s="230" t="s">
        <v>632</v>
      </c>
    </row>
    <row r="362" spans="1:47" s="2" customFormat="1" ht="12">
      <c r="A362" s="38"/>
      <c r="B362" s="39"/>
      <c r="C362" s="40"/>
      <c r="D362" s="232" t="s">
        <v>165</v>
      </c>
      <c r="E362" s="40"/>
      <c r="F362" s="233" t="s">
        <v>631</v>
      </c>
      <c r="G362" s="40"/>
      <c r="H362" s="40"/>
      <c r="I362" s="136"/>
      <c r="J362" s="40"/>
      <c r="K362" s="40"/>
      <c r="L362" s="44"/>
      <c r="M362" s="234"/>
      <c r="N362" s="235"/>
      <c r="O362" s="84"/>
      <c r="P362" s="84"/>
      <c r="Q362" s="84"/>
      <c r="R362" s="84"/>
      <c r="S362" s="84"/>
      <c r="T362" s="85"/>
      <c r="U362" s="38"/>
      <c r="V362" s="38"/>
      <c r="W362" s="38"/>
      <c r="X362" s="38"/>
      <c r="Y362" s="38"/>
      <c r="Z362" s="38"/>
      <c r="AA362" s="38"/>
      <c r="AB362" s="38"/>
      <c r="AC362" s="38"/>
      <c r="AD362" s="38"/>
      <c r="AE362" s="38"/>
      <c r="AT362" s="17" t="s">
        <v>165</v>
      </c>
      <c r="AU362" s="17" t="s">
        <v>82</v>
      </c>
    </row>
    <row r="363" spans="1:47" s="2" customFormat="1" ht="12">
      <c r="A363" s="38"/>
      <c r="B363" s="39"/>
      <c r="C363" s="40"/>
      <c r="D363" s="232" t="s">
        <v>181</v>
      </c>
      <c r="E363" s="40"/>
      <c r="F363" s="258" t="s">
        <v>633</v>
      </c>
      <c r="G363" s="40"/>
      <c r="H363" s="40"/>
      <c r="I363" s="136"/>
      <c r="J363" s="40"/>
      <c r="K363" s="40"/>
      <c r="L363" s="44"/>
      <c r="M363" s="234"/>
      <c r="N363" s="235"/>
      <c r="O363" s="84"/>
      <c r="P363" s="84"/>
      <c r="Q363" s="84"/>
      <c r="R363" s="84"/>
      <c r="S363" s="84"/>
      <c r="T363" s="85"/>
      <c r="U363" s="38"/>
      <c r="V363" s="38"/>
      <c r="W363" s="38"/>
      <c r="X363" s="38"/>
      <c r="Y363" s="38"/>
      <c r="Z363" s="38"/>
      <c r="AA363" s="38"/>
      <c r="AB363" s="38"/>
      <c r="AC363" s="38"/>
      <c r="AD363" s="38"/>
      <c r="AE363" s="38"/>
      <c r="AT363" s="17" t="s">
        <v>181</v>
      </c>
      <c r="AU363" s="17" t="s">
        <v>82</v>
      </c>
    </row>
    <row r="364" spans="1:51" s="13" customFormat="1" ht="12">
      <c r="A364" s="13"/>
      <c r="B364" s="236"/>
      <c r="C364" s="237"/>
      <c r="D364" s="232" t="s">
        <v>166</v>
      </c>
      <c r="E364" s="238" t="s">
        <v>19</v>
      </c>
      <c r="F364" s="239" t="s">
        <v>1579</v>
      </c>
      <c r="G364" s="237"/>
      <c r="H364" s="240">
        <v>380</v>
      </c>
      <c r="I364" s="241"/>
      <c r="J364" s="237"/>
      <c r="K364" s="237"/>
      <c r="L364" s="242"/>
      <c r="M364" s="243"/>
      <c r="N364" s="244"/>
      <c r="O364" s="244"/>
      <c r="P364" s="244"/>
      <c r="Q364" s="244"/>
      <c r="R364" s="244"/>
      <c r="S364" s="244"/>
      <c r="T364" s="245"/>
      <c r="U364" s="13"/>
      <c r="V364" s="13"/>
      <c r="W364" s="13"/>
      <c r="X364" s="13"/>
      <c r="Y364" s="13"/>
      <c r="Z364" s="13"/>
      <c r="AA364" s="13"/>
      <c r="AB364" s="13"/>
      <c r="AC364" s="13"/>
      <c r="AD364" s="13"/>
      <c r="AE364" s="13"/>
      <c r="AT364" s="246" t="s">
        <v>166</v>
      </c>
      <c r="AU364" s="246" t="s">
        <v>82</v>
      </c>
      <c r="AV364" s="13" t="s">
        <v>85</v>
      </c>
      <c r="AW364" s="13" t="s">
        <v>34</v>
      </c>
      <c r="AX364" s="13" t="s">
        <v>82</v>
      </c>
      <c r="AY364" s="246" t="s">
        <v>158</v>
      </c>
    </row>
    <row r="365" spans="1:65" s="2" customFormat="1" ht="21.75" customHeight="1">
      <c r="A365" s="38"/>
      <c r="B365" s="39"/>
      <c r="C365" s="219" t="s">
        <v>655</v>
      </c>
      <c r="D365" s="219" t="s">
        <v>159</v>
      </c>
      <c r="E365" s="220" t="s">
        <v>636</v>
      </c>
      <c r="F365" s="221" t="s">
        <v>637</v>
      </c>
      <c r="G365" s="222" t="s">
        <v>202</v>
      </c>
      <c r="H365" s="223">
        <v>32</v>
      </c>
      <c r="I365" s="224"/>
      <c r="J365" s="225">
        <f>ROUND(I365*H365,2)</f>
        <v>0</v>
      </c>
      <c r="K365" s="221" t="s">
        <v>19</v>
      </c>
      <c r="L365" s="44"/>
      <c r="M365" s="226" t="s">
        <v>19</v>
      </c>
      <c r="N365" s="227" t="s">
        <v>45</v>
      </c>
      <c r="O365" s="84"/>
      <c r="P365" s="228">
        <f>O365*H365</f>
        <v>0</v>
      </c>
      <c r="Q365" s="228">
        <v>0</v>
      </c>
      <c r="R365" s="228">
        <f>Q365*H365</f>
        <v>0</v>
      </c>
      <c r="S365" s="228">
        <v>0</v>
      </c>
      <c r="T365" s="229">
        <f>S365*H365</f>
        <v>0</v>
      </c>
      <c r="U365" s="38"/>
      <c r="V365" s="38"/>
      <c r="W365" s="38"/>
      <c r="X365" s="38"/>
      <c r="Y365" s="38"/>
      <c r="Z365" s="38"/>
      <c r="AA365" s="38"/>
      <c r="AB365" s="38"/>
      <c r="AC365" s="38"/>
      <c r="AD365" s="38"/>
      <c r="AE365" s="38"/>
      <c r="AR365" s="230" t="s">
        <v>236</v>
      </c>
      <c r="AT365" s="230" t="s">
        <v>159</v>
      </c>
      <c r="AU365" s="230" t="s">
        <v>82</v>
      </c>
      <c r="AY365" s="17" t="s">
        <v>158</v>
      </c>
      <c r="BE365" s="231">
        <f>IF(N365="základní",J365,0)</f>
        <v>0</v>
      </c>
      <c r="BF365" s="231">
        <f>IF(N365="snížená",J365,0)</f>
        <v>0</v>
      </c>
      <c r="BG365" s="231">
        <f>IF(N365="zákl. přenesená",J365,0)</f>
        <v>0</v>
      </c>
      <c r="BH365" s="231">
        <f>IF(N365="sníž. přenesená",J365,0)</f>
        <v>0</v>
      </c>
      <c r="BI365" s="231">
        <f>IF(N365="nulová",J365,0)</f>
        <v>0</v>
      </c>
      <c r="BJ365" s="17" t="s">
        <v>82</v>
      </c>
      <c r="BK365" s="231">
        <f>ROUND(I365*H365,2)</f>
        <v>0</v>
      </c>
      <c r="BL365" s="17" t="s">
        <v>236</v>
      </c>
      <c r="BM365" s="230" t="s">
        <v>638</v>
      </c>
    </row>
    <row r="366" spans="1:47" s="2" customFormat="1" ht="12">
      <c r="A366" s="38"/>
      <c r="B366" s="39"/>
      <c r="C366" s="40"/>
      <c r="D366" s="232" t="s">
        <v>165</v>
      </c>
      <c r="E366" s="40"/>
      <c r="F366" s="233" t="s">
        <v>637</v>
      </c>
      <c r="G366" s="40"/>
      <c r="H366" s="40"/>
      <c r="I366" s="136"/>
      <c r="J366" s="40"/>
      <c r="K366" s="40"/>
      <c r="L366" s="44"/>
      <c r="M366" s="234"/>
      <c r="N366" s="235"/>
      <c r="O366" s="84"/>
      <c r="P366" s="84"/>
      <c r="Q366" s="84"/>
      <c r="R366" s="84"/>
      <c r="S366" s="84"/>
      <c r="T366" s="85"/>
      <c r="U366" s="38"/>
      <c r="V366" s="38"/>
      <c r="W366" s="38"/>
      <c r="X366" s="38"/>
      <c r="Y366" s="38"/>
      <c r="Z366" s="38"/>
      <c r="AA366" s="38"/>
      <c r="AB366" s="38"/>
      <c r="AC366" s="38"/>
      <c r="AD366" s="38"/>
      <c r="AE366" s="38"/>
      <c r="AT366" s="17" t="s">
        <v>165</v>
      </c>
      <c r="AU366" s="17" t="s">
        <v>82</v>
      </c>
    </row>
    <row r="367" spans="1:65" s="2" customFormat="1" ht="21.75" customHeight="1">
      <c r="A367" s="38"/>
      <c r="B367" s="39"/>
      <c r="C367" s="219" t="s">
        <v>659</v>
      </c>
      <c r="D367" s="219" t="s">
        <v>159</v>
      </c>
      <c r="E367" s="220" t="s">
        <v>640</v>
      </c>
      <c r="F367" s="221" t="s">
        <v>641</v>
      </c>
      <c r="G367" s="222" t="s">
        <v>202</v>
      </c>
      <c r="H367" s="223">
        <v>32</v>
      </c>
      <c r="I367" s="224"/>
      <c r="J367" s="225">
        <f>ROUND(I367*H367,2)</f>
        <v>0</v>
      </c>
      <c r="K367" s="221" t="s">
        <v>213</v>
      </c>
      <c r="L367" s="44"/>
      <c r="M367" s="226" t="s">
        <v>19</v>
      </c>
      <c r="N367" s="227" t="s">
        <v>45</v>
      </c>
      <c r="O367" s="84"/>
      <c r="P367" s="228">
        <f>O367*H367</f>
        <v>0</v>
      </c>
      <c r="Q367" s="228">
        <v>0</v>
      </c>
      <c r="R367" s="228">
        <f>Q367*H367</f>
        <v>0</v>
      </c>
      <c r="S367" s="228">
        <v>0</v>
      </c>
      <c r="T367" s="229">
        <f>S367*H367</f>
        <v>0</v>
      </c>
      <c r="U367" s="38"/>
      <c r="V367" s="38"/>
      <c r="W367" s="38"/>
      <c r="X367" s="38"/>
      <c r="Y367" s="38"/>
      <c r="Z367" s="38"/>
      <c r="AA367" s="38"/>
      <c r="AB367" s="38"/>
      <c r="AC367" s="38"/>
      <c r="AD367" s="38"/>
      <c r="AE367" s="38"/>
      <c r="AR367" s="230" t="s">
        <v>236</v>
      </c>
      <c r="AT367" s="230" t="s">
        <v>159</v>
      </c>
      <c r="AU367" s="230" t="s">
        <v>82</v>
      </c>
      <c r="AY367" s="17" t="s">
        <v>158</v>
      </c>
      <c r="BE367" s="231">
        <f>IF(N367="základní",J367,0)</f>
        <v>0</v>
      </c>
      <c r="BF367" s="231">
        <f>IF(N367="snížená",J367,0)</f>
        <v>0</v>
      </c>
      <c r="BG367" s="231">
        <f>IF(N367="zákl. přenesená",J367,0)</f>
        <v>0</v>
      </c>
      <c r="BH367" s="231">
        <f>IF(N367="sníž. přenesená",J367,0)</f>
        <v>0</v>
      </c>
      <c r="BI367" s="231">
        <f>IF(N367="nulová",J367,0)</f>
        <v>0</v>
      </c>
      <c r="BJ367" s="17" t="s">
        <v>82</v>
      </c>
      <c r="BK367" s="231">
        <f>ROUND(I367*H367,2)</f>
        <v>0</v>
      </c>
      <c r="BL367" s="17" t="s">
        <v>236</v>
      </c>
      <c r="BM367" s="230" t="s">
        <v>642</v>
      </c>
    </row>
    <row r="368" spans="1:47" s="2" customFormat="1" ht="12">
      <c r="A368" s="38"/>
      <c r="B368" s="39"/>
      <c r="C368" s="40"/>
      <c r="D368" s="232" t="s">
        <v>165</v>
      </c>
      <c r="E368" s="40"/>
      <c r="F368" s="233" t="s">
        <v>643</v>
      </c>
      <c r="G368" s="40"/>
      <c r="H368" s="40"/>
      <c r="I368" s="136"/>
      <c r="J368" s="40"/>
      <c r="K368" s="40"/>
      <c r="L368" s="44"/>
      <c r="M368" s="234"/>
      <c r="N368" s="235"/>
      <c r="O368" s="84"/>
      <c r="P368" s="84"/>
      <c r="Q368" s="84"/>
      <c r="R368" s="84"/>
      <c r="S368" s="84"/>
      <c r="T368" s="85"/>
      <c r="U368" s="38"/>
      <c r="V368" s="38"/>
      <c r="W368" s="38"/>
      <c r="X368" s="38"/>
      <c r="Y368" s="38"/>
      <c r="Z368" s="38"/>
      <c r="AA368" s="38"/>
      <c r="AB368" s="38"/>
      <c r="AC368" s="38"/>
      <c r="AD368" s="38"/>
      <c r="AE368" s="38"/>
      <c r="AT368" s="17" t="s">
        <v>165</v>
      </c>
      <c r="AU368" s="17" t="s">
        <v>82</v>
      </c>
    </row>
    <row r="369" spans="1:51" s="13" customFormat="1" ht="12">
      <c r="A369" s="13"/>
      <c r="B369" s="236"/>
      <c r="C369" s="237"/>
      <c r="D369" s="232" t="s">
        <v>166</v>
      </c>
      <c r="E369" s="238" t="s">
        <v>19</v>
      </c>
      <c r="F369" s="239" t="s">
        <v>1580</v>
      </c>
      <c r="G369" s="237"/>
      <c r="H369" s="240">
        <v>32</v>
      </c>
      <c r="I369" s="241"/>
      <c r="J369" s="237"/>
      <c r="K369" s="237"/>
      <c r="L369" s="242"/>
      <c r="M369" s="243"/>
      <c r="N369" s="244"/>
      <c r="O369" s="244"/>
      <c r="P369" s="244"/>
      <c r="Q369" s="244"/>
      <c r="R369" s="244"/>
      <c r="S369" s="244"/>
      <c r="T369" s="245"/>
      <c r="U369" s="13"/>
      <c r="V369" s="13"/>
      <c r="W369" s="13"/>
      <c r="X369" s="13"/>
      <c r="Y369" s="13"/>
      <c r="Z369" s="13"/>
      <c r="AA369" s="13"/>
      <c r="AB369" s="13"/>
      <c r="AC369" s="13"/>
      <c r="AD369" s="13"/>
      <c r="AE369" s="13"/>
      <c r="AT369" s="246" t="s">
        <v>166</v>
      </c>
      <c r="AU369" s="246" t="s">
        <v>82</v>
      </c>
      <c r="AV369" s="13" t="s">
        <v>85</v>
      </c>
      <c r="AW369" s="13" t="s">
        <v>34</v>
      </c>
      <c r="AX369" s="13" t="s">
        <v>82</v>
      </c>
      <c r="AY369" s="246" t="s">
        <v>158</v>
      </c>
    </row>
    <row r="370" spans="1:65" s="2" customFormat="1" ht="21.75" customHeight="1">
      <c r="A370" s="38"/>
      <c r="B370" s="39"/>
      <c r="C370" s="219" t="s">
        <v>665</v>
      </c>
      <c r="D370" s="219" t="s">
        <v>159</v>
      </c>
      <c r="E370" s="220" t="s">
        <v>646</v>
      </c>
      <c r="F370" s="221" t="s">
        <v>647</v>
      </c>
      <c r="G370" s="222" t="s">
        <v>202</v>
      </c>
      <c r="H370" s="223">
        <v>56</v>
      </c>
      <c r="I370" s="224"/>
      <c r="J370" s="225">
        <f>ROUND(I370*H370,2)</f>
        <v>0</v>
      </c>
      <c r="K370" s="221" t="s">
        <v>19</v>
      </c>
      <c r="L370" s="44"/>
      <c r="M370" s="226" t="s">
        <v>19</v>
      </c>
      <c r="N370" s="227" t="s">
        <v>45</v>
      </c>
      <c r="O370" s="84"/>
      <c r="P370" s="228">
        <f>O370*H370</f>
        <v>0</v>
      </c>
      <c r="Q370" s="228">
        <v>0</v>
      </c>
      <c r="R370" s="228">
        <f>Q370*H370</f>
        <v>0</v>
      </c>
      <c r="S370" s="228">
        <v>0</v>
      </c>
      <c r="T370" s="229">
        <f>S370*H370</f>
        <v>0</v>
      </c>
      <c r="U370" s="38"/>
      <c r="V370" s="38"/>
      <c r="W370" s="38"/>
      <c r="X370" s="38"/>
      <c r="Y370" s="38"/>
      <c r="Z370" s="38"/>
      <c r="AA370" s="38"/>
      <c r="AB370" s="38"/>
      <c r="AC370" s="38"/>
      <c r="AD370" s="38"/>
      <c r="AE370" s="38"/>
      <c r="AR370" s="230" t="s">
        <v>236</v>
      </c>
      <c r="AT370" s="230" t="s">
        <v>159</v>
      </c>
      <c r="AU370" s="230" t="s">
        <v>82</v>
      </c>
      <c r="AY370" s="17" t="s">
        <v>158</v>
      </c>
      <c r="BE370" s="231">
        <f>IF(N370="základní",J370,0)</f>
        <v>0</v>
      </c>
      <c r="BF370" s="231">
        <f>IF(N370="snížená",J370,0)</f>
        <v>0</v>
      </c>
      <c r="BG370" s="231">
        <f>IF(N370="zákl. přenesená",J370,0)</f>
        <v>0</v>
      </c>
      <c r="BH370" s="231">
        <f>IF(N370="sníž. přenesená",J370,0)</f>
        <v>0</v>
      </c>
      <c r="BI370" s="231">
        <f>IF(N370="nulová",J370,0)</f>
        <v>0</v>
      </c>
      <c r="BJ370" s="17" t="s">
        <v>82</v>
      </c>
      <c r="BK370" s="231">
        <f>ROUND(I370*H370,2)</f>
        <v>0</v>
      </c>
      <c r="BL370" s="17" t="s">
        <v>236</v>
      </c>
      <c r="BM370" s="230" t="s">
        <v>648</v>
      </c>
    </row>
    <row r="371" spans="1:47" s="2" customFormat="1" ht="12">
      <c r="A371" s="38"/>
      <c r="B371" s="39"/>
      <c r="C371" s="40"/>
      <c r="D371" s="232" t="s">
        <v>165</v>
      </c>
      <c r="E371" s="40"/>
      <c r="F371" s="233" t="s">
        <v>647</v>
      </c>
      <c r="G371" s="40"/>
      <c r="H371" s="40"/>
      <c r="I371" s="136"/>
      <c r="J371" s="40"/>
      <c r="K371" s="40"/>
      <c r="L371" s="44"/>
      <c r="M371" s="234"/>
      <c r="N371" s="235"/>
      <c r="O371" s="84"/>
      <c r="P371" s="84"/>
      <c r="Q371" s="84"/>
      <c r="R371" s="84"/>
      <c r="S371" s="84"/>
      <c r="T371" s="85"/>
      <c r="U371" s="38"/>
      <c r="V371" s="38"/>
      <c r="W371" s="38"/>
      <c r="X371" s="38"/>
      <c r="Y371" s="38"/>
      <c r="Z371" s="38"/>
      <c r="AA371" s="38"/>
      <c r="AB371" s="38"/>
      <c r="AC371" s="38"/>
      <c r="AD371" s="38"/>
      <c r="AE371" s="38"/>
      <c r="AT371" s="17" t="s">
        <v>165</v>
      </c>
      <c r="AU371" s="17" t="s">
        <v>82</v>
      </c>
    </row>
    <row r="372" spans="1:65" s="2" customFormat="1" ht="21.75" customHeight="1">
      <c r="A372" s="38"/>
      <c r="B372" s="39"/>
      <c r="C372" s="219" t="s">
        <v>669</v>
      </c>
      <c r="D372" s="219" t="s">
        <v>159</v>
      </c>
      <c r="E372" s="220" t="s">
        <v>650</v>
      </c>
      <c r="F372" s="221" t="s">
        <v>651</v>
      </c>
      <c r="G372" s="222" t="s">
        <v>202</v>
      </c>
      <c r="H372" s="223">
        <v>56</v>
      </c>
      <c r="I372" s="224"/>
      <c r="J372" s="225">
        <f>ROUND(I372*H372,2)</f>
        <v>0</v>
      </c>
      <c r="K372" s="221" t="s">
        <v>213</v>
      </c>
      <c r="L372" s="44"/>
      <c r="M372" s="226" t="s">
        <v>19</v>
      </c>
      <c r="N372" s="227" t="s">
        <v>45</v>
      </c>
      <c r="O372" s="84"/>
      <c r="P372" s="228">
        <f>O372*H372</f>
        <v>0</v>
      </c>
      <c r="Q372" s="228">
        <v>0</v>
      </c>
      <c r="R372" s="228">
        <f>Q372*H372</f>
        <v>0</v>
      </c>
      <c r="S372" s="228">
        <v>0</v>
      </c>
      <c r="T372" s="229">
        <f>S372*H372</f>
        <v>0</v>
      </c>
      <c r="U372" s="38"/>
      <c r="V372" s="38"/>
      <c r="W372" s="38"/>
      <c r="X372" s="38"/>
      <c r="Y372" s="38"/>
      <c r="Z372" s="38"/>
      <c r="AA372" s="38"/>
      <c r="AB372" s="38"/>
      <c r="AC372" s="38"/>
      <c r="AD372" s="38"/>
      <c r="AE372" s="38"/>
      <c r="AR372" s="230" t="s">
        <v>236</v>
      </c>
      <c r="AT372" s="230" t="s">
        <v>159</v>
      </c>
      <c r="AU372" s="230" t="s">
        <v>82</v>
      </c>
      <c r="AY372" s="17" t="s">
        <v>158</v>
      </c>
      <c r="BE372" s="231">
        <f>IF(N372="základní",J372,0)</f>
        <v>0</v>
      </c>
      <c r="BF372" s="231">
        <f>IF(N372="snížená",J372,0)</f>
        <v>0</v>
      </c>
      <c r="BG372" s="231">
        <f>IF(N372="zákl. přenesená",J372,0)</f>
        <v>0</v>
      </c>
      <c r="BH372" s="231">
        <f>IF(N372="sníž. přenesená",J372,0)</f>
        <v>0</v>
      </c>
      <c r="BI372" s="231">
        <f>IF(N372="nulová",J372,0)</f>
        <v>0</v>
      </c>
      <c r="BJ372" s="17" t="s">
        <v>82</v>
      </c>
      <c r="BK372" s="231">
        <f>ROUND(I372*H372,2)</f>
        <v>0</v>
      </c>
      <c r="BL372" s="17" t="s">
        <v>236</v>
      </c>
      <c r="BM372" s="230" t="s">
        <v>652</v>
      </c>
    </row>
    <row r="373" spans="1:47" s="2" customFormat="1" ht="12">
      <c r="A373" s="38"/>
      <c r="B373" s="39"/>
      <c r="C373" s="40"/>
      <c r="D373" s="232" t="s">
        <v>165</v>
      </c>
      <c r="E373" s="40"/>
      <c r="F373" s="233" t="s">
        <v>653</v>
      </c>
      <c r="G373" s="40"/>
      <c r="H373" s="40"/>
      <c r="I373" s="136"/>
      <c r="J373" s="40"/>
      <c r="K373" s="40"/>
      <c r="L373" s="44"/>
      <c r="M373" s="234"/>
      <c r="N373" s="235"/>
      <c r="O373" s="84"/>
      <c r="P373" s="84"/>
      <c r="Q373" s="84"/>
      <c r="R373" s="84"/>
      <c r="S373" s="84"/>
      <c r="T373" s="85"/>
      <c r="U373" s="38"/>
      <c r="V373" s="38"/>
      <c r="W373" s="38"/>
      <c r="X373" s="38"/>
      <c r="Y373" s="38"/>
      <c r="Z373" s="38"/>
      <c r="AA373" s="38"/>
      <c r="AB373" s="38"/>
      <c r="AC373" s="38"/>
      <c r="AD373" s="38"/>
      <c r="AE373" s="38"/>
      <c r="AT373" s="17" t="s">
        <v>165</v>
      </c>
      <c r="AU373" s="17" t="s">
        <v>82</v>
      </c>
    </row>
    <row r="374" spans="1:51" s="13" customFormat="1" ht="12">
      <c r="A374" s="13"/>
      <c r="B374" s="236"/>
      <c r="C374" s="237"/>
      <c r="D374" s="232" t="s">
        <v>166</v>
      </c>
      <c r="E374" s="238" t="s">
        <v>19</v>
      </c>
      <c r="F374" s="239" t="s">
        <v>1581</v>
      </c>
      <c r="G374" s="237"/>
      <c r="H374" s="240">
        <v>56</v>
      </c>
      <c r="I374" s="241"/>
      <c r="J374" s="237"/>
      <c r="K374" s="237"/>
      <c r="L374" s="242"/>
      <c r="M374" s="243"/>
      <c r="N374" s="244"/>
      <c r="O374" s="244"/>
      <c r="P374" s="244"/>
      <c r="Q374" s="244"/>
      <c r="R374" s="244"/>
      <c r="S374" s="244"/>
      <c r="T374" s="245"/>
      <c r="U374" s="13"/>
      <c r="V374" s="13"/>
      <c r="W374" s="13"/>
      <c r="X374" s="13"/>
      <c r="Y374" s="13"/>
      <c r="Z374" s="13"/>
      <c r="AA374" s="13"/>
      <c r="AB374" s="13"/>
      <c r="AC374" s="13"/>
      <c r="AD374" s="13"/>
      <c r="AE374" s="13"/>
      <c r="AT374" s="246" t="s">
        <v>166</v>
      </c>
      <c r="AU374" s="246" t="s">
        <v>82</v>
      </c>
      <c r="AV374" s="13" t="s">
        <v>85</v>
      </c>
      <c r="AW374" s="13" t="s">
        <v>34</v>
      </c>
      <c r="AX374" s="13" t="s">
        <v>82</v>
      </c>
      <c r="AY374" s="246" t="s">
        <v>158</v>
      </c>
    </row>
    <row r="375" spans="1:65" s="2" customFormat="1" ht="21.75" customHeight="1">
      <c r="A375" s="38"/>
      <c r="B375" s="39"/>
      <c r="C375" s="219" t="s">
        <v>675</v>
      </c>
      <c r="D375" s="219" t="s">
        <v>159</v>
      </c>
      <c r="E375" s="220" t="s">
        <v>656</v>
      </c>
      <c r="F375" s="221" t="s">
        <v>667</v>
      </c>
      <c r="G375" s="222" t="s">
        <v>202</v>
      </c>
      <c r="H375" s="223">
        <v>2</v>
      </c>
      <c r="I375" s="224"/>
      <c r="J375" s="225">
        <f>ROUND(I375*H375,2)</f>
        <v>0</v>
      </c>
      <c r="K375" s="221" t="s">
        <v>19</v>
      </c>
      <c r="L375" s="44"/>
      <c r="M375" s="226" t="s">
        <v>19</v>
      </c>
      <c r="N375" s="227" t="s">
        <v>45</v>
      </c>
      <c r="O375" s="84"/>
      <c r="P375" s="228">
        <f>O375*H375</f>
        <v>0</v>
      </c>
      <c r="Q375" s="228">
        <v>0</v>
      </c>
      <c r="R375" s="228">
        <f>Q375*H375</f>
        <v>0</v>
      </c>
      <c r="S375" s="228">
        <v>0</v>
      </c>
      <c r="T375" s="229">
        <f>S375*H375</f>
        <v>0</v>
      </c>
      <c r="U375" s="38"/>
      <c r="V375" s="38"/>
      <c r="W375" s="38"/>
      <c r="X375" s="38"/>
      <c r="Y375" s="38"/>
      <c r="Z375" s="38"/>
      <c r="AA375" s="38"/>
      <c r="AB375" s="38"/>
      <c r="AC375" s="38"/>
      <c r="AD375" s="38"/>
      <c r="AE375" s="38"/>
      <c r="AR375" s="230" t="s">
        <v>236</v>
      </c>
      <c r="AT375" s="230" t="s">
        <v>159</v>
      </c>
      <c r="AU375" s="230" t="s">
        <v>82</v>
      </c>
      <c r="AY375" s="17" t="s">
        <v>158</v>
      </c>
      <c r="BE375" s="231">
        <f>IF(N375="základní",J375,0)</f>
        <v>0</v>
      </c>
      <c r="BF375" s="231">
        <f>IF(N375="snížená",J375,0)</f>
        <v>0</v>
      </c>
      <c r="BG375" s="231">
        <f>IF(N375="zákl. přenesená",J375,0)</f>
        <v>0</v>
      </c>
      <c r="BH375" s="231">
        <f>IF(N375="sníž. přenesená",J375,0)</f>
        <v>0</v>
      </c>
      <c r="BI375" s="231">
        <f>IF(N375="nulová",J375,0)</f>
        <v>0</v>
      </c>
      <c r="BJ375" s="17" t="s">
        <v>82</v>
      </c>
      <c r="BK375" s="231">
        <f>ROUND(I375*H375,2)</f>
        <v>0</v>
      </c>
      <c r="BL375" s="17" t="s">
        <v>236</v>
      </c>
      <c r="BM375" s="230" t="s">
        <v>1582</v>
      </c>
    </row>
    <row r="376" spans="1:47" s="2" customFormat="1" ht="12">
      <c r="A376" s="38"/>
      <c r="B376" s="39"/>
      <c r="C376" s="40"/>
      <c r="D376" s="232" t="s">
        <v>165</v>
      </c>
      <c r="E376" s="40"/>
      <c r="F376" s="233" t="s">
        <v>677</v>
      </c>
      <c r="G376" s="40"/>
      <c r="H376" s="40"/>
      <c r="I376" s="136"/>
      <c r="J376" s="40"/>
      <c r="K376" s="40"/>
      <c r="L376" s="44"/>
      <c r="M376" s="234"/>
      <c r="N376" s="235"/>
      <c r="O376" s="84"/>
      <c r="P376" s="84"/>
      <c r="Q376" s="84"/>
      <c r="R376" s="84"/>
      <c r="S376" s="84"/>
      <c r="T376" s="85"/>
      <c r="U376" s="38"/>
      <c r="V376" s="38"/>
      <c r="W376" s="38"/>
      <c r="X376" s="38"/>
      <c r="Y376" s="38"/>
      <c r="Z376" s="38"/>
      <c r="AA376" s="38"/>
      <c r="AB376" s="38"/>
      <c r="AC376" s="38"/>
      <c r="AD376" s="38"/>
      <c r="AE376" s="38"/>
      <c r="AT376" s="17" t="s">
        <v>165</v>
      </c>
      <c r="AU376" s="17" t="s">
        <v>82</v>
      </c>
    </row>
    <row r="377" spans="1:65" s="2" customFormat="1" ht="21.75" customHeight="1">
      <c r="A377" s="38"/>
      <c r="B377" s="39"/>
      <c r="C377" s="219" t="s">
        <v>679</v>
      </c>
      <c r="D377" s="219" t="s">
        <v>159</v>
      </c>
      <c r="E377" s="220" t="s">
        <v>680</v>
      </c>
      <c r="F377" s="221" t="s">
        <v>681</v>
      </c>
      <c r="G377" s="222" t="s">
        <v>202</v>
      </c>
      <c r="H377" s="223">
        <v>2</v>
      </c>
      <c r="I377" s="224"/>
      <c r="J377" s="225">
        <f>ROUND(I377*H377,2)</f>
        <v>0</v>
      </c>
      <c r="K377" s="221" t="s">
        <v>213</v>
      </c>
      <c r="L377" s="44"/>
      <c r="M377" s="226" t="s">
        <v>19</v>
      </c>
      <c r="N377" s="227" t="s">
        <v>45</v>
      </c>
      <c r="O377" s="84"/>
      <c r="P377" s="228">
        <f>O377*H377</f>
        <v>0</v>
      </c>
      <c r="Q377" s="228">
        <v>0</v>
      </c>
      <c r="R377" s="228">
        <f>Q377*H377</f>
        <v>0</v>
      </c>
      <c r="S377" s="228">
        <v>0</v>
      </c>
      <c r="T377" s="229">
        <f>S377*H377</f>
        <v>0</v>
      </c>
      <c r="U377" s="38"/>
      <c r="V377" s="38"/>
      <c r="W377" s="38"/>
      <c r="X377" s="38"/>
      <c r="Y377" s="38"/>
      <c r="Z377" s="38"/>
      <c r="AA377" s="38"/>
      <c r="AB377" s="38"/>
      <c r="AC377" s="38"/>
      <c r="AD377" s="38"/>
      <c r="AE377" s="38"/>
      <c r="AR377" s="230" t="s">
        <v>236</v>
      </c>
      <c r="AT377" s="230" t="s">
        <v>159</v>
      </c>
      <c r="AU377" s="230" t="s">
        <v>82</v>
      </c>
      <c r="AY377" s="17" t="s">
        <v>158</v>
      </c>
      <c r="BE377" s="231">
        <f>IF(N377="základní",J377,0)</f>
        <v>0</v>
      </c>
      <c r="BF377" s="231">
        <f>IF(N377="snížená",J377,0)</f>
        <v>0</v>
      </c>
      <c r="BG377" s="231">
        <f>IF(N377="zákl. přenesená",J377,0)</f>
        <v>0</v>
      </c>
      <c r="BH377" s="231">
        <f>IF(N377="sníž. přenesená",J377,0)</f>
        <v>0</v>
      </c>
      <c r="BI377" s="231">
        <f>IF(N377="nulová",J377,0)</f>
        <v>0</v>
      </c>
      <c r="BJ377" s="17" t="s">
        <v>82</v>
      </c>
      <c r="BK377" s="231">
        <f>ROUND(I377*H377,2)</f>
        <v>0</v>
      </c>
      <c r="BL377" s="17" t="s">
        <v>236</v>
      </c>
      <c r="BM377" s="230" t="s">
        <v>1583</v>
      </c>
    </row>
    <row r="378" spans="1:47" s="2" customFormat="1" ht="12">
      <c r="A378" s="38"/>
      <c r="B378" s="39"/>
      <c r="C378" s="40"/>
      <c r="D378" s="232" t="s">
        <v>165</v>
      </c>
      <c r="E378" s="40"/>
      <c r="F378" s="233" t="s">
        <v>683</v>
      </c>
      <c r="G378" s="40"/>
      <c r="H378" s="40"/>
      <c r="I378" s="136"/>
      <c r="J378" s="40"/>
      <c r="K378" s="40"/>
      <c r="L378" s="44"/>
      <c r="M378" s="234"/>
      <c r="N378" s="235"/>
      <c r="O378" s="84"/>
      <c r="P378" s="84"/>
      <c r="Q378" s="84"/>
      <c r="R378" s="84"/>
      <c r="S378" s="84"/>
      <c r="T378" s="85"/>
      <c r="U378" s="38"/>
      <c r="V378" s="38"/>
      <c r="W378" s="38"/>
      <c r="X378" s="38"/>
      <c r="Y378" s="38"/>
      <c r="Z378" s="38"/>
      <c r="AA378" s="38"/>
      <c r="AB378" s="38"/>
      <c r="AC378" s="38"/>
      <c r="AD378" s="38"/>
      <c r="AE378" s="38"/>
      <c r="AT378" s="17" t="s">
        <v>165</v>
      </c>
      <c r="AU378" s="17" t="s">
        <v>82</v>
      </c>
    </row>
    <row r="379" spans="1:51" s="13" customFormat="1" ht="12">
      <c r="A379" s="13"/>
      <c r="B379" s="236"/>
      <c r="C379" s="237"/>
      <c r="D379" s="232" t="s">
        <v>166</v>
      </c>
      <c r="E379" s="238" t="s">
        <v>19</v>
      </c>
      <c r="F379" s="239" t="s">
        <v>85</v>
      </c>
      <c r="G379" s="237"/>
      <c r="H379" s="240">
        <v>2</v>
      </c>
      <c r="I379" s="241"/>
      <c r="J379" s="237"/>
      <c r="K379" s="237"/>
      <c r="L379" s="242"/>
      <c r="M379" s="243"/>
      <c r="N379" s="244"/>
      <c r="O379" s="244"/>
      <c r="P379" s="244"/>
      <c r="Q379" s="244"/>
      <c r="R379" s="244"/>
      <c r="S379" s="244"/>
      <c r="T379" s="245"/>
      <c r="U379" s="13"/>
      <c r="V379" s="13"/>
      <c r="W379" s="13"/>
      <c r="X379" s="13"/>
      <c r="Y379" s="13"/>
      <c r="Z379" s="13"/>
      <c r="AA379" s="13"/>
      <c r="AB379" s="13"/>
      <c r="AC379" s="13"/>
      <c r="AD379" s="13"/>
      <c r="AE379" s="13"/>
      <c r="AT379" s="246" t="s">
        <v>166</v>
      </c>
      <c r="AU379" s="246" t="s">
        <v>82</v>
      </c>
      <c r="AV379" s="13" t="s">
        <v>85</v>
      </c>
      <c r="AW379" s="13" t="s">
        <v>34</v>
      </c>
      <c r="AX379" s="13" t="s">
        <v>82</v>
      </c>
      <c r="AY379" s="246" t="s">
        <v>158</v>
      </c>
    </row>
    <row r="380" spans="1:65" s="2" customFormat="1" ht="21.75" customHeight="1">
      <c r="A380" s="38"/>
      <c r="B380" s="39"/>
      <c r="C380" s="219" t="s">
        <v>685</v>
      </c>
      <c r="D380" s="219" t="s">
        <v>159</v>
      </c>
      <c r="E380" s="220" t="s">
        <v>686</v>
      </c>
      <c r="F380" s="221" t="s">
        <v>687</v>
      </c>
      <c r="G380" s="222" t="s">
        <v>202</v>
      </c>
      <c r="H380" s="223">
        <v>8</v>
      </c>
      <c r="I380" s="224"/>
      <c r="J380" s="225">
        <f>ROUND(I380*H380,2)</f>
        <v>0</v>
      </c>
      <c r="K380" s="221" t="s">
        <v>213</v>
      </c>
      <c r="L380" s="44"/>
      <c r="M380" s="226" t="s">
        <v>19</v>
      </c>
      <c r="N380" s="227" t="s">
        <v>45</v>
      </c>
      <c r="O380" s="84"/>
      <c r="P380" s="228">
        <f>O380*H380</f>
        <v>0</v>
      </c>
      <c r="Q380" s="228">
        <v>0</v>
      </c>
      <c r="R380" s="228">
        <f>Q380*H380</f>
        <v>0</v>
      </c>
      <c r="S380" s="228">
        <v>0</v>
      </c>
      <c r="T380" s="229">
        <f>S380*H380</f>
        <v>0</v>
      </c>
      <c r="U380" s="38"/>
      <c r="V380" s="38"/>
      <c r="W380" s="38"/>
      <c r="X380" s="38"/>
      <c r="Y380" s="38"/>
      <c r="Z380" s="38"/>
      <c r="AA380" s="38"/>
      <c r="AB380" s="38"/>
      <c r="AC380" s="38"/>
      <c r="AD380" s="38"/>
      <c r="AE380" s="38"/>
      <c r="AR380" s="230" t="s">
        <v>236</v>
      </c>
      <c r="AT380" s="230" t="s">
        <v>159</v>
      </c>
      <c r="AU380" s="230" t="s">
        <v>82</v>
      </c>
      <c r="AY380" s="17" t="s">
        <v>158</v>
      </c>
      <c r="BE380" s="231">
        <f>IF(N380="základní",J380,0)</f>
        <v>0</v>
      </c>
      <c r="BF380" s="231">
        <f>IF(N380="snížená",J380,0)</f>
        <v>0</v>
      </c>
      <c r="BG380" s="231">
        <f>IF(N380="zákl. přenesená",J380,0)</f>
        <v>0</v>
      </c>
      <c r="BH380" s="231">
        <f>IF(N380="sníž. přenesená",J380,0)</f>
        <v>0</v>
      </c>
      <c r="BI380" s="231">
        <f>IF(N380="nulová",J380,0)</f>
        <v>0</v>
      </c>
      <c r="BJ380" s="17" t="s">
        <v>82</v>
      </c>
      <c r="BK380" s="231">
        <f>ROUND(I380*H380,2)</f>
        <v>0</v>
      </c>
      <c r="BL380" s="17" t="s">
        <v>236</v>
      </c>
      <c r="BM380" s="230" t="s">
        <v>688</v>
      </c>
    </row>
    <row r="381" spans="1:47" s="2" customFormat="1" ht="12">
      <c r="A381" s="38"/>
      <c r="B381" s="39"/>
      <c r="C381" s="40"/>
      <c r="D381" s="232" t="s">
        <v>165</v>
      </c>
      <c r="E381" s="40"/>
      <c r="F381" s="233" t="s">
        <v>687</v>
      </c>
      <c r="G381" s="40"/>
      <c r="H381" s="40"/>
      <c r="I381" s="136"/>
      <c r="J381" s="40"/>
      <c r="K381" s="40"/>
      <c r="L381" s="44"/>
      <c r="M381" s="234"/>
      <c r="N381" s="235"/>
      <c r="O381" s="84"/>
      <c r="P381" s="84"/>
      <c r="Q381" s="84"/>
      <c r="R381" s="84"/>
      <c r="S381" s="84"/>
      <c r="T381" s="85"/>
      <c r="U381" s="38"/>
      <c r="V381" s="38"/>
      <c r="W381" s="38"/>
      <c r="X381" s="38"/>
      <c r="Y381" s="38"/>
      <c r="Z381" s="38"/>
      <c r="AA381" s="38"/>
      <c r="AB381" s="38"/>
      <c r="AC381" s="38"/>
      <c r="AD381" s="38"/>
      <c r="AE381" s="38"/>
      <c r="AT381" s="17" t="s">
        <v>165</v>
      </c>
      <c r="AU381" s="17" t="s">
        <v>82</v>
      </c>
    </row>
    <row r="382" spans="1:65" s="2" customFormat="1" ht="16.5" customHeight="1">
      <c r="A382" s="38"/>
      <c r="B382" s="39"/>
      <c r="C382" s="259" t="s">
        <v>689</v>
      </c>
      <c r="D382" s="259" t="s">
        <v>199</v>
      </c>
      <c r="E382" s="260" t="s">
        <v>690</v>
      </c>
      <c r="F382" s="261" t="s">
        <v>691</v>
      </c>
      <c r="G382" s="262" t="s">
        <v>202</v>
      </c>
      <c r="H382" s="263">
        <v>8</v>
      </c>
      <c r="I382" s="264"/>
      <c r="J382" s="265">
        <f>ROUND(I382*H382,2)</f>
        <v>0</v>
      </c>
      <c r="K382" s="261" t="s">
        <v>19</v>
      </c>
      <c r="L382" s="266"/>
      <c r="M382" s="267" t="s">
        <v>19</v>
      </c>
      <c r="N382" s="268" t="s">
        <v>45</v>
      </c>
      <c r="O382" s="84"/>
      <c r="P382" s="228">
        <f>O382*H382</f>
        <v>0</v>
      </c>
      <c r="Q382" s="228">
        <v>0</v>
      </c>
      <c r="R382" s="228">
        <f>Q382*H382</f>
        <v>0</v>
      </c>
      <c r="S382" s="228">
        <v>0</v>
      </c>
      <c r="T382" s="229">
        <f>S382*H382</f>
        <v>0</v>
      </c>
      <c r="U382" s="38"/>
      <c r="V382" s="38"/>
      <c r="W382" s="38"/>
      <c r="X382" s="38"/>
      <c r="Y382" s="38"/>
      <c r="Z382" s="38"/>
      <c r="AA382" s="38"/>
      <c r="AB382" s="38"/>
      <c r="AC382" s="38"/>
      <c r="AD382" s="38"/>
      <c r="AE382" s="38"/>
      <c r="AR382" s="230" t="s">
        <v>241</v>
      </c>
      <c r="AT382" s="230" t="s">
        <v>199</v>
      </c>
      <c r="AU382" s="230" t="s">
        <v>82</v>
      </c>
      <c r="AY382" s="17" t="s">
        <v>158</v>
      </c>
      <c r="BE382" s="231">
        <f>IF(N382="základní",J382,0)</f>
        <v>0</v>
      </c>
      <c r="BF382" s="231">
        <f>IF(N382="snížená",J382,0)</f>
        <v>0</v>
      </c>
      <c r="BG382" s="231">
        <f>IF(N382="zákl. přenesená",J382,0)</f>
        <v>0</v>
      </c>
      <c r="BH382" s="231">
        <f>IF(N382="sníž. přenesená",J382,0)</f>
        <v>0</v>
      </c>
      <c r="BI382" s="231">
        <f>IF(N382="nulová",J382,0)</f>
        <v>0</v>
      </c>
      <c r="BJ382" s="17" t="s">
        <v>82</v>
      </c>
      <c r="BK382" s="231">
        <f>ROUND(I382*H382,2)</f>
        <v>0</v>
      </c>
      <c r="BL382" s="17" t="s">
        <v>236</v>
      </c>
      <c r="BM382" s="230" t="s">
        <v>692</v>
      </c>
    </row>
    <row r="383" spans="1:47" s="2" customFormat="1" ht="12">
      <c r="A383" s="38"/>
      <c r="B383" s="39"/>
      <c r="C383" s="40"/>
      <c r="D383" s="232" t="s">
        <v>165</v>
      </c>
      <c r="E383" s="40"/>
      <c r="F383" s="233" t="s">
        <v>691</v>
      </c>
      <c r="G383" s="40"/>
      <c r="H383" s="40"/>
      <c r="I383" s="136"/>
      <c r="J383" s="40"/>
      <c r="K383" s="40"/>
      <c r="L383" s="44"/>
      <c r="M383" s="234"/>
      <c r="N383" s="235"/>
      <c r="O383" s="84"/>
      <c r="P383" s="84"/>
      <c r="Q383" s="84"/>
      <c r="R383" s="84"/>
      <c r="S383" s="84"/>
      <c r="T383" s="85"/>
      <c r="U383" s="38"/>
      <c r="V383" s="38"/>
      <c r="W383" s="38"/>
      <c r="X383" s="38"/>
      <c r="Y383" s="38"/>
      <c r="Z383" s="38"/>
      <c r="AA383" s="38"/>
      <c r="AB383" s="38"/>
      <c r="AC383" s="38"/>
      <c r="AD383" s="38"/>
      <c r="AE383" s="38"/>
      <c r="AT383" s="17" t="s">
        <v>165</v>
      </c>
      <c r="AU383" s="17" t="s">
        <v>82</v>
      </c>
    </row>
    <row r="384" spans="1:51" s="13" customFormat="1" ht="12">
      <c r="A384" s="13"/>
      <c r="B384" s="236"/>
      <c r="C384" s="237"/>
      <c r="D384" s="232" t="s">
        <v>166</v>
      </c>
      <c r="E384" s="238" t="s">
        <v>19</v>
      </c>
      <c r="F384" s="239" t="s">
        <v>1584</v>
      </c>
      <c r="G384" s="237"/>
      <c r="H384" s="240">
        <v>8</v>
      </c>
      <c r="I384" s="241"/>
      <c r="J384" s="237"/>
      <c r="K384" s="237"/>
      <c r="L384" s="242"/>
      <c r="M384" s="243"/>
      <c r="N384" s="244"/>
      <c r="O384" s="244"/>
      <c r="P384" s="244"/>
      <c r="Q384" s="244"/>
      <c r="R384" s="244"/>
      <c r="S384" s="244"/>
      <c r="T384" s="245"/>
      <c r="U384" s="13"/>
      <c r="V384" s="13"/>
      <c r="W384" s="13"/>
      <c r="X384" s="13"/>
      <c r="Y384" s="13"/>
      <c r="Z384" s="13"/>
      <c r="AA384" s="13"/>
      <c r="AB384" s="13"/>
      <c r="AC384" s="13"/>
      <c r="AD384" s="13"/>
      <c r="AE384" s="13"/>
      <c r="AT384" s="246" t="s">
        <v>166</v>
      </c>
      <c r="AU384" s="246" t="s">
        <v>82</v>
      </c>
      <c r="AV384" s="13" t="s">
        <v>85</v>
      </c>
      <c r="AW384" s="13" t="s">
        <v>34</v>
      </c>
      <c r="AX384" s="13" t="s">
        <v>82</v>
      </c>
      <c r="AY384" s="246" t="s">
        <v>158</v>
      </c>
    </row>
    <row r="385" spans="1:65" s="2" customFormat="1" ht="21.75" customHeight="1">
      <c r="A385" s="38"/>
      <c r="B385" s="39"/>
      <c r="C385" s="219" t="s">
        <v>693</v>
      </c>
      <c r="D385" s="219" t="s">
        <v>159</v>
      </c>
      <c r="E385" s="220" t="s">
        <v>694</v>
      </c>
      <c r="F385" s="221" t="s">
        <v>695</v>
      </c>
      <c r="G385" s="222" t="s">
        <v>202</v>
      </c>
      <c r="H385" s="223">
        <v>2</v>
      </c>
      <c r="I385" s="224"/>
      <c r="J385" s="225">
        <f>ROUND(I385*H385,2)</f>
        <v>0</v>
      </c>
      <c r="K385" s="221" t="s">
        <v>213</v>
      </c>
      <c r="L385" s="44"/>
      <c r="M385" s="226" t="s">
        <v>19</v>
      </c>
      <c r="N385" s="227" t="s">
        <v>45</v>
      </c>
      <c r="O385" s="84"/>
      <c r="P385" s="228">
        <f>O385*H385</f>
        <v>0</v>
      </c>
      <c r="Q385" s="228">
        <v>0.5701</v>
      </c>
      <c r="R385" s="228">
        <f>Q385*H385</f>
        <v>1.1402</v>
      </c>
      <c r="S385" s="228">
        <v>0</v>
      </c>
      <c r="T385" s="229">
        <f>S385*H385</f>
        <v>0</v>
      </c>
      <c r="U385" s="38"/>
      <c r="V385" s="38"/>
      <c r="W385" s="38"/>
      <c r="X385" s="38"/>
      <c r="Y385" s="38"/>
      <c r="Z385" s="38"/>
      <c r="AA385" s="38"/>
      <c r="AB385" s="38"/>
      <c r="AC385" s="38"/>
      <c r="AD385" s="38"/>
      <c r="AE385" s="38"/>
      <c r="AR385" s="230" t="s">
        <v>236</v>
      </c>
      <c r="AT385" s="230" t="s">
        <v>159</v>
      </c>
      <c r="AU385" s="230" t="s">
        <v>82</v>
      </c>
      <c r="AY385" s="17" t="s">
        <v>158</v>
      </c>
      <c r="BE385" s="231">
        <f>IF(N385="základní",J385,0)</f>
        <v>0</v>
      </c>
      <c r="BF385" s="231">
        <f>IF(N385="snížená",J385,0)</f>
        <v>0</v>
      </c>
      <c r="BG385" s="231">
        <f>IF(N385="zákl. přenesená",J385,0)</f>
        <v>0</v>
      </c>
      <c r="BH385" s="231">
        <f>IF(N385="sníž. přenesená",J385,0)</f>
        <v>0</v>
      </c>
      <c r="BI385" s="231">
        <f>IF(N385="nulová",J385,0)</f>
        <v>0</v>
      </c>
      <c r="BJ385" s="17" t="s">
        <v>82</v>
      </c>
      <c r="BK385" s="231">
        <f>ROUND(I385*H385,2)</f>
        <v>0</v>
      </c>
      <c r="BL385" s="17" t="s">
        <v>236</v>
      </c>
      <c r="BM385" s="230" t="s">
        <v>696</v>
      </c>
    </row>
    <row r="386" spans="1:47" s="2" customFormat="1" ht="12">
      <c r="A386" s="38"/>
      <c r="B386" s="39"/>
      <c r="C386" s="40"/>
      <c r="D386" s="232" t="s">
        <v>165</v>
      </c>
      <c r="E386" s="40"/>
      <c r="F386" s="233" t="s">
        <v>697</v>
      </c>
      <c r="G386" s="40"/>
      <c r="H386" s="40"/>
      <c r="I386" s="136"/>
      <c r="J386" s="40"/>
      <c r="K386" s="40"/>
      <c r="L386" s="44"/>
      <c r="M386" s="234"/>
      <c r="N386" s="235"/>
      <c r="O386" s="84"/>
      <c r="P386" s="84"/>
      <c r="Q386" s="84"/>
      <c r="R386" s="84"/>
      <c r="S386" s="84"/>
      <c r="T386" s="85"/>
      <c r="U386" s="38"/>
      <c r="V386" s="38"/>
      <c r="W386" s="38"/>
      <c r="X386" s="38"/>
      <c r="Y386" s="38"/>
      <c r="Z386" s="38"/>
      <c r="AA386" s="38"/>
      <c r="AB386" s="38"/>
      <c r="AC386" s="38"/>
      <c r="AD386" s="38"/>
      <c r="AE386" s="38"/>
      <c r="AT386" s="17" t="s">
        <v>165</v>
      </c>
      <c r="AU386" s="17" t="s">
        <v>82</v>
      </c>
    </row>
    <row r="387" spans="1:47" s="2" customFormat="1" ht="12">
      <c r="A387" s="38"/>
      <c r="B387" s="39"/>
      <c r="C387" s="40"/>
      <c r="D387" s="232" t="s">
        <v>216</v>
      </c>
      <c r="E387" s="40"/>
      <c r="F387" s="258" t="s">
        <v>413</v>
      </c>
      <c r="G387" s="40"/>
      <c r="H387" s="40"/>
      <c r="I387" s="136"/>
      <c r="J387" s="40"/>
      <c r="K387" s="40"/>
      <c r="L387" s="44"/>
      <c r="M387" s="234"/>
      <c r="N387" s="235"/>
      <c r="O387" s="84"/>
      <c r="P387" s="84"/>
      <c r="Q387" s="84"/>
      <c r="R387" s="84"/>
      <c r="S387" s="84"/>
      <c r="T387" s="85"/>
      <c r="U387" s="38"/>
      <c r="V387" s="38"/>
      <c r="W387" s="38"/>
      <c r="X387" s="38"/>
      <c r="Y387" s="38"/>
      <c r="Z387" s="38"/>
      <c r="AA387" s="38"/>
      <c r="AB387" s="38"/>
      <c r="AC387" s="38"/>
      <c r="AD387" s="38"/>
      <c r="AE387" s="38"/>
      <c r="AT387" s="17" t="s">
        <v>216</v>
      </c>
      <c r="AU387" s="17" t="s">
        <v>82</v>
      </c>
    </row>
    <row r="388" spans="1:65" s="2" customFormat="1" ht="16.5" customHeight="1">
      <c r="A388" s="38"/>
      <c r="B388" s="39"/>
      <c r="C388" s="259" t="s">
        <v>698</v>
      </c>
      <c r="D388" s="259" t="s">
        <v>199</v>
      </c>
      <c r="E388" s="260" t="s">
        <v>699</v>
      </c>
      <c r="F388" s="261" t="s">
        <v>731</v>
      </c>
      <c r="G388" s="262" t="s">
        <v>202</v>
      </c>
      <c r="H388" s="263">
        <v>2</v>
      </c>
      <c r="I388" s="264"/>
      <c r="J388" s="265">
        <f>ROUND(I388*H388,2)</f>
        <v>0</v>
      </c>
      <c r="K388" s="261" t="s">
        <v>19</v>
      </c>
      <c r="L388" s="266"/>
      <c r="M388" s="267" t="s">
        <v>19</v>
      </c>
      <c r="N388" s="268" t="s">
        <v>45</v>
      </c>
      <c r="O388" s="84"/>
      <c r="P388" s="228">
        <f>O388*H388</f>
        <v>0</v>
      </c>
      <c r="Q388" s="228">
        <v>0</v>
      </c>
      <c r="R388" s="228">
        <f>Q388*H388</f>
        <v>0</v>
      </c>
      <c r="S388" s="228">
        <v>0</v>
      </c>
      <c r="T388" s="229">
        <f>S388*H388</f>
        <v>0</v>
      </c>
      <c r="U388" s="38"/>
      <c r="V388" s="38"/>
      <c r="W388" s="38"/>
      <c r="X388" s="38"/>
      <c r="Y388" s="38"/>
      <c r="Z388" s="38"/>
      <c r="AA388" s="38"/>
      <c r="AB388" s="38"/>
      <c r="AC388" s="38"/>
      <c r="AD388" s="38"/>
      <c r="AE388" s="38"/>
      <c r="AR388" s="230" t="s">
        <v>241</v>
      </c>
      <c r="AT388" s="230" t="s">
        <v>199</v>
      </c>
      <c r="AU388" s="230" t="s">
        <v>82</v>
      </c>
      <c r="AY388" s="17" t="s">
        <v>158</v>
      </c>
      <c r="BE388" s="231">
        <f>IF(N388="základní",J388,0)</f>
        <v>0</v>
      </c>
      <c r="BF388" s="231">
        <f>IF(N388="snížená",J388,0)</f>
        <v>0</v>
      </c>
      <c r="BG388" s="231">
        <f>IF(N388="zákl. přenesená",J388,0)</f>
        <v>0</v>
      </c>
      <c r="BH388" s="231">
        <f>IF(N388="sníž. přenesená",J388,0)</f>
        <v>0</v>
      </c>
      <c r="BI388" s="231">
        <f>IF(N388="nulová",J388,0)</f>
        <v>0</v>
      </c>
      <c r="BJ388" s="17" t="s">
        <v>82</v>
      </c>
      <c r="BK388" s="231">
        <f>ROUND(I388*H388,2)</f>
        <v>0</v>
      </c>
      <c r="BL388" s="17" t="s">
        <v>236</v>
      </c>
      <c r="BM388" s="230" t="s">
        <v>701</v>
      </c>
    </row>
    <row r="389" spans="1:47" s="2" customFormat="1" ht="12">
      <c r="A389" s="38"/>
      <c r="B389" s="39"/>
      <c r="C389" s="40"/>
      <c r="D389" s="232" t="s">
        <v>165</v>
      </c>
      <c r="E389" s="40"/>
      <c r="F389" s="233" t="s">
        <v>700</v>
      </c>
      <c r="G389" s="40"/>
      <c r="H389" s="40"/>
      <c r="I389" s="136"/>
      <c r="J389" s="40"/>
      <c r="K389" s="40"/>
      <c r="L389" s="44"/>
      <c r="M389" s="234"/>
      <c r="N389" s="235"/>
      <c r="O389" s="84"/>
      <c r="P389" s="84"/>
      <c r="Q389" s="84"/>
      <c r="R389" s="84"/>
      <c r="S389" s="84"/>
      <c r="T389" s="85"/>
      <c r="U389" s="38"/>
      <c r="V389" s="38"/>
      <c r="W389" s="38"/>
      <c r="X389" s="38"/>
      <c r="Y389" s="38"/>
      <c r="Z389" s="38"/>
      <c r="AA389" s="38"/>
      <c r="AB389" s="38"/>
      <c r="AC389" s="38"/>
      <c r="AD389" s="38"/>
      <c r="AE389" s="38"/>
      <c r="AT389" s="17" t="s">
        <v>165</v>
      </c>
      <c r="AU389" s="17" t="s">
        <v>82</v>
      </c>
    </row>
    <row r="390" spans="1:51" s="13" customFormat="1" ht="12">
      <c r="A390" s="13"/>
      <c r="B390" s="236"/>
      <c r="C390" s="237"/>
      <c r="D390" s="232" t="s">
        <v>166</v>
      </c>
      <c r="E390" s="238" t="s">
        <v>19</v>
      </c>
      <c r="F390" s="239" t="s">
        <v>1585</v>
      </c>
      <c r="G390" s="237"/>
      <c r="H390" s="240">
        <v>2</v>
      </c>
      <c r="I390" s="241"/>
      <c r="J390" s="237"/>
      <c r="K390" s="237"/>
      <c r="L390" s="242"/>
      <c r="M390" s="243"/>
      <c r="N390" s="244"/>
      <c r="O390" s="244"/>
      <c r="P390" s="244"/>
      <c r="Q390" s="244"/>
      <c r="R390" s="244"/>
      <c r="S390" s="244"/>
      <c r="T390" s="245"/>
      <c r="U390" s="13"/>
      <c r="V390" s="13"/>
      <c r="W390" s="13"/>
      <c r="X390" s="13"/>
      <c r="Y390" s="13"/>
      <c r="Z390" s="13"/>
      <c r="AA390" s="13"/>
      <c r="AB390" s="13"/>
      <c r="AC390" s="13"/>
      <c r="AD390" s="13"/>
      <c r="AE390" s="13"/>
      <c r="AT390" s="246" t="s">
        <v>166</v>
      </c>
      <c r="AU390" s="246" t="s">
        <v>82</v>
      </c>
      <c r="AV390" s="13" t="s">
        <v>85</v>
      </c>
      <c r="AW390" s="13" t="s">
        <v>34</v>
      </c>
      <c r="AX390" s="13" t="s">
        <v>82</v>
      </c>
      <c r="AY390" s="246" t="s">
        <v>158</v>
      </c>
    </row>
    <row r="391" spans="1:65" s="2" customFormat="1" ht="16.5" customHeight="1">
      <c r="A391" s="38"/>
      <c r="B391" s="39"/>
      <c r="C391" s="219" t="s">
        <v>703</v>
      </c>
      <c r="D391" s="219" t="s">
        <v>159</v>
      </c>
      <c r="E391" s="220" t="s">
        <v>709</v>
      </c>
      <c r="F391" s="221" t="s">
        <v>710</v>
      </c>
      <c r="G391" s="222" t="s">
        <v>202</v>
      </c>
      <c r="H391" s="223">
        <v>1</v>
      </c>
      <c r="I391" s="224"/>
      <c r="J391" s="225">
        <f>ROUND(I391*H391,2)</f>
        <v>0</v>
      </c>
      <c r="K391" s="221" t="s">
        <v>213</v>
      </c>
      <c r="L391" s="44"/>
      <c r="M391" s="226" t="s">
        <v>19</v>
      </c>
      <c r="N391" s="227" t="s">
        <v>45</v>
      </c>
      <c r="O391" s="84"/>
      <c r="P391" s="228">
        <f>O391*H391</f>
        <v>0</v>
      </c>
      <c r="Q391" s="228">
        <v>0</v>
      </c>
      <c r="R391" s="228">
        <f>Q391*H391</f>
        <v>0</v>
      </c>
      <c r="S391" s="228">
        <v>0</v>
      </c>
      <c r="T391" s="229">
        <f>S391*H391</f>
        <v>0</v>
      </c>
      <c r="U391" s="38"/>
      <c r="V391" s="38"/>
      <c r="W391" s="38"/>
      <c r="X391" s="38"/>
      <c r="Y391" s="38"/>
      <c r="Z391" s="38"/>
      <c r="AA391" s="38"/>
      <c r="AB391" s="38"/>
      <c r="AC391" s="38"/>
      <c r="AD391" s="38"/>
      <c r="AE391" s="38"/>
      <c r="AR391" s="230" t="s">
        <v>236</v>
      </c>
      <c r="AT391" s="230" t="s">
        <v>159</v>
      </c>
      <c r="AU391" s="230" t="s">
        <v>82</v>
      </c>
      <c r="AY391" s="17" t="s">
        <v>158</v>
      </c>
      <c r="BE391" s="231">
        <f>IF(N391="základní",J391,0)</f>
        <v>0</v>
      </c>
      <c r="BF391" s="231">
        <f>IF(N391="snížená",J391,0)</f>
        <v>0</v>
      </c>
      <c r="BG391" s="231">
        <f>IF(N391="zákl. přenesená",J391,0)</f>
        <v>0</v>
      </c>
      <c r="BH391" s="231">
        <f>IF(N391="sníž. přenesená",J391,0)</f>
        <v>0</v>
      </c>
      <c r="BI391" s="231">
        <f>IF(N391="nulová",J391,0)</f>
        <v>0</v>
      </c>
      <c r="BJ391" s="17" t="s">
        <v>82</v>
      </c>
      <c r="BK391" s="231">
        <f>ROUND(I391*H391,2)</f>
        <v>0</v>
      </c>
      <c r="BL391" s="17" t="s">
        <v>236</v>
      </c>
      <c r="BM391" s="230" t="s">
        <v>711</v>
      </c>
    </row>
    <row r="392" spans="1:47" s="2" customFormat="1" ht="12">
      <c r="A392" s="38"/>
      <c r="B392" s="39"/>
      <c r="C392" s="40"/>
      <c r="D392" s="232" t="s">
        <v>165</v>
      </c>
      <c r="E392" s="40"/>
      <c r="F392" s="233" t="s">
        <v>710</v>
      </c>
      <c r="G392" s="40"/>
      <c r="H392" s="40"/>
      <c r="I392" s="136"/>
      <c r="J392" s="40"/>
      <c r="K392" s="40"/>
      <c r="L392" s="44"/>
      <c r="M392" s="234"/>
      <c r="N392" s="235"/>
      <c r="O392" s="84"/>
      <c r="P392" s="84"/>
      <c r="Q392" s="84"/>
      <c r="R392" s="84"/>
      <c r="S392" s="84"/>
      <c r="T392" s="85"/>
      <c r="U392" s="38"/>
      <c r="V392" s="38"/>
      <c r="W392" s="38"/>
      <c r="X392" s="38"/>
      <c r="Y392" s="38"/>
      <c r="Z392" s="38"/>
      <c r="AA392" s="38"/>
      <c r="AB392" s="38"/>
      <c r="AC392" s="38"/>
      <c r="AD392" s="38"/>
      <c r="AE392" s="38"/>
      <c r="AT392" s="17" t="s">
        <v>165</v>
      </c>
      <c r="AU392" s="17" t="s">
        <v>82</v>
      </c>
    </row>
    <row r="393" spans="1:65" s="2" customFormat="1" ht="16.5" customHeight="1">
      <c r="A393" s="38"/>
      <c r="B393" s="39"/>
      <c r="C393" s="259" t="s">
        <v>708</v>
      </c>
      <c r="D393" s="259" t="s">
        <v>199</v>
      </c>
      <c r="E393" s="260" t="s">
        <v>713</v>
      </c>
      <c r="F393" s="261" t="s">
        <v>714</v>
      </c>
      <c r="G393" s="262" t="s">
        <v>202</v>
      </c>
      <c r="H393" s="263">
        <v>1</v>
      </c>
      <c r="I393" s="264"/>
      <c r="J393" s="265">
        <f>ROUND(I393*H393,2)</f>
        <v>0</v>
      </c>
      <c r="K393" s="261" t="s">
        <v>19</v>
      </c>
      <c r="L393" s="266"/>
      <c r="M393" s="267" t="s">
        <v>19</v>
      </c>
      <c r="N393" s="268" t="s">
        <v>45</v>
      </c>
      <c r="O393" s="84"/>
      <c r="P393" s="228">
        <f>O393*H393</f>
        <v>0</v>
      </c>
      <c r="Q393" s="228">
        <v>0</v>
      </c>
      <c r="R393" s="228">
        <f>Q393*H393</f>
        <v>0</v>
      </c>
      <c r="S393" s="228">
        <v>0</v>
      </c>
      <c r="T393" s="229">
        <f>S393*H393</f>
        <v>0</v>
      </c>
      <c r="U393" s="38"/>
      <c r="V393" s="38"/>
      <c r="W393" s="38"/>
      <c r="X393" s="38"/>
      <c r="Y393" s="38"/>
      <c r="Z393" s="38"/>
      <c r="AA393" s="38"/>
      <c r="AB393" s="38"/>
      <c r="AC393" s="38"/>
      <c r="AD393" s="38"/>
      <c r="AE393" s="38"/>
      <c r="AR393" s="230" t="s">
        <v>241</v>
      </c>
      <c r="AT393" s="230" t="s">
        <v>199</v>
      </c>
      <c r="AU393" s="230" t="s">
        <v>82</v>
      </c>
      <c r="AY393" s="17" t="s">
        <v>158</v>
      </c>
      <c r="BE393" s="231">
        <f>IF(N393="základní",J393,0)</f>
        <v>0</v>
      </c>
      <c r="BF393" s="231">
        <f>IF(N393="snížená",J393,0)</f>
        <v>0</v>
      </c>
      <c r="BG393" s="231">
        <f>IF(N393="zákl. přenesená",J393,0)</f>
        <v>0</v>
      </c>
      <c r="BH393" s="231">
        <f>IF(N393="sníž. přenesená",J393,0)</f>
        <v>0</v>
      </c>
      <c r="BI393" s="231">
        <f>IF(N393="nulová",J393,0)</f>
        <v>0</v>
      </c>
      <c r="BJ393" s="17" t="s">
        <v>82</v>
      </c>
      <c r="BK393" s="231">
        <f>ROUND(I393*H393,2)</f>
        <v>0</v>
      </c>
      <c r="BL393" s="17" t="s">
        <v>236</v>
      </c>
      <c r="BM393" s="230" t="s">
        <v>715</v>
      </c>
    </row>
    <row r="394" spans="1:47" s="2" customFormat="1" ht="12">
      <c r="A394" s="38"/>
      <c r="B394" s="39"/>
      <c r="C394" s="40"/>
      <c r="D394" s="232" t="s">
        <v>165</v>
      </c>
      <c r="E394" s="40"/>
      <c r="F394" s="233" t="s">
        <v>714</v>
      </c>
      <c r="G394" s="40"/>
      <c r="H394" s="40"/>
      <c r="I394" s="136"/>
      <c r="J394" s="40"/>
      <c r="K394" s="40"/>
      <c r="L394" s="44"/>
      <c r="M394" s="234"/>
      <c r="N394" s="235"/>
      <c r="O394" s="84"/>
      <c r="P394" s="84"/>
      <c r="Q394" s="84"/>
      <c r="R394" s="84"/>
      <c r="S394" s="84"/>
      <c r="T394" s="85"/>
      <c r="U394" s="38"/>
      <c r="V394" s="38"/>
      <c r="W394" s="38"/>
      <c r="X394" s="38"/>
      <c r="Y394" s="38"/>
      <c r="Z394" s="38"/>
      <c r="AA394" s="38"/>
      <c r="AB394" s="38"/>
      <c r="AC394" s="38"/>
      <c r="AD394" s="38"/>
      <c r="AE394" s="38"/>
      <c r="AT394" s="17" t="s">
        <v>165</v>
      </c>
      <c r="AU394" s="17" t="s">
        <v>82</v>
      </c>
    </row>
    <row r="395" spans="1:51" s="13" customFormat="1" ht="12">
      <c r="A395" s="13"/>
      <c r="B395" s="236"/>
      <c r="C395" s="237"/>
      <c r="D395" s="232" t="s">
        <v>166</v>
      </c>
      <c r="E395" s="238" t="s">
        <v>19</v>
      </c>
      <c r="F395" s="239" t="s">
        <v>1514</v>
      </c>
      <c r="G395" s="237"/>
      <c r="H395" s="240">
        <v>1</v>
      </c>
      <c r="I395" s="241"/>
      <c r="J395" s="237"/>
      <c r="K395" s="237"/>
      <c r="L395" s="242"/>
      <c r="M395" s="243"/>
      <c r="N395" s="244"/>
      <c r="O395" s="244"/>
      <c r="P395" s="244"/>
      <c r="Q395" s="244"/>
      <c r="R395" s="244"/>
      <c r="S395" s="244"/>
      <c r="T395" s="245"/>
      <c r="U395" s="13"/>
      <c r="V395" s="13"/>
      <c r="W395" s="13"/>
      <c r="X395" s="13"/>
      <c r="Y395" s="13"/>
      <c r="Z395" s="13"/>
      <c r="AA395" s="13"/>
      <c r="AB395" s="13"/>
      <c r="AC395" s="13"/>
      <c r="AD395" s="13"/>
      <c r="AE395" s="13"/>
      <c r="AT395" s="246" t="s">
        <v>166</v>
      </c>
      <c r="AU395" s="246" t="s">
        <v>82</v>
      </c>
      <c r="AV395" s="13" t="s">
        <v>85</v>
      </c>
      <c r="AW395" s="13" t="s">
        <v>34</v>
      </c>
      <c r="AX395" s="13" t="s">
        <v>82</v>
      </c>
      <c r="AY395" s="246" t="s">
        <v>158</v>
      </c>
    </row>
    <row r="396" spans="1:65" s="2" customFormat="1" ht="16.5" customHeight="1">
      <c r="A396" s="38"/>
      <c r="B396" s="39"/>
      <c r="C396" s="259" t="s">
        <v>712</v>
      </c>
      <c r="D396" s="259" t="s">
        <v>199</v>
      </c>
      <c r="E396" s="260" t="s">
        <v>717</v>
      </c>
      <c r="F396" s="261" t="s">
        <v>718</v>
      </c>
      <c r="G396" s="262" t="s">
        <v>202</v>
      </c>
      <c r="H396" s="263">
        <v>3</v>
      </c>
      <c r="I396" s="264"/>
      <c r="J396" s="265">
        <f>ROUND(I396*H396,2)</f>
        <v>0</v>
      </c>
      <c r="K396" s="261" t="s">
        <v>19</v>
      </c>
      <c r="L396" s="266"/>
      <c r="M396" s="267" t="s">
        <v>19</v>
      </c>
      <c r="N396" s="268" t="s">
        <v>45</v>
      </c>
      <c r="O396" s="84"/>
      <c r="P396" s="228">
        <f>O396*H396</f>
        <v>0</v>
      </c>
      <c r="Q396" s="228">
        <v>0</v>
      </c>
      <c r="R396" s="228">
        <f>Q396*H396</f>
        <v>0</v>
      </c>
      <c r="S396" s="228">
        <v>0</v>
      </c>
      <c r="T396" s="229">
        <f>S396*H396</f>
        <v>0</v>
      </c>
      <c r="U396" s="38"/>
      <c r="V396" s="38"/>
      <c r="W396" s="38"/>
      <c r="X396" s="38"/>
      <c r="Y396" s="38"/>
      <c r="Z396" s="38"/>
      <c r="AA396" s="38"/>
      <c r="AB396" s="38"/>
      <c r="AC396" s="38"/>
      <c r="AD396" s="38"/>
      <c r="AE396" s="38"/>
      <c r="AR396" s="230" t="s">
        <v>241</v>
      </c>
      <c r="AT396" s="230" t="s">
        <v>199</v>
      </c>
      <c r="AU396" s="230" t="s">
        <v>82</v>
      </c>
      <c r="AY396" s="17" t="s">
        <v>158</v>
      </c>
      <c r="BE396" s="231">
        <f>IF(N396="základní",J396,0)</f>
        <v>0</v>
      </c>
      <c r="BF396" s="231">
        <f>IF(N396="snížená",J396,0)</f>
        <v>0</v>
      </c>
      <c r="BG396" s="231">
        <f>IF(N396="zákl. přenesená",J396,0)</f>
        <v>0</v>
      </c>
      <c r="BH396" s="231">
        <f>IF(N396="sníž. přenesená",J396,0)</f>
        <v>0</v>
      </c>
      <c r="BI396" s="231">
        <f>IF(N396="nulová",J396,0)</f>
        <v>0</v>
      </c>
      <c r="BJ396" s="17" t="s">
        <v>82</v>
      </c>
      <c r="BK396" s="231">
        <f>ROUND(I396*H396,2)</f>
        <v>0</v>
      </c>
      <c r="BL396" s="17" t="s">
        <v>236</v>
      </c>
      <c r="BM396" s="230" t="s">
        <v>1586</v>
      </c>
    </row>
    <row r="397" spans="1:47" s="2" customFormat="1" ht="12">
      <c r="A397" s="38"/>
      <c r="B397" s="39"/>
      <c r="C397" s="40"/>
      <c r="D397" s="232" t="s">
        <v>165</v>
      </c>
      <c r="E397" s="40"/>
      <c r="F397" s="233" t="s">
        <v>718</v>
      </c>
      <c r="G397" s="40"/>
      <c r="H397" s="40"/>
      <c r="I397" s="136"/>
      <c r="J397" s="40"/>
      <c r="K397" s="40"/>
      <c r="L397" s="44"/>
      <c r="M397" s="234"/>
      <c r="N397" s="235"/>
      <c r="O397" s="84"/>
      <c r="P397" s="84"/>
      <c r="Q397" s="84"/>
      <c r="R397" s="84"/>
      <c r="S397" s="84"/>
      <c r="T397" s="85"/>
      <c r="U397" s="38"/>
      <c r="V397" s="38"/>
      <c r="W397" s="38"/>
      <c r="X397" s="38"/>
      <c r="Y397" s="38"/>
      <c r="Z397" s="38"/>
      <c r="AA397" s="38"/>
      <c r="AB397" s="38"/>
      <c r="AC397" s="38"/>
      <c r="AD397" s="38"/>
      <c r="AE397" s="38"/>
      <c r="AT397" s="17" t="s">
        <v>165</v>
      </c>
      <c r="AU397" s="17" t="s">
        <v>82</v>
      </c>
    </row>
    <row r="398" spans="1:51" s="13" customFormat="1" ht="12">
      <c r="A398" s="13"/>
      <c r="B398" s="236"/>
      <c r="C398" s="237"/>
      <c r="D398" s="232" t="s">
        <v>166</v>
      </c>
      <c r="E398" s="238" t="s">
        <v>19</v>
      </c>
      <c r="F398" s="239" t="s">
        <v>1587</v>
      </c>
      <c r="G398" s="237"/>
      <c r="H398" s="240">
        <v>3</v>
      </c>
      <c r="I398" s="241"/>
      <c r="J398" s="237"/>
      <c r="K398" s="237"/>
      <c r="L398" s="242"/>
      <c r="M398" s="243"/>
      <c r="N398" s="244"/>
      <c r="O398" s="244"/>
      <c r="P398" s="244"/>
      <c r="Q398" s="244"/>
      <c r="R398" s="244"/>
      <c r="S398" s="244"/>
      <c r="T398" s="245"/>
      <c r="U398" s="13"/>
      <c r="V398" s="13"/>
      <c r="W398" s="13"/>
      <c r="X398" s="13"/>
      <c r="Y398" s="13"/>
      <c r="Z398" s="13"/>
      <c r="AA398" s="13"/>
      <c r="AB398" s="13"/>
      <c r="AC398" s="13"/>
      <c r="AD398" s="13"/>
      <c r="AE398" s="13"/>
      <c r="AT398" s="246" t="s">
        <v>166</v>
      </c>
      <c r="AU398" s="246" t="s">
        <v>82</v>
      </c>
      <c r="AV398" s="13" t="s">
        <v>85</v>
      </c>
      <c r="AW398" s="13" t="s">
        <v>34</v>
      </c>
      <c r="AX398" s="13" t="s">
        <v>82</v>
      </c>
      <c r="AY398" s="246" t="s">
        <v>158</v>
      </c>
    </row>
    <row r="399" spans="1:65" s="2" customFormat="1" ht="16.5" customHeight="1">
      <c r="A399" s="38"/>
      <c r="B399" s="39"/>
      <c r="C399" s="219" t="s">
        <v>716</v>
      </c>
      <c r="D399" s="219" t="s">
        <v>159</v>
      </c>
      <c r="E399" s="220" t="s">
        <v>722</v>
      </c>
      <c r="F399" s="221" t="s">
        <v>723</v>
      </c>
      <c r="G399" s="222" t="s">
        <v>202</v>
      </c>
      <c r="H399" s="223">
        <v>4</v>
      </c>
      <c r="I399" s="224"/>
      <c r="J399" s="225">
        <f>ROUND(I399*H399,2)</f>
        <v>0</v>
      </c>
      <c r="K399" s="221" t="s">
        <v>213</v>
      </c>
      <c r="L399" s="44"/>
      <c r="M399" s="226" t="s">
        <v>19</v>
      </c>
      <c r="N399" s="227" t="s">
        <v>45</v>
      </c>
      <c r="O399" s="84"/>
      <c r="P399" s="228">
        <f>O399*H399</f>
        <v>0</v>
      </c>
      <c r="Q399" s="228">
        <v>0</v>
      </c>
      <c r="R399" s="228">
        <f>Q399*H399</f>
        <v>0</v>
      </c>
      <c r="S399" s="228">
        <v>0</v>
      </c>
      <c r="T399" s="229">
        <f>S399*H399</f>
        <v>0</v>
      </c>
      <c r="U399" s="38"/>
      <c r="V399" s="38"/>
      <c r="W399" s="38"/>
      <c r="X399" s="38"/>
      <c r="Y399" s="38"/>
      <c r="Z399" s="38"/>
      <c r="AA399" s="38"/>
      <c r="AB399" s="38"/>
      <c r="AC399" s="38"/>
      <c r="AD399" s="38"/>
      <c r="AE399" s="38"/>
      <c r="AR399" s="230" t="s">
        <v>236</v>
      </c>
      <c r="AT399" s="230" t="s">
        <v>159</v>
      </c>
      <c r="AU399" s="230" t="s">
        <v>82</v>
      </c>
      <c r="AY399" s="17" t="s">
        <v>158</v>
      </c>
      <c r="BE399" s="231">
        <f>IF(N399="základní",J399,0)</f>
        <v>0</v>
      </c>
      <c r="BF399" s="231">
        <f>IF(N399="snížená",J399,0)</f>
        <v>0</v>
      </c>
      <c r="BG399" s="231">
        <f>IF(N399="zákl. přenesená",J399,0)</f>
        <v>0</v>
      </c>
      <c r="BH399" s="231">
        <f>IF(N399="sníž. přenesená",J399,0)</f>
        <v>0</v>
      </c>
      <c r="BI399" s="231">
        <f>IF(N399="nulová",J399,0)</f>
        <v>0</v>
      </c>
      <c r="BJ399" s="17" t="s">
        <v>82</v>
      </c>
      <c r="BK399" s="231">
        <f>ROUND(I399*H399,2)</f>
        <v>0</v>
      </c>
      <c r="BL399" s="17" t="s">
        <v>236</v>
      </c>
      <c r="BM399" s="230" t="s">
        <v>724</v>
      </c>
    </row>
    <row r="400" spans="1:47" s="2" customFormat="1" ht="12">
      <c r="A400" s="38"/>
      <c r="B400" s="39"/>
      <c r="C400" s="40"/>
      <c r="D400" s="232" t="s">
        <v>165</v>
      </c>
      <c r="E400" s="40"/>
      <c r="F400" s="233" t="s">
        <v>723</v>
      </c>
      <c r="G400" s="40"/>
      <c r="H400" s="40"/>
      <c r="I400" s="136"/>
      <c r="J400" s="40"/>
      <c r="K400" s="40"/>
      <c r="L400" s="44"/>
      <c r="M400" s="234"/>
      <c r="N400" s="235"/>
      <c r="O400" s="84"/>
      <c r="P400" s="84"/>
      <c r="Q400" s="84"/>
      <c r="R400" s="84"/>
      <c r="S400" s="84"/>
      <c r="T400" s="85"/>
      <c r="U400" s="38"/>
      <c r="V400" s="38"/>
      <c r="W400" s="38"/>
      <c r="X400" s="38"/>
      <c r="Y400" s="38"/>
      <c r="Z400" s="38"/>
      <c r="AA400" s="38"/>
      <c r="AB400" s="38"/>
      <c r="AC400" s="38"/>
      <c r="AD400" s="38"/>
      <c r="AE400" s="38"/>
      <c r="AT400" s="17" t="s">
        <v>165</v>
      </c>
      <c r="AU400" s="17" t="s">
        <v>82</v>
      </c>
    </row>
    <row r="401" spans="1:65" s="2" customFormat="1" ht="16.5" customHeight="1">
      <c r="A401" s="38"/>
      <c r="B401" s="39"/>
      <c r="C401" s="259" t="s">
        <v>721</v>
      </c>
      <c r="D401" s="259" t="s">
        <v>199</v>
      </c>
      <c r="E401" s="260" t="s">
        <v>734</v>
      </c>
      <c r="F401" s="261" t="s">
        <v>735</v>
      </c>
      <c r="G401" s="262" t="s">
        <v>202</v>
      </c>
      <c r="H401" s="263">
        <v>1</v>
      </c>
      <c r="I401" s="264"/>
      <c r="J401" s="265">
        <f>ROUND(I401*H401,2)</f>
        <v>0</v>
      </c>
      <c r="K401" s="261" t="s">
        <v>19</v>
      </c>
      <c r="L401" s="266"/>
      <c r="M401" s="267" t="s">
        <v>19</v>
      </c>
      <c r="N401" s="268" t="s">
        <v>45</v>
      </c>
      <c r="O401" s="84"/>
      <c r="P401" s="228">
        <f>O401*H401</f>
        <v>0</v>
      </c>
      <c r="Q401" s="228">
        <v>0</v>
      </c>
      <c r="R401" s="228">
        <f>Q401*H401</f>
        <v>0</v>
      </c>
      <c r="S401" s="228">
        <v>0</v>
      </c>
      <c r="T401" s="229">
        <f>S401*H401</f>
        <v>0</v>
      </c>
      <c r="U401" s="38"/>
      <c r="V401" s="38"/>
      <c r="W401" s="38"/>
      <c r="X401" s="38"/>
      <c r="Y401" s="38"/>
      <c r="Z401" s="38"/>
      <c r="AA401" s="38"/>
      <c r="AB401" s="38"/>
      <c r="AC401" s="38"/>
      <c r="AD401" s="38"/>
      <c r="AE401" s="38"/>
      <c r="AR401" s="230" t="s">
        <v>241</v>
      </c>
      <c r="AT401" s="230" t="s">
        <v>199</v>
      </c>
      <c r="AU401" s="230" t="s">
        <v>82</v>
      </c>
      <c r="AY401" s="17" t="s">
        <v>158</v>
      </c>
      <c r="BE401" s="231">
        <f>IF(N401="základní",J401,0)</f>
        <v>0</v>
      </c>
      <c r="BF401" s="231">
        <f>IF(N401="snížená",J401,0)</f>
        <v>0</v>
      </c>
      <c r="BG401" s="231">
        <f>IF(N401="zákl. přenesená",J401,0)</f>
        <v>0</v>
      </c>
      <c r="BH401" s="231">
        <f>IF(N401="sníž. přenesená",J401,0)</f>
        <v>0</v>
      </c>
      <c r="BI401" s="231">
        <f>IF(N401="nulová",J401,0)</f>
        <v>0</v>
      </c>
      <c r="BJ401" s="17" t="s">
        <v>82</v>
      </c>
      <c r="BK401" s="231">
        <f>ROUND(I401*H401,2)</f>
        <v>0</v>
      </c>
      <c r="BL401" s="17" t="s">
        <v>236</v>
      </c>
      <c r="BM401" s="230" t="s">
        <v>728</v>
      </c>
    </row>
    <row r="402" spans="1:47" s="2" customFormat="1" ht="12">
      <c r="A402" s="38"/>
      <c r="B402" s="39"/>
      <c r="C402" s="40"/>
      <c r="D402" s="232" t="s">
        <v>165</v>
      </c>
      <c r="E402" s="40"/>
      <c r="F402" s="233" t="s">
        <v>735</v>
      </c>
      <c r="G402" s="40"/>
      <c r="H402" s="40"/>
      <c r="I402" s="136"/>
      <c r="J402" s="40"/>
      <c r="K402" s="40"/>
      <c r="L402" s="44"/>
      <c r="M402" s="234"/>
      <c r="N402" s="235"/>
      <c r="O402" s="84"/>
      <c r="P402" s="84"/>
      <c r="Q402" s="84"/>
      <c r="R402" s="84"/>
      <c r="S402" s="84"/>
      <c r="T402" s="85"/>
      <c r="U402" s="38"/>
      <c r="V402" s="38"/>
      <c r="W402" s="38"/>
      <c r="X402" s="38"/>
      <c r="Y402" s="38"/>
      <c r="Z402" s="38"/>
      <c r="AA402" s="38"/>
      <c r="AB402" s="38"/>
      <c r="AC402" s="38"/>
      <c r="AD402" s="38"/>
      <c r="AE402" s="38"/>
      <c r="AT402" s="17" t="s">
        <v>165</v>
      </c>
      <c r="AU402" s="17" t="s">
        <v>82</v>
      </c>
    </row>
    <row r="403" spans="1:51" s="13" customFormat="1" ht="12">
      <c r="A403" s="13"/>
      <c r="B403" s="236"/>
      <c r="C403" s="237"/>
      <c r="D403" s="232" t="s">
        <v>166</v>
      </c>
      <c r="E403" s="238" t="s">
        <v>19</v>
      </c>
      <c r="F403" s="239" t="s">
        <v>1545</v>
      </c>
      <c r="G403" s="237"/>
      <c r="H403" s="240">
        <v>1</v>
      </c>
      <c r="I403" s="241"/>
      <c r="J403" s="237"/>
      <c r="K403" s="237"/>
      <c r="L403" s="242"/>
      <c r="M403" s="243"/>
      <c r="N403" s="244"/>
      <c r="O403" s="244"/>
      <c r="P403" s="244"/>
      <c r="Q403" s="244"/>
      <c r="R403" s="244"/>
      <c r="S403" s="244"/>
      <c r="T403" s="245"/>
      <c r="U403" s="13"/>
      <c r="V403" s="13"/>
      <c r="W403" s="13"/>
      <c r="X403" s="13"/>
      <c r="Y403" s="13"/>
      <c r="Z403" s="13"/>
      <c r="AA403" s="13"/>
      <c r="AB403" s="13"/>
      <c r="AC403" s="13"/>
      <c r="AD403" s="13"/>
      <c r="AE403" s="13"/>
      <c r="AT403" s="246" t="s">
        <v>166</v>
      </c>
      <c r="AU403" s="246" t="s">
        <v>82</v>
      </c>
      <c r="AV403" s="13" t="s">
        <v>85</v>
      </c>
      <c r="AW403" s="13" t="s">
        <v>34</v>
      </c>
      <c r="AX403" s="13" t="s">
        <v>82</v>
      </c>
      <c r="AY403" s="246" t="s">
        <v>158</v>
      </c>
    </row>
    <row r="404" spans="1:65" s="2" customFormat="1" ht="16.5" customHeight="1">
      <c r="A404" s="38"/>
      <c r="B404" s="39"/>
      <c r="C404" s="259" t="s">
        <v>725</v>
      </c>
      <c r="D404" s="259" t="s">
        <v>199</v>
      </c>
      <c r="E404" s="260" t="s">
        <v>1588</v>
      </c>
      <c r="F404" s="261" t="s">
        <v>739</v>
      </c>
      <c r="G404" s="262" t="s">
        <v>202</v>
      </c>
      <c r="H404" s="263">
        <v>2</v>
      </c>
      <c r="I404" s="264"/>
      <c r="J404" s="265">
        <f>ROUND(I404*H404,2)</f>
        <v>0</v>
      </c>
      <c r="K404" s="261" t="s">
        <v>19</v>
      </c>
      <c r="L404" s="266"/>
      <c r="M404" s="267" t="s">
        <v>19</v>
      </c>
      <c r="N404" s="268" t="s">
        <v>45</v>
      </c>
      <c r="O404" s="84"/>
      <c r="P404" s="228">
        <f>O404*H404</f>
        <v>0</v>
      </c>
      <c r="Q404" s="228">
        <v>0</v>
      </c>
      <c r="R404" s="228">
        <f>Q404*H404</f>
        <v>0</v>
      </c>
      <c r="S404" s="228">
        <v>0</v>
      </c>
      <c r="T404" s="229">
        <f>S404*H404</f>
        <v>0</v>
      </c>
      <c r="U404" s="38"/>
      <c r="V404" s="38"/>
      <c r="W404" s="38"/>
      <c r="X404" s="38"/>
      <c r="Y404" s="38"/>
      <c r="Z404" s="38"/>
      <c r="AA404" s="38"/>
      <c r="AB404" s="38"/>
      <c r="AC404" s="38"/>
      <c r="AD404" s="38"/>
      <c r="AE404" s="38"/>
      <c r="AR404" s="230" t="s">
        <v>241</v>
      </c>
      <c r="AT404" s="230" t="s">
        <v>199</v>
      </c>
      <c r="AU404" s="230" t="s">
        <v>82</v>
      </c>
      <c r="AY404" s="17" t="s">
        <v>158</v>
      </c>
      <c r="BE404" s="231">
        <f>IF(N404="základní",J404,0)</f>
        <v>0</v>
      </c>
      <c r="BF404" s="231">
        <f>IF(N404="snížená",J404,0)</f>
        <v>0</v>
      </c>
      <c r="BG404" s="231">
        <f>IF(N404="zákl. přenesená",J404,0)</f>
        <v>0</v>
      </c>
      <c r="BH404" s="231">
        <f>IF(N404="sníž. přenesená",J404,0)</f>
        <v>0</v>
      </c>
      <c r="BI404" s="231">
        <f>IF(N404="nulová",J404,0)</f>
        <v>0</v>
      </c>
      <c r="BJ404" s="17" t="s">
        <v>82</v>
      </c>
      <c r="BK404" s="231">
        <f>ROUND(I404*H404,2)</f>
        <v>0</v>
      </c>
      <c r="BL404" s="17" t="s">
        <v>236</v>
      </c>
      <c r="BM404" s="230" t="s">
        <v>1589</v>
      </c>
    </row>
    <row r="405" spans="1:47" s="2" customFormat="1" ht="12">
      <c r="A405" s="38"/>
      <c r="B405" s="39"/>
      <c r="C405" s="40"/>
      <c r="D405" s="232" t="s">
        <v>165</v>
      </c>
      <c r="E405" s="40"/>
      <c r="F405" s="233" t="s">
        <v>1590</v>
      </c>
      <c r="G405" s="40"/>
      <c r="H405" s="40"/>
      <c r="I405" s="136"/>
      <c r="J405" s="40"/>
      <c r="K405" s="40"/>
      <c r="L405" s="44"/>
      <c r="M405" s="234"/>
      <c r="N405" s="235"/>
      <c r="O405" s="84"/>
      <c r="P405" s="84"/>
      <c r="Q405" s="84"/>
      <c r="R405" s="84"/>
      <c r="S405" s="84"/>
      <c r="T405" s="85"/>
      <c r="U405" s="38"/>
      <c r="V405" s="38"/>
      <c r="W405" s="38"/>
      <c r="X405" s="38"/>
      <c r="Y405" s="38"/>
      <c r="Z405" s="38"/>
      <c r="AA405" s="38"/>
      <c r="AB405" s="38"/>
      <c r="AC405" s="38"/>
      <c r="AD405" s="38"/>
      <c r="AE405" s="38"/>
      <c r="AT405" s="17" t="s">
        <v>165</v>
      </c>
      <c r="AU405" s="17" t="s">
        <v>82</v>
      </c>
    </row>
    <row r="406" spans="1:51" s="13" customFormat="1" ht="12">
      <c r="A406" s="13"/>
      <c r="B406" s="236"/>
      <c r="C406" s="237"/>
      <c r="D406" s="232" t="s">
        <v>166</v>
      </c>
      <c r="E406" s="238" t="s">
        <v>19</v>
      </c>
      <c r="F406" s="239" t="s">
        <v>1585</v>
      </c>
      <c r="G406" s="237"/>
      <c r="H406" s="240">
        <v>2</v>
      </c>
      <c r="I406" s="241"/>
      <c r="J406" s="237"/>
      <c r="K406" s="237"/>
      <c r="L406" s="242"/>
      <c r="M406" s="243"/>
      <c r="N406" s="244"/>
      <c r="O406" s="244"/>
      <c r="P406" s="244"/>
      <c r="Q406" s="244"/>
      <c r="R406" s="244"/>
      <c r="S406" s="244"/>
      <c r="T406" s="245"/>
      <c r="U406" s="13"/>
      <c r="V406" s="13"/>
      <c r="W406" s="13"/>
      <c r="X406" s="13"/>
      <c r="Y406" s="13"/>
      <c r="Z406" s="13"/>
      <c r="AA406" s="13"/>
      <c r="AB406" s="13"/>
      <c r="AC406" s="13"/>
      <c r="AD406" s="13"/>
      <c r="AE406" s="13"/>
      <c r="AT406" s="246" t="s">
        <v>166</v>
      </c>
      <c r="AU406" s="246" t="s">
        <v>82</v>
      </c>
      <c r="AV406" s="13" t="s">
        <v>85</v>
      </c>
      <c r="AW406" s="13" t="s">
        <v>34</v>
      </c>
      <c r="AX406" s="13" t="s">
        <v>82</v>
      </c>
      <c r="AY406" s="246" t="s">
        <v>158</v>
      </c>
    </row>
    <row r="407" spans="1:65" s="2" customFormat="1" ht="16.5" customHeight="1">
      <c r="A407" s="38"/>
      <c r="B407" s="39"/>
      <c r="C407" s="259" t="s">
        <v>729</v>
      </c>
      <c r="D407" s="259" t="s">
        <v>199</v>
      </c>
      <c r="E407" s="260" t="s">
        <v>738</v>
      </c>
      <c r="F407" s="261" t="s">
        <v>739</v>
      </c>
      <c r="G407" s="262" t="s">
        <v>202</v>
      </c>
      <c r="H407" s="263">
        <v>1</v>
      </c>
      <c r="I407" s="264"/>
      <c r="J407" s="265">
        <f>ROUND(I407*H407,2)</f>
        <v>0</v>
      </c>
      <c r="K407" s="261" t="s">
        <v>19</v>
      </c>
      <c r="L407" s="266"/>
      <c r="M407" s="267" t="s">
        <v>19</v>
      </c>
      <c r="N407" s="268" t="s">
        <v>45</v>
      </c>
      <c r="O407" s="84"/>
      <c r="P407" s="228">
        <f>O407*H407</f>
        <v>0</v>
      </c>
      <c r="Q407" s="228">
        <v>0</v>
      </c>
      <c r="R407" s="228">
        <f>Q407*H407</f>
        <v>0</v>
      </c>
      <c r="S407" s="228">
        <v>0</v>
      </c>
      <c r="T407" s="229">
        <f>S407*H407</f>
        <v>0</v>
      </c>
      <c r="U407" s="38"/>
      <c r="V407" s="38"/>
      <c r="W407" s="38"/>
      <c r="X407" s="38"/>
      <c r="Y407" s="38"/>
      <c r="Z407" s="38"/>
      <c r="AA407" s="38"/>
      <c r="AB407" s="38"/>
      <c r="AC407" s="38"/>
      <c r="AD407" s="38"/>
      <c r="AE407" s="38"/>
      <c r="AR407" s="230" t="s">
        <v>241</v>
      </c>
      <c r="AT407" s="230" t="s">
        <v>199</v>
      </c>
      <c r="AU407" s="230" t="s">
        <v>82</v>
      </c>
      <c r="AY407" s="17" t="s">
        <v>158</v>
      </c>
      <c r="BE407" s="231">
        <f>IF(N407="základní",J407,0)</f>
        <v>0</v>
      </c>
      <c r="BF407" s="231">
        <f>IF(N407="snížená",J407,0)</f>
        <v>0</v>
      </c>
      <c r="BG407" s="231">
        <f>IF(N407="zákl. přenesená",J407,0)</f>
        <v>0</v>
      </c>
      <c r="BH407" s="231">
        <f>IF(N407="sníž. přenesená",J407,0)</f>
        <v>0</v>
      </c>
      <c r="BI407" s="231">
        <f>IF(N407="nulová",J407,0)</f>
        <v>0</v>
      </c>
      <c r="BJ407" s="17" t="s">
        <v>82</v>
      </c>
      <c r="BK407" s="231">
        <f>ROUND(I407*H407,2)</f>
        <v>0</v>
      </c>
      <c r="BL407" s="17" t="s">
        <v>236</v>
      </c>
      <c r="BM407" s="230" t="s">
        <v>1404</v>
      </c>
    </row>
    <row r="408" spans="1:47" s="2" customFormat="1" ht="12">
      <c r="A408" s="38"/>
      <c r="B408" s="39"/>
      <c r="C408" s="40"/>
      <c r="D408" s="232" t="s">
        <v>165</v>
      </c>
      <c r="E408" s="40"/>
      <c r="F408" s="233" t="s">
        <v>739</v>
      </c>
      <c r="G408" s="40"/>
      <c r="H408" s="40"/>
      <c r="I408" s="136"/>
      <c r="J408" s="40"/>
      <c r="K408" s="40"/>
      <c r="L408" s="44"/>
      <c r="M408" s="234"/>
      <c r="N408" s="235"/>
      <c r="O408" s="84"/>
      <c r="P408" s="84"/>
      <c r="Q408" s="84"/>
      <c r="R408" s="84"/>
      <c r="S408" s="84"/>
      <c r="T408" s="85"/>
      <c r="U408" s="38"/>
      <c r="V408" s="38"/>
      <c r="W408" s="38"/>
      <c r="X408" s="38"/>
      <c r="Y408" s="38"/>
      <c r="Z408" s="38"/>
      <c r="AA408" s="38"/>
      <c r="AB408" s="38"/>
      <c r="AC408" s="38"/>
      <c r="AD408" s="38"/>
      <c r="AE408" s="38"/>
      <c r="AT408" s="17" t="s">
        <v>165</v>
      </c>
      <c r="AU408" s="17" t="s">
        <v>82</v>
      </c>
    </row>
    <row r="409" spans="1:51" s="13" customFormat="1" ht="12">
      <c r="A409" s="13"/>
      <c r="B409" s="236"/>
      <c r="C409" s="237"/>
      <c r="D409" s="232" t="s">
        <v>166</v>
      </c>
      <c r="E409" s="238" t="s">
        <v>19</v>
      </c>
      <c r="F409" s="239" t="s">
        <v>1545</v>
      </c>
      <c r="G409" s="237"/>
      <c r="H409" s="240">
        <v>1</v>
      </c>
      <c r="I409" s="241"/>
      <c r="J409" s="237"/>
      <c r="K409" s="237"/>
      <c r="L409" s="242"/>
      <c r="M409" s="243"/>
      <c r="N409" s="244"/>
      <c r="O409" s="244"/>
      <c r="P409" s="244"/>
      <c r="Q409" s="244"/>
      <c r="R409" s="244"/>
      <c r="S409" s="244"/>
      <c r="T409" s="245"/>
      <c r="U409" s="13"/>
      <c r="V409" s="13"/>
      <c r="W409" s="13"/>
      <c r="X409" s="13"/>
      <c r="Y409" s="13"/>
      <c r="Z409" s="13"/>
      <c r="AA409" s="13"/>
      <c r="AB409" s="13"/>
      <c r="AC409" s="13"/>
      <c r="AD409" s="13"/>
      <c r="AE409" s="13"/>
      <c r="AT409" s="246" t="s">
        <v>166</v>
      </c>
      <c r="AU409" s="246" t="s">
        <v>82</v>
      </c>
      <c r="AV409" s="13" t="s">
        <v>85</v>
      </c>
      <c r="AW409" s="13" t="s">
        <v>34</v>
      </c>
      <c r="AX409" s="13" t="s">
        <v>82</v>
      </c>
      <c r="AY409" s="246" t="s">
        <v>158</v>
      </c>
    </row>
    <row r="410" spans="1:65" s="2" customFormat="1" ht="16.5" customHeight="1">
      <c r="A410" s="38"/>
      <c r="B410" s="39"/>
      <c r="C410" s="219" t="s">
        <v>733</v>
      </c>
      <c r="D410" s="219" t="s">
        <v>159</v>
      </c>
      <c r="E410" s="220" t="s">
        <v>742</v>
      </c>
      <c r="F410" s="221" t="s">
        <v>743</v>
      </c>
      <c r="G410" s="222" t="s">
        <v>202</v>
      </c>
      <c r="H410" s="223">
        <v>4</v>
      </c>
      <c r="I410" s="224"/>
      <c r="J410" s="225">
        <f>ROUND(I410*H410,2)</f>
        <v>0</v>
      </c>
      <c r="K410" s="221" t="s">
        <v>213</v>
      </c>
      <c r="L410" s="44"/>
      <c r="M410" s="226" t="s">
        <v>19</v>
      </c>
      <c r="N410" s="227" t="s">
        <v>45</v>
      </c>
      <c r="O410" s="84"/>
      <c r="P410" s="228">
        <f>O410*H410</f>
        <v>0</v>
      </c>
      <c r="Q410" s="228">
        <v>0</v>
      </c>
      <c r="R410" s="228">
        <f>Q410*H410</f>
        <v>0</v>
      </c>
      <c r="S410" s="228">
        <v>0</v>
      </c>
      <c r="T410" s="229">
        <f>S410*H410</f>
        <v>0</v>
      </c>
      <c r="U410" s="38"/>
      <c r="V410" s="38"/>
      <c r="W410" s="38"/>
      <c r="X410" s="38"/>
      <c r="Y410" s="38"/>
      <c r="Z410" s="38"/>
      <c r="AA410" s="38"/>
      <c r="AB410" s="38"/>
      <c r="AC410" s="38"/>
      <c r="AD410" s="38"/>
      <c r="AE410" s="38"/>
      <c r="AR410" s="230" t="s">
        <v>236</v>
      </c>
      <c r="AT410" s="230" t="s">
        <v>159</v>
      </c>
      <c r="AU410" s="230" t="s">
        <v>82</v>
      </c>
      <c r="AY410" s="17" t="s">
        <v>158</v>
      </c>
      <c r="BE410" s="231">
        <f>IF(N410="základní",J410,0)</f>
        <v>0</v>
      </c>
      <c r="BF410" s="231">
        <f>IF(N410="snížená",J410,0)</f>
        <v>0</v>
      </c>
      <c r="BG410" s="231">
        <f>IF(N410="zákl. přenesená",J410,0)</f>
        <v>0</v>
      </c>
      <c r="BH410" s="231">
        <f>IF(N410="sníž. přenesená",J410,0)</f>
        <v>0</v>
      </c>
      <c r="BI410" s="231">
        <f>IF(N410="nulová",J410,0)</f>
        <v>0</v>
      </c>
      <c r="BJ410" s="17" t="s">
        <v>82</v>
      </c>
      <c r="BK410" s="231">
        <f>ROUND(I410*H410,2)</f>
        <v>0</v>
      </c>
      <c r="BL410" s="17" t="s">
        <v>236</v>
      </c>
      <c r="BM410" s="230" t="s">
        <v>744</v>
      </c>
    </row>
    <row r="411" spans="1:47" s="2" customFormat="1" ht="12">
      <c r="A411" s="38"/>
      <c r="B411" s="39"/>
      <c r="C411" s="40"/>
      <c r="D411" s="232" t="s">
        <v>165</v>
      </c>
      <c r="E411" s="40"/>
      <c r="F411" s="233" t="s">
        <v>743</v>
      </c>
      <c r="G411" s="40"/>
      <c r="H411" s="40"/>
      <c r="I411" s="136"/>
      <c r="J411" s="40"/>
      <c r="K411" s="40"/>
      <c r="L411" s="44"/>
      <c r="M411" s="234"/>
      <c r="N411" s="235"/>
      <c r="O411" s="84"/>
      <c r="P411" s="84"/>
      <c r="Q411" s="84"/>
      <c r="R411" s="84"/>
      <c r="S411" s="84"/>
      <c r="T411" s="85"/>
      <c r="U411" s="38"/>
      <c r="V411" s="38"/>
      <c r="W411" s="38"/>
      <c r="X411" s="38"/>
      <c r="Y411" s="38"/>
      <c r="Z411" s="38"/>
      <c r="AA411" s="38"/>
      <c r="AB411" s="38"/>
      <c r="AC411" s="38"/>
      <c r="AD411" s="38"/>
      <c r="AE411" s="38"/>
      <c r="AT411" s="17" t="s">
        <v>165</v>
      </c>
      <c r="AU411" s="17" t="s">
        <v>82</v>
      </c>
    </row>
    <row r="412" spans="1:51" s="13" customFormat="1" ht="12">
      <c r="A412" s="13"/>
      <c r="B412" s="236"/>
      <c r="C412" s="237"/>
      <c r="D412" s="232" t="s">
        <v>166</v>
      </c>
      <c r="E412" s="238" t="s">
        <v>19</v>
      </c>
      <c r="F412" s="239" t="s">
        <v>1591</v>
      </c>
      <c r="G412" s="237"/>
      <c r="H412" s="240">
        <v>4</v>
      </c>
      <c r="I412" s="241"/>
      <c r="J412" s="237"/>
      <c r="K412" s="237"/>
      <c r="L412" s="242"/>
      <c r="M412" s="243"/>
      <c r="N412" s="244"/>
      <c r="O412" s="244"/>
      <c r="P412" s="244"/>
      <c r="Q412" s="244"/>
      <c r="R412" s="244"/>
      <c r="S412" s="244"/>
      <c r="T412" s="245"/>
      <c r="U412" s="13"/>
      <c r="V412" s="13"/>
      <c r="W412" s="13"/>
      <c r="X412" s="13"/>
      <c r="Y412" s="13"/>
      <c r="Z412" s="13"/>
      <c r="AA412" s="13"/>
      <c r="AB412" s="13"/>
      <c r="AC412" s="13"/>
      <c r="AD412" s="13"/>
      <c r="AE412" s="13"/>
      <c r="AT412" s="246" t="s">
        <v>166</v>
      </c>
      <c r="AU412" s="246" t="s">
        <v>82</v>
      </c>
      <c r="AV412" s="13" t="s">
        <v>85</v>
      </c>
      <c r="AW412" s="13" t="s">
        <v>34</v>
      </c>
      <c r="AX412" s="13" t="s">
        <v>82</v>
      </c>
      <c r="AY412" s="246" t="s">
        <v>158</v>
      </c>
    </row>
    <row r="413" spans="1:65" s="2" customFormat="1" ht="16.5" customHeight="1">
      <c r="A413" s="38"/>
      <c r="B413" s="39"/>
      <c r="C413" s="219" t="s">
        <v>737</v>
      </c>
      <c r="D413" s="219" t="s">
        <v>159</v>
      </c>
      <c r="E413" s="220" t="s">
        <v>747</v>
      </c>
      <c r="F413" s="221" t="s">
        <v>748</v>
      </c>
      <c r="G413" s="222" t="s">
        <v>202</v>
      </c>
      <c r="H413" s="223">
        <v>9</v>
      </c>
      <c r="I413" s="224"/>
      <c r="J413" s="225">
        <f>ROUND(I413*H413,2)</f>
        <v>0</v>
      </c>
      <c r="K413" s="221" t="s">
        <v>213</v>
      </c>
      <c r="L413" s="44"/>
      <c r="M413" s="226" t="s">
        <v>19</v>
      </c>
      <c r="N413" s="227" t="s">
        <v>45</v>
      </c>
      <c r="O413" s="84"/>
      <c r="P413" s="228">
        <f>O413*H413</f>
        <v>0</v>
      </c>
      <c r="Q413" s="228">
        <v>0</v>
      </c>
      <c r="R413" s="228">
        <f>Q413*H413</f>
        <v>0</v>
      </c>
      <c r="S413" s="228">
        <v>0</v>
      </c>
      <c r="T413" s="229">
        <f>S413*H413</f>
        <v>0</v>
      </c>
      <c r="U413" s="38"/>
      <c r="V413" s="38"/>
      <c r="W413" s="38"/>
      <c r="X413" s="38"/>
      <c r="Y413" s="38"/>
      <c r="Z413" s="38"/>
      <c r="AA413" s="38"/>
      <c r="AB413" s="38"/>
      <c r="AC413" s="38"/>
      <c r="AD413" s="38"/>
      <c r="AE413" s="38"/>
      <c r="AR413" s="230" t="s">
        <v>236</v>
      </c>
      <c r="AT413" s="230" t="s">
        <v>159</v>
      </c>
      <c r="AU413" s="230" t="s">
        <v>82</v>
      </c>
      <c r="AY413" s="17" t="s">
        <v>158</v>
      </c>
      <c r="BE413" s="231">
        <f>IF(N413="základní",J413,0)</f>
        <v>0</v>
      </c>
      <c r="BF413" s="231">
        <f>IF(N413="snížená",J413,0)</f>
        <v>0</v>
      </c>
      <c r="BG413" s="231">
        <f>IF(N413="zákl. přenesená",J413,0)</f>
        <v>0</v>
      </c>
      <c r="BH413" s="231">
        <f>IF(N413="sníž. přenesená",J413,0)</f>
        <v>0</v>
      </c>
      <c r="BI413" s="231">
        <f>IF(N413="nulová",J413,0)</f>
        <v>0</v>
      </c>
      <c r="BJ413" s="17" t="s">
        <v>82</v>
      </c>
      <c r="BK413" s="231">
        <f>ROUND(I413*H413,2)</f>
        <v>0</v>
      </c>
      <c r="BL413" s="17" t="s">
        <v>236</v>
      </c>
      <c r="BM413" s="230" t="s">
        <v>749</v>
      </c>
    </row>
    <row r="414" spans="1:47" s="2" customFormat="1" ht="12">
      <c r="A414" s="38"/>
      <c r="B414" s="39"/>
      <c r="C414" s="40"/>
      <c r="D414" s="232" t="s">
        <v>165</v>
      </c>
      <c r="E414" s="40"/>
      <c r="F414" s="233" t="s">
        <v>748</v>
      </c>
      <c r="G414" s="40"/>
      <c r="H414" s="40"/>
      <c r="I414" s="136"/>
      <c r="J414" s="40"/>
      <c r="K414" s="40"/>
      <c r="L414" s="44"/>
      <c r="M414" s="234"/>
      <c r="N414" s="235"/>
      <c r="O414" s="84"/>
      <c r="P414" s="84"/>
      <c r="Q414" s="84"/>
      <c r="R414" s="84"/>
      <c r="S414" s="84"/>
      <c r="T414" s="85"/>
      <c r="U414" s="38"/>
      <c r="V414" s="38"/>
      <c r="W414" s="38"/>
      <c r="X414" s="38"/>
      <c r="Y414" s="38"/>
      <c r="Z414" s="38"/>
      <c r="AA414" s="38"/>
      <c r="AB414" s="38"/>
      <c r="AC414" s="38"/>
      <c r="AD414" s="38"/>
      <c r="AE414" s="38"/>
      <c r="AT414" s="17" t="s">
        <v>165</v>
      </c>
      <c r="AU414" s="17" t="s">
        <v>82</v>
      </c>
    </row>
    <row r="415" spans="1:65" s="2" customFormat="1" ht="16.5" customHeight="1">
      <c r="A415" s="38"/>
      <c r="B415" s="39"/>
      <c r="C415" s="259" t="s">
        <v>741</v>
      </c>
      <c r="D415" s="259" t="s">
        <v>199</v>
      </c>
      <c r="E415" s="260" t="s">
        <v>751</v>
      </c>
      <c r="F415" s="261" t="s">
        <v>752</v>
      </c>
      <c r="G415" s="262" t="s">
        <v>202</v>
      </c>
      <c r="H415" s="263">
        <v>9</v>
      </c>
      <c r="I415" s="264"/>
      <c r="J415" s="265">
        <f>ROUND(I415*H415,2)</f>
        <v>0</v>
      </c>
      <c r="K415" s="261" t="s">
        <v>19</v>
      </c>
      <c r="L415" s="266"/>
      <c r="M415" s="267" t="s">
        <v>19</v>
      </c>
      <c r="N415" s="268" t="s">
        <v>45</v>
      </c>
      <c r="O415" s="84"/>
      <c r="P415" s="228">
        <f>O415*H415</f>
        <v>0</v>
      </c>
      <c r="Q415" s="228">
        <v>0</v>
      </c>
      <c r="R415" s="228">
        <f>Q415*H415</f>
        <v>0</v>
      </c>
      <c r="S415" s="228">
        <v>0</v>
      </c>
      <c r="T415" s="229">
        <f>S415*H415</f>
        <v>0</v>
      </c>
      <c r="U415" s="38"/>
      <c r="V415" s="38"/>
      <c r="W415" s="38"/>
      <c r="X415" s="38"/>
      <c r="Y415" s="38"/>
      <c r="Z415" s="38"/>
      <c r="AA415" s="38"/>
      <c r="AB415" s="38"/>
      <c r="AC415" s="38"/>
      <c r="AD415" s="38"/>
      <c r="AE415" s="38"/>
      <c r="AR415" s="230" t="s">
        <v>241</v>
      </c>
      <c r="AT415" s="230" t="s">
        <v>199</v>
      </c>
      <c r="AU415" s="230" t="s">
        <v>82</v>
      </c>
      <c r="AY415" s="17" t="s">
        <v>158</v>
      </c>
      <c r="BE415" s="231">
        <f>IF(N415="základní",J415,0)</f>
        <v>0</v>
      </c>
      <c r="BF415" s="231">
        <f>IF(N415="snížená",J415,0)</f>
        <v>0</v>
      </c>
      <c r="BG415" s="231">
        <f>IF(N415="zákl. přenesená",J415,0)</f>
        <v>0</v>
      </c>
      <c r="BH415" s="231">
        <f>IF(N415="sníž. přenesená",J415,0)</f>
        <v>0</v>
      </c>
      <c r="BI415" s="231">
        <f>IF(N415="nulová",J415,0)</f>
        <v>0</v>
      </c>
      <c r="BJ415" s="17" t="s">
        <v>82</v>
      </c>
      <c r="BK415" s="231">
        <f>ROUND(I415*H415,2)</f>
        <v>0</v>
      </c>
      <c r="BL415" s="17" t="s">
        <v>236</v>
      </c>
      <c r="BM415" s="230" t="s">
        <v>753</v>
      </c>
    </row>
    <row r="416" spans="1:47" s="2" customFormat="1" ht="12">
      <c r="A416" s="38"/>
      <c r="B416" s="39"/>
      <c r="C416" s="40"/>
      <c r="D416" s="232" t="s">
        <v>165</v>
      </c>
      <c r="E416" s="40"/>
      <c r="F416" s="233" t="s">
        <v>752</v>
      </c>
      <c r="G416" s="40"/>
      <c r="H416" s="40"/>
      <c r="I416" s="136"/>
      <c r="J416" s="40"/>
      <c r="K416" s="40"/>
      <c r="L416" s="44"/>
      <c r="M416" s="234"/>
      <c r="N416" s="235"/>
      <c r="O416" s="84"/>
      <c r="P416" s="84"/>
      <c r="Q416" s="84"/>
      <c r="R416" s="84"/>
      <c r="S416" s="84"/>
      <c r="T416" s="85"/>
      <c r="U416" s="38"/>
      <c r="V416" s="38"/>
      <c r="W416" s="38"/>
      <c r="X416" s="38"/>
      <c r="Y416" s="38"/>
      <c r="Z416" s="38"/>
      <c r="AA416" s="38"/>
      <c r="AB416" s="38"/>
      <c r="AC416" s="38"/>
      <c r="AD416" s="38"/>
      <c r="AE416" s="38"/>
      <c r="AT416" s="17" t="s">
        <v>165</v>
      </c>
      <c r="AU416" s="17" t="s">
        <v>82</v>
      </c>
    </row>
    <row r="417" spans="1:51" s="13" customFormat="1" ht="12">
      <c r="A417" s="13"/>
      <c r="B417" s="236"/>
      <c r="C417" s="237"/>
      <c r="D417" s="232" t="s">
        <v>166</v>
      </c>
      <c r="E417" s="238" t="s">
        <v>19</v>
      </c>
      <c r="F417" s="239" t="s">
        <v>1592</v>
      </c>
      <c r="G417" s="237"/>
      <c r="H417" s="240">
        <v>9</v>
      </c>
      <c r="I417" s="241"/>
      <c r="J417" s="237"/>
      <c r="K417" s="237"/>
      <c r="L417" s="242"/>
      <c r="M417" s="243"/>
      <c r="N417" s="244"/>
      <c r="O417" s="244"/>
      <c r="P417" s="244"/>
      <c r="Q417" s="244"/>
      <c r="R417" s="244"/>
      <c r="S417" s="244"/>
      <c r="T417" s="245"/>
      <c r="U417" s="13"/>
      <c r="V417" s="13"/>
      <c r="W417" s="13"/>
      <c r="X417" s="13"/>
      <c r="Y417" s="13"/>
      <c r="Z417" s="13"/>
      <c r="AA417" s="13"/>
      <c r="AB417" s="13"/>
      <c r="AC417" s="13"/>
      <c r="AD417" s="13"/>
      <c r="AE417" s="13"/>
      <c r="AT417" s="246" t="s">
        <v>166</v>
      </c>
      <c r="AU417" s="246" t="s">
        <v>82</v>
      </c>
      <c r="AV417" s="13" t="s">
        <v>85</v>
      </c>
      <c r="AW417" s="13" t="s">
        <v>34</v>
      </c>
      <c r="AX417" s="13" t="s">
        <v>82</v>
      </c>
      <c r="AY417" s="246" t="s">
        <v>158</v>
      </c>
    </row>
    <row r="418" spans="1:65" s="2" customFormat="1" ht="21.75" customHeight="1">
      <c r="A418" s="38"/>
      <c r="B418" s="39"/>
      <c r="C418" s="219" t="s">
        <v>746</v>
      </c>
      <c r="D418" s="219" t="s">
        <v>159</v>
      </c>
      <c r="E418" s="220" t="s">
        <v>756</v>
      </c>
      <c r="F418" s="221" t="s">
        <v>757</v>
      </c>
      <c r="G418" s="222" t="s">
        <v>202</v>
      </c>
      <c r="H418" s="223">
        <v>4</v>
      </c>
      <c r="I418" s="224"/>
      <c r="J418" s="225">
        <f>ROUND(I418*H418,2)</f>
        <v>0</v>
      </c>
      <c r="K418" s="221" t="s">
        <v>213</v>
      </c>
      <c r="L418" s="44"/>
      <c r="M418" s="226" t="s">
        <v>19</v>
      </c>
      <c r="N418" s="227" t="s">
        <v>45</v>
      </c>
      <c r="O418" s="84"/>
      <c r="P418" s="228">
        <f>O418*H418</f>
        <v>0</v>
      </c>
      <c r="Q418" s="228">
        <v>0</v>
      </c>
      <c r="R418" s="228">
        <f>Q418*H418</f>
        <v>0</v>
      </c>
      <c r="S418" s="228">
        <v>0</v>
      </c>
      <c r="T418" s="229">
        <f>S418*H418</f>
        <v>0</v>
      </c>
      <c r="U418" s="38"/>
      <c r="V418" s="38"/>
      <c r="W418" s="38"/>
      <c r="X418" s="38"/>
      <c r="Y418" s="38"/>
      <c r="Z418" s="38"/>
      <c r="AA418" s="38"/>
      <c r="AB418" s="38"/>
      <c r="AC418" s="38"/>
      <c r="AD418" s="38"/>
      <c r="AE418" s="38"/>
      <c r="AR418" s="230" t="s">
        <v>236</v>
      </c>
      <c r="AT418" s="230" t="s">
        <v>159</v>
      </c>
      <c r="AU418" s="230" t="s">
        <v>82</v>
      </c>
      <c r="AY418" s="17" t="s">
        <v>158</v>
      </c>
      <c r="BE418" s="231">
        <f>IF(N418="základní",J418,0)</f>
        <v>0</v>
      </c>
      <c r="BF418" s="231">
        <f>IF(N418="snížená",J418,0)</f>
        <v>0</v>
      </c>
      <c r="BG418" s="231">
        <f>IF(N418="zákl. přenesená",J418,0)</f>
        <v>0</v>
      </c>
      <c r="BH418" s="231">
        <f>IF(N418="sníž. přenesená",J418,0)</f>
        <v>0</v>
      </c>
      <c r="BI418" s="231">
        <f>IF(N418="nulová",J418,0)</f>
        <v>0</v>
      </c>
      <c r="BJ418" s="17" t="s">
        <v>82</v>
      </c>
      <c r="BK418" s="231">
        <f>ROUND(I418*H418,2)</f>
        <v>0</v>
      </c>
      <c r="BL418" s="17" t="s">
        <v>236</v>
      </c>
      <c r="BM418" s="230" t="s">
        <v>758</v>
      </c>
    </row>
    <row r="419" spans="1:47" s="2" customFormat="1" ht="12">
      <c r="A419" s="38"/>
      <c r="B419" s="39"/>
      <c r="C419" s="40"/>
      <c r="D419" s="232" t="s">
        <v>165</v>
      </c>
      <c r="E419" s="40"/>
      <c r="F419" s="233" t="s">
        <v>757</v>
      </c>
      <c r="G419" s="40"/>
      <c r="H419" s="40"/>
      <c r="I419" s="136"/>
      <c r="J419" s="40"/>
      <c r="K419" s="40"/>
      <c r="L419" s="44"/>
      <c r="M419" s="234"/>
      <c r="N419" s="235"/>
      <c r="O419" s="84"/>
      <c r="P419" s="84"/>
      <c r="Q419" s="84"/>
      <c r="R419" s="84"/>
      <c r="S419" s="84"/>
      <c r="T419" s="85"/>
      <c r="U419" s="38"/>
      <c r="V419" s="38"/>
      <c r="W419" s="38"/>
      <c r="X419" s="38"/>
      <c r="Y419" s="38"/>
      <c r="Z419" s="38"/>
      <c r="AA419" s="38"/>
      <c r="AB419" s="38"/>
      <c r="AC419" s="38"/>
      <c r="AD419" s="38"/>
      <c r="AE419" s="38"/>
      <c r="AT419" s="17" t="s">
        <v>165</v>
      </c>
      <c r="AU419" s="17" t="s">
        <v>82</v>
      </c>
    </row>
    <row r="420" spans="1:65" s="2" customFormat="1" ht="21.75" customHeight="1">
      <c r="A420" s="38"/>
      <c r="B420" s="39"/>
      <c r="C420" s="259" t="s">
        <v>750</v>
      </c>
      <c r="D420" s="259" t="s">
        <v>199</v>
      </c>
      <c r="E420" s="260" t="s">
        <v>767</v>
      </c>
      <c r="F420" s="261" t="s">
        <v>768</v>
      </c>
      <c r="G420" s="262" t="s">
        <v>202</v>
      </c>
      <c r="H420" s="263">
        <v>1</v>
      </c>
      <c r="I420" s="264"/>
      <c r="J420" s="265">
        <f>ROUND(I420*H420,2)</f>
        <v>0</v>
      </c>
      <c r="K420" s="261" t="s">
        <v>19</v>
      </c>
      <c r="L420" s="266"/>
      <c r="M420" s="267" t="s">
        <v>19</v>
      </c>
      <c r="N420" s="268" t="s">
        <v>45</v>
      </c>
      <c r="O420" s="84"/>
      <c r="P420" s="228">
        <f>O420*H420</f>
        <v>0</v>
      </c>
      <c r="Q420" s="228">
        <v>0</v>
      </c>
      <c r="R420" s="228">
        <f>Q420*H420</f>
        <v>0</v>
      </c>
      <c r="S420" s="228">
        <v>0</v>
      </c>
      <c r="T420" s="229">
        <f>S420*H420</f>
        <v>0</v>
      </c>
      <c r="U420" s="38"/>
      <c r="V420" s="38"/>
      <c r="W420" s="38"/>
      <c r="X420" s="38"/>
      <c r="Y420" s="38"/>
      <c r="Z420" s="38"/>
      <c r="AA420" s="38"/>
      <c r="AB420" s="38"/>
      <c r="AC420" s="38"/>
      <c r="AD420" s="38"/>
      <c r="AE420" s="38"/>
      <c r="AR420" s="230" t="s">
        <v>241</v>
      </c>
      <c r="AT420" s="230" t="s">
        <v>199</v>
      </c>
      <c r="AU420" s="230" t="s">
        <v>82</v>
      </c>
      <c r="AY420" s="17" t="s">
        <v>158</v>
      </c>
      <c r="BE420" s="231">
        <f>IF(N420="základní",J420,0)</f>
        <v>0</v>
      </c>
      <c r="BF420" s="231">
        <f>IF(N420="snížená",J420,0)</f>
        <v>0</v>
      </c>
      <c r="BG420" s="231">
        <f>IF(N420="zákl. přenesená",J420,0)</f>
        <v>0</v>
      </c>
      <c r="BH420" s="231">
        <f>IF(N420="sníž. přenesená",J420,0)</f>
        <v>0</v>
      </c>
      <c r="BI420" s="231">
        <f>IF(N420="nulová",J420,0)</f>
        <v>0</v>
      </c>
      <c r="BJ420" s="17" t="s">
        <v>82</v>
      </c>
      <c r="BK420" s="231">
        <f>ROUND(I420*H420,2)</f>
        <v>0</v>
      </c>
      <c r="BL420" s="17" t="s">
        <v>236</v>
      </c>
      <c r="BM420" s="230" t="s">
        <v>769</v>
      </c>
    </row>
    <row r="421" spans="1:47" s="2" customFormat="1" ht="12">
      <c r="A421" s="38"/>
      <c r="B421" s="39"/>
      <c r="C421" s="40"/>
      <c r="D421" s="232" t="s">
        <v>165</v>
      </c>
      <c r="E421" s="40"/>
      <c r="F421" s="233" t="s">
        <v>768</v>
      </c>
      <c r="G421" s="40"/>
      <c r="H421" s="40"/>
      <c r="I421" s="136"/>
      <c r="J421" s="40"/>
      <c r="K421" s="40"/>
      <c r="L421" s="44"/>
      <c r="M421" s="234"/>
      <c r="N421" s="235"/>
      <c r="O421" s="84"/>
      <c r="P421" s="84"/>
      <c r="Q421" s="84"/>
      <c r="R421" s="84"/>
      <c r="S421" s="84"/>
      <c r="T421" s="85"/>
      <c r="U421" s="38"/>
      <c r="V421" s="38"/>
      <c r="W421" s="38"/>
      <c r="X421" s="38"/>
      <c r="Y421" s="38"/>
      <c r="Z421" s="38"/>
      <c r="AA421" s="38"/>
      <c r="AB421" s="38"/>
      <c r="AC421" s="38"/>
      <c r="AD421" s="38"/>
      <c r="AE421" s="38"/>
      <c r="AT421" s="17" t="s">
        <v>165</v>
      </c>
      <c r="AU421" s="17" t="s">
        <v>82</v>
      </c>
    </row>
    <row r="422" spans="1:51" s="13" customFormat="1" ht="12">
      <c r="A422" s="13"/>
      <c r="B422" s="236"/>
      <c r="C422" s="237"/>
      <c r="D422" s="232" t="s">
        <v>166</v>
      </c>
      <c r="E422" s="238" t="s">
        <v>19</v>
      </c>
      <c r="F422" s="239" t="s">
        <v>1545</v>
      </c>
      <c r="G422" s="237"/>
      <c r="H422" s="240">
        <v>1</v>
      </c>
      <c r="I422" s="241"/>
      <c r="J422" s="237"/>
      <c r="K422" s="237"/>
      <c r="L422" s="242"/>
      <c r="M422" s="243"/>
      <c r="N422" s="244"/>
      <c r="O422" s="244"/>
      <c r="P422" s="244"/>
      <c r="Q422" s="244"/>
      <c r="R422" s="244"/>
      <c r="S422" s="244"/>
      <c r="T422" s="245"/>
      <c r="U422" s="13"/>
      <c r="V422" s="13"/>
      <c r="W422" s="13"/>
      <c r="X422" s="13"/>
      <c r="Y422" s="13"/>
      <c r="Z422" s="13"/>
      <c r="AA422" s="13"/>
      <c r="AB422" s="13"/>
      <c r="AC422" s="13"/>
      <c r="AD422" s="13"/>
      <c r="AE422" s="13"/>
      <c r="AT422" s="246" t="s">
        <v>166</v>
      </c>
      <c r="AU422" s="246" t="s">
        <v>82</v>
      </c>
      <c r="AV422" s="13" t="s">
        <v>85</v>
      </c>
      <c r="AW422" s="13" t="s">
        <v>34</v>
      </c>
      <c r="AX422" s="13" t="s">
        <v>82</v>
      </c>
      <c r="AY422" s="246" t="s">
        <v>158</v>
      </c>
    </row>
    <row r="423" spans="1:65" s="2" customFormat="1" ht="21.75" customHeight="1">
      <c r="A423" s="38"/>
      <c r="B423" s="39"/>
      <c r="C423" s="259" t="s">
        <v>755</v>
      </c>
      <c r="D423" s="259" t="s">
        <v>199</v>
      </c>
      <c r="E423" s="260" t="s">
        <v>772</v>
      </c>
      <c r="F423" s="261" t="s">
        <v>773</v>
      </c>
      <c r="G423" s="262" t="s">
        <v>202</v>
      </c>
      <c r="H423" s="263">
        <v>3</v>
      </c>
      <c r="I423" s="264"/>
      <c r="J423" s="265">
        <f>ROUND(I423*H423,2)</f>
        <v>0</v>
      </c>
      <c r="K423" s="261" t="s">
        <v>19</v>
      </c>
      <c r="L423" s="266"/>
      <c r="M423" s="267" t="s">
        <v>19</v>
      </c>
      <c r="N423" s="268" t="s">
        <v>45</v>
      </c>
      <c r="O423" s="84"/>
      <c r="P423" s="228">
        <f>O423*H423</f>
        <v>0</v>
      </c>
      <c r="Q423" s="228">
        <v>0</v>
      </c>
      <c r="R423" s="228">
        <f>Q423*H423</f>
        <v>0</v>
      </c>
      <c r="S423" s="228">
        <v>0</v>
      </c>
      <c r="T423" s="229">
        <f>S423*H423</f>
        <v>0</v>
      </c>
      <c r="U423" s="38"/>
      <c r="V423" s="38"/>
      <c r="W423" s="38"/>
      <c r="X423" s="38"/>
      <c r="Y423" s="38"/>
      <c r="Z423" s="38"/>
      <c r="AA423" s="38"/>
      <c r="AB423" s="38"/>
      <c r="AC423" s="38"/>
      <c r="AD423" s="38"/>
      <c r="AE423" s="38"/>
      <c r="AR423" s="230" t="s">
        <v>241</v>
      </c>
      <c r="AT423" s="230" t="s">
        <v>199</v>
      </c>
      <c r="AU423" s="230" t="s">
        <v>82</v>
      </c>
      <c r="AY423" s="17" t="s">
        <v>158</v>
      </c>
      <c r="BE423" s="231">
        <f>IF(N423="základní",J423,0)</f>
        <v>0</v>
      </c>
      <c r="BF423" s="231">
        <f>IF(N423="snížená",J423,0)</f>
        <v>0</v>
      </c>
      <c r="BG423" s="231">
        <f>IF(N423="zákl. přenesená",J423,0)</f>
        <v>0</v>
      </c>
      <c r="BH423" s="231">
        <f>IF(N423="sníž. přenesená",J423,0)</f>
        <v>0</v>
      </c>
      <c r="BI423" s="231">
        <f>IF(N423="nulová",J423,0)</f>
        <v>0</v>
      </c>
      <c r="BJ423" s="17" t="s">
        <v>82</v>
      </c>
      <c r="BK423" s="231">
        <f>ROUND(I423*H423,2)</f>
        <v>0</v>
      </c>
      <c r="BL423" s="17" t="s">
        <v>236</v>
      </c>
      <c r="BM423" s="230" t="s">
        <v>1407</v>
      </c>
    </row>
    <row r="424" spans="1:47" s="2" customFormat="1" ht="12">
      <c r="A424" s="38"/>
      <c r="B424" s="39"/>
      <c r="C424" s="40"/>
      <c r="D424" s="232" t="s">
        <v>165</v>
      </c>
      <c r="E424" s="40"/>
      <c r="F424" s="233" t="s">
        <v>773</v>
      </c>
      <c r="G424" s="40"/>
      <c r="H424" s="40"/>
      <c r="I424" s="136"/>
      <c r="J424" s="40"/>
      <c r="K424" s="40"/>
      <c r="L424" s="44"/>
      <c r="M424" s="234"/>
      <c r="N424" s="235"/>
      <c r="O424" s="84"/>
      <c r="P424" s="84"/>
      <c r="Q424" s="84"/>
      <c r="R424" s="84"/>
      <c r="S424" s="84"/>
      <c r="T424" s="85"/>
      <c r="U424" s="38"/>
      <c r="V424" s="38"/>
      <c r="W424" s="38"/>
      <c r="X424" s="38"/>
      <c r="Y424" s="38"/>
      <c r="Z424" s="38"/>
      <c r="AA424" s="38"/>
      <c r="AB424" s="38"/>
      <c r="AC424" s="38"/>
      <c r="AD424" s="38"/>
      <c r="AE424" s="38"/>
      <c r="AT424" s="17" t="s">
        <v>165</v>
      </c>
      <c r="AU424" s="17" t="s">
        <v>82</v>
      </c>
    </row>
    <row r="425" spans="1:51" s="13" customFormat="1" ht="12">
      <c r="A425" s="13"/>
      <c r="B425" s="236"/>
      <c r="C425" s="237"/>
      <c r="D425" s="232" t="s">
        <v>166</v>
      </c>
      <c r="E425" s="238" t="s">
        <v>19</v>
      </c>
      <c r="F425" s="239" t="s">
        <v>1593</v>
      </c>
      <c r="G425" s="237"/>
      <c r="H425" s="240">
        <v>3</v>
      </c>
      <c r="I425" s="241"/>
      <c r="J425" s="237"/>
      <c r="K425" s="237"/>
      <c r="L425" s="242"/>
      <c r="M425" s="243"/>
      <c r="N425" s="244"/>
      <c r="O425" s="244"/>
      <c r="P425" s="244"/>
      <c r="Q425" s="244"/>
      <c r="R425" s="244"/>
      <c r="S425" s="244"/>
      <c r="T425" s="245"/>
      <c r="U425" s="13"/>
      <c r="V425" s="13"/>
      <c r="W425" s="13"/>
      <c r="X425" s="13"/>
      <c r="Y425" s="13"/>
      <c r="Z425" s="13"/>
      <c r="AA425" s="13"/>
      <c r="AB425" s="13"/>
      <c r="AC425" s="13"/>
      <c r="AD425" s="13"/>
      <c r="AE425" s="13"/>
      <c r="AT425" s="246" t="s">
        <v>166</v>
      </c>
      <c r="AU425" s="246" t="s">
        <v>82</v>
      </c>
      <c r="AV425" s="13" t="s">
        <v>85</v>
      </c>
      <c r="AW425" s="13" t="s">
        <v>34</v>
      </c>
      <c r="AX425" s="13" t="s">
        <v>82</v>
      </c>
      <c r="AY425" s="246" t="s">
        <v>158</v>
      </c>
    </row>
    <row r="426" spans="1:65" s="2" customFormat="1" ht="16.5" customHeight="1">
      <c r="A426" s="38"/>
      <c r="B426" s="39"/>
      <c r="C426" s="259" t="s">
        <v>760</v>
      </c>
      <c r="D426" s="259" t="s">
        <v>199</v>
      </c>
      <c r="E426" s="260" t="s">
        <v>776</v>
      </c>
      <c r="F426" s="261" t="s">
        <v>777</v>
      </c>
      <c r="G426" s="262" t="s">
        <v>202</v>
      </c>
      <c r="H426" s="263">
        <v>1</v>
      </c>
      <c r="I426" s="264"/>
      <c r="J426" s="265">
        <f>ROUND(I426*H426,2)</f>
        <v>0</v>
      </c>
      <c r="K426" s="261" t="s">
        <v>19</v>
      </c>
      <c r="L426" s="266"/>
      <c r="M426" s="267" t="s">
        <v>19</v>
      </c>
      <c r="N426" s="268" t="s">
        <v>45</v>
      </c>
      <c r="O426" s="84"/>
      <c r="P426" s="228">
        <f>O426*H426</f>
        <v>0</v>
      </c>
      <c r="Q426" s="228">
        <v>0</v>
      </c>
      <c r="R426" s="228">
        <f>Q426*H426</f>
        <v>0</v>
      </c>
      <c r="S426" s="228">
        <v>0</v>
      </c>
      <c r="T426" s="229">
        <f>S426*H426</f>
        <v>0</v>
      </c>
      <c r="U426" s="38"/>
      <c r="V426" s="38"/>
      <c r="W426" s="38"/>
      <c r="X426" s="38"/>
      <c r="Y426" s="38"/>
      <c r="Z426" s="38"/>
      <c r="AA426" s="38"/>
      <c r="AB426" s="38"/>
      <c r="AC426" s="38"/>
      <c r="AD426" s="38"/>
      <c r="AE426" s="38"/>
      <c r="AR426" s="230" t="s">
        <v>241</v>
      </c>
      <c r="AT426" s="230" t="s">
        <v>199</v>
      </c>
      <c r="AU426" s="230" t="s">
        <v>82</v>
      </c>
      <c r="AY426" s="17" t="s">
        <v>158</v>
      </c>
      <c r="BE426" s="231">
        <f>IF(N426="základní",J426,0)</f>
        <v>0</v>
      </c>
      <c r="BF426" s="231">
        <f>IF(N426="snížená",J426,0)</f>
        <v>0</v>
      </c>
      <c r="BG426" s="231">
        <f>IF(N426="zákl. přenesená",J426,0)</f>
        <v>0</v>
      </c>
      <c r="BH426" s="231">
        <f>IF(N426="sníž. přenesená",J426,0)</f>
        <v>0</v>
      </c>
      <c r="BI426" s="231">
        <f>IF(N426="nulová",J426,0)</f>
        <v>0</v>
      </c>
      <c r="BJ426" s="17" t="s">
        <v>82</v>
      </c>
      <c r="BK426" s="231">
        <f>ROUND(I426*H426,2)</f>
        <v>0</v>
      </c>
      <c r="BL426" s="17" t="s">
        <v>236</v>
      </c>
      <c r="BM426" s="230" t="s">
        <v>778</v>
      </c>
    </row>
    <row r="427" spans="1:47" s="2" customFormat="1" ht="12">
      <c r="A427" s="38"/>
      <c r="B427" s="39"/>
      <c r="C427" s="40"/>
      <c r="D427" s="232" t="s">
        <v>165</v>
      </c>
      <c r="E427" s="40"/>
      <c r="F427" s="233" t="s">
        <v>777</v>
      </c>
      <c r="G427" s="40"/>
      <c r="H427" s="40"/>
      <c r="I427" s="136"/>
      <c r="J427" s="40"/>
      <c r="K427" s="40"/>
      <c r="L427" s="44"/>
      <c r="M427" s="234"/>
      <c r="N427" s="235"/>
      <c r="O427" s="84"/>
      <c r="P427" s="84"/>
      <c r="Q427" s="84"/>
      <c r="R427" s="84"/>
      <c r="S427" s="84"/>
      <c r="T427" s="85"/>
      <c r="U427" s="38"/>
      <c r="V427" s="38"/>
      <c r="W427" s="38"/>
      <c r="X427" s="38"/>
      <c r="Y427" s="38"/>
      <c r="Z427" s="38"/>
      <c r="AA427" s="38"/>
      <c r="AB427" s="38"/>
      <c r="AC427" s="38"/>
      <c r="AD427" s="38"/>
      <c r="AE427" s="38"/>
      <c r="AT427" s="17" t="s">
        <v>165</v>
      </c>
      <c r="AU427" s="17" t="s">
        <v>82</v>
      </c>
    </row>
    <row r="428" spans="1:51" s="13" customFormat="1" ht="12">
      <c r="A428" s="13"/>
      <c r="B428" s="236"/>
      <c r="C428" s="237"/>
      <c r="D428" s="232" t="s">
        <v>166</v>
      </c>
      <c r="E428" s="238" t="s">
        <v>19</v>
      </c>
      <c r="F428" s="239" t="s">
        <v>1545</v>
      </c>
      <c r="G428" s="237"/>
      <c r="H428" s="240">
        <v>1</v>
      </c>
      <c r="I428" s="241"/>
      <c r="J428" s="237"/>
      <c r="K428" s="237"/>
      <c r="L428" s="242"/>
      <c r="M428" s="243"/>
      <c r="N428" s="244"/>
      <c r="O428" s="244"/>
      <c r="P428" s="244"/>
      <c r="Q428" s="244"/>
      <c r="R428" s="244"/>
      <c r="S428" s="244"/>
      <c r="T428" s="245"/>
      <c r="U428" s="13"/>
      <c r="V428" s="13"/>
      <c r="W428" s="13"/>
      <c r="X428" s="13"/>
      <c r="Y428" s="13"/>
      <c r="Z428" s="13"/>
      <c r="AA428" s="13"/>
      <c r="AB428" s="13"/>
      <c r="AC428" s="13"/>
      <c r="AD428" s="13"/>
      <c r="AE428" s="13"/>
      <c r="AT428" s="246" t="s">
        <v>166</v>
      </c>
      <c r="AU428" s="246" t="s">
        <v>82</v>
      </c>
      <c r="AV428" s="13" t="s">
        <v>85</v>
      </c>
      <c r="AW428" s="13" t="s">
        <v>34</v>
      </c>
      <c r="AX428" s="13" t="s">
        <v>82</v>
      </c>
      <c r="AY428" s="246" t="s">
        <v>158</v>
      </c>
    </row>
    <row r="429" spans="1:65" s="2" customFormat="1" ht="21.75" customHeight="1">
      <c r="A429" s="38"/>
      <c r="B429" s="39"/>
      <c r="C429" s="219" t="s">
        <v>766</v>
      </c>
      <c r="D429" s="219" t="s">
        <v>159</v>
      </c>
      <c r="E429" s="220" t="s">
        <v>785</v>
      </c>
      <c r="F429" s="221" t="s">
        <v>786</v>
      </c>
      <c r="G429" s="222" t="s">
        <v>202</v>
      </c>
      <c r="H429" s="223">
        <v>1</v>
      </c>
      <c r="I429" s="224"/>
      <c r="J429" s="225">
        <f>ROUND(I429*H429,2)</f>
        <v>0</v>
      </c>
      <c r="K429" s="221" t="s">
        <v>19</v>
      </c>
      <c r="L429" s="44"/>
      <c r="M429" s="226" t="s">
        <v>19</v>
      </c>
      <c r="N429" s="227" t="s">
        <v>45</v>
      </c>
      <c r="O429" s="84"/>
      <c r="P429" s="228">
        <f>O429*H429</f>
        <v>0</v>
      </c>
      <c r="Q429" s="228">
        <v>0</v>
      </c>
      <c r="R429" s="228">
        <f>Q429*H429</f>
        <v>0</v>
      </c>
      <c r="S429" s="228">
        <v>0</v>
      </c>
      <c r="T429" s="229">
        <f>S429*H429</f>
        <v>0</v>
      </c>
      <c r="U429" s="38"/>
      <c r="V429" s="38"/>
      <c r="W429" s="38"/>
      <c r="X429" s="38"/>
      <c r="Y429" s="38"/>
      <c r="Z429" s="38"/>
      <c r="AA429" s="38"/>
      <c r="AB429" s="38"/>
      <c r="AC429" s="38"/>
      <c r="AD429" s="38"/>
      <c r="AE429" s="38"/>
      <c r="AR429" s="230" t="s">
        <v>236</v>
      </c>
      <c r="AT429" s="230" t="s">
        <v>159</v>
      </c>
      <c r="AU429" s="230" t="s">
        <v>82</v>
      </c>
      <c r="AY429" s="17" t="s">
        <v>158</v>
      </c>
      <c r="BE429" s="231">
        <f>IF(N429="základní",J429,0)</f>
        <v>0</v>
      </c>
      <c r="BF429" s="231">
        <f>IF(N429="snížená",J429,0)</f>
        <v>0</v>
      </c>
      <c r="BG429" s="231">
        <f>IF(N429="zákl. přenesená",J429,0)</f>
        <v>0</v>
      </c>
      <c r="BH429" s="231">
        <f>IF(N429="sníž. přenesená",J429,0)</f>
        <v>0</v>
      </c>
      <c r="BI429" s="231">
        <f>IF(N429="nulová",J429,0)</f>
        <v>0</v>
      </c>
      <c r="BJ429" s="17" t="s">
        <v>82</v>
      </c>
      <c r="BK429" s="231">
        <f>ROUND(I429*H429,2)</f>
        <v>0</v>
      </c>
      <c r="BL429" s="17" t="s">
        <v>236</v>
      </c>
      <c r="BM429" s="230" t="s">
        <v>1594</v>
      </c>
    </row>
    <row r="430" spans="1:47" s="2" customFormat="1" ht="12">
      <c r="A430" s="38"/>
      <c r="B430" s="39"/>
      <c r="C430" s="40"/>
      <c r="D430" s="232" t="s">
        <v>165</v>
      </c>
      <c r="E430" s="40"/>
      <c r="F430" s="233" t="s">
        <v>786</v>
      </c>
      <c r="G430" s="40"/>
      <c r="H430" s="40"/>
      <c r="I430" s="136"/>
      <c r="J430" s="40"/>
      <c r="K430" s="40"/>
      <c r="L430" s="44"/>
      <c r="M430" s="234"/>
      <c r="N430" s="235"/>
      <c r="O430" s="84"/>
      <c r="P430" s="84"/>
      <c r="Q430" s="84"/>
      <c r="R430" s="84"/>
      <c r="S430" s="84"/>
      <c r="T430" s="85"/>
      <c r="U430" s="38"/>
      <c r="V430" s="38"/>
      <c r="W430" s="38"/>
      <c r="X430" s="38"/>
      <c r="Y430" s="38"/>
      <c r="Z430" s="38"/>
      <c r="AA430" s="38"/>
      <c r="AB430" s="38"/>
      <c r="AC430" s="38"/>
      <c r="AD430" s="38"/>
      <c r="AE430" s="38"/>
      <c r="AT430" s="17" t="s">
        <v>165</v>
      </c>
      <c r="AU430" s="17" t="s">
        <v>82</v>
      </c>
    </row>
    <row r="431" spans="1:65" s="2" customFormat="1" ht="16.5" customHeight="1">
      <c r="A431" s="38"/>
      <c r="B431" s="39"/>
      <c r="C431" s="259" t="s">
        <v>771</v>
      </c>
      <c r="D431" s="259" t="s">
        <v>199</v>
      </c>
      <c r="E431" s="260" t="s">
        <v>789</v>
      </c>
      <c r="F431" s="261" t="s">
        <v>790</v>
      </c>
      <c r="G431" s="262" t="s">
        <v>202</v>
      </c>
      <c r="H431" s="263">
        <v>1</v>
      </c>
      <c r="I431" s="264"/>
      <c r="J431" s="265">
        <f>ROUND(I431*H431,2)</f>
        <v>0</v>
      </c>
      <c r="K431" s="261" t="s">
        <v>19</v>
      </c>
      <c r="L431" s="266"/>
      <c r="M431" s="267" t="s">
        <v>19</v>
      </c>
      <c r="N431" s="268" t="s">
        <v>45</v>
      </c>
      <c r="O431" s="84"/>
      <c r="P431" s="228">
        <f>O431*H431</f>
        <v>0</v>
      </c>
      <c r="Q431" s="228">
        <v>0</v>
      </c>
      <c r="R431" s="228">
        <f>Q431*H431</f>
        <v>0</v>
      </c>
      <c r="S431" s="228">
        <v>0</v>
      </c>
      <c r="T431" s="229">
        <f>S431*H431</f>
        <v>0</v>
      </c>
      <c r="U431" s="38"/>
      <c r="V431" s="38"/>
      <c r="W431" s="38"/>
      <c r="X431" s="38"/>
      <c r="Y431" s="38"/>
      <c r="Z431" s="38"/>
      <c r="AA431" s="38"/>
      <c r="AB431" s="38"/>
      <c r="AC431" s="38"/>
      <c r="AD431" s="38"/>
      <c r="AE431" s="38"/>
      <c r="AR431" s="230" t="s">
        <v>241</v>
      </c>
      <c r="AT431" s="230" t="s">
        <v>199</v>
      </c>
      <c r="AU431" s="230" t="s">
        <v>82</v>
      </c>
      <c r="AY431" s="17" t="s">
        <v>158</v>
      </c>
      <c r="BE431" s="231">
        <f>IF(N431="základní",J431,0)</f>
        <v>0</v>
      </c>
      <c r="BF431" s="231">
        <f>IF(N431="snížená",J431,0)</f>
        <v>0</v>
      </c>
      <c r="BG431" s="231">
        <f>IF(N431="zákl. přenesená",J431,0)</f>
        <v>0</v>
      </c>
      <c r="BH431" s="231">
        <f>IF(N431="sníž. přenesená",J431,0)</f>
        <v>0</v>
      </c>
      <c r="BI431" s="231">
        <f>IF(N431="nulová",J431,0)</f>
        <v>0</v>
      </c>
      <c r="BJ431" s="17" t="s">
        <v>82</v>
      </c>
      <c r="BK431" s="231">
        <f>ROUND(I431*H431,2)</f>
        <v>0</v>
      </c>
      <c r="BL431" s="17" t="s">
        <v>236</v>
      </c>
      <c r="BM431" s="230" t="s">
        <v>1595</v>
      </c>
    </row>
    <row r="432" spans="1:47" s="2" customFormat="1" ht="12">
      <c r="A432" s="38"/>
      <c r="B432" s="39"/>
      <c r="C432" s="40"/>
      <c r="D432" s="232" t="s">
        <v>165</v>
      </c>
      <c r="E432" s="40"/>
      <c r="F432" s="233" t="s">
        <v>790</v>
      </c>
      <c r="G432" s="40"/>
      <c r="H432" s="40"/>
      <c r="I432" s="136"/>
      <c r="J432" s="40"/>
      <c r="K432" s="40"/>
      <c r="L432" s="44"/>
      <c r="M432" s="234"/>
      <c r="N432" s="235"/>
      <c r="O432" s="84"/>
      <c r="P432" s="84"/>
      <c r="Q432" s="84"/>
      <c r="R432" s="84"/>
      <c r="S432" s="84"/>
      <c r="T432" s="85"/>
      <c r="U432" s="38"/>
      <c r="V432" s="38"/>
      <c r="W432" s="38"/>
      <c r="X432" s="38"/>
      <c r="Y432" s="38"/>
      <c r="Z432" s="38"/>
      <c r="AA432" s="38"/>
      <c r="AB432" s="38"/>
      <c r="AC432" s="38"/>
      <c r="AD432" s="38"/>
      <c r="AE432" s="38"/>
      <c r="AT432" s="17" t="s">
        <v>165</v>
      </c>
      <c r="AU432" s="17" t="s">
        <v>82</v>
      </c>
    </row>
    <row r="433" spans="1:51" s="13" customFormat="1" ht="12">
      <c r="A433" s="13"/>
      <c r="B433" s="236"/>
      <c r="C433" s="237"/>
      <c r="D433" s="232" t="s">
        <v>166</v>
      </c>
      <c r="E433" s="238" t="s">
        <v>19</v>
      </c>
      <c r="F433" s="239" t="s">
        <v>1545</v>
      </c>
      <c r="G433" s="237"/>
      <c r="H433" s="240">
        <v>1</v>
      </c>
      <c r="I433" s="241"/>
      <c r="J433" s="237"/>
      <c r="K433" s="237"/>
      <c r="L433" s="242"/>
      <c r="M433" s="243"/>
      <c r="N433" s="244"/>
      <c r="O433" s="244"/>
      <c r="P433" s="244"/>
      <c r="Q433" s="244"/>
      <c r="R433" s="244"/>
      <c r="S433" s="244"/>
      <c r="T433" s="245"/>
      <c r="U433" s="13"/>
      <c r="V433" s="13"/>
      <c r="W433" s="13"/>
      <c r="X433" s="13"/>
      <c r="Y433" s="13"/>
      <c r="Z433" s="13"/>
      <c r="AA433" s="13"/>
      <c r="AB433" s="13"/>
      <c r="AC433" s="13"/>
      <c r="AD433" s="13"/>
      <c r="AE433" s="13"/>
      <c r="AT433" s="246" t="s">
        <v>166</v>
      </c>
      <c r="AU433" s="246" t="s">
        <v>82</v>
      </c>
      <c r="AV433" s="13" t="s">
        <v>85</v>
      </c>
      <c r="AW433" s="13" t="s">
        <v>34</v>
      </c>
      <c r="AX433" s="13" t="s">
        <v>82</v>
      </c>
      <c r="AY433" s="246" t="s">
        <v>158</v>
      </c>
    </row>
    <row r="434" spans="1:65" s="2" customFormat="1" ht="21.75" customHeight="1">
      <c r="A434" s="38"/>
      <c r="B434" s="39"/>
      <c r="C434" s="219" t="s">
        <v>775</v>
      </c>
      <c r="D434" s="219" t="s">
        <v>159</v>
      </c>
      <c r="E434" s="220" t="s">
        <v>793</v>
      </c>
      <c r="F434" s="221" t="s">
        <v>794</v>
      </c>
      <c r="G434" s="222" t="s">
        <v>202</v>
      </c>
      <c r="H434" s="223">
        <v>8</v>
      </c>
      <c r="I434" s="224"/>
      <c r="J434" s="225">
        <f>ROUND(I434*H434,2)</f>
        <v>0</v>
      </c>
      <c r="K434" s="221" t="s">
        <v>213</v>
      </c>
      <c r="L434" s="44"/>
      <c r="M434" s="226" t="s">
        <v>19</v>
      </c>
      <c r="N434" s="227" t="s">
        <v>45</v>
      </c>
      <c r="O434" s="84"/>
      <c r="P434" s="228">
        <f>O434*H434</f>
        <v>0</v>
      </c>
      <c r="Q434" s="228">
        <v>0</v>
      </c>
      <c r="R434" s="228">
        <f>Q434*H434</f>
        <v>0</v>
      </c>
      <c r="S434" s="228">
        <v>0</v>
      </c>
      <c r="T434" s="229">
        <f>S434*H434</f>
        <v>0</v>
      </c>
      <c r="U434" s="38"/>
      <c r="V434" s="38"/>
      <c r="W434" s="38"/>
      <c r="X434" s="38"/>
      <c r="Y434" s="38"/>
      <c r="Z434" s="38"/>
      <c r="AA434" s="38"/>
      <c r="AB434" s="38"/>
      <c r="AC434" s="38"/>
      <c r="AD434" s="38"/>
      <c r="AE434" s="38"/>
      <c r="AR434" s="230" t="s">
        <v>236</v>
      </c>
      <c r="AT434" s="230" t="s">
        <v>159</v>
      </c>
      <c r="AU434" s="230" t="s">
        <v>82</v>
      </c>
      <c r="AY434" s="17" t="s">
        <v>158</v>
      </c>
      <c r="BE434" s="231">
        <f>IF(N434="základní",J434,0)</f>
        <v>0</v>
      </c>
      <c r="BF434" s="231">
        <f>IF(N434="snížená",J434,0)</f>
        <v>0</v>
      </c>
      <c r="BG434" s="231">
        <f>IF(N434="zákl. přenesená",J434,0)</f>
        <v>0</v>
      </c>
      <c r="BH434" s="231">
        <f>IF(N434="sníž. přenesená",J434,0)</f>
        <v>0</v>
      </c>
      <c r="BI434" s="231">
        <f>IF(N434="nulová",J434,0)</f>
        <v>0</v>
      </c>
      <c r="BJ434" s="17" t="s">
        <v>82</v>
      </c>
      <c r="BK434" s="231">
        <f>ROUND(I434*H434,2)</f>
        <v>0</v>
      </c>
      <c r="BL434" s="17" t="s">
        <v>236</v>
      </c>
      <c r="BM434" s="230" t="s">
        <v>795</v>
      </c>
    </row>
    <row r="435" spans="1:47" s="2" customFormat="1" ht="12">
      <c r="A435" s="38"/>
      <c r="B435" s="39"/>
      <c r="C435" s="40"/>
      <c r="D435" s="232" t="s">
        <v>165</v>
      </c>
      <c r="E435" s="40"/>
      <c r="F435" s="233" t="s">
        <v>794</v>
      </c>
      <c r="G435" s="40"/>
      <c r="H435" s="40"/>
      <c r="I435" s="136"/>
      <c r="J435" s="40"/>
      <c r="K435" s="40"/>
      <c r="L435" s="44"/>
      <c r="M435" s="234"/>
      <c r="N435" s="235"/>
      <c r="O435" s="84"/>
      <c r="P435" s="84"/>
      <c r="Q435" s="84"/>
      <c r="R435" s="84"/>
      <c r="S435" s="84"/>
      <c r="T435" s="85"/>
      <c r="U435" s="38"/>
      <c r="V435" s="38"/>
      <c r="W435" s="38"/>
      <c r="X435" s="38"/>
      <c r="Y435" s="38"/>
      <c r="Z435" s="38"/>
      <c r="AA435" s="38"/>
      <c r="AB435" s="38"/>
      <c r="AC435" s="38"/>
      <c r="AD435" s="38"/>
      <c r="AE435" s="38"/>
      <c r="AT435" s="17" t="s">
        <v>165</v>
      </c>
      <c r="AU435" s="17" t="s">
        <v>82</v>
      </c>
    </row>
    <row r="436" spans="1:65" s="2" customFormat="1" ht="21.75" customHeight="1">
      <c r="A436" s="38"/>
      <c r="B436" s="39"/>
      <c r="C436" s="259" t="s">
        <v>780</v>
      </c>
      <c r="D436" s="259" t="s">
        <v>199</v>
      </c>
      <c r="E436" s="260" t="s">
        <v>797</v>
      </c>
      <c r="F436" s="261" t="s">
        <v>798</v>
      </c>
      <c r="G436" s="262" t="s">
        <v>202</v>
      </c>
      <c r="H436" s="263">
        <v>8</v>
      </c>
      <c r="I436" s="264"/>
      <c r="J436" s="265">
        <f>ROUND(I436*H436,2)</f>
        <v>0</v>
      </c>
      <c r="K436" s="261" t="s">
        <v>19</v>
      </c>
      <c r="L436" s="266"/>
      <c r="M436" s="267" t="s">
        <v>19</v>
      </c>
      <c r="N436" s="268" t="s">
        <v>45</v>
      </c>
      <c r="O436" s="84"/>
      <c r="P436" s="228">
        <f>O436*H436</f>
        <v>0</v>
      </c>
      <c r="Q436" s="228">
        <v>0</v>
      </c>
      <c r="R436" s="228">
        <f>Q436*H436</f>
        <v>0</v>
      </c>
      <c r="S436" s="228">
        <v>0</v>
      </c>
      <c r="T436" s="229">
        <f>S436*H436</f>
        <v>0</v>
      </c>
      <c r="U436" s="38"/>
      <c r="V436" s="38"/>
      <c r="W436" s="38"/>
      <c r="X436" s="38"/>
      <c r="Y436" s="38"/>
      <c r="Z436" s="38"/>
      <c r="AA436" s="38"/>
      <c r="AB436" s="38"/>
      <c r="AC436" s="38"/>
      <c r="AD436" s="38"/>
      <c r="AE436" s="38"/>
      <c r="AR436" s="230" t="s">
        <v>241</v>
      </c>
      <c r="AT436" s="230" t="s">
        <v>199</v>
      </c>
      <c r="AU436" s="230" t="s">
        <v>82</v>
      </c>
      <c r="AY436" s="17" t="s">
        <v>158</v>
      </c>
      <c r="BE436" s="231">
        <f>IF(N436="základní",J436,0)</f>
        <v>0</v>
      </c>
      <c r="BF436" s="231">
        <f>IF(N436="snížená",J436,0)</f>
        <v>0</v>
      </c>
      <c r="BG436" s="231">
        <f>IF(N436="zákl. přenesená",J436,0)</f>
        <v>0</v>
      </c>
      <c r="BH436" s="231">
        <f>IF(N436="sníž. přenesená",J436,0)</f>
        <v>0</v>
      </c>
      <c r="BI436" s="231">
        <f>IF(N436="nulová",J436,0)</f>
        <v>0</v>
      </c>
      <c r="BJ436" s="17" t="s">
        <v>82</v>
      </c>
      <c r="BK436" s="231">
        <f>ROUND(I436*H436,2)</f>
        <v>0</v>
      </c>
      <c r="BL436" s="17" t="s">
        <v>236</v>
      </c>
      <c r="BM436" s="230" t="s">
        <v>799</v>
      </c>
    </row>
    <row r="437" spans="1:47" s="2" customFormat="1" ht="12">
      <c r="A437" s="38"/>
      <c r="B437" s="39"/>
      <c r="C437" s="40"/>
      <c r="D437" s="232" t="s">
        <v>165</v>
      </c>
      <c r="E437" s="40"/>
      <c r="F437" s="233" t="s">
        <v>798</v>
      </c>
      <c r="G437" s="40"/>
      <c r="H437" s="40"/>
      <c r="I437" s="136"/>
      <c r="J437" s="40"/>
      <c r="K437" s="40"/>
      <c r="L437" s="44"/>
      <c r="M437" s="234"/>
      <c r="N437" s="235"/>
      <c r="O437" s="84"/>
      <c r="P437" s="84"/>
      <c r="Q437" s="84"/>
      <c r="R437" s="84"/>
      <c r="S437" s="84"/>
      <c r="T437" s="85"/>
      <c r="U437" s="38"/>
      <c r="V437" s="38"/>
      <c r="W437" s="38"/>
      <c r="X437" s="38"/>
      <c r="Y437" s="38"/>
      <c r="Z437" s="38"/>
      <c r="AA437" s="38"/>
      <c r="AB437" s="38"/>
      <c r="AC437" s="38"/>
      <c r="AD437" s="38"/>
      <c r="AE437" s="38"/>
      <c r="AT437" s="17" t="s">
        <v>165</v>
      </c>
      <c r="AU437" s="17" t="s">
        <v>82</v>
      </c>
    </row>
    <row r="438" spans="1:51" s="13" customFormat="1" ht="12">
      <c r="A438" s="13"/>
      <c r="B438" s="236"/>
      <c r="C438" s="237"/>
      <c r="D438" s="232" t="s">
        <v>166</v>
      </c>
      <c r="E438" s="238" t="s">
        <v>19</v>
      </c>
      <c r="F438" s="239" t="s">
        <v>1596</v>
      </c>
      <c r="G438" s="237"/>
      <c r="H438" s="240">
        <v>8</v>
      </c>
      <c r="I438" s="241"/>
      <c r="J438" s="237"/>
      <c r="K438" s="237"/>
      <c r="L438" s="242"/>
      <c r="M438" s="243"/>
      <c r="N438" s="244"/>
      <c r="O438" s="244"/>
      <c r="P438" s="244"/>
      <c r="Q438" s="244"/>
      <c r="R438" s="244"/>
      <c r="S438" s="244"/>
      <c r="T438" s="245"/>
      <c r="U438" s="13"/>
      <c r="V438" s="13"/>
      <c r="W438" s="13"/>
      <c r="X438" s="13"/>
      <c r="Y438" s="13"/>
      <c r="Z438" s="13"/>
      <c r="AA438" s="13"/>
      <c r="AB438" s="13"/>
      <c r="AC438" s="13"/>
      <c r="AD438" s="13"/>
      <c r="AE438" s="13"/>
      <c r="AT438" s="246" t="s">
        <v>166</v>
      </c>
      <c r="AU438" s="246" t="s">
        <v>82</v>
      </c>
      <c r="AV438" s="13" t="s">
        <v>85</v>
      </c>
      <c r="AW438" s="13" t="s">
        <v>34</v>
      </c>
      <c r="AX438" s="13" t="s">
        <v>82</v>
      </c>
      <c r="AY438" s="246" t="s">
        <v>158</v>
      </c>
    </row>
    <row r="439" spans="1:65" s="2" customFormat="1" ht="16.5" customHeight="1">
      <c r="A439" s="38"/>
      <c r="B439" s="39"/>
      <c r="C439" s="259" t="s">
        <v>784</v>
      </c>
      <c r="D439" s="259" t="s">
        <v>199</v>
      </c>
      <c r="E439" s="260" t="s">
        <v>802</v>
      </c>
      <c r="F439" s="261" t="s">
        <v>803</v>
      </c>
      <c r="G439" s="262" t="s">
        <v>202</v>
      </c>
      <c r="H439" s="263">
        <v>8</v>
      </c>
      <c r="I439" s="264"/>
      <c r="J439" s="265">
        <f>ROUND(I439*H439,2)</f>
        <v>0</v>
      </c>
      <c r="K439" s="261" t="s">
        <v>19</v>
      </c>
      <c r="L439" s="266"/>
      <c r="M439" s="267" t="s">
        <v>19</v>
      </c>
      <c r="N439" s="268" t="s">
        <v>45</v>
      </c>
      <c r="O439" s="84"/>
      <c r="P439" s="228">
        <f>O439*H439</f>
        <v>0</v>
      </c>
      <c r="Q439" s="228">
        <v>0</v>
      </c>
      <c r="R439" s="228">
        <f>Q439*H439</f>
        <v>0</v>
      </c>
      <c r="S439" s="228">
        <v>0</v>
      </c>
      <c r="T439" s="229">
        <f>S439*H439</f>
        <v>0</v>
      </c>
      <c r="U439" s="38"/>
      <c r="V439" s="38"/>
      <c r="W439" s="38"/>
      <c r="X439" s="38"/>
      <c r="Y439" s="38"/>
      <c r="Z439" s="38"/>
      <c r="AA439" s="38"/>
      <c r="AB439" s="38"/>
      <c r="AC439" s="38"/>
      <c r="AD439" s="38"/>
      <c r="AE439" s="38"/>
      <c r="AR439" s="230" t="s">
        <v>241</v>
      </c>
      <c r="AT439" s="230" t="s">
        <v>199</v>
      </c>
      <c r="AU439" s="230" t="s">
        <v>82</v>
      </c>
      <c r="AY439" s="17" t="s">
        <v>158</v>
      </c>
      <c r="BE439" s="231">
        <f>IF(N439="základní",J439,0)</f>
        <v>0</v>
      </c>
      <c r="BF439" s="231">
        <f>IF(N439="snížená",J439,0)</f>
        <v>0</v>
      </c>
      <c r="BG439" s="231">
        <f>IF(N439="zákl. přenesená",J439,0)</f>
        <v>0</v>
      </c>
      <c r="BH439" s="231">
        <f>IF(N439="sníž. přenesená",J439,0)</f>
        <v>0</v>
      </c>
      <c r="BI439" s="231">
        <f>IF(N439="nulová",J439,0)</f>
        <v>0</v>
      </c>
      <c r="BJ439" s="17" t="s">
        <v>82</v>
      </c>
      <c r="BK439" s="231">
        <f>ROUND(I439*H439,2)</f>
        <v>0</v>
      </c>
      <c r="BL439" s="17" t="s">
        <v>236</v>
      </c>
      <c r="BM439" s="230" t="s">
        <v>804</v>
      </c>
    </row>
    <row r="440" spans="1:47" s="2" customFormat="1" ht="12">
      <c r="A440" s="38"/>
      <c r="B440" s="39"/>
      <c r="C440" s="40"/>
      <c r="D440" s="232" t="s">
        <v>165</v>
      </c>
      <c r="E440" s="40"/>
      <c r="F440" s="233" t="s">
        <v>803</v>
      </c>
      <c r="G440" s="40"/>
      <c r="H440" s="40"/>
      <c r="I440" s="136"/>
      <c r="J440" s="40"/>
      <c r="K440" s="40"/>
      <c r="L440" s="44"/>
      <c r="M440" s="234"/>
      <c r="N440" s="235"/>
      <c r="O440" s="84"/>
      <c r="P440" s="84"/>
      <c r="Q440" s="84"/>
      <c r="R440" s="84"/>
      <c r="S440" s="84"/>
      <c r="T440" s="85"/>
      <c r="U440" s="38"/>
      <c r="V440" s="38"/>
      <c r="W440" s="38"/>
      <c r="X440" s="38"/>
      <c r="Y440" s="38"/>
      <c r="Z440" s="38"/>
      <c r="AA440" s="38"/>
      <c r="AB440" s="38"/>
      <c r="AC440" s="38"/>
      <c r="AD440" s="38"/>
      <c r="AE440" s="38"/>
      <c r="AT440" s="17" t="s">
        <v>165</v>
      </c>
      <c r="AU440" s="17" t="s">
        <v>82</v>
      </c>
    </row>
    <row r="441" spans="1:51" s="13" customFormat="1" ht="12">
      <c r="A441" s="13"/>
      <c r="B441" s="236"/>
      <c r="C441" s="237"/>
      <c r="D441" s="232" t="s">
        <v>166</v>
      </c>
      <c r="E441" s="238" t="s">
        <v>19</v>
      </c>
      <c r="F441" s="239" t="s">
        <v>1596</v>
      </c>
      <c r="G441" s="237"/>
      <c r="H441" s="240">
        <v>8</v>
      </c>
      <c r="I441" s="241"/>
      <c r="J441" s="237"/>
      <c r="K441" s="237"/>
      <c r="L441" s="242"/>
      <c r="M441" s="243"/>
      <c r="N441" s="244"/>
      <c r="O441" s="244"/>
      <c r="P441" s="244"/>
      <c r="Q441" s="244"/>
      <c r="R441" s="244"/>
      <c r="S441" s="244"/>
      <c r="T441" s="245"/>
      <c r="U441" s="13"/>
      <c r="V441" s="13"/>
      <c r="W441" s="13"/>
      <c r="X441" s="13"/>
      <c r="Y441" s="13"/>
      <c r="Z441" s="13"/>
      <c r="AA441" s="13"/>
      <c r="AB441" s="13"/>
      <c r="AC441" s="13"/>
      <c r="AD441" s="13"/>
      <c r="AE441" s="13"/>
      <c r="AT441" s="246" t="s">
        <v>166</v>
      </c>
      <c r="AU441" s="246" t="s">
        <v>82</v>
      </c>
      <c r="AV441" s="13" t="s">
        <v>85</v>
      </c>
      <c r="AW441" s="13" t="s">
        <v>34</v>
      </c>
      <c r="AX441" s="13" t="s">
        <v>82</v>
      </c>
      <c r="AY441" s="246" t="s">
        <v>158</v>
      </c>
    </row>
    <row r="442" spans="1:65" s="2" customFormat="1" ht="16.5" customHeight="1">
      <c r="A442" s="38"/>
      <c r="B442" s="39"/>
      <c r="C442" s="259" t="s">
        <v>788</v>
      </c>
      <c r="D442" s="259" t="s">
        <v>199</v>
      </c>
      <c r="E442" s="260" t="s">
        <v>806</v>
      </c>
      <c r="F442" s="261" t="s">
        <v>807</v>
      </c>
      <c r="G442" s="262" t="s">
        <v>202</v>
      </c>
      <c r="H442" s="263">
        <v>11</v>
      </c>
      <c r="I442" s="264"/>
      <c r="J442" s="265">
        <f>ROUND(I442*H442,2)</f>
        <v>0</v>
      </c>
      <c r="K442" s="261" t="s">
        <v>19</v>
      </c>
      <c r="L442" s="266"/>
      <c r="M442" s="267" t="s">
        <v>19</v>
      </c>
      <c r="N442" s="268" t="s">
        <v>45</v>
      </c>
      <c r="O442" s="84"/>
      <c r="P442" s="228">
        <f>O442*H442</f>
        <v>0</v>
      </c>
      <c r="Q442" s="228">
        <v>0</v>
      </c>
      <c r="R442" s="228">
        <f>Q442*H442</f>
        <v>0</v>
      </c>
      <c r="S442" s="228">
        <v>0</v>
      </c>
      <c r="T442" s="229">
        <f>S442*H442</f>
        <v>0</v>
      </c>
      <c r="U442" s="38"/>
      <c r="V442" s="38"/>
      <c r="W442" s="38"/>
      <c r="X442" s="38"/>
      <c r="Y442" s="38"/>
      <c r="Z442" s="38"/>
      <c r="AA442" s="38"/>
      <c r="AB442" s="38"/>
      <c r="AC442" s="38"/>
      <c r="AD442" s="38"/>
      <c r="AE442" s="38"/>
      <c r="AR442" s="230" t="s">
        <v>241</v>
      </c>
      <c r="AT442" s="230" t="s">
        <v>199</v>
      </c>
      <c r="AU442" s="230" t="s">
        <v>82</v>
      </c>
      <c r="AY442" s="17" t="s">
        <v>158</v>
      </c>
      <c r="BE442" s="231">
        <f>IF(N442="základní",J442,0)</f>
        <v>0</v>
      </c>
      <c r="BF442" s="231">
        <f>IF(N442="snížená",J442,0)</f>
        <v>0</v>
      </c>
      <c r="BG442" s="231">
        <f>IF(N442="zákl. přenesená",J442,0)</f>
        <v>0</v>
      </c>
      <c r="BH442" s="231">
        <f>IF(N442="sníž. přenesená",J442,0)</f>
        <v>0</v>
      </c>
      <c r="BI442" s="231">
        <f>IF(N442="nulová",J442,0)</f>
        <v>0</v>
      </c>
      <c r="BJ442" s="17" t="s">
        <v>82</v>
      </c>
      <c r="BK442" s="231">
        <f>ROUND(I442*H442,2)</f>
        <v>0</v>
      </c>
      <c r="BL442" s="17" t="s">
        <v>236</v>
      </c>
      <c r="BM442" s="230" t="s">
        <v>808</v>
      </c>
    </row>
    <row r="443" spans="1:47" s="2" customFormat="1" ht="12">
      <c r="A443" s="38"/>
      <c r="B443" s="39"/>
      <c r="C443" s="40"/>
      <c r="D443" s="232" t="s">
        <v>165</v>
      </c>
      <c r="E443" s="40"/>
      <c r="F443" s="233" t="s">
        <v>807</v>
      </c>
      <c r="G443" s="40"/>
      <c r="H443" s="40"/>
      <c r="I443" s="136"/>
      <c r="J443" s="40"/>
      <c r="K443" s="40"/>
      <c r="L443" s="44"/>
      <c r="M443" s="234"/>
      <c r="N443" s="235"/>
      <c r="O443" s="84"/>
      <c r="P443" s="84"/>
      <c r="Q443" s="84"/>
      <c r="R443" s="84"/>
      <c r="S443" s="84"/>
      <c r="T443" s="85"/>
      <c r="U443" s="38"/>
      <c r="V443" s="38"/>
      <c r="W443" s="38"/>
      <c r="X443" s="38"/>
      <c r="Y443" s="38"/>
      <c r="Z443" s="38"/>
      <c r="AA443" s="38"/>
      <c r="AB443" s="38"/>
      <c r="AC443" s="38"/>
      <c r="AD443" s="38"/>
      <c r="AE443" s="38"/>
      <c r="AT443" s="17" t="s">
        <v>165</v>
      </c>
      <c r="AU443" s="17" t="s">
        <v>82</v>
      </c>
    </row>
    <row r="444" spans="1:51" s="13" customFormat="1" ht="12">
      <c r="A444" s="13"/>
      <c r="B444" s="236"/>
      <c r="C444" s="237"/>
      <c r="D444" s="232" t="s">
        <v>166</v>
      </c>
      <c r="E444" s="238" t="s">
        <v>19</v>
      </c>
      <c r="F444" s="239" t="s">
        <v>1597</v>
      </c>
      <c r="G444" s="237"/>
      <c r="H444" s="240">
        <v>11</v>
      </c>
      <c r="I444" s="241"/>
      <c r="J444" s="237"/>
      <c r="K444" s="237"/>
      <c r="L444" s="242"/>
      <c r="M444" s="243"/>
      <c r="N444" s="244"/>
      <c r="O444" s="244"/>
      <c r="P444" s="244"/>
      <c r="Q444" s="244"/>
      <c r="R444" s="244"/>
      <c r="S444" s="244"/>
      <c r="T444" s="245"/>
      <c r="U444" s="13"/>
      <c r="V444" s="13"/>
      <c r="W444" s="13"/>
      <c r="X444" s="13"/>
      <c r="Y444" s="13"/>
      <c r="Z444" s="13"/>
      <c r="AA444" s="13"/>
      <c r="AB444" s="13"/>
      <c r="AC444" s="13"/>
      <c r="AD444" s="13"/>
      <c r="AE444" s="13"/>
      <c r="AT444" s="246" t="s">
        <v>166</v>
      </c>
      <c r="AU444" s="246" t="s">
        <v>82</v>
      </c>
      <c r="AV444" s="13" t="s">
        <v>85</v>
      </c>
      <c r="AW444" s="13" t="s">
        <v>34</v>
      </c>
      <c r="AX444" s="13" t="s">
        <v>82</v>
      </c>
      <c r="AY444" s="246" t="s">
        <v>158</v>
      </c>
    </row>
    <row r="445" spans="1:65" s="2" customFormat="1" ht="21.75" customHeight="1">
      <c r="A445" s="38"/>
      <c r="B445" s="39"/>
      <c r="C445" s="219" t="s">
        <v>792</v>
      </c>
      <c r="D445" s="219" t="s">
        <v>159</v>
      </c>
      <c r="E445" s="220" t="s">
        <v>811</v>
      </c>
      <c r="F445" s="221" t="s">
        <v>812</v>
      </c>
      <c r="G445" s="222" t="s">
        <v>202</v>
      </c>
      <c r="H445" s="223">
        <v>8</v>
      </c>
      <c r="I445" s="224"/>
      <c r="J445" s="225">
        <f>ROUND(I445*H445,2)</f>
        <v>0</v>
      </c>
      <c r="K445" s="221" t="s">
        <v>213</v>
      </c>
      <c r="L445" s="44"/>
      <c r="M445" s="226" t="s">
        <v>19</v>
      </c>
      <c r="N445" s="227" t="s">
        <v>45</v>
      </c>
      <c r="O445" s="84"/>
      <c r="P445" s="228">
        <f>O445*H445</f>
        <v>0</v>
      </c>
      <c r="Q445" s="228">
        <v>0</v>
      </c>
      <c r="R445" s="228">
        <f>Q445*H445</f>
        <v>0</v>
      </c>
      <c r="S445" s="228">
        <v>0</v>
      </c>
      <c r="T445" s="229">
        <f>S445*H445</f>
        <v>0</v>
      </c>
      <c r="U445" s="38"/>
      <c r="V445" s="38"/>
      <c r="W445" s="38"/>
      <c r="X445" s="38"/>
      <c r="Y445" s="38"/>
      <c r="Z445" s="38"/>
      <c r="AA445" s="38"/>
      <c r="AB445" s="38"/>
      <c r="AC445" s="38"/>
      <c r="AD445" s="38"/>
      <c r="AE445" s="38"/>
      <c r="AR445" s="230" t="s">
        <v>236</v>
      </c>
      <c r="AT445" s="230" t="s">
        <v>159</v>
      </c>
      <c r="AU445" s="230" t="s">
        <v>82</v>
      </c>
      <c r="AY445" s="17" t="s">
        <v>158</v>
      </c>
      <c r="BE445" s="231">
        <f>IF(N445="základní",J445,0)</f>
        <v>0</v>
      </c>
      <c r="BF445" s="231">
        <f>IF(N445="snížená",J445,0)</f>
        <v>0</v>
      </c>
      <c r="BG445" s="231">
        <f>IF(N445="zákl. přenesená",J445,0)</f>
        <v>0</v>
      </c>
      <c r="BH445" s="231">
        <f>IF(N445="sníž. přenesená",J445,0)</f>
        <v>0</v>
      </c>
      <c r="BI445" s="231">
        <f>IF(N445="nulová",J445,0)</f>
        <v>0</v>
      </c>
      <c r="BJ445" s="17" t="s">
        <v>82</v>
      </c>
      <c r="BK445" s="231">
        <f>ROUND(I445*H445,2)</f>
        <v>0</v>
      </c>
      <c r="BL445" s="17" t="s">
        <v>236</v>
      </c>
      <c r="BM445" s="230" t="s">
        <v>813</v>
      </c>
    </row>
    <row r="446" spans="1:47" s="2" customFormat="1" ht="12">
      <c r="A446" s="38"/>
      <c r="B446" s="39"/>
      <c r="C446" s="40"/>
      <c r="D446" s="232" t="s">
        <v>165</v>
      </c>
      <c r="E446" s="40"/>
      <c r="F446" s="233" t="s">
        <v>812</v>
      </c>
      <c r="G446" s="40"/>
      <c r="H446" s="40"/>
      <c r="I446" s="136"/>
      <c r="J446" s="40"/>
      <c r="K446" s="40"/>
      <c r="L446" s="44"/>
      <c r="M446" s="234"/>
      <c r="N446" s="235"/>
      <c r="O446" s="84"/>
      <c r="P446" s="84"/>
      <c r="Q446" s="84"/>
      <c r="R446" s="84"/>
      <c r="S446" s="84"/>
      <c r="T446" s="85"/>
      <c r="U446" s="38"/>
      <c r="V446" s="38"/>
      <c r="W446" s="38"/>
      <c r="X446" s="38"/>
      <c r="Y446" s="38"/>
      <c r="Z446" s="38"/>
      <c r="AA446" s="38"/>
      <c r="AB446" s="38"/>
      <c r="AC446" s="38"/>
      <c r="AD446" s="38"/>
      <c r="AE446" s="38"/>
      <c r="AT446" s="17" t="s">
        <v>165</v>
      </c>
      <c r="AU446" s="17" t="s">
        <v>82</v>
      </c>
    </row>
    <row r="447" spans="1:65" s="2" customFormat="1" ht="16.5" customHeight="1">
      <c r="A447" s="38"/>
      <c r="B447" s="39"/>
      <c r="C447" s="259" t="s">
        <v>796</v>
      </c>
      <c r="D447" s="259" t="s">
        <v>199</v>
      </c>
      <c r="E447" s="260" t="s">
        <v>815</v>
      </c>
      <c r="F447" s="261" t="s">
        <v>816</v>
      </c>
      <c r="G447" s="262" t="s">
        <v>202</v>
      </c>
      <c r="H447" s="263">
        <v>8</v>
      </c>
      <c r="I447" s="264"/>
      <c r="J447" s="265">
        <f>ROUND(I447*H447,2)</f>
        <v>0</v>
      </c>
      <c r="K447" s="261" t="s">
        <v>19</v>
      </c>
      <c r="L447" s="266"/>
      <c r="M447" s="267" t="s">
        <v>19</v>
      </c>
      <c r="N447" s="268" t="s">
        <v>45</v>
      </c>
      <c r="O447" s="84"/>
      <c r="P447" s="228">
        <f>O447*H447</f>
        <v>0</v>
      </c>
      <c r="Q447" s="228">
        <v>0</v>
      </c>
      <c r="R447" s="228">
        <f>Q447*H447</f>
        <v>0</v>
      </c>
      <c r="S447" s="228">
        <v>0</v>
      </c>
      <c r="T447" s="229">
        <f>S447*H447</f>
        <v>0</v>
      </c>
      <c r="U447" s="38"/>
      <c r="V447" s="38"/>
      <c r="W447" s="38"/>
      <c r="X447" s="38"/>
      <c r="Y447" s="38"/>
      <c r="Z447" s="38"/>
      <c r="AA447" s="38"/>
      <c r="AB447" s="38"/>
      <c r="AC447" s="38"/>
      <c r="AD447" s="38"/>
      <c r="AE447" s="38"/>
      <c r="AR447" s="230" t="s">
        <v>241</v>
      </c>
      <c r="AT447" s="230" t="s">
        <v>199</v>
      </c>
      <c r="AU447" s="230" t="s">
        <v>82</v>
      </c>
      <c r="AY447" s="17" t="s">
        <v>158</v>
      </c>
      <c r="BE447" s="231">
        <f>IF(N447="základní",J447,0)</f>
        <v>0</v>
      </c>
      <c r="BF447" s="231">
        <f>IF(N447="snížená",J447,0)</f>
        <v>0</v>
      </c>
      <c r="BG447" s="231">
        <f>IF(N447="zákl. přenesená",J447,0)</f>
        <v>0</v>
      </c>
      <c r="BH447" s="231">
        <f>IF(N447="sníž. přenesená",J447,0)</f>
        <v>0</v>
      </c>
      <c r="BI447" s="231">
        <f>IF(N447="nulová",J447,0)</f>
        <v>0</v>
      </c>
      <c r="BJ447" s="17" t="s">
        <v>82</v>
      </c>
      <c r="BK447" s="231">
        <f>ROUND(I447*H447,2)</f>
        <v>0</v>
      </c>
      <c r="BL447" s="17" t="s">
        <v>236</v>
      </c>
      <c r="BM447" s="230" t="s">
        <v>817</v>
      </c>
    </row>
    <row r="448" spans="1:47" s="2" customFormat="1" ht="12">
      <c r="A448" s="38"/>
      <c r="B448" s="39"/>
      <c r="C448" s="40"/>
      <c r="D448" s="232" t="s">
        <v>165</v>
      </c>
      <c r="E448" s="40"/>
      <c r="F448" s="233" t="s">
        <v>816</v>
      </c>
      <c r="G448" s="40"/>
      <c r="H448" s="40"/>
      <c r="I448" s="136"/>
      <c r="J448" s="40"/>
      <c r="K448" s="40"/>
      <c r="L448" s="44"/>
      <c r="M448" s="234"/>
      <c r="N448" s="235"/>
      <c r="O448" s="84"/>
      <c r="P448" s="84"/>
      <c r="Q448" s="84"/>
      <c r="R448" s="84"/>
      <c r="S448" s="84"/>
      <c r="T448" s="85"/>
      <c r="U448" s="38"/>
      <c r="V448" s="38"/>
      <c r="W448" s="38"/>
      <c r="X448" s="38"/>
      <c r="Y448" s="38"/>
      <c r="Z448" s="38"/>
      <c r="AA448" s="38"/>
      <c r="AB448" s="38"/>
      <c r="AC448" s="38"/>
      <c r="AD448" s="38"/>
      <c r="AE448" s="38"/>
      <c r="AT448" s="17" t="s">
        <v>165</v>
      </c>
      <c r="AU448" s="17" t="s">
        <v>82</v>
      </c>
    </row>
    <row r="449" spans="1:51" s="13" customFormat="1" ht="12">
      <c r="A449" s="13"/>
      <c r="B449" s="236"/>
      <c r="C449" s="237"/>
      <c r="D449" s="232" t="s">
        <v>166</v>
      </c>
      <c r="E449" s="238" t="s">
        <v>19</v>
      </c>
      <c r="F449" s="239" t="s">
        <v>1596</v>
      </c>
      <c r="G449" s="237"/>
      <c r="H449" s="240">
        <v>8</v>
      </c>
      <c r="I449" s="241"/>
      <c r="J449" s="237"/>
      <c r="K449" s="237"/>
      <c r="L449" s="242"/>
      <c r="M449" s="243"/>
      <c r="N449" s="244"/>
      <c r="O449" s="244"/>
      <c r="P449" s="244"/>
      <c r="Q449" s="244"/>
      <c r="R449" s="244"/>
      <c r="S449" s="244"/>
      <c r="T449" s="245"/>
      <c r="U449" s="13"/>
      <c r="V449" s="13"/>
      <c r="W449" s="13"/>
      <c r="X449" s="13"/>
      <c r="Y449" s="13"/>
      <c r="Z449" s="13"/>
      <c r="AA449" s="13"/>
      <c r="AB449" s="13"/>
      <c r="AC449" s="13"/>
      <c r="AD449" s="13"/>
      <c r="AE449" s="13"/>
      <c r="AT449" s="246" t="s">
        <v>166</v>
      </c>
      <c r="AU449" s="246" t="s">
        <v>82</v>
      </c>
      <c r="AV449" s="13" t="s">
        <v>85</v>
      </c>
      <c r="AW449" s="13" t="s">
        <v>34</v>
      </c>
      <c r="AX449" s="13" t="s">
        <v>82</v>
      </c>
      <c r="AY449" s="246" t="s">
        <v>158</v>
      </c>
    </row>
    <row r="450" spans="1:65" s="2" customFormat="1" ht="21.75" customHeight="1">
      <c r="A450" s="38"/>
      <c r="B450" s="39"/>
      <c r="C450" s="259" t="s">
        <v>801</v>
      </c>
      <c r="D450" s="259" t="s">
        <v>199</v>
      </c>
      <c r="E450" s="260" t="s">
        <v>818</v>
      </c>
      <c r="F450" s="261" t="s">
        <v>819</v>
      </c>
      <c r="G450" s="262" t="s">
        <v>202</v>
      </c>
      <c r="H450" s="263">
        <v>2</v>
      </c>
      <c r="I450" s="264"/>
      <c r="J450" s="265">
        <f>ROUND(I450*H450,2)</f>
        <v>0</v>
      </c>
      <c r="K450" s="261" t="s">
        <v>19</v>
      </c>
      <c r="L450" s="266"/>
      <c r="M450" s="267" t="s">
        <v>19</v>
      </c>
      <c r="N450" s="268" t="s">
        <v>45</v>
      </c>
      <c r="O450" s="84"/>
      <c r="P450" s="228">
        <f>O450*H450</f>
        <v>0</v>
      </c>
      <c r="Q450" s="228">
        <v>0</v>
      </c>
      <c r="R450" s="228">
        <f>Q450*H450</f>
        <v>0</v>
      </c>
      <c r="S450" s="228">
        <v>0</v>
      </c>
      <c r="T450" s="229">
        <f>S450*H450</f>
        <v>0</v>
      </c>
      <c r="U450" s="38"/>
      <c r="V450" s="38"/>
      <c r="W450" s="38"/>
      <c r="X450" s="38"/>
      <c r="Y450" s="38"/>
      <c r="Z450" s="38"/>
      <c r="AA450" s="38"/>
      <c r="AB450" s="38"/>
      <c r="AC450" s="38"/>
      <c r="AD450" s="38"/>
      <c r="AE450" s="38"/>
      <c r="AR450" s="230" t="s">
        <v>241</v>
      </c>
      <c r="AT450" s="230" t="s">
        <v>199</v>
      </c>
      <c r="AU450" s="230" t="s">
        <v>82</v>
      </c>
      <c r="AY450" s="17" t="s">
        <v>158</v>
      </c>
      <c r="BE450" s="231">
        <f>IF(N450="základní",J450,0)</f>
        <v>0</v>
      </c>
      <c r="BF450" s="231">
        <f>IF(N450="snížená",J450,0)</f>
        <v>0</v>
      </c>
      <c r="BG450" s="231">
        <f>IF(N450="zákl. přenesená",J450,0)</f>
        <v>0</v>
      </c>
      <c r="BH450" s="231">
        <f>IF(N450="sníž. přenesená",J450,0)</f>
        <v>0</v>
      </c>
      <c r="BI450" s="231">
        <f>IF(N450="nulová",J450,0)</f>
        <v>0</v>
      </c>
      <c r="BJ450" s="17" t="s">
        <v>82</v>
      </c>
      <c r="BK450" s="231">
        <f>ROUND(I450*H450,2)</f>
        <v>0</v>
      </c>
      <c r="BL450" s="17" t="s">
        <v>236</v>
      </c>
      <c r="BM450" s="230" t="s">
        <v>820</v>
      </c>
    </row>
    <row r="451" spans="1:47" s="2" customFormat="1" ht="12">
      <c r="A451" s="38"/>
      <c r="B451" s="39"/>
      <c r="C451" s="40"/>
      <c r="D451" s="232" t="s">
        <v>165</v>
      </c>
      <c r="E451" s="40"/>
      <c r="F451" s="233" t="s">
        <v>819</v>
      </c>
      <c r="G451" s="40"/>
      <c r="H451" s="40"/>
      <c r="I451" s="136"/>
      <c r="J451" s="40"/>
      <c r="K451" s="40"/>
      <c r="L451" s="44"/>
      <c r="M451" s="234"/>
      <c r="N451" s="235"/>
      <c r="O451" s="84"/>
      <c r="P451" s="84"/>
      <c r="Q451" s="84"/>
      <c r="R451" s="84"/>
      <c r="S451" s="84"/>
      <c r="T451" s="85"/>
      <c r="U451" s="38"/>
      <c r="V451" s="38"/>
      <c r="W451" s="38"/>
      <c r="X451" s="38"/>
      <c r="Y451" s="38"/>
      <c r="Z451" s="38"/>
      <c r="AA451" s="38"/>
      <c r="AB451" s="38"/>
      <c r="AC451" s="38"/>
      <c r="AD451" s="38"/>
      <c r="AE451" s="38"/>
      <c r="AT451" s="17" t="s">
        <v>165</v>
      </c>
      <c r="AU451" s="17" t="s">
        <v>82</v>
      </c>
    </row>
    <row r="452" spans="1:65" s="2" customFormat="1" ht="16.5" customHeight="1">
      <c r="A452" s="38"/>
      <c r="B452" s="39"/>
      <c r="C452" s="259" t="s">
        <v>805</v>
      </c>
      <c r="D452" s="259" t="s">
        <v>199</v>
      </c>
      <c r="E452" s="260" t="s">
        <v>822</v>
      </c>
      <c r="F452" s="261" t="s">
        <v>823</v>
      </c>
      <c r="G452" s="262" t="s">
        <v>202</v>
      </c>
      <c r="H452" s="263">
        <v>2</v>
      </c>
      <c r="I452" s="264"/>
      <c r="J452" s="265">
        <f>ROUND(I452*H452,2)</f>
        <v>0</v>
      </c>
      <c r="K452" s="261" t="s">
        <v>19</v>
      </c>
      <c r="L452" s="266"/>
      <c r="M452" s="267" t="s">
        <v>19</v>
      </c>
      <c r="N452" s="268" t="s">
        <v>45</v>
      </c>
      <c r="O452" s="84"/>
      <c r="P452" s="228">
        <f>O452*H452</f>
        <v>0</v>
      </c>
      <c r="Q452" s="228">
        <v>0</v>
      </c>
      <c r="R452" s="228">
        <f>Q452*H452</f>
        <v>0</v>
      </c>
      <c r="S452" s="228">
        <v>0</v>
      </c>
      <c r="T452" s="229">
        <f>S452*H452</f>
        <v>0</v>
      </c>
      <c r="U452" s="38"/>
      <c r="V452" s="38"/>
      <c r="W452" s="38"/>
      <c r="X452" s="38"/>
      <c r="Y452" s="38"/>
      <c r="Z452" s="38"/>
      <c r="AA452" s="38"/>
      <c r="AB452" s="38"/>
      <c r="AC452" s="38"/>
      <c r="AD452" s="38"/>
      <c r="AE452" s="38"/>
      <c r="AR452" s="230" t="s">
        <v>241</v>
      </c>
      <c r="AT452" s="230" t="s">
        <v>199</v>
      </c>
      <c r="AU452" s="230" t="s">
        <v>82</v>
      </c>
      <c r="AY452" s="17" t="s">
        <v>158</v>
      </c>
      <c r="BE452" s="231">
        <f>IF(N452="základní",J452,0)</f>
        <v>0</v>
      </c>
      <c r="BF452" s="231">
        <f>IF(N452="snížená",J452,0)</f>
        <v>0</v>
      </c>
      <c r="BG452" s="231">
        <f>IF(N452="zákl. přenesená",J452,0)</f>
        <v>0</v>
      </c>
      <c r="BH452" s="231">
        <f>IF(N452="sníž. přenesená",J452,0)</f>
        <v>0</v>
      </c>
      <c r="BI452" s="231">
        <f>IF(N452="nulová",J452,0)</f>
        <v>0</v>
      </c>
      <c r="BJ452" s="17" t="s">
        <v>82</v>
      </c>
      <c r="BK452" s="231">
        <f>ROUND(I452*H452,2)</f>
        <v>0</v>
      </c>
      <c r="BL452" s="17" t="s">
        <v>236</v>
      </c>
      <c r="BM452" s="230" t="s">
        <v>824</v>
      </c>
    </row>
    <row r="453" spans="1:47" s="2" customFormat="1" ht="12">
      <c r="A453" s="38"/>
      <c r="B453" s="39"/>
      <c r="C453" s="40"/>
      <c r="D453" s="232" t="s">
        <v>165</v>
      </c>
      <c r="E453" s="40"/>
      <c r="F453" s="233" t="s">
        <v>823</v>
      </c>
      <c r="G453" s="40"/>
      <c r="H453" s="40"/>
      <c r="I453" s="136"/>
      <c r="J453" s="40"/>
      <c r="K453" s="40"/>
      <c r="L453" s="44"/>
      <c r="M453" s="234"/>
      <c r="N453" s="235"/>
      <c r="O453" s="84"/>
      <c r="P453" s="84"/>
      <c r="Q453" s="84"/>
      <c r="R453" s="84"/>
      <c r="S453" s="84"/>
      <c r="T453" s="85"/>
      <c r="U453" s="38"/>
      <c r="V453" s="38"/>
      <c r="W453" s="38"/>
      <c r="X453" s="38"/>
      <c r="Y453" s="38"/>
      <c r="Z453" s="38"/>
      <c r="AA453" s="38"/>
      <c r="AB453" s="38"/>
      <c r="AC453" s="38"/>
      <c r="AD453" s="38"/>
      <c r="AE453" s="38"/>
      <c r="AT453" s="17" t="s">
        <v>165</v>
      </c>
      <c r="AU453" s="17" t="s">
        <v>82</v>
      </c>
    </row>
    <row r="454" spans="1:51" s="13" customFormat="1" ht="12">
      <c r="A454" s="13"/>
      <c r="B454" s="236"/>
      <c r="C454" s="237"/>
      <c r="D454" s="232" t="s">
        <v>166</v>
      </c>
      <c r="E454" s="238" t="s">
        <v>19</v>
      </c>
      <c r="F454" s="239" t="s">
        <v>1598</v>
      </c>
      <c r="G454" s="237"/>
      <c r="H454" s="240">
        <v>2</v>
      </c>
      <c r="I454" s="241"/>
      <c r="J454" s="237"/>
      <c r="K454" s="237"/>
      <c r="L454" s="242"/>
      <c r="M454" s="243"/>
      <c r="N454" s="244"/>
      <c r="O454" s="244"/>
      <c r="P454" s="244"/>
      <c r="Q454" s="244"/>
      <c r="R454" s="244"/>
      <c r="S454" s="244"/>
      <c r="T454" s="245"/>
      <c r="U454" s="13"/>
      <c r="V454" s="13"/>
      <c r="W454" s="13"/>
      <c r="X454" s="13"/>
      <c r="Y454" s="13"/>
      <c r="Z454" s="13"/>
      <c r="AA454" s="13"/>
      <c r="AB454" s="13"/>
      <c r="AC454" s="13"/>
      <c r="AD454" s="13"/>
      <c r="AE454" s="13"/>
      <c r="AT454" s="246" t="s">
        <v>166</v>
      </c>
      <c r="AU454" s="246" t="s">
        <v>82</v>
      </c>
      <c r="AV454" s="13" t="s">
        <v>85</v>
      </c>
      <c r="AW454" s="13" t="s">
        <v>34</v>
      </c>
      <c r="AX454" s="13" t="s">
        <v>82</v>
      </c>
      <c r="AY454" s="246" t="s">
        <v>158</v>
      </c>
    </row>
    <row r="455" spans="1:65" s="2" customFormat="1" ht="16.5" customHeight="1">
      <c r="A455" s="38"/>
      <c r="B455" s="39"/>
      <c r="C455" s="219" t="s">
        <v>810</v>
      </c>
      <c r="D455" s="219" t="s">
        <v>159</v>
      </c>
      <c r="E455" s="220" t="s">
        <v>827</v>
      </c>
      <c r="F455" s="221" t="s">
        <v>828</v>
      </c>
      <c r="G455" s="222" t="s">
        <v>202</v>
      </c>
      <c r="H455" s="223">
        <v>8</v>
      </c>
      <c r="I455" s="224"/>
      <c r="J455" s="225">
        <f>ROUND(I455*H455,2)</f>
        <v>0</v>
      </c>
      <c r="K455" s="221" t="s">
        <v>19</v>
      </c>
      <c r="L455" s="44"/>
      <c r="M455" s="226" t="s">
        <v>19</v>
      </c>
      <c r="N455" s="227" t="s">
        <v>45</v>
      </c>
      <c r="O455" s="84"/>
      <c r="P455" s="228">
        <f>O455*H455</f>
        <v>0</v>
      </c>
      <c r="Q455" s="228">
        <v>0</v>
      </c>
      <c r="R455" s="228">
        <f>Q455*H455</f>
        <v>0</v>
      </c>
      <c r="S455" s="228">
        <v>0</v>
      </c>
      <c r="T455" s="229">
        <f>S455*H455</f>
        <v>0</v>
      </c>
      <c r="U455" s="38"/>
      <c r="V455" s="38"/>
      <c r="W455" s="38"/>
      <c r="X455" s="38"/>
      <c r="Y455" s="38"/>
      <c r="Z455" s="38"/>
      <c r="AA455" s="38"/>
      <c r="AB455" s="38"/>
      <c r="AC455" s="38"/>
      <c r="AD455" s="38"/>
      <c r="AE455" s="38"/>
      <c r="AR455" s="230" t="s">
        <v>236</v>
      </c>
      <c r="AT455" s="230" t="s">
        <v>159</v>
      </c>
      <c r="AU455" s="230" t="s">
        <v>82</v>
      </c>
      <c r="AY455" s="17" t="s">
        <v>158</v>
      </c>
      <c r="BE455" s="231">
        <f>IF(N455="základní",J455,0)</f>
        <v>0</v>
      </c>
      <c r="BF455" s="231">
        <f>IF(N455="snížená",J455,0)</f>
        <v>0</v>
      </c>
      <c r="BG455" s="231">
        <f>IF(N455="zákl. přenesená",J455,0)</f>
        <v>0</v>
      </c>
      <c r="BH455" s="231">
        <f>IF(N455="sníž. přenesená",J455,0)</f>
        <v>0</v>
      </c>
      <c r="BI455" s="231">
        <f>IF(N455="nulová",J455,0)</f>
        <v>0</v>
      </c>
      <c r="BJ455" s="17" t="s">
        <v>82</v>
      </c>
      <c r="BK455" s="231">
        <f>ROUND(I455*H455,2)</f>
        <v>0</v>
      </c>
      <c r="BL455" s="17" t="s">
        <v>236</v>
      </c>
      <c r="BM455" s="230" t="s">
        <v>829</v>
      </c>
    </row>
    <row r="456" spans="1:47" s="2" customFormat="1" ht="12">
      <c r="A456" s="38"/>
      <c r="B456" s="39"/>
      <c r="C456" s="40"/>
      <c r="D456" s="232" t="s">
        <v>165</v>
      </c>
      <c r="E456" s="40"/>
      <c r="F456" s="233" t="s">
        <v>828</v>
      </c>
      <c r="G456" s="40"/>
      <c r="H456" s="40"/>
      <c r="I456" s="136"/>
      <c r="J456" s="40"/>
      <c r="K456" s="40"/>
      <c r="L456" s="44"/>
      <c r="M456" s="234"/>
      <c r="N456" s="235"/>
      <c r="O456" s="84"/>
      <c r="P456" s="84"/>
      <c r="Q456" s="84"/>
      <c r="R456" s="84"/>
      <c r="S456" s="84"/>
      <c r="T456" s="85"/>
      <c r="U456" s="38"/>
      <c r="V456" s="38"/>
      <c r="W456" s="38"/>
      <c r="X456" s="38"/>
      <c r="Y456" s="38"/>
      <c r="Z456" s="38"/>
      <c r="AA456" s="38"/>
      <c r="AB456" s="38"/>
      <c r="AC456" s="38"/>
      <c r="AD456" s="38"/>
      <c r="AE456" s="38"/>
      <c r="AT456" s="17" t="s">
        <v>165</v>
      </c>
      <c r="AU456" s="17" t="s">
        <v>82</v>
      </c>
    </row>
    <row r="457" spans="1:65" s="2" customFormat="1" ht="16.5" customHeight="1">
      <c r="A457" s="38"/>
      <c r="B457" s="39"/>
      <c r="C457" s="259" t="s">
        <v>814</v>
      </c>
      <c r="D457" s="259" t="s">
        <v>199</v>
      </c>
      <c r="E457" s="260" t="s">
        <v>831</v>
      </c>
      <c r="F457" s="261" t="s">
        <v>832</v>
      </c>
      <c r="G457" s="262" t="s">
        <v>202</v>
      </c>
      <c r="H457" s="263">
        <v>8</v>
      </c>
      <c r="I457" s="264"/>
      <c r="J457" s="265">
        <f>ROUND(I457*H457,2)</f>
        <v>0</v>
      </c>
      <c r="K457" s="261" t="s">
        <v>19</v>
      </c>
      <c r="L457" s="266"/>
      <c r="M457" s="267" t="s">
        <v>19</v>
      </c>
      <c r="N457" s="268" t="s">
        <v>45</v>
      </c>
      <c r="O457" s="84"/>
      <c r="P457" s="228">
        <f>O457*H457</f>
        <v>0</v>
      </c>
      <c r="Q457" s="228">
        <v>0</v>
      </c>
      <c r="R457" s="228">
        <f>Q457*H457</f>
        <v>0</v>
      </c>
      <c r="S457" s="228">
        <v>0</v>
      </c>
      <c r="T457" s="229">
        <f>S457*H457</f>
        <v>0</v>
      </c>
      <c r="U457" s="38"/>
      <c r="V457" s="38"/>
      <c r="W457" s="38"/>
      <c r="X457" s="38"/>
      <c r="Y457" s="38"/>
      <c r="Z457" s="38"/>
      <c r="AA457" s="38"/>
      <c r="AB457" s="38"/>
      <c r="AC457" s="38"/>
      <c r="AD457" s="38"/>
      <c r="AE457" s="38"/>
      <c r="AR457" s="230" t="s">
        <v>241</v>
      </c>
      <c r="AT457" s="230" t="s">
        <v>199</v>
      </c>
      <c r="AU457" s="230" t="s">
        <v>82</v>
      </c>
      <c r="AY457" s="17" t="s">
        <v>158</v>
      </c>
      <c r="BE457" s="231">
        <f>IF(N457="základní",J457,0)</f>
        <v>0</v>
      </c>
      <c r="BF457" s="231">
        <f>IF(N457="snížená",J457,0)</f>
        <v>0</v>
      </c>
      <c r="BG457" s="231">
        <f>IF(N457="zákl. přenesená",J457,0)</f>
        <v>0</v>
      </c>
      <c r="BH457" s="231">
        <f>IF(N457="sníž. přenesená",J457,0)</f>
        <v>0</v>
      </c>
      <c r="BI457" s="231">
        <f>IF(N457="nulová",J457,0)</f>
        <v>0</v>
      </c>
      <c r="BJ457" s="17" t="s">
        <v>82</v>
      </c>
      <c r="BK457" s="231">
        <f>ROUND(I457*H457,2)</f>
        <v>0</v>
      </c>
      <c r="BL457" s="17" t="s">
        <v>236</v>
      </c>
      <c r="BM457" s="230" t="s">
        <v>833</v>
      </c>
    </row>
    <row r="458" spans="1:47" s="2" customFormat="1" ht="12">
      <c r="A458" s="38"/>
      <c r="B458" s="39"/>
      <c r="C458" s="40"/>
      <c r="D458" s="232" t="s">
        <v>165</v>
      </c>
      <c r="E458" s="40"/>
      <c r="F458" s="233" t="s">
        <v>832</v>
      </c>
      <c r="G458" s="40"/>
      <c r="H458" s="40"/>
      <c r="I458" s="136"/>
      <c r="J458" s="40"/>
      <c r="K458" s="40"/>
      <c r="L458" s="44"/>
      <c r="M458" s="234"/>
      <c r="N458" s="235"/>
      <c r="O458" s="84"/>
      <c r="P458" s="84"/>
      <c r="Q458" s="84"/>
      <c r="R458" s="84"/>
      <c r="S458" s="84"/>
      <c r="T458" s="85"/>
      <c r="U458" s="38"/>
      <c r="V458" s="38"/>
      <c r="W458" s="38"/>
      <c r="X458" s="38"/>
      <c r="Y458" s="38"/>
      <c r="Z458" s="38"/>
      <c r="AA458" s="38"/>
      <c r="AB458" s="38"/>
      <c r="AC458" s="38"/>
      <c r="AD458" s="38"/>
      <c r="AE458" s="38"/>
      <c r="AT458" s="17" t="s">
        <v>165</v>
      </c>
      <c r="AU458" s="17" t="s">
        <v>82</v>
      </c>
    </row>
    <row r="459" spans="1:51" s="13" customFormat="1" ht="12">
      <c r="A459" s="13"/>
      <c r="B459" s="236"/>
      <c r="C459" s="237"/>
      <c r="D459" s="232" t="s">
        <v>166</v>
      </c>
      <c r="E459" s="238" t="s">
        <v>19</v>
      </c>
      <c r="F459" s="239" t="s">
        <v>1596</v>
      </c>
      <c r="G459" s="237"/>
      <c r="H459" s="240">
        <v>8</v>
      </c>
      <c r="I459" s="241"/>
      <c r="J459" s="237"/>
      <c r="K459" s="237"/>
      <c r="L459" s="242"/>
      <c r="M459" s="243"/>
      <c r="N459" s="244"/>
      <c r="O459" s="244"/>
      <c r="P459" s="244"/>
      <c r="Q459" s="244"/>
      <c r="R459" s="244"/>
      <c r="S459" s="244"/>
      <c r="T459" s="245"/>
      <c r="U459" s="13"/>
      <c r="V459" s="13"/>
      <c r="W459" s="13"/>
      <c r="X459" s="13"/>
      <c r="Y459" s="13"/>
      <c r="Z459" s="13"/>
      <c r="AA459" s="13"/>
      <c r="AB459" s="13"/>
      <c r="AC459" s="13"/>
      <c r="AD459" s="13"/>
      <c r="AE459" s="13"/>
      <c r="AT459" s="246" t="s">
        <v>166</v>
      </c>
      <c r="AU459" s="246" t="s">
        <v>82</v>
      </c>
      <c r="AV459" s="13" t="s">
        <v>85</v>
      </c>
      <c r="AW459" s="13" t="s">
        <v>34</v>
      </c>
      <c r="AX459" s="13" t="s">
        <v>82</v>
      </c>
      <c r="AY459" s="246" t="s">
        <v>158</v>
      </c>
    </row>
    <row r="460" spans="1:65" s="2" customFormat="1" ht="21.75" customHeight="1">
      <c r="A460" s="38"/>
      <c r="B460" s="39"/>
      <c r="C460" s="219" t="s">
        <v>255</v>
      </c>
      <c r="D460" s="219" t="s">
        <v>159</v>
      </c>
      <c r="E460" s="220" t="s">
        <v>836</v>
      </c>
      <c r="F460" s="221" t="s">
        <v>837</v>
      </c>
      <c r="G460" s="222" t="s">
        <v>202</v>
      </c>
      <c r="H460" s="223">
        <v>6</v>
      </c>
      <c r="I460" s="224"/>
      <c r="J460" s="225">
        <f>ROUND(I460*H460,2)</f>
        <v>0</v>
      </c>
      <c r="K460" s="221" t="s">
        <v>213</v>
      </c>
      <c r="L460" s="44"/>
      <c r="M460" s="226" t="s">
        <v>19</v>
      </c>
      <c r="N460" s="227" t="s">
        <v>45</v>
      </c>
      <c r="O460" s="84"/>
      <c r="P460" s="228">
        <f>O460*H460</f>
        <v>0</v>
      </c>
      <c r="Q460" s="228">
        <v>0</v>
      </c>
      <c r="R460" s="228">
        <f>Q460*H460</f>
        <v>0</v>
      </c>
      <c r="S460" s="228">
        <v>0</v>
      </c>
      <c r="T460" s="229">
        <f>S460*H460</f>
        <v>0</v>
      </c>
      <c r="U460" s="38"/>
      <c r="V460" s="38"/>
      <c r="W460" s="38"/>
      <c r="X460" s="38"/>
      <c r="Y460" s="38"/>
      <c r="Z460" s="38"/>
      <c r="AA460" s="38"/>
      <c r="AB460" s="38"/>
      <c r="AC460" s="38"/>
      <c r="AD460" s="38"/>
      <c r="AE460" s="38"/>
      <c r="AR460" s="230" t="s">
        <v>236</v>
      </c>
      <c r="AT460" s="230" t="s">
        <v>159</v>
      </c>
      <c r="AU460" s="230" t="s">
        <v>82</v>
      </c>
      <c r="AY460" s="17" t="s">
        <v>158</v>
      </c>
      <c r="BE460" s="231">
        <f>IF(N460="základní",J460,0)</f>
        <v>0</v>
      </c>
      <c r="BF460" s="231">
        <f>IF(N460="snížená",J460,0)</f>
        <v>0</v>
      </c>
      <c r="BG460" s="231">
        <f>IF(N460="zákl. přenesená",J460,0)</f>
        <v>0</v>
      </c>
      <c r="BH460" s="231">
        <f>IF(N460="sníž. přenesená",J460,0)</f>
        <v>0</v>
      </c>
      <c r="BI460" s="231">
        <f>IF(N460="nulová",J460,0)</f>
        <v>0</v>
      </c>
      <c r="BJ460" s="17" t="s">
        <v>82</v>
      </c>
      <c r="BK460" s="231">
        <f>ROUND(I460*H460,2)</f>
        <v>0</v>
      </c>
      <c r="BL460" s="17" t="s">
        <v>236</v>
      </c>
      <c r="BM460" s="230" t="s">
        <v>838</v>
      </c>
    </row>
    <row r="461" spans="1:47" s="2" customFormat="1" ht="12">
      <c r="A461" s="38"/>
      <c r="B461" s="39"/>
      <c r="C461" s="40"/>
      <c r="D461" s="232" t="s">
        <v>165</v>
      </c>
      <c r="E461" s="40"/>
      <c r="F461" s="233" t="s">
        <v>837</v>
      </c>
      <c r="G461" s="40"/>
      <c r="H461" s="40"/>
      <c r="I461" s="136"/>
      <c r="J461" s="40"/>
      <c r="K461" s="40"/>
      <c r="L461" s="44"/>
      <c r="M461" s="234"/>
      <c r="N461" s="235"/>
      <c r="O461" s="84"/>
      <c r="P461" s="84"/>
      <c r="Q461" s="84"/>
      <c r="R461" s="84"/>
      <c r="S461" s="84"/>
      <c r="T461" s="85"/>
      <c r="U461" s="38"/>
      <c r="V461" s="38"/>
      <c r="W461" s="38"/>
      <c r="X461" s="38"/>
      <c r="Y461" s="38"/>
      <c r="Z461" s="38"/>
      <c r="AA461" s="38"/>
      <c r="AB461" s="38"/>
      <c r="AC461" s="38"/>
      <c r="AD461" s="38"/>
      <c r="AE461" s="38"/>
      <c r="AT461" s="17" t="s">
        <v>165</v>
      </c>
      <c r="AU461" s="17" t="s">
        <v>82</v>
      </c>
    </row>
    <row r="462" spans="1:65" s="2" customFormat="1" ht="16.5" customHeight="1">
      <c r="A462" s="38"/>
      <c r="B462" s="39"/>
      <c r="C462" s="259" t="s">
        <v>821</v>
      </c>
      <c r="D462" s="259" t="s">
        <v>199</v>
      </c>
      <c r="E462" s="260" t="s">
        <v>840</v>
      </c>
      <c r="F462" s="261" t="s">
        <v>841</v>
      </c>
      <c r="G462" s="262" t="s">
        <v>202</v>
      </c>
      <c r="H462" s="263">
        <v>6</v>
      </c>
      <c r="I462" s="264"/>
      <c r="J462" s="265">
        <f>ROUND(I462*H462,2)</f>
        <v>0</v>
      </c>
      <c r="K462" s="261" t="s">
        <v>19</v>
      </c>
      <c r="L462" s="266"/>
      <c r="M462" s="267" t="s">
        <v>19</v>
      </c>
      <c r="N462" s="268" t="s">
        <v>45</v>
      </c>
      <c r="O462" s="84"/>
      <c r="P462" s="228">
        <f>O462*H462</f>
        <v>0</v>
      </c>
      <c r="Q462" s="228">
        <v>0</v>
      </c>
      <c r="R462" s="228">
        <f>Q462*H462</f>
        <v>0</v>
      </c>
      <c r="S462" s="228">
        <v>0</v>
      </c>
      <c r="T462" s="229">
        <f>S462*H462</f>
        <v>0</v>
      </c>
      <c r="U462" s="38"/>
      <c r="V462" s="38"/>
      <c r="W462" s="38"/>
      <c r="X462" s="38"/>
      <c r="Y462" s="38"/>
      <c r="Z462" s="38"/>
      <c r="AA462" s="38"/>
      <c r="AB462" s="38"/>
      <c r="AC462" s="38"/>
      <c r="AD462" s="38"/>
      <c r="AE462" s="38"/>
      <c r="AR462" s="230" t="s">
        <v>241</v>
      </c>
      <c r="AT462" s="230" t="s">
        <v>199</v>
      </c>
      <c r="AU462" s="230" t="s">
        <v>82</v>
      </c>
      <c r="AY462" s="17" t="s">
        <v>158</v>
      </c>
      <c r="BE462" s="231">
        <f>IF(N462="základní",J462,0)</f>
        <v>0</v>
      </c>
      <c r="BF462" s="231">
        <f>IF(N462="snížená",J462,0)</f>
        <v>0</v>
      </c>
      <c r="BG462" s="231">
        <f>IF(N462="zákl. přenesená",J462,0)</f>
        <v>0</v>
      </c>
      <c r="BH462" s="231">
        <f>IF(N462="sníž. přenesená",J462,0)</f>
        <v>0</v>
      </c>
      <c r="BI462" s="231">
        <f>IF(N462="nulová",J462,0)</f>
        <v>0</v>
      </c>
      <c r="BJ462" s="17" t="s">
        <v>82</v>
      </c>
      <c r="BK462" s="231">
        <f>ROUND(I462*H462,2)</f>
        <v>0</v>
      </c>
      <c r="BL462" s="17" t="s">
        <v>236</v>
      </c>
      <c r="BM462" s="230" t="s">
        <v>842</v>
      </c>
    </row>
    <row r="463" spans="1:47" s="2" customFormat="1" ht="12">
      <c r="A463" s="38"/>
      <c r="B463" s="39"/>
      <c r="C463" s="40"/>
      <c r="D463" s="232" t="s">
        <v>165</v>
      </c>
      <c r="E463" s="40"/>
      <c r="F463" s="233" t="s">
        <v>841</v>
      </c>
      <c r="G463" s="40"/>
      <c r="H463" s="40"/>
      <c r="I463" s="136"/>
      <c r="J463" s="40"/>
      <c r="K463" s="40"/>
      <c r="L463" s="44"/>
      <c r="M463" s="234"/>
      <c r="N463" s="235"/>
      <c r="O463" s="84"/>
      <c r="P463" s="84"/>
      <c r="Q463" s="84"/>
      <c r="R463" s="84"/>
      <c r="S463" s="84"/>
      <c r="T463" s="85"/>
      <c r="U463" s="38"/>
      <c r="V463" s="38"/>
      <c r="W463" s="38"/>
      <c r="X463" s="38"/>
      <c r="Y463" s="38"/>
      <c r="Z463" s="38"/>
      <c r="AA463" s="38"/>
      <c r="AB463" s="38"/>
      <c r="AC463" s="38"/>
      <c r="AD463" s="38"/>
      <c r="AE463" s="38"/>
      <c r="AT463" s="17" t="s">
        <v>165</v>
      </c>
      <c r="AU463" s="17" t="s">
        <v>82</v>
      </c>
    </row>
    <row r="464" spans="1:51" s="13" customFormat="1" ht="12">
      <c r="A464" s="13"/>
      <c r="B464" s="236"/>
      <c r="C464" s="237"/>
      <c r="D464" s="232" t="s">
        <v>166</v>
      </c>
      <c r="E464" s="238" t="s">
        <v>19</v>
      </c>
      <c r="F464" s="239" t="s">
        <v>1599</v>
      </c>
      <c r="G464" s="237"/>
      <c r="H464" s="240">
        <v>6</v>
      </c>
      <c r="I464" s="241"/>
      <c r="J464" s="237"/>
      <c r="K464" s="237"/>
      <c r="L464" s="242"/>
      <c r="M464" s="243"/>
      <c r="N464" s="244"/>
      <c r="O464" s="244"/>
      <c r="P464" s="244"/>
      <c r="Q464" s="244"/>
      <c r="R464" s="244"/>
      <c r="S464" s="244"/>
      <c r="T464" s="245"/>
      <c r="U464" s="13"/>
      <c r="V464" s="13"/>
      <c r="W464" s="13"/>
      <c r="X464" s="13"/>
      <c r="Y464" s="13"/>
      <c r="Z464" s="13"/>
      <c r="AA464" s="13"/>
      <c r="AB464" s="13"/>
      <c r="AC464" s="13"/>
      <c r="AD464" s="13"/>
      <c r="AE464" s="13"/>
      <c r="AT464" s="246" t="s">
        <v>166</v>
      </c>
      <c r="AU464" s="246" t="s">
        <v>82</v>
      </c>
      <c r="AV464" s="13" t="s">
        <v>85</v>
      </c>
      <c r="AW464" s="13" t="s">
        <v>34</v>
      </c>
      <c r="AX464" s="13" t="s">
        <v>82</v>
      </c>
      <c r="AY464" s="246" t="s">
        <v>158</v>
      </c>
    </row>
    <row r="465" spans="1:65" s="2" customFormat="1" ht="21.75" customHeight="1">
      <c r="A465" s="38"/>
      <c r="B465" s="39"/>
      <c r="C465" s="259" t="s">
        <v>826</v>
      </c>
      <c r="D465" s="259" t="s">
        <v>199</v>
      </c>
      <c r="E465" s="260" t="s">
        <v>844</v>
      </c>
      <c r="F465" s="261" t="s">
        <v>845</v>
      </c>
      <c r="G465" s="262" t="s">
        <v>202</v>
      </c>
      <c r="H465" s="263">
        <v>14</v>
      </c>
      <c r="I465" s="264"/>
      <c r="J465" s="265">
        <f>ROUND(I465*H465,2)</f>
        <v>0</v>
      </c>
      <c r="K465" s="261" t="s">
        <v>19</v>
      </c>
      <c r="L465" s="266"/>
      <c r="M465" s="267" t="s">
        <v>19</v>
      </c>
      <c r="N465" s="268" t="s">
        <v>45</v>
      </c>
      <c r="O465" s="84"/>
      <c r="P465" s="228">
        <f>O465*H465</f>
        <v>0</v>
      </c>
      <c r="Q465" s="228">
        <v>0</v>
      </c>
      <c r="R465" s="228">
        <f>Q465*H465</f>
        <v>0</v>
      </c>
      <c r="S465" s="228">
        <v>0</v>
      </c>
      <c r="T465" s="229">
        <f>S465*H465</f>
        <v>0</v>
      </c>
      <c r="U465" s="38"/>
      <c r="V465" s="38"/>
      <c r="W465" s="38"/>
      <c r="X465" s="38"/>
      <c r="Y465" s="38"/>
      <c r="Z465" s="38"/>
      <c r="AA465" s="38"/>
      <c r="AB465" s="38"/>
      <c r="AC465" s="38"/>
      <c r="AD465" s="38"/>
      <c r="AE465" s="38"/>
      <c r="AR465" s="230" t="s">
        <v>241</v>
      </c>
      <c r="AT465" s="230" t="s">
        <v>199</v>
      </c>
      <c r="AU465" s="230" t="s">
        <v>82</v>
      </c>
      <c r="AY465" s="17" t="s">
        <v>158</v>
      </c>
      <c r="BE465" s="231">
        <f>IF(N465="základní",J465,0)</f>
        <v>0</v>
      </c>
      <c r="BF465" s="231">
        <f>IF(N465="snížená",J465,0)</f>
        <v>0</v>
      </c>
      <c r="BG465" s="231">
        <f>IF(N465="zákl. přenesená",J465,0)</f>
        <v>0</v>
      </c>
      <c r="BH465" s="231">
        <f>IF(N465="sníž. přenesená",J465,0)</f>
        <v>0</v>
      </c>
      <c r="BI465" s="231">
        <f>IF(N465="nulová",J465,0)</f>
        <v>0</v>
      </c>
      <c r="BJ465" s="17" t="s">
        <v>82</v>
      </c>
      <c r="BK465" s="231">
        <f>ROUND(I465*H465,2)</f>
        <v>0</v>
      </c>
      <c r="BL465" s="17" t="s">
        <v>236</v>
      </c>
      <c r="BM465" s="230" t="s">
        <v>846</v>
      </c>
    </row>
    <row r="466" spans="1:47" s="2" customFormat="1" ht="12">
      <c r="A466" s="38"/>
      <c r="B466" s="39"/>
      <c r="C466" s="40"/>
      <c r="D466" s="232" t="s">
        <v>165</v>
      </c>
      <c r="E466" s="40"/>
      <c r="F466" s="233" t="s">
        <v>845</v>
      </c>
      <c r="G466" s="40"/>
      <c r="H466" s="40"/>
      <c r="I466" s="136"/>
      <c r="J466" s="40"/>
      <c r="K466" s="40"/>
      <c r="L466" s="44"/>
      <c r="M466" s="234"/>
      <c r="N466" s="235"/>
      <c r="O466" s="84"/>
      <c r="P466" s="84"/>
      <c r="Q466" s="84"/>
      <c r="R466" s="84"/>
      <c r="S466" s="84"/>
      <c r="T466" s="85"/>
      <c r="U466" s="38"/>
      <c r="V466" s="38"/>
      <c r="W466" s="38"/>
      <c r="X466" s="38"/>
      <c r="Y466" s="38"/>
      <c r="Z466" s="38"/>
      <c r="AA466" s="38"/>
      <c r="AB466" s="38"/>
      <c r="AC466" s="38"/>
      <c r="AD466" s="38"/>
      <c r="AE466" s="38"/>
      <c r="AT466" s="17" t="s">
        <v>165</v>
      </c>
      <c r="AU466" s="17" t="s">
        <v>82</v>
      </c>
    </row>
    <row r="467" spans="1:65" s="2" customFormat="1" ht="21.75" customHeight="1">
      <c r="A467" s="38"/>
      <c r="B467" s="39"/>
      <c r="C467" s="219" t="s">
        <v>830</v>
      </c>
      <c r="D467" s="219" t="s">
        <v>159</v>
      </c>
      <c r="E467" s="220" t="s">
        <v>848</v>
      </c>
      <c r="F467" s="221" t="s">
        <v>849</v>
      </c>
      <c r="G467" s="222" t="s">
        <v>202</v>
      </c>
      <c r="H467" s="223">
        <v>8</v>
      </c>
      <c r="I467" s="224"/>
      <c r="J467" s="225">
        <f>ROUND(I467*H467,2)</f>
        <v>0</v>
      </c>
      <c r="K467" s="221" t="s">
        <v>213</v>
      </c>
      <c r="L467" s="44"/>
      <c r="M467" s="226" t="s">
        <v>19</v>
      </c>
      <c r="N467" s="227" t="s">
        <v>45</v>
      </c>
      <c r="O467" s="84"/>
      <c r="P467" s="228">
        <f>O467*H467</f>
        <v>0</v>
      </c>
      <c r="Q467" s="228">
        <v>0</v>
      </c>
      <c r="R467" s="228">
        <f>Q467*H467</f>
        <v>0</v>
      </c>
      <c r="S467" s="228">
        <v>0</v>
      </c>
      <c r="T467" s="229">
        <f>S467*H467</f>
        <v>0</v>
      </c>
      <c r="U467" s="38"/>
      <c r="V467" s="38"/>
      <c r="W467" s="38"/>
      <c r="X467" s="38"/>
      <c r="Y467" s="38"/>
      <c r="Z467" s="38"/>
      <c r="AA467" s="38"/>
      <c r="AB467" s="38"/>
      <c r="AC467" s="38"/>
      <c r="AD467" s="38"/>
      <c r="AE467" s="38"/>
      <c r="AR467" s="230" t="s">
        <v>236</v>
      </c>
      <c r="AT467" s="230" t="s">
        <v>159</v>
      </c>
      <c r="AU467" s="230" t="s">
        <v>82</v>
      </c>
      <c r="AY467" s="17" t="s">
        <v>158</v>
      </c>
      <c r="BE467" s="231">
        <f>IF(N467="základní",J467,0)</f>
        <v>0</v>
      </c>
      <c r="BF467" s="231">
        <f>IF(N467="snížená",J467,0)</f>
        <v>0</v>
      </c>
      <c r="BG467" s="231">
        <f>IF(N467="zákl. přenesená",J467,0)</f>
        <v>0</v>
      </c>
      <c r="BH467" s="231">
        <f>IF(N467="sníž. přenesená",J467,0)</f>
        <v>0</v>
      </c>
      <c r="BI467" s="231">
        <f>IF(N467="nulová",J467,0)</f>
        <v>0</v>
      </c>
      <c r="BJ467" s="17" t="s">
        <v>82</v>
      </c>
      <c r="BK467" s="231">
        <f>ROUND(I467*H467,2)</f>
        <v>0</v>
      </c>
      <c r="BL467" s="17" t="s">
        <v>236</v>
      </c>
      <c r="BM467" s="230" t="s">
        <v>850</v>
      </c>
    </row>
    <row r="468" spans="1:47" s="2" customFormat="1" ht="12">
      <c r="A468" s="38"/>
      <c r="B468" s="39"/>
      <c r="C468" s="40"/>
      <c r="D468" s="232" t="s">
        <v>165</v>
      </c>
      <c r="E468" s="40"/>
      <c r="F468" s="233" t="s">
        <v>849</v>
      </c>
      <c r="G468" s="40"/>
      <c r="H468" s="40"/>
      <c r="I468" s="136"/>
      <c r="J468" s="40"/>
      <c r="K468" s="40"/>
      <c r="L468" s="44"/>
      <c r="M468" s="234"/>
      <c r="N468" s="235"/>
      <c r="O468" s="84"/>
      <c r="P468" s="84"/>
      <c r="Q468" s="84"/>
      <c r="R468" s="84"/>
      <c r="S468" s="84"/>
      <c r="T468" s="85"/>
      <c r="U468" s="38"/>
      <c r="V468" s="38"/>
      <c r="W468" s="38"/>
      <c r="X468" s="38"/>
      <c r="Y468" s="38"/>
      <c r="Z468" s="38"/>
      <c r="AA468" s="38"/>
      <c r="AB468" s="38"/>
      <c r="AC468" s="38"/>
      <c r="AD468" s="38"/>
      <c r="AE468" s="38"/>
      <c r="AT468" s="17" t="s">
        <v>165</v>
      </c>
      <c r="AU468" s="17" t="s">
        <v>82</v>
      </c>
    </row>
    <row r="469" spans="1:51" s="13" customFormat="1" ht="12">
      <c r="A469" s="13"/>
      <c r="B469" s="236"/>
      <c r="C469" s="237"/>
      <c r="D469" s="232" t="s">
        <v>166</v>
      </c>
      <c r="E469" s="238" t="s">
        <v>19</v>
      </c>
      <c r="F469" s="239" t="s">
        <v>1596</v>
      </c>
      <c r="G469" s="237"/>
      <c r="H469" s="240">
        <v>8</v>
      </c>
      <c r="I469" s="241"/>
      <c r="J469" s="237"/>
      <c r="K469" s="237"/>
      <c r="L469" s="242"/>
      <c r="M469" s="243"/>
      <c r="N469" s="244"/>
      <c r="O469" s="244"/>
      <c r="P469" s="244"/>
      <c r="Q469" s="244"/>
      <c r="R469" s="244"/>
      <c r="S469" s="244"/>
      <c r="T469" s="245"/>
      <c r="U469" s="13"/>
      <c r="V469" s="13"/>
      <c r="W469" s="13"/>
      <c r="X469" s="13"/>
      <c r="Y469" s="13"/>
      <c r="Z469" s="13"/>
      <c r="AA469" s="13"/>
      <c r="AB469" s="13"/>
      <c r="AC469" s="13"/>
      <c r="AD469" s="13"/>
      <c r="AE469" s="13"/>
      <c r="AT469" s="246" t="s">
        <v>166</v>
      </c>
      <c r="AU469" s="246" t="s">
        <v>82</v>
      </c>
      <c r="AV469" s="13" t="s">
        <v>85</v>
      </c>
      <c r="AW469" s="13" t="s">
        <v>34</v>
      </c>
      <c r="AX469" s="13" t="s">
        <v>82</v>
      </c>
      <c r="AY469" s="246" t="s">
        <v>158</v>
      </c>
    </row>
    <row r="470" spans="1:65" s="2" customFormat="1" ht="21.75" customHeight="1">
      <c r="A470" s="38"/>
      <c r="B470" s="39"/>
      <c r="C470" s="219" t="s">
        <v>835</v>
      </c>
      <c r="D470" s="219" t="s">
        <v>159</v>
      </c>
      <c r="E470" s="220" t="s">
        <v>853</v>
      </c>
      <c r="F470" s="221" t="s">
        <v>854</v>
      </c>
      <c r="G470" s="222" t="s">
        <v>202</v>
      </c>
      <c r="H470" s="223">
        <v>6</v>
      </c>
      <c r="I470" s="224"/>
      <c r="J470" s="225">
        <f>ROUND(I470*H470,2)</f>
        <v>0</v>
      </c>
      <c r="K470" s="221" t="s">
        <v>213</v>
      </c>
      <c r="L470" s="44"/>
      <c r="M470" s="226" t="s">
        <v>19</v>
      </c>
      <c r="N470" s="227" t="s">
        <v>45</v>
      </c>
      <c r="O470" s="84"/>
      <c r="P470" s="228">
        <f>O470*H470</f>
        <v>0</v>
      </c>
      <c r="Q470" s="228">
        <v>0</v>
      </c>
      <c r="R470" s="228">
        <f>Q470*H470</f>
        <v>0</v>
      </c>
      <c r="S470" s="228">
        <v>0</v>
      </c>
      <c r="T470" s="229">
        <f>S470*H470</f>
        <v>0</v>
      </c>
      <c r="U470" s="38"/>
      <c r="V470" s="38"/>
      <c r="W470" s="38"/>
      <c r="X470" s="38"/>
      <c r="Y470" s="38"/>
      <c r="Z470" s="38"/>
      <c r="AA470" s="38"/>
      <c r="AB470" s="38"/>
      <c r="AC470" s="38"/>
      <c r="AD470" s="38"/>
      <c r="AE470" s="38"/>
      <c r="AR470" s="230" t="s">
        <v>236</v>
      </c>
      <c r="AT470" s="230" t="s">
        <v>159</v>
      </c>
      <c r="AU470" s="230" t="s">
        <v>82</v>
      </c>
      <c r="AY470" s="17" t="s">
        <v>158</v>
      </c>
      <c r="BE470" s="231">
        <f>IF(N470="základní",J470,0)</f>
        <v>0</v>
      </c>
      <c r="BF470" s="231">
        <f>IF(N470="snížená",J470,0)</f>
        <v>0</v>
      </c>
      <c r="BG470" s="231">
        <f>IF(N470="zákl. přenesená",J470,0)</f>
        <v>0</v>
      </c>
      <c r="BH470" s="231">
        <f>IF(N470="sníž. přenesená",J470,0)</f>
        <v>0</v>
      </c>
      <c r="BI470" s="231">
        <f>IF(N470="nulová",J470,0)</f>
        <v>0</v>
      </c>
      <c r="BJ470" s="17" t="s">
        <v>82</v>
      </c>
      <c r="BK470" s="231">
        <f>ROUND(I470*H470,2)</f>
        <v>0</v>
      </c>
      <c r="BL470" s="17" t="s">
        <v>236</v>
      </c>
      <c r="BM470" s="230" t="s">
        <v>855</v>
      </c>
    </row>
    <row r="471" spans="1:47" s="2" customFormat="1" ht="12">
      <c r="A471" s="38"/>
      <c r="B471" s="39"/>
      <c r="C471" s="40"/>
      <c r="D471" s="232" t="s">
        <v>165</v>
      </c>
      <c r="E471" s="40"/>
      <c r="F471" s="233" t="s">
        <v>854</v>
      </c>
      <c r="G471" s="40"/>
      <c r="H471" s="40"/>
      <c r="I471" s="136"/>
      <c r="J471" s="40"/>
      <c r="K471" s="40"/>
      <c r="L471" s="44"/>
      <c r="M471" s="234"/>
      <c r="N471" s="235"/>
      <c r="O471" s="84"/>
      <c r="P471" s="84"/>
      <c r="Q471" s="84"/>
      <c r="R471" s="84"/>
      <c r="S471" s="84"/>
      <c r="T471" s="85"/>
      <c r="U471" s="38"/>
      <c r="V471" s="38"/>
      <c r="W471" s="38"/>
      <c r="X471" s="38"/>
      <c r="Y471" s="38"/>
      <c r="Z471" s="38"/>
      <c r="AA471" s="38"/>
      <c r="AB471" s="38"/>
      <c r="AC471" s="38"/>
      <c r="AD471" s="38"/>
      <c r="AE471" s="38"/>
      <c r="AT471" s="17" t="s">
        <v>165</v>
      </c>
      <c r="AU471" s="17" t="s">
        <v>82</v>
      </c>
    </row>
    <row r="472" spans="1:51" s="13" customFormat="1" ht="12">
      <c r="A472" s="13"/>
      <c r="B472" s="236"/>
      <c r="C472" s="237"/>
      <c r="D472" s="232" t="s">
        <v>166</v>
      </c>
      <c r="E472" s="238" t="s">
        <v>19</v>
      </c>
      <c r="F472" s="239" t="s">
        <v>1599</v>
      </c>
      <c r="G472" s="237"/>
      <c r="H472" s="240">
        <v>6</v>
      </c>
      <c r="I472" s="241"/>
      <c r="J472" s="237"/>
      <c r="K472" s="237"/>
      <c r="L472" s="242"/>
      <c r="M472" s="243"/>
      <c r="N472" s="244"/>
      <c r="O472" s="244"/>
      <c r="P472" s="244"/>
      <c r="Q472" s="244"/>
      <c r="R472" s="244"/>
      <c r="S472" s="244"/>
      <c r="T472" s="245"/>
      <c r="U472" s="13"/>
      <c r="V472" s="13"/>
      <c r="W472" s="13"/>
      <c r="X472" s="13"/>
      <c r="Y472" s="13"/>
      <c r="Z472" s="13"/>
      <c r="AA472" s="13"/>
      <c r="AB472" s="13"/>
      <c r="AC472" s="13"/>
      <c r="AD472" s="13"/>
      <c r="AE472" s="13"/>
      <c r="AT472" s="246" t="s">
        <v>166</v>
      </c>
      <c r="AU472" s="246" t="s">
        <v>82</v>
      </c>
      <c r="AV472" s="13" t="s">
        <v>85</v>
      </c>
      <c r="AW472" s="13" t="s">
        <v>34</v>
      </c>
      <c r="AX472" s="13" t="s">
        <v>82</v>
      </c>
      <c r="AY472" s="246" t="s">
        <v>158</v>
      </c>
    </row>
    <row r="473" spans="1:65" s="2" customFormat="1" ht="16.5" customHeight="1">
      <c r="A473" s="38"/>
      <c r="B473" s="39"/>
      <c r="C473" s="259" t="s">
        <v>839</v>
      </c>
      <c r="D473" s="259" t="s">
        <v>199</v>
      </c>
      <c r="E473" s="260" t="s">
        <v>861</v>
      </c>
      <c r="F473" s="261" t="s">
        <v>862</v>
      </c>
      <c r="G473" s="262" t="s">
        <v>202</v>
      </c>
      <c r="H473" s="263">
        <v>6</v>
      </c>
      <c r="I473" s="264"/>
      <c r="J473" s="265">
        <f>ROUND(I473*H473,2)</f>
        <v>0</v>
      </c>
      <c r="K473" s="261" t="s">
        <v>19</v>
      </c>
      <c r="L473" s="266"/>
      <c r="M473" s="267" t="s">
        <v>19</v>
      </c>
      <c r="N473" s="268" t="s">
        <v>45</v>
      </c>
      <c r="O473" s="84"/>
      <c r="P473" s="228">
        <f>O473*H473</f>
        <v>0</v>
      </c>
      <c r="Q473" s="228">
        <v>0</v>
      </c>
      <c r="R473" s="228">
        <f>Q473*H473</f>
        <v>0</v>
      </c>
      <c r="S473" s="228">
        <v>0</v>
      </c>
      <c r="T473" s="229">
        <f>S473*H473</f>
        <v>0</v>
      </c>
      <c r="U473" s="38"/>
      <c r="V473" s="38"/>
      <c r="W473" s="38"/>
      <c r="X473" s="38"/>
      <c r="Y473" s="38"/>
      <c r="Z473" s="38"/>
      <c r="AA473" s="38"/>
      <c r="AB473" s="38"/>
      <c r="AC473" s="38"/>
      <c r="AD473" s="38"/>
      <c r="AE473" s="38"/>
      <c r="AR473" s="230" t="s">
        <v>241</v>
      </c>
      <c r="AT473" s="230" t="s">
        <v>199</v>
      </c>
      <c r="AU473" s="230" t="s">
        <v>82</v>
      </c>
      <c r="AY473" s="17" t="s">
        <v>158</v>
      </c>
      <c r="BE473" s="231">
        <f>IF(N473="základní",J473,0)</f>
        <v>0</v>
      </c>
      <c r="BF473" s="231">
        <f>IF(N473="snížená",J473,0)</f>
        <v>0</v>
      </c>
      <c r="BG473" s="231">
        <f>IF(N473="zákl. přenesená",J473,0)</f>
        <v>0</v>
      </c>
      <c r="BH473" s="231">
        <f>IF(N473="sníž. přenesená",J473,0)</f>
        <v>0</v>
      </c>
      <c r="BI473" s="231">
        <f>IF(N473="nulová",J473,0)</f>
        <v>0</v>
      </c>
      <c r="BJ473" s="17" t="s">
        <v>82</v>
      </c>
      <c r="BK473" s="231">
        <f>ROUND(I473*H473,2)</f>
        <v>0</v>
      </c>
      <c r="BL473" s="17" t="s">
        <v>236</v>
      </c>
      <c r="BM473" s="230" t="s">
        <v>863</v>
      </c>
    </row>
    <row r="474" spans="1:47" s="2" customFormat="1" ht="12">
      <c r="A474" s="38"/>
      <c r="B474" s="39"/>
      <c r="C474" s="40"/>
      <c r="D474" s="232" t="s">
        <v>165</v>
      </c>
      <c r="E474" s="40"/>
      <c r="F474" s="233" t="s">
        <v>862</v>
      </c>
      <c r="G474" s="40"/>
      <c r="H474" s="40"/>
      <c r="I474" s="136"/>
      <c r="J474" s="40"/>
      <c r="K474" s="40"/>
      <c r="L474" s="44"/>
      <c r="M474" s="234"/>
      <c r="N474" s="235"/>
      <c r="O474" s="84"/>
      <c r="P474" s="84"/>
      <c r="Q474" s="84"/>
      <c r="R474" s="84"/>
      <c r="S474" s="84"/>
      <c r="T474" s="85"/>
      <c r="U474" s="38"/>
      <c r="V474" s="38"/>
      <c r="W474" s="38"/>
      <c r="X474" s="38"/>
      <c r="Y474" s="38"/>
      <c r="Z474" s="38"/>
      <c r="AA474" s="38"/>
      <c r="AB474" s="38"/>
      <c r="AC474" s="38"/>
      <c r="AD474" s="38"/>
      <c r="AE474" s="38"/>
      <c r="AT474" s="17" t="s">
        <v>165</v>
      </c>
      <c r="AU474" s="17" t="s">
        <v>82</v>
      </c>
    </row>
    <row r="475" spans="1:51" s="13" customFormat="1" ht="12">
      <c r="A475" s="13"/>
      <c r="B475" s="236"/>
      <c r="C475" s="237"/>
      <c r="D475" s="232" t="s">
        <v>166</v>
      </c>
      <c r="E475" s="238" t="s">
        <v>19</v>
      </c>
      <c r="F475" s="239" t="s">
        <v>1599</v>
      </c>
      <c r="G475" s="237"/>
      <c r="H475" s="240">
        <v>6</v>
      </c>
      <c r="I475" s="241"/>
      <c r="J475" s="237"/>
      <c r="K475" s="237"/>
      <c r="L475" s="242"/>
      <c r="M475" s="243"/>
      <c r="N475" s="244"/>
      <c r="O475" s="244"/>
      <c r="P475" s="244"/>
      <c r="Q475" s="244"/>
      <c r="R475" s="244"/>
      <c r="S475" s="244"/>
      <c r="T475" s="245"/>
      <c r="U475" s="13"/>
      <c r="V475" s="13"/>
      <c r="W475" s="13"/>
      <c r="X475" s="13"/>
      <c r="Y475" s="13"/>
      <c r="Z475" s="13"/>
      <c r="AA475" s="13"/>
      <c r="AB475" s="13"/>
      <c r="AC475" s="13"/>
      <c r="AD475" s="13"/>
      <c r="AE475" s="13"/>
      <c r="AT475" s="246" t="s">
        <v>166</v>
      </c>
      <c r="AU475" s="246" t="s">
        <v>82</v>
      </c>
      <c r="AV475" s="13" t="s">
        <v>85</v>
      </c>
      <c r="AW475" s="13" t="s">
        <v>34</v>
      </c>
      <c r="AX475" s="13" t="s">
        <v>82</v>
      </c>
      <c r="AY475" s="246" t="s">
        <v>158</v>
      </c>
    </row>
    <row r="476" spans="1:65" s="2" customFormat="1" ht="16.5" customHeight="1">
      <c r="A476" s="38"/>
      <c r="B476" s="39"/>
      <c r="C476" s="259" t="s">
        <v>843</v>
      </c>
      <c r="D476" s="259" t="s">
        <v>199</v>
      </c>
      <c r="E476" s="260" t="s">
        <v>865</v>
      </c>
      <c r="F476" s="261" t="s">
        <v>866</v>
      </c>
      <c r="G476" s="262" t="s">
        <v>202</v>
      </c>
      <c r="H476" s="263">
        <v>37</v>
      </c>
      <c r="I476" s="264"/>
      <c r="J476" s="265">
        <f>ROUND(I476*H476,2)</f>
        <v>0</v>
      </c>
      <c r="K476" s="261" t="s">
        <v>19</v>
      </c>
      <c r="L476" s="266"/>
      <c r="M476" s="267" t="s">
        <v>19</v>
      </c>
      <c r="N476" s="268" t="s">
        <v>45</v>
      </c>
      <c r="O476" s="84"/>
      <c r="P476" s="228">
        <f>O476*H476</f>
        <v>0</v>
      </c>
      <c r="Q476" s="228">
        <v>0</v>
      </c>
      <c r="R476" s="228">
        <f>Q476*H476</f>
        <v>0</v>
      </c>
      <c r="S476" s="228">
        <v>0</v>
      </c>
      <c r="T476" s="229">
        <f>S476*H476</f>
        <v>0</v>
      </c>
      <c r="U476" s="38"/>
      <c r="V476" s="38"/>
      <c r="W476" s="38"/>
      <c r="X476" s="38"/>
      <c r="Y476" s="38"/>
      <c r="Z476" s="38"/>
      <c r="AA476" s="38"/>
      <c r="AB476" s="38"/>
      <c r="AC476" s="38"/>
      <c r="AD476" s="38"/>
      <c r="AE476" s="38"/>
      <c r="AR476" s="230" t="s">
        <v>241</v>
      </c>
      <c r="AT476" s="230" t="s">
        <v>199</v>
      </c>
      <c r="AU476" s="230" t="s">
        <v>82</v>
      </c>
      <c r="AY476" s="17" t="s">
        <v>158</v>
      </c>
      <c r="BE476" s="231">
        <f>IF(N476="základní",J476,0)</f>
        <v>0</v>
      </c>
      <c r="BF476" s="231">
        <f>IF(N476="snížená",J476,0)</f>
        <v>0</v>
      </c>
      <c r="BG476" s="231">
        <f>IF(N476="zákl. přenesená",J476,0)</f>
        <v>0</v>
      </c>
      <c r="BH476" s="231">
        <f>IF(N476="sníž. přenesená",J476,0)</f>
        <v>0</v>
      </c>
      <c r="BI476" s="231">
        <f>IF(N476="nulová",J476,0)</f>
        <v>0</v>
      </c>
      <c r="BJ476" s="17" t="s">
        <v>82</v>
      </c>
      <c r="BK476" s="231">
        <f>ROUND(I476*H476,2)</f>
        <v>0</v>
      </c>
      <c r="BL476" s="17" t="s">
        <v>236</v>
      </c>
      <c r="BM476" s="230" t="s">
        <v>867</v>
      </c>
    </row>
    <row r="477" spans="1:47" s="2" customFormat="1" ht="12">
      <c r="A477" s="38"/>
      <c r="B477" s="39"/>
      <c r="C477" s="40"/>
      <c r="D477" s="232" t="s">
        <v>165</v>
      </c>
      <c r="E477" s="40"/>
      <c r="F477" s="233" t="s">
        <v>866</v>
      </c>
      <c r="G477" s="40"/>
      <c r="H477" s="40"/>
      <c r="I477" s="136"/>
      <c r="J477" s="40"/>
      <c r="K477" s="40"/>
      <c r="L477" s="44"/>
      <c r="M477" s="234"/>
      <c r="N477" s="235"/>
      <c r="O477" s="84"/>
      <c r="P477" s="84"/>
      <c r="Q477" s="84"/>
      <c r="R477" s="84"/>
      <c r="S477" s="84"/>
      <c r="T477" s="85"/>
      <c r="U477" s="38"/>
      <c r="V477" s="38"/>
      <c r="W477" s="38"/>
      <c r="X477" s="38"/>
      <c r="Y477" s="38"/>
      <c r="Z477" s="38"/>
      <c r="AA477" s="38"/>
      <c r="AB477" s="38"/>
      <c r="AC477" s="38"/>
      <c r="AD477" s="38"/>
      <c r="AE477" s="38"/>
      <c r="AT477" s="17" t="s">
        <v>165</v>
      </c>
      <c r="AU477" s="17" t="s">
        <v>82</v>
      </c>
    </row>
    <row r="478" spans="1:51" s="13" customFormat="1" ht="12">
      <c r="A478" s="13"/>
      <c r="B478" s="236"/>
      <c r="C478" s="237"/>
      <c r="D478" s="232" t="s">
        <v>166</v>
      </c>
      <c r="E478" s="238" t="s">
        <v>19</v>
      </c>
      <c r="F478" s="239" t="s">
        <v>1600</v>
      </c>
      <c r="G478" s="237"/>
      <c r="H478" s="240">
        <v>37</v>
      </c>
      <c r="I478" s="241"/>
      <c r="J478" s="237"/>
      <c r="K478" s="237"/>
      <c r="L478" s="242"/>
      <c r="M478" s="243"/>
      <c r="N478" s="244"/>
      <c r="O478" s="244"/>
      <c r="P478" s="244"/>
      <c r="Q478" s="244"/>
      <c r="R478" s="244"/>
      <c r="S478" s="244"/>
      <c r="T478" s="245"/>
      <c r="U478" s="13"/>
      <c r="V478" s="13"/>
      <c r="W478" s="13"/>
      <c r="X478" s="13"/>
      <c r="Y478" s="13"/>
      <c r="Z478" s="13"/>
      <c r="AA478" s="13"/>
      <c r="AB478" s="13"/>
      <c r="AC478" s="13"/>
      <c r="AD478" s="13"/>
      <c r="AE478" s="13"/>
      <c r="AT478" s="246" t="s">
        <v>166</v>
      </c>
      <c r="AU478" s="246" t="s">
        <v>82</v>
      </c>
      <c r="AV478" s="13" t="s">
        <v>85</v>
      </c>
      <c r="AW478" s="13" t="s">
        <v>34</v>
      </c>
      <c r="AX478" s="13" t="s">
        <v>82</v>
      </c>
      <c r="AY478" s="246" t="s">
        <v>158</v>
      </c>
    </row>
    <row r="479" spans="1:65" s="2" customFormat="1" ht="16.5" customHeight="1">
      <c r="A479" s="38"/>
      <c r="B479" s="39"/>
      <c r="C479" s="259" t="s">
        <v>847</v>
      </c>
      <c r="D479" s="259" t="s">
        <v>199</v>
      </c>
      <c r="E479" s="260" t="s">
        <v>870</v>
      </c>
      <c r="F479" s="261" t="s">
        <v>871</v>
      </c>
      <c r="G479" s="262" t="s">
        <v>202</v>
      </c>
      <c r="H479" s="263">
        <v>33</v>
      </c>
      <c r="I479" s="264"/>
      <c r="J479" s="265">
        <f>ROUND(I479*H479,2)</f>
        <v>0</v>
      </c>
      <c r="K479" s="261" t="s">
        <v>19</v>
      </c>
      <c r="L479" s="266"/>
      <c r="M479" s="267" t="s">
        <v>19</v>
      </c>
      <c r="N479" s="268" t="s">
        <v>45</v>
      </c>
      <c r="O479" s="84"/>
      <c r="P479" s="228">
        <f>O479*H479</f>
        <v>0</v>
      </c>
      <c r="Q479" s="228">
        <v>0</v>
      </c>
      <c r="R479" s="228">
        <f>Q479*H479</f>
        <v>0</v>
      </c>
      <c r="S479" s="228">
        <v>0</v>
      </c>
      <c r="T479" s="229">
        <f>S479*H479</f>
        <v>0</v>
      </c>
      <c r="U479" s="38"/>
      <c r="V479" s="38"/>
      <c r="W479" s="38"/>
      <c r="X479" s="38"/>
      <c r="Y479" s="38"/>
      <c r="Z479" s="38"/>
      <c r="AA479" s="38"/>
      <c r="AB479" s="38"/>
      <c r="AC479" s="38"/>
      <c r="AD479" s="38"/>
      <c r="AE479" s="38"/>
      <c r="AR479" s="230" t="s">
        <v>241</v>
      </c>
      <c r="AT479" s="230" t="s">
        <v>199</v>
      </c>
      <c r="AU479" s="230" t="s">
        <v>82</v>
      </c>
      <c r="AY479" s="17" t="s">
        <v>158</v>
      </c>
      <c r="BE479" s="231">
        <f>IF(N479="základní",J479,0)</f>
        <v>0</v>
      </c>
      <c r="BF479" s="231">
        <f>IF(N479="snížená",J479,0)</f>
        <v>0</v>
      </c>
      <c r="BG479" s="231">
        <f>IF(N479="zákl. přenesená",J479,0)</f>
        <v>0</v>
      </c>
      <c r="BH479" s="231">
        <f>IF(N479="sníž. přenesená",J479,0)</f>
        <v>0</v>
      </c>
      <c r="BI479" s="231">
        <f>IF(N479="nulová",J479,0)</f>
        <v>0</v>
      </c>
      <c r="BJ479" s="17" t="s">
        <v>82</v>
      </c>
      <c r="BK479" s="231">
        <f>ROUND(I479*H479,2)</f>
        <v>0</v>
      </c>
      <c r="BL479" s="17" t="s">
        <v>236</v>
      </c>
      <c r="BM479" s="230" t="s">
        <v>872</v>
      </c>
    </row>
    <row r="480" spans="1:47" s="2" customFormat="1" ht="12">
      <c r="A480" s="38"/>
      <c r="B480" s="39"/>
      <c r="C480" s="40"/>
      <c r="D480" s="232" t="s">
        <v>165</v>
      </c>
      <c r="E480" s="40"/>
      <c r="F480" s="233" t="s">
        <v>871</v>
      </c>
      <c r="G480" s="40"/>
      <c r="H480" s="40"/>
      <c r="I480" s="136"/>
      <c r="J480" s="40"/>
      <c r="K480" s="40"/>
      <c r="L480" s="44"/>
      <c r="M480" s="234"/>
      <c r="N480" s="235"/>
      <c r="O480" s="84"/>
      <c r="P480" s="84"/>
      <c r="Q480" s="84"/>
      <c r="R480" s="84"/>
      <c r="S480" s="84"/>
      <c r="T480" s="85"/>
      <c r="U480" s="38"/>
      <c r="V480" s="38"/>
      <c r="W480" s="38"/>
      <c r="X480" s="38"/>
      <c r="Y480" s="38"/>
      <c r="Z480" s="38"/>
      <c r="AA480" s="38"/>
      <c r="AB480" s="38"/>
      <c r="AC480" s="38"/>
      <c r="AD480" s="38"/>
      <c r="AE480" s="38"/>
      <c r="AT480" s="17" t="s">
        <v>165</v>
      </c>
      <c r="AU480" s="17" t="s">
        <v>82</v>
      </c>
    </row>
    <row r="481" spans="1:51" s="13" customFormat="1" ht="12">
      <c r="A481" s="13"/>
      <c r="B481" s="236"/>
      <c r="C481" s="237"/>
      <c r="D481" s="232" t="s">
        <v>166</v>
      </c>
      <c r="E481" s="238" t="s">
        <v>19</v>
      </c>
      <c r="F481" s="239" t="s">
        <v>1601</v>
      </c>
      <c r="G481" s="237"/>
      <c r="H481" s="240">
        <v>33</v>
      </c>
      <c r="I481" s="241"/>
      <c r="J481" s="237"/>
      <c r="K481" s="237"/>
      <c r="L481" s="242"/>
      <c r="M481" s="243"/>
      <c r="N481" s="244"/>
      <c r="O481" s="244"/>
      <c r="P481" s="244"/>
      <c r="Q481" s="244"/>
      <c r="R481" s="244"/>
      <c r="S481" s="244"/>
      <c r="T481" s="245"/>
      <c r="U481" s="13"/>
      <c r="V481" s="13"/>
      <c r="W481" s="13"/>
      <c r="X481" s="13"/>
      <c r="Y481" s="13"/>
      <c r="Z481" s="13"/>
      <c r="AA481" s="13"/>
      <c r="AB481" s="13"/>
      <c r="AC481" s="13"/>
      <c r="AD481" s="13"/>
      <c r="AE481" s="13"/>
      <c r="AT481" s="246" t="s">
        <v>166</v>
      </c>
      <c r="AU481" s="246" t="s">
        <v>82</v>
      </c>
      <c r="AV481" s="13" t="s">
        <v>85</v>
      </c>
      <c r="AW481" s="13" t="s">
        <v>34</v>
      </c>
      <c r="AX481" s="13" t="s">
        <v>82</v>
      </c>
      <c r="AY481" s="246" t="s">
        <v>158</v>
      </c>
    </row>
    <row r="482" spans="1:65" s="2" customFormat="1" ht="16.5" customHeight="1">
      <c r="A482" s="38"/>
      <c r="B482" s="39"/>
      <c r="C482" s="259" t="s">
        <v>852</v>
      </c>
      <c r="D482" s="259" t="s">
        <v>199</v>
      </c>
      <c r="E482" s="260" t="s">
        <v>875</v>
      </c>
      <c r="F482" s="261" t="s">
        <v>876</v>
      </c>
      <c r="G482" s="262" t="s">
        <v>877</v>
      </c>
      <c r="H482" s="263">
        <v>16</v>
      </c>
      <c r="I482" s="264"/>
      <c r="J482" s="265">
        <f>ROUND(I482*H482,2)</f>
        <v>0</v>
      </c>
      <c r="K482" s="261" t="s">
        <v>19</v>
      </c>
      <c r="L482" s="266"/>
      <c r="M482" s="267" t="s">
        <v>19</v>
      </c>
      <c r="N482" s="268" t="s">
        <v>45</v>
      </c>
      <c r="O482" s="84"/>
      <c r="P482" s="228">
        <f>O482*H482</f>
        <v>0</v>
      </c>
      <c r="Q482" s="228">
        <v>0</v>
      </c>
      <c r="R482" s="228">
        <f>Q482*H482</f>
        <v>0</v>
      </c>
      <c r="S482" s="228">
        <v>0</v>
      </c>
      <c r="T482" s="229">
        <f>S482*H482</f>
        <v>0</v>
      </c>
      <c r="U482" s="38"/>
      <c r="V482" s="38"/>
      <c r="W482" s="38"/>
      <c r="X482" s="38"/>
      <c r="Y482" s="38"/>
      <c r="Z482" s="38"/>
      <c r="AA482" s="38"/>
      <c r="AB482" s="38"/>
      <c r="AC482" s="38"/>
      <c r="AD482" s="38"/>
      <c r="AE482" s="38"/>
      <c r="AR482" s="230" t="s">
        <v>241</v>
      </c>
      <c r="AT482" s="230" t="s">
        <v>199</v>
      </c>
      <c r="AU482" s="230" t="s">
        <v>82</v>
      </c>
      <c r="AY482" s="17" t="s">
        <v>158</v>
      </c>
      <c r="BE482" s="231">
        <f>IF(N482="základní",J482,0)</f>
        <v>0</v>
      </c>
      <c r="BF482" s="231">
        <f>IF(N482="snížená",J482,0)</f>
        <v>0</v>
      </c>
      <c r="BG482" s="231">
        <f>IF(N482="zákl. přenesená",J482,0)</f>
        <v>0</v>
      </c>
      <c r="BH482" s="231">
        <f>IF(N482="sníž. přenesená",J482,0)</f>
        <v>0</v>
      </c>
      <c r="BI482" s="231">
        <f>IF(N482="nulová",J482,0)</f>
        <v>0</v>
      </c>
      <c r="BJ482" s="17" t="s">
        <v>82</v>
      </c>
      <c r="BK482" s="231">
        <f>ROUND(I482*H482,2)</f>
        <v>0</v>
      </c>
      <c r="BL482" s="17" t="s">
        <v>236</v>
      </c>
      <c r="BM482" s="230" t="s">
        <v>878</v>
      </c>
    </row>
    <row r="483" spans="1:47" s="2" customFormat="1" ht="12">
      <c r="A483" s="38"/>
      <c r="B483" s="39"/>
      <c r="C483" s="40"/>
      <c r="D483" s="232" t="s">
        <v>165</v>
      </c>
      <c r="E483" s="40"/>
      <c r="F483" s="233" t="s">
        <v>876</v>
      </c>
      <c r="G483" s="40"/>
      <c r="H483" s="40"/>
      <c r="I483" s="136"/>
      <c r="J483" s="40"/>
      <c r="K483" s="40"/>
      <c r="L483" s="44"/>
      <c r="M483" s="234"/>
      <c r="N483" s="235"/>
      <c r="O483" s="84"/>
      <c r="P483" s="84"/>
      <c r="Q483" s="84"/>
      <c r="R483" s="84"/>
      <c r="S483" s="84"/>
      <c r="T483" s="85"/>
      <c r="U483" s="38"/>
      <c r="V483" s="38"/>
      <c r="W483" s="38"/>
      <c r="X483" s="38"/>
      <c r="Y483" s="38"/>
      <c r="Z483" s="38"/>
      <c r="AA483" s="38"/>
      <c r="AB483" s="38"/>
      <c r="AC483" s="38"/>
      <c r="AD483" s="38"/>
      <c r="AE483" s="38"/>
      <c r="AT483" s="17" t="s">
        <v>165</v>
      </c>
      <c r="AU483" s="17" t="s">
        <v>82</v>
      </c>
    </row>
    <row r="484" spans="1:65" s="2" customFormat="1" ht="16.5" customHeight="1">
      <c r="A484" s="38"/>
      <c r="B484" s="39"/>
      <c r="C484" s="259" t="s">
        <v>856</v>
      </c>
      <c r="D484" s="259" t="s">
        <v>199</v>
      </c>
      <c r="E484" s="260" t="s">
        <v>880</v>
      </c>
      <c r="F484" s="261" t="s">
        <v>881</v>
      </c>
      <c r="G484" s="262" t="s">
        <v>202</v>
      </c>
      <c r="H484" s="263">
        <v>8</v>
      </c>
      <c r="I484" s="264"/>
      <c r="J484" s="265">
        <f>ROUND(I484*H484,2)</f>
        <v>0</v>
      </c>
      <c r="K484" s="261" t="s">
        <v>19</v>
      </c>
      <c r="L484" s="266"/>
      <c r="M484" s="267" t="s">
        <v>19</v>
      </c>
      <c r="N484" s="268" t="s">
        <v>45</v>
      </c>
      <c r="O484" s="84"/>
      <c r="P484" s="228">
        <f>O484*H484</f>
        <v>0</v>
      </c>
      <c r="Q484" s="228">
        <v>0</v>
      </c>
      <c r="R484" s="228">
        <f>Q484*H484</f>
        <v>0</v>
      </c>
      <c r="S484" s="228">
        <v>0</v>
      </c>
      <c r="T484" s="229">
        <f>S484*H484</f>
        <v>0</v>
      </c>
      <c r="U484" s="38"/>
      <c r="V484" s="38"/>
      <c r="W484" s="38"/>
      <c r="X484" s="38"/>
      <c r="Y484" s="38"/>
      <c r="Z484" s="38"/>
      <c r="AA484" s="38"/>
      <c r="AB484" s="38"/>
      <c r="AC484" s="38"/>
      <c r="AD484" s="38"/>
      <c r="AE484" s="38"/>
      <c r="AR484" s="230" t="s">
        <v>241</v>
      </c>
      <c r="AT484" s="230" t="s">
        <v>199</v>
      </c>
      <c r="AU484" s="230" t="s">
        <v>82</v>
      </c>
      <c r="AY484" s="17" t="s">
        <v>158</v>
      </c>
      <c r="BE484" s="231">
        <f>IF(N484="základní",J484,0)</f>
        <v>0</v>
      </c>
      <c r="BF484" s="231">
        <f>IF(N484="snížená",J484,0)</f>
        <v>0</v>
      </c>
      <c r="BG484" s="231">
        <f>IF(N484="zákl. přenesená",J484,0)</f>
        <v>0</v>
      </c>
      <c r="BH484" s="231">
        <f>IF(N484="sníž. přenesená",J484,0)</f>
        <v>0</v>
      </c>
      <c r="BI484" s="231">
        <f>IF(N484="nulová",J484,0)</f>
        <v>0</v>
      </c>
      <c r="BJ484" s="17" t="s">
        <v>82</v>
      </c>
      <c r="BK484" s="231">
        <f>ROUND(I484*H484,2)</f>
        <v>0</v>
      </c>
      <c r="BL484" s="17" t="s">
        <v>236</v>
      </c>
      <c r="BM484" s="230" t="s">
        <v>882</v>
      </c>
    </row>
    <row r="485" spans="1:47" s="2" customFormat="1" ht="12">
      <c r="A485" s="38"/>
      <c r="B485" s="39"/>
      <c r="C485" s="40"/>
      <c r="D485" s="232" t="s">
        <v>165</v>
      </c>
      <c r="E485" s="40"/>
      <c r="F485" s="233" t="s">
        <v>881</v>
      </c>
      <c r="G485" s="40"/>
      <c r="H485" s="40"/>
      <c r="I485" s="136"/>
      <c r="J485" s="40"/>
      <c r="K485" s="40"/>
      <c r="L485" s="44"/>
      <c r="M485" s="234"/>
      <c r="N485" s="235"/>
      <c r="O485" s="84"/>
      <c r="P485" s="84"/>
      <c r="Q485" s="84"/>
      <c r="R485" s="84"/>
      <c r="S485" s="84"/>
      <c r="T485" s="85"/>
      <c r="U485" s="38"/>
      <c r="V485" s="38"/>
      <c r="W485" s="38"/>
      <c r="X485" s="38"/>
      <c r="Y485" s="38"/>
      <c r="Z485" s="38"/>
      <c r="AA485" s="38"/>
      <c r="AB485" s="38"/>
      <c r="AC485" s="38"/>
      <c r="AD485" s="38"/>
      <c r="AE485" s="38"/>
      <c r="AT485" s="17" t="s">
        <v>165</v>
      </c>
      <c r="AU485" s="17" t="s">
        <v>82</v>
      </c>
    </row>
    <row r="486" spans="1:51" s="13" customFormat="1" ht="12">
      <c r="A486" s="13"/>
      <c r="B486" s="236"/>
      <c r="C486" s="237"/>
      <c r="D486" s="232" t="s">
        <v>166</v>
      </c>
      <c r="E486" s="238" t="s">
        <v>19</v>
      </c>
      <c r="F486" s="239" t="s">
        <v>1596</v>
      </c>
      <c r="G486" s="237"/>
      <c r="H486" s="240">
        <v>8</v>
      </c>
      <c r="I486" s="241"/>
      <c r="J486" s="237"/>
      <c r="K486" s="237"/>
      <c r="L486" s="242"/>
      <c r="M486" s="243"/>
      <c r="N486" s="244"/>
      <c r="O486" s="244"/>
      <c r="P486" s="244"/>
      <c r="Q486" s="244"/>
      <c r="R486" s="244"/>
      <c r="S486" s="244"/>
      <c r="T486" s="245"/>
      <c r="U486" s="13"/>
      <c r="V486" s="13"/>
      <c r="W486" s="13"/>
      <c r="X486" s="13"/>
      <c r="Y486" s="13"/>
      <c r="Z486" s="13"/>
      <c r="AA486" s="13"/>
      <c r="AB486" s="13"/>
      <c r="AC486" s="13"/>
      <c r="AD486" s="13"/>
      <c r="AE486" s="13"/>
      <c r="AT486" s="246" t="s">
        <v>166</v>
      </c>
      <c r="AU486" s="246" t="s">
        <v>82</v>
      </c>
      <c r="AV486" s="13" t="s">
        <v>85</v>
      </c>
      <c r="AW486" s="13" t="s">
        <v>34</v>
      </c>
      <c r="AX486" s="13" t="s">
        <v>82</v>
      </c>
      <c r="AY486" s="246" t="s">
        <v>158</v>
      </c>
    </row>
    <row r="487" spans="1:65" s="2" customFormat="1" ht="16.5" customHeight="1">
      <c r="A487" s="38"/>
      <c r="B487" s="39"/>
      <c r="C487" s="259" t="s">
        <v>860</v>
      </c>
      <c r="D487" s="259" t="s">
        <v>199</v>
      </c>
      <c r="E487" s="260" t="s">
        <v>885</v>
      </c>
      <c r="F487" s="261" t="s">
        <v>886</v>
      </c>
      <c r="G487" s="262" t="s">
        <v>202</v>
      </c>
      <c r="H487" s="263">
        <v>8</v>
      </c>
      <c r="I487" s="264"/>
      <c r="J487" s="265">
        <f>ROUND(I487*H487,2)</f>
        <v>0</v>
      </c>
      <c r="K487" s="261" t="s">
        <v>19</v>
      </c>
      <c r="L487" s="266"/>
      <c r="M487" s="267" t="s">
        <v>19</v>
      </c>
      <c r="N487" s="268" t="s">
        <v>45</v>
      </c>
      <c r="O487" s="84"/>
      <c r="P487" s="228">
        <f>O487*H487</f>
        <v>0</v>
      </c>
      <c r="Q487" s="228">
        <v>0</v>
      </c>
      <c r="R487" s="228">
        <f>Q487*H487</f>
        <v>0</v>
      </c>
      <c r="S487" s="228">
        <v>0</v>
      </c>
      <c r="T487" s="229">
        <f>S487*H487</f>
        <v>0</v>
      </c>
      <c r="U487" s="38"/>
      <c r="V487" s="38"/>
      <c r="W487" s="38"/>
      <c r="X487" s="38"/>
      <c r="Y487" s="38"/>
      <c r="Z487" s="38"/>
      <c r="AA487" s="38"/>
      <c r="AB487" s="38"/>
      <c r="AC487" s="38"/>
      <c r="AD487" s="38"/>
      <c r="AE487" s="38"/>
      <c r="AR487" s="230" t="s">
        <v>241</v>
      </c>
      <c r="AT487" s="230" t="s">
        <v>199</v>
      </c>
      <c r="AU487" s="230" t="s">
        <v>82</v>
      </c>
      <c r="AY487" s="17" t="s">
        <v>158</v>
      </c>
      <c r="BE487" s="231">
        <f>IF(N487="základní",J487,0)</f>
        <v>0</v>
      </c>
      <c r="BF487" s="231">
        <f>IF(N487="snížená",J487,0)</f>
        <v>0</v>
      </c>
      <c r="BG487" s="231">
        <f>IF(N487="zákl. přenesená",J487,0)</f>
        <v>0</v>
      </c>
      <c r="BH487" s="231">
        <f>IF(N487="sníž. přenesená",J487,0)</f>
        <v>0</v>
      </c>
      <c r="BI487" s="231">
        <f>IF(N487="nulová",J487,0)</f>
        <v>0</v>
      </c>
      <c r="BJ487" s="17" t="s">
        <v>82</v>
      </c>
      <c r="BK487" s="231">
        <f>ROUND(I487*H487,2)</f>
        <v>0</v>
      </c>
      <c r="BL487" s="17" t="s">
        <v>236</v>
      </c>
      <c r="BM487" s="230" t="s">
        <v>887</v>
      </c>
    </row>
    <row r="488" spans="1:47" s="2" customFormat="1" ht="12">
      <c r="A488" s="38"/>
      <c r="B488" s="39"/>
      <c r="C488" s="40"/>
      <c r="D488" s="232" t="s">
        <v>165</v>
      </c>
      <c r="E488" s="40"/>
      <c r="F488" s="233" t="s">
        <v>886</v>
      </c>
      <c r="G488" s="40"/>
      <c r="H488" s="40"/>
      <c r="I488" s="136"/>
      <c r="J488" s="40"/>
      <c r="K488" s="40"/>
      <c r="L488" s="44"/>
      <c r="M488" s="234"/>
      <c r="N488" s="235"/>
      <c r="O488" s="84"/>
      <c r="P488" s="84"/>
      <c r="Q488" s="84"/>
      <c r="R488" s="84"/>
      <c r="S488" s="84"/>
      <c r="T488" s="85"/>
      <c r="U488" s="38"/>
      <c r="V488" s="38"/>
      <c r="W488" s="38"/>
      <c r="X488" s="38"/>
      <c r="Y488" s="38"/>
      <c r="Z488" s="38"/>
      <c r="AA488" s="38"/>
      <c r="AB488" s="38"/>
      <c r="AC488" s="38"/>
      <c r="AD488" s="38"/>
      <c r="AE488" s="38"/>
      <c r="AT488" s="17" t="s">
        <v>165</v>
      </c>
      <c r="AU488" s="17" t="s">
        <v>82</v>
      </c>
    </row>
    <row r="489" spans="1:51" s="13" customFormat="1" ht="12">
      <c r="A489" s="13"/>
      <c r="B489" s="236"/>
      <c r="C489" s="237"/>
      <c r="D489" s="232" t="s">
        <v>166</v>
      </c>
      <c r="E489" s="238" t="s">
        <v>19</v>
      </c>
      <c r="F489" s="239" t="s">
        <v>1596</v>
      </c>
      <c r="G489" s="237"/>
      <c r="H489" s="240">
        <v>8</v>
      </c>
      <c r="I489" s="241"/>
      <c r="J489" s="237"/>
      <c r="K489" s="237"/>
      <c r="L489" s="242"/>
      <c r="M489" s="243"/>
      <c r="N489" s="244"/>
      <c r="O489" s="244"/>
      <c r="P489" s="244"/>
      <c r="Q489" s="244"/>
      <c r="R489" s="244"/>
      <c r="S489" s="244"/>
      <c r="T489" s="245"/>
      <c r="U489" s="13"/>
      <c r="V489" s="13"/>
      <c r="W489" s="13"/>
      <c r="X489" s="13"/>
      <c r="Y489" s="13"/>
      <c r="Z489" s="13"/>
      <c r="AA489" s="13"/>
      <c r="AB489" s="13"/>
      <c r="AC489" s="13"/>
      <c r="AD489" s="13"/>
      <c r="AE489" s="13"/>
      <c r="AT489" s="246" t="s">
        <v>166</v>
      </c>
      <c r="AU489" s="246" t="s">
        <v>82</v>
      </c>
      <c r="AV489" s="13" t="s">
        <v>85</v>
      </c>
      <c r="AW489" s="13" t="s">
        <v>34</v>
      </c>
      <c r="AX489" s="13" t="s">
        <v>82</v>
      </c>
      <c r="AY489" s="246" t="s">
        <v>158</v>
      </c>
    </row>
    <row r="490" spans="1:65" s="2" customFormat="1" ht="16.5" customHeight="1">
      <c r="A490" s="38"/>
      <c r="B490" s="39"/>
      <c r="C490" s="259" t="s">
        <v>864</v>
      </c>
      <c r="D490" s="259" t="s">
        <v>199</v>
      </c>
      <c r="E490" s="260" t="s">
        <v>781</v>
      </c>
      <c r="F490" s="261" t="s">
        <v>782</v>
      </c>
      <c r="G490" s="262" t="s">
        <v>202</v>
      </c>
      <c r="H490" s="263">
        <v>36</v>
      </c>
      <c r="I490" s="264"/>
      <c r="J490" s="265">
        <f>ROUND(I490*H490,2)</f>
        <v>0</v>
      </c>
      <c r="K490" s="261" t="s">
        <v>19</v>
      </c>
      <c r="L490" s="266"/>
      <c r="M490" s="267" t="s">
        <v>19</v>
      </c>
      <c r="N490" s="268" t="s">
        <v>45</v>
      </c>
      <c r="O490" s="84"/>
      <c r="P490" s="228">
        <f>O490*H490</f>
        <v>0</v>
      </c>
      <c r="Q490" s="228">
        <v>0</v>
      </c>
      <c r="R490" s="228">
        <f>Q490*H490</f>
        <v>0</v>
      </c>
      <c r="S490" s="228">
        <v>0</v>
      </c>
      <c r="T490" s="229">
        <f>S490*H490</f>
        <v>0</v>
      </c>
      <c r="U490" s="38"/>
      <c r="V490" s="38"/>
      <c r="W490" s="38"/>
      <c r="X490" s="38"/>
      <c r="Y490" s="38"/>
      <c r="Z490" s="38"/>
      <c r="AA490" s="38"/>
      <c r="AB490" s="38"/>
      <c r="AC490" s="38"/>
      <c r="AD490" s="38"/>
      <c r="AE490" s="38"/>
      <c r="AR490" s="230" t="s">
        <v>241</v>
      </c>
      <c r="AT490" s="230" t="s">
        <v>199</v>
      </c>
      <c r="AU490" s="230" t="s">
        <v>82</v>
      </c>
      <c r="AY490" s="17" t="s">
        <v>158</v>
      </c>
      <c r="BE490" s="231">
        <f>IF(N490="základní",J490,0)</f>
        <v>0</v>
      </c>
      <c r="BF490" s="231">
        <f>IF(N490="snížená",J490,0)</f>
        <v>0</v>
      </c>
      <c r="BG490" s="231">
        <f>IF(N490="zákl. přenesená",J490,0)</f>
        <v>0</v>
      </c>
      <c r="BH490" s="231">
        <f>IF(N490="sníž. přenesená",J490,0)</f>
        <v>0</v>
      </c>
      <c r="BI490" s="231">
        <f>IF(N490="nulová",J490,0)</f>
        <v>0</v>
      </c>
      <c r="BJ490" s="17" t="s">
        <v>82</v>
      </c>
      <c r="BK490" s="231">
        <f>ROUND(I490*H490,2)</f>
        <v>0</v>
      </c>
      <c r="BL490" s="17" t="s">
        <v>236</v>
      </c>
      <c r="BM490" s="230" t="s">
        <v>1415</v>
      </c>
    </row>
    <row r="491" spans="1:47" s="2" customFormat="1" ht="12">
      <c r="A491" s="38"/>
      <c r="B491" s="39"/>
      <c r="C491" s="40"/>
      <c r="D491" s="232" t="s">
        <v>165</v>
      </c>
      <c r="E491" s="40"/>
      <c r="F491" s="233" t="s">
        <v>782</v>
      </c>
      <c r="G491" s="40"/>
      <c r="H491" s="40"/>
      <c r="I491" s="136"/>
      <c r="J491" s="40"/>
      <c r="K491" s="40"/>
      <c r="L491" s="44"/>
      <c r="M491" s="234"/>
      <c r="N491" s="235"/>
      <c r="O491" s="84"/>
      <c r="P491" s="84"/>
      <c r="Q491" s="84"/>
      <c r="R491" s="84"/>
      <c r="S491" s="84"/>
      <c r="T491" s="85"/>
      <c r="U491" s="38"/>
      <c r="V491" s="38"/>
      <c r="W491" s="38"/>
      <c r="X491" s="38"/>
      <c r="Y491" s="38"/>
      <c r="Z491" s="38"/>
      <c r="AA491" s="38"/>
      <c r="AB491" s="38"/>
      <c r="AC491" s="38"/>
      <c r="AD491" s="38"/>
      <c r="AE491" s="38"/>
      <c r="AT491" s="17" t="s">
        <v>165</v>
      </c>
      <c r="AU491" s="17" t="s">
        <v>82</v>
      </c>
    </row>
    <row r="492" spans="1:51" s="13" customFormat="1" ht="12">
      <c r="A492" s="13"/>
      <c r="B492" s="236"/>
      <c r="C492" s="237"/>
      <c r="D492" s="232" t="s">
        <v>166</v>
      </c>
      <c r="E492" s="238" t="s">
        <v>19</v>
      </c>
      <c r="F492" s="239" t="s">
        <v>1602</v>
      </c>
      <c r="G492" s="237"/>
      <c r="H492" s="240">
        <v>36</v>
      </c>
      <c r="I492" s="241"/>
      <c r="J492" s="237"/>
      <c r="K492" s="237"/>
      <c r="L492" s="242"/>
      <c r="M492" s="243"/>
      <c r="N492" s="244"/>
      <c r="O492" s="244"/>
      <c r="P492" s="244"/>
      <c r="Q492" s="244"/>
      <c r="R492" s="244"/>
      <c r="S492" s="244"/>
      <c r="T492" s="245"/>
      <c r="U492" s="13"/>
      <c r="V492" s="13"/>
      <c r="W492" s="13"/>
      <c r="X492" s="13"/>
      <c r="Y492" s="13"/>
      <c r="Z492" s="13"/>
      <c r="AA492" s="13"/>
      <c r="AB492" s="13"/>
      <c r="AC492" s="13"/>
      <c r="AD492" s="13"/>
      <c r="AE492" s="13"/>
      <c r="AT492" s="246" t="s">
        <v>166</v>
      </c>
      <c r="AU492" s="246" t="s">
        <v>82</v>
      </c>
      <c r="AV492" s="13" t="s">
        <v>85</v>
      </c>
      <c r="AW492" s="13" t="s">
        <v>34</v>
      </c>
      <c r="AX492" s="13" t="s">
        <v>82</v>
      </c>
      <c r="AY492" s="246" t="s">
        <v>158</v>
      </c>
    </row>
    <row r="493" spans="1:65" s="2" customFormat="1" ht="21.75" customHeight="1">
      <c r="A493" s="38"/>
      <c r="B493" s="39"/>
      <c r="C493" s="219" t="s">
        <v>869</v>
      </c>
      <c r="D493" s="219" t="s">
        <v>159</v>
      </c>
      <c r="E493" s="220" t="s">
        <v>890</v>
      </c>
      <c r="F493" s="221" t="s">
        <v>891</v>
      </c>
      <c r="G493" s="222" t="s">
        <v>202</v>
      </c>
      <c r="H493" s="223">
        <v>8</v>
      </c>
      <c r="I493" s="224"/>
      <c r="J493" s="225">
        <f>ROUND(I493*H493,2)</f>
        <v>0</v>
      </c>
      <c r="K493" s="221" t="s">
        <v>213</v>
      </c>
      <c r="L493" s="44"/>
      <c r="M493" s="226" t="s">
        <v>19</v>
      </c>
      <c r="N493" s="227" t="s">
        <v>45</v>
      </c>
      <c r="O493" s="84"/>
      <c r="P493" s="228">
        <f>O493*H493</f>
        <v>0</v>
      </c>
      <c r="Q493" s="228">
        <v>0</v>
      </c>
      <c r="R493" s="228">
        <f>Q493*H493</f>
        <v>0</v>
      </c>
      <c r="S493" s="228">
        <v>0</v>
      </c>
      <c r="T493" s="229">
        <f>S493*H493</f>
        <v>0</v>
      </c>
      <c r="U493" s="38"/>
      <c r="V493" s="38"/>
      <c r="W493" s="38"/>
      <c r="X493" s="38"/>
      <c r="Y493" s="38"/>
      <c r="Z493" s="38"/>
      <c r="AA493" s="38"/>
      <c r="AB493" s="38"/>
      <c r="AC493" s="38"/>
      <c r="AD493" s="38"/>
      <c r="AE493" s="38"/>
      <c r="AR493" s="230" t="s">
        <v>236</v>
      </c>
      <c r="AT493" s="230" t="s">
        <v>159</v>
      </c>
      <c r="AU493" s="230" t="s">
        <v>82</v>
      </c>
      <c r="AY493" s="17" t="s">
        <v>158</v>
      </c>
      <c r="BE493" s="231">
        <f>IF(N493="základní",J493,0)</f>
        <v>0</v>
      </c>
      <c r="BF493" s="231">
        <f>IF(N493="snížená",J493,0)</f>
        <v>0</v>
      </c>
      <c r="BG493" s="231">
        <f>IF(N493="zákl. přenesená",J493,0)</f>
        <v>0</v>
      </c>
      <c r="BH493" s="231">
        <f>IF(N493="sníž. přenesená",J493,0)</f>
        <v>0</v>
      </c>
      <c r="BI493" s="231">
        <f>IF(N493="nulová",J493,0)</f>
        <v>0</v>
      </c>
      <c r="BJ493" s="17" t="s">
        <v>82</v>
      </c>
      <c r="BK493" s="231">
        <f>ROUND(I493*H493,2)</f>
        <v>0</v>
      </c>
      <c r="BL493" s="17" t="s">
        <v>236</v>
      </c>
      <c r="BM493" s="230" t="s">
        <v>892</v>
      </c>
    </row>
    <row r="494" spans="1:47" s="2" customFormat="1" ht="12">
      <c r="A494" s="38"/>
      <c r="B494" s="39"/>
      <c r="C494" s="40"/>
      <c r="D494" s="232" t="s">
        <v>165</v>
      </c>
      <c r="E494" s="40"/>
      <c r="F494" s="233" t="s">
        <v>891</v>
      </c>
      <c r="G494" s="40"/>
      <c r="H494" s="40"/>
      <c r="I494" s="136"/>
      <c r="J494" s="40"/>
      <c r="K494" s="40"/>
      <c r="L494" s="44"/>
      <c r="M494" s="234"/>
      <c r="N494" s="235"/>
      <c r="O494" s="84"/>
      <c r="P494" s="84"/>
      <c r="Q494" s="84"/>
      <c r="R494" s="84"/>
      <c r="S494" s="84"/>
      <c r="T494" s="85"/>
      <c r="U494" s="38"/>
      <c r="V494" s="38"/>
      <c r="W494" s="38"/>
      <c r="X494" s="38"/>
      <c r="Y494" s="38"/>
      <c r="Z494" s="38"/>
      <c r="AA494" s="38"/>
      <c r="AB494" s="38"/>
      <c r="AC494" s="38"/>
      <c r="AD494" s="38"/>
      <c r="AE494" s="38"/>
      <c r="AT494" s="17" t="s">
        <v>165</v>
      </c>
      <c r="AU494" s="17" t="s">
        <v>82</v>
      </c>
    </row>
    <row r="495" spans="1:65" s="2" customFormat="1" ht="16.5" customHeight="1">
      <c r="A495" s="38"/>
      <c r="B495" s="39"/>
      <c r="C495" s="259" t="s">
        <v>874</v>
      </c>
      <c r="D495" s="259" t="s">
        <v>199</v>
      </c>
      <c r="E495" s="260" t="s">
        <v>894</v>
      </c>
      <c r="F495" s="261" t="s">
        <v>895</v>
      </c>
      <c r="G495" s="262" t="s">
        <v>202</v>
      </c>
      <c r="H495" s="263">
        <v>8</v>
      </c>
      <c r="I495" s="264"/>
      <c r="J495" s="265">
        <f>ROUND(I495*H495,2)</f>
        <v>0</v>
      </c>
      <c r="K495" s="261" t="s">
        <v>19</v>
      </c>
      <c r="L495" s="266"/>
      <c r="M495" s="267" t="s">
        <v>19</v>
      </c>
      <c r="N495" s="268" t="s">
        <v>45</v>
      </c>
      <c r="O495" s="84"/>
      <c r="P495" s="228">
        <f>O495*H495</f>
        <v>0</v>
      </c>
      <c r="Q495" s="228">
        <v>0</v>
      </c>
      <c r="R495" s="228">
        <f>Q495*H495</f>
        <v>0</v>
      </c>
      <c r="S495" s="228">
        <v>0</v>
      </c>
      <c r="T495" s="229">
        <f>S495*H495</f>
        <v>0</v>
      </c>
      <c r="U495" s="38"/>
      <c r="V495" s="38"/>
      <c r="W495" s="38"/>
      <c r="X495" s="38"/>
      <c r="Y495" s="38"/>
      <c r="Z495" s="38"/>
      <c r="AA495" s="38"/>
      <c r="AB495" s="38"/>
      <c r="AC495" s="38"/>
      <c r="AD495" s="38"/>
      <c r="AE495" s="38"/>
      <c r="AR495" s="230" t="s">
        <v>241</v>
      </c>
      <c r="AT495" s="230" t="s">
        <v>199</v>
      </c>
      <c r="AU495" s="230" t="s">
        <v>82</v>
      </c>
      <c r="AY495" s="17" t="s">
        <v>158</v>
      </c>
      <c r="BE495" s="231">
        <f>IF(N495="základní",J495,0)</f>
        <v>0</v>
      </c>
      <c r="BF495" s="231">
        <f>IF(N495="snížená",J495,0)</f>
        <v>0</v>
      </c>
      <c r="BG495" s="231">
        <f>IF(N495="zákl. přenesená",J495,0)</f>
        <v>0</v>
      </c>
      <c r="BH495" s="231">
        <f>IF(N495="sníž. přenesená",J495,0)</f>
        <v>0</v>
      </c>
      <c r="BI495" s="231">
        <f>IF(N495="nulová",J495,0)</f>
        <v>0</v>
      </c>
      <c r="BJ495" s="17" t="s">
        <v>82</v>
      </c>
      <c r="BK495" s="231">
        <f>ROUND(I495*H495,2)</f>
        <v>0</v>
      </c>
      <c r="BL495" s="17" t="s">
        <v>236</v>
      </c>
      <c r="BM495" s="230" t="s">
        <v>896</v>
      </c>
    </row>
    <row r="496" spans="1:47" s="2" customFormat="1" ht="12">
      <c r="A496" s="38"/>
      <c r="B496" s="39"/>
      <c r="C496" s="40"/>
      <c r="D496" s="232" t="s">
        <v>165</v>
      </c>
      <c r="E496" s="40"/>
      <c r="F496" s="233" t="s">
        <v>895</v>
      </c>
      <c r="G496" s="40"/>
      <c r="H496" s="40"/>
      <c r="I496" s="136"/>
      <c r="J496" s="40"/>
      <c r="K496" s="40"/>
      <c r="L496" s="44"/>
      <c r="M496" s="234"/>
      <c r="N496" s="235"/>
      <c r="O496" s="84"/>
      <c r="P496" s="84"/>
      <c r="Q496" s="84"/>
      <c r="R496" s="84"/>
      <c r="S496" s="84"/>
      <c r="T496" s="85"/>
      <c r="U496" s="38"/>
      <c r="V496" s="38"/>
      <c r="W496" s="38"/>
      <c r="X496" s="38"/>
      <c r="Y496" s="38"/>
      <c r="Z496" s="38"/>
      <c r="AA496" s="38"/>
      <c r="AB496" s="38"/>
      <c r="AC496" s="38"/>
      <c r="AD496" s="38"/>
      <c r="AE496" s="38"/>
      <c r="AT496" s="17" t="s">
        <v>165</v>
      </c>
      <c r="AU496" s="17" t="s">
        <v>82</v>
      </c>
    </row>
    <row r="497" spans="1:51" s="13" customFormat="1" ht="12">
      <c r="A497" s="13"/>
      <c r="B497" s="236"/>
      <c r="C497" s="237"/>
      <c r="D497" s="232" t="s">
        <v>166</v>
      </c>
      <c r="E497" s="238" t="s">
        <v>19</v>
      </c>
      <c r="F497" s="239" t="s">
        <v>1596</v>
      </c>
      <c r="G497" s="237"/>
      <c r="H497" s="240">
        <v>8</v>
      </c>
      <c r="I497" s="241"/>
      <c r="J497" s="237"/>
      <c r="K497" s="237"/>
      <c r="L497" s="242"/>
      <c r="M497" s="243"/>
      <c r="N497" s="244"/>
      <c r="O497" s="244"/>
      <c r="P497" s="244"/>
      <c r="Q497" s="244"/>
      <c r="R497" s="244"/>
      <c r="S497" s="244"/>
      <c r="T497" s="245"/>
      <c r="U497" s="13"/>
      <c r="V497" s="13"/>
      <c r="W497" s="13"/>
      <c r="X497" s="13"/>
      <c r="Y497" s="13"/>
      <c r="Z497" s="13"/>
      <c r="AA497" s="13"/>
      <c r="AB497" s="13"/>
      <c r="AC497" s="13"/>
      <c r="AD497" s="13"/>
      <c r="AE497" s="13"/>
      <c r="AT497" s="246" t="s">
        <v>166</v>
      </c>
      <c r="AU497" s="246" t="s">
        <v>82</v>
      </c>
      <c r="AV497" s="13" t="s">
        <v>85</v>
      </c>
      <c r="AW497" s="13" t="s">
        <v>34</v>
      </c>
      <c r="AX497" s="13" t="s">
        <v>82</v>
      </c>
      <c r="AY497" s="246" t="s">
        <v>158</v>
      </c>
    </row>
    <row r="498" spans="1:65" s="2" customFormat="1" ht="16.5" customHeight="1">
      <c r="A498" s="38"/>
      <c r="B498" s="39"/>
      <c r="C498" s="219" t="s">
        <v>879</v>
      </c>
      <c r="D498" s="219" t="s">
        <v>159</v>
      </c>
      <c r="E498" s="220" t="s">
        <v>899</v>
      </c>
      <c r="F498" s="221" t="s">
        <v>900</v>
      </c>
      <c r="G498" s="222" t="s">
        <v>202</v>
      </c>
      <c r="H498" s="223">
        <v>1</v>
      </c>
      <c r="I498" s="224"/>
      <c r="J498" s="225">
        <f>ROUND(I498*H498,2)</f>
        <v>0</v>
      </c>
      <c r="K498" s="221" t="s">
        <v>213</v>
      </c>
      <c r="L498" s="44"/>
      <c r="M498" s="226" t="s">
        <v>19</v>
      </c>
      <c r="N498" s="227" t="s">
        <v>45</v>
      </c>
      <c r="O498" s="84"/>
      <c r="P498" s="228">
        <f>O498*H498</f>
        <v>0</v>
      </c>
      <c r="Q498" s="228">
        <v>0</v>
      </c>
      <c r="R498" s="228">
        <f>Q498*H498</f>
        <v>0</v>
      </c>
      <c r="S498" s="228">
        <v>0</v>
      </c>
      <c r="T498" s="229">
        <f>S498*H498</f>
        <v>0</v>
      </c>
      <c r="U498" s="38"/>
      <c r="V498" s="38"/>
      <c r="W498" s="38"/>
      <c r="X498" s="38"/>
      <c r="Y498" s="38"/>
      <c r="Z498" s="38"/>
      <c r="AA498" s="38"/>
      <c r="AB498" s="38"/>
      <c r="AC498" s="38"/>
      <c r="AD498" s="38"/>
      <c r="AE498" s="38"/>
      <c r="AR498" s="230" t="s">
        <v>236</v>
      </c>
      <c r="AT498" s="230" t="s">
        <v>159</v>
      </c>
      <c r="AU498" s="230" t="s">
        <v>82</v>
      </c>
      <c r="AY498" s="17" t="s">
        <v>158</v>
      </c>
      <c r="BE498" s="231">
        <f>IF(N498="základní",J498,0)</f>
        <v>0</v>
      </c>
      <c r="BF498" s="231">
        <f>IF(N498="snížená",J498,0)</f>
        <v>0</v>
      </c>
      <c r="BG498" s="231">
        <f>IF(N498="zákl. přenesená",J498,0)</f>
        <v>0</v>
      </c>
      <c r="BH498" s="231">
        <f>IF(N498="sníž. přenesená",J498,0)</f>
        <v>0</v>
      </c>
      <c r="BI498" s="231">
        <f>IF(N498="nulová",J498,0)</f>
        <v>0</v>
      </c>
      <c r="BJ498" s="17" t="s">
        <v>82</v>
      </c>
      <c r="BK498" s="231">
        <f>ROUND(I498*H498,2)</f>
        <v>0</v>
      </c>
      <c r="BL498" s="17" t="s">
        <v>236</v>
      </c>
      <c r="BM498" s="230" t="s">
        <v>901</v>
      </c>
    </row>
    <row r="499" spans="1:47" s="2" customFormat="1" ht="12">
      <c r="A499" s="38"/>
      <c r="B499" s="39"/>
      <c r="C499" s="40"/>
      <c r="D499" s="232" t="s">
        <v>165</v>
      </c>
      <c r="E499" s="40"/>
      <c r="F499" s="233" t="s">
        <v>902</v>
      </c>
      <c r="G499" s="40"/>
      <c r="H499" s="40"/>
      <c r="I499" s="136"/>
      <c r="J499" s="40"/>
      <c r="K499" s="40"/>
      <c r="L499" s="44"/>
      <c r="M499" s="234"/>
      <c r="N499" s="235"/>
      <c r="O499" s="84"/>
      <c r="P499" s="84"/>
      <c r="Q499" s="84"/>
      <c r="R499" s="84"/>
      <c r="S499" s="84"/>
      <c r="T499" s="85"/>
      <c r="U499" s="38"/>
      <c r="V499" s="38"/>
      <c r="W499" s="38"/>
      <c r="X499" s="38"/>
      <c r="Y499" s="38"/>
      <c r="Z499" s="38"/>
      <c r="AA499" s="38"/>
      <c r="AB499" s="38"/>
      <c r="AC499" s="38"/>
      <c r="AD499" s="38"/>
      <c r="AE499" s="38"/>
      <c r="AT499" s="17" t="s">
        <v>165</v>
      </c>
      <c r="AU499" s="17" t="s">
        <v>82</v>
      </c>
    </row>
    <row r="500" spans="1:65" s="2" customFormat="1" ht="16.5" customHeight="1">
      <c r="A500" s="38"/>
      <c r="B500" s="39"/>
      <c r="C500" s="259" t="s">
        <v>884</v>
      </c>
      <c r="D500" s="259" t="s">
        <v>199</v>
      </c>
      <c r="E500" s="260" t="s">
        <v>904</v>
      </c>
      <c r="F500" s="261" t="s">
        <v>905</v>
      </c>
      <c r="G500" s="262" t="s">
        <v>202</v>
      </c>
      <c r="H500" s="263">
        <v>1</v>
      </c>
      <c r="I500" s="264"/>
      <c r="J500" s="265">
        <f>ROUND(I500*H500,2)</f>
        <v>0</v>
      </c>
      <c r="K500" s="261" t="s">
        <v>19</v>
      </c>
      <c r="L500" s="266"/>
      <c r="M500" s="267" t="s">
        <v>19</v>
      </c>
      <c r="N500" s="268" t="s">
        <v>45</v>
      </c>
      <c r="O500" s="84"/>
      <c r="P500" s="228">
        <f>O500*H500</f>
        <v>0</v>
      </c>
      <c r="Q500" s="228">
        <v>0</v>
      </c>
      <c r="R500" s="228">
        <f>Q500*H500</f>
        <v>0</v>
      </c>
      <c r="S500" s="228">
        <v>0</v>
      </c>
      <c r="T500" s="229">
        <f>S500*H500</f>
        <v>0</v>
      </c>
      <c r="U500" s="38"/>
      <c r="V500" s="38"/>
      <c r="W500" s="38"/>
      <c r="X500" s="38"/>
      <c r="Y500" s="38"/>
      <c r="Z500" s="38"/>
      <c r="AA500" s="38"/>
      <c r="AB500" s="38"/>
      <c r="AC500" s="38"/>
      <c r="AD500" s="38"/>
      <c r="AE500" s="38"/>
      <c r="AR500" s="230" t="s">
        <v>241</v>
      </c>
      <c r="AT500" s="230" t="s">
        <v>199</v>
      </c>
      <c r="AU500" s="230" t="s">
        <v>82</v>
      </c>
      <c r="AY500" s="17" t="s">
        <v>158</v>
      </c>
      <c r="BE500" s="231">
        <f>IF(N500="základní",J500,0)</f>
        <v>0</v>
      </c>
      <c r="BF500" s="231">
        <f>IF(N500="snížená",J500,0)</f>
        <v>0</v>
      </c>
      <c r="BG500" s="231">
        <f>IF(N500="zákl. přenesená",J500,0)</f>
        <v>0</v>
      </c>
      <c r="BH500" s="231">
        <f>IF(N500="sníž. přenesená",J500,0)</f>
        <v>0</v>
      </c>
      <c r="BI500" s="231">
        <f>IF(N500="nulová",J500,0)</f>
        <v>0</v>
      </c>
      <c r="BJ500" s="17" t="s">
        <v>82</v>
      </c>
      <c r="BK500" s="231">
        <f>ROUND(I500*H500,2)</f>
        <v>0</v>
      </c>
      <c r="BL500" s="17" t="s">
        <v>236</v>
      </c>
      <c r="BM500" s="230" t="s">
        <v>906</v>
      </c>
    </row>
    <row r="501" spans="1:47" s="2" customFormat="1" ht="12">
      <c r="A501" s="38"/>
      <c r="B501" s="39"/>
      <c r="C501" s="40"/>
      <c r="D501" s="232" t="s">
        <v>165</v>
      </c>
      <c r="E501" s="40"/>
      <c r="F501" s="233" t="s">
        <v>905</v>
      </c>
      <c r="G501" s="40"/>
      <c r="H501" s="40"/>
      <c r="I501" s="136"/>
      <c r="J501" s="40"/>
      <c r="K501" s="40"/>
      <c r="L501" s="44"/>
      <c r="M501" s="234"/>
      <c r="N501" s="235"/>
      <c r="O501" s="84"/>
      <c r="P501" s="84"/>
      <c r="Q501" s="84"/>
      <c r="R501" s="84"/>
      <c r="S501" s="84"/>
      <c r="T501" s="85"/>
      <c r="U501" s="38"/>
      <c r="V501" s="38"/>
      <c r="W501" s="38"/>
      <c r="X501" s="38"/>
      <c r="Y501" s="38"/>
      <c r="Z501" s="38"/>
      <c r="AA501" s="38"/>
      <c r="AB501" s="38"/>
      <c r="AC501" s="38"/>
      <c r="AD501" s="38"/>
      <c r="AE501" s="38"/>
      <c r="AT501" s="17" t="s">
        <v>165</v>
      </c>
      <c r="AU501" s="17" t="s">
        <v>82</v>
      </c>
    </row>
    <row r="502" spans="1:51" s="13" customFormat="1" ht="12">
      <c r="A502" s="13"/>
      <c r="B502" s="236"/>
      <c r="C502" s="237"/>
      <c r="D502" s="232" t="s">
        <v>166</v>
      </c>
      <c r="E502" s="238" t="s">
        <v>19</v>
      </c>
      <c r="F502" s="239" t="s">
        <v>1514</v>
      </c>
      <c r="G502" s="237"/>
      <c r="H502" s="240">
        <v>1</v>
      </c>
      <c r="I502" s="241"/>
      <c r="J502" s="237"/>
      <c r="K502" s="237"/>
      <c r="L502" s="242"/>
      <c r="M502" s="243"/>
      <c r="N502" s="244"/>
      <c r="O502" s="244"/>
      <c r="P502" s="244"/>
      <c r="Q502" s="244"/>
      <c r="R502" s="244"/>
      <c r="S502" s="244"/>
      <c r="T502" s="245"/>
      <c r="U502" s="13"/>
      <c r="V502" s="13"/>
      <c r="W502" s="13"/>
      <c r="X502" s="13"/>
      <c r="Y502" s="13"/>
      <c r="Z502" s="13"/>
      <c r="AA502" s="13"/>
      <c r="AB502" s="13"/>
      <c r="AC502" s="13"/>
      <c r="AD502" s="13"/>
      <c r="AE502" s="13"/>
      <c r="AT502" s="246" t="s">
        <v>166</v>
      </c>
      <c r="AU502" s="246" t="s">
        <v>82</v>
      </c>
      <c r="AV502" s="13" t="s">
        <v>85</v>
      </c>
      <c r="AW502" s="13" t="s">
        <v>34</v>
      </c>
      <c r="AX502" s="13" t="s">
        <v>82</v>
      </c>
      <c r="AY502" s="246" t="s">
        <v>158</v>
      </c>
    </row>
    <row r="503" spans="1:65" s="2" customFormat="1" ht="16.5" customHeight="1">
      <c r="A503" s="38"/>
      <c r="B503" s="39"/>
      <c r="C503" s="219" t="s">
        <v>889</v>
      </c>
      <c r="D503" s="219" t="s">
        <v>159</v>
      </c>
      <c r="E503" s="220" t="s">
        <v>909</v>
      </c>
      <c r="F503" s="221" t="s">
        <v>910</v>
      </c>
      <c r="G503" s="222" t="s">
        <v>202</v>
      </c>
      <c r="H503" s="223">
        <v>7</v>
      </c>
      <c r="I503" s="224"/>
      <c r="J503" s="225">
        <f>ROUND(I503*H503,2)</f>
        <v>0</v>
      </c>
      <c r="K503" s="221" t="s">
        <v>19</v>
      </c>
      <c r="L503" s="44"/>
      <c r="M503" s="226" t="s">
        <v>19</v>
      </c>
      <c r="N503" s="227" t="s">
        <v>45</v>
      </c>
      <c r="O503" s="84"/>
      <c r="P503" s="228">
        <f>O503*H503</f>
        <v>0</v>
      </c>
      <c r="Q503" s="228">
        <v>0</v>
      </c>
      <c r="R503" s="228">
        <f>Q503*H503</f>
        <v>0</v>
      </c>
      <c r="S503" s="228">
        <v>0</v>
      </c>
      <c r="T503" s="229">
        <f>S503*H503</f>
        <v>0</v>
      </c>
      <c r="U503" s="38"/>
      <c r="V503" s="38"/>
      <c r="W503" s="38"/>
      <c r="X503" s="38"/>
      <c r="Y503" s="38"/>
      <c r="Z503" s="38"/>
      <c r="AA503" s="38"/>
      <c r="AB503" s="38"/>
      <c r="AC503" s="38"/>
      <c r="AD503" s="38"/>
      <c r="AE503" s="38"/>
      <c r="AR503" s="230" t="s">
        <v>236</v>
      </c>
      <c r="AT503" s="230" t="s">
        <v>159</v>
      </c>
      <c r="AU503" s="230" t="s">
        <v>82</v>
      </c>
      <c r="AY503" s="17" t="s">
        <v>158</v>
      </c>
      <c r="BE503" s="231">
        <f>IF(N503="základní",J503,0)</f>
        <v>0</v>
      </c>
      <c r="BF503" s="231">
        <f>IF(N503="snížená",J503,0)</f>
        <v>0</v>
      </c>
      <c r="BG503" s="231">
        <f>IF(N503="zákl. přenesená",J503,0)</f>
        <v>0</v>
      </c>
      <c r="BH503" s="231">
        <f>IF(N503="sníž. přenesená",J503,0)</f>
        <v>0</v>
      </c>
      <c r="BI503" s="231">
        <f>IF(N503="nulová",J503,0)</f>
        <v>0</v>
      </c>
      <c r="BJ503" s="17" t="s">
        <v>82</v>
      </c>
      <c r="BK503" s="231">
        <f>ROUND(I503*H503,2)</f>
        <v>0</v>
      </c>
      <c r="BL503" s="17" t="s">
        <v>236</v>
      </c>
      <c r="BM503" s="230" t="s">
        <v>911</v>
      </c>
    </row>
    <row r="504" spans="1:47" s="2" customFormat="1" ht="12">
      <c r="A504" s="38"/>
      <c r="B504" s="39"/>
      <c r="C504" s="40"/>
      <c r="D504" s="232" t="s">
        <v>165</v>
      </c>
      <c r="E504" s="40"/>
      <c r="F504" s="233" t="s">
        <v>910</v>
      </c>
      <c r="G504" s="40"/>
      <c r="H504" s="40"/>
      <c r="I504" s="136"/>
      <c r="J504" s="40"/>
      <c r="K504" s="40"/>
      <c r="L504" s="44"/>
      <c r="M504" s="234"/>
      <c r="N504" s="235"/>
      <c r="O504" s="84"/>
      <c r="P504" s="84"/>
      <c r="Q504" s="84"/>
      <c r="R504" s="84"/>
      <c r="S504" s="84"/>
      <c r="T504" s="85"/>
      <c r="U504" s="38"/>
      <c r="V504" s="38"/>
      <c r="W504" s="38"/>
      <c r="X504" s="38"/>
      <c r="Y504" s="38"/>
      <c r="Z504" s="38"/>
      <c r="AA504" s="38"/>
      <c r="AB504" s="38"/>
      <c r="AC504" s="38"/>
      <c r="AD504" s="38"/>
      <c r="AE504" s="38"/>
      <c r="AT504" s="17" t="s">
        <v>165</v>
      </c>
      <c r="AU504" s="17" t="s">
        <v>82</v>
      </c>
    </row>
    <row r="505" spans="1:65" s="2" customFormat="1" ht="16.5" customHeight="1">
      <c r="A505" s="38"/>
      <c r="B505" s="39"/>
      <c r="C505" s="259" t="s">
        <v>893</v>
      </c>
      <c r="D505" s="259" t="s">
        <v>199</v>
      </c>
      <c r="E505" s="260" t="s">
        <v>913</v>
      </c>
      <c r="F505" s="261" t="s">
        <v>914</v>
      </c>
      <c r="G505" s="262" t="s">
        <v>202</v>
      </c>
      <c r="H505" s="263">
        <v>7</v>
      </c>
      <c r="I505" s="264"/>
      <c r="J505" s="265">
        <f>ROUND(I505*H505,2)</f>
        <v>0</v>
      </c>
      <c r="K505" s="261" t="s">
        <v>19</v>
      </c>
      <c r="L505" s="266"/>
      <c r="M505" s="267" t="s">
        <v>19</v>
      </c>
      <c r="N505" s="268" t="s">
        <v>45</v>
      </c>
      <c r="O505" s="84"/>
      <c r="P505" s="228">
        <f>O505*H505</f>
        <v>0</v>
      </c>
      <c r="Q505" s="228">
        <v>0</v>
      </c>
      <c r="R505" s="228">
        <f>Q505*H505</f>
        <v>0</v>
      </c>
      <c r="S505" s="228">
        <v>0</v>
      </c>
      <c r="T505" s="229">
        <f>S505*H505</f>
        <v>0</v>
      </c>
      <c r="U505" s="38"/>
      <c r="V505" s="38"/>
      <c r="W505" s="38"/>
      <c r="X505" s="38"/>
      <c r="Y505" s="38"/>
      <c r="Z505" s="38"/>
      <c r="AA505" s="38"/>
      <c r="AB505" s="38"/>
      <c r="AC505" s="38"/>
      <c r="AD505" s="38"/>
      <c r="AE505" s="38"/>
      <c r="AR505" s="230" t="s">
        <v>241</v>
      </c>
      <c r="AT505" s="230" t="s">
        <v>199</v>
      </c>
      <c r="AU505" s="230" t="s">
        <v>82</v>
      </c>
      <c r="AY505" s="17" t="s">
        <v>158</v>
      </c>
      <c r="BE505" s="231">
        <f>IF(N505="základní",J505,0)</f>
        <v>0</v>
      </c>
      <c r="BF505" s="231">
        <f>IF(N505="snížená",J505,0)</f>
        <v>0</v>
      </c>
      <c r="BG505" s="231">
        <f>IF(N505="zákl. přenesená",J505,0)</f>
        <v>0</v>
      </c>
      <c r="BH505" s="231">
        <f>IF(N505="sníž. přenesená",J505,0)</f>
        <v>0</v>
      </c>
      <c r="BI505" s="231">
        <f>IF(N505="nulová",J505,0)</f>
        <v>0</v>
      </c>
      <c r="BJ505" s="17" t="s">
        <v>82</v>
      </c>
      <c r="BK505" s="231">
        <f>ROUND(I505*H505,2)</f>
        <v>0</v>
      </c>
      <c r="BL505" s="17" t="s">
        <v>236</v>
      </c>
      <c r="BM505" s="230" t="s">
        <v>915</v>
      </c>
    </row>
    <row r="506" spans="1:47" s="2" customFormat="1" ht="12">
      <c r="A506" s="38"/>
      <c r="B506" s="39"/>
      <c r="C506" s="40"/>
      <c r="D506" s="232" t="s">
        <v>165</v>
      </c>
      <c r="E506" s="40"/>
      <c r="F506" s="233" t="s">
        <v>914</v>
      </c>
      <c r="G506" s="40"/>
      <c r="H506" s="40"/>
      <c r="I506" s="136"/>
      <c r="J506" s="40"/>
      <c r="K506" s="40"/>
      <c r="L506" s="44"/>
      <c r="M506" s="234"/>
      <c r="N506" s="235"/>
      <c r="O506" s="84"/>
      <c r="P506" s="84"/>
      <c r="Q506" s="84"/>
      <c r="R506" s="84"/>
      <c r="S506" s="84"/>
      <c r="T506" s="85"/>
      <c r="U506" s="38"/>
      <c r="V506" s="38"/>
      <c r="W506" s="38"/>
      <c r="X506" s="38"/>
      <c r="Y506" s="38"/>
      <c r="Z506" s="38"/>
      <c r="AA506" s="38"/>
      <c r="AB506" s="38"/>
      <c r="AC506" s="38"/>
      <c r="AD506" s="38"/>
      <c r="AE506" s="38"/>
      <c r="AT506" s="17" t="s">
        <v>165</v>
      </c>
      <c r="AU506" s="17" t="s">
        <v>82</v>
      </c>
    </row>
    <row r="507" spans="1:51" s="13" customFormat="1" ht="12">
      <c r="A507" s="13"/>
      <c r="B507" s="236"/>
      <c r="C507" s="237"/>
      <c r="D507" s="232" t="s">
        <v>166</v>
      </c>
      <c r="E507" s="238" t="s">
        <v>19</v>
      </c>
      <c r="F507" s="239" t="s">
        <v>1603</v>
      </c>
      <c r="G507" s="237"/>
      <c r="H507" s="240">
        <v>7</v>
      </c>
      <c r="I507" s="241"/>
      <c r="J507" s="237"/>
      <c r="K507" s="237"/>
      <c r="L507" s="242"/>
      <c r="M507" s="243"/>
      <c r="N507" s="244"/>
      <c r="O507" s="244"/>
      <c r="P507" s="244"/>
      <c r="Q507" s="244"/>
      <c r="R507" s="244"/>
      <c r="S507" s="244"/>
      <c r="T507" s="245"/>
      <c r="U507" s="13"/>
      <c r="V507" s="13"/>
      <c r="W507" s="13"/>
      <c r="X507" s="13"/>
      <c r="Y507" s="13"/>
      <c r="Z507" s="13"/>
      <c r="AA507" s="13"/>
      <c r="AB507" s="13"/>
      <c r="AC507" s="13"/>
      <c r="AD507" s="13"/>
      <c r="AE507" s="13"/>
      <c r="AT507" s="246" t="s">
        <v>166</v>
      </c>
      <c r="AU507" s="246" t="s">
        <v>82</v>
      </c>
      <c r="AV507" s="13" t="s">
        <v>85</v>
      </c>
      <c r="AW507" s="13" t="s">
        <v>34</v>
      </c>
      <c r="AX507" s="13" t="s">
        <v>82</v>
      </c>
      <c r="AY507" s="246" t="s">
        <v>158</v>
      </c>
    </row>
    <row r="508" spans="1:65" s="2" customFormat="1" ht="21.75" customHeight="1">
      <c r="A508" s="38"/>
      <c r="B508" s="39"/>
      <c r="C508" s="219" t="s">
        <v>898</v>
      </c>
      <c r="D508" s="219" t="s">
        <v>159</v>
      </c>
      <c r="E508" s="220" t="s">
        <v>918</v>
      </c>
      <c r="F508" s="221" t="s">
        <v>919</v>
      </c>
      <c r="G508" s="222" t="s">
        <v>202</v>
      </c>
      <c r="H508" s="223">
        <v>1</v>
      </c>
      <c r="I508" s="224"/>
      <c r="J508" s="225">
        <f>ROUND(I508*H508,2)</f>
        <v>0</v>
      </c>
      <c r="K508" s="221" t="s">
        <v>19</v>
      </c>
      <c r="L508" s="44"/>
      <c r="M508" s="226" t="s">
        <v>19</v>
      </c>
      <c r="N508" s="227" t="s">
        <v>45</v>
      </c>
      <c r="O508" s="84"/>
      <c r="P508" s="228">
        <f>O508*H508</f>
        <v>0</v>
      </c>
      <c r="Q508" s="228">
        <v>0</v>
      </c>
      <c r="R508" s="228">
        <f>Q508*H508</f>
        <v>0</v>
      </c>
      <c r="S508" s="228">
        <v>0</v>
      </c>
      <c r="T508" s="229">
        <f>S508*H508</f>
        <v>0</v>
      </c>
      <c r="U508" s="38"/>
      <c r="V508" s="38"/>
      <c r="W508" s="38"/>
      <c r="X508" s="38"/>
      <c r="Y508" s="38"/>
      <c r="Z508" s="38"/>
      <c r="AA508" s="38"/>
      <c r="AB508" s="38"/>
      <c r="AC508" s="38"/>
      <c r="AD508" s="38"/>
      <c r="AE508" s="38"/>
      <c r="AR508" s="230" t="s">
        <v>236</v>
      </c>
      <c r="AT508" s="230" t="s">
        <v>159</v>
      </c>
      <c r="AU508" s="230" t="s">
        <v>82</v>
      </c>
      <c r="AY508" s="17" t="s">
        <v>158</v>
      </c>
      <c r="BE508" s="231">
        <f>IF(N508="základní",J508,0)</f>
        <v>0</v>
      </c>
      <c r="BF508" s="231">
        <f>IF(N508="snížená",J508,0)</f>
        <v>0</v>
      </c>
      <c r="BG508" s="231">
        <f>IF(N508="zákl. přenesená",J508,0)</f>
        <v>0</v>
      </c>
      <c r="BH508" s="231">
        <f>IF(N508="sníž. přenesená",J508,0)</f>
        <v>0</v>
      </c>
      <c r="BI508" s="231">
        <f>IF(N508="nulová",J508,0)</f>
        <v>0</v>
      </c>
      <c r="BJ508" s="17" t="s">
        <v>82</v>
      </c>
      <c r="BK508" s="231">
        <f>ROUND(I508*H508,2)</f>
        <v>0</v>
      </c>
      <c r="BL508" s="17" t="s">
        <v>236</v>
      </c>
      <c r="BM508" s="230" t="s">
        <v>920</v>
      </c>
    </row>
    <row r="509" spans="1:47" s="2" customFormat="1" ht="12">
      <c r="A509" s="38"/>
      <c r="B509" s="39"/>
      <c r="C509" s="40"/>
      <c r="D509" s="232" t="s">
        <v>165</v>
      </c>
      <c r="E509" s="40"/>
      <c r="F509" s="233" t="s">
        <v>919</v>
      </c>
      <c r="G509" s="40"/>
      <c r="H509" s="40"/>
      <c r="I509" s="136"/>
      <c r="J509" s="40"/>
      <c r="K509" s="40"/>
      <c r="L509" s="44"/>
      <c r="M509" s="234"/>
      <c r="N509" s="235"/>
      <c r="O509" s="84"/>
      <c r="P509" s="84"/>
      <c r="Q509" s="84"/>
      <c r="R509" s="84"/>
      <c r="S509" s="84"/>
      <c r="T509" s="85"/>
      <c r="U509" s="38"/>
      <c r="V509" s="38"/>
      <c r="W509" s="38"/>
      <c r="X509" s="38"/>
      <c r="Y509" s="38"/>
      <c r="Z509" s="38"/>
      <c r="AA509" s="38"/>
      <c r="AB509" s="38"/>
      <c r="AC509" s="38"/>
      <c r="AD509" s="38"/>
      <c r="AE509" s="38"/>
      <c r="AT509" s="17" t="s">
        <v>165</v>
      </c>
      <c r="AU509" s="17" t="s">
        <v>82</v>
      </c>
    </row>
    <row r="510" spans="1:65" s="2" customFormat="1" ht="33" customHeight="1">
      <c r="A510" s="38"/>
      <c r="B510" s="39"/>
      <c r="C510" s="259" t="s">
        <v>903</v>
      </c>
      <c r="D510" s="259" t="s">
        <v>199</v>
      </c>
      <c r="E510" s="260" t="s">
        <v>922</v>
      </c>
      <c r="F510" s="261" t="s">
        <v>923</v>
      </c>
      <c r="G510" s="262" t="s">
        <v>202</v>
      </c>
      <c r="H510" s="263">
        <v>1</v>
      </c>
      <c r="I510" s="264"/>
      <c r="J510" s="265">
        <f>ROUND(I510*H510,2)</f>
        <v>0</v>
      </c>
      <c r="K510" s="261" t="s">
        <v>19</v>
      </c>
      <c r="L510" s="266"/>
      <c r="M510" s="267" t="s">
        <v>19</v>
      </c>
      <c r="N510" s="268" t="s">
        <v>45</v>
      </c>
      <c r="O510" s="84"/>
      <c r="P510" s="228">
        <f>O510*H510</f>
        <v>0</v>
      </c>
      <c r="Q510" s="228">
        <v>0</v>
      </c>
      <c r="R510" s="228">
        <f>Q510*H510</f>
        <v>0</v>
      </c>
      <c r="S510" s="228">
        <v>0</v>
      </c>
      <c r="T510" s="229">
        <f>S510*H510</f>
        <v>0</v>
      </c>
      <c r="U510" s="38"/>
      <c r="V510" s="38"/>
      <c r="W510" s="38"/>
      <c r="X510" s="38"/>
      <c r="Y510" s="38"/>
      <c r="Z510" s="38"/>
      <c r="AA510" s="38"/>
      <c r="AB510" s="38"/>
      <c r="AC510" s="38"/>
      <c r="AD510" s="38"/>
      <c r="AE510" s="38"/>
      <c r="AR510" s="230" t="s">
        <v>241</v>
      </c>
      <c r="AT510" s="230" t="s">
        <v>199</v>
      </c>
      <c r="AU510" s="230" t="s">
        <v>82</v>
      </c>
      <c r="AY510" s="17" t="s">
        <v>158</v>
      </c>
      <c r="BE510" s="231">
        <f>IF(N510="základní",J510,0)</f>
        <v>0</v>
      </c>
      <c r="BF510" s="231">
        <f>IF(N510="snížená",J510,0)</f>
        <v>0</v>
      </c>
      <c r="BG510" s="231">
        <f>IF(N510="zákl. přenesená",J510,0)</f>
        <v>0</v>
      </c>
      <c r="BH510" s="231">
        <f>IF(N510="sníž. přenesená",J510,0)</f>
        <v>0</v>
      </c>
      <c r="BI510" s="231">
        <f>IF(N510="nulová",J510,0)</f>
        <v>0</v>
      </c>
      <c r="BJ510" s="17" t="s">
        <v>82</v>
      </c>
      <c r="BK510" s="231">
        <f>ROUND(I510*H510,2)</f>
        <v>0</v>
      </c>
      <c r="BL510" s="17" t="s">
        <v>236</v>
      </c>
      <c r="BM510" s="230" t="s">
        <v>924</v>
      </c>
    </row>
    <row r="511" spans="1:47" s="2" customFormat="1" ht="12">
      <c r="A511" s="38"/>
      <c r="B511" s="39"/>
      <c r="C511" s="40"/>
      <c r="D511" s="232" t="s">
        <v>165</v>
      </c>
      <c r="E511" s="40"/>
      <c r="F511" s="233" t="s">
        <v>1418</v>
      </c>
      <c r="G511" s="40"/>
      <c r="H511" s="40"/>
      <c r="I511" s="136"/>
      <c r="J511" s="40"/>
      <c r="K511" s="40"/>
      <c r="L511" s="44"/>
      <c r="M511" s="234"/>
      <c r="N511" s="235"/>
      <c r="O511" s="84"/>
      <c r="P511" s="84"/>
      <c r="Q511" s="84"/>
      <c r="R511" s="84"/>
      <c r="S511" s="84"/>
      <c r="T511" s="85"/>
      <c r="U511" s="38"/>
      <c r="V511" s="38"/>
      <c r="W511" s="38"/>
      <c r="X511" s="38"/>
      <c r="Y511" s="38"/>
      <c r="Z511" s="38"/>
      <c r="AA511" s="38"/>
      <c r="AB511" s="38"/>
      <c r="AC511" s="38"/>
      <c r="AD511" s="38"/>
      <c r="AE511" s="38"/>
      <c r="AT511" s="17" t="s">
        <v>165</v>
      </c>
      <c r="AU511" s="17" t="s">
        <v>82</v>
      </c>
    </row>
    <row r="512" spans="1:51" s="13" customFormat="1" ht="12">
      <c r="A512" s="13"/>
      <c r="B512" s="236"/>
      <c r="C512" s="237"/>
      <c r="D512" s="232" t="s">
        <v>166</v>
      </c>
      <c r="E512" s="238" t="s">
        <v>19</v>
      </c>
      <c r="F512" s="239" t="s">
        <v>1604</v>
      </c>
      <c r="G512" s="237"/>
      <c r="H512" s="240">
        <v>1</v>
      </c>
      <c r="I512" s="241"/>
      <c r="J512" s="237"/>
      <c r="K512" s="237"/>
      <c r="L512" s="242"/>
      <c r="M512" s="243"/>
      <c r="N512" s="244"/>
      <c r="O512" s="244"/>
      <c r="P512" s="244"/>
      <c r="Q512" s="244"/>
      <c r="R512" s="244"/>
      <c r="S512" s="244"/>
      <c r="T512" s="245"/>
      <c r="U512" s="13"/>
      <c r="V512" s="13"/>
      <c r="W512" s="13"/>
      <c r="X512" s="13"/>
      <c r="Y512" s="13"/>
      <c r="Z512" s="13"/>
      <c r="AA512" s="13"/>
      <c r="AB512" s="13"/>
      <c r="AC512" s="13"/>
      <c r="AD512" s="13"/>
      <c r="AE512" s="13"/>
      <c r="AT512" s="246" t="s">
        <v>166</v>
      </c>
      <c r="AU512" s="246" t="s">
        <v>82</v>
      </c>
      <c r="AV512" s="13" t="s">
        <v>85</v>
      </c>
      <c r="AW512" s="13" t="s">
        <v>34</v>
      </c>
      <c r="AX512" s="13" t="s">
        <v>82</v>
      </c>
      <c r="AY512" s="246" t="s">
        <v>158</v>
      </c>
    </row>
    <row r="513" spans="1:65" s="2" customFormat="1" ht="16.5" customHeight="1">
      <c r="A513" s="38"/>
      <c r="B513" s="39"/>
      <c r="C513" s="259" t="s">
        <v>908</v>
      </c>
      <c r="D513" s="259" t="s">
        <v>199</v>
      </c>
      <c r="E513" s="260" t="s">
        <v>928</v>
      </c>
      <c r="F513" s="261" t="s">
        <v>929</v>
      </c>
      <c r="G513" s="262" t="s">
        <v>202</v>
      </c>
      <c r="H513" s="263">
        <v>1</v>
      </c>
      <c r="I513" s="264"/>
      <c r="J513" s="265">
        <f>ROUND(I513*H513,2)</f>
        <v>0</v>
      </c>
      <c r="K513" s="261" t="s">
        <v>19</v>
      </c>
      <c r="L513" s="266"/>
      <c r="M513" s="267" t="s">
        <v>19</v>
      </c>
      <c r="N513" s="268" t="s">
        <v>45</v>
      </c>
      <c r="O513" s="84"/>
      <c r="P513" s="228">
        <f>O513*H513</f>
        <v>0</v>
      </c>
      <c r="Q513" s="228">
        <v>0</v>
      </c>
      <c r="R513" s="228">
        <f>Q513*H513</f>
        <v>0</v>
      </c>
      <c r="S513" s="228">
        <v>0</v>
      </c>
      <c r="T513" s="229">
        <f>S513*H513</f>
        <v>0</v>
      </c>
      <c r="U513" s="38"/>
      <c r="V513" s="38"/>
      <c r="W513" s="38"/>
      <c r="X513" s="38"/>
      <c r="Y513" s="38"/>
      <c r="Z513" s="38"/>
      <c r="AA513" s="38"/>
      <c r="AB513" s="38"/>
      <c r="AC513" s="38"/>
      <c r="AD513" s="38"/>
      <c r="AE513" s="38"/>
      <c r="AR513" s="230" t="s">
        <v>241</v>
      </c>
      <c r="AT513" s="230" t="s">
        <v>199</v>
      </c>
      <c r="AU513" s="230" t="s">
        <v>82</v>
      </c>
      <c r="AY513" s="17" t="s">
        <v>158</v>
      </c>
      <c r="BE513" s="231">
        <f>IF(N513="základní",J513,0)</f>
        <v>0</v>
      </c>
      <c r="BF513" s="231">
        <f>IF(N513="snížená",J513,0)</f>
        <v>0</v>
      </c>
      <c r="BG513" s="231">
        <f>IF(N513="zákl. přenesená",J513,0)</f>
        <v>0</v>
      </c>
      <c r="BH513" s="231">
        <f>IF(N513="sníž. přenesená",J513,0)</f>
        <v>0</v>
      </c>
      <c r="BI513" s="231">
        <f>IF(N513="nulová",J513,0)</f>
        <v>0</v>
      </c>
      <c r="BJ513" s="17" t="s">
        <v>82</v>
      </c>
      <c r="BK513" s="231">
        <f>ROUND(I513*H513,2)</f>
        <v>0</v>
      </c>
      <c r="BL513" s="17" t="s">
        <v>236</v>
      </c>
      <c r="BM513" s="230" t="s">
        <v>930</v>
      </c>
    </row>
    <row r="514" spans="1:47" s="2" customFormat="1" ht="12">
      <c r="A514" s="38"/>
      <c r="B514" s="39"/>
      <c r="C514" s="40"/>
      <c r="D514" s="232" t="s">
        <v>165</v>
      </c>
      <c r="E514" s="40"/>
      <c r="F514" s="233" t="s">
        <v>929</v>
      </c>
      <c r="G514" s="40"/>
      <c r="H514" s="40"/>
      <c r="I514" s="136"/>
      <c r="J514" s="40"/>
      <c r="K514" s="40"/>
      <c r="L514" s="44"/>
      <c r="M514" s="234"/>
      <c r="N514" s="235"/>
      <c r="O514" s="84"/>
      <c r="P514" s="84"/>
      <c r="Q514" s="84"/>
      <c r="R514" s="84"/>
      <c r="S514" s="84"/>
      <c r="T514" s="85"/>
      <c r="U514" s="38"/>
      <c r="V514" s="38"/>
      <c r="W514" s="38"/>
      <c r="X514" s="38"/>
      <c r="Y514" s="38"/>
      <c r="Z514" s="38"/>
      <c r="AA514" s="38"/>
      <c r="AB514" s="38"/>
      <c r="AC514" s="38"/>
      <c r="AD514" s="38"/>
      <c r="AE514" s="38"/>
      <c r="AT514" s="17" t="s">
        <v>165</v>
      </c>
      <c r="AU514" s="17" t="s">
        <v>82</v>
      </c>
    </row>
    <row r="515" spans="1:51" s="13" customFormat="1" ht="12">
      <c r="A515" s="13"/>
      <c r="B515" s="236"/>
      <c r="C515" s="237"/>
      <c r="D515" s="232" t="s">
        <v>166</v>
      </c>
      <c r="E515" s="238" t="s">
        <v>19</v>
      </c>
      <c r="F515" s="239" t="s">
        <v>1514</v>
      </c>
      <c r="G515" s="237"/>
      <c r="H515" s="240">
        <v>1</v>
      </c>
      <c r="I515" s="241"/>
      <c r="J515" s="237"/>
      <c r="K515" s="237"/>
      <c r="L515" s="242"/>
      <c r="M515" s="243"/>
      <c r="N515" s="244"/>
      <c r="O515" s="244"/>
      <c r="P515" s="244"/>
      <c r="Q515" s="244"/>
      <c r="R515" s="244"/>
      <c r="S515" s="244"/>
      <c r="T515" s="245"/>
      <c r="U515" s="13"/>
      <c r="V515" s="13"/>
      <c r="W515" s="13"/>
      <c r="X515" s="13"/>
      <c r="Y515" s="13"/>
      <c r="Z515" s="13"/>
      <c r="AA515" s="13"/>
      <c r="AB515" s="13"/>
      <c r="AC515" s="13"/>
      <c r="AD515" s="13"/>
      <c r="AE515" s="13"/>
      <c r="AT515" s="246" t="s">
        <v>166</v>
      </c>
      <c r="AU515" s="246" t="s">
        <v>82</v>
      </c>
      <c r="AV515" s="13" t="s">
        <v>85</v>
      </c>
      <c r="AW515" s="13" t="s">
        <v>34</v>
      </c>
      <c r="AX515" s="13" t="s">
        <v>82</v>
      </c>
      <c r="AY515" s="246" t="s">
        <v>158</v>
      </c>
    </row>
    <row r="516" spans="1:65" s="2" customFormat="1" ht="16.5" customHeight="1">
      <c r="A516" s="38"/>
      <c r="B516" s="39"/>
      <c r="C516" s="259" t="s">
        <v>912</v>
      </c>
      <c r="D516" s="259" t="s">
        <v>199</v>
      </c>
      <c r="E516" s="260" t="s">
        <v>932</v>
      </c>
      <c r="F516" s="261" t="s">
        <v>933</v>
      </c>
      <c r="G516" s="262" t="s">
        <v>202</v>
      </c>
      <c r="H516" s="263">
        <v>1</v>
      </c>
      <c r="I516" s="264"/>
      <c r="J516" s="265">
        <f>ROUND(I516*H516,2)</f>
        <v>0</v>
      </c>
      <c r="K516" s="261" t="s">
        <v>19</v>
      </c>
      <c r="L516" s="266"/>
      <c r="M516" s="267" t="s">
        <v>19</v>
      </c>
      <c r="N516" s="268" t="s">
        <v>45</v>
      </c>
      <c r="O516" s="84"/>
      <c r="P516" s="228">
        <f>O516*H516</f>
        <v>0</v>
      </c>
      <c r="Q516" s="228">
        <v>0</v>
      </c>
      <c r="R516" s="228">
        <f>Q516*H516</f>
        <v>0</v>
      </c>
      <c r="S516" s="228">
        <v>0</v>
      </c>
      <c r="T516" s="229">
        <f>S516*H516</f>
        <v>0</v>
      </c>
      <c r="U516" s="38"/>
      <c r="V516" s="38"/>
      <c r="W516" s="38"/>
      <c r="X516" s="38"/>
      <c r="Y516" s="38"/>
      <c r="Z516" s="38"/>
      <c r="AA516" s="38"/>
      <c r="AB516" s="38"/>
      <c r="AC516" s="38"/>
      <c r="AD516" s="38"/>
      <c r="AE516" s="38"/>
      <c r="AR516" s="230" t="s">
        <v>241</v>
      </c>
      <c r="AT516" s="230" t="s">
        <v>199</v>
      </c>
      <c r="AU516" s="230" t="s">
        <v>82</v>
      </c>
      <c r="AY516" s="17" t="s">
        <v>158</v>
      </c>
      <c r="BE516" s="231">
        <f>IF(N516="základní",J516,0)</f>
        <v>0</v>
      </c>
      <c r="BF516" s="231">
        <f>IF(N516="snížená",J516,0)</f>
        <v>0</v>
      </c>
      <c r="BG516" s="231">
        <f>IF(N516="zákl. přenesená",J516,0)</f>
        <v>0</v>
      </c>
      <c r="BH516" s="231">
        <f>IF(N516="sníž. přenesená",J516,0)</f>
        <v>0</v>
      </c>
      <c r="BI516" s="231">
        <f>IF(N516="nulová",J516,0)</f>
        <v>0</v>
      </c>
      <c r="BJ516" s="17" t="s">
        <v>82</v>
      </c>
      <c r="BK516" s="231">
        <f>ROUND(I516*H516,2)</f>
        <v>0</v>
      </c>
      <c r="BL516" s="17" t="s">
        <v>236</v>
      </c>
      <c r="BM516" s="230" t="s">
        <v>934</v>
      </c>
    </row>
    <row r="517" spans="1:47" s="2" customFormat="1" ht="12">
      <c r="A517" s="38"/>
      <c r="B517" s="39"/>
      <c r="C517" s="40"/>
      <c r="D517" s="232" t="s">
        <v>165</v>
      </c>
      <c r="E517" s="40"/>
      <c r="F517" s="233" t="s">
        <v>933</v>
      </c>
      <c r="G517" s="40"/>
      <c r="H517" s="40"/>
      <c r="I517" s="136"/>
      <c r="J517" s="40"/>
      <c r="K517" s="40"/>
      <c r="L517" s="44"/>
      <c r="M517" s="234"/>
      <c r="N517" s="235"/>
      <c r="O517" s="84"/>
      <c r="P517" s="84"/>
      <c r="Q517" s="84"/>
      <c r="R517" s="84"/>
      <c r="S517" s="84"/>
      <c r="T517" s="85"/>
      <c r="U517" s="38"/>
      <c r="V517" s="38"/>
      <c r="W517" s="38"/>
      <c r="X517" s="38"/>
      <c r="Y517" s="38"/>
      <c r="Z517" s="38"/>
      <c r="AA517" s="38"/>
      <c r="AB517" s="38"/>
      <c r="AC517" s="38"/>
      <c r="AD517" s="38"/>
      <c r="AE517" s="38"/>
      <c r="AT517" s="17" t="s">
        <v>165</v>
      </c>
      <c r="AU517" s="17" t="s">
        <v>82</v>
      </c>
    </row>
    <row r="518" spans="1:51" s="13" customFormat="1" ht="12">
      <c r="A518" s="13"/>
      <c r="B518" s="236"/>
      <c r="C518" s="237"/>
      <c r="D518" s="232" t="s">
        <v>166</v>
      </c>
      <c r="E518" s="238" t="s">
        <v>19</v>
      </c>
      <c r="F518" s="239" t="s">
        <v>1604</v>
      </c>
      <c r="G518" s="237"/>
      <c r="H518" s="240">
        <v>1</v>
      </c>
      <c r="I518" s="241"/>
      <c r="J518" s="237"/>
      <c r="K518" s="237"/>
      <c r="L518" s="242"/>
      <c r="M518" s="243"/>
      <c r="N518" s="244"/>
      <c r="O518" s="244"/>
      <c r="P518" s="244"/>
      <c r="Q518" s="244"/>
      <c r="R518" s="244"/>
      <c r="S518" s="244"/>
      <c r="T518" s="245"/>
      <c r="U518" s="13"/>
      <c r="V518" s="13"/>
      <c r="W518" s="13"/>
      <c r="X518" s="13"/>
      <c r="Y518" s="13"/>
      <c r="Z518" s="13"/>
      <c r="AA518" s="13"/>
      <c r="AB518" s="13"/>
      <c r="AC518" s="13"/>
      <c r="AD518" s="13"/>
      <c r="AE518" s="13"/>
      <c r="AT518" s="246" t="s">
        <v>166</v>
      </c>
      <c r="AU518" s="246" t="s">
        <v>82</v>
      </c>
      <c r="AV518" s="13" t="s">
        <v>85</v>
      </c>
      <c r="AW518" s="13" t="s">
        <v>34</v>
      </c>
      <c r="AX518" s="13" t="s">
        <v>82</v>
      </c>
      <c r="AY518" s="246" t="s">
        <v>158</v>
      </c>
    </row>
    <row r="519" spans="1:65" s="2" customFormat="1" ht="21.75" customHeight="1">
      <c r="A519" s="38"/>
      <c r="B519" s="39"/>
      <c r="C519" s="219" t="s">
        <v>917</v>
      </c>
      <c r="D519" s="219" t="s">
        <v>159</v>
      </c>
      <c r="E519" s="220" t="s">
        <v>943</v>
      </c>
      <c r="F519" s="221" t="s">
        <v>944</v>
      </c>
      <c r="G519" s="222" t="s">
        <v>202</v>
      </c>
      <c r="H519" s="223">
        <v>1</v>
      </c>
      <c r="I519" s="224"/>
      <c r="J519" s="225">
        <f>ROUND(I519*H519,2)</f>
        <v>0</v>
      </c>
      <c r="K519" s="221" t="s">
        <v>213</v>
      </c>
      <c r="L519" s="44"/>
      <c r="M519" s="226" t="s">
        <v>19</v>
      </c>
      <c r="N519" s="227" t="s">
        <v>45</v>
      </c>
      <c r="O519" s="84"/>
      <c r="P519" s="228">
        <f>O519*H519</f>
        <v>0</v>
      </c>
      <c r="Q519" s="228">
        <v>0</v>
      </c>
      <c r="R519" s="228">
        <f>Q519*H519</f>
        <v>0</v>
      </c>
      <c r="S519" s="228">
        <v>0</v>
      </c>
      <c r="T519" s="229">
        <f>S519*H519</f>
        <v>0</v>
      </c>
      <c r="U519" s="38"/>
      <c r="V519" s="38"/>
      <c r="W519" s="38"/>
      <c r="X519" s="38"/>
      <c r="Y519" s="38"/>
      <c r="Z519" s="38"/>
      <c r="AA519" s="38"/>
      <c r="AB519" s="38"/>
      <c r="AC519" s="38"/>
      <c r="AD519" s="38"/>
      <c r="AE519" s="38"/>
      <c r="AR519" s="230" t="s">
        <v>236</v>
      </c>
      <c r="AT519" s="230" t="s">
        <v>159</v>
      </c>
      <c r="AU519" s="230" t="s">
        <v>82</v>
      </c>
      <c r="AY519" s="17" t="s">
        <v>158</v>
      </c>
      <c r="BE519" s="231">
        <f>IF(N519="základní",J519,0)</f>
        <v>0</v>
      </c>
      <c r="BF519" s="231">
        <f>IF(N519="snížená",J519,0)</f>
        <v>0</v>
      </c>
      <c r="BG519" s="231">
        <f>IF(N519="zákl. přenesená",J519,0)</f>
        <v>0</v>
      </c>
      <c r="BH519" s="231">
        <f>IF(N519="sníž. přenesená",J519,0)</f>
        <v>0</v>
      </c>
      <c r="BI519" s="231">
        <f>IF(N519="nulová",J519,0)</f>
        <v>0</v>
      </c>
      <c r="BJ519" s="17" t="s">
        <v>82</v>
      </c>
      <c r="BK519" s="231">
        <f>ROUND(I519*H519,2)</f>
        <v>0</v>
      </c>
      <c r="BL519" s="17" t="s">
        <v>236</v>
      </c>
      <c r="BM519" s="230" t="s">
        <v>945</v>
      </c>
    </row>
    <row r="520" spans="1:47" s="2" customFormat="1" ht="12">
      <c r="A520" s="38"/>
      <c r="B520" s="39"/>
      <c r="C520" s="40"/>
      <c r="D520" s="232" t="s">
        <v>165</v>
      </c>
      <c r="E520" s="40"/>
      <c r="F520" s="233" t="s">
        <v>944</v>
      </c>
      <c r="G520" s="40"/>
      <c r="H520" s="40"/>
      <c r="I520" s="136"/>
      <c r="J520" s="40"/>
      <c r="K520" s="40"/>
      <c r="L520" s="44"/>
      <c r="M520" s="234"/>
      <c r="N520" s="235"/>
      <c r="O520" s="84"/>
      <c r="P520" s="84"/>
      <c r="Q520" s="84"/>
      <c r="R520" s="84"/>
      <c r="S520" s="84"/>
      <c r="T520" s="85"/>
      <c r="U520" s="38"/>
      <c r="V520" s="38"/>
      <c r="W520" s="38"/>
      <c r="X520" s="38"/>
      <c r="Y520" s="38"/>
      <c r="Z520" s="38"/>
      <c r="AA520" s="38"/>
      <c r="AB520" s="38"/>
      <c r="AC520" s="38"/>
      <c r="AD520" s="38"/>
      <c r="AE520" s="38"/>
      <c r="AT520" s="17" t="s">
        <v>165</v>
      </c>
      <c r="AU520" s="17" t="s">
        <v>82</v>
      </c>
    </row>
    <row r="521" spans="1:51" s="13" customFormat="1" ht="12">
      <c r="A521" s="13"/>
      <c r="B521" s="236"/>
      <c r="C521" s="237"/>
      <c r="D521" s="232" t="s">
        <v>166</v>
      </c>
      <c r="E521" s="238" t="s">
        <v>19</v>
      </c>
      <c r="F521" s="239" t="s">
        <v>1514</v>
      </c>
      <c r="G521" s="237"/>
      <c r="H521" s="240">
        <v>1</v>
      </c>
      <c r="I521" s="241"/>
      <c r="J521" s="237"/>
      <c r="K521" s="237"/>
      <c r="L521" s="242"/>
      <c r="M521" s="243"/>
      <c r="N521" s="244"/>
      <c r="O521" s="244"/>
      <c r="P521" s="244"/>
      <c r="Q521" s="244"/>
      <c r="R521" s="244"/>
      <c r="S521" s="244"/>
      <c r="T521" s="245"/>
      <c r="U521" s="13"/>
      <c r="V521" s="13"/>
      <c r="W521" s="13"/>
      <c r="X521" s="13"/>
      <c r="Y521" s="13"/>
      <c r="Z521" s="13"/>
      <c r="AA521" s="13"/>
      <c r="AB521" s="13"/>
      <c r="AC521" s="13"/>
      <c r="AD521" s="13"/>
      <c r="AE521" s="13"/>
      <c r="AT521" s="246" t="s">
        <v>166</v>
      </c>
      <c r="AU521" s="246" t="s">
        <v>82</v>
      </c>
      <c r="AV521" s="13" t="s">
        <v>85</v>
      </c>
      <c r="AW521" s="13" t="s">
        <v>34</v>
      </c>
      <c r="AX521" s="13" t="s">
        <v>82</v>
      </c>
      <c r="AY521" s="246" t="s">
        <v>158</v>
      </c>
    </row>
    <row r="522" spans="1:65" s="2" customFormat="1" ht="21.75" customHeight="1">
      <c r="A522" s="38"/>
      <c r="B522" s="39"/>
      <c r="C522" s="219" t="s">
        <v>921</v>
      </c>
      <c r="D522" s="219" t="s">
        <v>159</v>
      </c>
      <c r="E522" s="220" t="s">
        <v>948</v>
      </c>
      <c r="F522" s="221" t="s">
        <v>949</v>
      </c>
      <c r="G522" s="222" t="s">
        <v>202</v>
      </c>
      <c r="H522" s="223">
        <v>10</v>
      </c>
      <c r="I522" s="224"/>
      <c r="J522" s="225">
        <f>ROUND(I522*H522,2)</f>
        <v>0</v>
      </c>
      <c r="K522" s="221" t="s">
        <v>213</v>
      </c>
      <c r="L522" s="44"/>
      <c r="M522" s="226" t="s">
        <v>19</v>
      </c>
      <c r="N522" s="227" t="s">
        <v>45</v>
      </c>
      <c r="O522" s="84"/>
      <c r="P522" s="228">
        <f>O522*H522</f>
        <v>0</v>
      </c>
      <c r="Q522" s="228">
        <v>0</v>
      </c>
      <c r="R522" s="228">
        <f>Q522*H522</f>
        <v>0</v>
      </c>
      <c r="S522" s="228">
        <v>0</v>
      </c>
      <c r="T522" s="229">
        <f>S522*H522</f>
        <v>0</v>
      </c>
      <c r="U522" s="38"/>
      <c r="V522" s="38"/>
      <c r="W522" s="38"/>
      <c r="X522" s="38"/>
      <c r="Y522" s="38"/>
      <c r="Z522" s="38"/>
      <c r="AA522" s="38"/>
      <c r="AB522" s="38"/>
      <c r="AC522" s="38"/>
      <c r="AD522" s="38"/>
      <c r="AE522" s="38"/>
      <c r="AR522" s="230" t="s">
        <v>236</v>
      </c>
      <c r="AT522" s="230" t="s">
        <v>159</v>
      </c>
      <c r="AU522" s="230" t="s">
        <v>82</v>
      </c>
      <c r="AY522" s="17" t="s">
        <v>158</v>
      </c>
      <c r="BE522" s="231">
        <f>IF(N522="základní",J522,0)</f>
        <v>0</v>
      </c>
      <c r="BF522" s="231">
        <f>IF(N522="snížená",J522,0)</f>
        <v>0</v>
      </c>
      <c r="BG522" s="231">
        <f>IF(N522="zákl. přenesená",J522,0)</f>
        <v>0</v>
      </c>
      <c r="BH522" s="231">
        <f>IF(N522="sníž. přenesená",J522,0)</f>
        <v>0</v>
      </c>
      <c r="BI522" s="231">
        <f>IF(N522="nulová",J522,0)</f>
        <v>0</v>
      </c>
      <c r="BJ522" s="17" t="s">
        <v>82</v>
      </c>
      <c r="BK522" s="231">
        <f>ROUND(I522*H522,2)</f>
        <v>0</v>
      </c>
      <c r="BL522" s="17" t="s">
        <v>236</v>
      </c>
      <c r="BM522" s="230" t="s">
        <v>950</v>
      </c>
    </row>
    <row r="523" spans="1:47" s="2" customFormat="1" ht="12">
      <c r="A523" s="38"/>
      <c r="B523" s="39"/>
      <c r="C523" s="40"/>
      <c r="D523" s="232" t="s">
        <v>165</v>
      </c>
      <c r="E523" s="40"/>
      <c r="F523" s="233" t="s">
        <v>949</v>
      </c>
      <c r="G523" s="40"/>
      <c r="H523" s="40"/>
      <c r="I523" s="136"/>
      <c r="J523" s="40"/>
      <c r="K523" s="40"/>
      <c r="L523" s="44"/>
      <c r="M523" s="234"/>
      <c r="N523" s="235"/>
      <c r="O523" s="84"/>
      <c r="P523" s="84"/>
      <c r="Q523" s="84"/>
      <c r="R523" s="84"/>
      <c r="S523" s="84"/>
      <c r="T523" s="85"/>
      <c r="U523" s="38"/>
      <c r="V523" s="38"/>
      <c r="W523" s="38"/>
      <c r="X523" s="38"/>
      <c r="Y523" s="38"/>
      <c r="Z523" s="38"/>
      <c r="AA523" s="38"/>
      <c r="AB523" s="38"/>
      <c r="AC523" s="38"/>
      <c r="AD523" s="38"/>
      <c r="AE523" s="38"/>
      <c r="AT523" s="17" t="s">
        <v>165</v>
      </c>
      <c r="AU523" s="17" t="s">
        <v>82</v>
      </c>
    </row>
    <row r="524" spans="1:51" s="13" customFormat="1" ht="12">
      <c r="A524" s="13"/>
      <c r="B524" s="236"/>
      <c r="C524" s="237"/>
      <c r="D524" s="232" t="s">
        <v>166</v>
      </c>
      <c r="E524" s="238" t="s">
        <v>19</v>
      </c>
      <c r="F524" s="239" t="s">
        <v>1529</v>
      </c>
      <c r="G524" s="237"/>
      <c r="H524" s="240">
        <v>10</v>
      </c>
      <c r="I524" s="241"/>
      <c r="J524" s="237"/>
      <c r="K524" s="237"/>
      <c r="L524" s="242"/>
      <c r="M524" s="243"/>
      <c r="N524" s="244"/>
      <c r="O524" s="244"/>
      <c r="P524" s="244"/>
      <c r="Q524" s="244"/>
      <c r="R524" s="244"/>
      <c r="S524" s="244"/>
      <c r="T524" s="245"/>
      <c r="U524" s="13"/>
      <c r="V524" s="13"/>
      <c r="W524" s="13"/>
      <c r="X524" s="13"/>
      <c r="Y524" s="13"/>
      <c r="Z524" s="13"/>
      <c r="AA524" s="13"/>
      <c r="AB524" s="13"/>
      <c r="AC524" s="13"/>
      <c r="AD524" s="13"/>
      <c r="AE524" s="13"/>
      <c r="AT524" s="246" t="s">
        <v>166</v>
      </c>
      <c r="AU524" s="246" t="s">
        <v>82</v>
      </c>
      <c r="AV524" s="13" t="s">
        <v>85</v>
      </c>
      <c r="AW524" s="13" t="s">
        <v>34</v>
      </c>
      <c r="AX524" s="13" t="s">
        <v>82</v>
      </c>
      <c r="AY524" s="246" t="s">
        <v>158</v>
      </c>
    </row>
    <row r="525" spans="1:65" s="2" customFormat="1" ht="21.75" customHeight="1">
      <c r="A525" s="38"/>
      <c r="B525" s="39"/>
      <c r="C525" s="219" t="s">
        <v>927</v>
      </c>
      <c r="D525" s="219" t="s">
        <v>159</v>
      </c>
      <c r="E525" s="220" t="s">
        <v>953</v>
      </c>
      <c r="F525" s="221" t="s">
        <v>954</v>
      </c>
      <c r="G525" s="222" t="s">
        <v>202</v>
      </c>
      <c r="H525" s="223">
        <v>4</v>
      </c>
      <c r="I525" s="224"/>
      <c r="J525" s="225">
        <f>ROUND(I525*H525,2)</f>
        <v>0</v>
      </c>
      <c r="K525" s="221" t="s">
        <v>213</v>
      </c>
      <c r="L525" s="44"/>
      <c r="M525" s="226" t="s">
        <v>19</v>
      </c>
      <c r="N525" s="227" t="s">
        <v>45</v>
      </c>
      <c r="O525" s="84"/>
      <c r="P525" s="228">
        <f>O525*H525</f>
        <v>0</v>
      </c>
      <c r="Q525" s="228">
        <v>0</v>
      </c>
      <c r="R525" s="228">
        <f>Q525*H525</f>
        <v>0</v>
      </c>
      <c r="S525" s="228">
        <v>0</v>
      </c>
      <c r="T525" s="229">
        <f>S525*H525</f>
        <v>0</v>
      </c>
      <c r="U525" s="38"/>
      <c r="V525" s="38"/>
      <c r="W525" s="38"/>
      <c r="X525" s="38"/>
      <c r="Y525" s="38"/>
      <c r="Z525" s="38"/>
      <c r="AA525" s="38"/>
      <c r="AB525" s="38"/>
      <c r="AC525" s="38"/>
      <c r="AD525" s="38"/>
      <c r="AE525" s="38"/>
      <c r="AR525" s="230" t="s">
        <v>236</v>
      </c>
      <c r="AT525" s="230" t="s">
        <v>159</v>
      </c>
      <c r="AU525" s="230" t="s">
        <v>82</v>
      </c>
      <c r="AY525" s="17" t="s">
        <v>158</v>
      </c>
      <c r="BE525" s="231">
        <f>IF(N525="základní",J525,0)</f>
        <v>0</v>
      </c>
      <c r="BF525" s="231">
        <f>IF(N525="snížená",J525,0)</f>
        <v>0</v>
      </c>
      <c r="BG525" s="231">
        <f>IF(N525="zákl. přenesená",J525,0)</f>
        <v>0</v>
      </c>
      <c r="BH525" s="231">
        <f>IF(N525="sníž. přenesená",J525,0)</f>
        <v>0</v>
      </c>
      <c r="BI525" s="231">
        <f>IF(N525="nulová",J525,0)</f>
        <v>0</v>
      </c>
      <c r="BJ525" s="17" t="s">
        <v>82</v>
      </c>
      <c r="BK525" s="231">
        <f>ROUND(I525*H525,2)</f>
        <v>0</v>
      </c>
      <c r="BL525" s="17" t="s">
        <v>236</v>
      </c>
      <c r="BM525" s="230" t="s">
        <v>955</v>
      </c>
    </row>
    <row r="526" spans="1:47" s="2" customFormat="1" ht="12">
      <c r="A526" s="38"/>
      <c r="B526" s="39"/>
      <c r="C526" s="40"/>
      <c r="D526" s="232" t="s">
        <v>165</v>
      </c>
      <c r="E526" s="40"/>
      <c r="F526" s="233" t="s">
        <v>954</v>
      </c>
      <c r="G526" s="40"/>
      <c r="H526" s="40"/>
      <c r="I526" s="136"/>
      <c r="J526" s="40"/>
      <c r="K526" s="40"/>
      <c r="L526" s="44"/>
      <c r="M526" s="234"/>
      <c r="N526" s="235"/>
      <c r="O526" s="84"/>
      <c r="P526" s="84"/>
      <c r="Q526" s="84"/>
      <c r="R526" s="84"/>
      <c r="S526" s="84"/>
      <c r="T526" s="85"/>
      <c r="U526" s="38"/>
      <c r="V526" s="38"/>
      <c r="W526" s="38"/>
      <c r="X526" s="38"/>
      <c r="Y526" s="38"/>
      <c r="Z526" s="38"/>
      <c r="AA526" s="38"/>
      <c r="AB526" s="38"/>
      <c r="AC526" s="38"/>
      <c r="AD526" s="38"/>
      <c r="AE526" s="38"/>
      <c r="AT526" s="17" t="s">
        <v>165</v>
      </c>
      <c r="AU526" s="17" t="s">
        <v>82</v>
      </c>
    </row>
    <row r="527" spans="1:51" s="13" customFormat="1" ht="12">
      <c r="A527" s="13"/>
      <c r="B527" s="236"/>
      <c r="C527" s="237"/>
      <c r="D527" s="232" t="s">
        <v>166</v>
      </c>
      <c r="E527" s="238" t="s">
        <v>19</v>
      </c>
      <c r="F527" s="239" t="s">
        <v>1532</v>
      </c>
      <c r="G527" s="237"/>
      <c r="H527" s="240">
        <v>4</v>
      </c>
      <c r="I527" s="241"/>
      <c r="J527" s="237"/>
      <c r="K527" s="237"/>
      <c r="L527" s="242"/>
      <c r="M527" s="243"/>
      <c r="N527" s="244"/>
      <c r="O527" s="244"/>
      <c r="P527" s="244"/>
      <c r="Q527" s="244"/>
      <c r="R527" s="244"/>
      <c r="S527" s="244"/>
      <c r="T527" s="245"/>
      <c r="U527" s="13"/>
      <c r="V527" s="13"/>
      <c r="W527" s="13"/>
      <c r="X527" s="13"/>
      <c r="Y527" s="13"/>
      <c r="Z527" s="13"/>
      <c r="AA527" s="13"/>
      <c r="AB527" s="13"/>
      <c r="AC527" s="13"/>
      <c r="AD527" s="13"/>
      <c r="AE527" s="13"/>
      <c r="AT527" s="246" t="s">
        <v>166</v>
      </c>
      <c r="AU527" s="246" t="s">
        <v>82</v>
      </c>
      <c r="AV527" s="13" t="s">
        <v>85</v>
      </c>
      <c r="AW527" s="13" t="s">
        <v>34</v>
      </c>
      <c r="AX527" s="13" t="s">
        <v>82</v>
      </c>
      <c r="AY527" s="246" t="s">
        <v>158</v>
      </c>
    </row>
    <row r="528" spans="1:65" s="2" customFormat="1" ht="21.75" customHeight="1">
      <c r="A528" s="38"/>
      <c r="B528" s="39"/>
      <c r="C528" s="219" t="s">
        <v>931</v>
      </c>
      <c r="D528" s="219" t="s">
        <v>159</v>
      </c>
      <c r="E528" s="220" t="s">
        <v>958</v>
      </c>
      <c r="F528" s="221" t="s">
        <v>959</v>
      </c>
      <c r="G528" s="222" t="s">
        <v>202</v>
      </c>
      <c r="H528" s="223">
        <v>1</v>
      </c>
      <c r="I528" s="224"/>
      <c r="J528" s="225">
        <f>ROUND(I528*H528,2)</f>
        <v>0</v>
      </c>
      <c r="K528" s="221" t="s">
        <v>213</v>
      </c>
      <c r="L528" s="44"/>
      <c r="M528" s="226" t="s">
        <v>19</v>
      </c>
      <c r="N528" s="227" t="s">
        <v>45</v>
      </c>
      <c r="O528" s="84"/>
      <c r="P528" s="228">
        <f>O528*H528</f>
        <v>0</v>
      </c>
      <c r="Q528" s="228">
        <v>0</v>
      </c>
      <c r="R528" s="228">
        <f>Q528*H528</f>
        <v>0</v>
      </c>
      <c r="S528" s="228">
        <v>0</v>
      </c>
      <c r="T528" s="229">
        <f>S528*H528</f>
        <v>0</v>
      </c>
      <c r="U528" s="38"/>
      <c r="V528" s="38"/>
      <c r="W528" s="38"/>
      <c r="X528" s="38"/>
      <c r="Y528" s="38"/>
      <c r="Z528" s="38"/>
      <c r="AA528" s="38"/>
      <c r="AB528" s="38"/>
      <c r="AC528" s="38"/>
      <c r="AD528" s="38"/>
      <c r="AE528" s="38"/>
      <c r="AR528" s="230" t="s">
        <v>236</v>
      </c>
      <c r="AT528" s="230" t="s">
        <v>159</v>
      </c>
      <c r="AU528" s="230" t="s">
        <v>82</v>
      </c>
      <c r="AY528" s="17" t="s">
        <v>158</v>
      </c>
      <c r="BE528" s="231">
        <f>IF(N528="základní",J528,0)</f>
        <v>0</v>
      </c>
      <c r="BF528" s="231">
        <f>IF(N528="snížená",J528,0)</f>
        <v>0</v>
      </c>
      <c r="BG528" s="231">
        <f>IF(N528="zákl. přenesená",J528,0)</f>
        <v>0</v>
      </c>
      <c r="BH528" s="231">
        <f>IF(N528="sníž. přenesená",J528,0)</f>
        <v>0</v>
      </c>
      <c r="BI528" s="231">
        <f>IF(N528="nulová",J528,0)</f>
        <v>0</v>
      </c>
      <c r="BJ528" s="17" t="s">
        <v>82</v>
      </c>
      <c r="BK528" s="231">
        <f>ROUND(I528*H528,2)</f>
        <v>0</v>
      </c>
      <c r="BL528" s="17" t="s">
        <v>236</v>
      </c>
      <c r="BM528" s="230" t="s">
        <v>960</v>
      </c>
    </row>
    <row r="529" spans="1:47" s="2" customFormat="1" ht="12">
      <c r="A529" s="38"/>
      <c r="B529" s="39"/>
      <c r="C529" s="40"/>
      <c r="D529" s="232" t="s">
        <v>165</v>
      </c>
      <c r="E529" s="40"/>
      <c r="F529" s="233" t="s">
        <v>959</v>
      </c>
      <c r="G529" s="40"/>
      <c r="H529" s="40"/>
      <c r="I529" s="136"/>
      <c r="J529" s="40"/>
      <c r="K529" s="40"/>
      <c r="L529" s="44"/>
      <c r="M529" s="234"/>
      <c r="N529" s="235"/>
      <c r="O529" s="84"/>
      <c r="P529" s="84"/>
      <c r="Q529" s="84"/>
      <c r="R529" s="84"/>
      <c r="S529" s="84"/>
      <c r="T529" s="85"/>
      <c r="U529" s="38"/>
      <c r="V529" s="38"/>
      <c r="W529" s="38"/>
      <c r="X529" s="38"/>
      <c r="Y529" s="38"/>
      <c r="Z529" s="38"/>
      <c r="AA529" s="38"/>
      <c r="AB529" s="38"/>
      <c r="AC529" s="38"/>
      <c r="AD529" s="38"/>
      <c r="AE529" s="38"/>
      <c r="AT529" s="17" t="s">
        <v>165</v>
      </c>
      <c r="AU529" s="17" t="s">
        <v>82</v>
      </c>
    </row>
    <row r="530" spans="1:51" s="13" customFormat="1" ht="12">
      <c r="A530" s="13"/>
      <c r="B530" s="236"/>
      <c r="C530" s="237"/>
      <c r="D530" s="232" t="s">
        <v>166</v>
      </c>
      <c r="E530" s="238" t="s">
        <v>19</v>
      </c>
      <c r="F530" s="239" t="s">
        <v>1514</v>
      </c>
      <c r="G530" s="237"/>
      <c r="H530" s="240">
        <v>1</v>
      </c>
      <c r="I530" s="241"/>
      <c r="J530" s="237"/>
      <c r="K530" s="237"/>
      <c r="L530" s="242"/>
      <c r="M530" s="243"/>
      <c r="N530" s="244"/>
      <c r="O530" s="244"/>
      <c r="P530" s="244"/>
      <c r="Q530" s="244"/>
      <c r="R530" s="244"/>
      <c r="S530" s="244"/>
      <c r="T530" s="245"/>
      <c r="U530" s="13"/>
      <c r="V530" s="13"/>
      <c r="W530" s="13"/>
      <c r="X530" s="13"/>
      <c r="Y530" s="13"/>
      <c r="Z530" s="13"/>
      <c r="AA530" s="13"/>
      <c r="AB530" s="13"/>
      <c r="AC530" s="13"/>
      <c r="AD530" s="13"/>
      <c r="AE530" s="13"/>
      <c r="AT530" s="246" t="s">
        <v>166</v>
      </c>
      <c r="AU530" s="246" t="s">
        <v>82</v>
      </c>
      <c r="AV530" s="13" t="s">
        <v>85</v>
      </c>
      <c r="AW530" s="13" t="s">
        <v>34</v>
      </c>
      <c r="AX530" s="13" t="s">
        <v>82</v>
      </c>
      <c r="AY530" s="246" t="s">
        <v>158</v>
      </c>
    </row>
    <row r="531" spans="1:65" s="2" customFormat="1" ht="21.75" customHeight="1">
      <c r="A531" s="38"/>
      <c r="B531" s="39"/>
      <c r="C531" s="219" t="s">
        <v>936</v>
      </c>
      <c r="D531" s="219" t="s">
        <v>159</v>
      </c>
      <c r="E531" s="220" t="s">
        <v>962</v>
      </c>
      <c r="F531" s="221" t="s">
        <v>963</v>
      </c>
      <c r="G531" s="222" t="s">
        <v>202</v>
      </c>
      <c r="H531" s="223">
        <v>1</v>
      </c>
      <c r="I531" s="224"/>
      <c r="J531" s="225">
        <f>ROUND(I531*H531,2)</f>
        <v>0</v>
      </c>
      <c r="K531" s="221" t="s">
        <v>19</v>
      </c>
      <c r="L531" s="44"/>
      <c r="M531" s="226" t="s">
        <v>19</v>
      </c>
      <c r="N531" s="227" t="s">
        <v>45</v>
      </c>
      <c r="O531" s="84"/>
      <c r="P531" s="228">
        <f>O531*H531</f>
        <v>0</v>
      </c>
      <c r="Q531" s="228">
        <v>0</v>
      </c>
      <c r="R531" s="228">
        <f>Q531*H531</f>
        <v>0</v>
      </c>
      <c r="S531" s="228">
        <v>0</v>
      </c>
      <c r="T531" s="229">
        <f>S531*H531</f>
        <v>0</v>
      </c>
      <c r="U531" s="38"/>
      <c r="V531" s="38"/>
      <c r="W531" s="38"/>
      <c r="X531" s="38"/>
      <c r="Y531" s="38"/>
      <c r="Z531" s="38"/>
      <c r="AA531" s="38"/>
      <c r="AB531" s="38"/>
      <c r="AC531" s="38"/>
      <c r="AD531" s="38"/>
      <c r="AE531" s="38"/>
      <c r="AR531" s="230" t="s">
        <v>236</v>
      </c>
      <c r="AT531" s="230" t="s">
        <v>159</v>
      </c>
      <c r="AU531" s="230" t="s">
        <v>82</v>
      </c>
      <c r="AY531" s="17" t="s">
        <v>158</v>
      </c>
      <c r="BE531" s="231">
        <f>IF(N531="základní",J531,0)</f>
        <v>0</v>
      </c>
      <c r="BF531" s="231">
        <f>IF(N531="snížená",J531,0)</f>
        <v>0</v>
      </c>
      <c r="BG531" s="231">
        <f>IF(N531="zákl. přenesená",J531,0)</f>
        <v>0</v>
      </c>
      <c r="BH531" s="231">
        <f>IF(N531="sníž. přenesená",J531,0)</f>
        <v>0</v>
      </c>
      <c r="BI531" s="231">
        <f>IF(N531="nulová",J531,0)</f>
        <v>0</v>
      </c>
      <c r="BJ531" s="17" t="s">
        <v>82</v>
      </c>
      <c r="BK531" s="231">
        <f>ROUND(I531*H531,2)</f>
        <v>0</v>
      </c>
      <c r="BL531" s="17" t="s">
        <v>236</v>
      </c>
      <c r="BM531" s="230" t="s">
        <v>964</v>
      </c>
    </row>
    <row r="532" spans="1:47" s="2" customFormat="1" ht="12">
      <c r="A532" s="38"/>
      <c r="B532" s="39"/>
      <c r="C532" s="40"/>
      <c r="D532" s="232" t="s">
        <v>165</v>
      </c>
      <c r="E532" s="40"/>
      <c r="F532" s="233" t="s">
        <v>963</v>
      </c>
      <c r="G532" s="40"/>
      <c r="H532" s="40"/>
      <c r="I532" s="136"/>
      <c r="J532" s="40"/>
      <c r="K532" s="40"/>
      <c r="L532" s="44"/>
      <c r="M532" s="234"/>
      <c r="N532" s="235"/>
      <c r="O532" s="84"/>
      <c r="P532" s="84"/>
      <c r="Q532" s="84"/>
      <c r="R532" s="84"/>
      <c r="S532" s="84"/>
      <c r="T532" s="85"/>
      <c r="U532" s="38"/>
      <c r="V532" s="38"/>
      <c r="W532" s="38"/>
      <c r="X532" s="38"/>
      <c r="Y532" s="38"/>
      <c r="Z532" s="38"/>
      <c r="AA532" s="38"/>
      <c r="AB532" s="38"/>
      <c r="AC532" s="38"/>
      <c r="AD532" s="38"/>
      <c r="AE532" s="38"/>
      <c r="AT532" s="17" t="s">
        <v>165</v>
      </c>
      <c r="AU532" s="17" t="s">
        <v>82</v>
      </c>
    </row>
    <row r="533" spans="1:51" s="13" customFormat="1" ht="12">
      <c r="A533" s="13"/>
      <c r="B533" s="236"/>
      <c r="C533" s="237"/>
      <c r="D533" s="232" t="s">
        <v>166</v>
      </c>
      <c r="E533" s="238" t="s">
        <v>19</v>
      </c>
      <c r="F533" s="239" t="s">
        <v>1514</v>
      </c>
      <c r="G533" s="237"/>
      <c r="H533" s="240">
        <v>1</v>
      </c>
      <c r="I533" s="241"/>
      <c r="J533" s="237"/>
      <c r="K533" s="237"/>
      <c r="L533" s="242"/>
      <c r="M533" s="243"/>
      <c r="N533" s="244"/>
      <c r="O533" s="244"/>
      <c r="P533" s="244"/>
      <c r="Q533" s="244"/>
      <c r="R533" s="244"/>
      <c r="S533" s="244"/>
      <c r="T533" s="245"/>
      <c r="U533" s="13"/>
      <c r="V533" s="13"/>
      <c r="W533" s="13"/>
      <c r="X533" s="13"/>
      <c r="Y533" s="13"/>
      <c r="Z533" s="13"/>
      <c r="AA533" s="13"/>
      <c r="AB533" s="13"/>
      <c r="AC533" s="13"/>
      <c r="AD533" s="13"/>
      <c r="AE533" s="13"/>
      <c r="AT533" s="246" t="s">
        <v>166</v>
      </c>
      <c r="AU533" s="246" t="s">
        <v>82</v>
      </c>
      <c r="AV533" s="13" t="s">
        <v>85</v>
      </c>
      <c r="AW533" s="13" t="s">
        <v>34</v>
      </c>
      <c r="AX533" s="13" t="s">
        <v>82</v>
      </c>
      <c r="AY533" s="246" t="s">
        <v>158</v>
      </c>
    </row>
    <row r="534" spans="1:65" s="2" customFormat="1" ht="21.75" customHeight="1">
      <c r="A534" s="38"/>
      <c r="B534" s="39"/>
      <c r="C534" s="219" t="s">
        <v>942</v>
      </c>
      <c r="D534" s="219" t="s">
        <v>159</v>
      </c>
      <c r="E534" s="220" t="s">
        <v>966</v>
      </c>
      <c r="F534" s="221" t="s">
        <v>967</v>
      </c>
      <c r="G534" s="222" t="s">
        <v>202</v>
      </c>
      <c r="H534" s="223">
        <v>1</v>
      </c>
      <c r="I534" s="224"/>
      <c r="J534" s="225">
        <f>ROUND(I534*H534,2)</f>
        <v>0</v>
      </c>
      <c r="K534" s="221" t="s">
        <v>19</v>
      </c>
      <c r="L534" s="44"/>
      <c r="M534" s="226" t="s">
        <v>19</v>
      </c>
      <c r="N534" s="227" t="s">
        <v>45</v>
      </c>
      <c r="O534" s="84"/>
      <c r="P534" s="228">
        <f>O534*H534</f>
        <v>0</v>
      </c>
      <c r="Q534" s="228">
        <v>0</v>
      </c>
      <c r="R534" s="228">
        <f>Q534*H534</f>
        <v>0</v>
      </c>
      <c r="S534" s="228">
        <v>0</v>
      </c>
      <c r="T534" s="229">
        <f>S534*H534</f>
        <v>0</v>
      </c>
      <c r="U534" s="38"/>
      <c r="V534" s="38"/>
      <c r="W534" s="38"/>
      <c r="X534" s="38"/>
      <c r="Y534" s="38"/>
      <c r="Z534" s="38"/>
      <c r="AA534" s="38"/>
      <c r="AB534" s="38"/>
      <c r="AC534" s="38"/>
      <c r="AD534" s="38"/>
      <c r="AE534" s="38"/>
      <c r="AR534" s="230" t="s">
        <v>236</v>
      </c>
      <c r="AT534" s="230" t="s">
        <v>159</v>
      </c>
      <c r="AU534" s="230" t="s">
        <v>82</v>
      </c>
      <c r="AY534" s="17" t="s">
        <v>158</v>
      </c>
      <c r="BE534" s="231">
        <f>IF(N534="základní",J534,0)</f>
        <v>0</v>
      </c>
      <c r="BF534" s="231">
        <f>IF(N534="snížená",J534,0)</f>
        <v>0</v>
      </c>
      <c r="BG534" s="231">
        <f>IF(N534="zákl. přenesená",J534,0)</f>
        <v>0</v>
      </c>
      <c r="BH534" s="231">
        <f>IF(N534="sníž. přenesená",J534,0)</f>
        <v>0</v>
      </c>
      <c r="BI534" s="231">
        <f>IF(N534="nulová",J534,0)</f>
        <v>0</v>
      </c>
      <c r="BJ534" s="17" t="s">
        <v>82</v>
      </c>
      <c r="BK534" s="231">
        <f>ROUND(I534*H534,2)</f>
        <v>0</v>
      </c>
      <c r="BL534" s="17" t="s">
        <v>236</v>
      </c>
      <c r="BM534" s="230" t="s">
        <v>968</v>
      </c>
    </row>
    <row r="535" spans="1:47" s="2" customFormat="1" ht="12">
      <c r="A535" s="38"/>
      <c r="B535" s="39"/>
      <c r="C535" s="40"/>
      <c r="D535" s="232" t="s">
        <v>165</v>
      </c>
      <c r="E535" s="40"/>
      <c r="F535" s="233" t="s">
        <v>967</v>
      </c>
      <c r="G535" s="40"/>
      <c r="H535" s="40"/>
      <c r="I535" s="136"/>
      <c r="J535" s="40"/>
      <c r="K535" s="40"/>
      <c r="L535" s="44"/>
      <c r="M535" s="234"/>
      <c r="N535" s="235"/>
      <c r="O535" s="84"/>
      <c r="P535" s="84"/>
      <c r="Q535" s="84"/>
      <c r="R535" s="84"/>
      <c r="S535" s="84"/>
      <c r="T535" s="85"/>
      <c r="U535" s="38"/>
      <c r="V535" s="38"/>
      <c r="W535" s="38"/>
      <c r="X535" s="38"/>
      <c r="Y535" s="38"/>
      <c r="Z535" s="38"/>
      <c r="AA535" s="38"/>
      <c r="AB535" s="38"/>
      <c r="AC535" s="38"/>
      <c r="AD535" s="38"/>
      <c r="AE535" s="38"/>
      <c r="AT535" s="17" t="s">
        <v>165</v>
      </c>
      <c r="AU535" s="17" t="s">
        <v>82</v>
      </c>
    </row>
    <row r="536" spans="1:51" s="13" customFormat="1" ht="12">
      <c r="A536" s="13"/>
      <c r="B536" s="236"/>
      <c r="C536" s="237"/>
      <c r="D536" s="232" t="s">
        <v>166</v>
      </c>
      <c r="E536" s="238" t="s">
        <v>19</v>
      </c>
      <c r="F536" s="239" t="s">
        <v>1514</v>
      </c>
      <c r="G536" s="237"/>
      <c r="H536" s="240">
        <v>1</v>
      </c>
      <c r="I536" s="241"/>
      <c r="J536" s="237"/>
      <c r="K536" s="237"/>
      <c r="L536" s="242"/>
      <c r="M536" s="243"/>
      <c r="N536" s="244"/>
      <c r="O536" s="244"/>
      <c r="P536" s="244"/>
      <c r="Q536" s="244"/>
      <c r="R536" s="244"/>
      <c r="S536" s="244"/>
      <c r="T536" s="245"/>
      <c r="U536" s="13"/>
      <c r="V536" s="13"/>
      <c r="W536" s="13"/>
      <c r="X536" s="13"/>
      <c r="Y536" s="13"/>
      <c r="Z536" s="13"/>
      <c r="AA536" s="13"/>
      <c r="AB536" s="13"/>
      <c r="AC536" s="13"/>
      <c r="AD536" s="13"/>
      <c r="AE536" s="13"/>
      <c r="AT536" s="246" t="s">
        <v>166</v>
      </c>
      <c r="AU536" s="246" t="s">
        <v>82</v>
      </c>
      <c r="AV536" s="13" t="s">
        <v>85</v>
      </c>
      <c r="AW536" s="13" t="s">
        <v>34</v>
      </c>
      <c r="AX536" s="13" t="s">
        <v>82</v>
      </c>
      <c r="AY536" s="246" t="s">
        <v>158</v>
      </c>
    </row>
    <row r="537" spans="1:65" s="2" customFormat="1" ht="16.5" customHeight="1">
      <c r="A537" s="38"/>
      <c r="B537" s="39"/>
      <c r="C537" s="219" t="s">
        <v>947</v>
      </c>
      <c r="D537" s="219" t="s">
        <v>159</v>
      </c>
      <c r="E537" s="220" t="s">
        <v>971</v>
      </c>
      <c r="F537" s="221" t="s">
        <v>972</v>
      </c>
      <c r="G537" s="222" t="s">
        <v>202</v>
      </c>
      <c r="H537" s="223">
        <v>1</v>
      </c>
      <c r="I537" s="224"/>
      <c r="J537" s="225">
        <f>ROUND(I537*H537,2)</f>
        <v>0</v>
      </c>
      <c r="K537" s="221" t="s">
        <v>19</v>
      </c>
      <c r="L537" s="44"/>
      <c r="M537" s="226" t="s">
        <v>19</v>
      </c>
      <c r="N537" s="227" t="s">
        <v>45</v>
      </c>
      <c r="O537" s="84"/>
      <c r="P537" s="228">
        <f>O537*H537</f>
        <v>0</v>
      </c>
      <c r="Q537" s="228">
        <v>0</v>
      </c>
      <c r="R537" s="228">
        <f>Q537*H537</f>
        <v>0</v>
      </c>
      <c r="S537" s="228">
        <v>0</v>
      </c>
      <c r="T537" s="229">
        <f>S537*H537</f>
        <v>0</v>
      </c>
      <c r="U537" s="38"/>
      <c r="V537" s="38"/>
      <c r="W537" s="38"/>
      <c r="X537" s="38"/>
      <c r="Y537" s="38"/>
      <c r="Z537" s="38"/>
      <c r="AA537" s="38"/>
      <c r="AB537" s="38"/>
      <c r="AC537" s="38"/>
      <c r="AD537" s="38"/>
      <c r="AE537" s="38"/>
      <c r="AR537" s="230" t="s">
        <v>236</v>
      </c>
      <c r="AT537" s="230" t="s">
        <v>159</v>
      </c>
      <c r="AU537" s="230" t="s">
        <v>82</v>
      </c>
      <c r="AY537" s="17" t="s">
        <v>158</v>
      </c>
      <c r="BE537" s="231">
        <f>IF(N537="základní",J537,0)</f>
        <v>0</v>
      </c>
      <c r="BF537" s="231">
        <f>IF(N537="snížená",J537,0)</f>
        <v>0</v>
      </c>
      <c r="BG537" s="231">
        <f>IF(N537="zákl. přenesená",J537,0)</f>
        <v>0</v>
      </c>
      <c r="BH537" s="231">
        <f>IF(N537="sníž. přenesená",J537,0)</f>
        <v>0</v>
      </c>
      <c r="BI537" s="231">
        <f>IF(N537="nulová",J537,0)</f>
        <v>0</v>
      </c>
      <c r="BJ537" s="17" t="s">
        <v>82</v>
      </c>
      <c r="BK537" s="231">
        <f>ROUND(I537*H537,2)</f>
        <v>0</v>
      </c>
      <c r="BL537" s="17" t="s">
        <v>236</v>
      </c>
      <c r="BM537" s="230" t="s">
        <v>973</v>
      </c>
    </row>
    <row r="538" spans="1:47" s="2" customFormat="1" ht="12">
      <c r="A538" s="38"/>
      <c r="B538" s="39"/>
      <c r="C538" s="40"/>
      <c r="D538" s="232" t="s">
        <v>165</v>
      </c>
      <c r="E538" s="40"/>
      <c r="F538" s="233" t="s">
        <v>972</v>
      </c>
      <c r="G538" s="40"/>
      <c r="H538" s="40"/>
      <c r="I538" s="136"/>
      <c r="J538" s="40"/>
      <c r="K538" s="40"/>
      <c r="L538" s="44"/>
      <c r="M538" s="234"/>
      <c r="N538" s="235"/>
      <c r="O538" s="84"/>
      <c r="P538" s="84"/>
      <c r="Q538" s="84"/>
      <c r="R538" s="84"/>
      <c r="S538" s="84"/>
      <c r="T538" s="85"/>
      <c r="U538" s="38"/>
      <c r="V538" s="38"/>
      <c r="W538" s="38"/>
      <c r="X538" s="38"/>
      <c r="Y538" s="38"/>
      <c r="Z538" s="38"/>
      <c r="AA538" s="38"/>
      <c r="AB538" s="38"/>
      <c r="AC538" s="38"/>
      <c r="AD538" s="38"/>
      <c r="AE538" s="38"/>
      <c r="AT538" s="17" t="s">
        <v>165</v>
      </c>
      <c r="AU538" s="17" t="s">
        <v>82</v>
      </c>
    </row>
    <row r="539" spans="1:51" s="13" customFormat="1" ht="12">
      <c r="A539" s="13"/>
      <c r="B539" s="236"/>
      <c r="C539" s="237"/>
      <c r="D539" s="232" t="s">
        <v>166</v>
      </c>
      <c r="E539" s="238" t="s">
        <v>19</v>
      </c>
      <c r="F539" s="239" t="s">
        <v>1514</v>
      </c>
      <c r="G539" s="237"/>
      <c r="H539" s="240">
        <v>1</v>
      </c>
      <c r="I539" s="241"/>
      <c r="J539" s="237"/>
      <c r="K539" s="237"/>
      <c r="L539" s="242"/>
      <c r="M539" s="243"/>
      <c r="N539" s="244"/>
      <c r="O539" s="244"/>
      <c r="P539" s="244"/>
      <c r="Q539" s="244"/>
      <c r="R539" s="244"/>
      <c r="S539" s="244"/>
      <c r="T539" s="245"/>
      <c r="U539" s="13"/>
      <c r="V539" s="13"/>
      <c r="W539" s="13"/>
      <c r="X539" s="13"/>
      <c r="Y539" s="13"/>
      <c r="Z539" s="13"/>
      <c r="AA539" s="13"/>
      <c r="AB539" s="13"/>
      <c r="AC539" s="13"/>
      <c r="AD539" s="13"/>
      <c r="AE539" s="13"/>
      <c r="AT539" s="246" t="s">
        <v>166</v>
      </c>
      <c r="AU539" s="246" t="s">
        <v>82</v>
      </c>
      <c r="AV539" s="13" t="s">
        <v>85</v>
      </c>
      <c r="AW539" s="13" t="s">
        <v>34</v>
      </c>
      <c r="AX539" s="13" t="s">
        <v>82</v>
      </c>
      <c r="AY539" s="246" t="s">
        <v>158</v>
      </c>
    </row>
    <row r="540" spans="1:65" s="2" customFormat="1" ht="44.25" customHeight="1">
      <c r="A540" s="38"/>
      <c r="B540" s="39"/>
      <c r="C540" s="219" t="s">
        <v>952</v>
      </c>
      <c r="D540" s="219" t="s">
        <v>159</v>
      </c>
      <c r="E540" s="220" t="s">
        <v>410</v>
      </c>
      <c r="F540" s="221" t="s">
        <v>1427</v>
      </c>
      <c r="G540" s="222" t="s">
        <v>202</v>
      </c>
      <c r="H540" s="223">
        <v>3</v>
      </c>
      <c r="I540" s="224"/>
      <c r="J540" s="225">
        <f>ROUND(I540*H540,2)</f>
        <v>0</v>
      </c>
      <c r="K540" s="221" t="s">
        <v>19</v>
      </c>
      <c r="L540" s="44"/>
      <c r="M540" s="226" t="s">
        <v>19</v>
      </c>
      <c r="N540" s="227" t="s">
        <v>45</v>
      </c>
      <c r="O540" s="84"/>
      <c r="P540" s="228">
        <f>O540*H540</f>
        <v>0</v>
      </c>
      <c r="Q540" s="228">
        <v>0.8901</v>
      </c>
      <c r="R540" s="228">
        <f>Q540*H540</f>
        <v>2.6703</v>
      </c>
      <c r="S540" s="228">
        <v>0</v>
      </c>
      <c r="T540" s="229">
        <f>S540*H540</f>
        <v>0</v>
      </c>
      <c r="U540" s="38"/>
      <c r="V540" s="38"/>
      <c r="W540" s="38"/>
      <c r="X540" s="38"/>
      <c r="Y540" s="38"/>
      <c r="Z540" s="38"/>
      <c r="AA540" s="38"/>
      <c r="AB540" s="38"/>
      <c r="AC540" s="38"/>
      <c r="AD540" s="38"/>
      <c r="AE540" s="38"/>
      <c r="AR540" s="230" t="s">
        <v>236</v>
      </c>
      <c r="AT540" s="230" t="s">
        <v>159</v>
      </c>
      <c r="AU540" s="230" t="s">
        <v>82</v>
      </c>
      <c r="AY540" s="17" t="s">
        <v>158</v>
      </c>
      <c r="BE540" s="231">
        <f>IF(N540="základní",J540,0)</f>
        <v>0</v>
      </c>
      <c r="BF540" s="231">
        <f>IF(N540="snížená",J540,0)</f>
        <v>0</v>
      </c>
      <c r="BG540" s="231">
        <f>IF(N540="zákl. přenesená",J540,0)</f>
        <v>0</v>
      </c>
      <c r="BH540" s="231">
        <f>IF(N540="sníž. přenesená",J540,0)</f>
        <v>0</v>
      </c>
      <c r="BI540" s="231">
        <f>IF(N540="nulová",J540,0)</f>
        <v>0</v>
      </c>
      <c r="BJ540" s="17" t="s">
        <v>82</v>
      </c>
      <c r="BK540" s="231">
        <f>ROUND(I540*H540,2)</f>
        <v>0</v>
      </c>
      <c r="BL540" s="17" t="s">
        <v>236</v>
      </c>
      <c r="BM540" s="230" t="s">
        <v>1428</v>
      </c>
    </row>
    <row r="541" spans="1:47" s="2" customFormat="1" ht="12">
      <c r="A541" s="38"/>
      <c r="B541" s="39"/>
      <c r="C541" s="40"/>
      <c r="D541" s="232" t="s">
        <v>165</v>
      </c>
      <c r="E541" s="40"/>
      <c r="F541" s="233" t="s">
        <v>1427</v>
      </c>
      <c r="G541" s="40"/>
      <c r="H541" s="40"/>
      <c r="I541" s="136"/>
      <c r="J541" s="40"/>
      <c r="K541" s="40"/>
      <c r="L541" s="44"/>
      <c r="M541" s="234"/>
      <c r="N541" s="235"/>
      <c r="O541" s="84"/>
      <c r="P541" s="84"/>
      <c r="Q541" s="84"/>
      <c r="R541" s="84"/>
      <c r="S541" s="84"/>
      <c r="T541" s="85"/>
      <c r="U541" s="38"/>
      <c r="V541" s="38"/>
      <c r="W541" s="38"/>
      <c r="X541" s="38"/>
      <c r="Y541" s="38"/>
      <c r="Z541" s="38"/>
      <c r="AA541" s="38"/>
      <c r="AB541" s="38"/>
      <c r="AC541" s="38"/>
      <c r="AD541" s="38"/>
      <c r="AE541" s="38"/>
      <c r="AT541" s="17" t="s">
        <v>165</v>
      </c>
      <c r="AU541" s="17" t="s">
        <v>82</v>
      </c>
    </row>
    <row r="542" spans="1:47" s="2" customFormat="1" ht="12">
      <c r="A542" s="38"/>
      <c r="B542" s="39"/>
      <c r="C542" s="40"/>
      <c r="D542" s="232" t="s">
        <v>216</v>
      </c>
      <c r="E542" s="40"/>
      <c r="F542" s="258" t="s">
        <v>413</v>
      </c>
      <c r="G542" s="40"/>
      <c r="H542" s="40"/>
      <c r="I542" s="136"/>
      <c r="J542" s="40"/>
      <c r="K542" s="40"/>
      <c r="L542" s="44"/>
      <c r="M542" s="234"/>
      <c r="N542" s="235"/>
      <c r="O542" s="84"/>
      <c r="P542" s="84"/>
      <c r="Q542" s="84"/>
      <c r="R542" s="84"/>
      <c r="S542" s="84"/>
      <c r="T542" s="85"/>
      <c r="U542" s="38"/>
      <c r="V542" s="38"/>
      <c r="W542" s="38"/>
      <c r="X542" s="38"/>
      <c r="Y542" s="38"/>
      <c r="Z542" s="38"/>
      <c r="AA542" s="38"/>
      <c r="AB542" s="38"/>
      <c r="AC542" s="38"/>
      <c r="AD542" s="38"/>
      <c r="AE542" s="38"/>
      <c r="AT542" s="17" t="s">
        <v>216</v>
      </c>
      <c r="AU542" s="17" t="s">
        <v>82</v>
      </c>
    </row>
    <row r="543" spans="1:51" s="13" customFormat="1" ht="12">
      <c r="A543" s="13"/>
      <c r="B543" s="236"/>
      <c r="C543" s="237"/>
      <c r="D543" s="232" t="s">
        <v>166</v>
      </c>
      <c r="E543" s="238" t="s">
        <v>19</v>
      </c>
      <c r="F543" s="239" t="s">
        <v>1605</v>
      </c>
      <c r="G543" s="237"/>
      <c r="H543" s="240">
        <v>3</v>
      </c>
      <c r="I543" s="241"/>
      <c r="J543" s="237"/>
      <c r="K543" s="237"/>
      <c r="L543" s="242"/>
      <c r="M543" s="243"/>
      <c r="N543" s="244"/>
      <c r="O543" s="244"/>
      <c r="P543" s="244"/>
      <c r="Q543" s="244"/>
      <c r="R543" s="244"/>
      <c r="S543" s="244"/>
      <c r="T543" s="245"/>
      <c r="U543" s="13"/>
      <c r="V543" s="13"/>
      <c r="W543" s="13"/>
      <c r="X543" s="13"/>
      <c r="Y543" s="13"/>
      <c r="Z543" s="13"/>
      <c r="AA543" s="13"/>
      <c r="AB543" s="13"/>
      <c r="AC543" s="13"/>
      <c r="AD543" s="13"/>
      <c r="AE543" s="13"/>
      <c r="AT543" s="246" t="s">
        <v>166</v>
      </c>
      <c r="AU543" s="246" t="s">
        <v>82</v>
      </c>
      <c r="AV543" s="13" t="s">
        <v>85</v>
      </c>
      <c r="AW543" s="13" t="s">
        <v>34</v>
      </c>
      <c r="AX543" s="13" t="s">
        <v>82</v>
      </c>
      <c r="AY543" s="246" t="s">
        <v>158</v>
      </c>
    </row>
    <row r="544" spans="1:65" s="2" customFormat="1" ht="44.25" customHeight="1">
      <c r="A544" s="38"/>
      <c r="B544" s="39"/>
      <c r="C544" s="219" t="s">
        <v>957</v>
      </c>
      <c r="D544" s="219" t="s">
        <v>159</v>
      </c>
      <c r="E544" s="220" t="s">
        <v>1429</v>
      </c>
      <c r="F544" s="221" t="s">
        <v>1430</v>
      </c>
      <c r="G544" s="222" t="s">
        <v>202</v>
      </c>
      <c r="H544" s="223">
        <v>3</v>
      </c>
      <c r="I544" s="224"/>
      <c r="J544" s="225">
        <f>ROUND(I544*H544,2)</f>
        <v>0</v>
      </c>
      <c r="K544" s="221" t="s">
        <v>19</v>
      </c>
      <c r="L544" s="44"/>
      <c r="M544" s="226" t="s">
        <v>19</v>
      </c>
      <c r="N544" s="227" t="s">
        <v>45</v>
      </c>
      <c r="O544" s="84"/>
      <c r="P544" s="228">
        <f>O544*H544</f>
        <v>0</v>
      </c>
      <c r="Q544" s="228">
        <v>0</v>
      </c>
      <c r="R544" s="228">
        <f>Q544*H544</f>
        <v>0</v>
      </c>
      <c r="S544" s="228">
        <v>0</v>
      </c>
      <c r="T544" s="229">
        <f>S544*H544</f>
        <v>0</v>
      </c>
      <c r="U544" s="38"/>
      <c r="V544" s="38"/>
      <c r="W544" s="38"/>
      <c r="X544" s="38"/>
      <c r="Y544" s="38"/>
      <c r="Z544" s="38"/>
      <c r="AA544" s="38"/>
      <c r="AB544" s="38"/>
      <c r="AC544" s="38"/>
      <c r="AD544" s="38"/>
      <c r="AE544" s="38"/>
      <c r="AR544" s="230" t="s">
        <v>236</v>
      </c>
      <c r="AT544" s="230" t="s">
        <v>159</v>
      </c>
      <c r="AU544" s="230" t="s">
        <v>82</v>
      </c>
      <c r="AY544" s="17" t="s">
        <v>158</v>
      </c>
      <c r="BE544" s="231">
        <f>IF(N544="základní",J544,0)</f>
        <v>0</v>
      </c>
      <c r="BF544" s="231">
        <f>IF(N544="snížená",J544,0)</f>
        <v>0</v>
      </c>
      <c r="BG544" s="231">
        <f>IF(N544="zákl. přenesená",J544,0)</f>
        <v>0</v>
      </c>
      <c r="BH544" s="231">
        <f>IF(N544="sníž. přenesená",J544,0)</f>
        <v>0</v>
      </c>
      <c r="BI544" s="231">
        <f>IF(N544="nulová",J544,0)</f>
        <v>0</v>
      </c>
      <c r="BJ544" s="17" t="s">
        <v>82</v>
      </c>
      <c r="BK544" s="231">
        <f>ROUND(I544*H544,2)</f>
        <v>0</v>
      </c>
      <c r="BL544" s="17" t="s">
        <v>236</v>
      </c>
      <c r="BM544" s="230" t="s">
        <v>1431</v>
      </c>
    </row>
    <row r="545" spans="1:47" s="2" customFormat="1" ht="12">
      <c r="A545" s="38"/>
      <c r="B545" s="39"/>
      <c r="C545" s="40"/>
      <c r="D545" s="232" t="s">
        <v>165</v>
      </c>
      <c r="E545" s="40"/>
      <c r="F545" s="233" t="s">
        <v>1430</v>
      </c>
      <c r="G545" s="40"/>
      <c r="H545" s="40"/>
      <c r="I545" s="136"/>
      <c r="J545" s="40"/>
      <c r="K545" s="40"/>
      <c r="L545" s="44"/>
      <c r="M545" s="234"/>
      <c r="N545" s="235"/>
      <c r="O545" s="84"/>
      <c r="P545" s="84"/>
      <c r="Q545" s="84"/>
      <c r="R545" s="84"/>
      <c r="S545" s="84"/>
      <c r="T545" s="85"/>
      <c r="U545" s="38"/>
      <c r="V545" s="38"/>
      <c r="W545" s="38"/>
      <c r="X545" s="38"/>
      <c r="Y545" s="38"/>
      <c r="Z545" s="38"/>
      <c r="AA545" s="38"/>
      <c r="AB545" s="38"/>
      <c r="AC545" s="38"/>
      <c r="AD545" s="38"/>
      <c r="AE545" s="38"/>
      <c r="AT545" s="17" t="s">
        <v>165</v>
      </c>
      <c r="AU545" s="17" t="s">
        <v>82</v>
      </c>
    </row>
    <row r="546" spans="1:51" s="13" customFormat="1" ht="12">
      <c r="A546" s="13"/>
      <c r="B546" s="236"/>
      <c r="C546" s="237"/>
      <c r="D546" s="232" t="s">
        <v>166</v>
      </c>
      <c r="E546" s="238" t="s">
        <v>19</v>
      </c>
      <c r="F546" s="239" t="s">
        <v>1605</v>
      </c>
      <c r="G546" s="237"/>
      <c r="H546" s="240">
        <v>3</v>
      </c>
      <c r="I546" s="241"/>
      <c r="J546" s="237"/>
      <c r="K546" s="237"/>
      <c r="L546" s="242"/>
      <c r="M546" s="243"/>
      <c r="N546" s="244"/>
      <c r="O546" s="244"/>
      <c r="P546" s="244"/>
      <c r="Q546" s="244"/>
      <c r="R546" s="244"/>
      <c r="S546" s="244"/>
      <c r="T546" s="245"/>
      <c r="U546" s="13"/>
      <c r="V546" s="13"/>
      <c r="W546" s="13"/>
      <c r="X546" s="13"/>
      <c r="Y546" s="13"/>
      <c r="Z546" s="13"/>
      <c r="AA546" s="13"/>
      <c r="AB546" s="13"/>
      <c r="AC546" s="13"/>
      <c r="AD546" s="13"/>
      <c r="AE546" s="13"/>
      <c r="AT546" s="246" t="s">
        <v>166</v>
      </c>
      <c r="AU546" s="246" t="s">
        <v>82</v>
      </c>
      <c r="AV546" s="13" t="s">
        <v>85</v>
      </c>
      <c r="AW546" s="13" t="s">
        <v>34</v>
      </c>
      <c r="AX546" s="13" t="s">
        <v>82</v>
      </c>
      <c r="AY546" s="246" t="s">
        <v>158</v>
      </c>
    </row>
    <row r="547" spans="1:65" s="2" customFormat="1" ht="55.5" customHeight="1">
      <c r="A547" s="38"/>
      <c r="B547" s="39"/>
      <c r="C547" s="219" t="s">
        <v>961</v>
      </c>
      <c r="D547" s="219" t="s">
        <v>159</v>
      </c>
      <c r="E547" s="220" t="s">
        <v>416</v>
      </c>
      <c r="F547" s="221" t="s">
        <v>1433</v>
      </c>
      <c r="G547" s="222" t="s">
        <v>202</v>
      </c>
      <c r="H547" s="223">
        <v>3</v>
      </c>
      <c r="I547" s="224"/>
      <c r="J547" s="225">
        <f>ROUND(I547*H547,2)</f>
        <v>0</v>
      </c>
      <c r="K547" s="221" t="s">
        <v>19</v>
      </c>
      <c r="L547" s="44"/>
      <c r="M547" s="226" t="s">
        <v>19</v>
      </c>
      <c r="N547" s="227" t="s">
        <v>45</v>
      </c>
      <c r="O547" s="84"/>
      <c r="P547" s="228">
        <f>O547*H547</f>
        <v>0</v>
      </c>
      <c r="Q547" s="228">
        <v>0</v>
      </c>
      <c r="R547" s="228">
        <f>Q547*H547</f>
        <v>0</v>
      </c>
      <c r="S547" s="228">
        <v>0</v>
      </c>
      <c r="T547" s="229">
        <f>S547*H547</f>
        <v>0</v>
      </c>
      <c r="U547" s="38"/>
      <c r="V547" s="38"/>
      <c r="W547" s="38"/>
      <c r="X547" s="38"/>
      <c r="Y547" s="38"/>
      <c r="Z547" s="38"/>
      <c r="AA547" s="38"/>
      <c r="AB547" s="38"/>
      <c r="AC547" s="38"/>
      <c r="AD547" s="38"/>
      <c r="AE547" s="38"/>
      <c r="AR547" s="230" t="s">
        <v>236</v>
      </c>
      <c r="AT547" s="230" t="s">
        <v>159</v>
      </c>
      <c r="AU547" s="230" t="s">
        <v>82</v>
      </c>
      <c r="AY547" s="17" t="s">
        <v>158</v>
      </c>
      <c r="BE547" s="231">
        <f>IF(N547="základní",J547,0)</f>
        <v>0</v>
      </c>
      <c r="BF547" s="231">
        <f>IF(N547="snížená",J547,0)</f>
        <v>0</v>
      </c>
      <c r="BG547" s="231">
        <f>IF(N547="zákl. přenesená",J547,0)</f>
        <v>0</v>
      </c>
      <c r="BH547" s="231">
        <f>IF(N547="sníž. přenesená",J547,0)</f>
        <v>0</v>
      </c>
      <c r="BI547" s="231">
        <f>IF(N547="nulová",J547,0)</f>
        <v>0</v>
      </c>
      <c r="BJ547" s="17" t="s">
        <v>82</v>
      </c>
      <c r="BK547" s="231">
        <f>ROUND(I547*H547,2)</f>
        <v>0</v>
      </c>
      <c r="BL547" s="17" t="s">
        <v>236</v>
      </c>
      <c r="BM547" s="230" t="s">
        <v>1434</v>
      </c>
    </row>
    <row r="548" spans="1:47" s="2" customFormat="1" ht="12">
      <c r="A548" s="38"/>
      <c r="B548" s="39"/>
      <c r="C548" s="40"/>
      <c r="D548" s="232" t="s">
        <v>165</v>
      </c>
      <c r="E548" s="40"/>
      <c r="F548" s="233" t="s">
        <v>1433</v>
      </c>
      <c r="G548" s="40"/>
      <c r="H548" s="40"/>
      <c r="I548" s="136"/>
      <c r="J548" s="40"/>
      <c r="K548" s="40"/>
      <c r="L548" s="44"/>
      <c r="M548" s="234"/>
      <c r="N548" s="235"/>
      <c r="O548" s="84"/>
      <c r="P548" s="84"/>
      <c r="Q548" s="84"/>
      <c r="R548" s="84"/>
      <c r="S548" s="84"/>
      <c r="T548" s="85"/>
      <c r="U548" s="38"/>
      <c r="V548" s="38"/>
      <c r="W548" s="38"/>
      <c r="X548" s="38"/>
      <c r="Y548" s="38"/>
      <c r="Z548" s="38"/>
      <c r="AA548" s="38"/>
      <c r="AB548" s="38"/>
      <c r="AC548" s="38"/>
      <c r="AD548" s="38"/>
      <c r="AE548" s="38"/>
      <c r="AT548" s="17" t="s">
        <v>165</v>
      </c>
      <c r="AU548" s="17" t="s">
        <v>82</v>
      </c>
    </row>
    <row r="549" spans="1:51" s="13" customFormat="1" ht="12">
      <c r="A549" s="13"/>
      <c r="B549" s="236"/>
      <c r="C549" s="237"/>
      <c r="D549" s="232" t="s">
        <v>166</v>
      </c>
      <c r="E549" s="238" t="s">
        <v>19</v>
      </c>
      <c r="F549" s="239" t="s">
        <v>1605</v>
      </c>
      <c r="G549" s="237"/>
      <c r="H549" s="240">
        <v>3</v>
      </c>
      <c r="I549" s="241"/>
      <c r="J549" s="237"/>
      <c r="K549" s="237"/>
      <c r="L549" s="242"/>
      <c r="M549" s="243"/>
      <c r="N549" s="244"/>
      <c r="O549" s="244"/>
      <c r="P549" s="244"/>
      <c r="Q549" s="244"/>
      <c r="R549" s="244"/>
      <c r="S549" s="244"/>
      <c r="T549" s="245"/>
      <c r="U549" s="13"/>
      <c r="V549" s="13"/>
      <c r="W549" s="13"/>
      <c r="X549" s="13"/>
      <c r="Y549" s="13"/>
      <c r="Z549" s="13"/>
      <c r="AA549" s="13"/>
      <c r="AB549" s="13"/>
      <c r="AC549" s="13"/>
      <c r="AD549" s="13"/>
      <c r="AE549" s="13"/>
      <c r="AT549" s="246" t="s">
        <v>166</v>
      </c>
      <c r="AU549" s="246" t="s">
        <v>82</v>
      </c>
      <c r="AV549" s="13" t="s">
        <v>85</v>
      </c>
      <c r="AW549" s="13" t="s">
        <v>34</v>
      </c>
      <c r="AX549" s="13" t="s">
        <v>82</v>
      </c>
      <c r="AY549" s="246" t="s">
        <v>158</v>
      </c>
    </row>
    <row r="550" spans="1:65" s="2" customFormat="1" ht="16.5" customHeight="1">
      <c r="A550" s="38"/>
      <c r="B550" s="39"/>
      <c r="C550" s="219" t="s">
        <v>965</v>
      </c>
      <c r="D550" s="219" t="s">
        <v>159</v>
      </c>
      <c r="E550" s="220" t="s">
        <v>1435</v>
      </c>
      <c r="F550" s="221" t="s">
        <v>710</v>
      </c>
      <c r="G550" s="222" t="s">
        <v>202</v>
      </c>
      <c r="H550" s="223">
        <v>1</v>
      </c>
      <c r="I550" s="224"/>
      <c r="J550" s="225">
        <f>ROUND(I550*H550,2)</f>
        <v>0</v>
      </c>
      <c r="K550" s="221" t="s">
        <v>19</v>
      </c>
      <c r="L550" s="44"/>
      <c r="M550" s="226" t="s">
        <v>19</v>
      </c>
      <c r="N550" s="227" t="s">
        <v>45</v>
      </c>
      <c r="O550" s="84"/>
      <c r="P550" s="228">
        <f>O550*H550</f>
        <v>0</v>
      </c>
      <c r="Q550" s="228">
        <v>0</v>
      </c>
      <c r="R550" s="228">
        <f>Q550*H550</f>
        <v>0</v>
      </c>
      <c r="S550" s="228">
        <v>0</v>
      </c>
      <c r="T550" s="229">
        <f>S550*H550</f>
        <v>0</v>
      </c>
      <c r="U550" s="38"/>
      <c r="V550" s="38"/>
      <c r="W550" s="38"/>
      <c r="X550" s="38"/>
      <c r="Y550" s="38"/>
      <c r="Z550" s="38"/>
      <c r="AA550" s="38"/>
      <c r="AB550" s="38"/>
      <c r="AC550" s="38"/>
      <c r="AD550" s="38"/>
      <c r="AE550" s="38"/>
      <c r="AR550" s="230" t="s">
        <v>236</v>
      </c>
      <c r="AT550" s="230" t="s">
        <v>159</v>
      </c>
      <c r="AU550" s="230" t="s">
        <v>82</v>
      </c>
      <c r="AY550" s="17" t="s">
        <v>158</v>
      </c>
      <c r="BE550" s="231">
        <f>IF(N550="základní",J550,0)</f>
        <v>0</v>
      </c>
      <c r="BF550" s="231">
        <f>IF(N550="snížená",J550,0)</f>
        <v>0</v>
      </c>
      <c r="BG550" s="231">
        <f>IF(N550="zákl. přenesená",J550,0)</f>
        <v>0</v>
      </c>
      <c r="BH550" s="231">
        <f>IF(N550="sníž. přenesená",J550,0)</f>
        <v>0</v>
      </c>
      <c r="BI550" s="231">
        <f>IF(N550="nulová",J550,0)</f>
        <v>0</v>
      </c>
      <c r="BJ550" s="17" t="s">
        <v>82</v>
      </c>
      <c r="BK550" s="231">
        <f>ROUND(I550*H550,2)</f>
        <v>0</v>
      </c>
      <c r="BL550" s="17" t="s">
        <v>236</v>
      </c>
      <c r="BM550" s="230" t="s">
        <v>1436</v>
      </c>
    </row>
    <row r="551" spans="1:47" s="2" customFormat="1" ht="12">
      <c r="A551" s="38"/>
      <c r="B551" s="39"/>
      <c r="C551" s="40"/>
      <c r="D551" s="232" t="s">
        <v>165</v>
      </c>
      <c r="E551" s="40"/>
      <c r="F551" s="233" t="s">
        <v>1437</v>
      </c>
      <c r="G551" s="40"/>
      <c r="H551" s="40"/>
      <c r="I551" s="136"/>
      <c r="J551" s="40"/>
      <c r="K551" s="40"/>
      <c r="L551" s="44"/>
      <c r="M551" s="234"/>
      <c r="N551" s="235"/>
      <c r="O551" s="84"/>
      <c r="P551" s="84"/>
      <c r="Q551" s="84"/>
      <c r="R551" s="84"/>
      <c r="S551" s="84"/>
      <c r="T551" s="85"/>
      <c r="U551" s="38"/>
      <c r="V551" s="38"/>
      <c r="W551" s="38"/>
      <c r="X551" s="38"/>
      <c r="Y551" s="38"/>
      <c r="Z551" s="38"/>
      <c r="AA551" s="38"/>
      <c r="AB551" s="38"/>
      <c r="AC551" s="38"/>
      <c r="AD551" s="38"/>
      <c r="AE551" s="38"/>
      <c r="AT551" s="17" t="s">
        <v>165</v>
      </c>
      <c r="AU551" s="17" t="s">
        <v>82</v>
      </c>
    </row>
    <row r="552" spans="1:51" s="13" customFormat="1" ht="12">
      <c r="A552" s="13"/>
      <c r="B552" s="236"/>
      <c r="C552" s="237"/>
      <c r="D552" s="232" t="s">
        <v>166</v>
      </c>
      <c r="E552" s="238" t="s">
        <v>19</v>
      </c>
      <c r="F552" s="239" t="s">
        <v>1514</v>
      </c>
      <c r="G552" s="237"/>
      <c r="H552" s="240">
        <v>1</v>
      </c>
      <c r="I552" s="241"/>
      <c r="J552" s="237"/>
      <c r="K552" s="237"/>
      <c r="L552" s="242"/>
      <c r="M552" s="243"/>
      <c r="N552" s="244"/>
      <c r="O552" s="244"/>
      <c r="P552" s="244"/>
      <c r="Q552" s="244"/>
      <c r="R552" s="244"/>
      <c r="S552" s="244"/>
      <c r="T552" s="245"/>
      <c r="U552" s="13"/>
      <c r="V552" s="13"/>
      <c r="W552" s="13"/>
      <c r="X552" s="13"/>
      <c r="Y552" s="13"/>
      <c r="Z552" s="13"/>
      <c r="AA552" s="13"/>
      <c r="AB552" s="13"/>
      <c r="AC552" s="13"/>
      <c r="AD552" s="13"/>
      <c r="AE552" s="13"/>
      <c r="AT552" s="246" t="s">
        <v>166</v>
      </c>
      <c r="AU552" s="246" t="s">
        <v>82</v>
      </c>
      <c r="AV552" s="13" t="s">
        <v>85</v>
      </c>
      <c r="AW552" s="13" t="s">
        <v>34</v>
      </c>
      <c r="AX552" s="13" t="s">
        <v>82</v>
      </c>
      <c r="AY552" s="246" t="s">
        <v>158</v>
      </c>
    </row>
    <row r="553" spans="1:65" s="2" customFormat="1" ht="16.5" customHeight="1">
      <c r="A553" s="38"/>
      <c r="B553" s="39"/>
      <c r="C553" s="219" t="s">
        <v>970</v>
      </c>
      <c r="D553" s="219" t="s">
        <v>159</v>
      </c>
      <c r="E553" s="220" t="s">
        <v>975</v>
      </c>
      <c r="F553" s="221" t="s">
        <v>976</v>
      </c>
      <c r="G553" s="222" t="s">
        <v>977</v>
      </c>
      <c r="H553" s="223">
        <v>1</v>
      </c>
      <c r="I553" s="224"/>
      <c r="J553" s="225">
        <f>ROUND(I553*H553,2)</f>
        <v>0</v>
      </c>
      <c r="K553" s="221" t="s">
        <v>19</v>
      </c>
      <c r="L553" s="44"/>
      <c r="M553" s="226" t="s">
        <v>19</v>
      </c>
      <c r="N553" s="227" t="s">
        <v>45</v>
      </c>
      <c r="O553" s="84"/>
      <c r="P553" s="228">
        <f>O553*H553</f>
        <v>0</v>
      </c>
      <c r="Q553" s="228">
        <v>0</v>
      </c>
      <c r="R553" s="228">
        <f>Q553*H553</f>
        <v>0</v>
      </c>
      <c r="S553" s="228">
        <v>0</v>
      </c>
      <c r="T553" s="229">
        <f>S553*H553</f>
        <v>0</v>
      </c>
      <c r="U553" s="38"/>
      <c r="V553" s="38"/>
      <c r="W553" s="38"/>
      <c r="X553" s="38"/>
      <c r="Y553" s="38"/>
      <c r="Z553" s="38"/>
      <c r="AA553" s="38"/>
      <c r="AB553" s="38"/>
      <c r="AC553" s="38"/>
      <c r="AD553" s="38"/>
      <c r="AE553" s="38"/>
      <c r="AR553" s="230" t="s">
        <v>236</v>
      </c>
      <c r="AT553" s="230" t="s">
        <v>159</v>
      </c>
      <c r="AU553" s="230" t="s">
        <v>82</v>
      </c>
      <c r="AY553" s="17" t="s">
        <v>158</v>
      </c>
      <c r="BE553" s="231">
        <f>IF(N553="základní",J553,0)</f>
        <v>0</v>
      </c>
      <c r="BF553" s="231">
        <f>IF(N553="snížená",J553,0)</f>
        <v>0</v>
      </c>
      <c r="BG553" s="231">
        <f>IF(N553="zákl. přenesená",J553,0)</f>
        <v>0</v>
      </c>
      <c r="BH553" s="231">
        <f>IF(N553="sníž. přenesená",J553,0)</f>
        <v>0</v>
      </c>
      <c r="BI553" s="231">
        <f>IF(N553="nulová",J553,0)</f>
        <v>0</v>
      </c>
      <c r="BJ553" s="17" t="s">
        <v>82</v>
      </c>
      <c r="BK553" s="231">
        <f>ROUND(I553*H553,2)</f>
        <v>0</v>
      </c>
      <c r="BL553" s="17" t="s">
        <v>236</v>
      </c>
      <c r="BM553" s="230" t="s">
        <v>978</v>
      </c>
    </row>
    <row r="554" spans="1:47" s="2" customFormat="1" ht="12">
      <c r="A554" s="38"/>
      <c r="B554" s="39"/>
      <c r="C554" s="40"/>
      <c r="D554" s="232" t="s">
        <v>165</v>
      </c>
      <c r="E554" s="40"/>
      <c r="F554" s="233" t="s">
        <v>979</v>
      </c>
      <c r="G554" s="40"/>
      <c r="H554" s="40"/>
      <c r="I554" s="136"/>
      <c r="J554" s="40"/>
      <c r="K554" s="40"/>
      <c r="L554" s="44"/>
      <c r="M554" s="234"/>
      <c r="N554" s="235"/>
      <c r="O554" s="84"/>
      <c r="P554" s="84"/>
      <c r="Q554" s="84"/>
      <c r="R554" s="84"/>
      <c r="S554" s="84"/>
      <c r="T554" s="85"/>
      <c r="U554" s="38"/>
      <c r="V554" s="38"/>
      <c r="W554" s="38"/>
      <c r="X554" s="38"/>
      <c r="Y554" s="38"/>
      <c r="Z554" s="38"/>
      <c r="AA554" s="38"/>
      <c r="AB554" s="38"/>
      <c r="AC554" s="38"/>
      <c r="AD554" s="38"/>
      <c r="AE554" s="38"/>
      <c r="AT554" s="17" t="s">
        <v>165</v>
      </c>
      <c r="AU554" s="17" t="s">
        <v>82</v>
      </c>
    </row>
    <row r="555" spans="1:65" s="2" customFormat="1" ht="16.5" customHeight="1">
      <c r="A555" s="38"/>
      <c r="B555" s="39"/>
      <c r="C555" s="219" t="s">
        <v>974</v>
      </c>
      <c r="D555" s="219" t="s">
        <v>159</v>
      </c>
      <c r="E555" s="220" t="s">
        <v>981</v>
      </c>
      <c r="F555" s="221" t="s">
        <v>982</v>
      </c>
      <c r="G555" s="222" t="s">
        <v>977</v>
      </c>
      <c r="H555" s="223">
        <v>1</v>
      </c>
      <c r="I555" s="224"/>
      <c r="J555" s="225">
        <f>ROUND(I555*H555,2)</f>
        <v>0</v>
      </c>
      <c r="K555" s="221" t="s">
        <v>19</v>
      </c>
      <c r="L555" s="44"/>
      <c r="M555" s="226" t="s">
        <v>19</v>
      </c>
      <c r="N555" s="227" t="s">
        <v>45</v>
      </c>
      <c r="O555" s="84"/>
      <c r="P555" s="228">
        <f>O555*H555</f>
        <v>0</v>
      </c>
      <c r="Q555" s="228">
        <v>0</v>
      </c>
      <c r="R555" s="228">
        <f>Q555*H555</f>
        <v>0</v>
      </c>
      <c r="S555" s="228">
        <v>0</v>
      </c>
      <c r="T555" s="229">
        <f>S555*H555</f>
        <v>0</v>
      </c>
      <c r="U555" s="38"/>
      <c r="V555" s="38"/>
      <c r="W555" s="38"/>
      <c r="X555" s="38"/>
      <c r="Y555" s="38"/>
      <c r="Z555" s="38"/>
      <c r="AA555" s="38"/>
      <c r="AB555" s="38"/>
      <c r="AC555" s="38"/>
      <c r="AD555" s="38"/>
      <c r="AE555" s="38"/>
      <c r="AR555" s="230" t="s">
        <v>236</v>
      </c>
      <c r="AT555" s="230" t="s">
        <v>159</v>
      </c>
      <c r="AU555" s="230" t="s">
        <v>82</v>
      </c>
      <c r="AY555" s="17" t="s">
        <v>158</v>
      </c>
      <c r="BE555" s="231">
        <f>IF(N555="základní",J555,0)</f>
        <v>0</v>
      </c>
      <c r="BF555" s="231">
        <f>IF(N555="snížená",J555,0)</f>
        <v>0</v>
      </c>
      <c r="BG555" s="231">
        <f>IF(N555="zákl. přenesená",J555,0)</f>
        <v>0</v>
      </c>
      <c r="BH555" s="231">
        <f>IF(N555="sníž. přenesená",J555,0)</f>
        <v>0</v>
      </c>
      <c r="BI555" s="231">
        <f>IF(N555="nulová",J555,0)</f>
        <v>0</v>
      </c>
      <c r="BJ555" s="17" t="s">
        <v>82</v>
      </c>
      <c r="BK555" s="231">
        <f>ROUND(I555*H555,2)</f>
        <v>0</v>
      </c>
      <c r="BL555" s="17" t="s">
        <v>236</v>
      </c>
      <c r="BM555" s="230" t="s">
        <v>983</v>
      </c>
    </row>
    <row r="556" spans="1:47" s="2" customFormat="1" ht="12">
      <c r="A556" s="38"/>
      <c r="B556" s="39"/>
      <c r="C556" s="40"/>
      <c r="D556" s="232" t="s">
        <v>165</v>
      </c>
      <c r="E556" s="40"/>
      <c r="F556" s="233" t="s">
        <v>984</v>
      </c>
      <c r="G556" s="40"/>
      <c r="H556" s="40"/>
      <c r="I556" s="136"/>
      <c r="J556" s="40"/>
      <c r="K556" s="40"/>
      <c r="L556" s="44"/>
      <c r="M556" s="234"/>
      <c r="N556" s="235"/>
      <c r="O556" s="84"/>
      <c r="P556" s="84"/>
      <c r="Q556" s="84"/>
      <c r="R556" s="84"/>
      <c r="S556" s="84"/>
      <c r="T556" s="85"/>
      <c r="U556" s="38"/>
      <c r="V556" s="38"/>
      <c r="W556" s="38"/>
      <c r="X556" s="38"/>
      <c r="Y556" s="38"/>
      <c r="Z556" s="38"/>
      <c r="AA556" s="38"/>
      <c r="AB556" s="38"/>
      <c r="AC556" s="38"/>
      <c r="AD556" s="38"/>
      <c r="AE556" s="38"/>
      <c r="AT556" s="17" t="s">
        <v>165</v>
      </c>
      <c r="AU556" s="17" t="s">
        <v>82</v>
      </c>
    </row>
    <row r="557" spans="1:63" s="12" customFormat="1" ht="22.8" customHeight="1">
      <c r="A557" s="12"/>
      <c r="B557" s="205"/>
      <c r="C557" s="206"/>
      <c r="D557" s="207" t="s">
        <v>73</v>
      </c>
      <c r="E557" s="269" t="s">
        <v>82</v>
      </c>
      <c r="F557" s="269" t="s">
        <v>985</v>
      </c>
      <c r="G557" s="206"/>
      <c r="H557" s="206"/>
      <c r="I557" s="209"/>
      <c r="J557" s="270">
        <f>BK557</f>
        <v>0</v>
      </c>
      <c r="K557" s="206"/>
      <c r="L557" s="211"/>
      <c r="M557" s="212"/>
      <c r="N557" s="213"/>
      <c r="O557" s="213"/>
      <c r="P557" s="214">
        <f>SUM(P558:P616)</f>
        <v>0</v>
      </c>
      <c r="Q557" s="213"/>
      <c r="R557" s="214">
        <f>SUM(R558:R616)</f>
        <v>2.2281000000000004</v>
      </c>
      <c r="S557" s="213"/>
      <c r="T557" s="215">
        <f>SUM(T558:T616)</f>
        <v>8.4</v>
      </c>
      <c r="U557" s="12"/>
      <c r="V557" s="12"/>
      <c r="W557" s="12"/>
      <c r="X557" s="12"/>
      <c r="Y557" s="12"/>
      <c r="Z557" s="12"/>
      <c r="AA557" s="12"/>
      <c r="AB557" s="12"/>
      <c r="AC557" s="12"/>
      <c r="AD557" s="12"/>
      <c r="AE557" s="12"/>
      <c r="AR557" s="216" t="s">
        <v>82</v>
      </c>
      <c r="AT557" s="217" t="s">
        <v>73</v>
      </c>
      <c r="AU557" s="217" t="s">
        <v>82</v>
      </c>
      <c r="AY557" s="216" t="s">
        <v>158</v>
      </c>
      <c r="BK557" s="218">
        <f>SUM(BK558:BK616)</f>
        <v>0</v>
      </c>
    </row>
    <row r="558" spans="1:65" s="2" customFormat="1" ht="21.75" customHeight="1">
      <c r="A558" s="38"/>
      <c r="B558" s="39"/>
      <c r="C558" s="219" t="s">
        <v>980</v>
      </c>
      <c r="D558" s="219" t="s">
        <v>159</v>
      </c>
      <c r="E558" s="220" t="s">
        <v>987</v>
      </c>
      <c r="F558" s="221" t="s">
        <v>988</v>
      </c>
      <c r="G558" s="222" t="s">
        <v>202</v>
      </c>
      <c r="H558" s="223">
        <v>4</v>
      </c>
      <c r="I558" s="224"/>
      <c r="J558" s="225">
        <f>ROUND(I558*H558,2)</f>
        <v>0</v>
      </c>
      <c r="K558" s="221" t="s">
        <v>213</v>
      </c>
      <c r="L558" s="44"/>
      <c r="M558" s="226" t="s">
        <v>19</v>
      </c>
      <c r="N558" s="227" t="s">
        <v>45</v>
      </c>
      <c r="O558" s="84"/>
      <c r="P558" s="228">
        <f>O558*H558</f>
        <v>0</v>
      </c>
      <c r="Q558" s="228">
        <v>0.00065</v>
      </c>
      <c r="R558" s="228">
        <f>Q558*H558</f>
        <v>0.0026</v>
      </c>
      <c r="S558" s="228">
        <v>0</v>
      </c>
      <c r="T558" s="229">
        <f>S558*H558</f>
        <v>0</v>
      </c>
      <c r="U558" s="38"/>
      <c r="V558" s="38"/>
      <c r="W558" s="38"/>
      <c r="X558" s="38"/>
      <c r="Y558" s="38"/>
      <c r="Z558" s="38"/>
      <c r="AA558" s="38"/>
      <c r="AB558" s="38"/>
      <c r="AC558" s="38"/>
      <c r="AD558" s="38"/>
      <c r="AE558" s="38"/>
      <c r="AR558" s="230" t="s">
        <v>249</v>
      </c>
      <c r="AT558" s="230" t="s">
        <v>159</v>
      </c>
      <c r="AU558" s="230" t="s">
        <v>85</v>
      </c>
      <c r="AY558" s="17" t="s">
        <v>158</v>
      </c>
      <c r="BE558" s="231">
        <f>IF(N558="základní",J558,0)</f>
        <v>0</v>
      </c>
      <c r="BF558" s="231">
        <f>IF(N558="snížená",J558,0)</f>
        <v>0</v>
      </c>
      <c r="BG558" s="231">
        <f>IF(N558="zákl. přenesená",J558,0)</f>
        <v>0</v>
      </c>
      <c r="BH558" s="231">
        <f>IF(N558="sníž. přenesená",J558,0)</f>
        <v>0</v>
      </c>
      <c r="BI558" s="231">
        <f>IF(N558="nulová",J558,0)</f>
        <v>0</v>
      </c>
      <c r="BJ558" s="17" t="s">
        <v>82</v>
      </c>
      <c r="BK558" s="231">
        <f>ROUND(I558*H558,2)</f>
        <v>0</v>
      </c>
      <c r="BL558" s="17" t="s">
        <v>249</v>
      </c>
      <c r="BM558" s="230" t="s">
        <v>989</v>
      </c>
    </row>
    <row r="559" spans="1:47" s="2" customFormat="1" ht="12">
      <c r="A559" s="38"/>
      <c r="B559" s="39"/>
      <c r="C559" s="40"/>
      <c r="D559" s="232" t="s">
        <v>165</v>
      </c>
      <c r="E559" s="40"/>
      <c r="F559" s="233" t="s">
        <v>990</v>
      </c>
      <c r="G559" s="40"/>
      <c r="H559" s="40"/>
      <c r="I559" s="136"/>
      <c r="J559" s="40"/>
      <c r="K559" s="40"/>
      <c r="L559" s="44"/>
      <c r="M559" s="234"/>
      <c r="N559" s="235"/>
      <c r="O559" s="84"/>
      <c r="P559" s="84"/>
      <c r="Q559" s="84"/>
      <c r="R559" s="84"/>
      <c r="S559" s="84"/>
      <c r="T559" s="85"/>
      <c r="U559" s="38"/>
      <c r="V559" s="38"/>
      <c r="W559" s="38"/>
      <c r="X559" s="38"/>
      <c r="Y559" s="38"/>
      <c r="Z559" s="38"/>
      <c r="AA559" s="38"/>
      <c r="AB559" s="38"/>
      <c r="AC559" s="38"/>
      <c r="AD559" s="38"/>
      <c r="AE559" s="38"/>
      <c r="AT559" s="17" t="s">
        <v>165</v>
      </c>
      <c r="AU559" s="17" t="s">
        <v>85</v>
      </c>
    </row>
    <row r="560" spans="1:47" s="2" customFormat="1" ht="12">
      <c r="A560" s="38"/>
      <c r="B560" s="39"/>
      <c r="C560" s="40"/>
      <c r="D560" s="232" t="s">
        <v>216</v>
      </c>
      <c r="E560" s="40"/>
      <c r="F560" s="258" t="s">
        <v>991</v>
      </c>
      <c r="G560" s="40"/>
      <c r="H560" s="40"/>
      <c r="I560" s="136"/>
      <c r="J560" s="40"/>
      <c r="K560" s="40"/>
      <c r="L560" s="44"/>
      <c r="M560" s="234"/>
      <c r="N560" s="235"/>
      <c r="O560" s="84"/>
      <c r="P560" s="84"/>
      <c r="Q560" s="84"/>
      <c r="R560" s="84"/>
      <c r="S560" s="84"/>
      <c r="T560" s="85"/>
      <c r="U560" s="38"/>
      <c r="V560" s="38"/>
      <c r="W560" s="38"/>
      <c r="X560" s="38"/>
      <c r="Y560" s="38"/>
      <c r="Z560" s="38"/>
      <c r="AA560" s="38"/>
      <c r="AB560" s="38"/>
      <c r="AC560" s="38"/>
      <c r="AD560" s="38"/>
      <c r="AE560" s="38"/>
      <c r="AT560" s="17" t="s">
        <v>216</v>
      </c>
      <c r="AU560" s="17" t="s">
        <v>85</v>
      </c>
    </row>
    <row r="561" spans="1:51" s="13" customFormat="1" ht="12">
      <c r="A561" s="13"/>
      <c r="B561" s="236"/>
      <c r="C561" s="237"/>
      <c r="D561" s="232" t="s">
        <v>166</v>
      </c>
      <c r="E561" s="238" t="s">
        <v>19</v>
      </c>
      <c r="F561" s="239" t="s">
        <v>1532</v>
      </c>
      <c r="G561" s="237"/>
      <c r="H561" s="240">
        <v>4</v>
      </c>
      <c r="I561" s="241"/>
      <c r="J561" s="237"/>
      <c r="K561" s="237"/>
      <c r="L561" s="242"/>
      <c r="M561" s="243"/>
      <c r="N561" s="244"/>
      <c r="O561" s="244"/>
      <c r="P561" s="244"/>
      <c r="Q561" s="244"/>
      <c r="R561" s="244"/>
      <c r="S561" s="244"/>
      <c r="T561" s="245"/>
      <c r="U561" s="13"/>
      <c r="V561" s="13"/>
      <c r="W561" s="13"/>
      <c r="X561" s="13"/>
      <c r="Y561" s="13"/>
      <c r="Z561" s="13"/>
      <c r="AA561" s="13"/>
      <c r="AB561" s="13"/>
      <c r="AC561" s="13"/>
      <c r="AD561" s="13"/>
      <c r="AE561" s="13"/>
      <c r="AT561" s="246" t="s">
        <v>166</v>
      </c>
      <c r="AU561" s="246" t="s">
        <v>85</v>
      </c>
      <c r="AV561" s="13" t="s">
        <v>85</v>
      </c>
      <c r="AW561" s="13" t="s">
        <v>34</v>
      </c>
      <c r="AX561" s="13" t="s">
        <v>82</v>
      </c>
      <c r="AY561" s="246" t="s">
        <v>158</v>
      </c>
    </row>
    <row r="562" spans="1:65" s="2" customFormat="1" ht="21.75" customHeight="1">
      <c r="A562" s="38"/>
      <c r="B562" s="39"/>
      <c r="C562" s="219" t="s">
        <v>986</v>
      </c>
      <c r="D562" s="219" t="s">
        <v>159</v>
      </c>
      <c r="E562" s="220" t="s">
        <v>994</v>
      </c>
      <c r="F562" s="221" t="s">
        <v>995</v>
      </c>
      <c r="G562" s="222" t="s">
        <v>202</v>
      </c>
      <c r="H562" s="223">
        <v>4</v>
      </c>
      <c r="I562" s="224"/>
      <c r="J562" s="225">
        <f>ROUND(I562*H562,2)</f>
        <v>0</v>
      </c>
      <c r="K562" s="221" t="s">
        <v>213</v>
      </c>
      <c r="L562" s="44"/>
      <c r="M562" s="226" t="s">
        <v>19</v>
      </c>
      <c r="N562" s="227" t="s">
        <v>45</v>
      </c>
      <c r="O562" s="84"/>
      <c r="P562" s="228">
        <f>O562*H562</f>
        <v>0</v>
      </c>
      <c r="Q562" s="228">
        <v>0</v>
      </c>
      <c r="R562" s="228">
        <f>Q562*H562</f>
        <v>0</v>
      </c>
      <c r="S562" s="228">
        <v>0</v>
      </c>
      <c r="T562" s="229">
        <f>S562*H562</f>
        <v>0</v>
      </c>
      <c r="U562" s="38"/>
      <c r="V562" s="38"/>
      <c r="W562" s="38"/>
      <c r="X562" s="38"/>
      <c r="Y562" s="38"/>
      <c r="Z562" s="38"/>
      <c r="AA562" s="38"/>
      <c r="AB562" s="38"/>
      <c r="AC562" s="38"/>
      <c r="AD562" s="38"/>
      <c r="AE562" s="38"/>
      <c r="AR562" s="230" t="s">
        <v>249</v>
      </c>
      <c r="AT562" s="230" t="s">
        <v>159</v>
      </c>
      <c r="AU562" s="230" t="s">
        <v>85</v>
      </c>
      <c r="AY562" s="17" t="s">
        <v>158</v>
      </c>
      <c r="BE562" s="231">
        <f>IF(N562="základní",J562,0)</f>
        <v>0</v>
      </c>
      <c r="BF562" s="231">
        <f>IF(N562="snížená",J562,0)</f>
        <v>0</v>
      </c>
      <c r="BG562" s="231">
        <f>IF(N562="zákl. přenesená",J562,0)</f>
        <v>0</v>
      </c>
      <c r="BH562" s="231">
        <f>IF(N562="sníž. přenesená",J562,0)</f>
        <v>0</v>
      </c>
      <c r="BI562" s="231">
        <f>IF(N562="nulová",J562,0)</f>
        <v>0</v>
      </c>
      <c r="BJ562" s="17" t="s">
        <v>82</v>
      </c>
      <c r="BK562" s="231">
        <f>ROUND(I562*H562,2)</f>
        <v>0</v>
      </c>
      <c r="BL562" s="17" t="s">
        <v>249</v>
      </c>
      <c r="BM562" s="230" t="s">
        <v>996</v>
      </c>
    </row>
    <row r="563" spans="1:47" s="2" customFormat="1" ht="12">
      <c r="A563" s="38"/>
      <c r="B563" s="39"/>
      <c r="C563" s="40"/>
      <c r="D563" s="232" t="s">
        <v>165</v>
      </c>
      <c r="E563" s="40"/>
      <c r="F563" s="233" t="s">
        <v>997</v>
      </c>
      <c r="G563" s="40"/>
      <c r="H563" s="40"/>
      <c r="I563" s="136"/>
      <c r="J563" s="40"/>
      <c r="K563" s="40"/>
      <c r="L563" s="44"/>
      <c r="M563" s="234"/>
      <c r="N563" s="235"/>
      <c r="O563" s="84"/>
      <c r="P563" s="84"/>
      <c r="Q563" s="84"/>
      <c r="R563" s="84"/>
      <c r="S563" s="84"/>
      <c r="T563" s="85"/>
      <c r="U563" s="38"/>
      <c r="V563" s="38"/>
      <c r="W563" s="38"/>
      <c r="X563" s="38"/>
      <c r="Y563" s="38"/>
      <c r="Z563" s="38"/>
      <c r="AA563" s="38"/>
      <c r="AB563" s="38"/>
      <c r="AC563" s="38"/>
      <c r="AD563" s="38"/>
      <c r="AE563" s="38"/>
      <c r="AT563" s="17" t="s">
        <v>165</v>
      </c>
      <c r="AU563" s="17" t="s">
        <v>85</v>
      </c>
    </row>
    <row r="564" spans="1:47" s="2" customFormat="1" ht="12">
      <c r="A564" s="38"/>
      <c r="B564" s="39"/>
      <c r="C564" s="40"/>
      <c r="D564" s="232" t="s">
        <v>216</v>
      </c>
      <c r="E564" s="40"/>
      <c r="F564" s="258" t="s">
        <v>991</v>
      </c>
      <c r="G564" s="40"/>
      <c r="H564" s="40"/>
      <c r="I564" s="136"/>
      <c r="J564" s="40"/>
      <c r="K564" s="40"/>
      <c r="L564" s="44"/>
      <c r="M564" s="234"/>
      <c r="N564" s="235"/>
      <c r="O564" s="84"/>
      <c r="P564" s="84"/>
      <c r="Q564" s="84"/>
      <c r="R564" s="84"/>
      <c r="S564" s="84"/>
      <c r="T564" s="85"/>
      <c r="U564" s="38"/>
      <c r="V564" s="38"/>
      <c r="W564" s="38"/>
      <c r="X564" s="38"/>
      <c r="Y564" s="38"/>
      <c r="Z564" s="38"/>
      <c r="AA564" s="38"/>
      <c r="AB564" s="38"/>
      <c r="AC564" s="38"/>
      <c r="AD564" s="38"/>
      <c r="AE564" s="38"/>
      <c r="AT564" s="17" t="s">
        <v>216</v>
      </c>
      <c r="AU564" s="17" t="s">
        <v>85</v>
      </c>
    </row>
    <row r="565" spans="1:51" s="13" customFormat="1" ht="12">
      <c r="A565" s="13"/>
      <c r="B565" s="236"/>
      <c r="C565" s="237"/>
      <c r="D565" s="232" t="s">
        <v>166</v>
      </c>
      <c r="E565" s="238" t="s">
        <v>19</v>
      </c>
      <c r="F565" s="239" t="s">
        <v>1532</v>
      </c>
      <c r="G565" s="237"/>
      <c r="H565" s="240">
        <v>4</v>
      </c>
      <c r="I565" s="241"/>
      <c r="J565" s="237"/>
      <c r="K565" s="237"/>
      <c r="L565" s="242"/>
      <c r="M565" s="243"/>
      <c r="N565" s="244"/>
      <c r="O565" s="244"/>
      <c r="P565" s="244"/>
      <c r="Q565" s="244"/>
      <c r="R565" s="244"/>
      <c r="S565" s="244"/>
      <c r="T565" s="245"/>
      <c r="U565" s="13"/>
      <c r="V565" s="13"/>
      <c r="W565" s="13"/>
      <c r="X565" s="13"/>
      <c r="Y565" s="13"/>
      <c r="Z565" s="13"/>
      <c r="AA565" s="13"/>
      <c r="AB565" s="13"/>
      <c r="AC565" s="13"/>
      <c r="AD565" s="13"/>
      <c r="AE565" s="13"/>
      <c r="AT565" s="246" t="s">
        <v>166</v>
      </c>
      <c r="AU565" s="246" t="s">
        <v>85</v>
      </c>
      <c r="AV565" s="13" t="s">
        <v>85</v>
      </c>
      <c r="AW565" s="13" t="s">
        <v>34</v>
      </c>
      <c r="AX565" s="13" t="s">
        <v>82</v>
      </c>
      <c r="AY565" s="246" t="s">
        <v>158</v>
      </c>
    </row>
    <row r="566" spans="1:65" s="2" customFormat="1" ht="21.75" customHeight="1">
      <c r="A566" s="38"/>
      <c r="B566" s="39"/>
      <c r="C566" s="259" t="s">
        <v>993</v>
      </c>
      <c r="D566" s="259" t="s">
        <v>199</v>
      </c>
      <c r="E566" s="260" t="s">
        <v>999</v>
      </c>
      <c r="F566" s="261" t="s">
        <v>1000</v>
      </c>
      <c r="G566" s="262" t="s">
        <v>202</v>
      </c>
      <c r="H566" s="263">
        <v>28</v>
      </c>
      <c r="I566" s="264"/>
      <c r="J566" s="265">
        <f>ROUND(I566*H566,2)</f>
        <v>0</v>
      </c>
      <c r="K566" s="261" t="s">
        <v>213</v>
      </c>
      <c r="L566" s="266"/>
      <c r="M566" s="267" t="s">
        <v>19</v>
      </c>
      <c r="N566" s="268" t="s">
        <v>45</v>
      </c>
      <c r="O566" s="84"/>
      <c r="P566" s="228">
        <f>O566*H566</f>
        <v>0</v>
      </c>
      <c r="Q566" s="228">
        <v>0</v>
      </c>
      <c r="R566" s="228">
        <f>Q566*H566</f>
        <v>0</v>
      </c>
      <c r="S566" s="228">
        <v>0</v>
      </c>
      <c r="T566" s="229">
        <f>S566*H566</f>
        <v>0</v>
      </c>
      <c r="U566" s="38"/>
      <c r="V566" s="38"/>
      <c r="W566" s="38"/>
      <c r="X566" s="38"/>
      <c r="Y566" s="38"/>
      <c r="Z566" s="38"/>
      <c r="AA566" s="38"/>
      <c r="AB566" s="38"/>
      <c r="AC566" s="38"/>
      <c r="AD566" s="38"/>
      <c r="AE566" s="38"/>
      <c r="AR566" s="230" t="s">
        <v>249</v>
      </c>
      <c r="AT566" s="230" t="s">
        <v>199</v>
      </c>
      <c r="AU566" s="230" t="s">
        <v>85</v>
      </c>
      <c r="AY566" s="17" t="s">
        <v>158</v>
      </c>
      <c r="BE566" s="231">
        <f>IF(N566="základní",J566,0)</f>
        <v>0</v>
      </c>
      <c r="BF566" s="231">
        <f>IF(N566="snížená",J566,0)</f>
        <v>0</v>
      </c>
      <c r="BG566" s="231">
        <f>IF(N566="zákl. přenesená",J566,0)</f>
        <v>0</v>
      </c>
      <c r="BH566" s="231">
        <f>IF(N566="sníž. přenesená",J566,0)</f>
        <v>0</v>
      </c>
      <c r="BI566" s="231">
        <f>IF(N566="nulová",J566,0)</f>
        <v>0</v>
      </c>
      <c r="BJ566" s="17" t="s">
        <v>82</v>
      </c>
      <c r="BK566" s="231">
        <f>ROUND(I566*H566,2)</f>
        <v>0</v>
      </c>
      <c r="BL566" s="17" t="s">
        <v>249</v>
      </c>
      <c r="BM566" s="230" t="s">
        <v>1001</v>
      </c>
    </row>
    <row r="567" spans="1:47" s="2" customFormat="1" ht="12">
      <c r="A567" s="38"/>
      <c r="B567" s="39"/>
      <c r="C567" s="40"/>
      <c r="D567" s="232" t="s">
        <v>165</v>
      </c>
      <c r="E567" s="40"/>
      <c r="F567" s="233" t="s">
        <v>1000</v>
      </c>
      <c r="G567" s="40"/>
      <c r="H567" s="40"/>
      <c r="I567" s="136"/>
      <c r="J567" s="40"/>
      <c r="K567" s="40"/>
      <c r="L567" s="44"/>
      <c r="M567" s="234"/>
      <c r="N567" s="235"/>
      <c r="O567" s="84"/>
      <c r="P567" s="84"/>
      <c r="Q567" s="84"/>
      <c r="R567" s="84"/>
      <c r="S567" s="84"/>
      <c r="T567" s="85"/>
      <c r="U567" s="38"/>
      <c r="V567" s="38"/>
      <c r="W567" s="38"/>
      <c r="X567" s="38"/>
      <c r="Y567" s="38"/>
      <c r="Z567" s="38"/>
      <c r="AA567" s="38"/>
      <c r="AB567" s="38"/>
      <c r="AC567" s="38"/>
      <c r="AD567" s="38"/>
      <c r="AE567" s="38"/>
      <c r="AT567" s="17" t="s">
        <v>165</v>
      </c>
      <c r="AU567" s="17" t="s">
        <v>85</v>
      </c>
    </row>
    <row r="568" spans="1:51" s="13" customFormat="1" ht="12">
      <c r="A568" s="13"/>
      <c r="B568" s="236"/>
      <c r="C568" s="237"/>
      <c r="D568" s="232" t="s">
        <v>166</v>
      </c>
      <c r="E568" s="238" t="s">
        <v>19</v>
      </c>
      <c r="F568" s="239" t="s">
        <v>1606</v>
      </c>
      <c r="G568" s="237"/>
      <c r="H568" s="240">
        <v>28</v>
      </c>
      <c r="I568" s="241"/>
      <c r="J568" s="237"/>
      <c r="K568" s="237"/>
      <c r="L568" s="242"/>
      <c r="M568" s="243"/>
      <c r="N568" s="244"/>
      <c r="O568" s="244"/>
      <c r="P568" s="244"/>
      <c r="Q568" s="244"/>
      <c r="R568" s="244"/>
      <c r="S568" s="244"/>
      <c r="T568" s="245"/>
      <c r="U568" s="13"/>
      <c r="V568" s="13"/>
      <c r="W568" s="13"/>
      <c r="X568" s="13"/>
      <c r="Y568" s="13"/>
      <c r="Z568" s="13"/>
      <c r="AA568" s="13"/>
      <c r="AB568" s="13"/>
      <c r="AC568" s="13"/>
      <c r="AD568" s="13"/>
      <c r="AE568" s="13"/>
      <c r="AT568" s="246" t="s">
        <v>166</v>
      </c>
      <c r="AU568" s="246" t="s">
        <v>85</v>
      </c>
      <c r="AV568" s="13" t="s">
        <v>85</v>
      </c>
      <c r="AW568" s="13" t="s">
        <v>34</v>
      </c>
      <c r="AX568" s="13" t="s">
        <v>82</v>
      </c>
      <c r="AY568" s="246" t="s">
        <v>158</v>
      </c>
    </row>
    <row r="569" spans="1:65" s="2" customFormat="1" ht="21.75" customHeight="1">
      <c r="A569" s="38"/>
      <c r="B569" s="39"/>
      <c r="C569" s="219" t="s">
        <v>998</v>
      </c>
      <c r="D569" s="219" t="s">
        <v>159</v>
      </c>
      <c r="E569" s="220" t="s">
        <v>1004</v>
      </c>
      <c r="F569" s="221" t="s">
        <v>1005</v>
      </c>
      <c r="G569" s="222" t="s">
        <v>162</v>
      </c>
      <c r="H569" s="223">
        <v>70</v>
      </c>
      <c r="I569" s="224"/>
      <c r="J569" s="225">
        <f>ROUND(I569*H569,2)</f>
        <v>0</v>
      </c>
      <c r="K569" s="221" t="s">
        <v>213</v>
      </c>
      <c r="L569" s="44"/>
      <c r="M569" s="226" t="s">
        <v>19</v>
      </c>
      <c r="N569" s="227" t="s">
        <v>45</v>
      </c>
      <c r="O569" s="84"/>
      <c r="P569" s="228">
        <f>O569*H569</f>
        <v>0</v>
      </c>
      <c r="Q569" s="228">
        <v>0.00015</v>
      </c>
      <c r="R569" s="228">
        <f>Q569*H569</f>
        <v>0.010499999999999999</v>
      </c>
      <c r="S569" s="228">
        <v>0</v>
      </c>
      <c r="T569" s="229">
        <f>S569*H569</f>
        <v>0</v>
      </c>
      <c r="U569" s="38"/>
      <c r="V569" s="38"/>
      <c r="W569" s="38"/>
      <c r="X569" s="38"/>
      <c r="Y569" s="38"/>
      <c r="Z569" s="38"/>
      <c r="AA569" s="38"/>
      <c r="AB569" s="38"/>
      <c r="AC569" s="38"/>
      <c r="AD569" s="38"/>
      <c r="AE569" s="38"/>
      <c r="AR569" s="230" t="s">
        <v>195</v>
      </c>
      <c r="AT569" s="230" t="s">
        <v>159</v>
      </c>
      <c r="AU569" s="230" t="s">
        <v>85</v>
      </c>
      <c r="AY569" s="17" t="s">
        <v>158</v>
      </c>
      <c r="BE569" s="231">
        <f>IF(N569="základní",J569,0)</f>
        <v>0</v>
      </c>
      <c r="BF569" s="231">
        <f>IF(N569="snížená",J569,0)</f>
        <v>0</v>
      </c>
      <c r="BG569" s="231">
        <f>IF(N569="zákl. přenesená",J569,0)</f>
        <v>0</v>
      </c>
      <c r="BH569" s="231">
        <f>IF(N569="sníž. přenesená",J569,0)</f>
        <v>0</v>
      </c>
      <c r="BI569" s="231">
        <f>IF(N569="nulová",J569,0)</f>
        <v>0</v>
      </c>
      <c r="BJ569" s="17" t="s">
        <v>82</v>
      </c>
      <c r="BK569" s="231">
        <f>ROUND(I569*H569,2)</f>
        <v>0</v>
      </c>
      <c r="BL569" s="17" t="s">
        <v>195</v>
      </c>
      <c r="BM569" s="230" t="s">
        <v>1006</v>
      </c>
    </row>
    <row r="570" spans="1:47" s="2" customFormat="1" ht="12">
      <c r="A570" s="38"/>
      <c r="B570" s="39"/>
      <c r="C570" s="40"/>
      <c r="D570" s="232" t="s">
        <v>165</v>
      </c>
      <c r="E570" s="40"/>
      <c r="F570" s="233" t="s">
        <v>1007</v>
      </c>
      <c r="G570" s="40"/>
      <c r="H570" s="40"/>
      <c r="I570" s="136"/>
      <c r="J570" s="40"/>
      <c r="K570" s="40"/>
      <c r="L570" s="44"/>
      <c r="M570" s="234"/>
      <c r="N570" s="235"/>
      <c r="O570" s="84"/>
      <c r="P570" s="84"/>
      <c r="Q570" s="84"/>
      <c r="R570" s="84"/>
      <c r="S570" s="84"/>
      <c r="T570" s="85"/>
      <c r="U570" s="38"/>
      <c r="V570" s="38"/>
      <c r="W570" s="38"/>
      <c r="X570" s="38"/>
      <c r="Y570" s="38"/>
      <c r="Z570" s="38"/>
      <c r="AA570" s="38"/>
      <c r="AB570" s="38"/>
      <c r="AC570" s="38"/>
      <c r="AD570" s="38"/>
      <c r="AE570" s="38"/>
      <c r="AT570" s="17" t="s">
        <v>165</v>
      </c>
      <c r="AU570" s="17" t="s">
        <v>85</v>
      </c>
    </row>
    <row r="571" spans="1:47" s="2" customFormat="1" ht="12">
      <c r="A571" s="38"/>
      <c r="B571" s="39"/>
      <c r="C571" s="40"/>
      <c r="D571" s="232" t="s">
        <v>216</v>
      </c>
      <c r="E571" s="40"/>
      <c r="F571" s="258" t="s">
        <v>991</v>
      </c>
      <c r="G571" s="40"/>
      <c r="H571" s="40"/>
      <c r="I571" s="136"/>
      <c r="J571" s="40"/>
      <c r="K571" s="40"/>
      <c r="L571" s="44"/>
      <c r="M571" s="234"/>
      <c r="N571" s="235"/>
      <c r="O571" s="84"/>
      <c r="P571" s="84"/>
      <c r="Q571" s="84"/>
      <c r="R571" s="84"/>
      <c r="S571" s="84"/>
      <c r="T571" s="85"/>
      <c r="U571" s="38"/>
      <c r="V571" s="38"/>
      <c r="W571" s="38"/>
      <c r="X571" s="38"/>
      <c r="Y571" s="38"/>
      <c r="Z571" s="38"/>
      <c r="AA571" s="38"/>
      <c r="AB571" s="38"/>
      <c r="AC571" s="38"/>
      <c r="AD571" s="38"/>
      <c r="AE571" s="38"/>
      <c r="AT571" s="17" t="s">
        <v>216</v>
      </c>
      <c r="AU571" s="17" t="s">
        <v>85</v>
      </c>
    </row>
    <row r="572" spans="1:51" s="13" customFormat="1" ht="12">
      <c r="A572" s="13"/>
      <c r="B572" s="236"/>
      <c r="C572" s="237"/>
      <c r="D572" s="232" t="s">
        <v>166</v>
      </c>
      <c r="E572" s="238" t="s">
        <v>19</v>
      </c>
      <c r="F572" s="239" t="s">
        <v>1607</v>
      </c>
      <c r="G572" s="237"/>
      <c r="H572" s="240">
        <v>70</v>
      </c>
      <c r="I572" s="241"/>
      <c r="J572" s="237"/>
      <c r="K572" s="237"/>
      <c r="L572" s="242"/>
      <c r="M572" s="243"/>
      <c r="N572" s="244"/>
      <c r="O572" s="244"/>
      <c r="P572" s="244"/>
      <c r="Q572" s="244"/>
      <c r="R572" s="244"/>
      <c r="S572" s="244"/>
      <c r="T572" s="245"/>
      <c r="U572" s="13"/>
      <c r="V572" s="13"/>
      <c r="W572" s="13"/>
      <c r="X572" s="13"/>
      <c r="Y572" s="13"/>
      <c r="Z572" s="13"/>
      <c r="AA572" s="13"/>
      <c r="AB572" s="13"/>
      <c r="AC572" s="13"/>
      <c r="AD572" s="13"/>
      <c r="AE572" s="13"/>
      <c r="AT572" s="246" t="s">
        <v>166</v>
      </c>
      <c r="AU572" s="246" t="s">
        <v>85</v>
      </c>
      <c r="AV572" s="13" t="s">
        <v>85</v>
      </c>
      <c r="AW572" s="13" t="s">
        <v>34</v>
      </c>
      <c r="AX572" s="13" t="s">
        <v>82</v>
      </c>
      <c r="AY572" s="246" t="s">
        <v>158</v>
      </c>
    </row>
    <row r="573" spans="1:65" s="2" customFormat="1" ht="21.75" customHeight="1">
      <c r="A573" s="38"/>
      <c r="B573" s="39"/>
      <c r="C573" s="219" t="s">
        <v>1003</v>
      </c>
      <c r="D573" s="219" t="s">
        <v>159</v>
      </c>
      <c r="E573" s="220" t="s">
        <v>1010</v>
      </c>
      <c r="F573" s="221" t="s">
        <v>1011</v>
      </c>
      <c r="G573" s="222" t="s">
        <v>162</v>
      </c>
      <c r="H573" s="223">
        <v>70</v>
      </c>
      <c r="I573" s="224"/>
      <c r="J573" s="225">
        <f>ROUND(I573*H573,2)</f>
        <v>0</v>
      </c>
      <c r="K573" s="221" t="s">
        <v>213</v>
      </c>
      <c r="L573" s="44"/>
      <c r="M573" s="226" t="s">
        <v>19</v>
      </c>
      <c r="N573" s="227" t="s">
        <v>45</v>
      </c>
      <c r="O573" s="84"/>
      <c r="P573" s="228">
        <f>O573*H573</f>
        <v>0</v>
      </c>
      <c r="Q573" s="228">
        <v>0</v>
      </c>
      <c r="R573" s="228">
        <f>Q573*H573</f>
        <v>0</v>
      </c>
      <c r="S573" s="228">
        <v>0</v>
      </c>
      <c r="T573" s="229">
        <f>S573*H573</f>
        <v>0</v>
      </c>
      <c r="U573" s="38"/>
      <c r="V573" s="38"/>
      <c r="W573" s="38"/>
      <c r="X573" s="38"/>
      <c r="Y573" s="38"/>
      <c r="Z573" s="38"/>
      <c r="AA573" s="38"/>
      <c r="AB573" s="38"/>
      <c r="AC573" s="38"/>
      <c r="AD573" s="38"/>
      <c r="AE573" s="38"/>
      <c r="AR573" s="230" t="s">
        <v>249</v>
      </c>
      <c r="AT573" s="230" t="s">
        <v>159</v>
      </c>
      <c r="AU573" s="230" t="s">
        <v>85</v>
      </c>
      <c r="AY573" s="17" t="s">
        <v>158</v>
      </c>
      <c r="BE573" s="231">
        <f>IF(N573="základní",J573,0)</f>
        <v>0</v>
      </c>
      <c r="BF573" s="231">
        <f>IF(N573="snížená",J573,0)</f>
        <v>0</v>
      </c>
      <c r="BG573" s="231">
        <f>IF(N573="zákl. přenesená",J573,0)</f>
        <v>0</v>
      </c>
      <c r="BH573" s="231">
        <f>IF(N573="sníž. přenesená",J573,0)</f>
        <v>0</v>
      </c>
      <c r="BI573" s="231">
        <f>IF(N573="nulová",J573,0)</f>
        <v>0</v>
      </c>
      <c r="BJ573" s="17" t="s">
        <v>82</v>
      </c>
      <c r="BK573" s="231">
        <f>ROUND(I573*H573,2)</f>
        <v>0</v>
      </c>
      <c r="BL573" s="17" t="s">
        <v>249</v>
      </c>
      <c r="BM573" s="230" t="s">
        <v>1012</v>
      </c>
    </row>
    <row r="574" spans="1:47" s="2" customFormat="1" ht="12">
      <c r="A574" s="38"/>
      <c r="B574" s="39"/>
      <c r="C574" s="40"/>
      <c r="D574" s="232" t="s">
        <v>165</v>
      </c>
      <c r="E574" s="40"/>
      <c r="F574" s="233" t="s">
        <v>1013</v>
      </c>
      <c r="G574" s="40"/>
      <c r="H574" s="40"/>
      <c r="I574" s="136"/>
      <c r="J574" s="40"/>
      <c r="K574" s="40"/>
      <c r="L574" s="44"/>
      <c r="M574" s="234"/>
      <c r="N574" s="235"/>
      <c r="O574" s="84"/>
      <c r="P574" s="84"/>
      <c r="Q574" s="84"/>
      <c r="R574" s="84"/>
      <c r="S574" s="84"/>
      <c r="T574" s="85"/>
      <c r="U574" s="38"/>
      <c r="V574" s="38"/>
      <c r="W574" s="38"/>
      <c r="X574" s="38"/>
      <c r="Y574" s="38"/>
      <c r="Z574" s="38"/>
      <c r="AA574" s="38"/>
      <c r="AB574" s="38"/>
      <c r="AC574" s="38"/>
      <c r="AD574" s="38"/>
      <c r="AE574" s="38"/>
      <c r="AT574" s="17" t="s">
        <v>165</v>
      </c>
      <c r="AU574" s="17" t="s">
        <v>85</v>
      </c>
    </row>
    <row r="575" spans="1:47" s="2" customFormat="1" ht="12">
      <c r="A575" s="38"/>
      <c r="B575" s="39"/>
      <c r="C575" s="40"/>
      <c r="D575" s="232" t="s">
        <v>216</v>
      </c>
      <c r="E575" s="40"/>
      <c r="F575" s="258" t="s">
        <v>991</v>
      </c>
      <c r="G575" s="40"/>
      <c r="H575" s="40"/>
      <c r="I575" s="136"/>
      <c r="J575" s="40"/>
      <c r="K575" s="40"/>
      <c r="L575" s="44"/>
      <c r="M575" s="234"/>
      <c r="N575" s="235"/>
      <c r="O575" s="84"/>
      <c r="P575" s="84"/>
      <c r="Q575" s="84"/>
      <c r="R575" s="84"/>
      <c r="S575" s="84"/>
      <c r="T575" s="85"/>
      <c r="U575" s="38"/>
      <c r="V575" s="38"/>
      <c r="W575" s="38"/>
      <c r="X575" s="38"/>
      <c r="Y575" s="38"/>
      <c r="Z575" s="38"/>
      <c r="AA575" s="38"/>
      <c r="AB575" s="38"/>
      <c r="AC575" s="38"/>
      <c r="AD575" s="38"/>
      <c r="AE575" s="38"/>
      <c r="AT575" s="17" t="s">
        <v>216</v>
      </c>
      <c r="AU575" s="17" t="s">
        <v>85</v>
      </c>
    </row>
    <row r="576" spans="1:51" s="13" customFormat="1" ht="12">
      <c r="A576" s="13"/>
      <c r="B576" s="236"/>
      <c r="C576" s="237"/>
      <c r="D576" s="232" t="s">
        <v>166</v>
      </c>
      <c r="E576" s="238" t="s">
        <v>19</v>
      </c>
      <c r="F576" s="239" t="s">
        <v>1607</v>
      </c>
      <c r="G576" s="237"/>
      <c r="H576" s="240">
        <v>70</v>
      </c>
      <c r="I576" s="241"/>
      <c r="J576" s="237"/>
      <c r="K576" s="237"/>
      <c r="L576" s="242"/>
      <c r="M576" s="243"/>
      <c r="N576" s="244"/>
      <c r="O576" s="244"/>
      <c r="P576" s="244"/>
      <c r="Q576" s="244"/>
      <c r="R576" s="244"/>
      <c r="S576" s="244"/>
      <c r="T576" s="245"/>
      <c r="U576" s="13"/>
      <c r="V576" s="13"/>
      <c r="W576" s="13"/>
      <c r="X576" s="13"/>
      <c r="Y576" s="13"/>
      <c r="Z576" s="13"/>
      <c r="AA576" s="13"/>
      <c r="AB576" s="13"/>
      <c r="AC576" s="13"/>
      <c r="AD576" s="13"/>
      <c r="AE576" s="13"/>
      <c r="AT576" s="246" t="s">
        <v>166</v>
      </c>
      <c r="AU576" s="246" t="s">
        <v>85</v>
      </c>
      <c r="AV576" s="13" t="s">
        <v>85</v>
      </c>
      <c r="AW576" s="13" t="s">
        <v>34</v>
      </c>
      <c r="AX576" s="13" t="s">
        <v>82</v>
      </c>
      <c r="AY576" s="246" t="s">
        <v>158</v>
      </c>
    </row>
    <row r="577" spans="1:65" s="2" customFormat="1" ht="21.75" customHeight="1">
      <c r="A577" s="38"/>
      <c r="B577" s="39"/>
      <c r="C577" s="259" t="s">
        <v>1009</v>
      </c>
      <c r="D577" s="259" t="s">
        <v>199</v>
      </c>
      <c r="E577" s="260" t="s">
        <v>1015</v>
      </c>
      <c r="F577" s="261" t="s">
        <v>1016</v>
      </c>
      <c r="G577" s="262" t="s">
        <v>202</v>
      </c>
      <c r="H577" s="263">
        <v>20</v>
      </c>
      <c r="I577" s="264"/>
      <c r="J577" s="265">
        <f>ROUND(I577*H577,2)</f>
        <v>0</v>
      </c>
      <c r="K577" s="261" t="s">
        <v>213</v>
      </c>
      <c r="L577" s="266"/>
      <c r="M577" s="267" t="s">
        <v>19</v>
      </c>
      <c r="N577" s="268" t="s">
        <v>45</v>
      </c>
      <c r="O577" s="84"/>
      <c r="P577" s="228">
        <f>O577*H577</f>
        <v>0</v>
      </c>
      <c r="Q577" s="228">
        <v>0.0125</v>
      </c>
      <c r="R577" s="228">
        <f>Q577*H577</f>
        <v>0.25</v>
      </c>
      <c r="S577" s="228">
        <v>0</v>
      </c>
      <c r="T577" s="229">
        <f>S577*H577</f>
        <v>0</v>
      </c>
      <c r="U577" s="38"/>
      <c r="V577" s="38"/>
      <c r="W577" s="38"/>
      <c r="X577" s="38"/>
      <c r="Y577" s="38"/>
      <c r="Z577" s="38"/>
      <c r="AA577" s="38"/>
      <c r="AB577" s="38"/>
      <c r="AC577" s="38"/>
      <c r="AD577" s="38"/>
      <c r="AE577" s="38"/>
      <c r="AR577" s="230" t="s">
        <v>249</v>
      </c>
      <c r="AT577" s="230" t="s">
        <v>199</v>
      </c>
      <c r="AU577" s="230" t="s">
        <v>85</v>
      </c>
      <c r="AY577" s="17" t="s">
        <v>158</v>
      </c>
      <c r="BE577" s="231">
        <f>IF(N577="základní",J577,0)</f>
        <v>0</v>
      </c>
      <c r="BF577" s="231">
        <f>IF(N577="snížená",J577,0)</f>
        <v>0</v>
      </c>
      <c r="BG577" s="231">
        <f>IF(N577="zákl. přenesená",J577,0)</f>
        <v>0</v>
      </c>
      <c r="BH577" s="231">
        <f>IF(N577="sníž. přenesená",J577,0)</f>
        <v>0</v>
      </c>
      <c r="BI577" s="231">
        <f>IF(N577="nulová",J577,0)</f>
        <v>0</v>
      </c>
      <c r="BJ577" s="17" t="s">
        <v>82</v>
      </c>
      <c r="BK577" s="231">
        <f>ROUND(I577*H577,2)</f>
        <v>0</v>
      </c>
      <c r="BL577" s="17" t="s">
        <v>249</v>
      </c>
      <c r="BM577" s="230" t="s">
        <v>1017</v>
      </c>
    </row>
    <row r="578" spans="1:47" s="2" customFormat="1" ht="12">
      <c r="A578" s="38"/>
      <c r="B578" s="39"/>
      <c r="C578" s="40"/>
      <c r="D578" s="232" t="s">
        <v>165</v>
      </c>
      <c r="E578" s="40"/>
      <c r="F578" s="233" t="s">
        <v>1016</v>
      </c>
      <c r="G578" s="40"/>
      <c r="H578" s="40"/>
      <c r="I578" s="136"/>
      <c r="J578" s="40"/>
      <c r="K578" s="40"/>
      <c r="L578" s="44"/>
      <c r="M578" s="234"/>
      <c r="N578" s="235"/>
      <c r="O578" s="84"/>
      <c r="P578" s="84"/>
      <c r="Q578" s="84"/>
      <c r="R578" s="84"/>
      <c r="S578" s="84"/>
      <c r="T578" s="85"/>
      <c r="U578" s="38"/>
      <c r="V578" s="38"/>
      <c r="W578" s="38"/>
      <c r="X578" s="38"/>
      <c r="Y578" s="38"/>
      <c r="Z578" s="38"/>
      <c r="AA578" s="38"/>
      <c r="AB578" s="38"/>
      <c r="AC578" s="38"/>
      <c r="AD578" s="38"/>
      <c r="AE578" s="38"/>
      <c r="AT578" s="17" t="s">
        <v>165</v>
      </c>
      <c r="AU578" s="17" t="s">
        <v>85</v>
      </c>
    </row>
    <row r="579" spans="1:51" s="13" customFormat="1" ht="12">
      <c r="A579" s="13"/>
      <c r="B579" s="236"/>
      <c r="C579" s="237"/>
      <c r="D579" s="232" t="s">
        <v>166</v>
      </c>
      <c r="E579" s="238" t="s">
        <v>19</v>
      </c>
      <c r="F579" s="239" t="s">
        <v>1608</v>
      </c>
      <c r="G579" s="237"/>
      <c r="H579" s="240">
        <v>20</v>
      </c>
      <c r="I579" s="241"/>
      <c r="J579" s="237"/>
      <c r="K579" s="237"/>
      <c r="L579" s="242"/>
      <c r="M579" s="243"/>
      <c r="N579" s="244"/>
      <c r="O579" s="244"/>
      <c r="P579" s="244"/>
      <c r="Q579" s="244"/>
      <c r="R579" s="244"/>
      <c r="S579" s="244"/>
      <c r="T579" s="245"/>
      <c r="U579" s="13"/>
      <c r="V579" s="13"/>
      <c r="W579" s="13"/>
      <c r="X579" s="13"/>
      <c r="Y579" s="13"/>
      <c r="Z579" s="13"/>
      <c r="AA579" s="13"/>
      <c r="AB579" s="13"/>
      <c r="AC579" s="13"/>
      <c r="AD579" s="13"/>
      <c r="AE579" s="13"/>
      <c r="AT579" s="246" t="s">
        <v>166</v>
      </c>
      <c r="AU579" s="246" t="s">
        <v>85</v>
      </c>
      <c r="AV579" s="13" t="s">
        <v>85</v>
      </c>
      <c r="AW579" s="13" t="s">
        <v>34</v>
      </c>
      <c r="AX579" s="13" t="s">
        <v>82</v>
      </c>
      <c r="AY579" s="246" t="s">
        <v>158</v>
      </c>
    </row>
    <row r="580" spans="1:65" s="2" customFormat="1" ht="21.75" customHeight="1">
      <c r="A580" s="38"/>
      <c r="B580" s="39"/>
      <c r="C580" s="219" t="s">
        <v>1014</v>
      </c>
      <c r="D580" s="219" t="s">
        <v>159</v>
      </c>
      <c r="E580" s="220" t="s">
        <v>1441</v>
      </c>
      <c r="F580" s="221" t="s">
        <v>1442</v>
      </c>
      <c r="G580" s="222" t="s">
        <v>194</v>
      </c>
      <c r="H580" s="223">
        <v>20</v>
      </c>
      <c r="I580" s="224"/>
      <c r="J580" s="225">
        <f>ROUND(I580*H580,2)</f>
        <v>0</v>
      </c>
      <c r="K580" s="221" t="s">
        <v>213</v>
      </c>
      <c r="L580" s="44"/>
      <c r="M580" s="226" t="s">
        <v>19</v>
      </c>
      <c r="N580" s="227" t="s">
        <v>45</v>
      </c>
      <c r="O580" s="84"/>
      <c r="P580" s="228">
        <f>O580*H580</f>
        <v>0</v>
      </c>
      <c r="Q580" s="228">
        <v>0</v>
      </c>
      <c r="R580" s="228">
        <f>Q580*H580</f>
        <v>0</v>
      </c>
      <c r="S580" s="228">
        <v>0.26</v>
      </c>
      <c r="T580" s="229">
        <f>S580*H580</f>
        <v>5.2</v>
      </c>
      <c r="U580" s="38"/>
      <c r="V580" s="38"/>
      <c r="W580" s="38"/>
      <c r="X580" s="38"/>
      <c r="Y580" s="38"/>
      <c r="Z580" s="38"/>
      <c r="AA580" s="38"/>
      <c r="AB580" s="38"/>
      <c r="AC580" s="38"/>
      <c r="AD580" s="38"/>
      <c r="AE580" s="38"/>
      <c r="AR580" s="230" t="s">
        <v>163</v>
      </c>
      <c r="AT580" s="230" t="s">
        <v>159</v>
      </c>
      <c r="AU580" s="230" t="s">
        <v>85</v>
      </c>
      <c r="AY580" s="17" t="s">
        <v>158</v>
      </c>
      <c r="BE580" s="231">
        <f>IF(N580="základní",J580,0)</f>
        <v>0</v>
      </c>
      <c r="BF580" s="231">
        <f>IF(N580="snížená",J580,0)</f>
        <v>0</v>
      </c>
      <c r="BG580" s="231">
        <f>IF(N580="zákl. přenesená",J580,0)</f>
        <v>0</v>
      </c>
      <c r="BH580" s="231">
        <f>IF(N580="sníž. přenesená",J580,0)</f>
        <v>0</v>
      </c>
      <c r="BI580" s="231">
        <f>IF(N580="nulová",J580,0)</f>
        <v>0</v>
      </c>
      <c r="BJ580" s="17" t="s">
        <v>82</v>
      </c>
      <c r="BK580" s="231">
        <f>ROUND(I580*H580,2)</f>
        <v>0</v>
      </c>
      <c r="BL580" s="17" t="s">
        <v>163</v>
      </c>
      <c r="BM580" s="230" t="s">
        <v>1443</v>
      </c>
    </row>
    <row r="581" spans="1:47" s="2" customFormat="1" ht="12">
      <c r="A581" s="38"/>
      <c r="B581" s="39"/>
      <c r="C581" s="40"/>
      <c r="D581" s="232" t="s">
        <v>165</v>
      </c>
      <c r="E581" s="40"/>
      <c r="F581" s="233" t="s">
        <v>1442</v>
      </c>
      <c r="G581" s="40"/>
      <c r="H581" s="40"/>
      <c r="I581" s="136"/>
      <c r="J581" s="40"/>
      <c r="K581" s="40"/>
      <c r="L581" s="44"/>
      <c r="M581" s="234"/>
      <c r="N581" s="235"/>
      <c r="O581" s="84"/>
      <c r="P581" s="84"/>
      <c r="Q581" s="84"/>
      <c r="R581" s="84"/>
      <c r="S581" s="84"/>
      <c r="T581" s="85"/>
      <c r="U581" s="38"/>
      <c r="V581" s="38"/>
      <c r="W581" s="38"/>
      <c r="X581" s="38"/>
      <c r="Y581" s="38"/>
      <c r="Z581" s="38"/>
      <c r="AA581" s="38"/>
      <c r="AB581" s="38"/>
      <c r="AC581" s="38"/>
      <c r="AD581" s="38"/>
      <c r="AE581" s="38"/>
      <c r="AT581" s="17" t="s">
        <v>165</v>
      </c>
      <c r="AU581" s="17" t="s">
        <v>85</v>
      </c>
    </row>
    <row r="582" spans="1:51" s="13" customFormat="1" ht="12">
      <c r="A582" s="13"/>
      <c r="B582" s="236"/>
      <c r="C582" s="237"/>
      <c r="D582" s="232" t="s">
        <v>166</v>
      </c>
      <c r="E582" s="238" t="s">
        <v>19</v>
      </c>
      <c r="F582" s="239" t="s">
        <v>1609</v>
      </c>
      <c r="G582" s="237"/>
      <c r="H582" s="240">
        <v>20</v>
      </c>
      <c r="I582" s="241"/>
      <c r="J582" s="237"/>
      <c r="K582" s="237"/>
      <c r="L582" s="242"/>
      <c r="M582" s="243"/>
      <c r="N582" s="244"/>
      <c r="O582" s="244"/>
      <c r="P582" s="244"/>
      <c r="Q582" s="244"/>
      <c r="R582" s="244"/>
      <c r="S582" s="244"/>
      <c r="T582" s="245"/>
      <c r="U582" s="13"/>
      <c r="V582" s="13"/>
      <c r="W582" s="13"/>
      <c r="X582" s="13"/>
      <c r="Y582" s="13"/>
      <c r="Z582" s="13"/>
      <c r="AA582" s="13"/>
      <c r="AB582" s="13"/>
      <c r="AC582" s="13"/>
      <c r="AD582" s="13"/>
      <c r="AE582" s="13"/>
      <c r="AT582" s="246" t="s">
        <v>166</v>
      </c>
      <c r="AU582" s="246" t="s">
        <v>85</v>
      </c>
      <c r="AV582" s="13" t="s">
        <v>85</v>
      </c>
      <c r="AW582" s="13" t="s">
        <v>34</v>
      </c>
      <c r="AX582" s="13" t="s">
        <v>82</v>
      </c>
      <c r="AY582" s="246" t="s">
        <v>158</v>
      </c>
    </row>
    <row r="583" spans="1:65" s="2" customFormat="1" ht="21.75" customHeight="1">
      <c r="A583" s="38"/>
      <c r="B583" s="39"/>
      <c r="C583" s="219" t="s">
        <v>1019</v>
      </c>
      <c r="D583" s="219" t="s">
        <v>159</v>
      </c>
      <c r="E583" s="220" t="s">
        <v>1020</v>
      </c>
      <c r="F583" s="221" t="s">
        <v>1021</v>
      </c>
      <c r="G583" s="222" t="s">
        <v>194</v>
      </c>
      <c r="H583" s="223">
        <v>20</v>
      </c>
      <c r="I583" s="224"/>
      <c r="J583" s="225">
        <f>ROUND(I583*H583,2)</f>
        <v>0</v>
      </c>
      <c r="K583" s="221" t="s">
        <v>213</v>
      </c>
      <c r="L583" s="44"/>
      <c r="M583" s="226" t="s">
        <v>19</v>
      </c>
      <c r="N583" s="227" t="s">
        <v>45</v>
      </c>
      <c r="O583" s="84"/>
      <c r="P583" s="228">
        <f>O583*H583</f>
        <v>0</v>
      </c>
      <c r="Q583" s="228">
        <v>0</v>
      </c>
      <c r="R583" s="228">
        <f>Q583*H583</f>
        <v>0</v>
      </c>
      <c r="S583" s="228">
        <v>0.16</v>
      </c>
      <c r="T583" s="229">
        <f>S583*H583</f>
        <v>3.2</v>
      </c>
      <c r="U583" s="38"/>
      <c r="V583" s="38"/>
      <c r="W583" s="38"/>
      <c r="X583" s="38"/>
      <c r="Y583" s="38"/>
      <c r="Z583" s="38"/>
      <c r="AA583" s="38"/>
      <c r="AB583" s="38"/>
      <c r="AC583" s="38"/>
      <c r="AD583" s="38"/>
      <c r="AE583" s="38"/>
      <c r="AR583" s="230" t="s">
        <v>163</v>
      </c>
      <c r="AT583" s="230" t="s">
        <v>159</v>
      </c>
      <c r="AU583" s="230" t="s">
        <v>85</v>
      </c>
      <c r="AY583" s="17" t="s">
        <v>158</v>
      </c>
      <c r="BE583" s="231">
        <f>IF(N583="základní",J583,0)</f>
        <v>0</v>
      </c>
      <c r="BF583" s="231">
        <f>IF(N583="snížená",J583,0)</f>
        <v>0</v>
      </c>
      <c r="BG583" s="231">
        <f>IF(N583="zákl. přenesená",J583,0)</f>
        <v>0</v>
      </c>
      <c r="BH583" s="231">
        <f>IF(N583="sníž. přenesená",J583,0)</f>
        <v>0</v>
      </c>
      <c r="BI583" s="231">
        <f>IF(N583="nulová",J583,0)</f>
        <v>0</v>
      </c>
      <c r="BJ583" s="17" t="s">
        <v>82</v>
      </c>
      <c r="BK583" s="231">
        <f>ROUND(I583*H583,2)</f>
        <v>0</v>
      </c>
      <c r="BL583" s="17" t="s">
        <v>163</v>
      </c>
      <c r="BM583" s="230" t="s">
        <v>1022</v>
      </c>
    </row>
    <row r="584" spans="1:47" s="2" customFormat="1" ht="12">
      <c r="A584" s="38"/>
      <c r="B584" s="39"/>
      <c r="C584" s="40"/>
      <c r="D584" s="232" t="s">
        <v>165</v>
      </c>
      <c r="E584" s="40"/>
      <c r="F584" s="233" t="s">
        <v>1021</v>
      </c>
      <c r="G584" s="40"/>
      <c r="H584" s="40"/>
      <c r="I584" s="136"/>
      <c r="J584" s="40"/>
      <c r="K584" s="40"/>
      <c r="L584" s="44"/>
      <c r="M584" s="234"/>
      <c r="N584" s="235"/>
      <c r="O584" s="84"/>
      <c r="P584" s="84"/>
      <c r="Q584" s="84"/>
      <c r="R584" s="84"/>
      <c r="S584" s="84"/>
      <c r="T584" s="85"/>
      <c r="U584" s="38"/>
      <c r="V584" s="38"/>
      <c r="W584" s="38"/>
      <c r="X584" s="38"/>
      <c r="Y584" s="38"/>
      <c r="Z584" s="38"/>
      <c r="AA584" s="38"/>
      <c r="AB584" s="38"/>
      <c r="AC584" s="38"/>
      <c r="AD584" s="38"/>
      <c r="AE584" s="38"/>
      <c r="AT584" s="17" t="s">
        <v>165</v>
      </c>
      <c r="AU584" s="17" t="s">
        <v>85</v>
      </c>
    </row>
    <row r="585" spans="1:51" s="13" customFormat="1" ht="12">
      <c r="A585" s="13"/>
      <c r="B585" s="236"/>
      <c r="C585" s="237"/>
      <c r="D585" s="232" t="s">
        <v>166</v>
      </c>
      <c r="E585" s="238" t="s">
        <v>19</v>
      </c>
      <c r="F585" s="239" t="s">
        <v>1556</v>
      </c>
      <c r="G585" s="237"/>
      <c r="H585" s="240">
        <v>20</v>
      </c>
      <c r="I585" s="241"/>
      <c r="J585" s="237"/>
      <c r="K585" s="237"/>
      <c r="L585" s="242"/>
      <c r="M585" s="243"/>
      <c r="N585" s="244"/>
      <c r="O585" s="244"/>
      <c r="P585" s="244"/>
      <c r="Q585" s="244"/>
      <c r="R585" s="244"/>
      <c r="S585" s="244"/>
      <c r="T585" s="245"/>
      <c r="U585" s="13"/>
      <c r="V585" s="13"/>
      <c r="W585" s="13"/>
      <c r="X585" s="13"/>
      <c r="Y585" s="13"/>
      <c r="Z585" s="13"/>
      <c r="AA585" s="13"/>
      <c r="AB585" s="13"/>
      <c r="AC585" s="13"/>
      <c r="AD585" s="13"/>
      <c r="AE585" s="13"/>
      <c r="AT585" s="246" t="s">
        <v>166</v>
      </c>
      <c r="AU585" s="246" t="s">
        <v>85</v>
      </c>
      <c r="AV585" s="13" t="s">
        <v>85</v>
      </c>
      <c r="AW585" s="13" t="s">
        <v>34</v>
      </c>
      <c r="AX585" s="13" t="s">
        <v>82</v>
      </c>
      <c r="AY585" s="246" t="s">
        <v>158</v>
      </c>
    </row>
    <row r="586" spans="1:65" s="2" customFormat="1" ht="21.75" customHeight="1">
      <c r="A586" s="38"/>
      <c r="B586" s="39"/>
      <c r="C586" s="219" t="s">
        <v>1024</v>
      </c>
      <c r="D586" s="219" t="s">
        <v>159</v>
      </c>
      <c r="E586" s="220" t="s">
        <v>1025</v>
      </c>
      <c r="F586" s="221" t="s">
        <v>1026</v>
      </c>
      <c r="G586" s="222" t="s">
        <v>1027</v>
      </c>
      <c r="H586" s="223">
        <v>2.8</v>
      </c>
      <c r="I586" s="224"/>
      <c r="J586" s="225">
        <f>ROUND(I586*H586,2)</f>
        <v>0</v>
      </c>
      <c r="K586" s="221" t="s">
        <v>213</v>
      </c>
      <c r="L586" s="44"/>
      <c r="M586" s="226" t="s">
        <v>19</v>
      </c>
      <c r="N586" s="227" t="s">
        <v>45</v>
      </c>
      <c r="O586" s="84"/>
      <c r="P586" s="228">
        <f>O586*H586</f>
        <v>0</v>
      </c>
      <c r="Q586" s="228">
        <v>0</v>
      </c>
      <c r="R586" s="228">
        <f>Q586*H586</f>
        <v>0</v>
      </c>
      <c r="S586" s="228">
        <v>0</v>
      </c>
      <c r="T586" s="229">
        <f>S586*H586</f>
        <v>0</v>
      </c>
      <c r="U586" s="38"/>
      <c r="V586" s="38"/>
      <c r="W586" s="38"/>
      <c r="X586" s="38"/>
      <c r="Y586" s="38"/>
      <c r="Z586" s="38"/>
      <c r="AA586" s="38"/>
      <c r="AB586" s="38"/>
      <c r="AC586" s="38"/>
      <c r="AD586" s="38"/>
      <c r="AE586" s="38"/>
      <c r="AR586" s="230" t="s">
        <v>163</v>
      </c>
      <c r="AT586" s="230" t="s">
        <v>159</v>
      </c>
      <c r="AU586" s="230" t="s">
        <v>85</v>
      </c>
      <c r="AY586" s="17" t="s">
        <v>158</v>
      </c>
      <c r="BE586" s="231">
        <f>IF(N586="základní",J586,0)</f>
        <v>0</v>
      </c>
      <c r="BF586" s="231">
        <f>IF(N586="snížená",J586,0)</f>
        <v>0</v>
      </c>
      <c r="BG586" s="231">
        <f>IF(N586="zákl. přenesená",J586,0)</f>
        <v>0</v>
      </c>
      <c r="BH586" s="231">
        <f>IF(N586="sníž. přenesená",J586,0)</f>
        <v>0</v>
      </c>
      <c r="BI586" s="231">
        <f>IF(N586="nulová",J586,0)</f>
        <v>0</v>
      </c>
      <c r="BJ586" s="17" t="s">
        <v>82</v>
      </c>
      <c r="BK586" s="231">
        <f>ROUND(I586*H586,2)</f>
        <v>0</v>
      </c>
      <c r="BL586" s="17" t="s">
        <v>163</v>
      </c>
      <c r="BM586" s="230" t="s">
        <v>1028</v>
      </c>
    </row>
    <row r="587" spans="1:47" s="2" customFormat="1" ht="12">
      <c r="A587" s="38"/>
      <c r="B587" s="39"/>
      <c r="C587" s="40"/>
      <c r="D587" s="232" t="s">
        <v>165</v>
      </c>
      <c r="E587" s="40"/>
      <c r="F587" s="233" t="s">
        <v>1029</v>
      </c>
      <c r="G587" s="40"/>
      <c r="H587" s="40"/>
      <c r="I587" s="136"/>
      <c r="J587" s="40"/>
      <c r="K587" s="40"/>
      <c r="L587" s="44"/>
      <c r="M587" s="234"/>
      <c r="N587" s="235"/>
      <c r="O587" s="84"/>
      <c r="P587" s="84"/>
      <c r="Q587" s="84"/>
      <c r="R587" s="84"/>
      <c r="S587" s="84"/>
      <c r="T587" s="85"/>
      <c r="U587" s="38"/>
      <c r="V587" s="38"/>
      <c r="W587" s="38"/>
      <c r="X587" s="38"/>
      <c r="Y587" s="38"/>
      <c r="Z587" s="38"/>
      <c r="AA587" s="38"/>
      <c r="AB587" s="38"/>
      <c r="AC587" s="38"/>
      <c r="AD587" s="38"/>
      <c r="AE587" s="38"/>
      <c r="AT587" s="17" t="s">
        <v>165</v>
      </c>
      <c r="AU587" s="17" t="s">
        <v>85</v>
      </c>
    </row>
    <row r="588" spans="1:47" s="2" customFormat="1" ht="12">
      <c r="A588" s="38"/>
      <c r="B588" s="39"/>
      <c r="C588" s="40"/>
      <c r="D588" s="232" t="s">
        <v>216</v>
      </c>
      <c r="E588" s="40"/>
      <c r="F588" s="258" t="s">
        <v>1030</v>
      </c>
      <c r="G588" s="40"/>
      <c r="H588" s="40"/>
      <c r="I588" s="136"/>
      <c r="J588" s="40"/>
      <c r="K588" s="40"/>
      <c r="L588" s="44"/>
      <c r="M588" s="234"/>
      <c r="N588" s="235"/>
      <c r="O588" s="84"/>
      <c r="P588" s="84"/>
      <c r="Q588" s="84"/>
      <c r="R588" s="84"/>
      <c r="S588" s="84"/>
      <c r="T588" s="85"/>
      <c r="U588" s="38"/>
      <c r="V588" s="38"/>
      <c r="W588" s="38"/>
      <c r="X588" s="38"/>
      <c r="Y588" s="38"/>
      <c r="Z588" s="38"/>
      <c r="AA588" s="38"/>
      <c r="AB588" s="38"/>
      <c r="AC588" s="38"/>
      <c r="AD588" s="38"/>
      <c r="AE588" s="38"/>
      <c r="AT588" s="17" t="s">
        <v>216</v>
      </c>
      <c r="AU588" s="17" t="s">
        <v>85</v>
      </c>
    </row>
    <row r="589" spans="1:51" s="13" customFormat="1" ht="12">
      <c r="A589" s="13"/>
      <c r="B589" s="236"/>
      <c r="C589" s="237"/>
      <c r="D589" s="232" t="s">
        <v>166</v>
      </c>
      <c r="E589" s="238" t="s">
        <v>19</v>
      </c>
      <c r="F589" s="239" t="s">
        <v>1610</v>
      </c>
      <c r="G589" s="237"/>
      <c r="H589" s="240">
        <v>2.8</v>
      </c>
      <c r="I589" s="241"/>
      <c r="J589" s="237"/>
      <c r="K589" s="237"/>
      <c r="L589" s="242"/>
      <c r="M589" s="243"/>
      <c r="N589" s="244"/>
      <c r="O589" s="244"/>
      <c r="P589" s="244"/>
      <c r="Q589" s="244"/>
      <c r="R589" s="244"/>
      <c r="S589" s="244"/>
      <c r="T589" s="245"/>
      <c r="U589" s="13"/>
      <c r="V589" s="13"/>
      <c r="W589" s="13"/>
      <c r="X589" s="13"/>
      <c r="Y589" s="13"/>
      <c r="Z589" s="13"/>
      <c r="AA589" s="13"/>
      <c r="AB589" s="13"/>
      <c r="AC589" s="13"/>
      <c r="AD589" s="13"/>
      <c r="AE589" s="13"/>
      <c r="AT589" s="246" t="s">
        <v>166</v>
      </c>
      <c r="AU589" s="246" t="s">
        <v>85</v>
      </c>
      <c r="AV589" s="13" t="s">
        <v>85</v>
      </c>
      <c r="AW589" s="13" t="s">
        <v>34</v>
      </c>
      <c r="AX589" s="13" t="s">
        <v>82</v>
      </c>
      <c r="AY589" s="246" t="s">
        <v>158</v>
      </c>
    </row>
    <row r="590" spans="1:65" s="2" customFormat="1" ht="21.75" customHeight="1">
      <c r="A590" s="38"/>
      <c r="B590" s="39"/>
      <c r="C590" s="219" t="s">
        <v>1032</v>
      </c>
      <c r="D590" s="219" t="s">
        <v>159</v>
      </c>
      <c r="E590" s="220" t="s">
        <v>1033</v>
      </c>
      <c r="F590" s="221" t="s">
        <v>1034</v>
      </c>
      <c r="G590" s="222" t="s">
        <v>1035</v>
      </c>
      <c r="H590" s="223">
        <v>23.789</v>
      </c>
      <c r="I590" s="224"/>
      <c r="J590" s="225">
        <f>ROUND(I590*H590,2)</f>
        <v>0</v>
      </c>
      <c r="K590" s="221" t="s">
        <v>213</v>
      </c>
      <c r="L590" s="44"/>
      <c r="M590" s="226" t="s">
        <v>19</v>
      </c>
      <c r="N590" s="227" t="s">
        <v>45</v>
      </c>
      <c r="O590" s="84"/>
      <c r="P590" s="228">
        <f>O590*H590</f>
        <v>0</v>
      </c>
      <c r="Q590" s="228">
        <v>0</v>
      </c>
      <c r="R590" s="228">
        <f>Q590*H590</f>
        <v>0</v>
      </c>
      <c r="S590" s="228">
        <v>0</v>
      </c>
      <c r="T590" s="229">
        <f>S590*H590</f>
        <v>0</v>
      </c>
      <c r="U590" s="38"/>
      <c r="V590" s="38"/>
      <c r="W590" s="38"/>
      <c r="X590" s="38"/>
      <c r="Y590" s="38"/>
      <c r="Z590" s="38"/>
      <c r="AA590" s="38"/>
      <c r="AB590" s="38"/>
      <c r="AC590" s="38"/>
      <c r="AD590" s="38"/>
      <c r="AE590" s="38"/>
      <c r="AR590" s="230" t="s">
        <v>163</v>
      </c>
      <c r="AT590" s="230" t="s">
        <v>159</v>
      </c>
      <c r="AU590" s="230" t="s">
        <v>85</v>
      </c>
      <c r="AY590" s="17" t="s">
        <v>158</v>
      </c>
      <c r="BE590" s="231">
        <f>IF(N590="základní",J590,0)</f>
        <v>0</v>
      </c>
      <c r="BF590" s="231">
        <f>IF(N590="snížená",J590,0)</f>
        <v>0</v>
      </c>
      <c r="BG590" s="231">
        <f>IF(N590="zákl. přenesená",J590,0)</f>
        <v>0</v>
      </c>
      <c r="BH590" s="231">
        <f>IF(N590="sníž. přenesená",J590,0)</f>
        <v>0</v>
      </c>
      <c r="BI590" s="231">
        <f>IF(N590="nulová",J590,0)</f>
        <v>0</v>
      </c>
      <c r="BJ590" s="17" t="s">
        <v>82</v>
      </c>
      <c r="BK590" s="231">
        <f>ROUND(I590*H590,2)</f>
        <v>0</v>
      </c>
      <c r="BL590" s="17" t="s">
        <v>163</v>
      </c>
      <c r="BM590" s="230" t="s">
        <v>1036</v>
      </c>
    </row>
    <row r="591" spans="1:47" s="2" customFormat="1" ht="12">
      <c r="A591" s="38"/>
      <c r="B591" s="39"/>
      <c r="C591" s="40"/>
      <c r="D591" s="232" t="s">
        <v>165</v>
      </c>
      <c r="E591" s="40"/>
      <c r="F591" s="233" t="s">
        <v>1037</v>
      </c>
      <c r="G591" s="40"/>
      <c r="H591" s="40"/>
      <c r="I591" s="136"/>
      <c r="J591" s="40"/>
      <c r="K591" s="40"/>
      <c r="L591" s="44"/>
      <c r="M591" s="234"/>
      <c r="N591" s="235"/>
      <c r="O591" s="84"/>
      <c r="P591" s="84"/>
      <c r="Q591" s="84"/>
      <c r="R591" s="84"/>
      <c r="S591" s="84"/>
      <c r="T591" s="85"/>
      <c r="U591" s="38"/>
      <c r="V591" s="38"/>
      <c r="W591" s="38"/>
      <c r="X591" s="38"/>
      <c r="Y591" s="38"/>
      <c r="Z591" s="38"/>
      <c r="AA591" s="38"/>
      <c r="AB591" s="38"/>
      <c r="AC591" s="38"/>
      <c r="AD591" s="38"/>
      <c r="AE591" s="38"/>
      <c r="AT591" s="17" t="s">
        <v>165</v>
      </c>
      <c r="AU591" s="17" t="s">
        <v>85</v>
      </c>
    </row>
    <row r="592" spans="1:47" s="2" customFormat="1" ht="12">
      <c r="A592" s="38"/>
      <c r="B592" s="39"/>
      <c r="C592" s="40"/>
      <c r="D592" s="232" t="s">
        <v>216</v>
      </c>
      <c r="E592" s="40"/>
      <c r="F592" s="258" t="s">
        <v>1038</v>
      </c>
      <c r="G592" s="40"/>
      <c r="H592" s="40"/>
      <c r="I592" s="136"/>
      <c r="J592" s="40"/>
      <c r="K592" s="40"/>
      <c r="L592" s="44"/>
      <c r="M592" s="234"/>
      <c r="N592" s="235"/>
      <c r="O592" s="84"/>
      <c r="P592" s="84"/>
      <c r="Q592" s="84"/>
      <c r="R592" s="84"/>
      <c r="S592" s="84"/>
      <c r="T592" s="85"/>
      <c r="U592" s="38"/>
      <c r="V592" s="38"/>
      <c r="W592" s="38"/>
      <c r="X592" s="38"/>
      <c r="Y592" s="38"/>
      <c r="Z592" s="38"/>
      <c r="AA592" s="38"/>
      <c r="AB592" s="38"/>
      <c r="AC592" s="38"/>
      <c r="AD592" s="38"/>
      <c r="AE592" s="38"/>
      <c r="AT592" s="17" t="s">
        <v>216</v>
      </c>
      <c r="AU592" s="17" t="s">
        <v>85</v>
      </c>
    </row>
    <row r="593" spans="1:47" s="2" customFormat="1" ht="12">
      <c r="A593" s="38"/>
      <c r="B593" s="39"/>
      <c r="C593" s="40"/>
      <c r="D593" s="232" t="s">
        <v>181</v>
      </c>
      <c r="E593" s="40"/>
      <c r="F593" s="258" t="s">
        <v>1039</v>
      </c>
      <c r="G593" s="40"/>
      <c r="H593" s="40"/>
      <c r="I593" s="136"/>
      <c r="J593" s="40"/>
      <c r="K593" s="40"/>
      <c r="L593" s="44"/>
      <c r="M593" s="234"/>
      <c r="N593" s="235"/>
      <c r="O593" s="84"/>
      <c r="P593" s="84"/>
      <c r="Q593" s="84"/>
      <c r="R593" s="84"/>
      <c r="S593" s="84"/>
      <c r="T593" s="85"/>
      <c r="U593" s="38"/>
      <c r="V593" s="38"/>
      <c r="W593" s="38"/>
      <c r="X593" s="38"/>
      <c r="Y593" s="38"/>
      <c r="Z593" s="38"/>
      <c r="AA593" s="38"/>
      <c r="AB593" s="38"/>
      <c r="AC593" s="38"/>
      <c r="AD593" s="38"/>
      <c r="AE593" s="38"/>
      <c r="AT593" s="17" t="s">
        <v>181</v>
      </c>
      <c r="AU593" s="17" t="s">
        <v>85</v>
      </c>
    </row>
    <row r="594" spans="1:51" s="13" customFormat="1" ht="12">
      <c r="A594" s="13"/>
      <c r="B594" s="236"/>
      <c r="C594" s="237"/>
      <c r="D594" s="232" t="s">
        <v>166</v>
      </c>
      <c r="E594" s="238" t="s">
        <v>19</v>
      </c>
      <c r="F594" s="239" t="s">
        <v>1611</v>
      </c>
      <c r="G594" s="237"/>
      <c r="H594" s="240">
        <v>5.88</v>
      </c>
      <c r="I594" s="241"/>
      <c r="J594" s="237"/>
      <c r="K594" s="237"/>
      <c r="L594" s="242"/>
      <c r="M594" s="243"/>
      <c r="N594" s="244"/>
      <c r="O594" s="244"/>
      <c r="P594" s="244"/>
      <c r="Q594" s="244"/>
      <c r="R594" s="244"/>
      <c r="S594" s="244"/>
      <c r="T594" s="245"/>
      <c r="U594" s="13"/>
      <c r="V594" s="13"/>
      <c r="W594" s="13"/>
      <c r="X594" s="13"/>
      <c r="Y594" s="13"/>
      <c r="Z594" s="13"/>
      <c r="AA594" s="13"/>
      <c r="AB594" s="13"/>
      <c r="AC594" s="13"/>
      <c r="AD594" s="13"/>
      <c r="AE594" s="13"/>
      <c r="AT594" s="246" t="s">
        <v>166</v>
      </c>
      <c r="AU594" s="246" t="s">
        <v>85</v>
      </c>
      <c r="AV594" s="13" t="s">
        <v>85</v>
      </c>
      <c r="AW594" s="13" t="s">
        <v>34</v>
      </c>
      <c r="AX594" s="13" t="s">
        <v>74</v>
      </c>
      <c r="AY594" s="246" t="s">
        <v>158</v>
      </c>
    </row>
    <row r="595" spans="1:51" s="13" customFormat="1" ht="12">
      <c r="A595" s="13"/>
      <c r="B595" s="236"/>
      <c r="C595" s="237"/>
      <c r="D595" s="232" t="s">
        <v>166</v>
      </c>
      <c r="E595" s="238" t="s">
        <v>19</v>
      </c>
      <c r="F595" s="239" t="s">
        <v>1612</v>
      </c>
      <c r="G595" s="237"/>
      <c r="H595" s="240">
        <v>17.909</v>
      </c>
      <c r="I595" s="241"/>
      <c r="J595" s="237"/>
      <c r="K595" s="237"/>
      <c r="L595" s="242"/>
      <c r="M595" s="243"/>
      <c r="N595" s="244"/>
      <c r="O595" s="244"/>
      <c r="P595" s="244"/>
      <c r="Q595" s="244"/>
      <c r="R595" s="244"/>
      <c r="S595" s="244"/>
      <c r="T595" s="245"/>
      <c r="U595" s="13"/>
      <c r="V595" s="13"/>
      <c r="W595" s="13"/>
      <c r="X595" s="13"/>
      <c r="Y595" s="13"/>
      <c r="Z595" s="13"/>
      <c r="AA595" s="13"/>
      <c r="AB595" s="13"/>
      <c r="AC595" s="13"/>
      <c r="AD595" s="13"/>
      <c r="AE595" s="13"/>
      <c r="AT595" s="246" t="s">
        <v>166</v>
      </c>
      <c r="AU595" s="246" t="s">
        <v>85</v>
      </c>
      <c r="AV595" s="13" t="s">
        <v>85</v>
      </c>
      <c r="AW595" s="13" t="s">
        <v>34</v>
      </c>
      <c r="AX595" s="13" t="s">
        <v>74</v>
      </c>
      <c r="AY595" s="246" t="s">
        <v>158</v>
      </c>
    </row>
    <row r="596" spans="1:51" s="14" customFormat="1" ht="12">
      <c r="A596" s="14"/>
      <c r="B596" s="247"/>
      <c r="C596" s="248"/>
      <c r="D596" s="232" t="s">
        <v>166</v>
      </c>
      <c r="E596" s="249" t="s">
        <v>19</v>
      </c>
      <c r="F596" s="250" t="s">
        <v>175</v>
      </c>
      <c r="G596" s="248"/>
      <c r="H596" s="251">
        <v>23.788999999999998</v>
      </c>
      <c r="I596" s="252"/>
      <c r="J596" s="248"/>
      <c r="K596" s="248"/>
      <c r="L596" s="253"/>
      <c r="M596" s="254"/>
      <c r="N596" s="255"/>
      <c r="O596" s="255"/>
      <c r="P596" s="255"/>
      <c r="Q596" s="255"/>
      <c r="R596" s="255"/>
      <c r="S596" s="255"/>
      <c r="T596" s="256"/>
      <c r="U596" s="14"/>
      <c r="V596" s="14"/>
      <c r="W596" s="14"/>
      <c r="X596" s="14"/>
      <c r="Y596" s="14"/>
      <c r="Z596" s="14"/>
      <c r="AA596" s="14"/>
      <c r="AB596" s="14"/>
      <c r="AC596" s="14"/>
      <c r="AD596" s="14"/>
      <c r="AE596" s="14"/>
      <c r="AT596" s="257" t="s">
        <v>166</v>
      </c>
      <c r="AU596" s="257" t="s">
        <v>85</v>
      </c>
      <c r="AV596" s="14" t="s">
        <v>163</v>
      </c>
      <c r="AW596" s="14" t="s">
        <v>34</v>
      </c>
      <c r="AX596" s="14" t="s">
        <v>82</v>
      </c>
      <c r="AY596" s="257" t="s">
        <v>158</v>
      </c>
    </row>
    <row r="597" spans="1:65" s="2" customFormat="1" ht="21.75" customHeight="1">
      <c r="A597" s="38"/>
      <c r="B597" s="39"/>
      <c r="C597" s="219" t="s">
        <v>1042</v>
      </c>
      <c r="D597" s="219" t="s">
        <v>159</v>
      </c>
      <c r="E597" s="220" t="s">
        <v>1043</v>
      </c>
      <c r="F597" s="221" t="s">
        <v>1044</v>
      </c>
      <c r="G597" s="222" t="s">
        <v>194</v>
      </c>
      <c r="H597" s="223">
        <v>20</v>
      </c>
      <c r="I597" s="224"/>
      <c r="J597" s="225">
        <f>ROUND(I597*H597,2)</f>
        <v>0</v>
      </c>
      <c r="K597" s="221" t="s">
        <v>19</v>
      </c>
      <c r="L597" s="44"/>
      <c r="M597" s="226" t="s">
        <v>19</v>
      </c>
      <c r="N597" s="227" t="s">
        <v>45</v>
      </c>
      <c r="O597" s="84"/>
      <c r="P597" s="228">
        <f>O597*H597</f>
        <v>0</v>
      </c>
      <c r="Q597" s="228">
        <v>0.08425</v>
      </c>
      <c r="R597" s="228">
        <f>Q597*H597</f>
        <v>1.685</v>
      </c>
      <c r="S597" s="228">
        <v>0</v>
      </c>
      <c r="T597" s="229">
        <f>S597*H597</f>
        <v>0</v>
      </c>
      <c r="U597" s="38"/>
      <c r="V597" s="38"/>
      <c r="W597" s="38"/>
      <c r="X597" s="38"/>
      <c r="Y597" s="38"/>
      <c r="Z597" s="38"/>
      <c r="AA597" s="38"/>
      <c r="AB597" s="38"/>
      <c r="AC597" s="38"/>
      <c r="AD597" s="38"/>
      <c r="AE597" s="38"/>
      <c r="AR597" s="230" t="s">
        <v>163</v>
      </c>
      <c r="AT597" s="230" t="s">
        <v>159</v>
      </c>
      <c r="AU597" s="230" t="s">
        <v>85</v>
      </c>
      <c r="AY597" s="17" t="s">
        <v>158</v>
      </c>
      <c r="BE597" s="231">
        <f>IF(N597="základní",J597,0)</f>
        <v>0</v>
      </c>
      <c r="BF597" s="231">
        <f>IF(N597="snížená",J597,0)</f>
        <v>0</v>
      </c>
      <c r="BG597" s="231">
        <f>IF(N597="zákl. přenesená",J597,0)</f>
        <v>0</v>
      </c>
      <c r="BH597" s="231">
        <f>IF(N597="sníž. přenesená",J597,0)</f>
        <v>0</v>
      </c>
      <c r="BI597" s="231">
        <f>IF(N597="nulová",J597,0)</f>
        <v>0</v>
      </c>
      <c r="BJ597" s="17" t="s">
        <v>82</v>
      </c>
      <c r="BK597" s="231">
        <f>ROUND(I597*H597,2)</f>
        <v>0</v>
      </c>
      <c r="BL597" s="17" t="s">
        <v>163</v>
      </c>
      <c r="BM597" s="230" t="s">
        <v>1045</v>
      </c>
    </row>
    <row r="598" spans="1:47" s="2" customFormat="1" ht="12">
      <c r="A598" s="38"/>
      <c r="B598" s="39"/>
      <c r="C598" s="40"/>
      <c r="D598" s="232" t="s">
        <v>165</v>
      </c>
      <c r="E598" s="40"/>
      <c r="F598" s="233" t="s">
        <v>1044</v>
      </c>
      <c r="G598" s="40"/>
      <c r="H598" s="40"/>
      <c r="I598" s="136"/>
      <c r="J598" s="40"/>
      <c r="K598" s="40"/>
      <c r="L598" s="44"/>
      <c r="M598" s="234"/>
      <c r="N598" s="235"/>
      <c r="O598" s="84"/>
      <c r="P598" s="84"/>
      <c r="Q598" s="84"/>
      <c r="R598" s="84"/>
      <c r="S598" s="84"/>
      <c r="T598" s="85"/>
      <c r="U598" s="38"/>
      <c r="V598" s="38"/>
      <c r="W598" s="38"/>
      <c r="X598" s="38"/>
      <c r="Y598" s="38"/>
      <c r="Z598" s="38"/>
      <c r="AA598" s="38"/>
      <c r="AB598" s="38"/>
      <c r="AC598" s="38"/>
      <c r="AD598" s="38"/>
      <c r="AE598" s="38"/>
      <c r="AT598" s="17" t="s">
        <v>165</v>
      </c>
      <c r="AU598" s="17" t="s">
        <v>85</v>
      </c>
    </row>
    <row r="599" spans="1:51" s="13" customFormat="1" ht="12">
      <c r="A599" s="13"/>
      <c r="B599" s="236"/>
      <c r="C599" s="237"/>
      <c r="D599" s="232" t="s">
        <v>166</v>
      </c>
      <c r="E599" s="238" t="s">
        <v>19</v>
      </c>
      <c r="F599" s="239" t="s">
        <v>1609</v>
      </c>
      <c r="G599" s="237"/>
      <c r="H599" s="240">
        <v>20</v>
      </c>
      <c r="I599" s="241"/>
      <c r="J599" s="237"/>
      <c r="K599" s="237"/>
      <c r="L599" s="242"/>
      <c r="M599" s="243"/>
      <c r="N599" s="244"/>
      <c r="O599" s="244"/>
      <c r="P599" s="244"/>
      <c r="Q599" s="244"/>
      <c r="R599" s="244"/>
      <c r="S599" s="244"/>
      <c r="T599" s="245"/>
      <c r="U599" s="13"/>
      <c r="V599" s="13"/>
      <c r="W599" s="13"/>
      <c r="X599" s="13"/>
      <c r="Y599" s="13"/>
      <c r="Z599" s="13"/>
      <c r="AA599" s="13"/>
      <c r="AB599" s="13"/>
      <c r="AC599" s="13"/>
      <c r="AD599" s="13"/>
      <c r="AE599" s="13"/>
      <c r="AT599" s="246" t="s">
        <v>166</v>
      </c>
      <c r="AU599" s="246" t="s">
        <v>85</v>
      </c>
      <c r="AV599" s="13" t="s">
        <v>85</v>
      </c>
      <c r="AW599" s="13" t="s">
        <v>34</v>
      </c>
      <c r="AX599" s="13" t="s">
        <v>82</v>
      </c>
      <c r="AY599" s="246" t="s">
        <v>158</v>
      </c>
    </row>
    <row r="600" spans="1:65" s="2" customFormat="1" ht="16.5" customHeight="1">
      <c r="A600" s="38"/>
      <c r="B600" s="39"/>
      <c r="C600" s="259" t="s">
        <v>1047</v>
      </c>
      <c r="D600" s="259" t="s">
        <v>199</v>
      </c>
      <c r="E600" s="260" t="s">
        <v>1048</v>
      </c>
      <c r="F600" s="261" t="s">
        <v>1448</v>
      </c>
      <c r="G600" s="262" t="s">
        <v>194</v>
      </c>
      <c r="H600" s="263">
        <v>2</v>
      </c>
      <c r="I600" s="264"/>
      <c r="J600" s="265">
        <f>ROUND(I600*H600,2)</f>
        <v>0</v>
      </c>
      <c r="K600" s="261" t="s">
        <v>19</v>
      </c>
      <c r="L600" s="266"/>
      <c r="M600" s="267" t="s">
        <v>19</v>
      </c>
      <c r="N600" s="268" t="s">
        <v>45</v>
      </c>
      <c r="O600" s="84"/>
      <c r="P600" s="228">
        <f>O600*H600</f>
        <v>0</v>
      </c>
      <c r="Q600" s="228">
        <v>0.14</v>
      </c>
      <c r="R600" s="228">
        <f>Q600*H600</f>
        <v>0.28</v>
      </c>
      <c r="S600" s="228">
        <v>0</v>
      </c>
      <c r="T600" s="229">
        <f>S600*H600</f>
        <v>0</v>
      </c>
      <c r="U600" s="38"/>
      <c r="V600" s="38"/>
      <c r="W600" s="38"/>
      <c r="X600" s="38"/>
      <c r="Y600" s="38"/>
      <c r="Z600" s="38"/>
      <c r="AA600" s="38"/>
      <c r="AB600" s="38"/>
      <c r="AC600" s="38"/>
      <c r="AD600" s="38"/>
      <c r="AE600" s="38"/>
      <c r="AR600" s="230" t="s">
        <v>218</v>
      </c>
      <c r="AT600" s="230" t="s">
        <v>199</v>
      </c>
      <c r="AU600" s="230" t="s">
        <v>85</v>
      </c>
      <c r="AY600" s="17" t="s">
        <v>158</v>
      </c>
      <c r="BE600" s="231">
        <f>IF(N600="základní",J600,0)</f>
        <v>0</v>
      </c>
      <c r="BF600" s="231">
        <f>IF(N600="snížená",J600,0)</f>
        <v>0</v>
      </c>
      <c r="BG600" s="231">
        <f>IF(N600="zákl. přenesená",J600,0)</f>
        <v>0</v>
      </c>
      <c r="BH600" s="231">
        <f>IF(N600="sníž. přenesená",J600,0)</f>
        <v>0</v>
      </c>
      <c r="BI600" s="231">
        <f>IF(N600="nulová",J600,0)</f>
        <v>0</v>
      </c>
      <c r="BJ600" s="17" t="s">
        <v>82</v>
      </c>
      <c r="BK600" s="231">
        <f>ROUND(I600*H600,2)</f>
        <v>0</v>
      </c>
      <c r="BL600" s="17" t="s">
        <v>163</v>
      </c>
      <c r="BM600" s="230" t="s">
        <v>1050</v>
      </c>
    </row>
    <row r="601" spans="1:47" s="2" customFormat="1" ht="12">
      <c r="A601" s="38"/>
      <c r="B601" s="39"/>
      <c r="C601" s="40"/>
      <c r="D601" s="232" t="s">
        <v>165</v>
      </c>
      <c r="E601" s="40"/>
      <c r="F601" s="233" t="s">
        <v>1448</v>
      </c>
      <c r="G601" s="40"/>
      <c r="H601" s="40"/>
      <c r="I601" s="136"/>
      <c r="J601" s="40"/>
      <c r="K601" s="40"/>
      <c r="L601" s="44"/>
      <c r="M601" s="234"/>
      <c r="N601" s="235"/>
      <c r="O601" s="84"/>
      <c r="P601" s="84"/>
      <c r="Q601" s="84"/>
      <c r="R601" s="84"/>
      <c r="S601" s="84"/>
      <c r="T601" s="85"/>
      <c r="U601" s="38"/>
      <c r="V601" s="38"/>
      <c r="W601" s="38"/>
      <c r="X601" s="38"/>
      <c r="Y601" s="38"/>
      <c r="Z601" s="38"/>
      <c r="AA601" s="38"/>
      <c r="AB601" s="38"/>
      <c r="AC601" s="38"/>
      <c r="AD601" s="38"/>
      <c r="AE601" s="38"/>
      <c r="AT601" s="17" t="s">
        <v>165</v>
      </c>
      <c r="AU601" s="17" t="s">
        <v>85</v>
      </c>
    </row>
    <row r="602" spans="1:51" s="13" customFormat="1" ht="12">
      <c r="A602" s="13"/>
      <c r="B602" s="236"/>
      <c r="C602" s="237"/>
      <c r="D602" s="232" t="s">
        <v>166</v>
      </c>
      <c r="E602" s="238" t="s">
        <v>19</v>
      </c>
      <c r="F602" s="239" t="s">
        <v>1613</v>
      </c>
      <c r="G602" s="237"/>
      <c r="H602" s="240">
        <v>2</v>
      </c>
      <c r="I602" s="241"/>
      <c r="J602" s="237"/>
      <c r="K602" s="237"/>
      <c r="L602" s="242"/>
      <c r="M602" s="243"/>
      <c r="N602" s="244"/>
      <c r="O602" s="244"/>
      <c r="P602" s="244"/>
      <c r="Q602" s="244"/>
      <c r="R602" s="244"/>
      <c r="S602" s="244"/>
      <c r="T602" s="245"/>
      <c r="U602" s="13"/>
      <c r="V602" s="13"/>
      <c r="W602" s="13"/>
      <c r="X602" s="13"/>
      <c r="Y602" s="13"/>
      <c r="Z602" s="13"/>
      <c r="AA602" s="13"/>
      <c r="AB602" s="13"/>
      <c r="AC602" s="13"/>
      <c r="AD602" s="13"/>
      <c r="AE602" s="13"/>
      <c r="AT602" s="246" t="s">
        <v>166</v>
      </c>
      <c r="AU602" s="246" t="s">
        <v>85</v>
      </c>
      <c r="AV602" s="13" t="s">
        <v>85</v>
      </c>
      <c r="AW602" s="13" t="s">
        <v>34</v>
      </c>
      <c r="AX602" s="13" t="s">
        <v>82</v>
      </c>
      <c r="AY602" s="246" t="s">
        <v>158</v>
      </c>
    </row>
    <row r="603" spans="1:65" s="2" customFormat="1" ht="16.5" customHeight="1">
      <c r="A603" s="38"/>
      <c r="B603" s="39"/>
      <c r="C603" s="219" t="s">
        <v>1052</v>
      </c>
      <c r="D603" s="219" t="s">
        <v>159</v>
      </c>
      <c r="E603" s="220" t="s">
        <v>1053</v>
      </c>
      <c r="F603" s="221" t="s">
        <v>1054</v>
      </c>
      <c r="G603" s="222" t="s">
        <v>1035</v>
      </c>
      <c r="H603" s="223">
        <v>10.628</v>
      </c>
      <c r="I603" s="224"/>
      <c r="J603" s="225">
        <f>ROUND(I603*H603,2)</f>
        <v>0</v>
      </c>
      <c r="K603" s="221" t="s">
        <v>19</v>
      </c>
      <c r="L603" s="44"/>
      <c r="M603" s="226" t="s">
        <v>19</v>
      </c>
      <c r="N603" s="227" t="s">
        <v>45</v>
      </c>
      <c r="O603" s="84"/>
      <c r="P603" s="228">
        <f>O603*H603</f>
        <v>0</v>
      </c>
      <c r="Q603" s="228">
        <v>0</v>
      </c>
      <c r="R603" s="228">
        <f>Q603*H603</f>
        <v>0</v>
      </c>
      <c r="S603" s="228">
        <v>0</v>
      </c>
      <c r="T603" s="229">
        <f>S603*H603</f>
        <v>0</v>
      </c>
      <c r="U603" s="38"/>
      <c r="V603" s="38"/>
      <c r="W603" s="38"/>
      <c r="X603" s="38"/>
      <c r="Y603" s="38"/>
      <c r="Z603" s="38"/>
      <c r="AA603" s="38"/>
      <c r="AB603" s="38"/>
      <c r="AC603" s="38"/>
      <c r="AD603" s="38"/>
      <c r="AE603" s="38"/>
      <c r="AR603" s="230" t="s">
        <v>163</v>
      </c>
      <c r="AT603" s="230" t="s">
        <v>159</v>
      </c>
      <c r="AU603" s="230" t="s">
        <v>85</v>
      </c>
      <c r="AY603" s="17" t="s">
        <v>158</v>
      </c>
      <c r="BE603" s="231">
        <f>IF(N603="základní",J603,0)</f>
        <v>0</v>
      </c>
      <c r="BF603" s="231">
        <f>IF(N603="snížená",J603,0)</f>
        <v>0</v>
      </c>
      <c r="BG603" s="231">
        <f>IF(N603="zákl. přenesená",J603,0)</f>
        <v>0</v>
      </c>
      <c r="BH603" s="231">
        <f>IF(N603="sníž. přenesená",J603,0)</f>
        <v>0</v>
      </c>
      <c r="BI603" s="231">
        <f>IF(N603="nulová",J603,0)</f>
        <v>0</v>
      </c>
      <c r="BJ603" s="17" t="s">
        <v>82</v>
      </c>
      <c r="BK603" s="231">
        <f>ROUND(I603*H603,2)</f>
        <v>0</v>
      </c>
      <c r="BL603" s="17" t="s">
        <v>163</v>
      </c>
      <c r="BM603" s="230" t="s">
        <v>1055</v>
      </c>
    </row>
    <row r="604" spans="1:47" s="2" customFormat="1" ht="12">
      <c r="A604" s="38"/>
      <c r="B604" s="39"/>
      <c r="C604" s="40"/>
      <c r="D604" s="232" t="s">
        <v>165</v>
      </c>
      <c r="E604" s="40"/>
      <c r="F604" s="233" t="s">
        <v>1054</v>
      </c>
      <c r="G604" s="40"/>
      <c r="H604" s="40"/>
      <c r="I604" s="136"/>
      <c r="J604" s="40"/>
      <c r="K604" s="40"/>
      <c r="L604" s="44"/>
      <c r="M604" s="234"/>
      <c r="N604" s="235"/>
      <c r="O604" s="84"/>
      <c r="P604" s="84"/>
      <c r="Q604" s="84"/>
      <c r="R604" s="84"/>
      <c r="S604" s="84"/>
      <c r="T604" s="85"/>
      <c r="U604" s="38"/>
      <c r="V604" s="38"/>
      <c r="W604" s="38"/>
      <c r="X604" s="38"/>
      <c r="Y604" s="38"/>
      <c r="Z604" s="38"/>
      <c r="AA604" s="38"/>
      <c r="AB604" s="38"/>
      <c r="AC604" s="38"/>
      <c r="AD604" s="38"/>
      <c r="AE604" s="38"/>
      <c r="AT604" s="17" t="s">
        <v>165</v>
      </c>
      <c r="AU604" s="17" t="s">
        <v>85</v>
      </c>
    </row>
    <row r="605" spans="1:51" s="13" customFormat="1" ht="12">
      <c r="A605" s="13"/>
      <c r="B605" s="236"/>
      <c r="C605" s="237"/>
      <c r="D605" s="232" t="s">
        <v>166</v>
      </c>
      <c r="E605" s="238" t="s">
        <v>19</v>
      </c>
      <c r="F605" s="239" t="s">
        <v>1614</v>
      </c>
      <c r="G605" s="237"/>
      <c r="H605" s="240">
        <v>2.1</v>
      </c>
      <c r="I605" s="241"/>
      <c r="J605" s="237"/>
      <c r="K605" s="237"/>
      <c r="L605" s="242"/>
      <c r="M605" s="243"/>
      <c r="N605" s="244"/>
      <c r="O605" s="244"/>
      <c r="P605" s="244"/>
      <c r="Q605" s="244"/>
      <c r="R605" s="244"/>
      <c r="S605" s="244"/>
      <c r="T605" s="245"/>
      <c r="U605" s="13"/>
      <c r="V605" s="13"/>
      <c r="W605" s="13"/>
      <c r="X605" s="13"/>
      <c r="Y605" s="13"/>
      <c r="Z605" s="13"/>
      <c r="AA605" s="13"/>
      <c r="AB605" s="13"/>
      <c r="AC605" s="13"/>
      <c r="AD605" s="13"/>
      <c r="AE605" s="13"/>
      <c r="AT605" s="246" t="s">
        <v>166</v>
      </c>
      <c r="AU605" s="246" t="s">
        <v>85</v>
      </c>
      <c r="AV605" s="13" t="s">
        <v>85</v>
      </c>
      <c r="AW605" s="13" t="s">
        <v>34</v>
      </c>
      <c r="AX605" s="13" t="s">
        <v>74</v>
      </c>
      <c r="AY605" s="246" t="s">
        <v>158</v>
      </c>
    </row>
    <row r="606" spans="1:51" s="13" customFormat="1" ht="12">
      <c r="A606" s="13"/>
      <c r="B606" s="236"/>
      <c r="C606" s="237"/>
      <c r="D606" s="232" t="s">
        <v>166</v>
      </c>
      <c r="E606" s="238" t="s">
        <v>19</v>
      </c>
      <c r="F606" s="239" t="s">
        <v>1615</v>
      </c>
      <c r="G606" s="237"/>
      <c r="H606" s="240">
        <v>8.528</v>
      </c>
      <c r="I606" s="241"/>
      <c r="J606" s="237"/>
      <c r="K606" s="237"/>
      <c r="L606" s="242"/>
      <c r="M606" s="243"/>
      <c r="N606" s="244"/>
      <c r="O606" s="244"/>
      <c r="P606" s="244"/>
      <c r="Q606" s="244"/>
      <c r="R606" s="244"/>
      <c r="S606" s="244"/>
      <c r="T606" s="245"/>
      <c r="U606" s="13"/>
      <c r="V606" s="13"/>
      <c r="W606" s="13"/>
      <c r="X606" s="13"/>
      <c r="Y606" s="13"/>
      <c r="Z606" s="13"/>
      <c r="AA606" s="13"/>
      <c r="AB606" s="13"/>
      <c r="AC606" s="13"/>
      <c r="AD606" s="13"/>
      <c r="AE606" s="13"/>
      <c r="AT606" s="246" t="s">
        <v>166</v>
      </c>
      <c r="AU606" s="246" t="s">
        <v>85</v>
      </c>
      <c r="AV606" s="13" t="s">
        <v>85</v>
      </c>
      <c r="AW606" s="13" t="s">
        <v>34</v>
      </c>
      <c r="AX606" s="13" t="s">
        <v>74</v>
      </c>
      <c r="AY606" s="246" t="s">
        <v>158</v>
      </c>
    </row>
    <row r="607" spans="1:51" s="14" customFormat="1" ht="12">
      <c r="A607" s="14"/>
      <c r="B607" s="247"/>
      <c r="C607" s="248"/>
      <c r="D607" s="232" t="s">
        <v>166</v>
      </c>
      <c r="E607" s="249" t="s">
        <v>19</v>
      </c>
      <c r="F607" s="250" t="s">
        <v>175</v>
      </c>
      <c r="G607" s="248"/>
      <c r="H607" s="251">
        <v>10.628</v>
      </c>
      <c r="I607" s="252"/>
      <c r="J607" s="248"/>
      <c r="K607" s="248"/>
      <c r="L607" s="253"/>
      <c r="M607" s="254"/>
      <c r="N607" s="255"/>
      <c r="O607" s="255"/>
      <c r="P607" s="255"/>
      <c r="Q607" s="255"/>
      <c r="R607" s="255"/>
      <c r="S607" s="255"/>
      <c r="T607" s="256"/>
      <c r="U607" s="14"/>
      <c r="V607" s="14"/>
      <c r="W607" s="14"/>
      <c r="X607" s="14"/>
      <c r="Y607" s="14"/>
      <c r="Z607" s="14"/>
      <c r="AA607" s="14"/>
      <c r="AB607" s="14"/>
      <c r="AC607" s="14"/>
      <c r="AD607" s="14"/>
      <c r="AE607" s="14"/>
      <c r="AT607" s="257" t="s">
        <v>166</v>
      </c>
      <c r="AU607" s="257" t="s">
        <v>85</v>
      </c>
      <c r="AV607" s="14" t="s">
        <v>163</v>
      </c>
      <c r="AW607" s="14" t="s">
        <v>34</v>
      </c>
      <c r="AX607" s="14" t="s">
        <v>82</v>
      </c>
      <c r="AY607" s="257" t="s">
        <v>158</v>
      </c>
    </row>
    <row r="608" spans="1:65" s="2" customFormat="1" ht="21.75" customHeight="1">
      <c r="A608" s="38"/>
      <c r="B608" s="39"/>
      <c r="C608" s="219" t="s">
        <v>1056</v>
      </c>
      <c r="D608" s="219" t="s">
        <v>159</v>
      </c>
      <c r="E608" s="220" t="s">
        <v>1057</v>
      </c>
      <c r="F608" s="221" t="s">
        <v>1058</v>
      </c>
      <c r="G608" s="222" t="s">
        <v>1059</v>
      </c>
      <c r="H608" s="223">
        <v>18.068</v>
      </c>
      <c r="I608" s="224"/>
      <c r="J608" s="225">
        <f>ROUND(I608*H608,2)</f>
        <v>0</v>
      </c>
      <c r="K608" s="221" t="s">
        <v>213</v>
      </c>
      <c r="L608" s="44"/>
      <c r="M608" s="226" t="s">
        <v>19</v>
      </c>
      <c r="N608" s="227" t="s">
        <v>45</v>
      </c>
      <c r="O608" s="84"/>
      <c r="P608" s="228">
        <f>O608*H608</f>
        <v>0</v>
      </c>
      <c r="Q608" s="228">
        <v>0</v>
      </c>
      <c r="R608" s="228">
        <f>Q608*H608</f>
        <v>0</v>
      </c>
      <c r="S608" s="228">
        <v>0</v>
      </c>
      <c r="T608" s="229">
        <f>S608*H608</f>
        <v>0</v>
      </c>
      <c r="U608" s="38"/>
      <c r="V608" s="38"/>
      <c r="W608" s="38"/>
      <c r="X608" s="38"/>
      <c r="Y608" s="38"/>
      <c r="Z608" s="38"/>
      <c r="AA608" s="38"/>
      <c r="AB608" s="38"/>
      <c r="AC608" s="38"/>
      <c r="AD608" s="38"/>
      <c r="AE608" s="38"/>
      <c r="AR608" s="230" t="s">
        <v>163</v>
      </c>
      <c r="AT608" s="230" t="s">
        <v>159</v>
      </c>
      <c r="AU608" s="230" t="s">
        <v>85</v>
      </c>
      <c r="AY608" s="17" t="s">
        <v>158</v>
      </c>
      <c r="BE608" s="231">
        <f>IF(N608="základní",J608,0)</f>
        <v>0</v>
      </c>
      <c r="BF608" s="231">
        <f>IF(N608="snížená",J608,0)</f>
        <v>0</v>
      </c>
      <c r="BG608" s="231">
        <f>IF(N608="zákl. přenesená",J608,0)</f>
        <v>0</v>
      </c>
      <c r="BH608" s="231">
        <f>IF(N608="sníž. přenesená",J608,0)</f>
        <v>0</v>
      </c>
      <c r="BI608" s="231">
        <f>IF(N608="nulová",J608,0)</f>
        <v>0</v>
      </c>
      <c r="BJ608" s="17" t="s">
        <v>82</v>
      </c>
      <c r="BK608" s="231">
        <f>ROUND(I608*H608,2)</f>
        <v>0</v>
      </c>
      <c r="BL608" s="17" t="s">
        <v>163</v>
      </c>
      <c r="BM608" s="230" t="s">
        <v>1060</v>
      </c>
    </row>
    <row r="609" spans="1:47" s="2" customFormat="1" ht="12">
      <c r="A609" s="38"/>
      <c r="B609" s="39"/>
      <c r="C609" s="40"/>
      <c r="D609" s="232" t="s">
        <v>165</v>
      </c>
      <c r="E609" s="40"/>
      <c r="F609" s="233" t="s">
        <v>1061</v>
      </c>
      <c r="G609" s="40"/>
      <c r="H609" s="40"/>
      <c r="I609" s="136"/>
      <c r="J609" s="40"/>
      <c r="K609" s="40"/>
      <c r="L609" s="44"/>
      <c r="M609" s="234"/>
      <c r="N609" s="235"/>
      <c r="O609" s="84"/>
      <c r="P609" s="84"/>
      <c r="Q609" s="84"/>
      <c r="R609" s="84"/>
      <c r="S609" s="84"/>
      <c r="T609" s="85"/>
      <c r="U609" s="38"/>
      <c r="V609" s="38"/>
      <c r="W609" s="38"/>
      <c r="X609" s="38"/>
      <c r="Y609" s="38"/>
      <c r="Z609" s="38"/>
      <c r="AA609" s="38"/>
      <c r="AB609" s="38"/>
      <c r="AC609" s="38"/>
      <c r="AD609" s="38"/>
      <c r="AE609" s="38"/>
      <c r="AT609" s="17" t="s">
        <v>165</v>
      </c>
      <c r="AU609" s="17" t="s">
        <v>85</v>
      </c>
    </row>
    <row r="610" spans="1:47" s="2" customFormat="1" ht="12">
      <c r="A610" s="38"/>
      <c r="B610" s="39"/>
      <c r="C610" s="40"/>
      <c r="D610" s="232" t="s">
        <v>216</v>
      </c>
      <c r="E610" s="40"/>
      <c r="F610" s="258" t="s">
        <v>1062</v>
      </c>
      <c r="G610" s="40"/>
      <c r="H610" s="40"/>
      <c r="I610" s="136"/>
      <c r="J610" s="40"/>
      <c r="K610" s="40"/>
      <c r="L610" s="44"/>
      <c r="M610" s="234"/>
      <c r="N610" s="235"/>
      <c r="O610" s="84"/>
      <c r="P610" s="84"/>
      <c r="Q610" s="84"/>
      <c r="R610" s="84"/>
      <c r="S610" s="84"/>
      <c r="T610" s="85"/>
      <c r="U610" s="38"/>
      <c r="V610" s="38"/>
      <c r="W610" s="38"/>
      <c r="X610" s="38"/>
      <c r="Y610" s="38"/>
      <c r="Z610" s="38"/>
      <c r="AA610" s="38"/>
      <c r="AB610" s="38"/>
      <c r="AC610" s="38"/>
      <c r="AD610" s="38"/>
      <c r="AE610" s="38"/>
      <c r="AT610" s="17" t="s">
        <v>216</v>
      </c>
      <c r="AU610" s="17" t="s">
        <v>85</v>
      </c>
    </row>
    <row r="611" spans="1:51" s="13" customFormat="1" ht="12">
      <c r="A611" s="13"/>
      <c r="B611" s="236"/>
      <c r="C611" s="237"/>
      <c r="D611" s="232" t="s">
        <v>166</v>
      </c>
      <c r="E611" s="238" t="s">
        <v>19</v>
      </c>
      <c r="F611" s="239" t="s">
        <v>1616</v>
      </c>
      <c r="G611" s="237"/>
      <c r="H611" s="240">
        <v>3.57</v>
      </c>
      <c r="I611" s="241"/>
      <c r="J611" s="237"/>
      <c r="K611" s="237"/>
      <c r="L611" s="242"/>
      <c r="M611" s="243"/>
      <c r="N611" s="244"/>
      <c r="O611" s="244"/>
      <c r="P611" s="244"/>
      <c r="Q611" s="244"/>
      <c r="R611" s="244"/>
      <c r="S611" s="244"/>
      <c r="T611" s="245"/>
      <c r="U611" s="13"/>
      <c r="V611" s="13"/>
      <c r="W611" s="13"/>
      <c r="X611" s="13"/>
      <c r="Y611" s="13"/>
      <c r="Z611" s="13"/>
      <c r="AA611" s="13"/>
      <c r="AB611" s="13"/>
      <c r="AC611" s="13"/>
      <c r="AD611" s="13"/>
      <c r="AE611" s="13"/>
      <c r="AT611" s="246" t="s">
        <v>166</v>
      </c>
      <c r="AU611" s="246" t="s">
        <v>85</v>
      </c>
      <c r="AV611" s="13" t="s">
        <v>85</v>
      </c>
      <c r="AW611" s="13" t="s">
        <v>34</v>
      </c>
      <c r="AX611" s="13" t="s">
        <v>74</v>
      </c>
      <c r="AY611" s="246" t="s">
        <v>158</v>
      </c>
    </row>
    <row r="612" spans="1:51" s="13" customFormat="1" ht="12">
      <c r="A612" s="13"/>
      <c r="B612" s="236"/>
      <c r="C612" s="237"/>
      <c r="D612" s="232" t="s">
        <v>166</v>
      </c>
      <c r="E612" s="238" t="s">
        <v>19</v>
      </c>
      <c r="F612" s="239" t="s">
        <v>1617</v>
      </c>
      <c r="G612" s="237"/>
      <c r="H612" s="240">
        <v>14.498</v>
      </c>
      <c r="I612" s="241"/>
      <c r="J612" s="237"/>
      <c r="K612" s="237"/>
      <c r="L612" s="242"/>
      <c r="M612" s="243"/>
      <c r="N612" s="244"/>
      <c r="O612" s="244"/>
      <c r="P612" s="244"/>
      <c r="Q612" s="244"/>
      <c r="R612" s="244"/>
      <c r="S612" s="244"/>
      <c r="T612" s="245"/>
      <c r="U612" s="13"/>
      <c r="V612" s="13"/>
      <c r="W612" s="13"/>
      <c r="X612" s="13"/>
      <c r="Y612" s="13"/>
      <c r="Z612" s="13"/>
      <c r="AA612" s="13"/>
      <c r="AB612" s="13"/>
      <c r="AC612" s="13"/>
      <c r="AD612" s="13"/>
      <c r="AE612" s="13"/>
      <c r="AT612" s="246" t="s">
        <v>166</v>
      </c>
      <c r="AU612" s="246" t="s">
        <v>85</v>
      </c>
      <c r="AV612" s="13" t="s">
        <v>85</v>
      </c>
      <c r="AW612" s="13" t="s">
        <v>34</v>
      </c>
      <c r="AX612" s="13" t="s">
        <v>74</v>
      </c>
      <c r="AY612" s="246" t="s">
        <v>158</v>
      </c>
    </row>
    <row r="613" spans="1:51" s="14" customFormat="1" ht="12">
      <c r="A613" s="14"/>
      <c r="B613" s="247"/>
      <c r="C613" s="248"/>
      <c r="D613" s="232" t="s">
        <v>166</v>
      </c>
      <c r="E613" s="249" t="s">
        <v>19</v>
      </c>
      <c r="F613" s="250" t="s">
        <v>175</v>
      </c>
      <c r="G613" s="248"/>
      <c r="H613" s="251">
        <v>18.067999999999998</v>
      </c>
      <c r="I613" s="252"/>
      <c r="J613" s="248"/>
      <c r="K613" s="248"/>
      <c r="L613" s="253"/>
      <c r="M613" s="254"/>
      <c r="N613" s="255"/>
      <c r="O613" s="255"/>
      <c r="P613" s="255"/>
      <c r="Q613" s="255"/>
      <c r="R613" s="255"/>
      <c r="S613" s="255"/>
      <c r="T613" s="256"/>
      <c r="U613" s="14"/>
      <c r="V613" s="14"/>
      <c r="W613" s="14"/>
      <c r="X613" s="14"/>
      <c r="Y613" s="14"/>
      <c r="Z613" s="14"/>
      <c r="AA613" s="14"/>
      <c r="AB613" s="14"/>
      <c r="AC613" s="14"/>
      <c r="AD613" s="14"/>
      <c r="AE613" s="14"/>
      <c r="AT613" s="257" t="s">
        <v>166</v>
      </c>
      <c r="AU613" s="257" t="s">
        <v>85</v>
      </c>
      <c r="AV613" s="14" t="s">
        <v>163</v>
      </c>
      <c r="AW613" s="14" t="s">
        <v>34</v>
      </c>
      <c r="AX613" s="14" t="s">
        <v>82</v>
      </c>
      <c r="AY613" s="257" t="s">
        <v>158</v>
      </c>
    </row>
    <row r="614" spans="1:65" s="2" customFormat="1" ht="16.5" customHeight="1">
      <c r="A614" s="38"/>
      <c r="B614" s="39"/>
      <c r="C614" s="219" t="s">
        <v>1065</v>
      </c>
      <c r="D614" s="219" t="s">
        <v>159</v>
      </c>
      <c r="E614" s="220" t="s">
        <v>1066</v>
      </c>
      <c r="F614" s="221" t="s">
        <v>1067</v>
      </c>
      <c r="G614" s="222" t="s">
        <v>194</v>
      </c>
      <c r="H614" s="223">
        <v>21</v>
      </c>
      <c r="I614" s="224"/>
      <c r="J614" s="225">
        <f>ROUND(I614*H614,2)</f>
        <v>0</v>
      </c>
      <c r="K614" s="221" t="s">
        <v>19</v>
      </c>
      <c r="L614" s="44"/>
      <c r="M614" s="226" t="s">
        <v>19</v>
      </c>
      <c r="N614" s="227" t="s">
        <v>45</v>
      </c>
      <c r="O614" s="84"/>
      <c r="P614" s="228">
        <f>O614*H614</f>
        <v>0</v>
      </c>
      <c r="Q614" s="228">
        <v>0</v>
      </c>
      <c r="R614" s="228">
        <f>Q614*H614</f>
        <v>0</v>
      </c>
      <c r="S614" s="228">
        <v>0</v>
      </c>
      <c r="T614" s="229">
        <f>S614*H614</f>
        <v>0</v>
      </c>
      <c r="U614" s="38"/>
      <c r="V614" s="38"/>
      <c r="W614" s="38"/>
      <c r="X614" s="38"/>
      <c r="Y614" s="38"/>
      <c r="Z614" s="38"/>
      <c r="AA614" s="38"/>
      <c r="AB614" s="38"/>
      <c r="AC614" s="38"/>
      <c r="AD614" s="38"/>
      <c r="AE614" s="38"/>
      <c r="AR614" s="230" t="s">
        <v>163</v>
      </c>
      <c r="AT614" s="230" t="s">
        <v>159</v>
      </c>
      <c r="AU614" s="230" t="s">
        <v>85</v>
      </c>
      <c r="AY614" s="17" t="s">
        <v>158</v>
      </c>
      <c r="BE614" s="231">
        <f>IF(N614="základní",J614,0)</f>
        <v>0</v>
      </c>
      <c r="BF614" s="231">
        <f>IF(N614="snížená",J614,0)</f>
        <v>0</v>
      </c>
      <c r="BG614" s="231">
        <f>IF(N614="zákl. přenesená",J614,0)</f>
        <v>0</v>
      </c>
      <c r="BH614" s="231">
        <f>IF(N614="sníž. přenesená",J614,0)</f>
        <v>0</v>
      </c>
      <c r="BI614" s="231">
        <f>IF(N614="nulová",J614,0)</f>
        <v>0</v>
      </c>
      <c r="BJ614" s="17" t="s">
        <v>82</v>
      </c>
      <c r="BK614" s="231">
        <f>ROUND(I614*H614,2)</f>
        <v>0</v>
      </c>
      <c r="BL614" s="17" t="s">
        <v>163</v>
      </c>
      <c r="BM614" s="230" t="s">
        <v>1068</v>
      </c>
    </row>
    <row r="615" spans="1:47" s="2" customFormat="1" ht="12">
      <c r="A615" s="38"/>
      <c r="B615" s="39"/>
      <c r="C615" s="40"/>
      <c r="D615" s="232" t="s">
        <v>165</v>
      </c>
      <c r="E615" s="40"/>
      <c r="F615" s="233" t="s">
        <v>1067</v>
      </c>
      <c r="G615" s="40"/>
      <c r="H615" s="40"/>
      <c r="I615" s="136"/>
      <c r="J615" s="40"/>
      <c r="K615" s="40"/>
      <c r="L615" s="44"/>
      <c r="M615" s="234"/>
      <c r="N615" s="235"/>
      <c r="O615" s="84"/>
      <c r="P615" s="84"/>
      <c r="Q615" s="84"/>
      <c r="R615" s="84"/>
      <c r="S615" s="84"/>
      <c r="T615" s="85"/>
      <c r="U615" s="38"/>
      <c r="V615" s="38"/>
      <c r="W615" s="38"/>
      <c r="X615" s="38"/>
      <c r="Y615" s="38"/>
      <c r="Z615" s="38"/>
      <c r="AA615" s="38"/>
      <c r="AB615" s="38"/>
      <c r="AC615" s="38"/>
      <c r="AD615" s="38"/>
      <c r="AE615" s="38"/>
      <c r="AT615" s="17" t="s">
        <v>165</v>
      </c>
      <c r="AU615" s="17" t="s">
        <v>85</v>
      </c>
    </row>
    <row r="616" spans="1:51" s="13" customFormat="1" ht="12">
      <c r="A616" s="13"/>
      <c r="B616" s="236"/>
      <c r="C616" s="237"/>
      <c r="D616" s="232" t="s">
        <v>166</v>
      </c>
      <c r="E616" s="238" t="s">
        <v>19</v>
      </c>
      <c r="F616" s="239" t="s">
        <v>1618</v>
      </c>
      <c r="G616" s="237"/>
      <c r="H616" s="240">
        <v>21</v>
      </c>
      <c r="I616" s="241"/>
      <c r="J616" s="237"/>
      <c r="K616" s="237"/>
      <c r="L616" s="242"/>
      <c r="M616" s="243"/>
      <c r="N616" s="244"/>
      <c r="O616" s="244"/>
      <c r="P616" s="244"/>
      <c r="Q616" s="244"/>
      <c r="R616" s="244"/>
      <c r="S616" s="244"/>
      <c r="T616" s="245"/>
      <c r="U616" s="13"/>
      <c r="V616" s="13"/>
      <c r="W616" s="13"/>
      <c r="X616" s="13"/>
      <c r="Y616" s="13"/>
      <c r="Z616" s="13"/>
      <c r="AA616" s="13"/>
      <c r="AB616" s="13"/>
      <c r="AC616" s="13"/>
      <c r="AD616" s="13"/>
      <c r="AE616" s="13"/>
      <c r="AT616" s="246" t="s">
        <v>166</v>
      </c>
      <c r="AU616" s="246" t="s">
        <v>85</v>
      </c>
      <c r="AV616" s="13" t="s">
        <v>85</v>
      </c>
      <c r="AW616" s="13" t="s">
        <v>34</v>
      </c>
      <c r="AX616" s="13" t="s">
        <v>82</v>
      </c>
      <c r="AY616" s="246" t="s">
        <v>158</v>
      </c>
    </row>
    <row r="617" spans="1:63" s="12" customFormat="1" ht="22.8" customHeight="1">
      <c r="A617" s="12"/>
      <c r="B617" s="205"/>
      <c r="C617" s="206"/>
      <c r="D617" s="207" t="s">
        <v>73</v>
      </c>
      <c r="E617" s="269" t="s">
        <v>85</v>
      </c>
      <c r="F617" s="269" t="s">
        <v>1070</v>
      </c>
      <c r="G617" s="206"/>
      <c r="H617" s="206"/>
      <c r="I617" s="209"/>
      <c r="J617" s="270">
        <f>BK617</f>
        <v>0</v>
      </c>
      <c r="K617" s="206"/>
      <c r="L617" s="211"/>
      <c r="M617" s="212"/>
      <c r="N617" s="213"/>
      <c r="O617" s="213"/>
      <c r="P617" s="214">
        <f>SUM(P618:P620)</f>
        <v>0</v>
      </c>
      <c r="Q617" s="213"/>
      <c r="R617" s="214">
        <f>SUM(R618:R620)</f>
        <v>0</v>
      </c>
      <c r="S617" s="213"/>
      <c r="T617" s="215">
        <f>SUM(T618:T620)</f>
        <v>0</v>
      </c>
      <c r="U617" s="12"/>
      <c r="V617" s="12"/>
      <c r="W617" s="12"/>
      <c r="X617" s="12"/>
      <c r="Y617" s="12"/>
      <c r="Z617" s="12"/>
      <c r="AA617" s="12"/>
      <c r="AB617" s="12"/>
      <c r="AC617" s="12"/>
      <c r="AD617" s="12"/>
      <c r="AE617" s="12"/>
      <c r="AR617" s="216" t="s">
        <v>82</v>
      </c>
      <c r="AT617" s="217" t="s">
        <v>73</v>
      </c>
      <c r="AU617" s="217" t="s">
        <v>82</v>
      </c>
      <c r="AY617" s="216" t="s">
        <v>158</v>
      </c>
      <c r="BK617" s="218">
        <f>SUM(BK618:BK620)</f>
        <v>0</v>
      </c>
    </row>
    <row r="618" spans="1:65" s="2" customFormat="1" ht="21.75" customHeight="1">
      <c r="A618" s="38"/>
      <c r="B618" s="39"/>
      <c r="C618" s="219" t="s">
        <v>1071</v>
      </c>
      <c r="D618" s="219" t="s">
        <v>159</v>
      </c>
      <c r="E618" s="220" t="s">
        <v>1072</v>
      </c>
      <c r="F618" s="221" t="s">
        <v>1073</v>
      </c>
      <c r="G618" s="222" t="s">
        <v>194</v>
      </c>
      <c r="H618" s="223">
        <v>10</v>
      </c>
      <c r="I618" s="224"/>
      <c r="J618" s="225">
        <f>ROUND(I618*H618,2)</f>
        <v>0</v>
      </c>
      <c r="K618" s="221" t="s">
        <v>19</v>
      </c>
      <c r="L618" s="44"/>
      <c r="M618" s="226" t="s">
        <v>19</v>
      </c>
      <c r="N618" s="227" t="s">
        <v>45</v>
      </c>
      <c r="O618" s="84"/>
      <c r="P618" s="228">
        <f>O618*H618</f>
        <v>0</v>
      </c>
      <c r="Q618" s="228">
        <v>0</v>
      </c>
      <c r="R618" s="228">
        <f>Q618*H618</f>
        <v>0</v>
      </c>
      <c r="S618" s="228">
        <v>0</v>
      </c>
      <c r="T618" s="229">
        <f>S618*H618</f>
        <v>0</v>
      </c>
      <c r="U618" s="38"/>
      <c r="V618" s="38"/>
      <c r="W618" s="38"/>
      <c r="X618" s="38"/>
      <c r="Y618" s="38"/>
      <c r="Z618" s="38"/>
      <c r="AA618" s="38"/>
      <c r="AB618" s="38"/>
      <c r="AC618" s="38"/>
      <c r="AD618" s="38"/>
      <c r="AE618" s="38"/>
      <c r="AR618" s="230" t="s">
        <v>163</v>
      </c>
      <c r="AT618" s="230" t="s">
        <v>159</v>
      </c>
      <c r="AU618" s="230" t="s">
        <v>85</v>
      </c>
      <c r="AY618" s="17" t="s">
        <v>158</v>
      </c>
      <c r="BE618" s="231">
        <f>IF(N618="základní",J618,0)</f>
        <v>0</v>
      </c>
      <c r="BF618" s="231">
        <f>IF(N618="snížená",J618,0)</f>
        <v>0</v>
      </c>
      <c r="BG618" s="231">
        <f>IF(N618="zákl. přenesená",J618,0)</f>
        <v>0</v>
      </c>
      <c r="BH618" s="231">
        <f>IF(N618="sníž. přenesená",J618,0)</f>
        <v>0</v>
      </c>
      <c r="BI618" s="231">
        <f>IF(N618="nulová",J618,0)</f>
        <v>0</v>
      </c>
      <c r="BJ618" s="17" t="s">
        <v>82</v>
      </c>
      <c r="BK618" s="231">
        <f>ROUND(I618*H618,2)</f>
        <v>0</v>
      </c>
      <c r="BL618" s="17" t="s">
        <v>163</v>
      </c>
      <c r="BM618" s="230" t="s">
        <v>1074</v>
      </c>
    </row>
    <row r="619" spans="1:47" s="2" customFormat="1" ht="12">
      <c r="A619" s="38"/>
      <c r="B619" s="39"/>
      <c r="C619" s="40"/>
      <c r="D619" s="232" t="s">
        <v>165</v>
      </c>
      <c r="E619" s="40"/>
      <c r="F619" s="233" t="s">
        <v>1073</v>
      </c>
      <c r="G619" s="40"/>
      <c r="H619" s="40"/>
      <c r="I619" s="136"/>
      <c r="J619" s="40"/>
      <c r="K619" s="40"/>
      <c r="L619" s="44"/>
      <c r="M619" s="234"/>
      <c r="N619" s="235"/>
      <c r="O619" s="84"/>
      <c r="P619" s="84"/>
      <c r="Q619" s="84"/>
      <c r="R619" s="84"/>
      <c r="S619" s="84"/>
      <c r="T619" s="85"/>
      <c r="U619" s="38"/>
      <c r="V619" s="38"/>
      <c r="W619" s="38"/>
      <c r="X619" s="38"/>
      <c r="Y619" s="38"/>
      <c r="Z619" s="38"/>
      <c r="AA619" s="38"/>
      <c r="AB619" s="38"/>
      <c r="AC619" s="38"/>
      <c r="AD619" s="38"/>
      <c r="AE619" s="38"/>
      <c r="AT619" s="17" t="s">
        <v>165</v>
      </c>
      <c r="AU619" s="17" t="s">
        <v>85</v>
      </c>
    </row>
    <row r="620" spans="1:51" s="13" customFormat="1" ht="12">
      <c r="A620" s="13"/>
      <c r="B620" s="236"/>
      <c r="C620" s="237"/>
      <c r="D620" s="232" t="s">
        <v>166</v>
      </c>
      <c r="E620" s="238" t="s">
        <v>19</v>
      </c>
      <c r="F620" s="239" t="s">
        <v>1619</v>
      </c>
      <c r="G620" s="237"/>
      <c r="H620" s="240">
        <v>10</v>
      </c>
      <c r="I620" s="241"/>
      <c r="J620" s="237"/>
      <c r="K620" s="237"/>
      <c r="L620" s="242"/>
      <c r="M620" s="243"/>
      <c r="N620" s="244"/>
      <c r="O620" s="244"/>
      <c r="P620" s="244"/>
      <c r="Q620" s="244"/>
      <c r="R620" s="244"/>
      <c r="S620" s="244"/>
      <c r="T620" s="245"/>
      <c r="U620" s="13"/>
      <c r="V620" s="13"/>
      <c r="W620" s="13"/>
      <c r="X620" s="13"/>
      <c r="Y620" s="13"/>
      <c r="Z620" s="13"/>
      <c r="AA620" s="13"/>
      <c r="AB620" s="13"/>
      <c r="AC620" s="13"/>
      <c r="AD620" s="13"/>
      <c r="AE620" s="13"/>
      <c r="AT620" s="246" t="s">
        <v>166</v>
      </c>
      <c r="AU620" s="246" t="s">
        <v>85</v>
      </c>
      <c r="AV620" s="13" t="s">
        <v>85</v>
      </c>
      <c r="AW620" s="13" t="s">
        <v>34</v>
      </c>
      <c r="AX620" s="13" t="s">
        <v>82</v>
      </c>
      <c r="AY620" s="246" t="s">
        <v>158</v>
      </c>
    </row>
    <row r="621" spans="1:63" s="12" customFormat="1" ht="22.8" customHeight="1">
      <c r="A621" s="12"/>
      <c r="B621" s="205"/>
      <c r="C621" s="206"/>
      <c r="D621" s="207" t="s">
        <v>73</v>
      </c>
      <c r="E621" s="269" t="s">
        <v>191</v>
      </c>
      <c r="F621" s="269" t="s">
        <v>1076</v>
      </c>
      <c r="G621" s="206"/>
      <c r="H621" s="206"/>
      <c r="I621" s="209"/>
      <c r="J621" s="270">
        <f>BK621</f>
        <v>0</v>
      </c>
      <c r="K621" s="206"/>
      <c r="L621" s="211"/>
      <c r="M621" s="212"/>
      <c r="N621" s="213"/>
      <c r="O621" s="213"/>
      <c r="P621" s="214">
        <f>SUM(P622:P633)</f>
        <v>0</v>
      </c>
      <c r="Q621" s="213"/>
      <c r="R621" s="214">
        <f>SUM(R622:R633)</f>
        <v>10.8</v>
      </c>
      <c r="S621" s="213"/>
      <c r="T621" s="215">
        <f>SUM(T622:T633)</f>
        <v>0</v>
      </c>
      <c r="U621" s="12"/>
      <c r="V621" s="12"/>
      <c r="W621" s="12"/>
      <c r="X621" s="12"/>
      <c r="Y621" s="12"/>
      <c r="Z621" s="12"/>
      <c r="AA621" s="12"/>
      <c r="AB621" s="12"/>
      <c r="AC621" s="12"/>
      <c r="AD621" s="12"/>
      <c r="AE621" s="12"/>
      <c r="AR621" s="216" t="s">
        <v>82</v>
      </c>
      <c r="AT621" s="217" t="s">
        <v>73</v>
      </c>
      <c r="AU621" s="217" t="s">
        <v>82</v>
      </c>
      <c r="AY621" s="216" t="s">
        <v>158</v>
      </c>
      <c r="BK621" s="218">
        <f>SUM(BK622:BK633)</f>
        <v>0</v>
      </c>
    </row>
    <row r="622" spans="1:65" s="2" customFormat="1" ht="21.75" customHeight="1">
      <c r="A622" s="38"/>
      <c r="B622" s="39"/>
      <c r="C622" s="219" t="s">
        <v>1077</v>
      </c>
      <c r="D622" s="219" t="s">
        <v>159</v>
      </c>
      <c r="E622" s="220" t="s">
        <v>1078</v>
      </c>
      <c r="F622" s="221" t="s">
        <v>1079</v>
      </c>
      <c r="G622" s="222" t="s">
        <v>194</v>
      </c>
      <c r="H622" s="223">
        <v>20</v>
      </c>
      <c r="I622" s="224"/>
      <c r="J622" s="225">
        <f>ROUND(I622*H622,2)</f>
        <v>0</v>
      </c>
      <c r="K622" s="221" t="s">
        <v>19</v>
      </c>
      <c r="L622" s="44"/>
      <c r="M622" s="226" t="s">
        <v>19</v>
      </c>
      <c r="N622" s="227" t="s">
        <v>45</v>
      </c>
      <c r="O622" s="84"/>
      <c r="P622" s="228">
        <f>O622*H622</f>
        <v>0</v>
      </c>
      <c r="Q622" s="228">
        <v>0</v>
      </c>
      <c r="R622" s="228">
        <f>Q622*H622</f>
        <v>0</v>
      </c>
      <c r="S622" s="228">
        <v>0</v>
      </c>
      <c r="T622" s="229">
        <f>S622*H622</f>
        <v>0</v>
      </c>
      <c r="U622" s="38"/>
      <c r="V622" s="38"/>
      <c r="W622" s="38"/>
      <c r="X622" s="38"/>
      <c r="Y622" s="38"/>
      <c r="Z622" s="38"/>
      <c r="AA622" s="38"/>
      <c r="AB622" s="38"/>
      <c r="AC622" s="38"/>
      <c r="AD622" s="38"/>
      <c r="AE622" s="38"/>
      <c r="AR622" s="230" t="s">
        <v>163</v>
      </c>
      <c r="AT622" s="230" t="s">
        <v>159</v>
      </c>
      <c r="AU622" s="230" t="s">
        <v>85</v>
      </c>
      <c r="AY622" s="17" t="s">
        <v>158</v>
      </c>
      <c r="BE622" s="231">
        <f>IF(N622="základní",J622,0)</f>
        <v>0</v>
      </c>
      <c r="BF622" s="231">
        <f>IF(N622="snížená",J622,0)</f>
        <v>0</v>
      </c>
      <c r="BG622" s="231">
        <f>IF(N622="zákl. přenesená",J622,0)</f>
        <v>0</v>
      </c>
      <c r="BH622" s="231">
        <f>IF(N622="sníž. přenesená",J622,0)</f>
        <v>0</v>
      </c>
      <c r="BI622" s="231">
        <f>IF(N622="nulová",J622,0)</f>
        <v>0</v>
      </c>
      <c r="BJ622" s="17" t="s">
        <v>82</v>
      </c>
      <c r="BK622" s="231">
        <f>ROUND(I622*H622,2)</f>
        <v>0</v>
      </c>
      <c r="BL622" s="17" t="s">
        <v>163</v>
      </c>
      <c r="BM622" s="230" t="s">
        <v>1080</v>
      </c>
    </row>
    <row r="623" spans="1:47" s="2" customFormat="1" ht="12">
      <c r="A623" s="38"/>
      <c r="B623" s="39"/>
      <c r="C623" s="40"/>
      <c r="D623" s="232" t="s">
        <v>165</v>
      </c>
      <c r="E623" s="40"/>
      <c r="F623" s="233" t="s">
        <v>1079</v>
      </c>
      <c r="G623" s="40"/>
      <c r="H623" s="40"/>
      <c r="I623" s="136"/>
      <c r="J623" s="40"/>
      <c r="K623" s="40"/>
      <c r="L623" s="44"/>
      <c r="M623" s="234"/>
      <c r="N623" s="235"/>
      <c r="O623" s="84"/>
      <c r="P623" s="84"/>
      <c r="Q623" s="84"/>
      <c r="R623" s="84"/>
      <c r="S623" s="84"/>
      <c r="T623" s="85"/>
      <c r="U623" s="38"/>
      <c r="V623" s="38"/>
      <c r="W623" s="38"/>
      <c r="X623" s="38"/>
      <c r="Y623" s="38"/>
      <c r="Z623" s="38"/>
      <c r="AA623" s="38"/>
      <c r="AB623" s="38"/>
      <c r="AC623" s="38"/>
      <c r="AD623" s="38"/>
      <c r="AE623" s="38"/>
      <c r="AT623" s="17" t="s">
        <v>165</v>
      </c>
      <c r="AU623" s="17" t="s">
        <v>85</v>
      </c>
    </row>
    <row r="624" spans="1:51" s="13" customFormat="1" ht="12">
      <c r="A624" s="13"/>
      <c r="B624" s="236"/>
      <c r="C624" s="237"/>
      <c r="D624" s="232" t="s">
        <v>166</v>
      </c>
      <c r="E624" s="238" t="s">
        <v>19</v>
      </c>
      <c r="F624" s="239" t="s">
        <v>1609</v>
      </c>
      <c r="G624" s="237"/>
      <c r="H624" s="240">
        <v>20</v>
      </c>
      <c r="I624" s="241"/>
      <c r="J624" s="237"/>
      <c r="K624" s="237"/>
      <c r="L624" s="242"/>
      <c r="M624" s="243"/>
      <c r="N624" s="244"/>
      <c r="O624" s="244"/>
      <c r="P624" s="244"/>
      <c r="Q624" s="244"/>
      <c r="R624" s="244"/>
      <c r="S624" s="244"/>
      <c r="T624" s="245"/>
      <c r="U624" s="13"/>
      <c r="V624" s="13"/>
      <c r="W624" s="13"/>
      <c r="X624" s="13"/>
      <c r="Y624" s="13"/>
      <c r="Z624" s="13"/>
      <c r="AA624" s="13"/>
      <c r="AB624" s="13"/>
      <c r="AC624" s="13"/>
      <c r="AD624" s="13"/>
      <c r="AE624" s="13"/>
      <c r="AT624" s="246" t="s">
        <v>166</v>
      </c>
      <c r="AU624" s="246" t="s">
        <v>85</v>
      </c>
      <c r="AV624" s="13" t="s">
        <v>85</v>
      </c>
      <c r="AW624" s="13" t="s">
        <v>34</v>
      </c>
      <c r="AX624" s="13" t="s">
        <v>82</v>
      </c>
      <c r="AY624" s="246" t="s">
        <v>158</v>
      </c>
    </row>
    <row r="625" spans="1:65" s="2" customFormat="1" ht="16.5" customHeight="1">
      <c r="A625" s="38"/>
      <c r="B625" s="39"/>
      <c r="C625" s="259" t="s">
        <v>1082</v>
      </c>
      <c r="D625" s="259" t="s">
        <v>199</v>
      </c>
      <c r="E625" s="260" t="s">
        <v>1083</v>
      </c>
      <c r="F625" s="261" t="s">
        <v>1084</v>
      </c>
      <c r="G625" s="262" t="s">
        <v>1059</v>
      </c>
      <c r="H625" s="263">
        <v>2.7</v>
      </c>
      <c r="I625" s="264"/>
      <c r="J625" s="265">
        <f>ROUND(I625*H625,2)</f>
        <v>0</v>
      </c>
      <c r="K625" s="261" t="s">
        <v>213</v>
      </c>
      <c r="L625" s="266"/>
      <c r="M625" s="267" t="s">
        <v>19</v>
      </c>
      <c r="N625" s="268" t="s">
        <v>45</v>
      </c>
      <c r="O625" s="84"/>
      <c r="P625" s="228">
        <f>O625*H625</f>
        <v>0</v>
      </c>
      <c r="Q625" s="228">
        <v>1</v>
      </c>
      <c r="R625" s="228">
        <f>Q625*H625</f>
        <v>2.7</v>
      </c>
      <c r="S625" s="228">
        <v>0</v>
      </c>
      <c r="T625" s="229">
        <f>S625*H625</f>
        <v>0</v>
      </c>
      <c r="U625" s="38"/>
      <c r="V625" s="38"/>
      <c r="W625" s="38"/>
      <c r="X625" s="38"/>
      <c r="Y625" s="38"/>
      <c r="Z625" s="38"/>
      <c r="AA625" s="38"/>
      <c r="AB625" s="38"/>
      <c r="AC625" s="38"/>
      <c r="AD625" s="38"/>
      <c r="AE625" s="38"/>
      <c r="AR625" s="230" t="s">
        <v>241</v>
      </c>
      <c r="AT625" s="230" t="s">
        <v>199</v>
      </c>
      <c r="AU625" s="230" t="s">
        <v>85</v>
      </c>
      <c r="AY625" s="17" t="s">
        <v>158</v>
      </c>
      <c r="BE625" s="231">
        <f>IF(N625="základní",J625,0)</f>
        <v>0</v>
      </c>
      <c r="BF625" s="231">
        <f>IF(N625="snížená",J625,0)</f>
        <v>0</v>
      </c>
      <c r="BG625" s="231">
        <f>IF(N625="zákl. přenesená",J625,0)</f>
        <v>0</v>
      </c>
      <c r="BH625" s="231">
        <f>IF(N625="sníž. přenesená",J625,0)</f>
        <v>0</v>
      </c>
      <c r="BI625" s="231">
        <f>IF(N625="nulová",J625,0)</f>
        <v>0</v>
      </c>
      <c r="BJ625" s="17" t="s">
        <v>82</v>
      </c>
      <c r="BK625" s="231">
        <f>ROUND(I625*H625,2)</f>
        <v>0</v>
      </c>
      <c r="BL625" s="17" t="s">
        <v>236</v>
      </c>
      <c r="BM625" s="230" t="s">
        <v>1085</v>
      </c>
    </row>
    <row r="626" spans="1:47" s="2" customFormat="1" ht="12">
      <c r="A626" s="38"/>
      <c r="B626" s="39"/>
      <c r="C626" s="40"/>
      <c r="D626" s="232" t="s">
        <v>165</v>
      </c>
      <c r="E626" s="40"/>
      <c r="F626" s="233" t="s">
        <v>1084</v>
      </c>
      <c r="G626" s="40"/>
      <c r="H626" s="40"/>
      <c r="I626" s="136"/>
      <c r="J626" s="40"/>
      <c r="K626" s="40"/>
      <c r="L626" s="44"/>
      <c r="M626" s="234"/>
      <c r="N626" s="235"/>
      <c r="O626" s="84"/>
      <c r="P626" s="84"/>
      <c r="Q626" s="84"/>
      <c r="R626" s="84"/>
      <c r="S626" s="84"/>
      <c r="T626" s="85"/>
      <c r="U626" s="38"/>
      <c r="V626" s="38"/>
      <c r="W626" s="38"/>
      <c r="X626" s="38"/>
      <c r="Y626" s="38"/>
      <c r="Z626" s="38"/>
      <c r="AA626" s="38"/>
      <c r="AB626" s="38"/>
      <c r="AC626" s="38"/>
      <c r="AD626" s="38"/>
      <c r="AE626" s="38"/>
      <c r="AT626" s="17" t="s">
        <v>165</v>
      </c>
      <c r="AU626" s="17" t="s">
        <v>85</v>
      </c>
    </row>
    <row r="627" spans="1:51" s="13" customFormat="1" ht="12">
      <c r="A627" s="13"/>
      <c r="B627" s="236"/>
      <c r="C627" s="237"/>
      <c r="D627" s="232" t="s">
        <v>166</v>
      </c>
      <c r="E627" s="238" t="s">
        <v>19</v>
      </c>
      <c r="F627" s="239" t="s">
        <v>1620</v>
      </c>
      <c r="G627" s="237"/>
      <c r="H627" s="240">
        <v>2.7</v>
      </c>
      <c r="I627" s="241"/>
      <c r="J627" s="237"/>
      <c r="K627" s="237"/>
      <c r="L627" s="242"/>
      <c r="M627" s="243"/>
      <c r="N627" s="244"/>
      <c r="O627" s="244"/>
      <c r="P627" s="244"/>
      <c r="Q627" s="244"/>
      <c r="R627" s="244"/>
      <c r="S627" s="244"/>
      <c r="T627" s="245"/>
      <c r="U627" s="13"/>
      <c r="V627" s="13"/>
      <c r="W627" s="13"/>
      <c r="X627" s="13"/>
      <c r="Y627" s="13"/>
      <c r="Z627" s="13"/>
      <c r="AA627" s="13"/>
      <c r="AB627" s="13"/>
      <c r="AC627" s="13"/>
      <c r="AD627" s="13"/>
      <c r="AE627" s="13"/>
      <c r="AT627" s="246" t="s">
        <v>166</v>
      </c>
      <c r="AU627" s="246" t="s">
        <v>85</v>
      </c>
      <c r="AV627" s="13" t="s">
        <v>85</v>
      </c>
      <c r="AW627" s="13" t="s">
        <v>34</v>
      </c>
      <c r="AX627" s="13" t="s">
        <v>82</v>
      </c>
      <c r="AY627" s="246" t="s">
        <v>158</v>
      </c>
    </row>
    <row r="628" spans="1:65" s="2" customFormat="1" ht="16.5" customHeight="1">
      <c r="A628" s="38"/>
      <c r="B628" s="39"/>
      <c r="C628" s="219" t="s">
        <v>1087</v>
      </c>
      <c r="D628" s="219" t="s">
        <v>159</v>
      </c>
      <c r="E628" s="220" t="s">
        <v>1088</v>
      </c>
      <c r="F628" s="221" t="s">
        <v>1089</v>
      </c>
      <c r="G628" s="222" t="s">
        <v>194</v>
      </c>
      <c r="H628" s="223">
        <v>20</v>
      </c>
      <c r="I628" s="224"/>
      <c r="J628" s="225">
        <f>ROUND(I628*H628,2)</f>
        <v>0</v>
      </c>
      <c r="K628" s="221" t="s">
        <v>19</v>
      </c>
      <c r="L628" s="44"/>
      <c r="M628" s="226" t="s">
        <v>19</v>
      </c>
      <c r="N628" s="227" t="s">
        <v>45</v>
      </c>
      <c r="O628" s="84"/>
      <c r="P628" s="228">
        <f>O628*H628</f>
        <v>0</v>
      </c>
      <c r="Q628" s="228">
        <v>0</v>
      </c>
      <c r="R628" s="228">
        <f>Q628*H628</f>
        <v>0</v>
      </c>
      <c r="S628" s="228">
        <v>0</v>
      </c>
      <c r="T628" s="229">
        <f>S628*H628</f>
        <v>0</v>
      </c>
      <c r="U628" s="38"/>
      <c r="V628" s="38"/>
      <c r="W628" s="38"/>
      <c r="X628" s="38"/>
      <c r="Y628" s="38"/>
      <c r="Z628" s="38"/>
      <c r="AA628" s="38"/>
      <c r="AB628" s="38"/>
      <c r="AC628" s="38"/>
      <c r="AD628" s="38"/>
      <c r="AE628" s="38"/>
      <c r="AR628" s="230" t="s">
        <v>163</v>
      </c>
      <c r="AT628" s="230" t="s">
        <v>159</v>
      </c>
      <c r="AU628" s="230" t="s">
        <v>85</v>
      </c>
      <c r="AY628" s="17" t="s">
        <v>158</v>
      </c>
      <c r="BE628" s="231">
        <f>IF(N628="základní",J628,0)</f>
        <v>0</v>
      </c>
      <c r="BF628" s="231">
        <f>IF(N628="snížená",J628,0)</f>
        <v>0</v>
      </c>
      <c r="BG628" s="231">
        <f>IF(N628="zákl. přenesená",J628,0)</f>
        <v>0</v>
      </c>
      <c r="BH628" s="231">
        <f>IF(N628="sníž. přenesená",J628,0)</f>
        <v>0</v>
      </c>
      <c r="BI628" s="231">
        <f>IF(N628="nulová",J628,0)</f>
        <v>0</v>
      </c>
      <c r="BJ628" s="17" t="s">
        <v>82</v>
      </c>
      <c r="BK628" s="231">
        <f>ROUND(I628*H628,2)</f>
        <v>0</v>
      </c>
      <c r="BL628" s="17" t="s">
        <v>163</v>
      </c>
      <c r="BM628" s="230" t="s">
        <v>1090</v>
      </c>
    </row>
    <row r="629" spans="1:47" s="2" customFormat="1" ht="12">
      <c r="A629" s="38"/>
      <c r="B629" s="39"/>
      <c r="C629" s="40"/>
      <c r="D629" s="232" t="s">
        <v>165</v>
      </c>
      <c r="E629" s="40"/>
      <c r="F629" s="233" t="s">
        <v>1089</v>
      </c>
      <c r="G629" s="40"/>
      <c r="H629" s="40"/>
      <c r="I629" s="136"/>
      <c r="J629" s="40"/>
      <c r="K629" s="40"/>
      <c r="L629" s="44"/>
      <c r="M629" s="234"/>
      <c r="N629" s="235"/>
      <c r="O629" s="84"/>
      <c r="P629" s="84"/>
      <c r="Q629" s="84"/>
      <c r="R629" s="84"/>
      <c r="S629" s="84"/>
      <c r="T629" s="85"/>
      <c r="U629" s="38"/>
      <c r="V629" s="38"/>
      <c r="W629" s="38"/>
      <c r="X629" s="38"/>
      <c r="Y629" s="38"/>
      <c r="Z629" s="38"/>
      <c r="AA629" s="38"/>
      <c r="AB629" s="38"/>
      <c r="AC629" s="38"/>
      <c r="AD629" s="38"/>
      <c r="AE629" s="38"/>
      <c r="AT629" s="17" t="s">
        <v>165</v>
      </c>
      <c r="AU629" s="17" t="s">
        <v>85</v>
      </c>
    </row>
    <row r="630" spans="1:51" s="13" customFormat="1" ht="12">
      <c r="A630" s="13"/>
      <c r="B630" s="236"/>
      <c r="C630" s="237"/>
      <c r="D630" s="232" t="s">
        <v>166</v>
      </c>
      <c r="E630" s="238" t="s">
        <v>19</v>
      </c>
      <c r="F630" s="239" t="s">
        <v>1609</v>
      </c>
      <c r="G630" s="237"/>
      <c r="H630" s="240">
        <v>20</v>
      </c>
      <c r="I630" s="241"/>
      <c r="J630" s="237"/>
      <c r="K630" s="237"/>
      <c r="L630" s="242"/>
      <c r="M630" s="243"/>
      <c r="N630" s="244"/>
      <c r="O630" s="244"/>
      <c r="P630" s="244"/>
      <c r="Q630" s="244"/>
      <c r="R630" s="244"/>
      <c r="S630" s="244"/>
      <c r="T630" s="245"/>
      <c r="U630" s="13"/>
      <c r="V630" s="13"/>
      <c r="W630" s="13"/>
      <c r="X630" s="13"/>
      <c r="Y630" s="13"/>
      <c r="Z630" s="13"/>
      <c r="AA630" s="13"/>
      <c r="AB630" s="13"/>
      <c r="AC630" s="13"/>
      <c r="AD630" s="13"/>
      <c r="AE630" s="13"/>
      <c r="AT630" s="246" t="s">
        <v>166</v>
      </c>
      <c r="AU630" s="246" t="s">
        <v>85</v>
      </c>
      <c r="AV630" s="13" t="s">
        <v>85</v>
      </c>
      <c r="AW630" s="13" t="s">
        <v>34</v>
      </c>
      <c r="AX630" s="13" t="s">
        <v>82</v>
      </c>
      <c r="AY630" s="246" t="s">
        <v>158</v>
      </c>
    </row>
    <row r="631" spans="1:65" s="2" customFormat="1" ht="16.5" customHeight="1">
      <c r="A631" s="38"/>
      <c r="B631" s="39"/>
      <c r="C631" s="259" t="s">
        <v>1091</v>
      </c>
      <c r="D631" s="259" t="s">
        <v>199</v>
      </c>
      <c r="E631" s="260" t="s">
        <v>1092</v>
      </c>
      <c r="F631" s="261" t="s">
        <v>1093</v>
      </c>
      <c r="G631" s="262" t="s">
        <v>1059</v>
      </c>
      <c r="H631" s="263">
        <v>8.1</v>
      </c>
      <c r="I631" s="264"/>
      <c r="J631" s="265">
        <f>ROUND(I631*H631,2)</f>
        <v>0</v>
      </c>
      <c r="K631" s="261" t="s">
        <v>213</v>
      </c>
      <c r="L631" s="266"/>
      <c r="M631" s="267" t="s">
        <v>19</v>
      </c>
      <c r="N631" s="268" t="s">
        <v>45</v>
      </c>
      <c r="O631" s="84"/>
      <c r="P631" s="228">
        <f>O631*H631</f>
        <v>0</v>
      </c>
      <c r="Q631" s="228">
        <v>1</v>
      </c>
      <c r="R631" s="228">
        <f>Q631*H631</f>
        <v>8.1</v>
      </c>
      <c r="S631" s="228">
        <v>0</v>
      </c>
      <c r="T631" s="229">
        <f>S631*H631</f>
        <v>0</v>
      </c>
      <c r="U631" s="38"/>
      <c r="V631" s="38"/>
      <c r="W631" s="38"/>
      <c r="X631" s="38"/>
      <c r="Y631" s="38"/>
      <c r="Z631" s="38"/>
      <c r="AA631" s="38"/>
      <c r="AB631" s="38"/>
      <c r="AC631" s="38"/>
      <c r="AD631" s="38"/>
      <c r="AE631" s="38"/>
      <c r="AR631" s="230" t="s">
        <v>241</v>
      </c>
      <c r="AT631" s="230" t="s">
        <v>199</v>
      </c>
      <c r="AU631" s="230" t="s">
        <v>85</v>
      </c>
      <c r="AY631" s="17" t="s">
        <v>158</v>
      </c>
      <c r="BE631" s="231">
        <f>IF(N631="základní",J631,0)</f>
        <v>0</v>
      </c>
      <c r="BF631" s="231">
        <f>IF(N631="snížená",J631,0)</f>
        <v>0</v>
      </c>
      <c r="BG631" s="231">
        <f>IF(N631="zákl. přenesená",J631,0)</f>
        <v>0</v>
      </c>
      <c r="BH631" s="231">
        <f>IF(N631="sníž. přenesená",J631,0)</f>
        <v>0</v>
      </c>
      <c r="BI631" s="231">
        <f>IF(N631="nulová",J631,0)</f>
        <v>0</v>
      </c>
      <c r="BJ631" s="17" t="s">
        <v>82</v>
      </c>
      <c r="BK631" s="231">
        <f>ROUND(I631*H631,2)</f>
        <v>0</v>
      </c>
      <c r="BL631" s="17" t="s">
        <v>236</v>
      </c>
      <c r="BM631" s="230" t="s">
        <v>1094</v>
      </c>
    </row>
    <row r="632" spans="1:47" s="2" customFormat="1" ht="12">
      <c r="A632" s="38"/>
      <c r="B632" s="39"/>
      <c r="C632" s="40"/>
      <c r="D632" s="232" t="s">
        <v>165</v>
      </c>
      <c r="E632" s="40"/>
      <c r="F632" s="233" t="s">
        <v>1093</v>
      </c>
      <c r="G632" s="40"/>
      <c r="H632" s="40"/>
      <c r="I632" s="136"/>
      <c r="J632" s="40"/>
      <c r="K632" s="40"/>
      <c r="L632" s="44"/>
      <c r="M632" s="234"/>
      <c r="N632" s="235"/>
      <c r="O632" s="84"/>
      <c r="P632" s="84"/>
      <c r="Q632" s="84"/>
      <c r="R632" s="84"/>
      <c r="S632" s="84"/>
      <c r="T632" s="85"/>
      <c r="U632" s="38"/>
      <c r="V632" s="38"/>
      <c r="W632" s="38"/>
      <c r="X632" s="38"/>
      <c r="Y632" s="38"/>
      <c r="Z632" s="38"/>
      <c r="AA632" s="38"/>
      <c r="AB632" s="38"/>
      <c r="AC632" s="38"/>
      <c r="AD632" s="38"/>
      <c r="AE632" s="38"/>
      <c r="AT632" s="17" t="s">
        <v>165</v>
      </c>
      <c r="AU632" s="17" t="s">
        <v>85</v>
      </c>
    </row>
    <row r="633" spans="1:51" s="13" customFormat="1" ht="12">
      <c r="A633" s="13"/>
      <c r="B633" s="236"/>
      <c r="C633" s="237"/>
      <c r="D633" s="232" t="s">
        <v>166</v>
      </c>
      <c r="E633" s="238" t="s">
        <v>19</v>
      </c>
      <c r="F633" s="239" t="s">
        <v>1621</v>
      </c>
      <c r="G633" s="237"/>
      <c r="H633" s="240">
        <v>8.1</v>
      </c>
      <c r="I633" s="241"/>
      <c r="J633" s="237"/>
      <c r="K633" s="237"/>
      <c r="L633" s="242"/>
      <c r="M633" s="243"/>
      <c r="N633" s="244"/>
      <c r="O633" s="244"/>
      <c r="P633" s="244"/>
      <c r="Q633" s="244"/>
      <c r="R633" s="244"/>
      <c r="S633" s="244"/>
      <c r="T633" s="245"/>
      <c r="U633" s="13"/>
      <c r="V633" s="13"/>
      <c r="W633" s="13"/>
      <c r="X633" s="13"/>
      <c r="Y633" s="13"/>
      <c r="Z633" s="13"/>
      <c r="AA633" s="13"/>
      <c r="AB633" s="13"/>
      <c r="AC633" s="13"/>
      <c r="AD633" s="13"/>
      <c r="AE633" s="13"/>
      <c r="AT633" s="246" t="s">
        <v>166</v>
      </c>
      <c r="AU633" s="246" t="s">
        <v>85</v>
      </c>
      <c r="AV633" s="13" t="s">
        <v>85</v>
      </c>
      <c r="AW633" s="13" t="s">
        <v>34</v>
      </c>
      <c r="AX633" s="13" t="s">
        <v>82</v>
      </c>
      <c r="AY633" s="246" t="s">
        <v>158</v>
      </c>
    </row>
    <row r="634" spans="1:63" s="12" customFormat="1" ht="25.9" customHeight="1">
      <c r="A634" s="12"/>
      <c r="B634" s="205"/>
      <c r="C634" s="206"/>
      <c r="D634" s="207" t="s">
        <v>73</v>
      </c>
      <c r="E634" s="208" t="s">
        <v>1096</v>
      </c>
      <c r="F634" s="208" t="s">
        <v>1097</v>
      </c>
      <c r="G634" s="206"/>
      <c r="H634" s="206"/>
      <c r="I634" s="209"/>
      <c r="J634" s="210">
        <f>BK634</f>
        <v>0</v>
      </c>
      <c r="K634" s="206"/>
      <c r="L634" s="211"/>
      <c r="M634" s="212"/>
      <c r="N634" s="213"/>
      <c r="O634" s="213"/>
      <c r="P634" s="214">
        <f>SUM(P635:P699)</f>
        <v>0</v>
      </c>
      <c r="Q634" s="213"/>
      <c r="R634" s="214">
        <f>SUM(R635:R699)</f>
        <v>44.346222999999995</v>
      </c>
      <c r="S634" s="213"/>
      <c r="T634" s="215">
        <f>SUM(T635:T699)</f>
        <v>0</v>
      </c>
      <c r="U634" s="12"/>
      <c r="V634" s="12"/>
      <c r="W634" s="12"/>
      <c r="X634" s="12"/>
      <c r="Y634" s="12"/>
      <c r="Z634" s="12"/>
      <c r="AA634" s="12"/>
      <c r="AB634" s="12"/>
      <c r="AC634" s="12"/>
      <c r="AD634" s="12"/>
      <c r="AE634" s="12"/>
      <c r="AR634" s="216" t="s">
        <v>176</v>
      </c>
      <c r="AT634" s="217" t="s">
        <v>73</v>
      </c>
      <c r="AU634" s="217" t="s">
        <v>74</v>
      </c>
      <c r="AY634" s="216" t="s">
        <v>158</v>
      </c>
      <c r="BK634" s="218">
        <f>SUM(BK635:BK699)</f>
        <v>0</v>
      </c>
    </row>
    <row r="635" spans="1:65" s="2" customFormat="1" ht="21.75" customHeight="1">
      <c r="A635" s="38"/>
      <c r="B635" s="39"/>
      <c r="C635" s="219" t="s">
        <v>1098</v>
      </c>
      <c r="D635" s="219" t="s">
        <v>159</v>
      </c>
      <c r="E635" s="220" t="s">
        <v>1104</v>
      </c>
      <c r="F635" s="221" t="s">
        <v>1105</v>
      </c>
      <c r="G635" s="222" t="s">
        <v>1106</v>
      </c>
      <c r="H635" s="223">
        <v>0.3</v>
      </c>
      <c r="I635" s="224"/>
      <c r="J635" s="225">
        <f>ROUND(I635*H635,2)</f>
        <v>0</v>
      </c>
      <c r="K635" s="221" t="s">
        <v>19</v>
      </c>
      <c r="L635" s="44"/>
      <c r="M635" s="226" t="s">
        <v>19</v>
      </c>
      <c r="N635" s="227" t="s">
        <v>45</v>
      </c>
      <c r="O635" s="84"/>
      <c r="P635" s="228">
        <f>O635*H635</f>
        <v>0</v>
      </c>
      <c r="Q635" s="228">
        <v>0.0088</v>
      </c>
      <c r="R635" s="228">
        <f>Q635*H635</f>
        <v>0.00264</v>
      </c>
      <c r="S635" s="228">
        <v>0</v>
      </c>
      <c r="T635" s="229">
        <f>S635*H635</f>
        <v>0</v>
      </c>
      <c r="U635" s="38"/>
      <c r="V635" s="38"/>
      <c r="W635" s="38"/>
      <c r="X635" s="38"/>
      <c r="Y635" s="38"/>
      <c r="Z635" s="38"/>
      <c r="AA635" s="38"/>
      <c r="AB635" s="38"/>
      <c r="AC635" s="38"/>
      <c r="AD635" s="38"/>
      <c r="AE635" s="38"/>
      <c r="AR635" s="230" t="s">
        <v>236</v>
      </c>
      <c r="AT635" s="230" t="s">
        <v>159</v>
      </c>
      <c r="AU635" s="230" t="s">
        <v>82</v>
      </c>
      <c r="AY635" s="17" t="s">
        <v>158</v>
      </c>
      <c r="BE635" s="231">
        <f>IF(N635="základní",J635,0)</f>
        <v>0</v>
      </c>
      <c r="BF635" s="231">
        <f>IF(N635="snížená",J635,0)</f>
        <v>0</v>
      </c>
      <c r="BG635" s="231">
        <f>IF(N635="zákl. přenesená",J635,0)</f>
        <v>0</v>
      </c>
      <c r="BH635" s="231">
        <f>IF(N635="sníž. přenesená",J635,0)</f>
        <v>0</v>
      </c>
      <c r="BI635" s="231">
        <f>IF(N635="nulová",J635,0)</f>
        <v>0</v>
      </c>
      <c r="BJ635" s="17" t="s">
        <v>82</v>
      </c>
      <c r="BK635" s="231">
        <f>ROUND(I635*H635,2)</f>
        <v>0</v>
      </c>
      <c r="BL635" s="17" t="s">
        <v>236</v>
      </c>
      <c r="BM635" s="230" t="s">
        <v>1107</v>
      </c>
    </row>
    <row r="636" spans="1:47" s="2" customFormat="1" ht="12">
      <c r="A636" s="38"/>
      <c r="B636" s="39"/>
      <c r="C636" s="40"/>
      <c r="D636" s="232" t="s">
        <v>165</v>
      </c>
      <c r="E636" s="40"/>
      <c r="F636" s="233" t="s">
        <v>1105</v>
      </c>
      <c r="G636" s="40"/>
      <c r="H636" s="40"/>
      <c r="I636" s="136"/>
      <c r="J636" s="40"/>
      <c r="K636" s="40"/>
      <c r="L636" s="44"/>
      <c r="M636" s="234"/>
      <c r="N636" s="235"/>
      <c r="O636" s="84"/>
      <c r="P636" s="84"/>
      <c r="Q636" s="84"/>
      <c r="R636" s="84"/>
      <c r="S636" s="84"/>
      <c r="T636" s="85"/>
      <c r="U636" s="38"/>
      <c r="V636" s="38"/>
      <c r="W636" s="38"/>
      <c r="X636" s="38"/>
      <c r="Y636" s="38"/>
      <c r="Z636" s="38"/>
      <c r="AA636" s="38"/>
      <c r="AB636" s="38"/>
      <c r="AC636" s="38"/>
      <c r="AD636" s="38"/>
      <c r="AE636" s="38"/>
      <c r="AT636" s="17" t="s">
        <v>165</v>
      </c>
      <c r="AU636" s="17" t="s">
        <v>82</v>
      </c>
    </row>
    <row r="637" spans="1:51" s="13" customFormat="1" ht="12">
      <c r="A637" s="13"/>
      <c r="B637" s="236"/>
      <c r="C637" s="237"/>
      <c r="D637" s="232" t="s">
        <v>166</v>
      </c>
      <c r="E637" s="238" t="s">
        <v>19</v>
      </c>
      <c r="F637" s="239" t="s">
        <v>1622</v>
      </c>
      <c r="G637" s="237"/>
      <c r="H637" s="240">
        <v>0.3</v>
      </c>
      <c r="I637" s="241"/>
      <c r="J637" s="237"/>
      <c r="K637" s="237"/>
      <c r="L637" s="242"/>
      <c r="M637" s="243"/>
      <c r="N637" s="244"/>
      <c r="O637" s="244"/>
      <c r="P637" s="244"/>
      <c r="Q637" s="244"/>
      <c r="R637" s="244"/>
      <c r="S637" s="244"/>
      <c r="T637" s="245"/>
      <c r="U637" s="13"/>
      <c r="V637" s="13"/>
      <c r="W637" s="13"/>
      <c r="X637" s="13"/>
      <c r="Y637" s="13"/>
      <c r="Z637" s="13"/>
      <c r="AA637" s="13"/>
      <c r="AB637" s="13"/>
      <c r="AC637" s="13"/>
      <c r="AD637" s="13"/>
      <c r="AE637" s="13"/>
      <c r="AT637" s="246" t="s">
        <v>166</v>
      </c>
      <c r="AU637" s="246" t="s">
        <v>82</v>
      </c>
      <c r="AV637" s="13" t="s">
        <v>85</v>
      </c>
      <c r="AW637" s="13" t="s">
        <v>34</v>
      </c>
      <c r="AX637" s="13" t="s">
        <v>82</v>
      </c>
      <c r="AY637" s="246" t="s">
        <v>158</v>
      </c>
    </row>
    <row r="638" spans="1:65" s="2" customFormat="1" ht="16.5" customHeight="1">
      <c r="A638" s="38"/>
      <c r="B638" s="39"/>
      <c r="C638" s="219" t="s">
        <v>1103</v>
      </c>
      <c r="D638" s="219" t="s">
        <v>159</v>
      </c>
      <c r="E638" s="220" t="s">
        <v>1110</v>
      </c>
      <c r="F638" s="221" t="s">
        <v>1111</v>
      </c>
      <c r="G638" s="222" t="s">
        <v>1106</v>
      </c>
      <c r="H638" s="223">
        <v>0.3</v>
      </c>
      <c r="I638" s="224"/>
      <c r="J638" s="225">
        <f>ROUND(I638*H638,2)</f>
        <v>0</v>
      </c>
      <c r="K638" s="221" t="s">
        <v>19</v>
      </c>
      <c r="L638" s="44"/>
      <c r="M638" s="226" t="s">
        <v>19</v>
      </c>
      <c r="N638" s="227" t="s">
        <v>45</v>
      </c>
      <c r="O638" s="84"/>
      <c r="P638" s="228">
        <f>O638*H638</f>
        <v>0</v>
      </c>
      <c r="Q638" s="228">
        <v>0.0099</v>
      </c>
      <c r="R638" s="228">
        <f>Q638*H638</f>
        <v>0.00297</v>
      </c>
      <c r="S638" s="228">
        <v>0</v>
      </c>
      <c r="T638" s="229">
        <f>S638*H638</f>
        <v>0</v>
      </c>
      <c r="U638" s="38"/>
      <c r="V638" s="38"/>
      <c r="W638" s="38"/>
      <c r="X638" s="38"/>
      <c r="Y638" s="38"/>
      <c r="Z638" s="38"/>
      <c r="AA638" s="38"/>
      <c r="AB638" s="38"/>
      <c r="AC638" s="38"/>
      <c r="AD638" s="38"/>
      <c r="AE638" s="38"/>
      <c r="AR638" s="230" t="s">
        <v>236</v>
      </c>
      <c r="AT638" s="230" t="s">
        <v>159</v>
      </c>
      <c r="AU638" s="230" t="s">
        <v>82</v>
      </c>
      <c r="AY638" s="17" t="s">
        <v>158</v>
      </c>
      <c r="BE638" s="231">
        <f>IF(N638="základní",J638,0)</f>
        <v>0</v>
      </c>
      <c r="BF638" s="231">
        <f>IF(N638="snížená",J638,0)</f>
        <v>0</v>
      </c>
      <c r="BG638" s="231">
        <f>IF(N638="zákl. přenesená",J638,0)</f>
        <v>0</v>
      </c>
      <c r="BH638" s="231">
        <f>IF(N638="sníž. přenesená",J638,0)</f>
        <v>0</v>
      </c>
      <c r="BI638" s="231">
        <f>IF(N638="nulová",J638,0)</f>
        <v>0</v>
      </c>
      <c r="BJ638" s="17" t="s">
        <v>82</v>
      </c>
      <c r="BK638" s="231">
        <f>ROUND(I638*H638,2)</f>
        <v>0</v>
      </c>
      <c r="BL638" s="17" t="s">
        <v>236</v>
      </c>
      <c r="BM638" s="230" t="s">
        <v>1112</v>
      </c>
    </row>
    <row r="639" spans="1:47" s="2" customFormat="1" ht="12">
      <c r="A639" s="38"/>
      <c r="B639" s="39"/>
      <c r="C639" s="40"/>
      <c r="D639" s="232" t="s">
        <v>165</v>
      </c>
      <c r="E639" s="40"/>
      <c r="F639" s="233" t="s">
        <v>1111</v>
      </c>
      <c r="G639" s="40"/>
      <c r="H639" s="40"/>
      <c r="I639" s="136"/>
      <c r="J639" s="40"/>
      <c r="K639" s="40"/>
      <c r="L639" s="44"/>
      <c r="M639" s="234"/>
      <c r="N639" s="235"/>
      <c r="O639" s="84"/>
      <c r="P639" s="84"/>
      <c r="Q639" s="84"/>
      <c r="R639" s="84"/>
      <c r="S639" s="84"/>
      <c r="T639" s="85"/>
      <c r="U639" s="38"/>
      <c r="V639" s="38"/>
      <c r="W639" s="38"/>
      <c r="X639" s="38"/>
      <c r="Y639" s="38"/>
      <c r="Z639" s="38"/>
      <c r="AA639" s="38"/>
      <c r="AB639" s="38"/>
      <c r="AC639" s="38"/>
      <c r="AD639" s="38"/>
      <c r="AE639" s="38"/>
      <c r="AT639" s="17" t="s">
        <v>165</v>
      </c>
      <c r="AU639" s="17" t="s">
        <v>82</v>
      </c>
    </row>
    <row r="640" spans="1:51" s="13" customFormat="1" ht="12">
      <c r="A640" s="13"/>
      <c r="B640" s="236"/>
      <c r="C640" s="237"/>
      <c r="D640" s="232" t="s">
        <v>166</v>
      </c>
      <c r="E640" s="238" t="s">
        <v>19</v>
      </c>
      <c r="F640" s="239" t="s">
        <v>1622</v>
      </c>
      <c r="G640" s="237"/>
      <c r="H640" s="240">
        <v>0.3</v>
      </c>
      <c r="I640" s="241"/>
      <c r="J640" s="237"/>
      <c r="K640" s="237"/>
      <c r="L640" s="242"/>
      <c r="M640" s="243"/>
      <c r="N640" s="244"/>
      <c r="O640" s="244"/>
      <c r="P640" s="244"/>
      <c r="Q640" s="244"/>
      <c r="R640" s="244"/>
      <c r="S640" s="244"/>
      <c r="T640" s="245"/>
      <c r="U640" s="13"/>
      <c r="V640" s="13"/>
      <c r="W640" s="13"/>
      <c r="X640" s="13"/>
      <c r="Y640" s="13"/>
      <c r="Z640" s="13"/>
      <c r="AA640" s="13"/>
      <c r="AB640" s="13"/>
      <c r="AC640" s="13"/>
      <c r="AD640" s="13"/>
      <c r="AE640" s="13"/>
      <c r="AT640" s="246" t="s">
        <v>166</v>
      </c>
      <c r="AU640" s="246" t="s">
        <v>82</v>
      </c>
      <c r="AV640" s="13" t="s">
        <v>85</v>
      </c>
      <c r="AW640" s="13" t="s">
        <v>34</v>
      </c>
      <c r="AX640" s="13" t="s">
        <v>82</v>
      </c>
      <c r="AY640" s="246" t="s">
        <v>158</v>
      </c>
    </row>
    <row r="641" spans="1:65" s="2" customFormat="1" ht="21.75" customHeight="1">
      <c r="A641" s="38"/>
      <c r="B641" s="39"/>
      <c r="C641" s="219" t="s">
        <v>1109</v>
      </c>
      <c r="D641" s="219" t="s">
        <v>159</v>
      </c>
      <c r="E641" s="220" t="s">
        <v>1157</v>
      </c>
      <c r="F641" s="221" t="s">
        <v>1158</v>
      </c>
      <c r="G641" s="222" t="s">
        <v>1035</v>
      </c>
      <c r="H641" s="223">
        <v>9.796</v>
      </c>
      <c r="I641" s="224"/>
      <c r="J641" s="225">
        <f>ROUND(I641*H641,2)</f>
        <v>0</v>
      </c>
      <c r="K641" s="221" t="s">
        <v>19</v>
      </c>
      <c r="L641" s="44"/>
      <c r="M641" s="226" t="s">
        <v>19</v>
      </c>
      <c r="N641" s="227" t="s">
        <v>45</v>
      </c>
      <c r="O641" s="84"/>
      <c r="P641" s="228">
        <f>O641*H641</f>
        <v>0</v>
      </c>
      <c r="Q641" s="228">
        <v>0</v>
      </c>
      <c r="R641" s="228">
        <f>Q641*H641</f>
        <v>0</v>
      </c>
      <c r="S641" s="228">
        <v>0</v>
      </c>
      <c r="T641" s="229">
        <f>S641*H641</f>
        <v>0</v>
      </c>
      <c r="U641" s="38"/>
      <c r="V641" s="38"/>
      <c r="W641" s="38"/>
      <c r="X641" s="38"/>
      <c r="Y641" s="38"/>
      <c r="Z641" s="38"/>
      <c r="AA641" s="38"/>
      <c r="AB641" s="38"/>
      <c r="AC641" s="38"/>
      <c r="AD641" s="38"/>
      <c r="AE641" s="38"/>
      <c r="AR641" s="230" t="s">
        <v>236</v>
      </c>
      <c r="AT641" s="230" t="s">
        <v>159</v>
      </c>
      <c r="AU641" s="230" t="s">
        <v>82</v>
      </c>
      <c r="AY641" s="17" t="s">
        <v>158</v>
      </c>
      <c r="BE641" s="231">
        <f>IF(N641="základní",J641,0)</f>
        <v>0</v>
      </c>
      <c r="BF641" s="231">
        <f>IF(N641="snížená",J641,0)</f>
        <v>0</v>
      </c>
      <c r="BG641" s="231">
        <f>IF(N641="zákl. přenesená",J641,0)</f>
        <v>0</v>
      </c>
      <c r="BH641" s="231">
        <f>IF(N641="sníž. přenesená",J641,0)</f>
        <v>0</v>
      </c>
      <c r="BI641" s="231">
        <f>IF(N641="nulová",J641,0)</f>
        <v>0</v>
      </c>
      <c r="BJ641" s="17" t="s">
        <v>82</v>
      </c>
      <c r="BK641" s="231">
        <f>ROUND(I641*H641,2)</f>
        <v>0</v>
      </c>
      <c r="BL641" s="17" t="s">
        <v>236</v>
      </c>
      <c r="BM641" s="230" t="s">
        <v>1159</v>
      </c>
    </row>
    <row r="642" spans="1:47" s="2" customFormat="1" ht="12">
      <c r="A642" s="38"/>
      <c r="B642" s="39"/>
      <c r="C642" s="40"/>
      <c r="D642" s="232" t="s">
        <v>165</v>
      </c>
      <c r="E642" s="40"/>
      <c r="F642" s="233" t="s">
        <v>1158</v>
      </c>
      <c r="G642" s="40"/>
      <c r="H642" s="40"/>
      <c r="I642" s="136"/>
      <c r="J642" s="40"/>
      <c r="K642" s="40"/>
      <c r="L642" s="44"/>
      <c r="M642" s="234"/>
      <c r="N642" s="235"/>
      <c r="O642" s="84"/>
      <c r="P642" s="84"/>
      <c r="Q642" s="84"/>
      <c r="R642" s="84"/>
      <c r="S642" s="84"/>
      <c r="T642" s="85"/>
      <c r="U642" s="38"/>
      <c r="V642" s="38"/>
      <c r="W642" s="38"/>
      <c r="X642" s="38"/>
      <c r="Y642" s="38"/>
      <c r="Z642" s="38"/>
      <c r="AA642" s="38"/>
      <c r="AB642" s="38"/>
      <c r="AC642" s="38"/>
      <c r="AD642" s="38"/>
      <c r="AE642" s="38"/>
      <c r="AT642" s="17" t="s">
        <v>165</v>
      </c>
      <c r="AU642" s="17" t="s">
        <v>82</v>
      </c>
    </row>
    <row r="643" spans="1:51" s="13" customFormat="1" ht="12">
      <c r="A643" s="13"/>
      <c r="B643" s="236"/>
      <c r="C643" s="237"/>
      <c r="D643" s="232" t="s">
        <v>166</v>
      </c>
      <c r="E643" s="238" t="s">
        <v>19</v>
      </c>
      <c r="F643" s="239" t="s">
        <v>1623</v>
      </c>
      <c r="G643" s="237"/>
      <c r="H643" s="240">
        <v>9.796</v>
      </c>
      <c r="I643" s="241"/>
      <c r="J643" s="237"/>
      <c r="K643" s="237"/>
      <c r="L643" s="242"/>
      <c r="M643" s="243"/>
      <c r="N643" s="244"/>
      <c r="O643" s="244"/>
      <c r="P643" s="244"/>
      <c r="Q643" s="244"/>
      <c r="R643" s="244"/>
      <c r="S643" s="244"/>
      <c r="T643" s="245"/>
      <c r="U643" s="13"/>
      <c r="V643" s="13"/>
      <c r="W643" s="13"/>
      <c r="X643" s="13"/>
      <c r="Y643" s="13"/>
      <c r="Z643" s="13"/>
      <c r="AA643" s="13"/>
      <c r="AB643" s="13"/>
      <c r="AC643" s="13"/>
      <c r="AD643" s="13"/>
      <c r="AE643" s="13"/>
      <c r="AT643" s="246" t="s">
        <v>166</v>
      </c>
      <c r="AU643" s="246" t="s">
        <v>82</v>
      </c>
      <c r="AV643" s="13" t="s">
        <v>85</v>
      </c>
      <c r="AW643" s="13" t="s">
        <v>34</v>
      </c>
      <c r="AX643" s="13" t="s">
        <v>82</v>
      </c>
      <c r="AY643" s="246" t="s">
        <v>158</v>
      </c>
    </row>
    <row r="644" spans="1:65" s="2" customFormat="1" ht="21.75" customHeight="1">
      <c r="A644" s="38"/>
      <c r="B644" s="39"/>
      <c r="C644" s="219" t="s">
        <v>1113</v>
      </c>
      <c r="D644" s="219" t="s">
        <v>159</v>
      </c>
      <c r="E644" s="220" t="s">
        <v>1162</v>
      </c>
      <c r="F644" s="221" t="s">
        <v>1163</v>
      </c>
      <c r="G644" s="222" t="s">
        <v>1035</v>
      </c>
      <c r="H644" s="223">
        <v>9.796</v>
      </c>
      <c r="I644" s="224"/>
      <c r="J644" s="225">
        <f>ROUND(I644*H644,2)</f>
        <v>0</v>
      </c>
      <c r="K644" s="221" t="s">
        <v>19</v>
      </c>
      <c r="L644" s="44"/>
      <c r="M644" s="226" t="s">
        <v>19</v>
      </c>
      <c r="N644" s="227" t="s">
        <v>45</v>
      </c>
      <c r="O644" s="84"/>
      <c r="P644" s="228">
        <f>O644*H644</f>
        <v>0</v>
      </c>
      <c r="Q644" s="228">
        <v>2.25634</v>
      </c>
      <c r="R644" s="228">
        <f>Q644*H644</f>
        <v>22.103106639999996</v>
      </c>
      <c r="S644" s="228">
        <v>0</v>
      </c>
      <c r="T644" s="229">
        <f>S644*H644</f>
        <v>0</v>
      </c>
      <c r="U644" s="38"/>
      <c r="V644" s="38"/>
      <c r="W644" s="38"/>
      <c r="X644" s="38"/>
      <c r="Y644" s="38"/>
      <c r="Z644" s="38"/>
      <c r="AA644" s="38"/>
      <c r="AB644" s="38"/>
      <c r="AC644" s="38"/>
      <c r="AD644" s="38"/>
      <c r="AE644" s="38"/>
      <c r="AR644" s="230" t="s">
        <v>236</v>
      </c>
      <c r="AT644" s="230" t="s">
        <v>159</v>
      </c>
      <c r="AU644" s="230" t="s">
        <v>82</v>
      </c>
      <c r="AY644" s="17" t="s">
        <v>158</v>
      </c>
      <c r="BE644" s="231">
        <f>IF(N644="základní",J644,0)</f>
        <v>0</v>
      </c>
      <c r="BF644" s="231">
        <f>IF(N644="snížená",J644,0)</f>
        <v>0</v>
      </c>
      <c r="BG644" s="231">
        <f>IF(N644="zákl. přenesená",J644,0)</f>
        <v>0</v>
      </c>
      <c r="BH644" s="231">
        <f>IF(N644="sníž. přenesená",J644,0)</f>
        <v>0</v>
      </c>
      <c r="BI644" s="231">
        <f>IF(N644="nulová",J644,0)</f>
        <v>0</v>
      </c>
      <c r="BJ644" s="17" t="s">
        <v>82</v>
      </c>
      <c r="BK644" s="231">
        <f>ROUND(I644*H644,2)</f>
        <v>0</v>
      </c>
      <c r="BL644" s="17" t="s">
        <v>236</v>
      </c>
      <c r="BM644" s="230" t="s">
        <v>1164</v>
      </c>
    </row>
    <row r="645" spans="1:47" s="2" customFormat="1" ht="12">
      <c r="A645" s="38"/>
      <c r="B645" s="39"/>
      <c r="C645" s="40"/>
      <c r="D645" s="232" t="s">
        <v>165</v>
      </c>
      <c r="E645" s="40"/>
      <c r="F645" s="233" t="s">
        <v>1163</v>
      </c>
      <c r="G645" s="40"/>
      <c r="H645" s="40"/>
      <c r="I645" s="136"/>
      <c r="J645" s="40"/>
      <c r="K645" s="40"/>
      <c r="L645" s="44"/>
      <c r="M645" s="234"/>
      <c r="N645" s="235"/>
      <c r="O645" s="84"/>
      <c r="P645" s="84"/>
      <c r="Q645" s="84"/>
      <c r="R645" s="84"/>
      <c r="S645" s="84"/>
      <c r="T645" s="85"/>
      <c r="U645" s="38"/>
      <c r="V645" s="38"/>
      <c r="W645" s="38"/>
      <c r="X645" s="38"/>
      <c r="Y645" s="38"/>
      <c r="Z645" s="38"/>
      <c r="AA645" s="38"/>
      <c r="AB645" s="38"/>
      <c r="AC645" s="38"/>
      <c r="AD645" s="38"/>
      <c r="AE645" s="38"/>
      <c r="AT645" s="17" t="s">
        <v>165</v>
      </c>
      <c r="AU645" s="17" t="s">
        <v>82</v>
      </c>
    </row>
    <row r="646" spans="1:51" s="13" customFormat="1" ht="12">
      <c r="A646" s="13"/>
      <c r="B646" s="236"/>
      <c r="C646" s="237"/>
      <c r="D646" s="232" t="s">
        <v>166</v>
      </c>
      <c r="E646" s="238" t="s">
        <v>19</v>
      </c>
      <c r="F646" s="239" t="s">
        <v>1623</v>
      </c>
      <c r="G646" s="237"/>
      <c r="H646" s="240">
        <v>9.796</v>
      </c>
      <c r="I646" s="241"/>
      <c r="J646" s="237"/>
      <c r="K646" s="237"/>
      <c r="L646" s="242"/>
      <c r="M646" s="243"/>
      <c r="N646" s="244"/>
      <c r="O646" s="244"/>
      <c r="P646" s="244"/>
      <c r="Q646" s="244"/>
      <c r="R646" s="244"/>
      <c r="S646" s="244"/>
      <c r="T646" s="245"/>
      <c r="U646" s="13"/>
      <c r="V646" s="13"/>
      <c r="W646" s="13"/>
      <c r="X646" s="13"/>
      <c r="Y646" s="13"/>
      <c r="Z646" s="13"/>
      <c r="AA646" s="13"/>
      <c r="AB646" s="13"/>
      <c r="AC646" s="13"/>
      <c r="AD646" s="13"/>
      <c r="AE646" s="13"/>
      <c r="AT646" s="246" t="s">
        <v>166</v>
      </c>
      <c r="AU646" s="246" t="s">
        <v>82</v>
      </c>
      <c r="AV646" s="13" t="s">
        <v>85</v>
      </c>
      <c r="AW646" s="13" t="s">
        <v>34</v>
      </c>
      <c r="AX646" s="13" t="s">
        <v>82</v>
      </c>
      <c r="AY646" s="246" t="s">
        <v>158</v>
      </c>
    </row>
    <row r="647" spans="1:65" s="2" customFormat="1" ht="21.75" customHeight="1">
      <c r="A647" s="38"/>
      <c r="B647" s="39"/>
      <c r="C647" s="219" t="s">
        <v>1119</v>
      </c>
      <c r="D647" s="219" t="s">
        <v>159</v>
      </c>
      <c r="E647" s="220" t="s">
        <v>1166</v>
      </c>
      <c r="F647" s="221" t="s">
        <v>1167</v>
      </c>
      <c r="G647" s="222" t="s">
        <v>202</v>
      </c>
      <c r="H647" s="223">
        <v>1</v>
      </c>
      <c r="I647" s="224"/>
      <c r="J647" s="225">
        <f>ROUND(I647*H647,2)</f>
        <v>0</v>
      </c>
      <c r="K647" s="221" t="s">
        <v>19</v>
      </c>
      <c r="L647" s="44"/>
      <c r="M647" s="226" t="s">
        <v>19</v>
      </c>
      <c r="N647" s="227" t="s">
        <v>45</v>
      </c>
      <c r="O647" s="84"/>
      <c r="P647" s="228">
        <f>O647*H647</f>
        <v>0</v>
      </c>
      <c r="Q647" s="228">
        <v>0</v>
      </c>
      <c r="R647" s="228">
        <f>Q647*H647</f>
        <v>0</v>
      </c>
      <c r="S647" s="228">
        <v>0</v>
      </c>
      <c r="T647" s="229">
        <f>S647*H647</f>
        <v>0</v>
      </c>
      <c r="U647" s="38"/>
      <c r="V647" s="38"/>
      <c r="W647" s="38"/>
      <c r="X647" s="38"/>
      <c r="Y647" s="38"/>
      <c r="Z647" s="38"/>
      <c r="AA647" s="38"/>
      <c r="AB647" s="38"/>
      <c r="AC647" s="38"/>
      <c r="AD647" s="38"/>
      <c r="AE647" s="38"/>
      <c r="AR647" s="230" t="s">
        <v>236</v>
      </c>
      <c r="AT647" s="230" t="s">
        <v>159</v>
      </c>
      <c r="AU647" s="230" t="s">
        <v>82</v>
      </c>
      <c r="AY647" s="17" t="s">
        <v>158</v>
      </c>
      <c r="BE647" s="231">
        <f>IF(N647="základní",J647,0)</f>
        <v>0</v>
      </c>
      <c r="BF647" s="231">
        <f>IF(N647="snížená",J647,0)</f>
        <v>0</v>
      </c>
      <c r="BG647" s="231">
        <f>IF(N647="zákl. přenesená",J647,0)</f>
        <v>0</v>
      </c>
      <c r="BH647" s="231">
        <f>IF(N647="sníž. přenesená",J647,0)</f>
        <v>0</v>
      </c>
      <c r="BI647" s="231">
        <f>IF(N647="nulová",J647,0)</f>
        <v>0</v>
      </c>
      <c r="BJ647" s="17" t="s">
        <v>82</v>
      </c>
      <c r="BK647" s="231">
        <f>ROUND(I647*H647,2)</f>
        <v>0</v>
      </c>
      <c r="BL647" s="17" t="s">
        <v>236</v>
      </c>
      <c r="BM647" s="230" t="s">
        <v>1168</v>
      </c>
    </row>
    <row r="648" spans="1:47" s="2" customFormat="1" ht="12">
      <c r="A648" s="38"/>
      <c r="B648" s="39"/>
      <c r="C648" s="40"/>
      <c r="D648" s="232" t="s">
        <v>165</v>
      </c>
      <c r="E648" s="40"/>
      <c r="F648" s="233" t="s">
        <v>1167</v>
      </c>
      <c r="G648" s="40"/>
      <c r="H648" s="40"/>
      <c r="I648" s="136"/>
      <c r="J648" s="40"/>
      <c r="K648" s="40"/>
      <c r="L648" s="44"/>
      <c r="M648" s="234"/>
      <c r="N648" s="235"/>
      <c r="O648" s="84"/>
      <c r="P648" s="84"/>
      <c r="Q648" s="84"/>
      <c r="R648" s="84"/>
      <c r="S648" s="84"/>
      <c r="T648" s="85"/>
      <c r="U648" s="38"/>
      <c r="V648" s="38"/>
      <c r="W648" s="38"/>
      <c r="X648" s="38"/>
      <c r="Y648" s="38"/>
      <c r="Z648" s="38"/>
      <c r="AA648" s="38"/>
      <c r="AB648" s="38"/>
      <c r="AC648" s="38"/>
      <c r="AD648" s="38"/>
      <c r="AE648" s="38"/>
      <c r="AT648" s="17" t="s">
        <v>165</v>
      </c>
      <c r="AU648" s="17" t="s">
        <v>82</v>
      </c>
    </row>
    <row r="649" spans="1:51" s="13" customFormat="1" ht="12">
      <c r="A649" s="13"/>
      <c r="B649" s="236"/>
      <c r="C649" s="237"/>
      <c r="D649" s="232" t="s">
        <v>166</v>
      </c>
      <c r="E649" s="238" t="s">
        <v>19</v>
      </c>
      <c r="F649" s="239" t="s">
        <v>1514</v>
      </c>
      <c r="G649" s="237"/>
      <c r="H649" s="240">
        <v>1</v>
      </c>
      <c r="I649" s="241"/>
      <c r="J649" s="237"/>
      <c r="K649" s="237"/>
      <c r="L649" s="242"/>
      <c r="M649" s="243"/>
      <c r="N649" s="244"/>
      <c r="O649" s="244"/>
      <c r="P649" s="244"/>
      <c r="Q649" s="244"/>
      <c r="R649" s="244"/>
      <c r="S649" s="244"/>
      <c r="T649" s="245"/>
      <c r="U649" s="13"/>
      <c r="V649" s="13"/>
      <c r="W649" s="13"/>
      <c r="X649" s="13"/>
      <c r="Y649" s="13"/>
      <c r="Z649" s="13"/>
      <c r="AA649" s="13"/>
      <c r="AB649" s="13"/>
      <c r="AC649" s="13"/>
      <c r="AD649" s="13"/>
      <c r="AE649" s="13"/>
      <c r="AT649" s="246" t="s">
        <v>166</v>
      </c>
      <c r="AU649" s="246" t="s">
        <v>82</v>
      </c>
      <c r="AV649" s="13" t="s">
        <v>85</v>
      </c>
      <c r="AW649" s="13" t="s">
        <v>34</v>
      </c>
      <c r="AX649" s="13" t="s">
        <v>82</v>
      </c>
      <c r="AY649" s="246" t="s">
        <v>158</v>
      </c>
    </row>
    <row r="650" spans="1:65" s="2" customFormat="1" ht="21.75" customHeight="1">
      <c r="A650" s="38"/>
      <c r="B650" s="39"/>
      <c r="C650" s="219" t="s">
        <v>1125</v>
      </c>
      <c r="D650" s="219" t="s">
        <v>159</v>
      </c>
      <c r="E650" s="220" t="s">
        <v>1229</v>
      </c>
      <c r="F650" s="221" t="s">
        <v>1230</v>
      </c>
      <c r="G650" s="222" t="s">
        <v>1035</v>
      </c>
      <c r="H650" s="223">
        <v>8.028</v>
      </c>
      <c r="I650" s="224"/>
      <c r="J650" s="225">
        <f>ROUND(I650*H650,2)</f>
        <v>0</v>
      </c>
      <c r="K650" s="221" t="s">
        <v>19</v>
      </c>
      <c r="L650" s="44"/>
      <c r="M650" s="226" t="s">
        <v>19</v>
      </c>
      <c r="N650" s="227" t="s">
        <v>45</v>
      </c>
      <c r="O650" s="84"/>
      <c r="P650" s="228">
        <f>O650*H650</f>
        <v>0</v>
      </c>
      <c r="Q650" s="228">
        <v>2.25634</v>
      </c>
      <c r="R650" s="228">
        <f>Q650*H650</f>
        <v>18.11389752</v>
      </c>
      <c r="S650" s="228">
        <v>0</v>
      </c>
      <c r="T650" s="229">
        <f>S650*H650</f>
        <v>0</v>
      </c>
      <c r="U650" s="38"/>
      <c r="V650" s="38"/>
      <c r="W650" s="38"/>
      <c r="X650" s="38"/>
      <c r="Y650" s="38"/>
      <c r="Z650" s="38"/>
      <c r="AA650" s="38"/>
      <c r="AB650" s="38"/>
      <c r="AC650" s="38"/>
      <c r="AD650" s="38"/>
      <c r="AE650" s="38"/>
      <c r="AR650" s="230" t="s">
        <v>236</v>
      </c>
      <c r="AT650" s="230" t="s">
        <v>159</v>
      </c>
      <c r="AU650" s="230" t="s">
        <v>82</v>
      </c>
      <c r="AY650" s="17" t="s">
        <v>158</v>
      </c>
      <c r="BE650" s="231">
        <f>IF(N650="základní",J650,0)</f>
        <v>0</v>
      </c>
      <c r="BF650" s="231">
        <f>IF(N650="snížená",J650,0)</f>
        <v>0</v>
      </c>
      <c r="BG650" s="231">
        <f>IF(N650="zákl. přenesená",J650,0)</f>
        <v>0</v>
      </c>
      <c r="BH650" s="231">
        <f>IF(N650="sníž. přenesená",J650,0)</f>
        <v>0</v>
      </c>
      <c r="BI650" s="231">
        <f>IF(N650="nulová",J650,0)</f>
        <v>0</v>
      </c>
      <c r="BJ650" s="17" t="s">
        <v>82</v>
      </c>
      <c r="BK650" s="231">
        <f>ROUND(I650*H650,2)</f>
        <v>0</v>
      </c>
      <c r="BL650" s="17" t="s">
        <v>236</v>
      </c>
      <c r="BM650" s="230" t="s">
        <v>1231</v>
      </c>
    </row>
    <row r="651" spans="1:47" s="2" customFormat="1" ht="12">
      <c r="A651" s="38"/>
      <c r="B651" s="39"/>
      <c r="C651" s="40"/>
      <c r="D651" s="232" t="s">
        <v>165</v>
      </c>
      <c r="E651" s="40"/>
      <c r="F651" s="233" t="s">
        <v>1230</v>
      </c>
      <c r="G651" s="40"/>
      <c r="H651" s="40"/>
      <c r="I651" s="136"/>
      <c r="J651" s="40"/>
      <c r="K651" s="40"/>
      <c r="L651" s="44"/>
      <c r="M651" s="234"/>
      <c r="N651" s="235"/>
      <c r="O651" s="84"/>
      <c r="P651" s="84"/>
      <c r="Q651" s="84"/>
      <c r="R651" s="84"/>
      <c r="S651" s="84"/>
      <c r="T651" s="85"/>
      <c r="U651" s="38"/>
      <c r="V651" s="38"/>
      <c r="W651" s="38"/>
      <c r="X651" s="38"/>
      <c r="Y651" s="38"/>
      <c r="Z651" s="38"/>
      <c r="AA651" s="38"/>
      <c r="AB651" s="38"/>
      <c r="AC651" s="38"/>
      <c r="AD651" s="38"/>
      <c r="AE651" s="38"/>
      <c r="AT651" s="17" t="s">
        <v>165</v>
      </c>
      <c r="AU651" s="17" t="s">
        <v>82</v>
      </c>
    </row>
    <row r="652" spans="1:51" s="13" customFormat="1" ht="12">
      <c r="A652" s="13"/>
      <c r="B652" s="236"/>
      <c r="C652" s="237"/>
      <c r="D652" s="232" t="s">
        <v>166</v>
      </c>
      <c r="E652" s="238" t="s">
        <v>19</v>
      </c>
      <c r="F652" s="239" t="s">
        <v>1624</v>
      </c>
      <c r="G652" s="237"/>
      <c r="H652" s="240">
        <v>8.028</v>
      </c>
      <c r="I652" s="241"/>
      <c r="J652" s="237"/>
      <c r="K652" s="237"/>
      <c r="L652" s="242"/>
      <c r="M652" s="243"/>
      <c r="N652" s="244"/>
      <c r="O652" s="244"/>
      <c r="P652" s="244"/>
      <c r="Q652" s="244"/>
      <c r="R652" s="244"/>
      <c r="S652" s="244"/>
      <c r="T652" s="245"/>
      <c r="U652" s="13"/>
      <c r="V652" s="13"/>
      <c r="W652" s="13"/>
      <c r="X652" s="13"/>
      <c r="Y652" s="13"/>
      <c r="Z652" s="13"/>
      <c r="AA652" s="13"/>
      <c r="AB652" s="13"/>
      <c r="AC652" s="13"/>
      <c r="AD652" s="13"/>
      <c r="AE652" s="13"/>
      <c r="AT652" s="246" t="s">
        <v>166</v>
      </c>
      <c r="AU652" s="246" t="s">
        <v>82</v>
      </c>
      <c r="AV652" s="13" t="s">
        <v>85</v>
      </c>
      <c r="AW652" s="13" t="s">
        <v>34</v>
      </c>
      <c r="AX652" s="13" t="s">
        <v>82</v>
      </c>
      <c r="AY652" s="246" t="s">
        <v>158</v>
      </c>
    </row>
    <row r="653" spans="1:65" s="2" customFormat="1" ht="16.5" customHeight="1">
      <c r="A653" s="38"/>
      <c r="B653" s="39"/>
      <c r="C653" s="219" t="s">
        <v>1131</v>
      </c>
      <c r="D653" s="219" t="s">
        <v>159</v>
      </c>
      <c r="E653" s="220" t="s">
        <v>1170</v>
      </c>
      <c r="F653" s="221" t="s">
        <v>1171</v>
      </c>
      <c r="G653" s="222" t="s">
        <v>1059</v>
      </c>
      <c r="H653" s="223">
        <v>0.052</v>
      </c>
      <c r="I653" s="224"/>
      <c r="J653" s="225">
        <f>ROUND(I653*H653,2)</f>
        <v>0</v>
      </c>
      <c r="K653" s="221" t="s">
        <v>19</v>
      </c>
      <c r="L653" s="44"/>
      <c r="M653" s="226" t="s">
        <v>19</v>
      </c>
      <c r="N653" s="227" t="s">
        <v>45</v>
      </c>
      <c r="O653" s="84"/>
      <c r="P653" s="228">
        <f>O653*H653</f>
        <v>0</v>
      </c>
      <c r="Q653" s="228">
        <v>1.06017</v>
      </c>
      <c r="R653" s="228">
        <f>Q653*H653</f>
        <v>0.05512884</v>
      </c>
      <c r="S653" s="228">
        <v>0</v>
      </c>
      <c r="T653" s="229">
        <f>S653*H653</f>
        <v>0</v>
      </c>
      <c r="U653" s="38"/>
      <c r="V653" s="38"/>
      <c r="W653" s="38"/>
      <c r="X653" s="38"/>
      <c r="Y653" s="38"/>
      <c r="Z653" s="38"/>
      <c r="AA653" s="38"/>
      <c r="AB653" s="38"/>
      <c r="AC653" s="38"/>
      <c r="AD653" s="38"/>
      <c r="AE653" s="38"/>
      <c r="AR653" s="230" t="s">
        <v>236</v>
      </c>
      <c r="AT653" s="230" t="s">
        <v>159</v>
      </c>
      <c r="AU653" s="230" t="s">
        <v>82</v>
      </c>
      <c r="AY653" s="17" t="s">
        <v>158</v>
      </c>
      <c r="BE653" s="231">
        <f>IF(N653="základní",J653,0)</f>
        <v>0</v>
      </c>
      <c r="BF653" s="231">
        <f>IF(N653="snížená",J653,0)</f>
        <v>0</v>
      </c>
      <c r="BG653" s="231">
        <f>IF(N653="zákl. přenesená",J653,0)</f>
        <v>0</v>
      </c>
      <c r="BH653" s="231">
        <f>IF(N653="sníž. přenesená",J653,0)</f>
        <v>0</v>
      </c>
      <c r="BI653" s="231">
        <f>IF(N653="nulová",J653,0)</f>
        <v>0</v>
      </c>
      <c r="BJ653" s="17" t="s">
        <v>82</v>
      </c>
      <c r="BK653" s="231">
        <f>ROUND(I653*H653,2)</f>
        <v>0</v>
      </c>
      <c r="BL653" s="17" t="s">
        <v>236</v>
      </c>
      <c r="BM653" s="230" t="s">
        <v>1172</v>
      </c>
    </row>
    <row r="654" spans="1:47" s="2" customFormat="1" ht="12">
      <c r="A654" s="38"/>
      <c r="B654" s="39"/>
      <c r="C654" s="40"/>
      <c r="D654" s="232" t="s">
        <v>165</v>
      </c>
      <c r="E654" s="40"/>
      <c r="F654" s="233" t="s">
        <v>1171</v>
      </c>
      <c r="G654" s="40"/>
      <c r="H654" s="40"/>
      <c r="I654" s="136"/>
      <c r="J654" s="40"/>
      <c r="K654" s="40"/>
      <c r="L654" s="44"/>
      <c r="M654" s="234"/>
      <c r="N654" s="235"/>
      <c r="O654" s="84"/>
      <c r="P654" s="84"/>
      <c r="Q654" s="84"/>
      <c r="R654" s="84"/>
      <c r="S654" s="84"/>
      <c r="T654" s="85"/>
      <c r="U654" s="38"/>
      <c r="V654" s="38"/>
      <c r="W654" s="38"/>
      <c r="X654" s="38"/>
      <c r="Y654" s="38"/>
      <c r="Z654" s="38"/>
      <c r="AA654" s="38"/>
      <c r="AB654" s="38"/>
      <c r="AC654" s="38"/>
      <c r="AD654" s="38"/>
      <c r="AE654" s="38"/>
      <c r="AT654" s="17" t="s">
        <v>165</v>
      </c>
      <c r="AU654" s="17" t="s">
        <v>82</v>
      </c>
    </row>
    <row r="655" spans="1:51" s="13" customFormat="1" ht="12">
      <c r="A655" s="13"/>
      <c r="B655" s="236"/>
      <c r="C655" s="237"/>
      <c r="D655" s="232" t="s">
        <v>166</v>
      </c>
      <c r="E655" s="238" t="s">
        <v>19</v>
      </c>
      <c r="F655" s="239" t="s">
        <v>1625</v>
      </c>
      <c r="G655" s="237"/>
      <c r="H655" s="240">
        <v>0.052</v>
      </c>
      <c r="I655" s="241"/>
      <c r="J655" s="237"/>
      <c r="K655" s="237"/>
      <c r="L655" s="242"/>
      <c r="M655" s="243"/>
      <c r="N655" s="244"/>
      <c r="O655" s="244"/>
      <c r="P655" s="244"/>
      <c r="Q655" s="244"/>
      <c r="R655" s="244"/>
      <c r="S655" s="244"/>
      <c r="T655" s="245"/>
      <c r="U655" s="13"/>
      <c r="V655" s="13"/>
      <c r="W655" s="13"/>
      <c r="X655" s="13"/>
      <c r="Y655" s="13"/>
      <c r="Z655" s="13"/>
      <c r="AA655" s="13"/>
      <c r="AB655" s="13"/>
      <c r="AC655" s="13"/>
      <c r="AD655" s="13"/>
      <c r="AE655" s="13"/>
      <c r="AT655" s="246" t="s">
        <v>166</v>
      </c>
      <c r="AU655" s="246" t="s">
        <v>82</v>
      </c>
      <c r="AV655" s="13" t="s">
        <v>85</v>
      </c>
      <c r="AW655" s="13" t="s">
        <v>34</v>
      </c>
      <c r="AX655" s="13" t="s">
        <v>82</v>
      </c>
      <c r="AY655" s="246" t="s">
        <v>158</v>
      </c>
    </row>
    <row r="656" spans="1:65" s="2" customFormat="1" ht="21.75" customHeight="1">
      <c r="A656" s="38"/>
      <c r="B656" s="39"/>
      <c r="C656" s="219" t="s">
        <v>1136</v>
      </c>
      <c r="D656" s="219" t="s">
        <v>159</v>
      </c>
      <c r="E656" s="220" t="s">
        <v>1175</v>
      </c>
      <c r="F656" s="221" t="s">
        <v>1176</v>
      </c>
      <c r="G656" s="222" t="s">
        <v>162</v>
      </c>
      <c r="H656" s="223">
        <v>12</v>
      </c>
      <c r="I656" s="224"/>
      <c r="J656" s="225">
        <f>ROUND(I656*H656,2)</f>
        <v>0</v>
      </c>
      <c r="K656" s="221" t="s">
        <v>213</v>
      </c>
      <c r="L656" s="44"/>
      <c r="M656" s="226" t="s">
        <v>19</v>
      </c>
      <c r="N656" s="227" t="s">
        <v>45</v>
      </c>
      <c r="O656" s="84"/>
      <c r="P656" s="228">
        <f>O656*H656</f>
        <v>0</v>
      </c>
      <c r="Q656" s="228">
        <v>0</v>
      </c>
      <c r="R656" s="228">
        <f>Q656*H656</f>
        <v>0</v>
      </c>
      <c r="S656" s="228">
        <v>0</v>
      </c>
      <c r="T656" s="229">
        <f>S656*H656</f>
        <v>0</v>
      </c>
      <c r="U656" s="38"/>
      <c r="V656" s="38"/>
      <c r="W656" s="38"/>
      <c r="X656" s="38"/>
      <c r="Y656" s="38"/>
      <c r="Z656" s="38"/>
      <c r="AA656" s="38"/>
      <c r="AB656" s="38"/>
      <c r="AC656" s="38"/>
      <c r="AD656" s="38"/>
      <c r="AE656" s="38"/>
      <c r="AR656" s="230" t="s">
        <v>236</v>
      </c>
      <c r="AT656" s="230" t="s">
        <v>159</v>
      </c>
      <c r="AU656" s="230" t="s">
        <v>82</v>
      </c>
      <c r="AY656" s="17" t="s">
        <v>158</v>
      </c>
      <c r="BE656" s="231">
        <f>IF(N656="základní",J656,0)</f>
        <v>0</v>
      </c>
      <c r="BF656" s="231">
        <f>IF(N656="snížená",J656,0)</f>
        <v>0</v>
      </c>
      <c r="BG656" s="231">
        <f>IF(N656="zákl. přenesená",J656,0)</f>
        <v>0</v>
      </c>
      <c r="BH656" s="231">
        <f>IF(N656="sníž. přenesená",J656,0)</f>
        <v>0</v>
      </c>
      <c r="BI656" s="231">
        <f>IF(N656="nulová",J656,0)</f>
        <v>0</v>
      </c>
      <c r="BJ656" s="17" t="s">
        <v>82</v>
      </c>
      <c r="BK656" s="231">
        <f>ROUND(I656*H656,2)</f>
        <v>0</v>
      </c>
      <c r="BL656" s="17" t="s">
        <v>236</v>
      </c>
      <c r="BM656" s="230" t="s">
        <v>1177</v>
      </c>
    </row>
    <row r="657" spans="1:47" s="2" customFormat="1" ht="12">
      <c r="A657" s="38"/>
      <c r="B657" s="39"/>
      <c r="C657" s="40"/>
      <c r="D657" s="232" t="s">
        <v>165</v>
      </c>
      <c r="E657" s="40"/>
      <c r="F657" s="233" t="s">
        <v>1178</v>
      </c>
      <c r="G657" s="40"/>
      <c r="H657" s="40"/>
      <c r="I657" s="136"/>
      <c r="J657" s="40"/>
      <c r="K657" s="40"/>
      <c r="L657" s="44"/>
      <c r="M657" s="234"/>
      <c r="N657" s="235"/>
      <c r="O657" s="84"/>
      <c r="P657" s="84"/>
      <c r="Q657" s="84"/>
      <c r="R657" s="84"/>
      <c r="S657" s="84"/>
      <c r="T657" s="85"/>
      <c r="U657" s="38"/>
      <c r="V657" s="38"/>
      <c r="W657" s="38"/>
      <c r="X657" s="38"/>
      <c r="Y657" s="38"/>
      <c r="Z657" s="38"/>
      <c r="AA657" s="38"/>
      <c r="AB657" s="38"/>
      <c r="AC657" s="38"/>
      <c r="AD657" s="38"/>
      <c r="AE657" s="38"/>
      <c r="AT657" s="17" t="s">
        <v>165</v>
      </c>
      <c r="AU657" s="17" t="s">
        <v>82</v>
      </c>
    </row>
    <row r="658" spans="1:47" s="2" customFormat="1" ht="12">
      <c r="A658" s="38"/>
      <c r="B658" s="39"/>
      <c r="C658" s="40"/>
      <c r="D658" s="232" t="s">
        <v>216</v>
      </c>
      <c r="E658" s="40"/>
      <c r="F658" s="258" t="s">
        <v>1179</v>
      </c>
      <c r="G658" s="40"/>
      <c r="H658" s="40"/>
      <c r="I658" s="136"/>
      <c r="J658" s="40"/>
      <c r="K658" s="40"/>
      <c r="L658" s="44"/>
      <c r="M658" s="234"/>
      <c r="N658" s="235"/>
      <c r="O658" s="84"/>
      <c r="P658" s="84"/>
      <c r="Q658" s="84"/>
      <c r="R658" s="84"/>
      <c r="S658" s="84"/>
      <c r="T658" s="85"/>
      <c r="U658" s="38"/>
      <c r="V658" s="38"/>
      <c r="W658" s="38"/>
      <c r="X658" s="38"/>
      <c r="Y658" s="38"/>
      <c r="Z658" s="38"/>
      <c r="AA658" s="38"/>
      <c r="AB658" s="38"/>
      <c r="AC658" s="38"/>
      <c r="AD658" s="38"/>
      <c r="AE658" s="38"/>
      <c r="AT658" s="17" t="s">
        <v>216</v>
      </c>
      <c r="AU658" s="17" t="s">
        <v>82</v>
      </c>
    </row>
    <row r="659" spans="1:51" s="13" customFormat="1" ht="12">
      <c r="A659" s="13"/>
      <c r="B659" s="236"/>
      <c r="C659" s="237"/>
      <c r="D659" s="232" t="s">
        <v>166</v>
      </c>
      <c r="E659" s="238" t="s">
        <v>19</v>
      </c>
      <c r="F659" s="239" t="s">
        <v>1626</v>
      </c>
      <c r="G659" s="237"/>
      <c r="H659" s="240">
        <v>12</v>
      </c>
      <c r="I659" s="241"/>
      <c r="J659" s="237"/>
      <c r="K659" s="237"/>
      <c r="L659" s="242"/>
      <c r="M659" s="243"/>
      <c r="N659" s="244"/>
      <c r="O659" s="244"/>
      <c r="P659" s="244"/>
      <c r="Q659" s="244"/>
      <c r="R659" s="244"/>
      <c r="S659" s="244"/>
      <c r="T659" s="245"/>
      <c r="U659" s="13"/>
      <c r="V659" s="13"/>
      <c r="W659" s="13"/>
      <c r="X659" s="13"/>
      <c r="Y659" s="13"/>
      <c r="Z659" s="13"/>
      <c r="AA659" s="13"/>
      <c r="AB659" s="13"/>
      <c r="AC659" s="13"/>
      <c r="AD659" s="13"/>
      <c r="AE659" s="13"/>
      <c r="AT659" s="246" t="s">
        <v>166</v>
      </c>
      <c r="AU659" s="246" t="s">
        <v>82</v>
      </c>
      <c r="AV659" s="13" t="s">
        <v>85</v>
      </c>
      <c r="AW659" s="13" t="s">
        <v>34</v>
      </c>
      <c r="AX659" s="13" t="s">
        <v>82</v>
      </c>
      <c r="AY659" s="246" t="s">
        <v>158</v>
      </c>
    </row>
    <row r="660" spans="1:65" s="2" customFormat="1" ht="21.75" customHeight="1">
      <c r="A660" s="38"/>
      <c r="B660" s="39"/>
      <c r="C660" s="219" t="s">
        <v>1140</v>
      </c>
      <c r="D660" s="219" t="s">
        <v>159</v>
      </c>
      <c r="E660" s="220" t="s">
        <v>1182</v>
      </c>
      <c r="F660" s="221" t="s">
        <v>1183</v>
      </c>
      <c r="G660" s="222" t="s">
        <v>162</v>
      </c>
      <c r="H660" s="223">
        <v>12</v>
      </c>
      <c r="I660" s="224"/>
      <c r="J660" s="225">
        <f>ROUND(I660*H660,2)</f>
        <v>0</v>
      </c>
      <c r="K660" s="221" t="s">
        <v>213</v>
      </c>
      <c r="L660" s="44"/>
      <c r="M660" s="226" t="s">
        <v>19</v>
      </c>
      <c r="N660" s="227" t="s">
        <v>45</v>
      </c>
      <c r="O660" s="84"/>
      <c r="P660" s="228">
        <f>O660*H660</f>
        <v>0</v>
      </c>
      <c r="Q660" s="228">
        <v>0</v>
      </c>
      <c r="R660" s="228">
        <f>Q660*H660</f>
        <v>0</v>
      </c>
      <c r="S660" s="228">
        <v>0</v>
      </c>
      <c r="T660" s="229">
        <f>S660*H660</f>
        <v>0</v>
      </c>
      <c r="U660" s="38"/>
      <c r="V660" s="38"/>
      <c r="W660" s="38"/>
      <c r="X660" s="38"/>
      <c r="Y660" s="38"/>
      <c r="Z660" s="38"/>
      <c r="AA660" s="38"/>
      <c r="AB660" s="38"/>
      <c r="AC660" s="38"/>
      <c r="AD660" s="38"/>
      <c r="AE660" s="38"/>
      <c r="AR660" s="230" t="s">
        <v>236</v>
      </c>
      <c r="AT660" s="230" t="s">
        <v>159</v>
      </c>
      <c r="AU660" s="230" t="s">
        <v>82</v>
      </c>
      <c r="AY660" s="17" t="s">
        <v>158</v>
      </c>
      <c r="BE660" s="231">
        <f>IF(N660="základní",J660,0)</f>
        <v>0</v>
      </c>
      <c r="BF660" s="231">
        <f>IF(N660="snížená",J660,0)</f>
        <v>0</v>
      </c>
      <c r="BG660" s="231">
        <f>IF(N660="zákl. přenesená",J660,0)</f>
        <v>0</v>
      </c>
      <c r="BH660" s="231">
        <f>IF(N660="sníž. přenesená",J660,0)</f>
        <v>0</v>
      </c>
      <c r="BI660" s="231">
        <f>IF(N660="nulová",J660,0)</f>
        <v>0</v>
      </c>
      <c r="BJ660" s="17" t="s">
        <v>82</v>
      </c>
      <c r="BK660" s="231">
        <f>ROUND(I660*H660,2)</f>
        <v>0</v>
      </c>
      <c r="BL660" s="17" t="s">
        <v>236</v>
      </c>
      <c r="BM660" s="230" t="s">
        <v>1184</v>
      </c>
    </row>
    <row r="661" spans="1:47" s="2" customFormat="1" ht="12">
      <c r="A661" s="38"/>
      <c r="B661" s="39"/>
      <c r="C661" s="40"/>
      <c r="D661" s="232" t="s">
        <v>165</v>
      </c>
      <c r="E661" s="40"/>
      <c r="F661" s="233" t="s">
        <v>1185</v>
      </c>
      <c r="G661" s="40"/>
      <c r="H661" s="40"/>
      <c r="I661" s="136"/>
      <c r="J661" s="40"/>
      <c r="K661" s="40"/>
      <c r="L661" s="44"/>
      <c r="M661" s="234"/>
      <c r="N661" s="235"/>
      <c r="O661" s="84"/>
      <c r="P661" s="84"/>
      <c r="Q661" s="84"/>
      <c r="R661" s="84"/>
      <c r="S661" s="84"/>
      <c r="T661" s="85"/>
      <c r="U661" s="38"/>
      <c r="V661" s="38"/>
      <c r="W661" s="38"/>
      <c r="X661" s="38"/>
      <c r="Y661" s="38"/>
      <c r="Z661" s="38"/>
      <c r="AA661" s="38"/>
      <c r="AB661" s="38"/>
      <c r="AC661" s="38"/>
      <c r="AD661" s="38"/>
      <c r="AE661" s="38"/>
      <c r="AT661" s="17" t="s">
        <v>165</v>
      </c>
      <c r="AU661" s="17" t="s">
        <v>82</v>
      </c>
    </row>
    <row r="662" spans="1:51" s="13" customFormat="1" ht="12">
      <c r="A662" s="13"/>
      <c r="B662" s="236"/>
      <c r="C662" s="237"/>
      <c r="D662" s="232" t="s">
        <v>166</v>
      </c>
      <c r="E662" s="238" t="s">
        <v>19</v>
      </c>
      <c r="F662" s="239" t="s">
        <v>1626</v>
      </c>
      <c r="G662" s="237"/>
      <c r="H662" s="240">
        <v>12</v>
      </c>
      <c r="I662" s="241"/>
      <c r="J662" s="237"/>
      <c r="K662" s="237"/>
      <c r="L662" s="242"/>
      <c r="M662" s="243"/>
      <c r="N662" s="244"/>
      <c r="O662" s="244"/>
      <c r="P662" s="244"/>
      <c r="Q662" s="244"/>
      <c r="R662" s="244"/>
      <c r="S662" s="244"/>
      <c r="T662" s="245"/>
      <c r="U662" s="13"/>
      <c r="V662" s="13"/>
      <c r="W662" s="13"/>
      <c r="X662" s="13"/>
      <c r="Y662" s="13"/>
      <c r="Z662" s="13"/>
      <c r="AA662" s="13"/>
      <c r="AB662" s="13"/>
      <c r="AC662" s="13"/>
      <c r="AD662" s="13"/>
      <c r="AE662" s="13"/>
      <c r="AT662" s="246" t="s">
        <v>166</v>
      </c>
      <c r="AU662" s="246" t="s">
        <v>82</v>
      </c>
      <c r="AV662" s="13" t="s">
        <v>85</v>
      </c>
      <c r="AW662" s="13" t="s">
        <v>34</v>
      </c>
      <c r="AX662" s="13" t="s">
        <v>82</v>
      </c>
      <c r="AY662" s="246" t="s">
        <v>158</v>
      </c>
    </row>
    <row r="663" spans="1:65" s="2" customFormat="1" ht="16.5" customHeight="1">
      <c r="A663" s="38"/>
      <c r="B663" s="39"/>
      <c r="C663" s="219" t="s">
        <v>1146</v>
      </c>
      <c r="D663" s="219" t="s">
        <v>159</v>
      </c>
      <c r="E663" s="220" t="s">
        <v>1214</v>
      </c>
      <c r="F663" s="221" t="s">
        <v>1215</v>
      </c>
      <c r="G663" s="222" t="s">
        <v>162</v>
      </c>
      <c r="H663" s="223">
        <v>12</v>
      </c>
      <c r="I663" s="224"/>
      <c r="J663" s="225">
        <f>ROUND(I663*H663,2)</f>
        <v>0</v>
      </c>
      <c r="K663" s="221" t="s">
        <v>213</v>
      </c>
      <c r="L663" s="44"/>
      <c r="M663" s="226" t="s">
        <v>19</v>
      </c>
      <c r="N663" s="227" t="s">
        <v>45</v>
      </c>
      <c r="O663" s="84"/>
      <c r="P663" s="228">
        <f>O663*H663</f>
        <v>0</v>
      </c>
      <c r="Q663" s="228">
        <v>9E-05</v>
      </c>
      <c r="R663" s="228">
        <f>Q663*H663</f>
        <v>0.00108</v>
      </c>
      <c r="S663" s="228">
        <v>0</v>
      </c>
      <c r="T663" s="229">
        <f>S663*H663</f>
        <v>0</v>
      </c>
      <c r="U663" s="38"/>
      <c r="V663" s="38"/>
      <c r="W663" s="38"/>
      <c r="X663" s="38"/>
      <c r="Y663" s="38"/>
      <c r="Z663" s="38"/>
      <c r="AA663" s="38"/>
      <c r="AB663" s="38"/>
      <c r="AC663" s="38"/>
      <c r="AD663" s="38"/>
      <c r="AE663" s="38"/>
      <c r="AR663" s="230" t="s">
        <v>236</v>
      </c>
      <c r="AT663" s="230" t="s">
        <v>159</v>
      </c>
      <c r="AU663" s="230" t="s">
        <v>82</v>
      </c>
      <c r="AY663" s="17" t="s">
        <v>158</v>
      </c>
      <c r="BE663" s="231">
        <f>IF(N663="základní",J663,0)</f>
        <v>0</v>
      </c>
      <c r="BF663" s="231">
        <f>IF(N663="snížená",J663,0)</f>
        <v>0</v>
      </c>
      <c r="BG663" s="231">
        <f>IF(N663="zákl. přenesená",J663,0)</f>
        <v>0</v>
      </c>
      <c r="BH663" s="231">
        <f>IF(N663="sníž. přenesená",J663,0)</f>
        <v>0</v>
      </c>
      <c r="BI663" s="231">
        <f>IF(N663="nulová",J663,0)</f>
        <v>0</v>
      </c>
      <c r="BJ663" s="17" t="s">
        <v>82</v>
      </c>
      <c r="BK663" s="231">
        <f>ROUND(I663*H663,2)</f>
        <v>0</v>
      </c>
      <c r="BL663" s="17" t="s">
        <v>236</v>
      </c>
      <c r="BM663" s="230" t="s">
        <v>1216</v>
      </c>
    </row>
    <row r="664" spans="1:47" s="2" customFormat="1" ht="12">
      <c r="A664" s="38"/>
      <c r="B664" s="39"/>
      <c r="C664" s="40"/>
      <c r="D664" s="232" t="s">
        <v>165</v>
      </c>
      <c r="E664" s="40"/>
      <c r="F664" s="233" t="s">
        <v>1215</v>
      </c>
      <c r="G664" s="40"/>
      <c r="H664" s="40"/>
      <c r="I664" s="136"/>
      <c r="J664" s="40"/>
      <c r="K664" s="40"/>
      <c r="L664" s="44"/>
      <c r="M664" s="234"/>
      <c r="N664" s="235"/>
      <c r="O664" s="84"/>
      <c r="P664" s="84"/>
      <c r="Q664" s="84"/>
      <c r="R664" s="84"/>
      <c r="S664" s="84"/>
      <c r="T664" s="85"/>
      <c r="U664" s="38"/>
      <c r="V664" s="38"/>
      <c r="W664" s="38"/>
      <c r="X664" s="38"/>
      <c r="Y664" s="38"/>
      <c r="Z664" s="38"/>
      <c r="AA664" s="38"/>
      <c r="AB664" s="38"/>
      <c r="AC664" s="38"/>
      <c r="AD664" s="38"/>
      <c r="AE664" s="38"/>
      <c r="AT664" s="17" t="s">
        <v>165</v>
      </c>
      <c r="AU664" s="17" t="s">
        <v>82</v>
      </c>
    </row>
    <row r="665" spans="1:51" s="13" customFormat="1" ht="12">
      <c r="A665" s="13"/>
      <c r="B665" s="236"/>
      <c r="C665" s="237"/>
      <c r="D665" s="232" t="s">
        <v>166</v>
      </c>
      <c r="E665" s="238" t="s">
        <v>19</v>
      </c>
      <c r="F665" s="239" t="s">
        <v>1626</v>
      </c>
      <c r="G665" s="237"/>
      <c r="H665" s="240">
        <v>12</v>
      </c>
      <c r="I665" s="241"/>
      <c r="J665" s="237"/>
      <c r="K665" s="237"/>
      <c r="L665" s="242"/>
      <c r="M665" s="243"/>
      <c r="N665" s="244"/>
      <c r="O665" s="244"/>
      <c r="P665" s="244"/>
      <c r="Q665" s="244"/>
      <c r="R665" s="244"/>
      <c r="S665" s="244"/>
      <c r="T665" s="245"/>
      <c r="U665" s="13"/>
      <c r="V665" s="13"/>
      <c r="W665" s="13"/>
      <c r="X665" s="13"/>
      <c r="Y665" s="13"/>
      <c r="Z665" s="13"/>
      <c r="AA665" s="13"/>
      <c r="AB665" s="13"/>
      <c r="AC665" s="13"/>
      <c r="AD665" s="13"/>
      <c r="AE665" s="13"/>
      <c r="AT665" s="246" t="s">
        <v>166</v>
      </c>
      <c r="AU665" s="246" t="s">
        <v>82</v>
      </c>
      <c r="AV665" s="13" t="s">
        <v>85</v>
      </c>
      <c r="AW665" s="13" t="s">
        <v>34</v>
      </c>
      <c r="AX665" s="13" t="s">
        <v>82</v>
      </c>
      <c r="AY665" s="246" t="s">
        <v>158</v>
      </c>
    </row>
    <row r="666" spans="1:65" s="2" customFormat="1" ht="16.5" customHeight="1">
      <c r="A666" s="38"/>
      <c r="B666" s="39"/>
      <c r="C666" s="259" t="s">
        <v>1151</v>
      </c>
      <c r="D666" s="259" t="s">
        <v>199</v>
      </c>
      <c r="E666" s="260" t="s">
        <v>1218</v>
      </c>
      <c r="F666" s="261" t="s">
        <v>1219</v>
      </c>
      <c r="G666" s="262" t="s">
        <v>1220</v>
      </c>
      <c r="H666" s="263">
        <v>20</v>
      </c>
      <c r="I666" s="264"/>
      <c r="J666" s="265">
        <f>ROUND(I666*H666,2)</f>
        <v>0</v>
      </c>
      <c r="K666" s="261" t="s">
        <v>213</v>
      </c>
      <c r="L666" s="266"/>
      <c r="M666" s="267" t="s">
        <v>19</v>
      </c>
      <c r="N666" s="268" t="s">
        <v>45</v>
      </c>
      <c r="O666" s="84"/>
      <c r="P666" s="228">
        <f>O666*H666</f>
        <v>0</v>
      </c>
      <c r="Q666" s="228">
        <v>0.00043</v>
      </c>
      <c r="R666" s="228">
        <f>Q666*H666</f>
        <v>0.0086</v>
      </c>
      <c r="S666" s="228">
        <v>0</v>
      </c>
      <c r="T666" s="229">
        <f>S666*H666</f>
        <v>0</v>
      </c>
      <c r="U666" s="38"/>
      <c r="V666" s="38"/>
      <c r="W666" s="38"/>
      <c r="X666" s="38"/>
      <c r="Y666" s="38"/>
      <c r="Z666" s="38"/>
      <c r="AA666" s="38"/>
      <c r="AB666" s="38"/>
      <c r="AC666" s="38"/>
      <c r="AD666" s="38"/>
      <c r="AE666" s="38"/>
      <c r="AR666" s="230" t="s">
        <v>241</v>
      </c>
      <c r="AT666" s="230" t="s">
        <v>199</v>
      </c>
      <c r="AU666" s="230" t="s">
        <v>82</v>
      </c>
      <c r="AY666" s="17" t="s">
        <v>158</v>
      </c>
      <c r="BE666" s="231">
        <f>IF(N666="základní",J666,0)</f>
        <v>0</v>
      </c>
      <c r="BF666" s="231">
        <f>IF(N666="snížená",J666,0)</f>
        <v>0</v>
      </c>
      <c r="BG666" s="231">
        <f>IF(N666="zákl. přenesená",J666,0)</f>
        <v>0</v>
      </c>
      <c r="BH666" s="231">
        <f>IF(N666="sníž. přenesená",J666,0)</f>
        <v>0</v>
      </c>
      <c r="BI666" s="231">
        <f>IF(N666="nulová",J666,0)</f>
        <v>0</v>
      </c>
      <c r="BJ666" s="17" t="s">
        <v>82</v>
      </c>
      <c r="BK666" s="231">
        <f>ROUND(I666*H666,2)</f>
        <v>0</v>
      </c>
      <c r="BL666" s="17" t="s">
        <v>236</v>
      </c>
      <c r="BM666" s="230" t="s">
        <v>1221</v>
      </c>
    </row>
    <row r="667" spans="1:47" s="2" customFormat="1" ht="12">
      <c r="A667" s="38"/>
      <c r="B667" s="39"/>
      <c r="C667" s="40"/>
      <c r="D667" s="232" t="s">
        <v>165</v>
      </c>
      <c r="E667" s="40"/>
      <c r="F667" s="233" t="s">
        <v>1219</v>
      </c>
      <c r="G667" s="40"/>
      <c r="H667" s="40"/>
      <c r="I667" s="136"/>
      <c r="J667" s="40"/>
      <c r="K667" s="40"/>
      <c r="L667" s="44"/>
      <c r="M667" s="234"/>
      <c r="N667" s="235"/>
      <c r="O667" s="84"/>
      <c r="P667" s="84"/>
      <c r="Q667" s="84"/>
      <c r="R667" s="84"/>
      <c r="S667" s="84"/>
      <c r="T667" s="85"/>
      <c r="U667" s="38"/>
      <c r="V667" s="38"/>
      <c r="W667" s="38"/>
      <c r="X667" s="38"/>
      <c r="Y667" s="38"/>
      <c r="Z667" s="38"/>
      <c r="AA667" s="38"/>
      <c r="AB667" s="38"/>
      <c r="AC667" s="38"/>
      <c r="AD667" s="38"/>
      <c r="AE667" s="38"/>
      <c r="AT667" s="17" t="s">
        <v>165</v>
      </c>
      <c r="AU667" s="17" t="s">
        <v>82</v>
      </c>
    </row>
    <row r="668" spans="1:51" s="13" customFormat="1" ht="12">
      <c r="A668" s="13"/>
      <c r="B668" s="236"/>
      <c r="C668" s="237"/>
      <c r="D668" s="232" t="s">
        <v>166</v>
      </c>
      <c r="E668" s="238" t="s">
        <v>19</v>
      </c>
      <c r="F668" s="239" t="s">
        <v>1556</v>
      </c>
      <c r="G668" s="237"/>
      <c r="H668" s="240">
        <v>20</v>
      </c>
      <c r="I668" s="241"/>
      <c r="J668" s="237"/>
      <c r="K668" s="237"/>
      <c r="L668" s="242"/>
      <c r="M668" s="243"/>
      <c r="N668" s="244"/>
      <c r="O668" s="244"/>
      <c r="P668" s="244"/>
      <c r="Q668" s="244"/>
      <c r="R668" s="244"/>
      <c r="S668" s="244"/>
      <c r="T668" s="245"/>
      <c r="U668" s="13"/>
      <c r="V668" s="13"/>
      <c r="W668" s="13"/>
      <c r="X668" s="13"/>
      <c r="Y668" s="13"/>
      <c r="Z668" s="13"/>
      <c r="AA668" s="13"/>
      <c r="AB668" s="13"/>
      <c r="AC668" s="13"/>
      <c r="AD668" s="13"/>
      <c r="AE668" s="13"/>
      <c r="AT668" s="246" t="s">
        <v>166</v>
      </c>
      <c r="AU668" s="246" t="s">
        <v>82</v>
      </c>
      <c r="AV668" s="13" t="s">
        <v>85</v>
      </c>
      <c r="AW668" s="13" t="s">
        <v>34</v>
      </c>
      <c r="AX668" s="13" t="s">
        <v>82</v>
      </c>
      <c r="AY668" s="246" t="s">
        <v>158</v>
      </c>
    </row>
    <row r="669" spans="1:65" s="2" customFormat="1" ht="21.75" customHeight="1">
      <c r="A669" s="38"/>
      <c r="B669" s="39"/>
      <c r="C669" s="219" t="s">
        <v>1156</v>
      </c>
      <c r="D669" s="219" t="s">
        <v>159</v>
      </c>
      <c r="E669" s="220" t="s">
        <v>1224</v>
      </c>
      <c r="F669" s="221" t="s">
        <v>1225</v>
      </c>
      <c r="G669" s="222" t="s">
        <v>202</v>
      </c>
      <c r="H669" s="223">
        <v>10</v>
      </c>
      <c r="I669" s="224"/>
      <c r="J669" s="225">
        <f>ROUND(I669*H669,2)</f>
        <v>0</v>
      </c>
      <c r="K669" s="221" t="s">
        <v>213</v>
      </c>
      <c r="L669" s="44"/>
      <c r="M669" s="226" t="s">
        <v>19</v>
      </c>
      <c r="N669" s="227" t="s">
        <v>45</v>
      </c>
      <c r="O669" s="84"/>
      <c r="P669" s="228">
        <f>O669*H669</f>
        <v>0</v>
      </c>
      <c r="Q669" s="228">
        <v>0.3764</v>
      </c>
      <c r="R669" s="228">
        <f>Q669*H669</f>
        <v>3.7640000000000002</v>
      </c>
      <c r="S669" s="228">
        <v>0</v>
      </c>
      <c r="T669" s="229">
        <f>S669*H669</f>
        <v>0</v>
      </c>
      <c r="U669" s="38"/>
      <c r="V669" s="38"/>
      <c r="W669" s="38"/>
      <c r="X669" s="38"/>
      <c r="Y669" s="38"/>
      <c r="Z669" s="38"/>
      <c r="AA669" s="38"/>
      <c r="AB669" s="38"/>
      <c r="AC669" s="38"/>
      <c r="AD669" s="38"/>
      <c r="AE669" s="38"/>
      <c r="AR669" s="230" t="s">
        <v>236</v>
      </c>
      <c r="AT669" s="230" t="s">
        <v>159</v>
      </c>
      <c r="AU669" s="230" t="s">
        <v>82</v>
      </c>
      <c r="AY669" s="17" t="s">
        <v>158</v>
      </c>
      <c r="BE669" s="231">
        <f>IF(N669="základní",J669,0)</f>
        <v>0</v>
      </c>
      <c r="BF669" s="231">
        <f>IF(N669="snížená",J669,0)</f>
        <v>0</v>
      </c>
      <c r="BG669" s="231">
        <f>IF(N669="zákl. přenesená",J669,0)</f>
        <v>0</v>
      </c>
      <c r="BH669" s="231">
        <f>IF(N669="sníž. přenesená",J669,0)</f>
        <v>0</v>
      </c>
      <c r="BI669" s="231">
        <f>IF(N669="nulová",J669,0)</f>
        <v>0</v>
      </c>
      <c r="BJ669" s="17" t="s">
        <v>82</v>
      </c>
      <c r="BK669" s="231">
        <f>ROUND(I669*H669,2)</f>
        <v>0</v>
      </c>
      <c r="BL669" s="17" t="s">
        <v>236</v>
      </c>
      <c r="BM669" s="230" t="s">
        <v>1226</v>
      </c>
    </row>
    <row r="670" spans="1:47" s="2" customFormat="1" ht="12">
      <c r="A670" s="38"/>
      <c r="B670" s="39"/>
      <c r="C670" s="40"/>
      <c r="D670" s="232" t="s">
        <v>165</v>
      </c>
      <c r="E670" s="40"/>
      <c r="F670" s="233" t="s">
        <v>1225</v>
      </c>
      <c r="G670" s="40"/>
      <c r="H670" s="40"/>
      <c r="I670" s="136"/>
      <c r="J670" s="40"/>
      <c r="K670" s="40"/>
      <c r="L670" s="44"/>
      <c r="M670" s="234"/>
      <c r="N670" s="235"/>
      <c r="O670" s="84"/>
      <c r="P670" s="84"/>
      <c r="Q670" s="84"/>
      <c r="R670" s="84"/>
      <c r="S670" s="84"/>
      <c r="T670" s="85"/>
      <c r="U670" s="38"/>
      <c r="V670" s="38"/>
      <c r="W670" s="38"/>
      <c r="X670" s="38"/>
      <c r="Y670" s="38"/>
      <c r="Z670" s="38"/>
      <c r="AA670" s="38"/>
      <c r="AB670" s="38"/>
      <c r="AC670" s="38"/>
      <c r="AD670" s="38"/>
      <c r="AE670" s="38"/>
      <c r="AT670" s="17" t="s">
        <v>165</v>
      </c>
      <c r="AU670" s="17" t="s">
        <v>82</v>
      </c>
    </row>
    <row r="671" spans="1:51" s="13" customFormat="1" ht="12">
      <c r="A671" s="13"/>
      <c r="B671" s="236"/>
      <c r="C671" s="237"/>
      <c r="D671" s="232" t="s">
        <v>166</v>
      </c>
      <c r="E671" s="238" t="s">
        <v>19</v>
      </c>
      <c r="F671" s="239" t="s">
        <v>1529</v>
      </c>
      <c r="G671" s="237"/>
      <c r="H671" s="240">
        <v>10</v>
      </c>
      <c r="I671" s="241"/>
      <c r="J671" s="237"/>
      <c r="K671" s="237"/>
      <c r="L671" s="242"/>
      <c r="M671" s="243"/>
      <c r="N671" s="244"/>
      <c r="O671" s="244"/>
      <c r="P671" s="244"/>
      <c r="Q671" s="244"/>
      <c r="R671" s="244"/>
      <c r="S671" s="244"/>
      <c r="T671" s="245"/>
      <c r="U671" s="13"/>
      <c r="V671" s="13"/>
      <c r="W671" s="13"/>
      <c r="X671" s="13"/>
      <c r="Y671" s="13"/>
      <c r="Z671" s="13"/>
      <c r="AA671" s="13"/>
      <c r="AB671" s="13"/>
      <c r="AC671" s="13"/>
      <c r="AD671" s="13"/>
      <c r="AE671" s="13"/>
      <c r="AT671" s="246" t="s">
        <v>166</v>
      </c>
      <c r="AU671" s="246" t="s">
        <v>82</v>
      </c>
      <c r="AV671" s="13" t="s">
        <v>85</v>
      </c>
      <c r="AW671" s="13" t="s">
        <v>34</v>
      </c>
      <c r="AX671" s="13" t="s">
        <v>82</v>
      </c>
      <c r="AY671" s="246" t="s">
        <v>158</v>
      </c>
    </row>
    <row r="672" spans="1:65" s="2" customFormat="1" ht="21.75" customHeight="1">
      <c r="A672" s="38"/>
      <c r="B672" s="39"/>
      <c r="C672" s="219" t="s">
        <v>1161</v>
      </c>
      <c r="D672" s="219" t="s">
        <v>159</v>
      </c>
      <c r="E672" s="220" t="s">
        <v>1234</v>
      </c>
      <c r="F672" s="221" t="s">
        <v>1479</v>
      </c>
      <c r="G672" s="222" t="s">
        <v>1059</v>
      </c>
      <c r="H672" s="223">
        <v>8.028</v>
      </c>
      <c r="I672" s="224"/>
      <c r="J672" s="225">
        <f>ROUND(I672*H672,2)</f>
        <v>0</v>
      </c>
      <c r="K672" s="221" t="s">
        <v>213</v>
      </c>
      <c r="L672" s="44"/>
      <c r="M672" s="226" t="s">
        <v>19</v>
      </c>
      <c r="N672" s="227" t="s">
        <v>45</v>
      </c>
      <c r="O672" s="84"/>
      <c r="P672" s="228">
        <f>O672*H672</f>
        <v>0</v>
      </c>
      <c r="Q672" s="228">
        <v>0</v>
      </c>
      <c r="R672" s="228">
        <f>Q672*H672</f>
        <v>0</v>
      </c>
      <c r="S672" s="228">
        <v>0</v>
      </c>
      <c r="T672" s="229">
        <f>S672*H672</f>
        <v>0</v>
      </c>
      <c r="U672" s="38"/>
      <c r="V672" s="38"/>
      <c r="W672" s="38"/>
      <c r="X672" s="38"/>
      <c r="Y672" s="38"/>
      <c r="Z672" s="38"/>
      <c r="AA672" s="38"/>
      <c r="AB672" s="38"/>
      <c r="AC672" s="38"/>
      <c r="AD672" s="38"/>
      <c r="AE672" s="38"/>
      <c r="AR672" s="230" t="s">
        <v>236</v>
      </c>
      <c r="AT672" s="230" t="s">
        <v>159</v>
      </c>
      <c r="AU672" s="230" t="s">
        <v>82</v>
      </c>
      <c r="AY672" s="17" t="s">
        <v>158</v>
      </c>
      <c r="BE672" s="231">
        <f>IF(N672="základní",J672,0)</f>
        <v>0</v>
      </c>
      <c r="BF672" s="231">
        <f>IF(N672="snížená",J672,0)</f>
        <v>0</v>
      </c>
      <c r="BG672" s="231">
        <f>IF(N672="zákl. přenesená",J672,0)</f>
        <v>0</v>
      </c>
      <c r="BH672" s="231">
        <f>IF(N672="sníž. přenesená",J672,0)</f>
        <v>0</v>
      </c>
      <c r="BI672" s="231">
        <f>IF(N672="nulová",J672,0)</f>
        <v>0</v>
      </c>
      <c r="BJ672" s="17" t="s">
        <v>82</v>
      </c>
      <c r="BK672" s="231">
        <f>ROUND(I672*H672,2)</f>
        <v>0</v>
      </c>
      <c r="BL672" s="17" t="s">
        <v>236</v>
      </c>
      <c r="BM672" s="230" t="s">
        <v>1236</v>
      </c>
    </row>
    <row r="673" spans="1:47" s="2" customFormat="1" ht="12">
      <c r="A673" s="38"/>
      <c r="B673" s="39"/>
      <c r="C673" s="40"/>
      <c r="D673" s="232" t="s">
        <v>165</v>
      </c>
      <c r="E673" s="40"/>
      <c r="F673" s="233" t="s">
        <v>1479</v>
      </c>
      <c r="G673" s="40"/>
      <c r="H673" s="40"/>
      <c r="I673" s="136"/>
      <c r="J673" s="40"/>
      <c r="K673" s="40"/>
      <c r="L673" s="44"/>
      <c r="M673" s="234"/>
      <c r="N673" s="235"/>
      <c r="O673" s="84"/>
      <c r="P673" s="84"/>
      <c r="Q673" s="84"/>
      <c r="R673" s="84"/>
      <c r="S673" s="84"/>
      <c r="T673" s="85"/>
      <c r="U673" s="38"/>
      <c r="V673" s="38"/>
      <c r="W673" s="38"/>
      <c r="X673" s="38"/>
      <c r="Y673" s="38"/>
      <c r="Z673" s="38"/>
      <c r="AA673" s="38"/>
      <c r="AB673" s="38"/>
      <c r="AC673" s="38"/>
      <c r="AD673" s="38"/>
      <c r="AE673" s="38"/>
      <c r="AT673" s="17" t="s">
        <v>165</v>
      </c>
      <c r="AU673" s="17" t="s">
        <v>82</v>
      </c>
    </row>
    <row r="674" spans="1:51" s="13" customFormat="1" ht="12">
      <c r="A674" s="13"/>
      <c r="B674" s="236"/>
      <c r="C674" s="237"/>
      <c r="D674" s="232" t="s">
        <v>166</v>
      </c>
      <c r="E674" s="238" t="s">
        <v>19</v>
      </c>
      <c r="F674" s="239" t="s">
        <v>1624</v>
      </c>
      <c r="G674" s="237"/>
      <c r="H674" s="240">
        <v>8.028</v>
      </c>
      <c r="I674" s="241"/>
      <c r="J674" s="237"/>
      <c r="K674" s="237"/>
      <c r="L674" s="242"/>
      <c r="M674" s="243"/>
      <c r="N674" s="244"/>
      <c r="O674" s="244"/>
      <c r="P674" s="244"/>
      <c r="Q674" s="244"/>
      <c r="R674" s="244"/>
      <c r="S674" s="244"/>
      <c r="T674" s="245"/>
      <c r="U674" s="13"/>
      <c r="V674" s="13"/>
      <c r="W674" s="13"/>
      <c r="X674" s="13"/>
      <c r="Y674" s="13"/>
      <c r="Z674" s="13"/>
      <c r="AA674" s="13"/>
      <c r="AB674" s="13"/>
      <c r="AC674" s="13"/>
      <c r="AD674" s="13"/>
      <c r="AE674" s="13"/>
      <c r="AT674" s="246" t="s">
        <v>166</v>
      </c>
      <c r="AU674" s="246" t="s">
        <v>82</v>
      </c>
      <c r="AV674" s="13" t="s">
        <v>85</v>
      </c>
      <c r="AW674" s="13" t="s">
        <v>34</v>
      </c>
      <c r="AX674" s="13" t="s">
        <v>82</v>
      </c>
      <c r="AY674" s="246" t="s">
        <v>158</v>
      </c>
    </row>
    <row r="675" spans="1:65" s="2" customFormat="1" ht="21.75" customHeight="1">
      <c r="A675" s="38"/>
      <c r="B675" s="39"/>
      <c r="C675" s="219" t="s">
        <v>1165</v>
      </c>
      <c r="D675" s="219" t="s">
        <v>159</v>
      </c>
      <c r="E675" s="220" t="s">
        <v>1239</v>
      </c>
      <c r="F675" s="221" t="s">
        <v>1240</v>
      </c>
      <c r="G675" s="222" t="s">
        <v>1059</v>
      </c>
      <c r="H675" s="223">
        <v>8.028</v>
      </c>
      <c r="I675" s="224"/>
      <c r="J675" s="225">
        <f>ROUND(I675*H675,2)</f>
        <v>0</v>
      </c>
      <c r="K675" s="221" t="s">
        <v>213</v>
      </c>
      <c r="L675" s="44"/>
      <c r="M675" s="226" t="s">
        <v>19</v>
      </c>
      <c r="N675" s="227" t="s">
        <v>45</v>
      </c>
      <c r="O675" s="84"/>
      <c r="P675" s="228">
        <f>O675*H675</f>
        <v>0</v>
      </c>
      <c r="Q675" s="228">
        <v>0</v>
      </c>
      <c r="R675" s="228">
        <f>Q675*H675</f>
        <v>0</v>
      </c>
      <c r="S675" s="228">
        <v>0</v>
      </c>
      <c r="T675" s="229">
        <f>S675*H675</f>
        <v>0</v>
      </c>
      <c r="U675" s="38"/>
      <c r="V675" s="38"/>
      <c r="W675" s="38"/>
      <c r="X675" s="38"/>
      <c r="Y675" s="38"/>
      <c r="Z675" s="38"/>
      <c r="AA675" s="38"/>
      <c r="AB675" s="38"/>
      <c r="AC675" s="38"/>
      <c r="AD675" s="38"/>
      <c r="AE675" s="38"/>
      <c r="AR675" s="230" t="s">
        <v>236</v>
      </c>
      <c r="AT675" s="230" t="s">
        <v>159</v>
      </c>
      <c r="AU675" s="230" t="s">
        <v>82</v>
      </c>
      <c r="AY675" s="17" t="s">
        <v>158</v>
      </c>
      <c r="BE675" s="231">
        <f>IF(N675="základní",J675,0)</f>
        <v>0</v>
      </c>
      <c r="BF675" s="231">
        <f>IF(N675="snížená",J675,0)</f>
        <v>0</v>
      </c>
      <c r="BG675" s="231">
        <f>IF(N675="zákl. přenesená",J675,0)</f>
        <v>0</v>
      </c>
      <c r="BH675" s="231">
        <f>IF(N675="sníž. přenesená",J675,0)</f>
        <v>0</v>
      </c>
      <c r="BI675" s="231">
        <f>IF(N675="nulová",J675,0)</f>
        <v>0</v>
      </c>
      <c r="BJ675" s="17" t="s">
        <v>82</v>
      </c>
      <c r="BK675" s="231">
        <f>ROUND(I675*H675,2)</f>
        <v>0</v>
      </c>
      <c r="BL675" s="17" t="s">
        <v>236</v>
      </c>
      <c r="BM675" s="230" t="s">
        <v>1241</v>
      </c>
    </row>
    <row r="676" spans="1:47" s="2" customFormat="1" ht="12">
      <c r="A676" s="38"/>
      <c r="B676" s="39"/>
      <c r="C676" s="40"/>
      <c r="D676" s="232" t="s">
        <v>165</v>
      </c>
      <c r="E676" s="40"/>
      <c r="F676" s="233" t="s">
        <v>1240</v>
      </c>
      <c r="G676" s="40"/>
      <c r="H676" s="40"/>
      <c r="I676" s="136"/>
      <c r="J676" s="40"/>
      <c r="K676" s="40"/>
      <c r="L676" s="44"/>
      <c r="M676" s="234"/>
      <c r="N676" s="235"/>
      <c r="O676" s="84"/>
      <c r="P676" s="84"/>
      <c r="Q676" s="84"/>
      <c r="R676" s="84"/>
      <c r="S676" s="84"/>
      <c r="T676" s="85"/>
      <c r="U676" s="38"/>
      <c r="V676" s="38"/>
      <c r="W676" s="38"/>
      <c r="X676" s="38"/>
      <c r="Y676" s="38"/>
      <c r="Z676" s="38"/>
      <c r="AA676" s="38"/>
      <c r="AB676" s="38"/>
      <c r="AC676" s="38"/>
      <c r="AD676" s="38"/>
      <c r="AE676" s="38"/>
      <c r="AT676" s="17" t="s">
        <v>165</v>
      </c>
      <c r="AU676" s="17" t="s">
        <v>82</v>
      </c>
    </row>
    <row r="677" spans="1:51" s="13" customFormat="1" ht="12">
      <c r="A677" s="13"/>
      <c r="B677" s="236"/>
      <c r="C677" s="237"/>
      <c r="D677" s="232" t="s">
        <v>166</v>
      </c>
      <c r="E677" s="238" t="s">
        <v>19</v>
      </c>
      <c r="F677" s="239" t="s">
        <v>1624</v>
      </c>
      <c r="G677" s="237"/>
      <c r="H677" s="240">
        <v>8.028</v>
      </c>
      <c r="I677" s="241"/>
      <c r="J677" s="237"/>
      <c r="K677" s="237"/>
      <c r="L677" s="242"/>
      <c r="M677" s="243"/>
      <c r="N677" s="244"/>
      <c r="O677" s="244"/>
      <c r="P677" s="244"/>
      <c r="Q677" s="244"/>
      <c r="R677" s="244"/>
      <c r="S677" s="244"/>
      <c r="T677" s="245"/>
      <c r="U677" s="13"/>
      <c r="V677" s="13"/>
      <c r="W677" s="13"/>
      <c r="X677" s="13"/>
      <c r="Y677" s="13"/>
      <c r="Z677" s="13"/>
      <c r="AA677" s="13"/>
      <c r="AB677" s="13"/>
      <c r="AC677" s="13"/>
      <c r="AD677" s="13"/>
      <c r="AE677" s="13"/>
      <c r="AT677" s="246" t="s">
        <v>166</v>
      </c>
      <c r="AU677" s="246" t="s">
        <v>82</v>
      </c>
      <c r="AV677" s="13" t="s">
        <v>85</v>
      </c>
      <c r="AW677" s="13" t="s">
        <v>34</v>
      </c>
      <c r="AX677" s="13" t="s">
        <v>82</v>
      </c>
      <c r="AY677" s="246" t="s">
        <v>158</v>
      </c>
    </row>
    <row r="678" spans="1:65" s="2" customFormat="1" ht="16.5" customHeight="1">
      <c r="A678" s="38"/>
      <c r="B678" s="39"/>
      <c r="C678" s="219" t="s">
        <v>1169</v>
      </c>
      <c r="D678" s="219" t="s">
        <v>159</v>
      </c>
      <c r="E678" s="220" t="s">
        <v>1243</v>
      </c>
      <c r="F678" s="221" t="s">
        <v>1244</v>
      </c>
      <c r="G678" s="222" t="s">
        <v>194</v>
      </c>
      <c r="H678" s="223">
        <v>18</v>
      </c>
      <c r="I678" s="224"/>
      <c r="J678" s="225">
        <f>ROUND(I678*H678,2)</f>
        <v>0</v>
      </c>
      <c r="K678" s="221" t="s">
        <v>213</v>
      </c>
      <c r="L678" s="44"/>
      <c r="M678" s="226" t="s">
        <v>19</v>
      </c>
      <c r="N678" s="227" t="s">
        <v>45</v>
      </c>
      <c r="O678" s="84"/>
      <c r="P678" s="228">
        <f>O678*H678</f>
        <v>0</v>
      </c>
      <c r="Q678" s="228">
        <v>0</v>
      </c>
      <c r="R678" s="228">
        <f>Q678*H678</f>
        <v>0</v>
      </c>
      <c r="S678" s="228">
        <v>0</v>
      </c>
      <c r="T678" s="229">
        <f>S678*H678</f>
        <v>0</v>
      </c>
      <c r="U678" s="38"/>
      <c r="V678" s="38"/>
      <c r="W678" s="38"/>
      <c r="X678" s="38"/>
      <c r="Y678" s="38"/>
      <c r="Z678" s="38"/>
      <c r="AA678" s="38"/>
      <c r="AB678" s="38"/>
      <c r="AC678" s="38"/>
      <c r="AD678" s="38"/>
      <c r="AE678" s="38"/>
      <c r="AR678" s="230" t="s">
        <v>236</v>
      </c>
      <c r="AT678" s="230" t="s">
        <v>159</v>
      </c>
      <c r="AU678" s="230" t="s">
        <v>82</v>
      </c>
      <c r="AY678" s="17" t="s">
        <v>158</v>
      </c>
      <c r="BE678" s="231">
        <f>IF(N678="základní",J678,0)</f>
        <v>0</v>
      </c>
      <c r="BF678" s="231">
        <f>IF(N678="snížená",J678,0)</f>
        <v>0</v>
      </c>
      <c r="BG678" s="231">
        <f>IF(N678="zákl. přenesená",J678,0)</f>
        <v>0</v>
      </c>
      <c r="BH678" s="231">
        <f>IF(N678="sníž. přenesená",J678,0)</f>
        <v>0</v>
      </c>
      <c r="BI678" s="231">
        <f>IF(N678="nulová",J678,0)</f>
        <v>0</v>
      </c>
      <c r="BJ678" s="17" t="s">
        <v>82</v>
      </c>
      <c r="BK678" s="231">
        <f>ROUND(I678*H678,2)</f>
        <v>0</v>
      </c>
      <c r="BL678" s="17" t="s">
        <v>236</v>
      </c>
      <c r="BM678" s="230" t="s">
        <v>1245</v>
      </c>
    </row>
    <row r="679" spans="1:47" s="2" customFormat="1" ht="12">
      <c r="A679" s="38"/>
      <c r="B679" s="39"/>
      <c r="C679" s="40"/>
      <c r="D679" s="232" t="s">
        <v>165</v>
      </c>
      <c r="E679" s="40"/>
      <c r="F679" s="233" t="s">
        <v>1244</v>
      </c>
      <c r="G679" s="40"/>
      <c r="H679" s="40"/>
      <c r="I679" s="136"/>
      <c r="J679" s="40"/>
      <c r="K679" s="40"/>
      <c r="L679" s="44"/>
      <c r="M679" s="234"/>
      <c r="N679" s="235"/>
      <c r="O679" s="84"/>
      <c r="P679" s="84"/>
      <c r="Q679" s="84"/>
      <c r="R679" s="84"/>
      <c r="S679" s="84"/>
      <c r="T679" s="85"/>
      <c r="U679" s="38"/>
      <c r="V679" s="38"/>
      <c r="W679" s="38"/>
      <c r="X679" s="38"/>
      <c r="Y679" s="38"/>
      <c r="Z679" s="38"/>
      <c r="AA679" s="38"/>
      <c r="AB679" s="38"/>
      <c r="AC679" s="38"/>
      <c r="AD679" s="38"/>
      <c r="AE679" s="38"/>
      <c r="AT679" s="17" t="s">
        <v>165</v>
      </c>
      <c r="AU679" s="17" t="s">
        <v>82</v>
      </c>
    </row>
    <row r="680" spans="1:51" s="13" customFormat="1" ht="12">
      <c r="A680" s="13"/>
      <c r="B680" s="236"/>
      <c r="C680" s="237"/>
      <c r="D680" s="232" t="s">
        <v>166</v>
      </c>
      <c r="E680" s="238" t="s">
        <v>19</v>
      </c>
      <c r="F680" s="239" t="s">
        <v>1627</v>
      </c>
      <c r="G680" s="237"/>
      <c r="H680" s="240">
        <v>18</v>
      </c>
      <c r="I680" s="241"/>
      <c r="J680" s="237"/>
      <c r="K680" s="237"/>
      <c r="L680" s="242"/>
      <c r="M680" s="243"/>
      <c r="N680" s="244"/>
      <c r="O680" s="244"/>
      <c r="P680" s="244"/>
      <c r="Q680" s="244"/>
      <c r="R680" s="244"/>
      <c r="S680" s="244"/>
      <c r="T680" s="245"/>
      <c r="U680" s="13"/>
      <c r="V680" s="13"/>
      <c r="W680" s="13"/>
      <c r="X680" s="13"/>
      <c r="Y680" s="13"/>
      <c r="Z680" s="13"/>
      <c r="AA680" s="13"/>
      <c r="AB680" s="13"/>
      <c r="AC680" s="13"/>
      <c r="AD680" s="13"/>
      <c r="AE680" s="13"/>
      <c r="AT680" s="246" t="s">
        <v>166</v>
      </c>
      <c r="AU680" s="246" t="s">
        <v>82</v>
      </c>
      <c r="AV680" s="13" t="s">
        <v>85</v>
      </c>
      <c r="AW680" s="13" t="s">
        <v>34</v>
      </c>
      <c r="AX680" s="13" t="s">
        <v>82</v>
      </c>
      <c r="AY680" s="246" t="s">
        <v>158</v>
      </c>
    </row>
    <row r="681" spans="1:65" s="2" customFormat="1" ht="21.75" customHeight="1">
      <c r="A681" s="38"/>
      <c r="B681" s="39"/>
      <c r="C681" s="219" t="s">
        <v>1174</v>
      </c>
      <c r="D681" s="219" t="s">
        <v>159</v>
      </c>
      <c r="E681" s="220" t="s">
        <v>1120</v>
      </c>
      <c r="F681" s="221" t="s">
        <v>1121</v>
      </c>
      <c r="G681" s="222" t="s">
        <v>194</v>
      </c>
      <c r="H681" s="223">
        <v>20</v>
      </c>
      <c r="I681" s="224"/>
      <c r="J681" s="225">
        <f>ROUND(I681*H681,2)</f>
        <v>0</v>
      </c>
      <c r="K681" s="221" t="s">
        <v>213</v>
      </c>
      <c r="L681" s="44"/>
      <c r="M681" s="226" t="s">
        <v>19</v>
      </c>
      <c r="N681" s="227" t="s">
        <v>45</v>
      </c>
      <c r="O681" s="84"/>
      <c r="P681" s="228">
        <f>O681*H681</f>
        <v>0</v>
      </c>
      <c r="Q681" s="228">
        <v>0</v>
      </c>
      <c r="R681" s="228">
        <f>Q681*H681</f>
        <v>0</v>
      </c>
      <c r="S681" s="228">
        <v>0</v>
      </c>
      <c r="T681" s="229">
        <f>S681*H681</f>
        <v>0</v>
      </c>
      <c r="U681" s="38"/>
      <c r="V681" s="38"/>
      <c r="W681" s="38"/>
      <c r="X681" s="38"/>
      <c r="Y681" s="38"/>
      <c r="Z681" s="38"/>
      <c r="AA681" s="38"/>
      <c r="AB681" s="38"/>
      <c r="AC681" s="38"/>
      <c r="AD681" s="38"/>
      <c r="AE681" s="38"/>
      <c r="AR681" s="230" t="s">
        <v>236</v>
      </c>
      <c r="AT681" s="230" t="s">
        <v>159</v>
      </c>
      <c r="AU681" s="230" t="s">
        <v>82</v>
      </c>
      <c r="AY681" s="17" t="s">
        <v>158</v>
      </c>
      <c r="BE681" s="231">
        <f>IF(N681="základní",J681,0)</f>
        <v>0</v>
      </c>
      <c r="BF681" s="231">
        <f>IF(N681="snížená",J681,0)</f>
        <v>0</v>
      </c>
      <c r="BG681" s="231">
        <f>IF(N681="zákl. přenesená",J681,0)</f>
        <v>0</v>
      </c>
      <c r="BH681" s="231">
        <f>IF(N681="sníž. přenesená",J681,0)</f>
        <v>0</v>
      </c>
      <c r="BI681" s="231">
        <f>IF(N681="nulová",J681,0)</f>
        <v>0</v>
      </c>
      <c r="BJ681" s="17" t="s">
        <v>82</v>
      </c>
      <c r="BK681" s="231">
        <f>ROUND(I681*H681,2)</f>
        <v>0</v>
      </c>
      <c r="BL681" s="17" t="s">
        <v>236</v>
      </c>
      <c r="BM681" s="230" t="s">
        <v>1122</v>
      </c>
    </row>
    <row r="682" spans="1:47" s="2" customFormat="1" ht="12">
      <c r="A682" s="38"/>
      <c r="B682" s="39"/>
      <c r="C682" s="40"/>
      <c r="D682" s="232" t="s">
        <v>165</v>
      </c>
      <c r="E682" s="40"/>
      <c r="F682" s="233" t="s">
        <v>1123</v>
      </c>
      <c r="G682" s="40"/>
      <c r="H682" s="40"/>
      <c r="I682" s="136"/>
      <c r="J682" s="40"/>
      <c r="K682" s="40"/>
      <c r="L682" s="44"/>
      <c r="M682" s="234"/>
      <c r="N682" s="235"/>
      <c r="O682" s="84"/>
      <c r="P682" s="84"/>
      <c r="Q682" s="84"/>
      <c r="R682" s="84"/>
      <c r="S682" s="84"/>
      <c r="T682" s="85"/>
      <c r="U682" s="38"/>
      <c r="V682" s="38"/>
      <c r="W682" s="38"/>
      <c r="X682" s="38"/>
      <c r="Y682" s="38"/>
      <c r="Z682" s="38"/>
      <c r="AA682" s="38"/>
      <c r="AB682" s="38"/>
      <c r="AC682" s="38"/>
      <c r="AD682" s="38"/>
      <c r="AE682" s="38"/>
      <c r="AT682" s="17" t="s">
        <v>165</v>
      </c>
      <c r="AU682" s="17" t="s">
        <v>82</v>
      </c>
    </row>
    <row r="683" spans="1:47" s="2" customFormat="1" ht="12">
      <c r="A683" s="38"/>
      <c r="B683" s="39"/>
      <c r="C683" s="40"/>
      <c r="D683" s="232" t="s">
        <v>216</v>
      </c>
      <c r="E683" s="40"/>
      <c r="F683" s="258" t="s">
        <v>1124</v>
      </c>
      <c r="G683" s="40"/>
      <c r="H683" s="40"/>
      <c r="I683" s="136"/>
      <c r="J683" s="40"/>
      <c r="K683" s="40"/>
      <c r="L683" s="44"/>
      <c r="M683" s="234"/>
      <c r="N683" s="235"/>
      <c r="O683" s="84"/>
      <c r="P683" s="84"/>
      <c r="Q683" s="84"/>
      <c r="R683" s="84"/>
      <c r="S683" s="84"/>
      <c r="T683" s="85"/>
      <c r="U683" s="38"/>
      <c r="V683" s="38"/>
      <c r="W683" s="38"/>
      <c r="X683" s="38"/>
      <c r="Y683" s="38"/>
      <c r="Z683" s="38"/>
      <c r="AA683" s="38"/>
      <c r="AB683" s="38"/>
      <c r="AC683" s="38"/>
      <c r="AD683" s="38"/>
      <c r="AE683" s="38"/>
      <c r="AT683" s="17" t="s">
        <v>216</v>
      </c>
      <c r="AU683" s="17" t="s">
        <v>82</v>
      </c>
    </row>
    <row r="684" spans="1:51" s="13" customFormat="1" ht="12">
      <c r="A684" s="13"/>
      <c r="B684" s="236"/>
      <c r="C684" s="237"/>
      <c r="D684" s="232" t="s">
        <v>166</v>
      </c>
      <c r="E684" s="238" t="s">
        <v>19</v>
      </c>
      <c r="F684" s="239" t="s">
        <v>1609</v>
      </c>
      <c r="G684" s="237"/>
      <c r="H684" s="240">
        <v>20</v>
      </c>
      <c r="I684" s="241"/>
      <c r="J684" s="237"/>
      <c r="K684" s="237"/>
      <c r="L684" s="242"/>
      <c r="M684" s="243"/>
      <c r="N684" s="244"/>
      <c r="O684" s="244"/>
      <c r="P684" s="244"/>
      <c r="Q684" s="244"/>
      <c r="R684" s="244"/>
      <c r="S684" s="244"/>
      <c r="T684" s="245"/>
      <c r="U684" s="13"/>
      <c r="V684" s="13"/>
      <c r="W684" s="13"/>
      <c r="X684" s="13"/>
      <c r="Y684" s="13"/>
      <c r="Z684" s="13"/>
      <c r="AA684" s="13"/>
      <c r="AB684" s="13"/>
      <c r="AC684" s="13"/>
      <c r="AD684" s="13"/>
      <c r="AE684" s="13"/>
      <c r="AT684" s="246" t="s">
        <v>166</v>
      </c>
      <c r="AU684" s="246" t="s">
        <v>82</v>
      </c>
      <c r="AV684" s="13" t="s">
        <v>85</v>
      </c>
      <c r="AW684" s="13" t="s">
        <v>34</v>
      </c>
      <c r="AX684" s="13" t="s">
        <v>82</v>
      </c>
      <c r="AY684" s="246" t="s">
        <v>158</v>
      </c>
    </row>
    <row r="685" spans="1:65" s="2" customFormat="1" ht="21.75" customHeight="1">
      <c r="A685" s="38"/>
      <c r="B685" s="39"/>
      <c r="C685" s="219" t="s">
        <v>1181</v>
      </c>
      <c r="D685" s="219" t="s">
        <v>159</v>
      </c>
      <c r="E685" s="220" t="s">
        <v>1126</v>
      </c>
      <c r="F685" s="221" t="s">
        <v>1127</v>
      </c>
      <c r="G685" s="222" t="s">
        <v>162</v>
      </c>
      <c r="H685" s="223">
        <v>2</v>
      </c>
      <c r="I685" s="224"/>
      <c r="J685" s="225">
        <f>ROUND(I685*H685,2)</f>
        <v>0</v>
      </c>
      <c r="K685" s="221" t="s">
        <v>213</v>
      </c>
      <c r="L685" s="44"/>
      <c r="M685" s="226" t="s">
        <v>19</v>
      </c>
      <c r="N685" s="227" t="s">
        <v>45</v>
      </c>
      <c r="O685" s="84"/>
      <c r="P685" s="228">
        <f>O685*H685</f>
        <v>0</v>
      </c>
      <c r="Q685" s="228">
        <v>0</v>
      </c>
      <c r="R685" s="228">
        <f>Q685*H685</f>
        <v>0</v>
      </c>
      <c r="S685" s="228">
        <v>0</v>
      </c>
      <c r="T685" s="229">
        <f>S685*H685</f>
        <v>0</v>
      </c>
      <c r="U685" s="38"/>
      <c r="V685" s="38"/>
      <c r="W685" s="38"/>
      <c r="X685" s="38"/>
      <c r="Y685" s="38"/>
      <c r="Z685" s="38"/>
      <c r="AA685" s="38"/>
      <c r="AB685" s="38"/>
      <c r="AC685" s="38"/>
      <c r="AD685" s="38"/>
      <c r="AE685" s="38"/>
      <c r="AR685" s="230" t="s">
        <v>236</v>
      </c>
      <c r="AT685" s="230" t="s">
        <v>159</v>
      </c>
      <c r="AU685" s="230" t="s">
        <v>82</v>
      </c>
      <c r="AY685" s="17" t="s">
        <v>158</v>
      </c>
      <c r="BE685" s="231">
        <f>IF(N685="základní",J685,0)</f>
        <v>0</v>
      </c>
      <c r="BF685" s="231">
        <f>IF(N685="snížená",J685,0)</f>
        <v>0</v>
      </c>
      <c r="BG685" s="231">
        <f>IF(N685="zákl. přenesená",J685,0)</f>
        <v>0</v>
      </c>
      <c r="BH685" s="231">
        <f>IF(N685="sníž. přenesená",J685,0)</f>
        <v>0</v>
      </c>
      <c r="BI685" s="231">
        <f>IF(N685="nulová",J685,0)</f>
        <v>0</v>
      </c>
      <c r="BJ685" s="17" t="s">
        <v>82</v>
      </c>
      <c r="BK685" s="231">
        <f>ROUND(I685*H685,2)</f>
        <v>0</v>
      </c>
      <c r="BL685" s="17" t="s">
        <v>236</v>
      </c>
      <c r="BM685" s="230" t="s">
        <v>1128</v>
      </c>
    </row>
    <row r="686" spans="1:47" s="2" customFormat="1" ht="12">
      <c r="A686" s="38"/>
      <c r="B686" s="39"/>
      <c r="C686" s="40"/>
      <c r="D686" s="232" t="s">
        <v>165</v>
      </c>
      <c r="E686" s="40"/>
      <c r="F686" s="233" t="s">
        <v>1129</v>
      </c>
      <c r="G686" s="40"/>
      <c r="H686" s="40"/>
      <c r="I686" s="136"/>
      <c r="J686" s="40"/>
      <c r="K686" s="40"/>
      <c r="L686" s="44"/>
      <c r="M686" s="234"/>
      <c r="N686" s="235"/>
      <c r="O686" s="84"/>
      <c r="P686" s="84"/>
      <c r="Q686" s="84"/>
      <c r="R686" s="84"/>
      <c r="S686" s="84"/>
      <c r="T686" s="85"/>
      <c r="U686" s="38"/>
      <c r="V686" s="38"/>
      <c r="W686" s="38"/>
      <c r="X686" s="38"/>
      <c r="Y686" s="38"/>
      <c r="Z686" s="38"/>
      <c r="AA686" s="38"/>
      <c r="AB686" s="38"/>
      <c r="AC686" s="38"/>
      <c r="AD686" s="38"/>
      <c r="AE686" s="38"/>
      <c r="AT686" s="17" t="s">
        <v>165</v>
      </c>
      <c r="AU686" s="17" t="s">
        <v>82</v>
      </c>
    </row>
    <row r="687" spans="1:47" s="2" customFormat="1" ht="12">
      <c r="A687" s="38"/>
      <c r="B687" s="39"/>
      <c r="C687" s="40"/>
      <c r="D687" s="232" t="s">
        <v>216</v>
      </c>
      <c r="E687" s="40"/>
      <c r="F687" s="258" t="s">
        <v>1118</v>
      </c>
      <c r="G687" s="40"/>
      <c r="H687" s="40"/>
      <c r="I687" s="136"/>
      <c r="J687" s="40"/>
      <c r="K687" s="40"/>
      <c r="L687" s="44"/>
      <c r="M687" s="234"/>
      <c r="N687" s="235"/>
      <c r="O687" s="84"/>
      <c r="P687" s="84"/>
      <c r="Q687" s="84"/>
      <c r="R687" s="84"/>
      <c r="S687" s="84"/>
      <c r="T687" s="85"/>
      <c r="U687" s="38"/>
      <c r="V687" s="38"/>
      <c r="W687" s="38"/>
      <c r="X687" s="38"/>
      <c r="Y687" s="38"/>
      <c r="Z687" s="38"/>
      <c r="AA687" s="38"/>
      <c r="AB687" s="38"/>
      <c r="AC687" s="38"/>
      <c r="AD687" s="38"/>
      <c r="AE687" s="38"/>
      <c r="AT687" s="17" t="s">
        <v>216</v>
      </c>
      <c r="AU687" s="17" t="s">
        <v>82</v>
      </c>
    </row>
    <row r="688" spans="1:51" s="13" customFormat="1" ht="12">
      <c r="A688" s="13"/>
      <c r="B688" s="236"/>
      <c r="C688" s="237"/>
      <c r="D688" s="232" t="s">
        <v>166</v>
      </c>
      <c r="E688" s="238" t="s">
        <v>19</v>
      </c>
      <c r="F688" s="239" t="s">
        <v>1531</v>
      </c>
      <c r="G688" s="237"/>
      <c r="H688" s="240">
        <v>2</v>
      </c>
      <c r="I688" s="241"/>
      <c r="J688" s="237"/>
      <c r="K688" s="237"/>
      <c r="L688" s="242"/>
      <c r="M688" s="243"/>
      <c r="N688" s="244"/>
      <c r="O688" s="244"/>
      <c r="P688" s="244"/>
      <c r="Q688" s="244"/>
      <c r="R688" s="244"/>
      <c r="S688" s="244"/>
      <c r="T688" s="245"/>
      <c r="U688" s="13"/>
      <c r="V688" s="13"/>
      <c r="W688" s="13"/>
      <c r="X688" s="13"/>
      <c r="Y688" s="13"/>
      <c r="Z688" s="13"/>
      <c r="AA688" s="13"/>
      <c r="AB688" s="13"/>
      <c r="AC688" s="13"/>
      <c r="AD688" s="13"/>
      <c r="AE688" s="13"/>
      <c r="AT688" s="246" t="s">
        <v>166</v>
      </c>
      <c r="AU688" s="246" t="s">
        <v>82</v>
      </c>
      <c r="AV688" s="13" t="s">
        <v>85</v>
      </c>
      <c r="AW688" s="13" t="s">
        <v>34</v>
      </c>
      <c r="AX688" s="13" t="s">
        <v>82</v>
      </c>
      <c r="AY688" s="246" t="s">
        <v>158</v>
      </c>
    </row>
    <row r="689" spans="1:65" s="2" customFormat="1" ht="21.75" customHeight="1">
      <c r="A689" s="38"/>
      <c r="B689" s="39"/>
      <c r="C689" s="219" t="s">
        <v>1186</v>
      </c>
      <c r="D689" s="219" t="s">
        <v>159</v>
      </c>
      <c r="E689" s="220" t="s">
        <v>1132</v>
      </c>
      <c r="F689" s="221" t="s">
        <v>1133</v>
      </c>
      <c r="G689" s="222" t="s">
        <v>162</v>
      </c>
      <c r="H689" s="223">
        <v>2</v>
      </c>
      <c r="I689" s="224"/>
      <c r="J689" s="225">
        <f>ROUND(I689*H689,2)</f>
        <v>0</v>
      </c>
      <c r="K689" s="221" t="s">
        <v>213</v>
      </c>
      <c r="L689" s="44"/>
      <c r="M689" s="226" t="s">
        <v>19</v>
      </c>
      <c r="N689" s="227" t="s">
        <v>45</v>
      </c>
      <c r="O689" s="84"/>
      <c r="P689" s="228">
        <f>O689*H689</f>
        <v>0</v>
      </c>
      <c r="Q689" s="228">
        <v>0</v>
      </c>
      <c r="R689" s="228">
        <f>Q689*H689</f>
        <v>0</v>
      </c>
      <c r="S689" s="228">
        <v>0</v>
      </c>
      <c r="T689" s="229">
        <f>S689*H689</f>
        <v>0</v>
      </c>
      <c r="U689" s="38"/>
      <c r="V689" s="38"/>
      <c r="W689" s="38"/>
      <c r="X689" s="38"/>
      <c r="Y689" s="38"/>
      <c r="Z689" s="38"/>
      <c r="AA689" s="38"/>
      <c r="AB689" s="38"/>
      <c r="AC689" s="38"/>
      <c r="AD689" s="38"/>
      <c r="AE689" s="38"/>
      <c r="AR689" s="230" t="s">
        <v>236</v>
      </c>
      <c r="AT689" s="230" t="s">
        <v>159</v>
      </c>
      <c r="AU689" s="230" t="s">
        <v>82</v>
      </c>
      <c r="AY689" s="17" t="s">
        <v>158</v>
      </c>
      <c r="BE689" s="231">
        <f>IF(N689="základní",J689,0)</f>
        <v>0</v>
      </c>
      <c r="BF689" s="231">
        <f>IF(N689="snížená",J689,0)</f>
        <v>0</v>
      </c>
      <c r="BG689" s="231">
        <f>IF(N689="zákl. přenesená",J689,0)</f>
        <v>0</v>
      </c>
      <c r="BH689" s="231">
        <f>IF(N689="sníž. přenesená",J689,0)</f>
        <v>0</v>
      </c>
      <c r="BI689" s="231">
        <f>IF(N689="nulová",J689,0)</f>
        <v>0</v>
      </c>
      <c r="BJ689" s="17" t="s">
        <v>82</v>
      </c>
      <c r="BK689" s="231">
        <f>ROUND(I689*H689,2)</f>
        <v>0</v>
      </c>
      <c r="BL689" s="17" t="s">
        <v>236</v>
      </c>
      <c r="BM689" s="230" t="s">
        <v>1134</v>
      </c>
    </row>
    <row r="690" spans="1:47" s="2" customFormat="1" ht="12">
      <c r="A690" s="38"/>
      <c r="B690" s="39"/>
      <c r="C690" s="40"/>
      <c r="D690" s="232" t="s">
        <v>165</v>
      </c>
      <c r="E690" s="40"/>
      <c r="F690" s="233" t="s">
        <v>1135</v>
      </c>
      <c r="G690" s="40"/>
      <c r="H690" s="40"/>
      <c r="I690" s="136"/>
      <c r="J690" s="40"/>
      <c r="K690" s="40"/>
      <c r="L690" s="44"/>
      <c r="M690" s="234"/>
      <c r="N690" s="235"/>
      <c r="O690" s="84"/>
      <c r="P690" s="84"/>
      <c r="Q690" s="84"/>
      <c r="R690" s="84"/>
      <c r="S690" s="84"/>
      <c r="T690" s="85"/>
      <c r="U690" s="38"/>
      <c r="V690" s="38"/>
      <c r="W690" s="38"/>
      <c r="X690" s="38"/>
      <c r="Y690" s="38"/>
      <c r="Z690" s="38"/>
      <c r="AA690" s="38"/>
      <c r="AB690" s="38"/>
      <c r="AC690" s="38"/>
      <c r="AD690" s="38"/>
      <c r="AE690" s="38"/>
      <c r="AT690" s="17" t="s">
        <v>165</v>
      </c>
      <c r="AU690" s="17" t="s">
        <v>82</v>
      </c>
    </row>
    <row r="691" spans="1:47" s="2" customFormat="1" ht="12">
      <c r="A691" s="38"/>
      <c r="B691" s="39"/>
      <c r="C691" s="40"/>
      <c r="D691" s="232" t="s">
        <v>216</v>
      </c>
      <c r="E691" s="40"/>
      <c r="F691" s="258" t="s">
        <v>1124</v>
      </c>
      <c r="G691" s="40"/>
      <c r="H691" s="40"/>
      <c r="I691" s="136"/>
      <c r="J691" s="40"/>
      <c r="K691" s="40"/>
      <c r="L691" s="44"/>
      <c r="M691" s="234"/>
      <c r="N691" s="235"/>
      <c r="O691" s="84"/>
      <c r="P691" s="84"/>
      <c r="Q691" s="84"/>
      <c r="R691" s="84"/>
      <c r="S691" s="84"/>
      <c r="T691" s="85"/>
      <c r="U691" s="38"/>
      <c r="V691" s="38"/>
      <c r="W691" s="38"/>
      <c r="X691" s="38"/>
      <c r="Y691" s="38"/>
      <c r="Z691" s="38"/>
      <c r="AA691" s="38"/>
      <c r="AB691" s="38"/>
      <c r="AC691" s="38"/>
      <c r="AD691" s="38"/>
      <c r="AE691" s="38"/>
      <c r="AT691" s="17" t="s">
        <v>216</v>
      </c>
      <c r="AU691" s="17" t="s">
        <v>82</v>
      </c>
    </row>
    <row r="692" spans="1:51" s="13" customFormat="1" ht="12">
      <c r="A692" s="13"/>
      <c r="B692" s="236"/>
      <c r="C692" s="237"/>
      <c r="D692" s="232" t="s">
        <v>166</v>
      </c>
      <c r="E692" s="238" t="s">
        <v>19</v>
      </c>
      <c r="F692" s="239" t="s">
        <v>1531</v>
      </c>
      <c r="G692" s="237"/>
      <c r="H692" s="240">
        <v>2</v>
      </c>
      <c r="I692" s="241"/>
      <c r="J692" s="237"/>
      <c r="K692" s="237"/>
      <c r="L692" s="242"/>
      <c r="M692" s="243"/>
      <c r="N692" s="244"/>
      <c r="O692" s="244"/>
      <c r="P692" s="244"/>
      <c r="Q692" s="244"/>
      <c r="R692" s="244"/>
      <c r="S692" s="244"/>
      <c r="T692" s="245"/>
      <c r="U692" s="13"/>
      <c r="V692" s="13"/>
      <c r="W692" s="13"/>
      <c r="X692" s="13"/>
      <c r="Y692" s="13"/>
      <c r="Z692" s="13"/>
      <c r="AA692" s="13"/>
      <c r="AB692" s="13"/>
      <c r="AC692" s="13"/>
      <c r="AD692" s="13"/>
      <c r="AE692" s="13"/>
      <c r="AT692" s="246" t="s">
        <v>166</v>
      </c>
      <c r="AU692" s="246" t="s">
        <v>82</v>
      </c>
      <c r="AV692" s="13" t="s">
        <v>85</v>
      </c>
      <c r="AW692" s="13" t="s">
        <v>34</v>
      </c>
      <c r="AX692" s="13" t="s">
        <v>82</v>
      </c>
      <c r="AY692" s="246" t="s">
        <v>158</v>
      </c>
    </row>
    <row r="693" spans="1:65" s="2" customFormat="1" ht="21.75" customHeight="1">
      <c r="A693" s="38"/>
      <c r="B693" s="39"/>
      <c r="C693" s="219" t="s">
        <v>1192</v>
      </c>
      <c r="D693" s="219" t="s">
        <v>159</v>
      </c>
      <c r="E693" s="220" t="s">
        <v>1481</v>
      </c>
      <c r="F693" s="221" t="s">
        <v>1482</v>
      </c>
      <c r="G693" s="222" t="s">
        <v>162</v>
      </c>
      <c r="H693" s="223">
        <v>2</v>
      </c>
      <c r="I693" s="224"/>
      <c r="J693" s="225">
        <f>ROUND(I693*H693,2)</f>
        <v>0</v>
      </c>
      <c r="K693" s="221" t="s">
        <v>213</v>
      </c>
      <c r="L693" s="44"/>
      <c r="M693" s="226" t="s">
        <v>19</v>
      </c>
      <c r="N693" s="227" t="s">
        <v>45</v>
      </c>
      <c r="O693" s="84"/>
      <c r="P693" s="228">
        <f>O693*H693</f>
        <v>0</v>
      </c>
      <c r="Q693" s="228">
        <v>0.11934</v>
      </c>
      <c r="R693" s="228">
        <f>Q693*H693</f>
        <v>0.23868</v>
      </c>
      <c r="S693" s="228">
        <v>0</v>
      </c>
      <c r="T693" s="229">
        <f>S693*H693</f>
        <v>0</v>
      </c>
      <c r="U693" s="38"/>
      <c r="V693" s="38"/>
      <c r="W693" s="38"/>
      <c r="X693" s="38"/>
      <c r="Y693" s="38"/>
      <c r="Z693" s="38"/>
      <c r="AA693" s="38"/>
      <c r="AB693" s="38"/>
      <c r="AC693" s="38"/>
      <c r="AD693" s="38"/>
      <c r="AE693" s="38"/>
      <c r="AR693" s="230" t="s">
        <v>236</v>
      </c>
      <c r="AT693" s="230" t="s">
        <v>159</v>
      </c>
      <c r="AU693" s="230" t="s">
        <v>82</v>
      </c>
      <c r="AY693" s="17" t="s">
        <v>158</v>
      </c>
      <c r="BE693" s="231">
        <f>IF(N693="základní",J693,0)</f>
        <v>0</v>
      </c>
      <c r="BF693" s="231">
        <f>IF(N693="snížená",J693,0)</f>
        <v>0</v>
      </c>
      <c r="BG693" s="231">
        <f>IF(N693="zákl. přenesená",J693,0)</f>
        <v>0</v>
      </c>
      <c r="BH693" s="231">
        <f>IF(N693="sníž. přenesená",J693,0)</f>
        <v>0</v>
      </c>
      <c r="BI693" s="231">
        <f>IF(N693="nulová",J693,0)</f>
        <v>0</v>
      </c>
      <c r="BJ693" s="17" t="s">
        <v>82</v>
      </c>
      <c r="BK693" s="231">
        <f>ROUND(I693*H693,2)</f>
        <v>0</v>
      </c>
      <c r="BL693" s="17" t="s">
        <v>236</v>
      </c>
      <c r="BM693" s="230" t="s">
        <v>1483</v>
      </c>
    </row>
    <row r="694" spans="1:47" s="2" customFormat="1" ht="12">
      <c r="A694" s="38"/>
      <c r="B694" s="39"/>
      <c r="C694" s="40"/>
      <c r="D694" s="232" t="s">
        <v>165</v>
      </c>
      <c r="E694" s="40"/>
      <c r="F694" s="233" t="s">
        <v>1484</v>
      </c>
      <c r="G694" s="40"/>
      <c r="H694" s="40"/>
      <c r="I694" s="136"/>
      <c r="J694" s="40"/>
      <c r="K694" s="40"/>
      <c r="L694" s="44"/>
      <c r="M694" s="234"/>
      <c r="N694" s="235"/>
      <c r="O694" s="84"/>
      <c r="P694" s="84"/>
      <c r="Q694" s="84"/>
      <c r="R694" s="84"/>
      <c r="S694" s="84"/>
      <c r="T694" s="85"/>
      <c r="U694" s="38"/>
      <c r="V694" s="38"/>
      <c r="W694" s="38"/>
      <c r="X694" s="38"/>
      <c r="Y694" s="38"/>
      <c r="Z694" s="38"/>
      <c r="AA694" s="38"/>
      <c r="AB694" s="38"/>
      <c r="AC694" s="38"/>
      <c r="AD694" s="38"/>
      <c r="AE694" s="38"/>
      <c r="AT694" s="17" t="s">
        <v>165</v>
      </c>
      <c r="AU694" s="17" t="s">
        <v>82</v>
      </c>
    </row>
    <row r="695" spans="1:47" s="2" customFormat="1" ht="12">
      <c r="A695" s="38"/>
      <c r="B695" s="39"/>
      <c r="C695" s="40"/>
      <c r="D695" s="232" t="s">
        <v>216</v>
      </c>
      <c r="E695" s="40"/>
      <c r="F695" s="258" t="s">
        <v>1124</v>
      </c>
      <c r="G695" s="40"/>
      <c r="H695" s="40"/>
      <c r="I695" s="136"/>
      <c r="J695" s="40"/>
      <c r="K695" s="40"/>
      <c r="L695" s="44"/>
      <c r="M695" s="234"/>
      <c r="N695" s="235"/>
      <c r="O695" s="84"/>
      <c r="P695" s="84"/>
      <c r="Q695" s="84"/>
      <c r="R695" s="84"/>
      <c r="S695" s="84"/>
      <c r="T695" s="85"/>
      <c r="U695" s="38"/>
      <c r="V695" s="38"/>
      <c r="W695" s="38"/>
      <c r="X695" s="38"/>
      <c r="Y695" s="38"/>
      <c r="Z695" s="38"/>
      <c r="AA695" s="38"/>
      <c r="AB695" s="38"/>
      <c r="AC695" s="38"/>
      <c r="AD695" s="38"/>
      <c r="AE695" s="38"/>
      <c r="AT695" s="17" t="s">
        <v>216</v>
      </c>
      <c r="AU695" s="17" t="s">
        <v>82</v>
      </c>
    </row>
    <row r="696" spans="1:51" s="13" customFormat="1" ht="12">
      <c r="A696" s="13"/>
      <c r="B696" s="236"/>
      <c r="C696" s="237"/>
      <c r="D696" s="232" t="s">
        <v>166</v>
      </c>
      <c r="E696" s="238" t="s">
        <v>19</v>
      </c>
      <c r="F696" s="239" t="s">
        <v>1531</v>
      </c>
      <c r="G696" s="237"/>
      <c r="H696" s="240">
        <v>2</v>
      </c>
      <c r="I696" s="241"/>
      <c r="J696" s="237"/>
      <c r="K696" s="237"/>
      <c r="L696" s="242"/>
      <c r="M696" s="243"/>
      <c r="N696" s="244"/>
      <c r="O696" s="244"/>
      <c r="P696" s="244"/>
      <c r="Q696" s="244"/>
      <c r="R696" s="244"/>
      <c r="S696" s="244"/>
      <c r="T696" s="245"/>
      <c r="U696" s="13"/>
      <c r="V696" s="13"/>
      <c r="W696" s="13"/>
      <c r="X696" s="13"/>
      <c r="Y696" s="13"/>
      <c r="Z696" s="13"/>
      <c r="AA696" s="13"/>
      <c r="AB696" s="13"/>
      <c r="AC696" s="13"/>
      <c r="AD696" s="13"/>
      <c r="AE696" s="13"/>
      <c r="AT696" s="246" t="s">
        <v>166</v>
      </c>
      <c r="AU696" s="246" t="s">
        <v>82</v>
      </c>
      <c r="AV696" s="13" t="s">
        <v>85</v>
      </c>
      <c r="AW696" s="13" t="s">
        <v>34</v>
      </c>
      <c r="AX696" s="13" t="s">
        <v>82</v>
      </c>
      <c r="AY696" s="246" t="s">
        <v>158</v>
      </c>
    </row>
    <row r="697" spans="1:65" s="2" customFormat="1" ht="16.5" customHeight="1">
      <c r="A697" s="38"/>
      <c r="B697" s="39"/>
      <c r="C697" s="259" t="s">
        <v>1197</v>
      </c>
      <c r="D697" s="259" t="s">
        <v>199</v>
      </c>
      <c r="E697" s="260" t="s">
        <v>1485</v>
      </c>
      <c r="F697" s="261" t="s">
        <v>1486</v>
      </c>
      <c r="G697" s="262" t="s">
        <v>162</v>
      </c>
      <c r="H697" s="263">
        <v>1</v>
      </c>
      <c r="I697" s="264"/>
      <c r="J697" s="265">
        <f>ROUND(I697*H697,2)</f>
        <v>0</v>
      </c>
      <c r="K697" s="261" t="s">
        <v>213</v>
      </c>
      <c r="L697" s="266"/>
      <c r="M697" s="267" t="s">
        <v>19</v>
      </c>
      <c r="N697" s="268" t="s">
        <v>45</v>
      </c>
      <c r="O697" s="84"/>
      <c r="P697" s="228">
        <f>O697*H697</f>
        <v>0</v>
      </c>
      <c r="Q697" s="228">
        <v>0.05612</v>
      </c>
      <c r="R697" s="228">
        <f>Q697*H697</f>
        <v>0.05612</v>
      </c>
      <c r="S697" s="228">
        <v>0</v>
      </c>
      <c r="T697" s="229">
        <f>S697*H697</f>
        <v>0</v>
      </c>
      <c r="U697" s="38"/>
      <c r="V697" s="38"/>
      <c r="W697" s="38"/>
      <c r="X697" s="38"/>
      <c r="Y697" s="38"/>
      <c r="Z697" s="38"/>
      <c r="AA697" s="38"/>
      <c r="AB697" s="38"/>
      <c r="AC697" s="38"/>
      <c r="AD697" s="38"/>
      <c r="AE697" s="38"/>
      <c r="AR697" s="230" t="s">
        <v>255</v>
      </c>
      <c r="AT697" s="230" t="s">
        <v>199</v>
      </c>
      <c r="AU697" s="230" t="s">
        <v>82</v>
      </c>
      <c r="AY697" s="17" t="s">
        <v>158</v>
      </c>
      <c r="BE697" s="231">
        <f>IF(N697="základní",J697,0)</f>
        <v>0</v>
      </c>
      <c r="BF697" s="231">
        <f>IF(N697="snížená",J697,0)</f>
        <v>0</v>
      </c>
      <c r="BG697" s="231">
        <f>IF(N697="zákl. přenesená",J697,0)</f>
        <v>0</v>
      </c>
      <c r="BH697" s="231">
        <f>IF(N697="sníž. přenesená",J697,0)</f>
        <v>0</v>
      </c>
      <c r="BI697" s="231">
        <f>IF(N697="nulová",J697,0)</f>
        <v>0</v>
      </c>
      <c r="BJ697" s="17" t="s">
        <v>82</v>
      </c>
      <c r="BK697" s="231">
        <f>ROUND(I697*H697,2)</f>
        <v>0</v>
      </c>
      <c r="BL697" s="17" t="s">
        <v>255</v>
      </c>
      <c r="BM697" s="230" t="s">
        <v>1487</v>
      </c>
    </row>
    <row r="698" spans="1:47" s="2" customFormat="1" ht="12">
      <c r="A698" s="38"/>
      <c r="B698" s="39"/>
      <c r="C698" s="40"/>
      <c r="D698" s="232" t="s">
        <v>165</v>
      </c>
      <c r="E698" s="40"/>
      <c r="F698" s="233" t="s">
        <v>1486</v>
      </c>
      <c r="G698" s="40"/>
      <c r="H698" s="40"/>
      <c r="I698" s="136"/>
      <c r="J698" s="40"/>
      <c r="K698" s="40"/>
      <c r="L698" s="44"/>
      <c r="M698" s="234"/>
      <c r="N698" s="235"/>
      <c r="O698" s="84"/>
      <c r="P698" s="84"/>
      <c r="Q698" s="84"/>
      <c r="R698" s="84"/>
      <c r="S698" s="84"/>
      <c r="T698" s="85"/>
      <c r="U698" s="38"/>
      <c r="V698" s="38"/>
      <c r="W698" s="38"/>
      <c r="X698" s="38"/>
      <c r="Y698" s="38"/>
      <c r="Z698" s="38"/>
      <c r="AA698" s="38"/>
      <c r="AB698" s="38"/>
      <c r="AC698" s="38"/>
      <c r="AD698" s="38"/>
      <c r="AE698" s="38"/>
      <c r="AT698" s="17" t="s">
        <v>165</v>
      </c>
      <c r="AU698" s="17" t="s">
        <v>82</v>
      </c>
    </row>
    <row r="699" spans="1:51" s="13" customFormat="1" ht="12">
      <c r="A699" s="13"/>
      <c r="B699" s="236"/>
      <c r="C699" s="237"/>
      <c r="D699" s="232" t="s">
        <v>166</v>
      </c>
      <c r="E699" s="238" t="s">
        <v>19</v>
      </c>
      <c r="F699" s="239" t="s">
        <v>82</v>
      </c>
      <c r="G699" s="237"/>
      <c r="H699" s="240">
        <v>1</v>
      </c>
      <c r="I699" s="241"/>
      <c r="J699" s="237"/>
      <c r="K699" s="237"/>
      <c r="L699" s="242"/>
      <c r="M699" s="243"/>
      <c r="N699" s="244"/>
      <c r="O699" s="244"/>
      <c r="P699" s="244"/>
      <c r="Q699" s="244"/>
      <c r="R699" s="244"/>
      <c r="S699" s="244"/>
      <c r="T699" s="245"/>
      <c r="U699" s="13"/>
      <c r="V699" s="13"/>
      <c r="W699" s="13"/>
      <c r="X699" s="13"/>
      <c r="Y699" s="13"/>
      <c r="Z699" s="13"/>
      <c r="AA699" s="13"/>
      <c r="AB699" s="13"/>
      <c r="AC699" s="13"/>
      <c r="AD699" s="13"/>
      <c r="AE699" s="13"/>
      <c r="AT699" s="246" t="s">
        <v>166</v>
      </c>
      <c r="AU699" s="246" t="s">
        <v>82</v>
      </c>
      <c r="AV699" s="13" t="s">
        <v>85</v>
      </c>
      <c r="AW699" s="13" t="s">
        <v>34</v>
      </c>
      <c r="AX699" s="13" t="s">
        <v>82</v>
      </c>
      <c r="AY699" s="246" t="s">
        <v>158</v>
      </c>
    </row>
    <row r="700" spans="1:63" s="12" customFormat="1" ht="25.9" customHeight="1">
      <c r="A700" s="12"/>
      <c r="B700" s="205"/>
      <c r="C700" s="206"/>
      <c r="D700" s="207" t="s">
        <v>73</v>
      </c>
      <c r="E700" s="208" t="s">
        <v>1247</v>
      </c>
      <c r="F700" s="208" t="s">
        <v>1248</v>
      </c>
      <c r="G700" s="206"/>
      <c r="H700" s="206"/>
      <c r="I700" s="209"/>
      <c r="J700" s="210">
        <f>BK700</f>
        <v>0</v>
      </c>
      <c r="K700" s="206"/>
      <c r="L700" s="211"/>
      <c r="M700" s="212"/>
      <c r="N700" s="213"/>
      <c r="O700" s="213"/>
      <c r="P700" s="214">
        <f>SUM(P701:P704)</f>
        <v>0</v>
      </c>
      <c r="Q700" s="213"/>
      <c r="R700" s="214">
        <f>SUM(R701:R704)</f>
        <v>0</v>
      </c>
      <c r="S700" s="213"/>
      <c r="T700" s="215">
        <f>SUM(T701:T704)</f>
        <v>0</v>
      </c>
      <c r="U700" s="12"/>
      <c r="V700" s="12"/>
      <c r="W700" s="12"/>
      <c r="X700" s="12"/>
      <c r="Y700" s="12"/>
      <c r="Z700" s="12"/>
      <c r="AA700" s="12"/>
      <c r="AB700" s="12"/>
      <c r="AC700" s="12"/>
      <c r="AD700" s="12"/>
      <c r="AE700" s="12"/>
      <c r="AR700" s="216" t="s">
        <v>163</v>
      </c>
      <c r="AT700" s="217" t="s">
        <v>73</v>
      </c>
      <c r="AU700" s="217" t="s">
        <v>74</v>
      </c>
      <c r="AY700" s="216" t="s">
        <v>158</v>
      </c>
      <c r="BK700" s="218">
        <f>SUM(BK701:BK704)</f>
        <v>0</v>
      </c>
    </row>
    <row r="701" spans="1:65" s="2" customFormat="1" ht="16.5" customHeight="1">
      <c r="A701" s="38"/>
      <c r="B701" s="39"/>
      <c r="C701" s="219" t="s">
        <v>1203</v>
      </c>
      <c r="D701" s="219" t="s">
        <v>159</v>
      </c>
      <c r="E701" s="220" t="s">
        <v>1258</v>
      </c>
      <c r="F701" s="221" t="s">
        <v>1259</v>
      </c>
      <c r="G701" s="222" t="s">
        <v>1252</v>
      </c>
      <c r="H701" s="223">
        <v>32</v>
      </c>
      <c r="I701" s="224"/>
      <c r="J701" s="225">
        <f>ROUND(I701*H701,2)</f>
        <v>0</v>
      </c>
      <c r="K701" s="221" t="s">
        <v>213</v>
      </c>
      <c r="L701" s="44"/>
      <c r="M701" s="226" t="s">
        <v>19</v>
      </c>
      <c r="N701" s="227" t="s">
        <v>45</v>
      </c>
      <c r="O701" s="84"/>
      <c r="P701" s="228">
        <f>O701*H701</f>
        <v>0</v>
      </c>
      <c r="Q701" s="228">
        <v>0</v>
      </c>
      <c r="R701" s="228">
        <f>Q701*H701</f>
        <v>0</v>
      </c>
      <c r="S701" s="228">
        <v>0</v>
      </c>
      <c r="T701" s="229">
        <f>S701*H701</f>
        <v>0</v>
      </c>
      <c r="U701" s="38"/>
      <c r="V701" s="38"/>
      <c r="W701" s="38"/>
      <c r="X701" s="38"/>
      <c r="Y701" s="38"/>
      <c r="Z701" s="38"/>
      <c r="AA701" s="38"/>
      <c r="AB701" s="38"/>
      <c r="AC701" s="38"/>
      <c r="AD701" s="38"/>
      <c r="AE701" s="38"/>
      <c r="AR701" s="230" t="s">
        <v>249</v>
      </c>
      <c r="AT701" s="230" t="s">
        <v>159</v>
      </c>
      <c r="AU701" s="230" t="s">
        <v>82</v>
      </c>
      <c r="AY701" s="17" t="s">
        <v>158</v>
      </c>
      <c r="BE701" s="231">
        <f>IF(N701="základní",J701,0)</f>
        <v>0</v>
      </c>
      <c r="BF701" s="231">
        <f>IF(N701="snížená",J701,0)</f>
        <v>0</v>
      </c>
      <c r="BG701" s="231">
        <f>IF(N701="zákl. přenesená",J701,0)</f>
        <v>0</v>
      </c>
      <c r="BH701" s="231">
        <f>IF(N701="sníž. přenesená",J701,0)</f>
        <v>0</v>
      </c>
      <c r="BI701" s="231">
        <f>IF(N701="nulová",J701,0)</f>
        <v>0</v>
      </c>
      <c r="BJ701" s="17" t="s">
        <v>82</v>
      </c>
      <c r="BK701" s="231">
        <f>ROUND(I701*H701,2)</f>
        <v>0</v>
      </c>
      <c r="BL701" s="17" t="s">
        <v>249</v>
      </c>
      <c r="BM701" s="230" t="s">
        <v>1488</v>
      </c>
    </row>
    <row r="702" spans="1:47" s="2" customFormat="1" ht="12">
      <c r="A702" s="38"/>
      <c r="B702" s="39"/>
      <c r="C702" s="40"/>
      <c r="D702" s="232" t="s">
        <v>165</v>
      </c>
      <c r="E702" s="40"/>
      <c r="F702" s="233" t="s">
        <v>1261</v>
      </c>
      <c r="G702" s="40"/>
      <c r="H702" s="40"/>
      <c r="I702" s="136"/>
      <c r="J702" s="40"/>
      <c r="K702" s="40"/>
      <c r="L702" s="44"/>
      <c r="M702" s="234"/>
      <c r="N702" s="235"/>
      <c r="O702" s="84"/>
      <c r="P702" s="84"/>
      <c r="Q702" s="84"/>
      <c r="R702" s="84"/>
      <c r="S702" s="84"/>
      <c r="T702" s="85"/>
      <c r="U702" s="38"/>
      <c r="V702" s="38"/>
      <c r="W702" s="38"/>
      <c r="X702" s="38"/>
      <c r="Y702" s="38"/>
      <c r="Z702" s="38"/>
      <c r="AA702" s="38"/>
      <c r="AB702" s="38"/>
      <c r="AC702" s="38"/>
      <c r="AD702" s="38"/>
      <c r="AE702" s="38"/>
      <c r="AT702" s="17" t="s">
        <v>165</v>
      </c>
      <c r="AU702" s="17" t="s">
        <v>82</v>
      </c>
    </row>
    <row r="703" spans="1:47" s="2" customFormat="1" ht="12">
      <c r="A703" s="38"/>
      <c r="B703" s="39"/>
      <c r="C703" s="40"/>
      <c r="D703" s="232" t="s">
        <v>181</v>
      </c>
      <c r="E703" s="40"/>
      <c r="F703" s="258" t="s">
        <v>1628</v>
      </c>
      <c r="G703" s="40"/>
      <c r="H703" s="40"/>
      <c r="I703" s="136"/>
      <c r="J703" s="40"/>
      <c r="K703" s="40"/>
      <c r="L703" s="44"/>
      <c r="M703" s="234"/>
      <c r="N703" s="235"/>
      <c r="O703" s="84"/>
      <c r="P703" s="84"/>
      <c r="Q703" s="84"/>
      <c r="R703" s="84"/>
      <c r="S703" s="84"/>
      <c r="T703" s="85"/>
      <c r="U703" s="38"/>
      <c r="V703" s="38"/>
      <c r="W703" s="38"/>
      <c r="X703" s="38"/>
      <c r="Y703" s="38"/>
      <c r="Z703" s="38"/>
      <c r="AA703" s="38"/>
      <c r="AB703" s="38"/>
      <c r="AC703" s="38"/>
      <c r="AD703" s="38"/>
      <c r="AE703" s="38"/>
      <c r="AT703" s="17" t="s">
        <v>181</v>
      </c>
      <c r="AU703" s="17" t="s">
        <v>82</v>
      </c>
    </row>
    <row r="704" spans="1:51" s="13" customFormat="1" ht="12">
      <c r="A704" s="13"/>
      <c r="B704" s="236"/>
      <c r="C704" s="237"/>
      <c r="D704" s="232" t="s">
        <v>166</v>
      </c>
      <c r="E704" s="238" t="s">
        <v>19</v>
      </c>
      <c r="F704" s="239" t="s">
        <v>1629</v>
      </c>
      <c r="G704" s="237"/>
      <c r="H704" s="240">
        <v>32</v>
      </c>
      <c r="I704" s="241"/>
      <c r="J704" s="237"/>
      <c r="K704" s="237"/>
      <c r="L704" s="242"/>
      <c r="M704" s="243"/>
      <c r="N704" s="244"/>
      <c r="O704" s="244"/>
      <c r="P704" s="244"/>
      <c r="Q704" s="244"/>
      <c r="R704" s="244"/>
      <c r="S704" s="244"/>
      <c r="T704" s="245"/>
      <c r="U704" s="13"/>
      <c r="V704" s="13"/>
      <c r="W704" s="13"/>
      <c r="X704" s="13"/>
      <c r="Y704" s="13"/>
      <c r="Z704" s="13"/>
      <c r="AA704" s="13"/>
      <c r="AB704" s="13"/>
      <c r="AC704" s="13"/>
      <c r="AD704" s="13"/>
      <c r="AE704" s="13"/>
      <c r="AT704" s="246" t="s">
        <v>166</v>
      </c>
      <c r="AU704" s="246" t="s">
        <v>82</v>
      </c>
      <c r="AV704" s="13" t="s">
        <v>85</v>
      </c>
      <c r="AW704" s="13" t="s">
        <v>34</v>
      </c>
      <c r="AX704" s="13" t="s">
        <v>82</v>
      </c>
      <c r="AY704" s="246" t="s">
        <v>158</v>
      </c>
    </row>
    <row r="705" spans="1:63" s="12" customFormat="1" ht="25.9" customHeight="1">
      <c r="A705" s="12"/>
      <c r="B705" s="205"/>
      <c r="C705" s="206"/>
      <c r="D705" s="207" t="s">
        <v>73</v>
      </c>
      <c r="E705" s="208" t="s">
        <v>1262</v>
      </c>
      <c r="F705" s="208" t="s">
        <v>1263</v>
      </c>
      <c r="G705" s="206"/>
      <c r="H705" s="206"/>
      <c r="I705" s="209"/>
      <c r="J705" s="210">
        <f>BK705</f>
        <v>0</v>
      </c>
      <c r="K705" s="206"/>
      <c r="L705" s="211"/>
      <c r="M705" s="212"/>
      <c r="N705" s="213"/>
      <c r="O705" s="213"/>
      <c r="P705" s="214">
        <f>P706</f>
        <v>0</v>
      </c>
      <c r="Q705" s="213"/>
      <c r="R705" s="214">
        <f>R706</f>
        <v>0</v>
      </c>
      <c r="S705" s="213"/>
      <c r="T705" s="215">
        <f>T706</f>
        <v>0</v>
      </c>
      <c r="U705" s="12"/>
      <c r="V705" s="12"/>
      <c r="W705" s="12"/>
      <c r="X705" s="12"/>
      <c r="Y705" s="12"/>
      <c r="Z705" s="12"/>
      <c r="AA705" s="12"/>
      <c r="AB705" s="12"/>
      <c r="AC705" s="12"/>
      <c r="AD705" s="12"/>
      <c r="AE705" s="12"/>
      <c r="AR705" s="216" t="s">
        <v>191</v>
      </c>
      <c r="AT705" s="217" t="s">
        <v>73</v>
      </c>
      <c r="AU705" s="217" t="s">
        <v>74</v>
      </c>
      <c r="AY705" s="216" t="s">
        <v>158</v>
      </c>
      <c r="BK705" s="218">
        <f>BK706</f>
        <v>0</v>
      </c>
    </row>
    <row r="706" spans="1:63" s="12" customFormat="1" ht="22.8" customHeight="1">
      <c r="A706" s="12"/>
      <c r="B706" s="205"/>
      <c r="C706" s="206"/>
      <c r="D706" s="207" t="s">
        <v>73</v>
      </c>
      <c r="E706" s="269" t="s">
        <v>1264</v>
      </c>
      <c r="F706" s="269" t="s">
        <v>1265</v>
      </c>
      <c r="G706" s="206"/>
      <c r="H706" s="206"/>
      <c r="I706" s="209"/>
      <c r="J706" s="270">
        <f>BK706</f>
        <v>0</v>
      </c>
      <c r="K706" s="206"/>
      <c r="L706" s="211"/>
      <c r="M706" s="212"/>
      <c r="N706" s="213"/>
      <c r="O706" s="213"/>
      <c r="P706" s="214">
        <f>SUM(P707:P719)</f>
        <v>0</v>
      </c>
      <c r="Q706" s="213"/>
      <c r="R706" s="214">
        <f>SUM(R707:R719)</f>
        <v>0</v>
      </c>
      <c r="S706" s="213"/>
      <c r="T706" s="215">
        <f>SUM(T707:T719)</f>
        <v>0</v>
      </c>
      <c r="U706" s="12"/>
      <c r="V706" s="12"/>
      <c r="W706" s="12"/>
      <c r="X706" s="12"/>
      <c r="Y706" s="12"/>
      <c r="Z706" s="12"/>
      <c r="AA706" s="12"/>
      <c r="AB706" s="12"/>
      <c r="AC706" s="12"/>
      <c r="AD706" s="12"/>
      <c r="AE706" s="12"/>
      <c r="AR706" s="216" t="s">
        <v>191</v>
      </c>
      <c r="AT706" s="217" t="s">
        <v>73</v>
      </c>
      <c r="AU706" s="217" t="s">
        <v>82</v>
      </c>
      <c r="AY706" s="216" t="s">
        <v>158</v>
      </c>
      <c r="BK706" s="218">
        <f>SUM(BK707:BK719)</f>
        <v>0</v>
      </c>
    </row>
    <row r="707" spans="1:65" s="2" customFormat="1" ht="16.5" customHeight="1">
      <c r="A707" s="38"/>
      <c r="B707" s="39"/>
      <c r="C707" s="219" t="s">
        <v>1208</v>
      </c>
      <c r="D707" s="219" t="s">
        <v>159</v>
      </c>
      <c r="E707" s="220" t="s">
        <v>1267</v>
      </c>
      <c r="F707" s="221" t="s">
        <v>1268</v>
      </c>
      <c r="G707" s="222" t="s">
        <v>1269</v>
      </c>
      <c r="H707" s="223">
        <v>1</v>
      </c>
      <c r="I707" s="224"/>
      <c r="J707" s="225">
        <f>ROUND(I707*H707,2)</f>
        <v>0</v>
      </c>
      <c r="K707" s="221" t="s">
        <v>213</v>
      </c>
      <c r="L707" s="44"/>
      <c r="M707" s="226" t="s">
        <v>19</v>
      </c>
      <c r="N707" s="227" t="s">
        <v>45</v>
      </c>
      <c r="O707" s="84"/>
      <c r="P707" s="228">
        <f>O707*H707</f>
        <v>0</v>
      </c>
      <c r="Q707" s="228">
        <v>0</v>
      </c>
      <c r="R707" s="228">
        <f>Q707*H707</f>
        <v>0</v>
      </c>
      <c r="S707" s="228">
        <v>0</v>
      </c>
      <c r="T707" s="229">
        <f>S707*H707</f>
        <v>0</v>
      </c>
      <c r="U707" s="38"/>
      <c r="V707" s="38"/>
      <c r="W707" s="38"/>
      <c r="X707" s="38"/>
      <c r="Y707" s="38"/>
      <c r="Z707" s="38"/>
      <c r="AA707" s="38"/>
      <c r="AB707" s="38"/>
      <c r="AC707" s="38"/>
      <c r="AD707" s="38"/>
      <c r="AE707" s="38"/>
      <c r="AR707" s="230" t="s">
        <v>1270</v>
      </c>
      <c r="AT707" s="230" t="s">
        <v>159</v>
      </c>
      <c r="AU707" s="230" t="s">
        <v>85</v>
      </c>
      <c r="AY707" s="17" t="s">
        <v>158</v>
      </c>
      <c r="BE707" s="231">
        <f>IF(N707="základní",J707,0)</f>
        <v>0</v>
      </c>
      <c r="BF707" s="231">
        <f>IF(N707="snížená",J707,0)</f>
        <v>0</v>
      </c>
      <c r="BG707" s="231">
        <f>IF(N707="zákl. přenesená",J707,0)</f>
        <v>0</v>
      </c>
      <c r="BH707" s="231">
        <f>IF(N707="sníž. přenesená",J707,0)</f>
        <v>0</v>
      </c>
      <c r="BI707" s="231">
        <f>IF(N707="nulová",J707,0)</f>
        <v>0</v>
      </c>
      <c r="BJ707" s="17" t="s">
        <v>82</v>
      </c>
      <c r="BK707" s="231">
        <f>ROUND(I707*H707,2)</f>
        <v>0</v>
      </c>
      <c r="BL707" s="17" t="s">
        <v>1270</v>
      </c>
      <c r="BM707" s="230" t="s">
        <v>1630</v>
      </c>
    </row>
    <row r="708" spans="1:47" s="2" customFormat="1" ht="12">
      <c r="A708" s="38"/>
      <c r="B708" s="39"/>
      <c r="C708" s="40"/>
      <c r="D708" s="232" t="s">
        <v>165</v>
      </c>
      <c r="E708" s="40"/>
      <c r="F708" s="233" t="s">
        <v>1272</v>
      </c>
      <c r="G708" s="40"/>
      <c r="H708" s="40"/>
      <c r="I708" s="136"/>
      <c r="J708" s="40"/>
      <c r="K708" s="40"/>
      <c r="L708" s="44"/>
      <c r="M708" s="234"/>
      <c r="N708" s="235"/>
      <c r="O708" s="84"/>
      <c r="P708" s="84"/>
      <c r="Q708" s="84"/>
      <c r="R708" s="84"/>
      <c r="S708" s="84"/>
      <c r="T708" s="85"/>
      <c r="U708" s="38"/>
      <c r="V708" s="38"/>
      <c r="W708" s="38"/>
      <c r="X708" s="38"/>
      <c r="Y708" s="38"/>
      <c r="Z708" s="38"/>
      <c r="AA708" s="38"/>
      <c r="AB708" s="38"/>
      <c r="AC708" s="38"/>
      <c r="AD708" s="38"/>
      <c r="AE708" s="38"/>
      <c r="AT708" s="17" t="s">
        <v>165</v>
      </c>
      <c r="AU708" s="17" t="s">
        <v>85</v>
      </c>
    </row>
    <row r="709" spans="1:65" s="2" customFormat="1" ht="16.5" customHeight="1">
      <c r="A709" s="38"/>
      <c r="B709" s="39"/>
      <c r="C709" s="219" t="s">
        <v>1213</v>
      </c>
      <c r="D709" s="219" t="s">
        <v>159</v>
      </c>
      <c r="E709" s="220" t="s">
        <v>1274</v>
      </c>
      <c r="F709" s="221" t="s">
        <v>1275</v>
      </c>
      <c r="G709" s="222" t="s">
        <v>1269</v>
      </c>
      <c r="H709" s="223">
        <v>1</v>
      </c>
      <c r="I709" s="224"/>
      <c r="J709" s="225">
        <f>ROUND(I709*H709,2)</f>
        <v>0</v>
      </c>
      <c r="K709" s="221" t="s">
        <v>213</v>
      </c>
      <c r="L709" s="44"/>
      <c r="M709" s="226" t="s">
        <v>19</v>
      </c>
      <c r="N709" s="227" t="s">
        <v>45</v>
      </c>
      <c r="O709" s="84"/>
      <c r="P709" s="228">
        <f>O709*H709</f>
        <v>0</v>
      </c>
      <c r="Q709" s="228">
        <v>0</v>
      </c>
      <c r="R709" s="228">
        <f>Q709*H709</f>
        <v>0</v>
      </c>
      <c r="S709" s="228">
        <v>0</v>
      </c>
      <c r="T709" s="229">
        <f>S709*H709</f>
        <v>0</v>
      </c>
      <c r="U709" s="38"/>
      <c r="V709" s="38"/>
      <c r="W709" s="38"/>
      <c r="X709" s="38"/>
      <c r="Y709" s="38"/>
      <c r="Z709" s="38"/>
      <c r="AA709" s="38"/>
      <c r="AB709" s="38"/>
      <c r="AC709" s="38"/>
      <c r="AD709" s="38"/>
      <c r="AE709" s="38"/>
      <c r="AR709" s="230" t="s">
        <v>1270</v>
      </c>
      <c r="AT709" s="230" t="s">
        <v>159</v>
      </c>
      <c r="AU709" s="230" t="s">
        <v>85</v>
      </c>
      <c r="AY709" s="17" t="s">
        <v>158</v>
      </c>
      <c r="BE709" s="231">
        <f>IF(N709="základní",J709,0)</f>
        <v>0</v>
      </c>
      <c r="BF709" s="231">
        <f>IF(N709="snížená",J709,0)</f>
        <v>0</v>
      </c>
      <c r="BG709" s="231">
        <f>IF(N709="zákl. přenesená",J709,0)</f>
        <v>0</v>
      </c>
      <c r="BH709" s="231">
        <f>IF(N709="sníž. přenesená",J709,0)</f>
        <v>0</v>
      </c>
      <c r="BI709" s="231">
        <f>IF(N709="nulová",J709,0)</f>
        <v>0</v>
      </c>
      <c r="BJ709" s="17" t="s">
        <v>82</v>
      </c>
      <c r="BK709" s="231">
        <f>ROUND(I709*H709,2)</f>
        <v>0</v>
      </c>
      <c r="BL709" s="17" t="s">
        <v>1270</v>
      </c>
      <c r="BM709" s="230" t="s">
        <v>1631</v>
      </c>
    </row>
    <row r="710" spans="1:47" s="2" customFormat="1" ht="12">
      <c r="A710" s="38"/>
      <c r="B710" s="39"/>
      <c r="C710" s="40"/>
      <c r="D710" s="232" t="s">
        <v>165</v>
      </c>
      <c r="E710" s="40"/>
      <c r="F710" s="233" t="s">
        <v>1275</v>
      </c>
      <c r="G710" s="40"/>
      <c r="H710" s="40"/>
      <c r="I710" s="136"/>
      <c r="J710" s="40"/>
      <c r="K710" s="40"/>
      <c r="L710" s="44"/>
      <c r="M710" s="234"/>
      <c r="N710" s="235"/>
      <c r="O710" s="84"/>
      <c r="P710" s="84"/>
      <c r="Q710" s="84"/>
      <c r="R710" s="84"/>
      <c r="S710" s="84"/>
      <c r="T710" s="85"/>
      <c r="U710" s="38"/>
      <c r="V710" s="38"/>
      <c r="W710" s="38"/>
      <c r="X710" s="38"/>
      <c r="Y710" s="38"/>
      <c r="Z710" s="38"/>
      <c r="AA710" s="38"/>
      <c r="AB710" s="38"/>
      <c r="AC710" s="38"/>
      <c r="AD710" s="38"/>
      <c r="AE710" s="38"/>
      <c r="AT710" s="17" t="s">
        <v>165</v>
      </c>
      <c r="AU710" s="17" t="s">
        <v>85</v>
      </c>
    </row>
    <row r="711" spans="1:65" s="2" customFormat="1" ht="16.5" customHeight="1">
      <c r="A711" s="38"/>
      <c r="B711" s="39"/>
      <c r="C711" s="219" t="s">
        <v>1217</v>
      </c>
      <c r="D711" s="219" t="s">
        <v>159</v>
      </c>
      <c r="E711" s="220" t="s">
        <v>1278</v>
      </c>
      <c r="F711" s="221" t="s">
        <v>1279</v>
      </c>
      <c r="G711" s="222" t="s">
        <v>1269</v>
      </c>
      <c r="H711" s="223">
        <v>1</v>
      </c>
      <c r="I711" s="224"/>
      <c r="J711" s="225">
        <f>ROUND(I711*H711,2)</f>
        <v>0</v>
      </c>
      <c r="K711" s="221" t="s">
        <v>213</v>
      </c>
      <c r="L711" s="44"/>
      <c r="M711" s="226" t="s">
        <v>19</v>
      </c>
      <c r="N711" s="227" t="s">
        <v>45</v>
      </c>
      <c r="O711" s="84"/>
      <c r="P711" s="228">
        <f>O711*H711</f>
        <v>0</v>
      </c>
      <c r="Q711" s="228">
        <v>0</v>
      </c>
      <c r="R711" s="228">
        <f>Q711*H711</f>
        <v>0</v>
      </c>
      <c r="S711" s="228">
        <v>0</v>
      </c>
      <c r="T711" s="229">
        <f>S711*H711</f>
        <v>0</v>
      </c>
      <c r="U711" s="38"/>
      <c r="V711" s="38"/>
      <c r="W711" s="38"/>
      <c r="X711" s="38"/>
      <c r="Y711" s="38"/>
      <c r="Z711" s="38"/>
      <c r="AA711" s="38"/>
      <c r="AB711" s="38"/>
      <c r="AC711" s="38"/>
      <c r="AD711" s="38"/>
      <c r="AE711" s="38"/>
      <c r="AR711" s="230" t="s">
        <v>1270</v>
      </c>
      <c r="AT711" s="230" t="s">
        <v>159</v>
      </c>
      <c r="AU711" s="230" t="s">
        <v>85</v>
      </c>
      <c r="AY711" s="17" t="s">
        <v>158</v>
      </c>
      <c r="BE711" s="231">
        <f>IF(N711="základní",J711,0)</f>
        <v>0</v>
      </c>
      <c r="BF711" s="231">
        <f>IF(N711="snížená",J711,0)</f>
        <v>0</v>
      </c>
      <c r="BG711" s="231">
        <f>IF(N711="zákl. přenesená",J711,0)</f>
        <v>0</v>
      </c>
      <c r="BH711" s="231">
        <f>IF(N711="sníž. přenesená",J711,0)</f>
        <v>0</v>
      </c>
      <c r="BI711" s="231">
        <f>IF(N711="nulová",J711,0)</f>
        <v>0</v>
      </c>
      <c r="BJ711" s="17" t="s">
        <v>82</v>
      </c>
      <c r="BK711" s="231">
        <f>ROUND(I711*H711,2)</f>
        <v>0</v>
      </c>
      <c r="BL711" s="17" t="s">
        <v>1270</v>
      </c>
      <c r="BM711" s="230" t="s">
        <v>1632</v>
      </c>
    </row>
    <row r="712" spans="1:47" s="2" customFormat="1" ht="12">
      <c r="A712" s="38"/>
      <c r="B712" s="39"/>
      <c r="C712" s="40"/>
      <c r="D712" s="232" t="s">
        <v>165</v>
      </c>
      <c r="E712" s="40"/>
      <c r="F712" s="233" t="s">
        <v>1279</v>
      </c>
      <c r="G712" s="40"/>
      <c r="H712" s="40"/>
      <c r="I712" s="136"/>
      <c r="J712" s="40"/>
      <c r="K712" s="40"/>
      <c r="L712" s="44"/>
      <c r="M712" s="234"/>
      <c r="N712" s="235"/>
      <c r="O712" s="84"/>
      <c r="P712" s="84"/>
      <c r="Q712" s="84"/>
      <c r="R712" s="84"/>
      <c r="S712" s="84"/>
      <c r="T712" s="85"/>
      <c r="U712" s="38"/>
      <c r="V712" s="38"/>
      <c r="W712" s="38"/>
      <c r="X712" s="38"/>
      <c r="Y712" s="38"/>
      <c r="Z712" s="38"/>
      <c r="AA712" s="38"/>
      <c r="AB712" s="38"/>
      <c r="AC712" s="38"/>
      <c r="AD712" s="38"/>
      <c r="AE712" s="38"/>
      <c r="AT712" s="17" t="s">
        <v>165</v>
      </c>
      <c r="AU712" s="17" t="s">
        <v>85</v>
      </c>
    </row>
    <row r="713" spans="1:65" s="2" customFormat="1" ht="21.75" customHeight="1">
      <c r="A713" s="38"/>
      <c r="B713" s="39"/>
      <c r="C713" s="219" t="s">
        <v>1223</v>
      </c>
      <c r="D713" s="219" t="s">
        <v>159</v>
      </c>
      <c r="E713" s="220" t="s">
        <v>1282</v>
      </c>
      <c r="F713" s="221" t="s">
        <v>1283</v>
      </c>
      <c r="G713" s="222" t="s">
        <v>1269</v>
      </c>
      <c r="H713" s="223">
        <v>1</v>
      </c>
      <c r="I713" s="224"/>
      <c r="J713" s="225">
        <f>ROUND(I713*H713,2)</f>
        <v>0</v>
      </c>
      <c r="K713" s="221" t="s">
        <v>213</v>
      </c>
      <c r="L713" s="44"/>
      <c r="M713" s="226" t="s">
        <v>19</v>
      </c>
      <c r="N713" s="227" t="s">
        <v>45</v>
      </c>
      <c r="O713" s="84"/>
      <c r="P713" s="228">
        <f>O713*H713</f>
        <v>0</v>
      </c>
      <c r="Q713" s="228">
        <v>0</v>
      </c>
      <c r="R713" s="228">
        <f>Q713*H713</f>
        <v>0</v>
      </c>
      <c r="S713" s="228">
        <v>0</v>
      </c>
      <c r="T713" s="229">
        <f>S713*H713</f>
        <v>0</v>
      </c>
      <c r="U713" s="38"/>
      <c r="V713" s="38"/>
      <c r="W713" s="38"/>
      <c r="X713" s="38"/>
      <c r="Y713" s="38"/>
      <c r="Z713" s="38"/>
      <c r="AA713" s="38"/>
      <c r="AB713" s="38"/>
      <c r="AC713" s="38"/>
      <c r="AD713" s="38"/>
      <c r="AE713" s="38"/>
      <c r="AR713" s="230" t="s">
        <v>1270</v>
      </c>
      <c r="AT713" s="230" t="s">
        <v>159</v>
      </c>
      <c r="AU713" s="230" t="s">
        <v>85</v>
      </c>
      <c r="AY713" s="17" t="s">
        <v>158</v>
      </c>
      <c r="BE713" s="231">
        <f>IF(N713="základní",J713,0)</f>
        <v>0</v>
      </c>
      <c r="BF713" s="231">
        <f>IF(N713="snížená",J713,0)</f>
        <v>0</v>
      </c>
      <c r="BG713" s="231">
        <f>IF(N713="zákl. přenesená",J713,0)</f>
        <v>0</v>
      </c>
      <c r="BH713" s="231">
        <f>IF(N713="sníž. přenesená",J713,0)</f>
        <v>0</v>
      </c>
      <c r="BI713" s="231">
        <f>IF(N713="nulová",J713,0)</f>
        <v>0</v>
      </c>
      <c r="BJ713" s="17" t="s">
        <v>82</v>
      </c>
      <c r="BK713" s="231">
        <f>ROUND(I713*H713,2)</f>
        <v>0</v>
      </c>
      <c r="BL713" s="17" t="s">
        <v>1270</v>
      </c>
      <c r="BM713" s="230" t="s">
        <v>1633</v>
      </c>
    </row>
    <row r="714" spans="1:47" s="2" customFormat="1" ht="12">
      <c r="A714" s="38"/>
      <c r="B714" s="39"/>
      <c r="C714" s="40"/>
      <c r="D714" s="232" t="s">
        <v>165</v>
      </c>
      <c r="E714" s="40"/>
      <c r="F714" s="233" t="s">
        <v>1283</v>
      </c>
      <c r="G714" s="40"/>
      <c r="H714" s="40"/>
      <c r="I714" s="136"/>
      <c r="J714" s="40"/>
      <c r="K714" s="40"/>
      <c r="L714" s="44"/>
      <c r="M714" s="234"/>
      <c r="N714" s="235"/>
      <c r="O714" s="84"/>
      <c r="P714" s="84"/>
      <c r="Q714" s="84"/>
      <c r="R714" s="84"/>
      <c r="S714" s="84"/>
      <c r="T714" s="85"/>
      <c r="U714" s="38"/>
      <c r="V714" s="38"/>
      <c r="W714" s="38"/>
      <c r="X714" s="38"/>
      <c r="Y714" s="38"/>
      <c r="Z714" s="38"/>
      <c r="AA714" s="38"/>
      <c r="AB714" s="38"/>
      <c r="AC714" s="38"/>
      <c r="AD714" s="38"/>
      <c r="AE714" s="38"/>
      <c r="AT714" s="17" t="s">
        <v>165</v>
      </c>
      <c r="AU714" s="17" t="s">
        <v>85</v>
      </c>
    </row>
    <row r="715" spans="1:65" s="2" customFormat="1" ht="16.5" customHeight="1">
      <c r="A715" s="38"/>
      <c r="B715" s="39"/>
      <c r="C715" s="219" t="s">
        <v>1228</v>
      </c>
      <c r="D715" s="219" t="s">
        <v>159</v>
      </c>
      <c r="E715" s="220" t="s">
        <v>1286</v>
      </c>
      <c r="F715" s="221" t="s">
        <v>1287</v>
      </c>
      <c r="G715" s="222" t="s">
        <v>1269</v>
      </c>
      <c r="H715" s="223">
        <v>1</v>
      </c>
      <c r="I715" s="224"/>
      <c r="J715" s="225">
        <f>ROUND(I715*H715,2)</f>
        <v>0</v>
      </c>
      <c r="K715" s="221" t="s">
        <v>213</v>
      </c>
      <c r="L715" s="44"/>
      <c r="M715" s="226" t="s">
        <v>19</v>
      </c>
      <c r="N715" s="227" t="s">
        <v>45</v>
      </c>
      <c r="O715" s="84"/>
      <c r="P715" s="228">
        <f>O715*H715</f>
        <v>0</v>
      </c>
      <c r="Q715" s="228">
        <v>0</v>
      </c>
      <c r="R715" s="228">
        <f>Q715*H715</f>
        <v>0</v>
      </c>
      <c r="S715" s="228">
        <v>0</v>
      </c>
      <c r="T715" s="229">
        <f>S715*H715</f>
        <v>0</v>
      </c>
      <c r="U715" s="38"/>
      <c r="V715" s="38"/>
      <c r="W715" s="38"/>
      <c r="X715" s="38"/>
      <c r="Y715" s="38"/>
      <c r="Z715" s="38"/>
      <c r="AA715" s="38"/>
      <c r="AB715" s="38"/>
      <c r="AC715" s="38"/>
      <c r="AD715" s="38"/>
      <c r="AE715" s="38"/>
      <c r="AR715" s="230" t="s">
        <v>1270</v>
      </c>
      <c r="AT715" s="230" t="s">
        <v>159</v>
      </c>
      <c r="AU715" s="230" t="s">
        <v>85</v>
      </c>
      <c r="AY715" s="17" t="s">
        <v>158</v>
      </c>
      <c r="BE715" s="231">
        <f>IF(N715="základní",J715,0)</f>
        <v>0</v>
      </c>
      <c r="BF715" s="231">
        <f>IF(N715="snížená",J715,0)</f>
        <v>0</v>
      </c>
      <c r="BG715" s="231">
        <f>IF(N715="zákl. přenesená",J715,0)</f>
        <v>0</v>
      </c>
      <c r="BH715" s="231">
        <f>IF(N715="sníž. přenesená",J715,0)</f>
        <v>0</v>
      </c>
      <c r="BI715" s="231">
        <f>IF(N715="nulová",J715,0)</f>
        <v>0</v>
      </c>
      <c r="BJ715" s="17" t="s">
        <v>82</v>
      </c>
      <c r="BK715" s="231">
        <f>ROUND(I715*H715,2)</f>
        <v>0</v>
      </c>
      <c r="BL715" s="17" t="s">
        <v>1270</v>
      </c>
      <c r="BM715" s="230" t="s">
        <v>1634</v>
      </c>
    </row>
    <row r="716" spans="1:47" s="2" customFormat="1" ht="12">
      <c r="A716" s="38"/>
      <c r="B716" s="39"/>
      <c r="C716" s="40"/>
      <c r="D716" s="232" t="s">
        <v>165</v>
      </c>
      <c r="E716" s="40"/>
      <c r="F716" s="233" t="s">
        <v>1287</v>
      </c>
      <c r="G716" s="40"/>
      <c r="H716" s="40"/>
      <c r="I716" s="136"/>
      <c r="J716" s="40"/>
      <c r="K716" s="40"/>
      <c r="L716" s="44"/>
      <c r="M716" s="234"/>
      <c r="N716" s="235"/>
      <c r="O716" s="84"/>
      <c r="P716" s="84"/>
      <c r="Q716" s="84"/>
      <c r="R716" s="84"/>
      <c r="S716" s="84"/>
      <c r="T716" s="85"/>
      <c r="U716" s="38"/>
      <c r="V716" s="38"/>
      <c r="W716" s="38"/>
      <c r="X716" s="38"/>
      <c r="Y716" s="38"/>
      <c r="Z716" s="38"/>
      <c r="AA716" s="38"/>
      <c r="AB716" s="38"/>
      <c r="AC716" s="38"/>
      <c r="AD716" s="38"/>
      <c r="AE716" s="38"/>
      <c r="AT716" s="17" t="s">
        <v>165</v>
      </c>
      <c r="AU716" s="17" t="s">
        <v>85</v>
      </c>
    </row>
    <row r="717" spans="1:65" s="2" customFormat="1" ht="16.5" customHeight="1">
      <c r="A717" s="38"/>
      <c r="B717" s="39"/>
      <c r="C717" s="219" t="s">
        <v>1233</v>
      </c>
      <c r="D717" s="219" t="s">
        <v>159</v>
      </c>
      <c r="E717" s="220" t="s">
        <v>1290</v>
      </c>
      <c r="F717" s="221" t="s">
        <v>1291</v>
      </c>
      <c r="G717" s="222" t="s">
        <v>1269</v>
      </c>
      <c r="H717" s="223">
        <v>1</v>
      </c>
      <c r="I717" s="224"/>
      <c r="J717" s="225">
        <f>ROUND(I717*H717,2)</f>
        <v>0</v>
      </c>
      <c r="K717" s="221" t="s">
        <v>213</v>
      </c>
      <c r="L717" s="44"/>
      <c r="M717" s="226" t="s">
        <v>19</v>
      </c>
      <c r="N717" s="227" t="s">
        <v>45</v>
      </c>
      <c r="O717" s="84"/>
      <c r="P717" s="228">
        <f>O717*H717</f>
        <v>0</v>
      </c>
      <c r="Q717" s="228">
        <v>0</v>
      </c>
      <c r="R717" s="228">
        <f>Q717*H717</f>
        <v>0</v>
      </c>
      <c r="S717" s="228">
        <v>0</v>
      </c>
      <c r="T717" s="229">
        <f>S717*H717</f>
        <v>0</v>
      </c>
      <c r="U717" s="38"/>
      <c r="V717" s="38"/>
      <c r="W717" s="38"/>
      <c r="X717" s="38"/>
      <c r="Y717" s="38"/>
      <c r="Z717" s="38"/>
      <c r="AA717" s="38"/>
      <c r="AB717" s="38"/>
      <c r="AC717" s="38"/>
      <c r="AD717" s="38"/>
      <c r="AE717" s="38"/>
      <c r="AR717" s="230" t="s">
        <v>1270</v>
      </c>
      <c r="AT717" s="230" t="s">
        <v>159</v>
      </c>
      <c r="AU717" s="230" t="s">
        <v>85</v>
      </c>
      <c r="AY717" s="17" t="s">
        <v>158</v>
      </c>
      <c r="BE717" s="231">
        <f>IF(N717="základní",J717,0)</f>
        <v>0</v>
      </c>
      <c r="BF717" s="231">
        <f>IF(N717="snížená",J717,0)</f>
        <v>0</v>
      </c>
      <c r="BG717" s="231">
        <f>IF(N717="zákl. přenesená",J717,0)</f>
        <v>0</v>
      </c>
      <c r="BH717" s="231">
        <f>IF(N717="sníž. přenesená",J717,0)</f>
        <v>0</v>
      </c>
      <c r="BI717" s="231">
        <f>IF(N717="nulová",J717,0)</f>
        <v>0</v>
      </c>
      <c r="BJ717" s="17" t="s">
        <v>82</v>
      </c>
      <c r="BK717" s="231">
        <f>ROUND(I717*H717,2)</f>
        <v>0</v>
      </c>
      <c r="BL717" s="17" t="s">
        <v>1270</v>
      </c>
      <c r="BM717" s="230" t="s">
        <v>1635</v>
      </c>
    </row>
    <row r="718" spans="1:47" s="2" customFormat="1" ht="12">
      <c r="A718" s="38"/>
      <c r="B718" s="39"/>
      <c r="C718" s="40"/>
      <c r="D718" s="232" t="s">
        <v>165</v>
      </c>
      <c r="E718" s="40"/>
      <c r="F718" s="233" t="s">
        <v>1291</v>
      </c>
      <c r="G718" s="40"/>
      <c r="H718" s="40"/>
      <c r="I718" s="136"/>
      <c r="J718" s="40"/>
      <c r="K718" s="40"/>
      <c r="L718" s="44"/>
      <c r="M718" s="234"/>
      <c r="N718" s="235"/>
      <c r="O718" s="84"/>
      <c r="P718" s="84"/>
      <c r="Q718" s="84"/>
      <c r="R718" s="84"/>
      <c r="S718" s="84"/>
      <c r="T718" s="85"/>
      <c r="U718" s="38"/>
      <c r="V718" s="38"/>
      <c r="W718" s="38"/>
      <c r="X718" s="38"/>
      <c r="Y718" s="38"/>
      <c r="Z718" s="38"/>
      <c r="AA718" s="38"/>
      <c r="AB718" s="38"/>
      <c r="AC718" s="38"/>
      <c r="AD718" s="38"/>
      <c r="AE718" s="38"/>
      <c r="AT718" s="17" t="s">
        <v>165</v>
      </c>
      <c r="AU718" s="17" t="s">
        <v>85</v>
      </c>
    </row>
    <row r="719" spans="1:47" s="2" customFormat="1" ht="12">
      <c r="A719" s="38"/>
      <c r="B719" s="39"/>
      <c r="C719" s="40"/>
      <c r="D719" s="232" t="s">
        <v>181</v>
      </c>
      <c r="E719" s="40"/>
      <c r="F719" s="258" t="s">
        <v>1636</v>
      </c>
      <c r="G719" s="40"/>
      <c r="H719" s="40"/>
      <c r="I719" s="136"/>
      <c r="J719" s="40"/>
      <c r="K719" s="40"/>
      <c r="L719" s="44"/>
      <c r="M719" s="271"/>
      <c r="N719" s="272"/>
      <c r="O719" s="273"/>
      <c r="P719" s="273"/>
      <c r="Q719" s="273"/>
      <c r="R719" s="273"/>
      <c r="S719" s="273"/>
      <c r="T719" s="274"/>
      <c r="U719" s="38"/>
      <c r="V719" s="38"/>
      <c r="W719" s="38"/>
      <c r="X719" s="38"/>
      <c r="Y719" s="38"/>
      <c r="Z719" s="38"/>
      <c r="AA719" s="38"/>
      <c r="AB719" s="38"/>
      <c r="AC719" s="38"/>
      <c r="AD719" s="38"/>
      <c r="AE719" s="38"/>
      <c r="AT719" s="17" t="s">
        <v>181</v>
      </c>
      <c r="AU719" s="17" t="s">
        <v>85</v>
      </c>
    </row>
    <row r="720" spans="1:31" s="2" customFormat="1" ht="6.95" customHeight="1">
      <c r="A720" s="38"/>
      <c r="B720" s="59"/>
      <c r="C720" s="60"/>
      <c r="D720" s="60"/>
      <c r="E720" s="60"/>
      <c r="F720" s="60"/>
      <c r="G720" s="60"/>
      <c r="H720" s="60"/>
      <c r="I720" s="169"/>
      <c r="J720" s="60"/>
      <c r="K720" s="60"/>
      <c r="L720" s="44"/>
      <c r="M720" s="38"/>
      <c r="O720" s="38"/>
      <c r="P720" s="38"/>
      <c r="Q720" s="38"/>
      <c r="R720" s="38"/>
      <c r="S720" s="38"/>
      <c r="T720" s="38"/>
      <c r="U720" s="38"/>
      <c r="V720" s="38"/>
      <c r="W720" s="38"/>
      <c r="X720" s="38"/>
      <c r="Y720" s="38"/>
      <c r="Z720" s="38"/>
      <c r="AA720" s="38"/>
      <c r="AB720" s="38"/>
      <c r="AC720" s="38"/>
      <c r="AD720" s="38"/>
      <c r="AE720" s="38"/>
    </row>
  </sheetData>
  <sheetProtection password="CC35" sheet="1" objects="1" scenarios="1" formatColumns="0" formatRows="0" autoFilter="0"/>
  <autoFilter ref="C91:K719"/>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71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94</v>
      </c>
    </row>
    <row r="3" spans="2:46" s="1" customFormat="1" ht="6.95" customHeight="1">
      <c r="B3" s="129"/>
      <c r="C3" s="130"/>
      <c r="D3" s="130"/>
      <c r="E3" s="130"/>
      <c r="F3" s="130"/>
      <c r="G3" s="130"/>
      <c r="H3" s="130"/>
      <c r="I3" s="131"/>
      <c r="J3" s="130"/>
      <c r="K3" s="130"/>
      <c r="L3" s="20"/>
      <c r="AT3" s="17" t="s">
        <v>85</v>
      </c>
    </row>
    <row r="4" spans="2:46" s="1" customFormat="1" ht="24.95" customHeight="1">
      <c r="B4" s="20"/>
      <c r="D4" s="132" t="s">
        <v>118</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Preference veřejné dopravy města Třebíč</v>
      </c>
      <c r="F7" s="134"/>
      <c r="G7" s="134"/>
      <c r="H7" s="134"/>
      <c r="I7" s="128"/>
      <c r="L7" s="20"/>
    </row>
    <row r="8" spans="1:31" s="2" customFormat="1" ht="12" customHeight="1">
      <c r="A8" s="38"/>
      <c r="B8" s="44"/>
      <c r="C8" s="38"/>
      <c r="D8" s="134" t="s">
        <v>119</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1637</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84</v>
      </c>
      <c r="G11" s="38"/>
      <c r="H11" s="38"/>
      <c r="I11" s="140" t="s">
        <v>20</v>
      </c>
      <c r="J11" s="139" t="s">
        <v>121</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25. 5. 2021</v>
      </c>
      <c r="K12" s="38"/>
      <c r="L12" s="137"/>
      <c r="S12" s="38"/>
      <c r="T12" s="38"/>
      <c r="U12" s="38"/>
      <c r="V12" s="38"/>
      <c r="W12" s="38"/>
      <c r="X12" s="38"/>
      <c r="Y12" s="38"/>
      <c r="Z12" s="38"/>
      <c r="AA12" s="38"/>
      <c r="AB12" s="38"/>
      <c r="AC12" s="38"/>
      <c r="AD12" s="38"/>
      <c r="AE12" s="38"/>
    </row>
    <row r="13" spans="1:31" s="2" customFormat="1" ht="21.8" customHeight="1">
      <c r="A13" s="38"/>
      <c r="B13" s="44"/>
      <c r="C13" s="38"/>
      <c r="D13" s="142" t="s">
        <v>122</v>
      </c>
      <c r="E13" s="38"/>
      <c r="F13" s="143" t="s">
        <v>123</v>
      </c>
      <c r="G13" s="38"/>
      <c r="H13" s="38"/>
      <c r="I13" s="144" t="s">
        <v>124</v>
      </c>
      <c r="J13" s="143" t="s">
        <v>125</v>
      </c>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22</v>
      </c>
      <c r="F15" s="38"/>
      <c r="G15" s="38"/>
      <c r="H15" s="38"/>
      <c r="I15" s="140" t="s">
        <v>28</v>
      </c>
      <c r="J15" s="139" t="s">
        <v>29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33</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36</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83.25" customHeight="1">
      <c r="A27" s="145"/>
      <c r="B27" s="146"/>
      <c r="C27" s="145"/>
      <c r="D27" s="145"/>
      <c r="E27" s="147" t="s">
        <v>39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1"/>
      <c r="J29" s="150"/>
      <c r="K29" s="150"/>
      <c r="L29" s="137"/>
      <c r="S29" s="38"/>
      <c r="T29" s="38"/>
      <c r="U29" s="38"/>
      <c r="V29" s="38"/>
      <c r="W29" s="38"/>
      <c r="X29" s="38"/>
      <c r="Y29" s="38"/>
      <c r="Z29" s="38"/>
      <c r="AA29" s="38"/>
      <c r="AB29" s="38"/>
      <c r="AC29" s="38"/>
      <c r="AD29" s="38"/>
      <c r="AE29" s="38"/>
    </row>
    <row r="30" spans="1:31" s="2" customFormat="1" ht="25.4" customHeight="1">
      <c r="A30" s="38"/>
      <c r="B30" s="44"/>
      <c r="C30" s="38"/>
      <c r="D30" s="152" t="s">
        <v>40</v>
      </c>
      <c r="E30" s="38"/>
      <c r="F30" s="38"/>
      <c r="G30" s="38"/>
      <c r="H30" s="38"/>
      <c r="I30" s="136"/>
      <c r="J30" s="153">
        <f>ROUND(J92,2)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1"/>
      <c r="J31" s="150"/>
      <c r="K31" s="150"/>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4" t="s">
        <v>42</v>
      </c>
      <c r="G32" s="38"/>
      <c r="H32" s="38"/>
      <c r="I32" s="155" t="s">
        <v>41</v>
      </c>
      <c r="J32" s="154"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6" t="s">
        <v>44</v>
      </c>
      <c r="E33" s="134" t="s">
        <v>45</v>
      </c>
      <c r="F33" s="157">
        <f>ROUND((SUM(BE92:BE709)),2)</f>
        <v>0</v>
      </c>
      <c r="G33" s="38"/>
      <c r="H33" s="38"/>
      <c r="I33" s="158">
        <v>0.21</v>
      </c>
      <c r="J33" s="157">
        <f>ROUND(((SUM(BE92:BE709))*I33),2)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7">
        <f>ROUND((SUM(BF92:BF709)),2)</f>
        <v>0</v>
      </c>
      <c r="G34" s="38"/>
      <c r="H34" s="38"/>
      <c r="I34" s="158">
        <v>0.15</v>
      </c>
      <c r="J34" s="157">
        <f>ROUND(((SUM(BF92:BF709))*I34),2)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7">
        <f>ROUND((SUM(BG92:BG709)),2)</f>
        <v>0</v>
      </c>
      <c r="G35" s="38"/>
      <c r="H35" s="38"/>
      <c r="I35" s="158">
        <v>0.21</v>
      </c>
      <c r="J35" s="157">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7">
        <f>ROUND((SUM(BH92:BH709)),2)</f>
        <v>0</v>
      </c>
      <c r="G36" s="38"/>
      <c r="H36" s="38"/>
      <c r="I36" s="158">
        <v>0.15</v>
      </c>
      <c r="J36" s="157">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7">
        <f>ROUND((SUM(BI92:BI709)),2)</f>
        <v>0</v>
      </c>
      <c r="G37" s="38"/>
      <c r="H37" s="38"/>
      <c r="I37" s="158">
        <v>0</v>
      </c>
      <c r="J37" s="157">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9"/>
      <c r="D39" s="160" t="s">
        <v>50</v>
      </c>
      <c r="E39" s="161"/>
      <c r="F39" s="161"/>
      <c r="G39" s="162" t="s">
        <v>51</v>
      </c>
      <c r="H39" s="163" t="s">
        <v>52</v>
      </c>
      <c r="I39" s="164"/>
      <c r="J39" s="165">
        <f>SUM(J30:J37)</f>
        <v>0</v>
      </c>
      <c r="K39" s="166"/>
      <c r="L39" s="137"/>
      <c r="S39" s="38"/>
      <c r="T39" s="38"/>
      <c r="U39" s="38"/>
      <c r="V39" s="38"/>
      <c r="W39" s="38"/>
      <c r="X39" s="38"/>
      <c r="Y39" s="38"/>
      <c r="Z39" s="38"/>
      <c r="AA39" s="38"/>
      <c r="AB39" s="38"/>
      <c r="AC39" s="38"/>
      <c r="AD39" s="38"/>
      <c r="AE39" s="38"/>
    </row>
    <row r="40" spans="1:31" s="2" customFormat="1" ht="14.4" customHeight="1">
      <c r="A40" s="38"/>
      <c r="B40" s="167"/>
      <c r="C40" s="168"/>
      <c r="D40" s="168"/>
      <c r="E40" s="168"/>
      <c r="F40" s="168"/>
      <c r="G40" s="168"/>
      <c r="H40" s="168"/>
      <c r="I40" s="169"/>
      <c r="J40" s="168"/>
      <c r="K40" s="168"/>
      <c r="L40" s="137"/>
      <c r="S40" s="38"/>
      <c r="T40" s="38"/>
      <c r="U40" s="38"/>
      <c r="V40" s="38"/>
      <c r="W40" s="38"/>
      <c r="X40" s="38"/>
      <c r="Y40" s="38"/>
      <c r="Z40" s="38"/>
      <c r="AA40" s="38"/>
      <c r="AB40" s="38"/>
      <c r="AC40" s="38"/>
      <c r="AD40" s="38"/>
      <c r="AE40" s="38"/>
    </row>
    <row r="44" spans="1:31" s="2" customFormat="1" ht="6.95" customHeight="1">
      <c r="A44" s="38"/>
      <c r="B44" s="170"/>
      <c r="C44" s="171"/>
      <c r="D44" s="171"/>
      <c r="E44" s="171"/>
      <c r="F44" s="171"/>
      <c r="G44" s="171"/>
      <c r="H44" s="171"/>
      <c r="I44" s="172"/>
      <c r="J44" s="171"/>
      <c r="K44" s="171"/>
      <c r="L44" s="137"/>
      <c r="S44" s="38"/>
      <c r="T44" s="38"/>
      <c r="U44" s="38"/>
      <c r="V44" s="38"/>
      <c r="W44" s="38"/>
      <c r="X44" s="38"/>
      <c r="Y44" s="38"/>
      <c r="Z44" s="38"/>
      <c r="AA44" s="38"/>
      <c r="AB44" s="38"/>
      <c r="AC44" s="38"/>
      <c r="AD44" s="38"/>
      <c r="AE44" s="38"/>
    </row>
    <row r="45" spans="1:31" s="2" customFormat="1" ht="24.95" customHeight="1">
      <c r="A45" s="38"/>
      <c r="B45" s="39"/>
      <c r="C45" s="23" t="s">
        <v>126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3" t="str">
        <f>E7</f>
        <v>Preference veřejné dopravy města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119</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E2.a - Komenského nám. BUS - SSZ</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Město Třebíč</v>
      </c>
      <c r="G52" s="40"/>
      <c r="H52" s="40"/>
      <c r="I52" s="140" t="s">
        <v>23</v>
      </c>
      <c r="J52" s="72" t="str">
        <f>IF(J12="","",J12)</f>
        <v>25. 5. 2021</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32</v>
      </c>
      <c r="J54" s="36" t="str">
        <f>E21</f>
        <v>Ing. Karel Tomek</v>
      </c>
      <c r="K54" s="40"/>
      <c r="L54" s="137"/>
      <c r="S54" s="38"/>
      <c r="T54" s="38"/>
      <c r="U54" s="38"/>
      <c r="V54" s="38"/>
      <c r="W54" s="38"/>
      <c r="X54" s="38"/>
      <c r="Y54" s="38"/>
      <c r="Z54" s="38"/>
      <c r="AA54" s="38"/>
      <c r="AB54" s="38"/>
      <c r="AC54" s="38"/>
      <c r="AD54" s="38"/>
      <c r="AE54" s="38"/>
    </row>
    <row r="55" spans="1:31" s="2" customFormat="1" ht="25.65" customHeight="1">
      <c r="A55" s="38"/>
      <c r="B55" s="39"/>
      <c r="C55" s="32" t="s">
        <v>30</v>
      </c>
      <c r="D55" s="40"/>
      <c r="E55" s="40"/>
      <c r="F55" s="27" t="str">
        <f>IF(E18="","",E18)</f>
        <v>Vyplň údaj</v>
      </c>
      <c r="G55" s="40"/>
      <c r="H55" s="40"/>
      <c r="I55" s="140" t="s">
        <v>35</v>
      </c>
      <c r="J55" s="36" t="str">
        <f>E24</f>
        <v>Ivalú Macarena Ávila Herrera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4" t="s">
        <v>127</v>
      </c>
      <c r="D57" s="175"/>
      <c r="E57" s="175"/>
      <c r="F57" s="175"/>
      <c r="G57" s="175"/>
      <c r="H57" s="175"/>
      <c r="I57" s="176"/>
      <c r="J57" s="177" t="s">
        <v>128</v>
      </c>
      <c r="K57" s="175"/>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8" t="s">
        <v>72</v>
      </c>
      <c r="D59" s="40"/>
      <c r="E59" s="40"/>
      <c r="F59" s="40"/>
      <c r="G59" s="40"/>
      <c r="H59" s="40"/>
      <c r="I59" s="136"/>
      <c r="J59" s="102">
        <f>J92</f>
        <v>0</v>
      </c>
      <c r="K59" s="40"/>
      <c r="L59" s="137"/>
      <c r="S59" s="38"/>
      <c r="T59" s="38"/>
      <c r="U59" s="38"/>
      <c r="V59" s="38"/>
      <c r="W59" s="38"/>
      <c r="X59" s="38"/>
      <c r="Y59" s="38"/>
      <c r="Z59" s="38"/>
      <c r="AA59" s="38"/>
      <c r="AB59" s="38"/>
      <c r="AC59" s="38"/>
      <c r="AD59" s="38"/>
      <c r="AE59" s="38"/>
      <c r="AU59" s="17" t="s">
        <v>129</v>
      </c>
    </row>
    <row r="60" spans="1:31" s="9" customFormat="1" ht="24.95" customHeight="1">
      <c r="A60" s="9"/>
      <c r="B60" s="179"/>
      <c r="C60" s="180"/>
      <c r="D60" s="181" t="s">
        <v>130</v>
      </c>
      <c r="E60" s="182"/>
      <c r="F60" s="182"/>
      <c r="G60" s="182"/>
      <c r="H60" s="182"/>
      <c r="I60" s="183"/>
      <c r="J60" s="184">
        <f>J93</f>
        <v>0</v>
      </c>
      <c r="K60" s="180"/>
      <c r="L60" s="185"/>
      <c r="S60" s="9"/>
      <c r="T60" s="9"/>
      <c r="U60" s="9"/>
      <c r="V60" s="9"/>
      <c r="W60" s="9"/>
      <c r="X60" s="9"/>
      <c r="Y60" s="9"/>
      <c r="Z60" s="9"/>
      <c r="AA60" s="9"/>
      <c r="AB60" s="9"/>
      <c r="AC60" s="9"/>
      <c r="AD60" s="9"/>
      <c r="AE60" s="9"/>
    </row>
    <row r="61" spans="1:31" s="9" customFormat="1" ht="24.95" customHeight="1">
      <c r="A61" s="9"/>
      <c r="B61" s="179"/>
      <c r="C61" s="180"/>
      <c r="D61" s="181" t="s">
        <v>131</v>
      </c>
      <c r="E61" s="182"/>
      <c r="F61" s="182"/>
      <c r="G61" s="182"/>
      <c r="H61" s="182"/>
      <c r="I61" s="183"/>
      <c r="J61" s="184">
        <f>J113</f>
        <v>0</v>
      </c>
      <c r="K61" s="180"/>
      <c r="L61" s="185"/>
      <c r="S61" s="9"/>
      <c r="T61" s="9"/>
      <c r="U61" s="9"/>
      <c r="V61" s="9"/>
      <c r="W61" s="9"/>
      <c r="X61" s="9"/>
      <c r="Y61" s="9"/>
      <c r="Z61" s="9"/>
      <c r="AA61" s="9"/>
      <c r="AB61" s="9"/>
      <c r="AC61" s="9"/>
      <c r="AD61" s="9"/>
      <c r="AE61" s="9"/>
    </row>
    <row r="62" spans="1:31" s="9" customFormat="1" ht="24.95" customHeight="1">
      <c r="A62" s="9"/>
      <c r="B62" s="179"/>
      <c r="C62" s="180"/>
      <c r="D62" s="181" t="s">
        <v>132</v>
      </c>
      <c r="E62" s="182"/>
      <c r="F62" s="182"/>
      <c r="G62" s="182"/>
      <c r="H62" s="182"/>
      <c r="I62" s="183"/>
      <c r="J62" s="184">
        <f>J120</f>
        <v>0</v>
      </c>
      <c r="K62" s="180"/>
      <c r="L62" s="185"/>
      <c r="S62" s="9"/>
      <c r="T62" s="9"/>
      <c r="U62" s="9"/>
      <c r="V62" s="9"/>
      <c r="W62" s="9"/>
      <c r="X62" s="9"/>
      <c r="Y62" s="9"/>
      <c r="Z62" s="9"/>
      <c r="AA62" s="9"/>
      <c r="AB62" s="9"/>
      <c r="AC62" s="9"/>
      <c r="AD62" s="9"/>
      <c r="AE62" s="9"/>
    </row>
    <row r="63" spans="1:31" s="10" customFormat="1" ht="19.9" customHeight="1">
      <c r="A63" s="10"/>
      <c r="B63" s="186"/>
      <c r="C63" s="187"/>
      <c r="D63" s="188" t="s">
        <v>133</v>
      </c>
      <c r="E63" s="189"/>
      <c r="F63" s="189"/>
      <c r="G63" s="189"/>
      <c r="H63" s="189"/>
      <c r="I63" s="190"/>
      <c r="J63" s="191">
        <f>J121</f>
        <v>0</v>
      </c>
      <c r="K63" s="187"/>
      <c r="L63" s="192"/>
      <c r="S63" s="10"/>
      <c r="T63" s="10"/>
      <c r="U63" s="10"/>
      <c r="V63" s="10"/>
      <c r="W63" s="10"/>
      <c r="X63" s="10"/>
      <c r="Y63" s="10"/>
      <c r="Z63" s="10"/>
      <c r="AA63" s="10"/>
      <c r="AB63" s="10"/>
      <c r="AC63" s="10"/>
      <c r="AD63" s="10"/>
      <c r="AE63" s="10"/>
    </row>
    <row r="64" spans="1:31" s="9" customFormat="1" ht="24.95" customHeight="1">
      <c r="A64" s="9"/>
      <c r="B64" s="179"/>
      <c r="C64" s="180"/>
      <c r="D64" s="181" t="s">
        <v>134</v>
      </c>
      <c r="E64" s="182"/>
      <c r="F64" s="182"/>
      <c r="G64" s="182"/>
      <c r="H64" s="182"/>
      <c r="I64" s="183"/>
      <c r="J64" s="184">
        <f>J140</f>
        <v>0</v>
      </c>
      <c r="K64" s="180"/>
      <c r="L64" s="185"/>
      <c r="S64" s="9"/>
      <c r="T64" s="9"/>
      <c r="U64" s="9"/>
      <c r="V64" s="9"/>
      <c r="W64" s="9"/>
      <c r="X64" s="9"/>
      <c r="Y64" s="9"/>
      <c r="Z64" s="9"/>
      <c r="AA64" s="9"/>
      <c r="AB64" s="9"/>
      <c r="AC64" s="9"/>
      <c r="AD64" s="9"/>
      <c r="AE64" s="9"/>
    </row>
    <row r="65" spans="1:31" s="9" customFormat="1" ht="24.95" customHeight="1">
      <c r="A65" s="9"/>
      <c r="B65" s="179"/>
      <c r="C65" s="180"/>
      <c r="D65" s="181" t="s">
        <v>135</v>
      </c>
      <c r="E65" s="182"/>
      <c r="F65" s="182"/>
      <c r="G65" s="182"/>
      <c r="H65" s="182"/>
      <c r="I65" s="183"/>
      <c r="J65" s="184">
        <f>J238</f>
        <v>0</v>
      </c>
      <c r="K65" s="180"/>
      <c r="L65" s="185"/>
      <c r="S65" s="9"/>
      <c r="T65" s="9"/>
      <c r="U65" s="9"/>
      <c r="V65" s="9"/>
      <c r="W65" s="9"/>
      <c r="X65" s="9"/>
      <c r="Y65" s="9"/>
      <c r="Z65" s="9"/>
      <c r="AA65" s="9"/>
      <c r="AB65" s="9"/>
      <c r="AC65" s="9"/>
      <c r="AD65" s="9"/>
      <c r="AE65" s="9"/>
    </row>
    <row r="66" spans="1:31" s="10" customFormat="1" ht="19.9" customHeight="1">
      <c r="A66" s="10"/>
      <c r="B66" s="186"/>
      <c r="C66" s="187"/>
      <c r="D66" s="188" t="s">
        <v>136</v>
      </c>
      <c r="E66" s="189"/>
      <c r="F66" s="189"/>
      <c r="G66" s="189"/>
      <c r="H66" s="189"/>
      <c r="I66" s="190"/>
      <c r="J66" s="191">
        <f>J490</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137</v>
      </c>
      <c r="E67" s="189"/>
      <c r="F67" s="189"/>
      <c r="G67" s="189"/>
      <c r="H67" s="189"/>
      <c r="I67" s="190"/>
      <c r="J67" s="191">
        <f>J544</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138</v>
      </c>
      <c r="E68" s="189"/>
      <c r="F68" s="189"/>
      <c r="G68" s="189"/>
      <c r="H68" s="189"/>
      <c r="I68" s="190"/>
      <c r="J68" s="191">
        <f>J548</f>
        <v>0</v>
      </c>
      <c r="K68" s="187"/>
      <c r="L68" s="192"/>
      <c r="S68" s="10"/>
      <c r="T68" s="10"/>
      <c r="U68" s="10"/>
      <c r="V68" s="10"/>
      <c r="W68" s="10"/>
      <c r="X68" s="10"/>
      <c r="Y68" s="10"/>
      <c r="Z68" s="10"/>
      <c r="AA68" s="10"/>
      <c r="AB68" s="10"/>
      <c r="AC68" s="10"/>
      <c r="AD68" s="10"/>
      <c r="AE68" s="10"/>
    </row>
    <row r="69" spans="1:31" s="9" customFormat="1" ht="24.95" customHeight="1">
      <c r="A69" s="9"/>
      <c r="B69" s="179"/>
      <c r="C69" s="180"/>
      <c r="D69" s="181" t="s">
        <v>139</v>
      </c>
      <c r="E69" s="182"/>
      <c r="F69" s="182"/>
      <c r="G69" s="182"/>
      <c r="H69" s="182"/>
      <c r="I69" s="183"/>
      <c r="J69" s="184">
        <f>J563</f>
        <v>0</v>
      </c>
      <c r="K69" s="180"/>
      <c r="L69" s="185"/>
      <c r="S69" s="9"/>
      <c r="T69" s="9"/>
      <c r="U69" s="9"/>
      <c r="V69" s="9"/>
      <c r="W69" s="9"/>
      <c r="X69" s="9"/>
      <c r="Y69" s="9"/>
      <c r="Z69" s="9"/>
      <c r="AA69" s="9"/>
      <c r="AB69" s="9"/>
      <c r="AC69" s="9"/>
      <c r="AD69" s="9"/>
      <c r="AE69" s="9"/>
    </row>
    <row r="70" spans="1:31" s="9" customFormat="1" ht="24.95" customHeight="1">
      <c r="A70" s="9"/>
      <c r="B70" s="179"/>
      <c r="C70" s="180"/>
      <c r="D70" s="181" t="s">
        <v>140</v>
      </c>
      <c r="E70" s="182"/>
      <c r="F70" s="182"/>
      <c r="G70" s="182"/>
      <c r="H70" s="182"/>
      <c r="I70" s="183"/>
      <c r="J70" s="184">
        <f>J691</f>
        <v>0</v>
      </c>
      <c r="K70" s="180"/>
      <c r="L70" s="185"/>
      <c r="S70" s="9"/>
      <c r="T70" s="9"/>
      <c r="U70" s="9"/>
      <c r="V70" s="9"/>
      <c r="W70" s="9"/>
      <c r="X70" s="9"/>
      <c r="Y70" s="9"/>
      <c r="Z70" s="9"/>
      <c r="AA70" s="9"/>
      <c r="AB70" s="9"/>
      <c r="AC70" s="9"/>
      <c r="AD70" s="9"/>
      <c r="AE70" s="9"/>
    </row>
    <row r="71" spans="1:31" s="9" customFormat="1" ht="24.95" customHeight="1">
      <c r="A71" s="9"/>
      <c r="B71" s="179"/>
      <c r="C71" s="180"/>
      <c r="D71" s="181" t="s">
        <v>141</v>
      </c>
      <c r="E71" s="182"/>
      <c r="F71" s="182"/>
      <c r="G71" s="182"/>
      <c r="H71" s="182"/>
      <c r="I71" s="183"/>
      <c r="J71" s="184">
        <f>J696</f>
        <v>0</v>
      </c>
      <c r="K71" s="180"/>
      <c r="L71" s="185"/>
      <c r="S71" s="9"/>
      <c r="T71" s="9"/>
      <c r="U71" s="9"/>
      <c r="V71" s="9"/>
      <c r="W71" s="9"/>
      <c r="X71" s="9"/>
      <c r="Y71" s="9"/>
      <c r="Z71" s="9"/>
      <c r="AA71" s="9"/>
      <c r="AB71" s="9"/>
      <c r="AC71" s="9"/>
      <c r="AD71" s="9"/>
      <c r="AE71" s="9"/>
    </row>
    <row r="72" spans="1:31" s="10" customFormat="1" ht="19.9" customHeight="1">
      <c r="A72" s="10"/>
      <c r="B72" s="186"/>
      <c r="C72" s="187"/>
      <c r="D72" s="188" t="s">
        <v>142</v>
      </c>
      <c r="E72" s="189"/>
      <c r="F72" s="189"/>
      <c r="G72" s="189"/>
      <c r="H72" s="189"/>
      <c r="I72" s="190"/>
      <c r="J72" s="191">
        <f>J697</f>
        <v>0</v>
      </c>
      <c r="K72" s="187"/>
      <c r="L72" s="192"/>
      <c r="S72" s="10"/>
      <c r="T72" s="10"/>
      <c r="U72" s="10"/>
      <c r="V72" s="10"/>
      <c r="W72" s="10"/>
      <c r="X72" s="10"/>
      <c r="Y72" s="10"/>
      <c r="Z72" s="10"/>
      <c r="AA72" s="10"/>
      <c r="AB72" s="10"/>
      <c r="AC72" s="10"/>
      <c r="AD72" s="10"/>
      <c r="AE72" s="10"/>
    </row>
    <row r="73" spans="1:31" s="2" customFormat="1" ht="21.8"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6.95" customHeight="1">
      <c r="A74" s="38"/>
      <c r="B74" s="59"/>
      <c r="C74" s="60"/>
      <c r="D74" s="60"/>
      <c r="E74" s="60"/>
      <c r="F74" s="60"/>
      <c r="G74" s="60"/>
      <c r="H74" s="60"/>
      <c r="I74" s="169"/>
      <c r="J74" s="60"/>
      <c r="K74" s="60"/>
      <c r="L74" s="137"/>
      <c r="S74" s="38"/>
      <c r="T74" s="38"/>
      <c r="U74" s="38"/>
      <c r="V74" s="38"/>
      <c r="W74" s="38"/>
      <c r="X74" s="38"/>
      <c r="Y74" s="38"/>
      <c r="Z74" s="38"/>
      <c r="AA74" s="38"/>
      <c r="AB74" s="38"/>
      <c r="AC74" s="38"/>
      <c r="AD74" s="38"/>
      <c r="AE74" s="38"/>
    </row>
    <row r="78" spans="1:31" s="2" customFormat="1" ht="6.95" customHeight="1">
      <c r="A78" s="38"/>
      <c r="B78" s="61"/>
      <c r="C78" s="62"/>
      <c r="D78" s="62"/>
      <c r="E78" s="62"/>
      <c r="F78" s="62"/>
      <c r="G78" s="62"/>
      <c r="H78" s="62"/>
      <c r="I78" s="172"/>
      <c r="J78" s="62"/>
      <c r="K78" s="62"/>
      <c r="L78" s="137"/>
      <c r="S78" s="38"/>
      <c r="T78" s="38"/>
      <c r="U78" s="38"/>
      <c r="V78" s="38"/>
      <c r="W78" s="38"/>
      <c r="X78" s="38"/>
      <c r="Y78" s="38"/>
      <c r="Z78" s="38"/>
      <c r="AA78" s="38"/>
      <c r="AB78" s="38"/>
      <c r="AC78" s="38"/>
      <c r="AD78" s="38"/>
      <c r="AE78" s="38"/>
    </row>
    <row r="79" spans="1:31" s="2" customFormat="1" ht="24.95" customHeight="1">
      <c r="A79" s="38"/>
      <c r="B79" s="39"/>
      <c r="C79" s="23" t="s">
        <v>143</v>
      </c>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2" customHeight="1">
      <c r="A81" s="38"/>
      <c r="B81" s="39"/>
      <c r="C81" s="32" t="s">
        <v>16</v>
      </c>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6.5" customHeight="1">
      <c r="A82" s="38"/>
      <c r="B82" s="39"/>
      <c r="C82" s="40"/>
      <c r="D82" s="40"/>
      <c r="E82" s="173" t="str">
        <f>E7</f>
        <v>Preference veřejné dopravy města Třebíč</v>
      </c>
      <c r="F82" s="32"/>
      <c r="G82" s="32"/>
      <c r="H82" s="32"/>
      <c r="I82" s="136"/>
      <c r="J82" s="40"/>
      <c r="K82" s="40"/>
      <c r="L82" s="137"/>
      <c r="S82" s="38"/>
      <c r="T82" s="38"/>
      <c r="U82" s="38"/>
      <c r="V82" s="38"/>
      <c r="W82" s="38"/>
      <c r="X82" s="38"/>
      <c r="Y82" s="38"/>
      <c r="Z82" s="38"/>
      <c r="AA82" s="38"/>
      <c r="AB82" s="38"/>
      <c r="AC82" s="38"/>
      <c r="AD82" s="38"/>
      <c r="AE82" s="38"/>
    </row>
    <row r="83" spans="1:31" s="2" customFormat="1" ht="12" customHeight="1">
      <c r="A83" s="38"/>
      <c r="B83" s="39"/>
      <c r="C83" s="32" t="s">
        <v>119</v>
      </c>
      <c r="D83" s="40"/>
      <c r="E83" s="40"/>
      <c r="F83" s="40"/>
      <c r="G83" s="40"/>
      <c r="H83" s="40"/>
      <c r="I83" s="136"/>
      <c r="J83" s="40"/>
      <c r="K83" s="40"/>
      <c r="L83" s="137"/>
      <c r="S83" s="38"/>
      <c r="T83" s="38"/>
      <c r="U83" s="38"/>
      <c r="V83" s="38"/>
      <c r="W83" s="38"/>
      <c r="X83" s="38"/>
      <c r="Y83" s="38"/>
      <c r="Z83" s="38"/>
      <c r="AA83" s="38"/>
      <c r="AB83" s="38"/>
      <c r="AC83" s="38"/>
      <c r="AD83" s="38"/>
      <c r="AE83" s="38"/>
    </row>
    <row r="84" spans="1:31" s="2" customFormat="1" ht="16.5" customHeight="1">
      <c r="A84" s="38"/>
      <c r="B84" s="39"/>
      <c r="C84" s="40"/>
      <c r="D84" s="40"/>
      <c r="E84" s="69" t="str">
        <f>E9</f>
        <v>E2.a - Komenského nám. BUS - SSZ</v>
      </c>
      <c r="F84" s="40"/>
      <c r="G84" s="40"/>
      <c r="H84" s="40"/>
      <c r="I84" s="136"/>
      <c r="J84" s="40"/>
      <c r="K84" s="40"/>
      <c r="L84" s="137"/>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136"/>
      <c r="J85" s="40"/>
      <c r="K85" s="40"/>
      <c r="L85" s="137"/>
      <c r="S85" s="38"/>
      <c r="T85" s="38"/>
      <c r="U85" s="38"/>
      <c r="V85" s="38"/>
      <c r="W85" s="38"/>
      <c r="X85" s="38"/>
      <c r="Y85" s="38"/>
      <c r="Z85" s="38"/>
      <c r="AA85" s="38"/>
      <c r="AB85" s="38"/>
      <c r="AC85" s="38"/>
      <c r="AD85" s="38"/>
      <c r="AE85" s="38"/>
    </row>
    <row r="86" spans="1:31" s="2" customFormat="1" ht="12" customHeight="1">
      <c r="A86" s="38"/>
      <c r="B86" s="39"/>
      <c r="C86" s="32" t="s">
        <v>21</v>
      </c>
      <c r="D86" s="40"/>
      <c r="E86" s="40"/>
      <c r="F86" s="27" t="str">
        <f>F12</f>
        <v>Město Třebíč</v>
      </c>
      <c r="G86" s="40"/>
      <c r="H86" s="40"/>
      <c r="I86" s="140" t="s">
        <v>23</v>
      </c>
      <c r="J86" s="72" t="str">
        <f>IF(J12="","",J12)</f>
        <v>25. 5. 2021</v>
      </c>
      <c r="K86" s="40"/>
      <c r="L86" s="137"/>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136"/>
      <c r="J87" s="40"/>
      <c r="K87" s="40"/>
      <c r="L87" s="137"/>
      <c r="S87" s="38"/>
      <c r="T87" s="38"/>
      <c r="U87" s="38"/>
      <c r="V87" s="38"/>
      <c r="W87" s="38"/>
      <c r="X87" s="38"/>
      <c r="Y87" s="38"/>
      <c r="Z87" s="38"/>
      <c r="AA87" s="38"/>
      <c r="AB87" s="38"/>
      <c r="AC87" s="38"/>
      <c r="AD87" s="38"/>
      <c r="AE87" s="38"/>
    </row>
    <row r="88" spans="1:31" s="2" customFormat="1" ht="15.15" customHeight="1">
      <c r="A88" s="38"/>
      <c r="B88" s="39"/>
      <c r="C88" s="32" t="s">
        <v>25</v>
      </c>
      <c r="D88" s="40"/>
      <c r="E88" s="40"/>
      <c r="F88" s="27" t="str">
        <f>E15</f>
        <v>Město Třebíč</v>
      </c>
      <c r="G88" s="40"/>
      <c r="H88" s="40"/>
      <c r="I88" s="140" t="s">
        <v>32</v>
      </c>
      <c r="J88" s="36" t="str">
        <f>E21</f>
        <v>Ing. Karel Tomek</v>
      </c>
      <c r="K88" s="40"/>
      <c r="L88" s="137"/>
      <c r="S88" s="38"/>
      <c r="T88" s="38"/>
      <c r="U88" s="38"/>
      <c r="V88" s="38"/>
      <c r="W88" s="38"/>
      <c r="X88" s="38"/>
      <c r="Y88" s="38"/>
      <c r="Z88" s="38"/>
      <c r="AA88" s="38"/>
      <c r="AB88" s="38"/>
      <c r="AC88" s="38"/>
      <c r="AD88" s="38"/>
      <c r="AE88" s="38"/>
    </row>
    <row r="89" spans="1:31" s="2" customFormat="1" ht="25.65" customHeight="1">
      <c r="A89" s="38"/>
      <c r="B89" s="39"/>
      <c r="C89" s="32" t="s">
        <v>30</v>
      </c>
      <c r="D89" s="40"/>
      <c r="E89" s="40"/>
      <c r="F89" s="27" t="str">
        <f>IF(E18="","",E18)</f>
        <v>Vyplň údaj</v>
      </c>
      <c r="G89" s="40"/>
      <c r="H89" s="40"/>
      <c r="I89" s="140" t="s">
        <v>35</v>
      </c>
      <c r="J89" s="36" t="str">
        <f>E24</f>
        <v>Ivalú Macarena Ávila Herrera</v>
      </c>
      <c r="K89" s="40"/>
      <c r="L89" s="137"/>
      <c r="S89" s="38"/>
      <c r="T89" s="38"/>
      <c r="U89" s="38"/>
      <c r="V89" s="38"/>
      <c r="W89" s="38"/>
      <c r="X89" s="38"/>
      <c r="Y89" s="38"/>
      <c r="Z89" s="38"/>
      <c r="AA89" s="38"/>
      <c r="AB89" s="38"/>
      <c r="AC89" s="38"/>
      <c r="AD89" s="38"/>
      <c r="AE89" s="38"/>
    </row>
    <row r="90" spans="1:31" s="2" customFormat="1" ht="10.3" customHeight="1">
      <c r="A90" s="38"/>
      <c r="B90" s="39"/>
      <c r="C90" s="40"/>
      <c r="D90" s="40"/>
      <c r="E90" s="40"/>
      <c r="F90" s="40"/>
      <c r="G90" s="40"/>
      <c r="H90" s="40"/>
      <c r="I90" s="136"/>
      <c r="J90" s="40"/>
      <c r="K90" s="40"/>
      <c r="L90" s="137"/>
      <c r="S90" s="38"/>
      <c r="T90" s="38"/>
      <c r="U90" s="38"/>
      <c r="V90" s="38"/>
      <c r="W90" s="38"/>
      <c r="X90" s="38"/>
      <c r="Y90" s="38"/>
      <c r="Z90" s="38"/>
      <c r="AA90" s="38"/>
      <c r="AB90" s="38"/>
      <c r="AC90" s="38"/>
      <c r="AD90" s="38"/>
      <c r="AE90" s="38"/>
    </row>
    <row r="91" spans="1:31" s="11" customFormat="1" ht="29.25" customHeight="1">
      <c r="A91" s="193"/>
      <c r="B91" s="194"/>
      <c r="C91" s="195" t="s">
        <v>144</v>
      </c>
      <c r="D91" s="196" t="s">
        <v>59</v>
      </c>
      <c r="E91" s="196" t="s">
        <v>55</v>
      </c>
      <c r="F91" s="196" t="s">
        <v>56</v>
      </c>
      <c r="G91" s="196" t="s">
        <v>145</v>
      </c>
      <c r="H91" s="196" t="s">
        <v>146</v>
      </c>
      <c r="I91" s="197" t="s">
        <v>147</v>
      </c>
      <c r="J91" s="196" t="s">
        <v>128</v>
      </c>
      <c r="K91" s="198" t="s">
        <v>148</v>
      </c>
      <c r="L91" s="199"/>
      <c r="M91" s="92" t="s">
        <v>19</v>
      </c>
      <c r="N91" s="93" t="s">
        <v>44</v>
      </c>
      <c r="O91" s="93" t="s">
        <v>149</v>
      </c>
      <c r="P91" s="93" t="s">
        <v>150</v>
      </c>
      <c r="Q91" s="93" t="s">
        <v>151</v>
      </c>
      <c r="R91" s="93" t="s">
        <v>152</v>
      </c>
      <c r="S91" s="93" t="s">
        <v>153</v>
      </c>
      <c r="T91" s="94" t="s">
        <v>154</v>
      </c>
      <c r="U91" s="193"/>
      <c r="V91" s="193"/>
      <c r="W91" s="193"/>
      <c r="X91" s="193"/>
      <c r="Y91" s="193"/>
      <c r="Z91" s="193"/>
      <c r="AA91" s="193"/>
      <c r="AB91" s="193"/>
      <c r="AC91" s="193"/>
      <c r="AD91" s="193"/>
      <c r="AE91" s="193"/>
    </row>
    <row r="92" spans="1:63" s="2" customFormat="1" ht="22.8" customHeight="1">
      <c r="A92" s="38"/>
      <c r="B92" s="39"/>
      <c r="C92" s="99" t="s">
        <v>155</v>
      </c>
      <c r="D92" s="40"/>
      <c r="E92" s="40"/>
      <c r="F92" s="40"/>
      <c r="G92" s="40"/>
      <c r="H92" s="40"/>
      <c r="I92" s="136"/>
      <c r="J92" s="200">
        <f>BK92</f>
        <v>0</v>
      </c>
      <c r="K92" s="40"/>
      <c r="L92" s="44"/>
      <c r="M92" s="95"/>
      <c r="N92" s="201"/>
      <c r="O92" s="96"/>
      <c r="P92" s="202">
        <f>P93+P113+P120+P140+P238+P563+P691+P696</f>
        <v>0</v>
      </c>
      <c r="Q92" s="96"/>
      <c r="R92" s="202">
        <f>R93+R113+R120+R140+R238+R563+R691+R696</f>
        <v>809.70156562</v>
      </c>
      <c r="S92" s="96"/>
      <c r="T92" s="203">
        <f>T93+T113+T120+T140+T238+T563+T691+T696</f>
        <v>0</v>
      </c>
      <c r="U92" s="38"/>
      <c r="V92" s="38"/>
      <c r="W92" s="38"/>
      <c r="X92" s="38"/>
      <c r="Y92" s="38"/>
      <c r="Z92" s="38"/>
      <c r="AA92" s="38"/>
      <c r="AB92" s="38"/>
      <c r="AC92" s="38"/>
      <c r="AD92" s="38"/>
      <c r="AE92" s="38"/>
      <c r="AT92" s="17" t="s">
        <v>73</v>
      </c>
      <c r="AU92" s="17" t="s">
        <v>129</v>
      </c>
      <c r="BK92" s="204">
        <f>BK93+BK113+BK120+BK140+BK238+BK563+BK691+BK696</f>
        <v>0</v>
      </c>
    </row>
    <row r="93" spans="1:63" s="12" customFormat="1" ht="25.9" customHeight="1">
      <c r="A93" s="12"/>
      <c r="B93" s="205"/>
      <c r="C93" s="206"/>
      <c r="D93" s="207" t="s">
        <v>73</v>
      </c>
      <c r="E93" s="208" t="s">
        <v>156</v>
      </c>
      <c r="F93" s="208" t="s">
        <v>157</v>
      </c>
      <c r="G93" s="206"/>
      <c r="H93" s="206"/>
      <c r="I93" s="209"/>
      <c r="J93" s="210">
        <f>BK93</f>
        <v>0</v>
      </c>
      <c r="K93" s="206"/>
      <c r="L93" s="211"/>
      <c r="M93" s="212"/>
      <c r="N93" s="213"/>
      <c r="O93" s="213"/>
      <c r="P93" s="214">
        <f>SUM(P94:P112)</f>
        <v>0</v>
      </c>
      <c r="Q93" s="213"/>
      <c r="R93" s="214">
        <f>SUM(R94:R112)</f>
        <v>0</v>
      </c>
      <c r="S93" s="213"/>
      <c r="T93" s="215">
        <f>SUM(T94:T112)</f>
        <v>0</v>
      </c>
      <c r="U93" s="12"/>
      <c r="V93" s="12"/>
      <c r="W93" s="12"/>
      <c r="X93" s="12"/>
      <c r="Y93" s="12"/>
      <c r="Z93" s="12"/>
      <c r="AA93" s="12"/>
      <c r="AB93" s="12"/>
      <c r="AC93" s="12"/>
      <c r="AD93" s="12"/>
      <c r="AE93" s="12"/>
      <c r="AR93" s="216" t="s">
        <v>82</v>
      </c>
      <c r="AT93" s="217" t="s">
        <v>73</v>
      </c>
      <c r="AU93" s="217" t="s">
        <v>74</v>
      </c>
      <c r="AY93" s="216" t="s">
        <v>158</v>
      </c>
      <c r="BK93" s="218">
        <f>SUM(BK94:BK112)</f>
        <v>0</v>
      </c>
    </row>
    <row r="94" spans="1:65" s="2" customFormat="1" ht="16.5" customHeight="1">
      <c r="A94" s="38"/>
      <c r="B94" s="39"/>
      <c r="C94" s="219" t="s">
        <v>82</v>
      </c>
      <c r="D94" s="219" t="s">
        <v>159</v>
      </c>
      <c r="E94" s="220" t="s">
        <v>160</v>
      </c>
      <c r="F94" s="221" t="s">
        <v>161</v>
      </c>
      <c r="G94" s="222" t="s">
        <v>162</v>
      </c>
      <c r="H94" s="223">
        <v>60.5</v>
      </c>
      <c r="I94" s="224"/>
      <c r="J94" s="225">
        <f>ROUND(I94*H94,2)</f>
        <v>0</v>
      </c>
      <c r="K94" s="221" t="s">
        <v>19</v>
      </c>
      <c r="L94" s="44"/>
      <c r="M94" s="226" t="s">
        <v>19</v>
      </c>
      <c r="N94" s="227" t="s">
        <v>45</v>
      </c>
      <c r="O94" s="84"/>
      <c r="P94" s="228">
        <f>O94*H94</f>
        <v>0</v>
      </c>
      <c r="Q94" s="228">
        <v>0</v>
      </c>
      <c r="R94" s="228">
        <f>Q94*H94</f>
        <v>0</v>
      </c>
      <c r="S94" s="228">
        <v>0</v>
      </c>
      <c r="T94" s="229">
        <f>S94*H94</f>
        <v>0</v>
      </c>
      <c r="U94" s="38"/>
      <c r="V94" s="38"/>
      <c r="W94" s="38"/>
      <c r="X94" s="38"/>
      <c r="Y94" s="38"/>
      <c r="Z94" s="38"/>
      <c r="AA94" s="38"/>
      <c r="AB94" s="38"/>
      <c r="AC94" s="38"/>
      <c r="AD94" s="38"/>
      <c r="AE94" s="38"/>
      <c r="AR94" s="230" t="s">
        <v>163</v>
      </c>
      <c r="AT94" s="230" t="s">
        <v>159</v>
      </c>
      <c r="AU94" s="230" t="s">
        <v>82</v>
      </c>
      <c r="AY94" s="17" t="s">
        <v>158</v>
      </c>
      <c r="BE94" s="231">
        <f>IF(N94="základní",J94,0)</f>
        <v>0</v>
      </c>
      <c r="BF94" s="231">
        <f>IF(N94="snížená",J94,0)</f>
        <v>0</v>
      </c>
      <c r="BG94" s="231">
        <f>IF(N94="zákl. přenesená",J94,0)</f>
        <v>0</v>
      </c>
      <c r="BH94" s="231">
        <f>IF(N94="sníž. přenesená",J94,0)</f>
        <v>0</v>
      </c>
      <c r="BI94" s="231">
        <f>IF(N94="nulová",J94,0)</f>
        <v>0</v>
      </c>
      <c r="BJ94" s="17" t="s">
        <v>82</v>
      </c>
      <c r="BK94" s="231">
        <f>ROUND(I94*H94,2)</f>
        <v>0</v>
      </c>
      <c r="BL94" s="17" t="s">
        <v>163</v>
      </c>
      <c r="BM94" s="230" t="s">
        <v>164</v>
      </c>
    </row>
    <row r="95" spans="1:47" s="2" customFormat="1" ht="12">
      <c r="A95" s="38"/>
      <c r="B95" s="39"/>
      <c r="C95" s="40"/>
      <c r="D95" s="232" t="s">
        <v>165</v>
      </c>
      <c r="E95" s="40"/>
      <c r="F95" s="233" t="s">
        <v>161</v>
      </c>
      <c r="G95" s="40"/>
      <c r="H95" s="40"/>
      <c r="I95" s="136"/>
      <c r="J95" s="40"/>
      <c r="K95" s="40"/>
      <c r="L95" s="44"/>
      <c r="M95" s="234"/>
      <c r="N95" s="235"/>
      <c r="O95" s="84"/>
      <c r="P95" s="84"/>
      <c r="Q95" s="84"/>
      <c r="R95" s="84"/>
      <c r="S95" s="84"/>
      <c r="T95" s="85"/>
      <c r="U95" s="38"/>
      <c r="V95" s="38"/>
      <c r="W95" s="38"/>
      <c r="X95" s="38"/>
      <c r="Y95" s="38"/>
      <c r="Z95" s="38"/>
      <c r="AA95" s="38"/>
      <c r="AB95" s="38"/>
      <c r="AC95" s="38"/>
      <c r="AD95" s="38"/>
      <c r="AE95" s="38"/>
      <c r="AT95" s="17" t="s">
        <v>165</v>
      </c>
      <c r="AU95" s="17" t="s">
        <v>82</v>
      </c>
    </row>
    <row r="96" spans="1:51" s="13" customFormat="1" ht="12">
      <c r="A96" s="13"/>
      <c r="B96" s="236"/>
      <c r="C96" s="237"/>
      <c r="D96" s="232" t="s">
        <v>166</v>
      </c>
      <c r="E96" s="238" t="s">
        <v>19</v>
      </c>
      <c r="F96" s="239" t="s">
        <v>1638</v>
      </c>
      <c r="G96" s="237"/>
      <c r="H96" s="240">
        <v>55</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166</v>
      </c>
      <c r="AU96" s="246" t="s">
        <v>82</v>
      </c>
      <c r="AV96" s="13" t="s">
        <v>85</v>
      </c>
      <c r="AW96" s="13" t="s">
        <v>34</v>
      </c>
      <c r="AX96" s="13" t="s">
        <v>82</v>
      </c>
      <c r="AY96" s="246" t="s">
        <v>158</v>
      </c>
    </row>
    <row r="97" spans="1:51" s="13" customFormat="1" ht="12">
      <c r="A97" s="13"/>
      <c r="B97" s="236"/>
      <c r="C97" s="237"/>
      <c r="D97" s="232" t="s">
        <v>166</v>
      </c>
      <c r="E97" s="237"/>
      <c r="F97" s="239" t="s">
        <v>1639</v>
      </c>
      <c r="G97" s="237"/>
      <c r="H97" s="240">
        <v>60.5</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166</v>
      </c>
      <c r="AU97" s="246" t="s">
        <v>82</v>
      </c>
      <c r="AV97" s="13" t="s">
        <v>85</v>
      </c>
      <c r="AW97" s="13" t="s">
        <v>4</v>
      </c>
      <c r="AX97" s="13" t="s">
        <v>82</v>
      </c>
      <c r="AY97" s="246" t="s">
        <v>158</v>
      </c>
    </row>
    <row r="98" spans="1:65" s="2" customFormat="1" ht="21.75" customHeight="1">
      <c r="A98" s="38"/>
      <c r="B98" s="39"/>
      <c r="C98" s="219" t="s">
        <v>85</v>
      </c>
      <c r="D98" s="219" t="s">
        <v>159</v>
      </c>
      <c r="E98" s="220" t="s">
        <v>169</v>
      </c>
      <c r="F98" s="221" t="s">
        <v>170</v>
      </c>
      <c r="G98" s="222" t="s">
        <v>171</v>
      </c>
      <c r="H98" s="223">
        <v>7</v>
      </c>
      <c r="I98" s="224"/>
      <c r="J98" s="225">
        <f>ROUND(I98*H98,2)</f>
        <v>0</v>
      </c>
      <c r="K98" s="221" t="s">
        <v>19</v>
      </c>
      <c r="L98" s="44"/>
      <c r="M98" s="226" t="s">
        <v>19</v>
      </c>
      <c r="N98" s="227" t="s">
        <v>45</v>
      </c>
      <c r="O98" s="84"/>
      <c r="P98" s="228">
        <f>O98*H98</f>
        <v>0</v>
      </c>
      <c r="Q98" s="228">
        <v>0</v>
      </c>
      <c r="R98" s="228">
        <f>Q98*H98</f>
        <v>0</v>
      </c>
      <c r="S98" s="228">
        <v>0</v>
      </c>
      <c r="T98" s="229">
        <f>S98*H98</f>
        <v>0</v>
      </c>
      <c r="U98" s="38"/>
      <c r="V98" s="38"/>
      <c r="W98" s="38"/>
      <c r="X98" s="38"/>
      <c r="Y98" s="38"/>
      <c r="Z98" s="38"/>
      <c r="AA98" s="38"/>
      <c r="AB98" s="38"/>
      <c r="AC98" s="38"/>
      <c r="AD98" s="38"/>
      <c r="AE98" s="38"/>
      <c r="AR98" s="230" t="s">
        <v>163</v>
      </c>
      <c r="AT98" s="230" t="s">
        <v>159</v>
      </c>
      <c r="AU98" s="230" t="s">
        <v>82</v>
      </c>
      <c r="AY98" s="17" t="s">
        <v>158</v>
      </c>
      <c r="BE98" s="231">
        <f>IF(N98="základní",J98,0)</f>
        <v>0</v>
      </c>
      <c r="BF98" s="231">
        <f>IF(N98="snížená",J98,0)</f>
        <v>0</v>
      </c>
      <c r="BG98" s="231">
        <f>IF(N98="zákl. přenesená",J98,0)</f>
        <v>0</v>
      </c>
      <c r="BH98" s="231">
        <f>IF(N98="sníž. přenesená",J98,0)</f>
        <v>0</v>
      </c>
      <c r="BI98" s="231">
        <f>IF(N98="nulová",J98,0)</f>
        <v>0</v>
      </c>
      <c r="BJ98" s="17" t="s">
        <v>82</v>
      </c>
      <c r="BK98" s="231">
        <f>ROUND(I98*H98,2)</f>
        <v>0</v>
      </c>
      <c r="BL98" s="17" t="s">
        <v>163</v>
      </c>
      <c r="BM98" s="230" t="s">
        <v>172</v>
      </c>
    </row>
    <row r="99" spans="1:47" s="2" customFormat="1" ht="12">
      <c r="A99" s="38"/>
      <c r="B99" s="39"/>
      <c r="C99" s="40"/>
      <c r="D99" s="232" t="s">
        <v>165</v>
      </c>
      <c r="E99" s="40"/>
      <c r="F99" s="233" t="s">
        <v>170</v>
      </c>
      <c r="G99" s="40"/>
      <c r="H99" s="40"/>
      <c r="I99" s="136"/>
      <c r="J99" s="40"/>
      <c r="K99" s="40"/>
      <c r="L99" s="44"/>
      <c r="M99" s="234"/>
      <c r="N99" s="235"/>
      <c r="O99" s="84"/>
      <c r="P99" s="84"/>
      <c r="Q99" s="84"/>
      <c r="R99" s="84"/>
      <c r="S99" s="84"/>
      <c r="T99" s="85"/>
      <c r="U99" s="38"/>
      <c r="V99" s="38"/>
      <c r="W99" s="38"/>
      <c r="X99" s="38"/>
      <c r="Y99" s="38"/>
      <c r="Z99" s="38"/>
      <c r="AA99" s="38"/>
      <c r="AB99" s="38"/>
      <c r="AC99" s="38"/>
      <c r="AD99" s="38"/>
      <c r="AE99" s="38"/>
      <c r="AT99" s="17" t="s">
        <v>165</v>
      </c>
      <c r="AU99" s="17" t="s">
        <v>82</v>
      </c>
    </row>
    <row r="100" spans="1:51" s="13" customFormat="1" ht="12">
      <c r="A100" s="13"/>
      <c r="B100" s="236"/>
      <c r="C100" s="237"/>
      <c r="D100" s="232" t="s">
        <v>166</v>
      </c>
      <c r="E100" s="238" t="s">
        <v>19</v>
      </c>
      <c r="F100" s="239" t="s">
        <v>1296</v>
      </c>
      <c r="G100" s="237"/>
      <c r="H100" s="240">
        <v>3</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166</v>
      </c>
      <c r="AU100" s="246" t="s">
        <v>82</v>
      </c>
      <c r="AV100" s="13" t="s">
        <v>85</v>
      </c>
      <c r="AW100" s="13" t="s">
        <v>34</v>
      </c>
      <c r="AX100" s="13" t="s">
        <v>74</v>
      </c>
      <c r="AY100" s="246" t="s">
        <v>158</v>
      </c>
    </row>
    <row r="101" spans="1:51" s="13" customFormat="1" ht="12">
      <c r="A101" s="13"/>
      <c r="B101" s="236"/>
      <c r="C101" s="237"/>
      <c r="D101" s="232" t="s">
        <v>166</v>
      </c>
      <c r="E101" s="238" t="s">
        <v>19</v>
      </c>
      <c r="F101" s="239" t="s">
        <v>174</v>
      </c>
      <c r="G101" s="237"/>
      <c r="H101" s="240">
        <v>4</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166</v>
      </c>
      <c r="AU101" s="246" t="s">
        <v>82</v>
      </c>
      <c r="AV101" s="13" t="s">
        <v>85</v>
      </c>
      <c r="AW101" s="13" t="s">
        <v>34</v>
      </c>
      <c r="AX101" s="13" t="s">
        <v>74</v>
      </c>
      <c r="AY101" s="246" t="s">
        <v>158</v>
      </c>
    </row>
    <row r="102" spans="1:51" s="14" customFormat="1" ht="12">
      <c r="A102" s="14"/>
      <c r="B102" s="247"/>
      <c r="C102" s="248"/>
      <c r="D102" s="232" t="s">
        <v>166</v>
      </c>
      <c r="E102" s="249" t="s">
        <v>19</v>
      </c>
      <c r="F102" s="250" t="s">
        <v>175</v>
      </c>
      <c r="G102" s="248"/>
      <c r="H102" s="251">
        <v>7</v>
      </c>
      <c r="I102" s="252"/>
      <c r="J102" s="248"/>
      <c r="K102" s="248"/>
      <c r="L102" s="253"/>
      <c r="M102" s="254"/>
      <c r="N102" s="255"/>
      <c r="O102" s="255"/>
      <c r="P102" s="255"/>
      <c r="Q102" s="255"/>
      <c r="R102" s="255"/>
      <c r="S102" s="255"/>
      <c r="T102" s="256"/>
      <c r="U102" s="14"/>
      <c r="V102" s="14"/>
      <c r="W102" s="14"/>
      <c r="X102" s="14"/>
      <c r="Y102" s="14"/>
      <c r="Z102" s="14"/>
      <c r="AA102" s="14"/>
      <c r="AB102" s="14"/>
      <c r="AC102" s="14"/>
      <c r="AD102" s="14"/>
      <c r="AE102" s="14"/>
      <c r="AT102" s="257" t="s">
        <v>166</v>
      </c>
      <c r="AU102" s="257" t="s">
        <v>82</v>
      </c>
      <c r="AV102" s="14" t="s">
        <v>163</v>
      </c>
      <c r="AW102" s="14" t="s">
        <v>34</v>
      </c>
      <c r="AX102" s="14" t="s">
        <v>82</v>
      </c>
      <c r="AY102" s="257" t="s">
        <v>158</v>
      </c>
    </row>
    <row r="103" spans="1:65" s="2" customFormat="1" ht="16.5" customHeight="1">
      <c r="A103" s="38"/>
      <c r="B103" s="39"/>
      <c r="C103" s="219" t="s">
        <v>176</v>
      </c>
      <c r="D103" s="219" t="s">
        <v>159</v>
      </c>
      <c r="E103" s="220" t="s">
        <v>177</v>
      </c>
      <c r="F103" s="221" t="s">
        <v>178</v>
      </c>
      <c r="G103" s="222" t="s">
        <v>179</v>
      </c>
      <c r="H103" s="223">
        <v>2</v>
      </c>
      <c r="I103" s="224"/>
      <c r="J103" s="225">
        <f>ROUND(I103*H103,2)</f>
        <v>0</v>
      </c>
      <c r="K103" s="221" t="s">
        <v>19</v>
      </c>
      <c r="L103" s="44"/>
      <c r="M103" s="226" t="s">
        <v>19</v>
      </c>
      <c r="N103" s="227" t="s">
        <v>45</v>
      </c>
      <c r="O103" s="84"/>
      <c r="P103" s="228">
        <f>O103*H103</f>
        <v>0</v>
      </c>
      <c r="Q103" s="228">
        <v>0</v>
      </c>
      <c r="R103" s="228">
        <f>Q103*H103</f>
        <v>0</v>
      </c>
      <c r="S103" s="228">
        <v>0</v>
      </c>
      <c r="T103" s="229">
        <f>S103*H103</f>
        <v>0</v>
      </c>
      <c r="U103" s="38"/>
      <c r="V103" s="38"/>
      <c r="W103" s="38"/>
      <c r="X103" s="38"/>
      <c r="Y103" s="38"/>
      <c r="Z103" s="38"/>
      <c r="AA103" s="38"/>
      <c r="AB103" s="38"/>
      <c r="AC103" s="38"/>
      <c r="AD103" s="38"/>
      <c r="AE103" s="38"/>
      <c r="AR103" s="230" t="s">
        <v>163</v>
      </c>
      <c r="AT103" s="230" t="s">
        <v>159</v>
      </c>
      <c r="AU103" s="230" t="s">
        <v>82</v>
      </c>
      <c r="AY103" s="17" t="s">
        <v>158</v>
      </c>
      <c r="BE103" s="231">
        <f>IF(N103="základní",J103,0)</f>
        <v>0</v>
      </c>
      <c r="BF103" s="231">
        <f>IF(N103="snížená",J103,0)</f>
        <v>0</v>
      </c>
      <c r="BG103" s="231">
        <f>IF(N103="zákl. přenesená",J103,0)</f>
        <v>0</v>
      </c>
      <c r="BH103" s="231">
        <f>IF(N103="sníž. přenesená",J103,0)</f>
        <v>0</v>
      </c>
      <c r="BI103" s="231">
        <f>IF(N103="nulová",J103,0)</f>
        <v>0</v>
      </c>
      <c r="BJ103" s="17" t="s">
        <v>82</v>
      </c>
      <c r="BK103" s="231">
        <f>ROUND(I103*H103,2)</f>
        <v>0</v>
      </c>
      <c r="BL103" s="17" t="s">
        <v>163</v>
      </c>
      <c r="BM103" s="230" t="s">
        <v>180</v>
      </c>
    </row>
    <row r="104" spans="1:47" s="2" customFormat="1" ht="12">
      <c r="A104" s="38"/>
      <c r="B104" s="39"/>
      <c r="C104" s="40"/>
      <c r="D104" s="232" t="s">
        <v>165</v>
      </c>
      <c r="E104" s="40"/>
      <c r="F104" s="233" t="s">
        <v>178</v>
      </c>
      <c r="G104" s="40"/>
      <c r="H104" s="40"/>
      <c r="I104" s="136"/>
      <c r="J104" s="40"/>
      <c r="K104" s="40"/>
      <c r="L104" s="44"/>
      <c r="M104" s="234"/>
      <c r="N104" s="235"/>
      <c r="O104" s="84"/>
      <c r="P104" s="84"/>
      <c r="Q104" s="84"/>
      <c r="R104" s="84"/>
      <c r="S104" s="84"/>
      <c r="T104" s="85"/>
      <c r="U104" s="38"/>
      <c r="V104" s="38"/>
      <c r="W104" s="38"/>
      <c r="X104" s="38"/>
      <c r="Y104" s="38"/>
      <c r="Z104" s="38"/>
      <c r="AA104" s="38"/>
      <c r="AB104" s="38"/>
      <c r="AC104" s="38"/>
      <c r="AD104" s="38"/>
      <c r="AE104" s="38"/>
      <c r="AT104" s="17" t="s">
        <v>165</v>
      </c>
      <c r="AU104" s="17" t="s">
        <v>82</v>
      </c>
    </row>
    <row r="105" spans="1:47" s="2" customFormat="1" ht="12">
      <c r="A105" s="38"/>
      <c r="B105" s="39"/>
      <c r="C105" s="40"/>
      <c r="D105" s="232" t="s">
        <v>181</v>
      </c>
      <c r="E105" s="40"/>
      <c r="F105" s="258" t="s">
        <v>182</v>
      </c>
      <c r="G105" s="40"/>
      <c r="H105" s="40"/>
      <c r="I105" s="136"/>
      <c r="J105" s="40"/>
      <c r="K105" s="40"/>
      <c r="L105" s="44"/>
      <c r="M105" s="234"/>
      <c r="N105" s="235"/>
      <c r="O105" s="84"/>
      <c r="P105" s="84"/>
      <c r="Q105" s="84"/>
      <c r="R105" s="84"/>
      <c r="S105" s="84"/>
      <c r="T105" s="85"/>
      <c r="U105" s="38"/>
      <c r="V105" s="38"/>
      <c r="W105" s="38"/>
      <c r="X105" s="38"/>
      <c r="Y105" s="38"/>
      <c r="Z105" s="38"/>
      <c r="AA105" s="38"/>
      <c r="AB105" s="38"/>
      <c r="AC105" s="38"/>
      <c r="AD105" s="38"/>
      <c r="AE105" s="38"/>
      <c r="AT105" s="17" t="s">
        <v>181</v>
      </c>
      <c r="AU105" s="17" t="s">
        <v>82</v>
      </c>
    </row>
    <row r="106" spans="1:51" s="13" customFormat="1" ht="12">
      <c r="A106" s="13"/>
      <c r="B106" s="236"/>
      <c r="C106" s="237"/>
      <c r="D106" s="232" t="s">
        <v>166</v>
      </c>
      <c r="E106" s="238" t="s">
        <v>19</v>
      </c>
      <c r="F106" s="239" t="s">
        <v>1640</v>
      </c>
      <c r="G106" s="237"/>
      <c r="H106" s="240">
        <v>1</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166</v>
      </c>
      <c r="AU106" s="246" t="s">
        <v>82</v>
      </c>
      <c r="AV106" s="13" t="s">
        <v>85</v>
      </c>
      <c r="AW106" s="13" t="s">
        <v>34</v>
      </c>
      <c r="AX106" s="13" t="s">
        <v>74</v>
      </c>
      <c r="AY106" s="246" t="s">
        <v>158</v>
      </c>
    </row>
    <row r="107" spans="1:51" s="13" customFormat="1" ht="12">
      <c r="A107" s="13"/>
      <c r="B107" s="236"/>
      <c r="C107" s="237"/>
      <c r="D107" s="232" t="s">
        <v>166</v>
      </c>
      <c r="E107" s="238" t="s">
        <v>19</v>
      </c>
      <c r="F107" s="239" t="s">
        <v>1641</v>
      </c>
      <c r="G107" s="237"/>
      <c r="H107" s="240">
        <v>1</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166</v>
      </c>
      <c r="AU107" s="246" t="s">
        <v>82</v>
      </c>
      <c r="AV107" s="13" t="s">
        <v>85</v>
      </c>
      <c r="AW107" s="13" t="s">
        <v>34</v>
      </c>
      <c r="AX107" s="13" t="s">
        <v>74</v>
      </c>
      <c r="AY107" s="246" t="s">
        <v>158</v>
      </c>
    </row>
    <row r="108" spans="1:51" s="14" customFormat="1" ht="12">
      <c r="A108" s="14"/>
      <c r="B108" s="247"/>
      <c r="C108" s="248"/>
      <c r="D108" s="232" t="s">
        <v>166</v>
      </c>
      <c r="E108" s="249" t="s">
        <v>19</v>
      </c>
      <c r="F108" s="250" t="s">
        <v>175</v>
      </c>
      <c r="G108" s="248"/>
      <c r="H108" s="251">
        <v>2</v>
      </c>
      <c r="I108" s="252"/>
      <c r="J108" s="248"/>
      <c r="K108" s="248"/>
      <c r="L108" s="253"/>
      <c r="M108" s="254"/>
      <c r="N108" s="255"/>
      <c r="O108" s="255"/>
      <c r="P108" s="255"/>
      <c r="Q108" s="255"/>
      <c r="R108" s="255"/>
      <c r="S108" s="255"/>
      <c r="T108" s="256"/>
      <c r="U108" s="14"/>
      <c r="V108" s="14"/>
      <c r="W108" s="14"/>
      <c r="X108" s="14"/>
      <c r="Y108" s="14"/>
      <c r="Z108" s="14"/>
      <c r="AA108" s="14"/>
      <c r="AB108" s="14"/>
      <c r="AC108" s="14"/>
      <c r="AD108" s="14"/>
      <c r="AE108" s="14"/>
      <c r="AT108" s="257" t="s">
        <v>166</v>
      </c>
      <c r="AU108" s="257" t="s">
        <v>82</v>
      </c>
      <c r="AV108" s="14" t="s">
        <v>163</v>
      </c>
      <c r="AW108" s="14" t="s">
        <v>34</v>
      </c>
      <c r="AX108" s="14" t="s">
        <v>82</v>
      </c>
      <c r="AY108" s="257" t="s">
        <v>158</v>
      </c>
    </row>
    <row r="109" spans="1:65" s="2" customFormat="1" ht="16.5" customHeight="1">
      <c r="A109" s="38"/>
      <c r="B109" s="39"/>
      <c r="C109" s="219" t="s">
        <v>163</v>
      </c>
      <c r="D109" s="219" t="s">
        <v>159</v>
      </c>
      <c r="E109" s="220" t="s">
        <v>184</v>
      </c>
      <c r="F109" s="221" t="s">
        <v>185</v>
      </c>
      <c r="G109" s="222" t="s">
        <v>179</v>
      </c>
      <c r="H109" s="223">
        <v>5</v>
      </c>
      <c r="I109" s="224"/>
      <c r="J109" s="225">
        <f>ROUND(I109*H109,2)</f>
        <v>0</v>
      </c>
      <c r="K109" s="221" t="s">
        <v>19</v>
      </c>
      <c r="L109" s="44"/>
      <c r="M109" s="226" t="s">
        <v>19</v>
      </c>
      <c r="N109" s="227" t="s">
        <v>45</v>
      </c>
      <c r="O109" s="84"/>
      <c r="P109" s="228">
        <f>O109*H109</f>
        <v>0</v>
      </c>
      <c r="Q109" s="228">
        <v>0</v>
      </c>
      <c r="R109" s="228">
        <f>Q109*H109</f>
        <v>0</v>
      </c>
      <c r="S109" s="228">
        <v>0</v>
      </c>
      <c r="T109" s="229">
        <f>S109*H109</f>
        <v>0</v>
      </c>
      <c r="U109" s="38"/>
      <c r="V109" s="38"/>
      <c r="W109" s="38"/>
      <c r="X109" s="38"/>
      <c r="Y109" s="38"/>
      <c r="Z109" s="38"/>
      <c r="AA109" s="38"/>
      <c r="AB109" s="38"/>
      <c r="AC109" s="38"/>
      <c r="AD109" s="38"/>
      <c r="AE109" s="38"/>
      <c r="AR109" s="230" t="s">
        <v>163</v>
      </c>
      <c r="AT109" s="230" t="s">
        <v>159</v>
      </c>
      <c r="AU109" s="230" t="s">
        <v>82</v>
      </c>
      <c r="AY109" s="17" t="s">
        <v>158</v>
      </c>
      <c r="BE109" s="231">
        <f>IF(N109="základní",J109,0)</f>
        <v>0</v>
      </c>
      <c r="BF109" s="231">
        <f>IF(N109="snížená",J109,0)</f>
        <v>0</v>
      </c>
      <c r="BG109" s="231">
        <f>IF(N109="zákl. přenesená",J109,0)</f>
        <v>0</v>
      </c>
      <c r="BH109" s="231">
        <f>IF(N109="sníž. přenesená",J109,0)</f>
        <v>0</v>
      </c>
      <c r="BI109" s="231">
        <f>IF(N109="nulová",J109,0)</f>
        <v>0</v>
      </c>
      <c r="BJ109" s="17" t="s">
        <v>82</v>
      </c>
      <c r="BK109" s="231">
        <f>ROUND(I109*H109,2)</f>
        <v>0</v>
      </c>
      <c r="BL109" s="17" t="s">
        <v>163</v>
      </c>
      <c r="BM109" s="230" t="s">
        <v>186</v>
      </c>
    </row>
    <row r="110" spans="1:47" s="2" customFormat="1" ht="12">
      <c r="A110" s="38"/>
      <c r="B110" s="39"/>
      <c r="C110" s="40"/>
      <c r="D110" s="232" t="s">
        <v>165</v>
      </c>
      <c r="E110" s="40"/>
      <c r="F110" s="233" t="s">
        <v>185</v>
      </c>
      <c r="G110" s="40"/>
      <c r="H110" s="40"/>
      <c r="I110" s="136"/>
      <c r="J110" s="40"/>
      <c r="K110" s="40"/>
      <c r="L110" s="44"/>
      <c r="M110" s="234"/>
      <c r="N110" s="235"/>
      <c r="O110" s="84"/>
      <c r="P110" s="84"/>
      <c r="Q110" s="84"/>
      <c r="R110" s="84"/>
      <c r="S110" s="84"/>
      <c r="T110" s="85"/>
      <c r="U110" s="38"/>
      <c r="V110" s="38"/>
      <c r="W110" s="38"/>
      <c r="X110" s="38"/>
      <c r="Y110" s="38"/>
      <c r="Z110" s="38"/>
      <c r="AA110" s="38"/>
      <c r="AB110" s="38"/>
      <c r="AC110" s="38"/>
      <c r="AD110" s="38"/>
      <c r="AE110" s="38"/>
      <c r="AT110" s="17" t="s">
        <v>165</v>
      </c>
      <c r="AU110" s="17" t="s">
        <v>82</v>
      </c>
    </row>
    <row r="111" spans="1:47" s="2" customFormat="1" ht="12">
      <c r="A111" s="38"/>
      <c r="B111" s="39"/>
      <c r="C111" s="40"/>
      <c r="D111" s="232" t="s">
        <v>181</v>
      </c>
      <c r="E111" s="40"/>
      <c r="F111" s="258" t="s">
        <v>187</v>
      </c>
      <c r="G111" s="40"/>
      <c r="H111" s="40"/>
      <c r="I111" s="136"/>
      <c r="J111" s="40"/>
      <c r="K111" s="40"/>
      <c r="L111" s="44"/>
      <c r="M111" s="234"/>
      <c r="N111" s="235"/>
      <c r="O111" s="84"/>
      <c r="P111" s="84"/>
      <c r="Q111" s="84"/>
      <c r="R111" s="84"/>
      <c r="S111" s="84"/>
      <c r="T111" s="85"/>
      <c r="U111" s="38"/>
      <c r="V111" s="38"/>
      <c r="W111" s="38"/>
      <c r="X111" s="38"/>
      <c r="Y111" s="38"/>
      <c r="Z111" s="38"/>
      <c r="AA111" s="38"/>
      <c r="AB111" s="38"/>
      <c r="AC111" s="38"/>
      <c r="AD111" s="38"/>
      <c r="AE111" s="38"/>
      <c r="AT111" s="17" t="s">
        <v>181</v>
      </c>
      <c r="AU111" s="17" t="s">
        <v>82</v>
      </c>
    </row>
    <row r="112" spans="1:51" s="13" customFormat="1" ht="12">
      <c r="A112" s="13"/>
      <c r="B112" s="236"/>
      <c r="C112" s="237"/>
      <c r="D112" s="232" t="s">
        <v>166</v>
      </c>
      <c r="E112" s="238" t="s">
        <v>19</v>
      </c>
      <c r="F112" s="239" t="s">
        <v>1642</v>
      </c>
      <c r="G112" s="237"/>
      <c r="H112" s="240">
        <v>5</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166</v>
      </c>
      <c r="AU112" s="246" t="s">
        <v>82</v>
      </c>
      <c r="AV112" s="13" t="s">
        <v>85</v>
      </c>
      <c r="AW112" s="13" t="s">
        <v>34</v>
      </c>
      <c r="AX112" s="13" t="s">
        <v>82</v>
      </c>
      <c r="AY112" s="246" t="s">
        <v>158</v>
      </c>
    </row>
    <row r="113" spans="1:63" s="12" customFormat="1" ht="25.9" customHeight="1">
      <c r="A113" s="12"/>
      <c r="B113" s="205"/>
      <c r="C113" s="206"/>
      <c r="D113" s="207" t="s">
        <v>73</v>
      </c>
      <c r="E113" s="208" t="s">
        <v>189</v>
      </c>
      <c r="F113" s="208" t="s">
        <v>190</v>
      </c>
      <c r="G113" s="206"/>
      <c r="H113" s="206"/>
      <c r="I113" s="209"/>
      <c r="J113" s="210">
        <f>BK113</f>
        <v>0</v>
      </c>
      <c r="K113" s="206"/>
      <c r="L113" s="211"/>
      <c r="M113" s="212"/>
      <c r="N113" s="213"/>
      <c r="O113" s="213"/>
      <c r="P113" s="214">
        <f>SUM(P114:P119)</f>
        <v>0</v>
      </c>
      <c r="Q113" s="213"/>
      <c r="R113" s="214">
        <f>SUM(R114:R119)</f>
        <v>0.06902499999999999</v>
      </c>
      <c r="S113" s="213"/>
      <c r="T113" s="215">
        <f>SUM(T114:T119)</f>
        <v>0</v>
      </c>
      <c r="U113" s="12"/>
      <c r="V113" s="12"/>
      <c r="W113" s="12"/>
      <c r="X113" s="12"/>
      <c r="Y113" s="12"/>
      <c r="Z113" s="12"/>
      <c r="AA113" s="12"/>
      <c r="AB113" s="12"/>
      <c r="AC113" s="12"/>
      <c r="AD113" s="12"/>
      <c r="AE113" s="12"/>
      <c r="AR113" s="216" t="s">
        <v>85</v>
      </c>
      <c r="AT113" s="217" t="s">
        <v>73</v>
      </c>
      <c r="AU113" s="217" t="s">
        <v>74</v>
      </c>
      <c r="AY113" s="216" t="s">
        <v>158</v>
      </c>
      <c r="BK113" s="218">
        <f>SUM(BK114:BK119)</f>
        <v>0</v>
      </c>
    </row>
    <row r="114" spans="1:65" s="2" customFormat="1" ht="21.75" customHeight="1">
      <c r="A114" s="38"/>
      <c r="B114" s="39"/>
      <c r="C114" s="219" t="s">
        <v>191</v>
      </c>
      <c r="D114" s="219" t="s">
        <v>159</v>
      </c>
      <c r="E114" s="220" t="s">
        <v>192</v>
      </c>
      <c r="F114" s="221" t="s">
        <v>193</v>
      </c>
      <c r="G114" s="222" t="s">
        <v>194</v>
      </c>
      <c r="H114" s="223">
        <v>1.7</v>
      </c>
      <c r="I114" s="224"/>
      <c r="J114" s="225">
        <f>ROUND(I114*H114,2)</f>
        <v>0</v>
      </c>
      <c r="K114" s="221" t="s">
        <v>19</v>
      </c>
      <c r="L114" s="44"/>
      <c r="M114" s="226" t="s">
        <v>19</v>
      </c>
      <c r="N114" s="227" t="s">
        <v>45</v>
      </c>
      <c r="O114" s="84"/>
      <c r="P114" s="228">
        <f>O114*H114</f>
        <v>0</v>
      </c>
      <c r="Q114" s="228">
        <v>0.00025</v>
      </c>
      <c r="R114" s="228">
        <f>Q114*H114</f>
        <v>0.000425</v>
      </c>
      <c r="S114" s="228">
        <v>0</v>
      </c>
      <c r="T114" s="229">
        <f>S114*H114</f>
        <v>0</v>
      </c>
      <c r="U114" s="38"/>
      <c r="V114" s="38"/>
      <c r="W114" s="38"/>
      <c r="X114" s="38"/>
      <c r="Y114" s="38"/>
      <c r="Z114" s="38"/>
      <c r="AA114" s="38"/>
      <c r="AB114" s="38"/>
      <c r="AC114" s="38"/>
      <c r="AD114" s="38"/>
      <c r="AE114" s="38"/>
      <c r="AR114" s="230" t="s">
        <v>195</v>
      </c>
      <c r="AT114" s="230" t="s">
        <v>159</v>
      </c>
      <c r="AU114" s="230" t="s">
        <v>82</v>
      </c>
      <c r="AY114" s="17" t="s">
        <v>158</v>
      </c>
      <c r="BE114" s="231">
        <f>IF(N114="základní",J114,0)</f>
        <v>0</v>
      </c>
      <c r="BF114" s="231">
        <f>IF(N114="snížená",J114,0)</f>
        <v>0</v>
      </c>
      <c r="BG114" s="231">
        <f>IF(N114="zákl. přenesená",J114,0)</f>
        <v>0</v>
      </c>
      <c r="BH114" s="231">
        <f>IF(N114="sníž. přenesená",J114,0)</f>
        <v>0</v>
      </c>
      <c r="BI114" s="231">
        <f>IF(N114="nulová",J114,0)</f>
        <v>0</v>
      </c>
      <c r="BJ114" s="17" t="s">
        <v>82</v>
      </c>
      <c r="BK114" s="231">
        <f>ROUND(I114*H114,2)</f>
        <v>0</v>
      </c>
      <c r="BL114" s="17" t="s">
        <v>195</v>
      </c>
      <c r="BM114" s="230" t="s">
        <v>196</v>
      </c>
    </row>
    <row r="115" spans="1:47" s="2" customFormat="1" ht="12">
      <c r="A115" s="38"/>
      <c r="B115" s="39"/>
      <c r="C115" s="40"/>
      <c r="D115" s="232" t="s">
        <v>165</v>
      </c>
      <c r="E115" s="40"/>
      <c r="F115" s="233" t="s">
        <v>193</v>
      </c>
      <c r="G115" s="40"/>
      <c r="H115" s="40"/>
      <c r="I115" s="136"/>
      <c r="J115" s="40"/>
      <c r="K115" s="40"/>
      <c r="L115" s="44"/>
      <c r="M115" s="234"/>
      <c r="N115" s="235"/>
      <c r="O115" s="84"/>
      <c r="P115" s="84"/>
      <c r="Q115" s="84"/>
      <c r="R115" s="84"/>
      <c r="S115" s="84"/>
      <c r="T115" s="85"/>
      <c r="U115" s="38"/>
      <c r="V115" s="38"/>
      <c r="W115" s="38"/>
      <c r="X115" s="38"/>
      <c r="Y115" s="38"/>
      <c r="Z115" s="38"/>
      <c r="AA115" s="38"/>
      <c r="AB115" s="38"/>
      <c r="AC115" s="38"/>
      <c r="AD115" s="38"/>
      <c r="AE115" s="38"/>
      <c r="AT115" s="17" t="s">
        <v>165</v>
      </c>
      <c r="AU115" s="17" t="s">
        <v>82</v>
      </c>
    </row>
    <row r="116" spans="1:51" s="13" customFormat="1" ht="12">
      <c r="A116" s="13"/>
      <c r="B116" s="236"/>
      <c r="C116" s="237"/>
      <c r="D116" s="232" t="s">
        <v>166</v>
      </c>
      <c r="E116" s="238" t="s">
        <v>19</v>
      </c>
      <c r="F116" s="239" t="s">
        <v>1643</v>
      </c>
      <c r="G116" s="237"/>
      <c r="H116" s="240">
        <v>1.7</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166</v>
      </c>
      <c r="AU116" s="246" t="s">
        <v>82</v>
      </c>
      <c r="AV116" s="13" t="s">
        <v>85</v>
      </c>
      <c r="AW116" s="13" t="s">
        <v>34</v>
      </c>
      <c r="AX116" s="13" t="s">
        <v>82</v>
      </c>
      <c r="AY116" s="246" t="s">
        <v>158</v>
      </c>
    </row>
    <row r="117" spans="1:65" s="2" customFormat="1" ht="16.5" customHeight="1">
      <c r="A117" s="38"/>
      <c r="B117" s="39"/>
      <c r="C117" s="259" t="s">
        <v>198</v>
      </c>
      <c r="D117" s="259" t="s">
        <v>199</v>
      </c>
      <c r="E117" s="260" t="s">
        <v>200</v>
      </c>
      <c r="F117" s="261" t="s">
        <v>201</v>
      </c>
      <c r="G117" s="262" t="s">
        <v>202</v>
      </c>
      <c r="H117" s="263">
        <v>4</v>
      </c>
      <c r="I117" s="264"/>
      <c r="J117" s="265">
        <f>ROUND(I117*H117,2)</f>
        <v>0</v>
      </c>
      <c r="K117" s="261" t="s">
        <v>19</v>
      </c>
      <c r="L117" s="266"/>
      <c r="M117" s="267" t="s">
        <v>19</v>
      </c>
      <c r="N117" s="268" t="s">
        <v>45</v>
      </c>
      <c r="O117" s="84"/>
      <c r="P117" s="228">
        <f>O117*H117</f>
        <v>0</v>
      </c>
      <c r="Q117" s="228">
        <v>0.01715</v>
      </c>
      <c r="R117" s="228">
        <f>Q117*H117</f>
        <v>0.0686</v>
      </c>
      <c r="S117" s="228">
        <v>0</v>
      </c>
      <c r="T117" s="229">
        <f>S117*H117</f>
        <v>0</v>
      </c>
      <c r="U117" s="38"/>
      <c r="V117" s="38"/>
      <c r="W117" s="38"/>
      <c r="X117" s="38"/>
      <c r="Y117" s="38"/>
      <c r="Z117" s="38"/>
      <c r="AA117" s="38"/>
      <c r="AB117" s="38"/>
      <c r="AC117" s="38"/>
      <c r="AD117" s="38"/>
      <c r="AE117" s="38"/>
      <c r="AR117" s="230" t="s">
        <v>203</v>
      </c>
      <c r="AT117" s="230" t="s">
        <v>199</v>
      </c>
      <c r="AU117" s="230" t="s">
        <v>82</v>
      </c>
      <c r="AY117" s="17" t="s">
        <v>158</v>
      </c>
      <c r="BE117" s="231">
        <f>IF(N117="základní",J117,0)</f>
        <v>0</v>
      </c>
      <c r="BF117" s="231">
        <f>IF(N117="snížená",J117,0)</f>
        <v>0</v>
      </c>
      <c r="BG117" s="231">
        <f>IF(N117="zákl. přenesená",J117,0)</f>
        <v>0</v>
      </c>
      <c r="BH117" s="231">
        <f>IF(N117="sníž. přenesená",J117,0)</f>
        <v>0</v>
      </c>
      <c r="BI117" s="231">
        <f>IF(N117="nulová",J117,0)</f>
        <v>0</v>
      </c>
      <c r="BJ117" s="17" t="s">
        <v>82</v>
      </c>
      <c r="BK117" s="231">
        <f>ROUND(I117*H117,2)</f>
        <v>0</v>
      </c>
      <c r="BL117" s="17" t="s">
        <v>195</v>
      </c>
      <c r="BM117" s="230" t="s">
        <v>204</v>
      </c>
    </row>
    <row r="118" spans="1:47" s="2" customFormat="1" ht="12">
      <c r="A118" s="38"/>
      <c r="B118" s="39"/>
      <c r="C118" s="40"/>
      <c r="D118" s="232" t="s">
        <v>165</v>
      </c>
      <c r="E118" s="40"/>
      <c r="F118" s="233" t="s">
        <v>201</v>
      </c>
      <c r="G118" s="40"/>
      <c r="H118" s="40"/>
      <c r="I118" s="136"/>
      <c r="J118" s="40"/>
      <c r="K118" s="40"/>
      <c r="L118" s="44"/>
      <c r="M118" s="234"/>
      <c r="N118" s="235"/>
      <c r="O118" s="84"/>
      <c r="P118" s="84"/>
      <c r="Q118" s="84"/>
      <c r="R118" s="84"/>
      <c r="S118" s="84"/>
      <c r="T118" s="85"/>
      <c r="U118" s="38"/>
      <c r="V118" s="38"/>
      <c r="W118" s="38"/>
      <c r="X118" s="38"/>
      <c r="Y118" s="38"/>
      <c r="Z118" s="38"/>
      <c r="AA118" s="38"/>
      <c r="AB118" s="38"/>
      <c r="AC118" s="38"/>
      <c r="AD118" s="38"/>
      <c r="AE118" s="38"/>
      <c r="AT118" s="17" t="s">
        <v>165</v>
      </c>
      <c r="AU118" s="17" t="s">
        <v>82</v>
      </c>
    </row>
    <row r="119" spans="1:51" s="13" customFormat="1" ht="12">
      <c r="A119" s="13"/>
      <c r="B119" s="236"/>
      <c r="C119" s="237"/>
      <c r="D119" s="232" t="s">
        <v>166</v>
      </c>
      <c r="E119" s="238" t="s">
        <v>19</v>
      </c>
      <c r="F119" s="239" t="s">
        <v>1644</v>
      </c>
      <c r="G119" s="237"/>
      <c r="H119" s="240">
        <v>4</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166</v>
      </c>
      <c r="AU119" s="246" t="s">
        <v>82</v>
      </c>
      <c r="AV119" s="13" t="s">
        <v>85</v>
      </c>
      <c r="AW119" s="13" t="s">
        <v>34</v>
      </c>
      <c r="AX119" s="13" t="s">
        <v>82</v>
      </c>
      <c r="AY119" s="246" t="s">
        <v>158</v>
      </c>
    </row>
    <row r="120" spans="1:63" s="12" customFormat="1" ht="25.9" customHeight="1">
      <c r="A120" s="12"/>
      <c r="B120" s="205"/>
      <c r="C120" s="206"/>
      <c r="D120" s="207" t="s">
        <v>73</v>
      </c>
      <c r="E120" s="208" t="s">
        <v>206</v>
      </c>
      <c r="F120" s="208" t="s">
        <v>207</v>
      </c>
      <c r="G120" s="206"/>
      <c r="H120" s="206"/>
      <c r="I120" s="209"/>
      <c r="J120" s="210">
        <f>BK120</f>
        <v>0</v>
      </c>
      <c r="K120" s="206"/>
      <c r="L120" s="211"/>
      <c r="M120" s="212"/>
      <c r="N120" s="213"/>
      <c r="O120" s="213"/>
      <c r="P120" s="214">
        <f>P121</f>
        <v>0</v>
      </c>
      <c r="Q120" s="213"/>
      <c r="R120" s="214">
        <f>R121</f>
        <v>0.01396</v>
      </c>
      <c r="S120" s="213"/>
      <c r="T120" s="215">
        <f>T121</f>
        <v>0</v>
      </c>
      <c r="U120" s="12"/>
      <c r="V120" s="12"/>
      <c r="W120" s="12"/>
      <c r="X120" s="12"/>
      <c r="Y120" s="12"/>
      <c r="Z120" s="12"/>
      <c r="AA120" s="12"/>
      <c r="AB120" s="12"/>
      <c r="AC120" s="12"/>
      <c r="AD120" s="12"/>
      <c r="AE120" s="12"/>
      <c r="AR120" s="216" t="s">
        <v>85</v>
      </c>
      <c r="AT120" s="217" t="s">
        <v>73</v>
      </c>
      <c r="AU120" s="217" t="s">
        <v>74</v>
      </c>
      <c r="AY120" s="216" t="s">
        <v>158</v>
      </c>
      <c r="BK120" s="218">
        <f>BK121</f>
        <v>0</v>
      </c>
    </row>
    <row r="121" spans="1:63" s="12" customFormat="1" ht="22.8" customHeight="1">
      <c r="A121" s="12"/>
      <c r="B121" s="205"/>
      <c r="C121" s="206"/>
      <c r="D121" s="207" t="s">
        <v>73</v>
      </c>
      <c r="E121" s="269" t="s">
        <v>208</v>
      </c>
      <c r="F121" s="269" t="s">
        <v>209</v>
      </c>
      <c r="G121" s="206"/>
      <c r="H121" s="206"/>
      <c r="I121" s="209"/>
      <c r="J121" s="270">
        <f>BK121</f>
        <v>0</v>
      </c>
      <c r="K121" s="206"/>
      <c r="L121" s="211"/>
      <c r="M121" s="212"/>
      <c r="N121" s="213"/>
      <c r="O121" s="213"/>
      <c r="P121" s="214">
        <f>SUM(P122:P139)</f>
        <v>0</v>
      </c>
      <c r="Q121" s="213"/>
      <c r="R121" s="214">
        <f>SUM(R122:R139)</f>
        <v>0.01396</v>
      </c>
      <c r="S121" s="213"/>
      <c r="T121" s="215">
        <f>SUM(T122:T139)</f>
        <v>0</v>
      </c>
      <c r="U121" s="12"/>
      <c r="V121" s="12"/>
      <c r="W121" s="12"/>
      <c r="X121" s="12"/>
      <c r="Y121" s="12"/>
      <c r="Z121" s="12"/>
      <c r="AA121" s="12"/>
      <c r="AB121" s="12"/>
      <c r="AC121" s="12"/>
      <c r="AD121" s="12"/>
      <c r="AE121" s="12"/>
      <c r="AR121" s="216" t="s">
        <v>85</v>
      </c>
      <c r="AT121" s="217" t="s">
        <v>73</v>
      </c>
      <c r="AU121" s="217" t="s">
        <v>82</v>
      </c>
      <c r="AY121" s="216" t="s">
        <v>158</v>
      </c>
      <c r="BK121" s="218">
        <f>SUM(BK122:BK139)</f>
        <v>0</v>
      </c>
    </row>
    <row r="122" spans="1:65" s="2" customFormat="1" ht="16.5" customHeight="1">
      <c r="A122" s="38"/>
      <c r="B122" s="39"/>
      <c r="C122" s="219" t="s">
        <v>210</v>
      </c>
      <c r="D122" s="219" t="s">
        <v>159</v>
      </c>
      <c r="E122" s="220" t="s">
        <v>211</v>
      </c>
      <c r="F122" s="221" t="s">
        <v>212</v>
      </c>
      <c r="G122" s="222" t="s">
        <v>162</v>
      </c>
      <c r="H122" s="223">
        <v>270</v>
      </c>
      <c r="I122" s="224"/>
      <c r="J122" s="225">
        <f>ROUND(I122*H122,2)</f>
        <v>0</v>
      </c>
      <c r="K122" s="221" t="s">
        <v>213</v>
      </c>
      <c r="L122" s="44"/>
      <c r="M122" s="226" t="s">
        <v>19</v>
      </c>
      <c r="N122" s="227" t="s">
        <v>45</v>
      </c>
      <c r="O122" s="84"/>
      <c r="P122" s="228">
        <f>O122*H122</f>
        <v>0</v>
      </c>
      <c r="Q122" s="228">
        <v>0</v>
      </c>
      <c r="R122" s="228">
        <f>Q122*H122</f>
        <v>0</v>
      </c>
      <c r="S122" s="228">
        <v>0</v>
      </c>
      <c r="T122" s="229">
        <f>S122*H122</f>
        <v>0</v>
      </c>
      <c r="U122" s="38"/>
      <c r="V122" s="38"/>
      <c r="W122" s="38"/>
      <c r="X122" s="38"/>
      <c r="Y122" s="38"/>
      <c r="Z122" s="38"/>
      <c r="AA122" s="38"/>
      <c r="AB122" s="38"/>
      <c r="AC122" s="38"/>
      <c r="AD122" s="38"/>
      <c r="AE122" s="38"/>
      <c r="AR122" s="230" t="s">
        <v>195</v>
      </c>
      <c r="AT122" s="230" t="s">
        <v>159</v>
      </c>
      <c r="AU122" s="230" t="s">
        <v>85</v>
      </c>
      <c r="AY122" s="17" t="s">
        <v>158</v>
      </c>
      <c r="BE122" s="231">
        <f>IF(N122="základní",J122,0)</f>
        <v>0</v>
      </c>
      <c r="BF122" s="231">
        <f>IF(N122="snížená",J122,0)</f>
        <v>0</v>
      </c>
      <c r="BG122" s="231">
        <f>IF(N122="zákl. přenesená",J122,0)</f>
        <v>0</v>
      </c>
      <c r="BH122" s="231">
        <f>IF(N122="sníž. přenesená",J122,0)</f>
        <v>0</v>
      </c>
      <c r="BI122" s="231">
        <f>IF(N122="nulová",J122,0)</f>
        <v>0</v>
      </c>
      <c r="BJ122" s="17" t="s">
        <v>82</v>
      </c>
      <c r="BK122" s="231">
        <f>ROUND(I122*H122,2)</f>
        <v>0</v>
      </c>
      <c r="BL122" s="17" t="s">
        <v>195</v>
      </c>
      <c r="BM122" s="230" t="s">
        <v>214</v>
      </c>
    </row>
    <row r="123" spans="1:47" s="2" customFormat="1" ht="12">
      <c r="A123" s="38"/>
      <c r="B123" s="39"/>
      <c r="C123" s="40"/>
      <c r="D123" s="232" t="s">
        <v>165</v>
      </c>
      <c r="E123" s="40"/>
      <c r="F123" s="233" t="s">
        <v>215</v>
      </c>
      <c r="G123" s="40"/>
      <c r="H123" s="40"/>
      <c r="I123" s="136"/>
      <c r="J123" s="40"/>
      <c r="K123" s="40"/>
      <c r="L123" s="44"/>
      <c r="M123" s="234"/>
      <c r="N123" s="235"/>
      <c r="O123" s="84"/>
      <c r="P123" s="84"/>
      <c r="Q123" s="84"/>
      <c r="R123" s="84"/>
      <c r="S123" s="84"/>
      <c r="T123" s="85"/>
      <c r="U123" s="38"/>
      <c r="V123" s="38"/>
      <c r="W123" s="38"/>
      <c r="X123" s="38"/>
      <c r="Y123" s="38"/>
      <c r="Z123" s="38"/>
      <c r="AA123" s="38"/>
      <c r="AB123" s="38"/>
      <c r="AC123" s="38"/>
      <c r="AD123" s="38"/>
      <c r="AE123" s="38"/>
      <c r="AT123" s="17" t="s">
        <v>165</v>
      </c>
      <c r="AU123" s="17" t="s">
        <v>85</v>
      </c>
    </row>
    <row r="124" spans="1:47" s="2" customFormat="1" ht="12">
      <c r="A124" s="38"/>
      <c r="B124" s="39"/>
      <c r="C124" s="40"/>
      <c r="D124" s="232" t="s">
        <v>216</v>
      </c>
      <c r="E124" s="40"/>
      <c r="F124" s="258" t="s">
        <v>217</v>
      </c>
      <c r="G124" s="40"/>
      <c r="H124" s="40"/>
      <c r="I124" s="136"/>
      <c r="J124" s="40"/>
      <c r="K124" s="40"/>
      <c r="L124" s="44"/>
      <c r="M124" s="234"/>
      <c r="N124" s="235"/>
      <c r="O124" s="84"/>
      <c r="P124" s="84"/>
      <c r="Q124" s="84"/>
      <c r="R124" s="84"/>
      <c r="S124" s="84"/>
      <c r="T124" s="85"/>
      <c r="U124" s="38"/>
      <c r="V124" s="38"/>
      <c r="W124" s="38"/>
      <c r="X124" s="38"/>
      <c r="Y124" s="38"/>
      <c r="Z124" s="38"/>
      <c r="AA124" s="38"/>
      <c r="AB124" s="38"/>
      <c r="AC124" s="38"/>
      <c r="AD124" s="38"/>
      <c r="AE124" s="38"/>
      <c r="AT124" s="17" t="s">
        <v>216</v>
      </c>
      <c r="AU124" s="17" t="s">
        <v>85</v>
      </c>
    </row>
    <row r="125" spans="1:65" s="2" customFormat="1" ht="16.5" customHeight="1">
      <c r="A125" s="38"/>
      <c r="B125" s="39"/>
      <c r="C125" s="259" t="s">
        <v>218</v>
      </c>
      <c r="D125" s="259" t="s">
        <v>199</v>
      </c>
      <c r="E125" s="260" t="s">
        <v>219</v>
      </c>
      <c r="F125" s="261" t="s">
        <v>220</v>
      </c>
      <c r="G125" s="262" t="s">
        <v>162</v>
      </c>
      <c r="H125" s="263">
        <v>324</v>
      </c>
      <c r="I125" s="264"/>
      <c r="J125" s="265">
        <f>ROUND(I125*H125,2)</f>
        <v>0</v>
      </c>
      <c r="K125" s="261" t="s">
        <v>213</v>
      </c>
      <c r="L125" s="266"/>
      <c r="M125" s="267" t="s">
        <v>19</v>
      </c>
      <c r="N125" s="268" t="s">
        <v>45</v>
      </c>
      <c r="O125" s="84"/>
      <c r="P125" s="228">
        <f>O125*H125</f>
        <v>0</v>
      </c>
      <c r="Q125" s="228">
        <v>4E-05</v>
      </c>
      <c r="R125" s="228">
        <f>Q125*H125</f>
        <v>0.012960000000000001</v>
      </c>
      <c r="S125" s="228">
        <v>0</v>
      </c>
      <c r="T125" s="229">
        <f>S125*H125</f>
        <v>0</v>
      </c>
      <c r="U125" s="38"/>
      <c r="V125" s="38"/>
      <c r="W125" s="38"/>
      <c r="X125" s="38"/>
      <c r="Y125" s="38"/>
      <c r="Z125" s="38"/>
      <c r="AA125" s="38"/>
      <c r="AB125" s="38"/>
      <c r="AC125" s="38"/>
      <c r="AD125" s="38"/>
      <c r="AE125" s="38"/>
      <c r="AR125" s="230" t="s">
        <v>203</v>
      </c>
      <c r="AT125" s="230" t="s">
        <v>199</v>
      </c>
      <c r="AU125" s="230" t="s">
        <v>85</v>
      </c>
      <c r="AY125" s="17" t="s">
        <v>158</v>
      </c>
      <c r="BE125" s="231">
        <f>IF(N125="základní",J125,0)</f>
        <v>0</v>
      </c>
      <c r="BF125" s="231">
        <f>IF(N125="snížená",J125,0)</f>
        <v>0</v>
      </c>
      <c r="BG125" s="231">
        <f>IF(N125="zákl. přenesená",J125,0)</f>
        <v>0</v>
      </c>
      <c r="BH125" s="231">
        <f>IF(N125="sníž. přenesená",J125,0)</f>
        <v>0</v>
      </c>
      <c r="BI125" s="231">
        <f>IF(N125="nulová",J125,0)</f>
        <v>0</v>
      </c>
      <c r="BJ125" s="17" t="s">
        <v>82</v>
      </c>
      <c r="BK125" s="231">
        <f>ROUND(I125*H125,2)</f>
        <v>0</v>
      </c>
      <c r="BL125" s="17" t="s">
        <v>195</v>
      </c>
      <c r="BM125" s="230" t="s">
        <v>221</v>
      </c>
    </row>
    <row r="126" spans="1:47" s="2" customFormat="1" ht="12">
      <c r="A126" s="38"/>
      <c r="B126" s="39"/>
      <c r="C126" s="40"/>
      <c r="D126" s="232" t="s">
        <v>165</v>
      </c>
      <c r="E126" s="40"/>
      <c r="F126" s="233" t="s">
        <v>220</v>
      </c>
      <c r="G126" s="40"/>
      <c r="H126" s="40"/>
      <c r="I126" s="136"/>
      <c r="J126" s="40"/>
      <c r="K126" s="40"/>
      <c r="L126" s="44"/>
      <c r="M126" s="234"/>
      <c r="N126" s="235"/>
      <c r="O126" s="84"/>
      <c r="P126" s="84"/>
      <c r="Q126" s="84"/>
      <c r="R126" s="84"/>
      <c r="S126" s="84"/>
      <c r="T126" s="85"/>
      <c r="U126" s="38"/>
      <c r="V126" s="38"/>
      <c r="W126" s="38"/>
      <c r="X126" s="38"/>
      <c r="Y126" s="38"/>
      <c r="Z126" s="38"/>
      <c r="AA126" s="38"/>
      <c r="AB126" s="38"/>
      <c r="AC126" s="38"/>
      <c r="AD126" s="38"/>
      <c r="AE126" s="38"/>
      <c r="AT126" s="17" t="s">
        <v>165</v>
      </c>
      <c r="AU126" s="17" t="s">
        <v>85</v>
      </c>
    </row>
    <row r="127" spans="1:51" s="13" customFormat="1" ht="12">
      <c r="A127" s="13"/>
      <c r="B127" s="236"/>
      <c r="C127" s="237"/>
      <c r="D127" s="232" t="s">
        <v>166</v>
      </c>
      <c r="E127" s="238" t="s">
        <v>19</v>
      </c>
      <c r="F127" s="239" t="s">
        <v>1645</v>
      </c>
      <c r="G127" s="237"/>
      <c r="H127" s="240">
        <v>270</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166</v>
      </c>
      <c r="AU127" s="246" t="s">
        <v>85</v>
      </c>
      <c r="AV127" s="13" t="s">
        <v>85</v>
      </c>
      <c r="AW127" s="13" t="s">
        <v>34</v>
      </c>
      <c r="AX127" s="13" t="s">
        <v>82</v>
      </c>
      <c r="AY127" s="246" t="s">
        <v>158</v>
      </c>
    </row>
    <row r="128" spans="1:51" s="13" customFormat="1" ht="12">
      <c r="A128" s="13"/>
      <c r="B128" s="236"/>
      <c r="C128" s="237"/>
      <c r="D128" s="232" t="s">
        <v>166</v>
      </c>
      <c r="E128" s="237"/>
      <c r="F128" s="239" t="s">
        <v>1646</v>
      </c>
      <c r="G128" s="237"/>
      <c r="H128" s="240">
        <v>324</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166</v>
      </c>
      <c r="AU128" s="246" t="s">
        <v>85</v>
      </c>
      <c r="AV128" s="13" t="s">
        <v>85</v>
      </c>
      <c r="AW128" s="13" t="s">
        <v>4</v>
      </c>
      <c r="AX128" s="13" t="s">
        <v>82</v>
      </c>
      <c r="AY128" s="246" t="s">
        <v>158</v>
      </c>
    </row>
    <row r="129" spans="1:65" s="2" customFormat="1" ht="21.75" customHeight="1">
      <c r="A129" s="38"/>
      <c r="B129" s="39"/>
      <c r="C129" s="219" t="s">
        <v>156</v>
      </c>
      <c r="D129" s="219" t="s">
        <v>159</v>
      </c>
      <c r="E129" s="220" t="s">
        <v>224</v>
      </c>
      <c r="F129" s="221" t="s">
        <v>225</v>
      </c>
      <c r="G129" s="222" t="s">
        <v>202</v>
      </c>
      <c r="H129" s="223">
        <v>1</v>
      </c>
      <c r="I129" s="224"/>
      <c r="J129" s="225">
        <f>ROUND(I129*H129,2)</f>
        <v>0</v>
      </c>
      <c r="K129" s="221" t="s">
        <v>213</v>
      </c>
      <c r="L129" s="44"/>
      <c r="M129" s="226" t="s">
        <v>19</v>
      </c>
      <c r="N129" s="227" t="s">
        <v>45</v>
      </c>
      <c r="O129" s="84"/>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195</v>
      </c>
      <c r="AT129" s="230" t="s">
        <v>159</v>
      </c>
      <c r="AU129" s="230" t="s">
        <v>85</v>
      </c>
      <c r="AY129" s="17" t="s">
        <v>158</v>
      </c>
      <c r="BE129" s="231">
        <f>IF(N129="základní",J129,0)</f>
        <v>0</v>
      </c>
      <c r="BF129" s="231">
        <f>IF(N129="snížená",J129,0)</f>
        <v>0</v>
      </c>
      <c r="BG129" s="231">
        <f>IF(N129="zákl. přenesená",J129,0)</f>
        <v>0</v>
      </c>
      <c r="BH129" s="231">
        <f>IF(N129="sníž. přenesená",J129,0)</f>
        <v>0</v>
      </c>
      <c r="BI129" s="231">
        <f>IF(N129="nulová",J129,0)</f>
        <v>0</v>
      </c>
      <c r="BJ129" s="17" t="s">
        <v>82</v>
      </c>
      <c r="BK129" s="231">
        <f>ROUND(I129*H129,2)</f>
        <v>0</v>
      </c>
      <c r="BL129" s="17" t="s">
        <v>195</v>
      </c>
      <c r="BM129" s="230" t="s">
        <v>226</v>
      </c>
    </row>
    <row r="130" spans="1:47" s="2" customFormat="1" ht="12">
      <c r="A130" s="38"/>
      <c r="B130" s="39"/>
      <c r="C130" s="40"/>
      <c r="D130" s="232" t="s">
        <v>165</v>
      </c>
      <c r="E130" s="40"/>
      <c r="F130" s="233" t="s">
        <v>225</v>
      </c>
      <c r="G130" s="40"/>
      <c r="H130" s="40"/>
      <c r="I130" s="136"/>
      <c r="J130" s="40"/>
      <c r="K130" s="40"/>
      <c r="L130" s="44"/>
      <c r="M130" s="234"/>
      <c r="N130" s="235"/>
      <c r="O130" s="84"/>
      <c r="P130" s="84"/>
      <c r="Q130" s="84"/>
      <c r="R130" s="84"/>
      <c r="S130" s="84"/>
      <c r="T130" s="85"/>
      <c r="U130" s="38"/>
      <c r="V130" s="38"/>
      <c r="W130" s="38"/>
      <c r="X130" s="38"/>
      <c r="Y130" s="38"/>
      <c r="Z130" s="38"/>
      <c r="AA130" s="38"/>
      <c r="AB130" s="38"/>
      <c r="AC130" s="38"/>
      <c r="AD130" s="38"/>
      <c r="AE130" s="38"/>
      <c r="AT130" s="17" t="s">
        <v>165</v>
      </c>
      <c r="AU130" s="17" t="s">
        <v>85</v>
      </c>
    </row>
    <row r="131" spans="1:51" s="13" customFormat="1" ht="12">
      <c r="A131" s="13"/>
      <c r="B131" s="236"/>
      <c r="C131" s="237"/>
      <c r="D131" s="232" t="s">
        <v>166</v>
      </c>
      <c r="E131" s="238" t="s">
        <v>19</v>
      </c>
      <c r="F131" s="239" t="s">
        <v>243</v>
      </c>
      <c r="G131" s="237"/>
      <c r="H131" s="240">
        <v>1</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166</v>
      </c>
      <c r="AU131" s="246" t="s">
        <v>85</v>
      </c>
      <c r="AV131" s="13" t="s">
        <v>85</v>
      </c>
      <c r="AW131" s="13" t="s">
        <v>34</v>
      </c>
      <c r="AX131" s="13" t="s">
        <v>82</v>
      </c>
      <c r="AY131" s="246" t="s">
        <v>158</v>
      </c>
    </row>
    <row r="132" spans="1:65" s="2" customFormat="1" ht="16.5" customHeight="1">
      <c r="A132" s="38"/>
      <c r="B132" s="39"/>
      <c r="C132" s="259" t="s">
        <v>228</v>
      </c>
      <c r="D132" s="259" t="s">
        <v>199</v>
      </c>
      <c r="E132" s="260" t="s">
        <v>229</v>
      </c>
      <c r="F132" s="261" t="s">
        <v>230</v>
      </c>
      <c r="G132" s="262" t="s">
        <v>202</v>
      </c>
      <c r="H132" s="263">
        <v>1</v>
      </c>
      <c r="I132" s="264"/>
      <c r="J132" s="265">
        <f>ROUND(I132*H132,2)</f>
        <v>0</v>
      </c>
      <c r="K132" s="261" t="s">
        <v>19</v>
      </c>
      <c r="L132" s="266"/>
      <c r="M132" s="267" t="s">
        <v>19</v>
      </c>
      <c r="N132" s="268" t="s">
        <v>45</v>
      </c>
      <c r="O132" s="84"/>
      <c r="P132" s="228">
        <f>O132*H132</f>
        <v>0</v>
      </c>
      <c r="Q132" s="228">
        <v>0.001</v>
      </c>
      <c r="R132" s="228">
        <f>Q132*H132</f>
        <v>0.001</v>
      </c>
      <c r="S132" s="228">
        <v>0</v>
      </c>
      <c r="T132" s="229">
        <f>S132*H132</f>
        <v>0</v>
      </c>
      <c r="U132" s="38"/>
      <c r="V132" s="38"/>
      <c r="W132" s="38"/>
      <c r="X132" s="38"/>
      <c r="Y132" s="38"/>
      <c r="Z132" s="38"/>
      <c r="AA132" s="38"/>
      <c r="AB132" s="38"/>
      <c r="AC132" s="38"/>
      <c r="AD132" s="38"/>
      <c r="AE132" s="38"/>
      <c r="AR132" s="230" t="s">
        <v>203</v>
      </c>
      <c r="AT132" s="230" t="s">
        <v>199</v>
      </c>
      <c r="AU132" s="230" t="s">
        <v>85</v>
      </c>
      <c r="AY132" s="17" t="s">
        <v>158</v>
      </c>
      <c r="BE132" s="231">
        <f>IF(N132="základní",J132,0)</f>
        <v>0</v>
      </c>
      <c r="BF132" s="231">
        <f>IF(N132="snížená",J132,0)</f>
        <v>0</v>
      </c>
      <c r="BG132" s="231">
        <f>IF(N132="zákl. přenesená",J132,0)</f>
        <v>0</v>
      </c>
      <c r="BH132" s="231">
        <f>IF(N132="sníž. přenesená",J132,0)</f>
        <v>0</v>
      </c>
      <c r="BI132" s="231">
        <f>IF(N132="nulová",J132,0)</f>
        <v>0</v>
      </c>
      <c r="BJ132" s="17" t="s">
        <v>82</v>
      </c>
      <c r="BK132" s="231">
        <f>ROUND(I132*H132,2)</f>
        <v>0</v>
      </c>
      <c r="BL132" s="17" t="s">
        <v>195</v>
      </c>
      <c r="BM132" s="230" t="s">
        <v>231</v>
      </c>
    </row>
    <row r="133" spans="1:47" s="2" customFormat="1" ht="12">
      <c r="A133" s="38"/>
      <c r="B133" s="39"/>
      <c r="C133" s="40"/>
      <c r="D133" s="232" t="s">
        <v>165</v>
      </c>
      <c r="E133" s="40"/>
      <c r="F133" s="233" t="s">
        <v>232</v>
      </c>
      <c r="G133" s="40"/>
      <c r="H133" s="40"/>
      <c r="I133" s="136"/>
      <c r="J133" s="40"/>
      <c r="K133" s="40"/>
      <c r="L133" s="44"/>
      <c r="M133" s="234"/>
      <c r="N133" s="235"/>
      <c r="O133" s="84"/>
      <c r="P133" s="84"/>
      <c r="Q133" s="84"/>
      <c r="R133" s="84"/>
      <c r="S133" s="84"/>
      <c r="T133" s="85"/>
      <c r="U133" s="38"/>
      <c r="V133" s="38"/>
      <c r="W133" s="38"/>
      <c r="X133" s="38"/>
      <c r="Y133" s="38"/>
      <c r="Z133" s="38"/>
      <c r="AA133" s="38"/>
      <c r="AB133" s="38"/>
      <c r="AC133" s="38"/>
      <c r="AD133" s="38"/>
      <c r="AE133" s="38"/>
      <c r="AT133" s="17" t="s">
        <v>165</v>
      </c>
      <c r="AU133" s="17" t="s">
        <v>85</v>
      </c>
    </row>
    <row r="134" spans="1:51" s="13" customFormat="1" ht="12">
      <c r="A134" s="13"/>
      <c r="B134" s="236"/>
      <c r="C134" s="237"/>
      <c r="D134" s="232" t="s">
        <v>166</v>
      </c>
      <c r="E134" s="238" t="s">
        <v>19</v>
      </c>
      <c r="F134" s="239" t="s">
        <v>243</v>
      </c>
      <c r="G134" s="237"/>
      <c r="H134" s="240">
        <v>1</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166</v>
      </c>
      <c r="AU134" s="246" t="s">
        <v>85</v>
      </c>
      <c r="AV134" s="13" t="s">
        <v>85</v>
      </c>
      <c r="AW134" s="13" t="s">
        <v>34</v>
      </c>
      <c r="AX134" s="13" t="s">
        <v>82</v>
      </c>
      <c r="AY134" s="246" t="s">
        <v>158</v>
      </c>
    </row>
    <row r="135" spans="1:65" s="2" customFormat="1" ht="21.75" customHeight="1">
      <c r="A135" s="38"/>
      <c r="B135" s="39"/>
      <c r="C135" s="219" t="s">
        <v>233</v>
      </c>
      <c r="D135" s="219" t="s">
        <v>159</v>
      </c>
      <c r="E135" s="220" t="s">
        <v>234</v>
      </c>
      <c r="F135" s="221" t="s">
        <v>235</v>
      </c>
      <c r="G135" s="222" t="s">
        <v>202</v>
      </c>
      <c r="H135" s="223">
        <v>1</v>
      </c>
      <c r="I135" s="224"/>
      <c r="J135" s="225">
        <f>ROUND(I135*H135,2)</f>
        <v>0</v>
      </c>
      <c r="K135" s="221" t="s">
        <v>19</v>
      </c>
      <c r="L135" s="44"/>
      <c r="M135" s="226" t="s">
        <v>19</v>
      </c>
      <c r="N135" s="227" t="s">
        <v>45</v>
      </c>
      <c r="O135" s="84"/>
      <c r="P135" s="228">
        <f>O135*H135</f>
        <v>0</v>
      </c>
      <c r="Q135" s="228">
        <v>0</v>
      </c>
      <c r="R135" s="228">
        <f>Q135*H135</f>
        <v>0</v>
      </c>
      <c r="S135" s="228">
        <v>0</v>
      </c>
      <c r="T135" s="229">
        <f>S135*H135</f>
        <v>0</v>
      </c>
      <c r="U135" s="38"/>
      <c r="V135" s="38"/>
      <c r="W135" s="38"/>
      <c r="X135" s="38"/>
      <c r="Y135" s="38"/>
      <c r="Z135" s="38"/>
      <c r="AA135" s="38"/>
      <c r="AB135" s="38"/>
      <c r="AC135" s="38"/>
      <c r="AD135" s="38"/>
      <c r="AE135" s="38"/>
      <c r="AR135" s="230" t="s">
        <v>236</v>
      </c>
      <c r="AT135" s="230" t="s">
        <v>159</v>
      </c>
      <c r="AU135" s="230" t="s">
        <v>85</v>
      </c>
      <c r="AY135" s="17" t="s">
        <v>158</v>
      </c>
      <c r="BE135" s="231">
        <f>IF(N135="základní",J135,0)</f>
        <v>0</v>
      </c>
      <c r="BF135" s="231">
        <f>IF(N135="snížená",J135,0)</f>
        <v>0</v>
      </c>
      <c r="BG135" s="231">
        <f>IF(N135="zákl. přenesená",J135,0)</f>
        <v>0</v>
      </c>
      <c r="BH135" s="231">
        <f>IF(N135="sníž. přenesená",J135,0)</f>
        <v>0</v>
      </c>
      <c r="BI135" s="231">
        <f>IF(N135="nulová",J135,0)</f>
        <v>0</v>
      </c>
      <c r="BJ135" s="17" t="s">
        <v>82</v>
      </c>
      <c r="BK135" s="231">
        <f>ROUND(I135*H135,2)</f>
        <v>0</v>
      </c>
      <c r="BL135" s="17" t="s">
        <v>236</v>
      </c>
      <c r="BM135" s="230" t="s">
        <v>237</v>
      </c>
    </row>
    <row r="136" spans="1:47" s="2" customFormat="1" ht="12">
      <c r="A136" s="38"/>
      <c r="B136" s="39"/>
      <c r="C136" s="40"/>
      <c r="D136" s="232" t="s">
        <v>165</v>
      </c>
      <c r="E136" s="40"/>
      <c r="F136" s="233" t="s">
        <v>235</v>
      </c>
      <c r="G136" s="40"/>
      <c r="H136" s="40"/>
      <c r="I136" s="136"/>
      <c r="J136" s="40"/>
      <c r="K136" s="40"/>
      <c r="L136" s="44"/>
      <c r="M136" s="234"/>
      <c r="N136" s="235"/>
      <c r="O136" s="84"/>
      <c r="P136" s="84"/>
      <c r="Q136" s="84"/>
      <c r="R136" s="84"/>
      <c r="S136" s="84"/>
      <c r="T136" s="85"/>
      <c r="U136" s="38"/>
      <c r="V136" s="38"/>
      <c r="W136" s="38"/>
      <c r="X136" s="38"/>
      <c r="Y136" s="38"/>
      <c r="Z136" s="38"/>
      <c r="AA136" s="38"/>
      <c r="AB136" s="38"/>
      <c r="AC136" s="38"/>
      <c r="AD136" s="38"/>
      <c r="AE136" s="38"/>
      <c r="AT136" s="17" t="s">
        <v>165</v>
      </c>
      <c r="AU136" s="17" t="s">
        <v>85</v>
      </c>
    </row>
    <row r="137" spans="1:65" s="2" customFormat="1" ht="16.5" customHeight="1">
      <c r="A137" s="38"/>
      <c r="B137" s="39"/>
      <c r="C137" s="259" t="s">
        <v>238</v>
      </c>
      <c r="D137" s="259" t="s">
        <v>199</v>
      </c>
      <c r="E137" s="260" t="s">
        <v>239</v>
      </c>
      <c r="F137" s="261" t="s">
        <v>240</v>
      </c>
      <c r="G137" s="262" t="s">
        <v>202</v>
      </c>
      <c r="H137" s="263">
        <v>1</v>
      </c>
      <c r="I137" s="264"/>
      <c r="J137" s="265">
        <f>ROUND(I137*H137,2)</f>
        <v>0</v>
      </c>
      <c r="K137" s="261" t="s">
        <v>19</v>
      </c>
      <c r="L137" s="266"/>
      <c r="M137" s="267" t="s">
        <v>19</v>
      </c>
      <c r="N137" s="268" t="s">
        <v>45</v>
      </c>
      <c r="O137" s="84"/>
      <c r="P137" s="228">
        <f>O137*H137</f>
        <v>0</v>
      </c>
      <c r="Q137" s="228">
        <v>0</v>
      </c>
      <c r="R137" s="228">
        <f>Q137*H137</f>
        <v>0</v>
      </c>
      <c r="S137" s="228">
        <v>0</v>
      </c>
      <c r="T137" s="229">
        <f>S137*H137</f>
        <v>0</v>
      </c>
      <c r="U137" s="38"/>
      <c r="V137" s="38"/>
      <c r="W137" s="38"/>
      <c r="X137" s="38"/>
      <c r="Y137" s="38"/>
      <c r="Z137" s="38"/>
      <c r="AA137" s="38"/>
      <c r="AB137" s="38"/>
      <c r="AC137" s="38"/>
      <c r="AD137" s="38"/>
      <c r="AE137" s="38"/>
      <c r="AR137" s="230" t="s">
        <v>241</v>
      </c>
      <c r="AT137" s="230" t="s">
        <v>199</v>
      </c>
      <c r="AU137" s="230" t="s">
        <v>85</v>
      </c>
      <c r="AY137" s="17" t="s">
        <v>158</v>
      </c>
      <c r="BE137" s="231">
        <f>IF(N137="základní",J137,0)</f>
        <v>0</v>
      </c>
      <c r="BF137" s="231">
        <f>IF(N137="snížená",J137,0)</f>
        <v>0</v>
      </c>
      <c r="BG137" s="231">
        <f>IF(N137="zákl. přenesená",J137,0)</f>
        <v>0</v>
      </c>
      <c r="BH137" s="231">
        <f>IF(N137="sníž. přenesená",J137,0)</f>
        <v>0</v>
      </c>
      <c r="BI137" s="231">
        <f>IF(N137="nulová",J137,0)</f>
        <v>0</v>
      </c>
      <c r="BJ137" s="17" t="s">
        <v>82</v>
      </c>
      <c r="BK137" s="231">
        <f>ROUND(I137*H137,2)</f>
        <v>0</v>
      </c>
      <c r="BL137" s="17" t="s">
        <v>236</v>
      </c>
      <c r="BM137" s="230" t="s">
        <v>242</v>
      </c>
    </row>
    <row r="138" spans="1:47" s="2" customFormat="1" ht="12">
      <c r="A138" s="38"/>
      <c r="B138" s="39"/>
      <c r="C138" s="40"/>
      <c r="D138" s="232" t="s">
        <v>165</v>
      </c>
      <c r="E138" s="40"/>
      <c r="F138" s="233" t="s">
        <v>240</v>
      </c>
      <c r="G138" s="40"/>
      <c r="H138" s="40"/>
      <c r="I138" s="136"/>
      <c r="J138" s="40"/>
      <c r="K138" s="40"/>
      <c r="L138" s="44"/>
      <c r="M138" s="234"/>
      <c r="N138" s="235"/>
      <c r="O138" s="84"/>
      <c r="P138" s="84"/>
      <c r="Q138" s="84"/>
      <c r="R138" s="84"/>
      <c r="S138" s="84"/>
      <c r="T138" s="85"/>
      <c r="U138" s="38"/>
      <c r="V138" s="38"/>
      <c r="W138" s="38"/>
      <c r="X138" s="38"/>
      <c r="Y138" s="38"/>
      <c r="Z138" s="38"/>
      <c r="AA138" s="38"/>
      <c r="AB138" s="38"/>
      <c r="AC138" s="38"/>
      <c r="AD138" s="38"/>
      <c r="AE138" s="38"/>
      <c r="AT138" s="17" t="s">
        <v>165</v>
      </c>
      <c r="AU138" s="17" t="s">
        <v>85</v>
      </c>
    </row>
    <row r="139" spans="1:51" s="13" customFormat="1" ht="12">
      <c r="A139" s="13"/>
      <c r="B139" s="236"/>
      <c r="C139" s="237"/>
      <c r="D139" s="232" t="s">
        <v>166</v>
      </c>
      <c r="E139" s="238" t="s">
        <v>19</v>
      </c>
      <c r="F139" s="239" t="s">
        <v>243</v>
      </c>
      <c r="G139" s="237"/>
      <c r="H139" s="240">
        <v>1</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166</v>
      </c>
      <c r="AU139" s="246" t="s">
        <v>85</v>
      </c>
      <c r="AV139" s="13" t="s">
        <v>85</v>
      </c>
      <c r="AW139" s="13" t="s">
        <v>34</v>
      </c>
      <c r="AX139" s="13" t="s">
        <v>82</v>
      </c>
      <c r="AY139" s="246" t="s">
        <v>158</v>
      </c>
    </row>
    <row r="140" spans="1:63" s="12" customFormat="1" ht="25.9" customHeight="1">
      <c r="A140" s="12"/>
      <c r="B140" s="205"/>
      <c r="C140" s="206"/>
      <c r="D140" s="207" t="s">
        <v>73</v>
      </c>
      <c r="E140" s="208" t="s">
        <v>244</v>
      </c>
      <c r="F140" s="208" t="s">
        <v>245</v>
      </c>
      <c r="G140" s="206"/>
      <c r="H140" s="206"/>
      <c r="I140" s="209"/>
      <c r="J140" s="210">
        <f>BK140</f>
        <v>0</v>
      </c>
      <c r="K140" s="206"/>
      <c r="L140" s="211"/>
      <c r="M140" s="212"/>
      <c r="N140" s="213"/>
      <c r="O140" s="213"/>
      <c r="P140" s="214">
        <f>SUM(P141:P237)</f>
        <v>0</v>
      </c>
      <c r="Q140" s="213"/>
      <c r="R140" s="214">
        <f>SUM(R141:R237)</f>
        <v>0.13981500000000002</v>
      </c>
      <c r="S140" s="213"/>
      <c r="T140" s="215">
        <f>SUM(T141:T237)</f>
        <v>0</v>
      </c>
      <c r="U140" s="12"/>
      <c r="V140" s="12"/>
      <c r="W140" s="12"/>
      <c r="X140" s="12"/>
      <c r="Y140" s="12"/>
      <c r="Z140" s="12"/>
      <c r="AA140" s="12"/>
      <c r="AB140" s="12"/>
      <c r="AC140" s="12"/>
      <c r="AD140" s="12"/>
      <c r="AE140" s="12"/>
      <c r="AR140" s="216" t="s">
        <v>176</v>
      </c>
      <c r="AT140" s="217" t="s">
        <v>73</v>
      </c>
      <c r="AU140" s="217" t="s">
        <v>74</v>
      </c>
      <c r="AY140" s="216" t="s">
        <v>158</v>
      </c>
      <c r="BK140" s="218">
        <f>SUM(BK141:BK237)</f>
        <v>0</v>
      </c>
    </row>
    <row r="141" spans="1:65" s="2" customFormat="1" ht="33" customHeight="1">
      <c r="A141" s="38"/>
      <c r="B141" s="39"/>
      <c r="C141" s="219" t="s">
        <v>246</v>
      </c>
      <c r="D141" s="219" t="s">
        <v>159</v>
      </c>
      <c r="E141" s="220" t="s">
        <v>247</v>
      </c>
      <c r="F141" s="221" t="s">
        <v>248</v>
      </c>
      <c r="G141" s="222" t="s">
        <v>202</v>
      </c>
      <c r="H141" s="223">
        <v>1</v>
      </c>
      <c r="I141" s="224"/>
      <c r="J141" s="225">
        <f>ROUND(I141*H141,2)</f>
        <v>0</v>
      </c>
      <c r="K141" s="221" t="s">
        <v>213</v>
      </c>
      <c r="L141" s="44"/>
      <c r="M141" s="226" t="s">
        <v>19</v>
      </c>
      <c r="N141" s="227" t="s">
        <v>45</v>
      </c>
      <c r="O141" s="84"/>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249</v>
      </c>
      <c r="AT141" s="230" t="s">
        <v>159</v>
      </c>
      <c r="AU141" s="230" t="s">
        <v>82</v>
      </c>
      <c r="AY141" s="17" t="s">
        <v>158</v>
      </c>
      <c r="BE141" s="231">
        <f>IF(N141="základní",J141,0)</f>
        <v>0</v>
      </c>
      <c r="BF141" s="231">
        <f>IF(N141="snížená",J141,0)</f>
        <v>0</v>
      </c>
      <c r="BG141" s="231">
        <f>IF(N141="zákl. přenesená",J141,0)</f>
        <v>0</v>
      </c>
      <c r="BH141" s="231">
        <f>IF(N141="sníž. přenesená",J141,0)</f>
        <v>0</v>
      </c>
      <c r="BI141" s="231">
        <f>IF(N141="nulová",J141,0)</f>
        <v>0</v>
      </c>
      <c r="BJ141" s="17" t="s">
        <v>82</v>
      </c>
      <c r="BK141" s="231">
        <f>ROUND(I141*H141,2)</f>
        <v>0</v>
      </c>
      <c r="BL141" s="17" t="s">
        <v>249</v>
      </c>
      <c r="BM141" s="230" t="s">
        <v>250</v>
      </c>
    </row>
    <row r="142" spans="1:47" s="2" customFormat="1" ht="12">
      <c r="A142" s="38"/>
      <c r="B142" s="39"/>
      <c r="C142" s="40"/>
      <c r="D142" s="232" t="s">
        <v>165</v>
      </c>
      <c r="E142" s="40"/>
      <c r="F142" s="233" t="s">
        <v>251</v>
      </c>
      <c r="G142" s="40"/>
      <c r="H142" s="40"/>
      <c r="I142" s="136"/>
      <c r="J142" s="40"/>
      <c r="K142" s="40"/>
      <c r="L142" s="44"/>
      <c r="M142" s="234"/>
      <c r="N142" s="235"/>
      <c r="O142" s="84"/>
      <c r="P142" s="84"/>
      <c r="Q142" s="84"/>
      <c r="R142" s="84"/>
      <c r="S142" s="84"/>
      <c r="T142" s="85"/>
      <c r="U142" s="38"/>
      <c r="V142" s="38"/>
      <c r="W142" s="38"/>
      <c r="X142" s="38"/>
      <c r="Y142" s="38"/>
      <c r="Z142" s="38"/>
      <c r="AA142" s="38"/>
      <c r="AB142" s="38"/>
      <c r="AC142" s="38"/>
      <c r="AD142" s="38"/>
      <c r="AE142" s="38"/>
      <c r="AT142" s="17" t="s">
        <v>165</v>
      </c>
      <c r="AU142" s="17" t="s">
        <v>82</v>
      </c>
    </row>
    <row r="143" spans="1:65" s="2" customFormat="1" ht="33" customHeight="1">
      <c r="A143" s="38"/>
      <c r="B143" s="39"/>
      <c r="C143" s="259" t="s">
        <v>252</v>
      </c>
      <c r="D143" s="259" t="s">
        <v>199</v>
      </c>
      <c r="E143" s="260" t="s">
        <v>253</v>
      </c>
      <c r="F143" s="261" t="s">
        <v>254</v>
      </c>
      <c r="G143" s="262" t="s">
        <v>202</v>
      </c>
      <c r="H143" s="263">
        <v>1</v>
      </c>
      <c r="I143" s="264"/>
      <c r="J143" s="265">
        <f>ROUND(I143*H143,2)</f>
        <v>0</v>
      </c>
      <c r="K143" s="261" t="s">
        <v>213</v>
      </c>
      <c r="L143" s="266"/>
      <c r="M143" s="267" t="s">
        <v>19</v>
      </c>
      <c r="N143" s="268" t="s">
        <v>45</v>
      </c>
      <c r="O143" s="84"/>
      <c r="P143" s="228">
        <f>O143*H143</f>
        <v>0</v>
      </c>
      <c r="Q143" s="228">
        <v>0.0081</v>
      </c>
      <c r="R143" s="228">
        <f>Q143*H143</f>
        <v>0.0081</v>
      </c>
      <c r="S143" s="228">
        <v>0</v>
      </c>
      <c r="T143" s="229">
        <f>S143*H143</f>
        <v>0</v>
      </c>
      <c r="U143" s="38"/>
      <c r="V143" s="38"/>
      <c r="W143" s="38"/>
      <c r="X143" s="38"/>
      <c r="Y143" s="38"/>
      <c r="Z143" s="38"/>
      <c r="AA143" s="38"/>
      <c r="AB143" s="38"/>
      <c r="AC143" s="38"/>
      <c r="AD143" s="38"/>
      <c r="AE143" s="38"/>
      <c r="AR143" s="230" t="s">
        <v>255</v>
      </c>
      <c r="AT143" s="230" t="s">
        <v>199</v>
      </c>
      <c r="AU143" s="230" t="s">
        <v>82</v>
      </c>
      <c r="AY143" s="17" t="s">
        <v>158</v>
      </c>
      <c r="BE143" s="231">
        <f>IF(N143="základní",J143,0)</f>
        <v>0</v>
      </c>
      <c r="BF143" s="231">
        <f>IF(N143="snížená",J143,0)</f>
        <v>0</v>
      </c>
      <c r="BG143" s="231">
        <f>IF(N143="zákl. přenesená",J143,0)</f>
        <v>0</v>
      </c>
      <c r="BH143" s="231">
        <f>IF(N143="sníž. přenesená",J143,0)</f>
        <v>0</v>
      </c>
      <c r="BI143" s="231">
        <f>IF(N143="nulová",J143,0)</f>
        <v>0</v>
      </c>
      <c r="BJ143" s="17" t="s">
        <v>82</v>
      </c>
      <c r="BK143" s="231">
        <f>ROUND(I143*H143,2)</f>
        <v>0</v>
      </c>
      <c r="BL143" s="17" t="s">
        <v>255</v>
      </c>
      <c r="BM143" s="230" t="s">
        <v>1300</v>
      </c>
    </row>
    <row r="144" spans="1:47" s="2" customFormat="1" ht="12">
      <c r="A144" s="38"/>
      <c r="B144" s="39"/>
      <c r="C144" s="40"/>
      <c r="D144" s="232" t="s">
        <v>165</v>
      </c>
      <c r="E144" s="40"/>
      <c r="F144" s="233" t="s">
        <v>254</v>
      </c>
      <c r="G144" s="40"/>
      <c r="H144" s="40"/>
      <c r="I144" s="136"/>
      <c r="J144" s="40"/>
      <c r="K144" s="40"/>
      <c r="L144" s="44"/>
      <c r="M144" s="234"/>
      <c r="N144" s="235"/>
      <c r="O144" s="84"/>
      <c r="P144" s="84"/>
      <c r="Q144" s="84"/>
      <c r="R144" s="84"/>
      <c r="S144" s="84"/>
      <c r="T144" s="85"/>
      <c r="U144" s="38"/>
      <c r="V144" s="38"/>
      <c r="W144" s="38"/>
      <c r="X144" s="38"/>
      <c r="Y144" s="38"/>
      <c r="Z144" s="38"/>
      <c r="AA144" s="38"/>
      <c r="AB144" s="38"/>
      <c r="AC144" s="38"/>
      <c r="AD144" s="38"/>
      <c r="AE144" s="38"/>
      <c r="AT144" s="17" t="s">
        <v>165</v>
      </c>
      <c r="AU144" s="17" t="s">
        <v>82</v>
      </c>
    </row>
    <row r="145" spans="1:51" s="13" customFormat="1" ht="12">
      <c r="A145" s="13"/>
      <c r="B145" s="236"/>
      <c r="C145" s="237"/>
      <c r="D145" s="232" t="s">
        <v>166</v>
      </c>
      <c r="E145" s="238" t="s">
        <v>19</v>
      </c>
      <c r="F145" s="239" t="s">
        <v>1647</v>
      </c>
      <c r="G145" s="237"/>
      <c r="H145" s="240">
        <v>1</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166</v>
      </c>
      <c r="AU145" s="246" t="s">
        <v>82</v>
      </c>
      <c r="AV145" s="13" t="s">
        <v>85</v>
      </c>
      <c r="AW145" s="13" t="s">
        <v>34</v>
      </c>
      <c r="AX145" s="13" t="s">
        <v>82</v>
      </c>
      <c r="AY145" s="246" t="s">
        <v>158</v>
      </c>
    </row>
    <row r="146" spans="1:65" s="2" customFormat="1" ht="55.5" customHeight="1">
      <c r="A146" s="38"/>
      <c r="B146" s="39"/>
      <c r="C146" s="219" t="s">
        <v>8</v>
      </c>
      <c r="D146" s="219" t="s">
        <v>159</v>
      </c>
      <c r="E146" s="220" t="s">
        <v>1301</v>
      </c>
      <c r="F146" s="221" t="s">
        <v>1302</v>
      </c>
      <c r="G146" s="222" t="s">
        <v>1303</v>
      </c>
      <c r="H146" s="223">
        <v>1</v>
      </c>
      <c r="I146" s="224"/>
      <c r="J146" s="225">
        <f>ROUND(I146*H146,2)</f>
        <v>0</v>
      </c>
      <c r="K146" s="221" t="s">
        <v>19</v>
      </c>
      <c r="L146" s="44"/>
      <c r="M146" s="226" t="s">
        <v>19</v>
      </c>
      <c r="N146" s="227" t="s">
        <v>45</v>
      </c>
      <c r="O146" s="84"/>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163</v>
      </c>
      <c r="AT146" s="230" t="s">
        <v>159</v>
      </c>
      <c r="AU146" s="230" t="s">
        <v>82</v>
      </c>
      <c r="AY146" s="17" t="s">
        <v>158</v>
      </c>
      <c r="BE146" s="231">
        <f>IF(N146="základní",J146,0)</f>
        <v>0</v>
      </c>
      <c r="BF146" s="231">
        <f>IF(N146="snížená",J146,0)</f>
        <v>0</v>
      </c>
      <c r="BG146" s="231">
        <f>IF(N146="zákl. přenesená",J146,0)</f>
        <v>0</v>
      </c>
      <c r="BH146" s="231">
        <f>IF(N146="sníž. přenesená",J146,0)</f>
        <v>0</v>
      </c>
      <c r="BI146" s="231">
        <f>IF(N146="nulová",J146,0)</f>
        <v>0</v>
      </c>
      <c r="BJ146" s="17" t="s">
        <v>82</v>
      </c>
      <c r="BK146" s="231">
        <f>ROUND(I146*H146,2)</f>
        <v>0</v>
      </c>
      <c r="BL146" s="17" t="s">
        <v>163</v>
      </c>
      <c r="BM146" s="230" t="s">
        <v>1304</v>
      </c>
    </row>
    <row r="147" spans="1:47" s="2" customFormat="1" ht="12">
      <c r="A147" s="38"/>
      <c r="B147" s="39"/>
      <c r="C147" s="40"/>
      <c r="D147" s="232" t="s">
        <v>165</v>
      </c>
      <c r="E147" s="40"/>
      <c r="F147" s="233" t="s">
        <v>1648</v>
      </c>
      <c r="G147" s="40"/>
      <c r="H147" s="40"/>
      <c r="I147" s="136"/>
      <c r="J147" s="40"/>
      <c r="K147" s="40"/>
      <c r="L147" s="44"/>
      <c r="M147" s="234"/>
      <c r="N147" s="235"/>
      <c r="O147" s="84"/>
      <c r="P147" s="84"/>
      <c r="Q147" s="84"/>
      <c r="R147" s="84"/>
      <c r="S147" s="84"/>
      <c r="T147" s="85"/>
      <c r="U147" s="38"/>
      <c r="V147" s="38"/>
      <c r="W147" s="38"/>
      <c r="X147" s="38"/>
      <c r="Y147" s="38"/>
      <c r="Z147" s="38"/>
      <c r="AA147" s="38"/>
      <c r="AB147" s="38"/>
      <c r="AC147" s="38"/>
      <c r="AD147" s="38"/>
      <c r="AE147" s="38"/>
      <c r="AT147" s="17" t="s">
        <v>165</v>
      </c>
      <c r="AU147" s="17" t="s">
        <v>82</v>
      </c>
    </row>
    <row r="148" spans="1:47" s="2" customFormat="1" ht="12">
      <c r="A148" s="38"/>
      <c r="B148" s="39"/>
      <c r="C148" s="40"/>
      <c r="D148" s="232" t="s">
        <v>181</v>
      </c>
      <c r="E148" s="40"/>
      <c r="F148" s="258" t="s">
        <v>1649</v>
      </c>
      <c r="G148" s="40"/>
      <c r="H148" s="40"/>
      <c r="I148" s="136"/>
      <c r="J148" s="40"/>
      <c r="K148" s="40"/>
      <c r="L148" s="44"/>
      <c r="M148" s="234"/>
      <c r="N148" s="235"/>
      <c r="O148" s="84"/>
      <c r="P148" s="84"/>
      <c r="Q148" s="84"/>
      <c r="R148" s="84"/>
      <c r="S148" s="84"/>
      <c r="T148" s="85"/>
      <c r="U148" s="38"/>
      <c r="V148" s="38"/>
      <c r="W148" s="38"/>
      <c r="X148" s="38"/>
      <c r="Y148" s="38"/>
      <c r="Z148" s="38"/>
      <c r="AA148" s="38"/>
      <c r="AB148" s="38"/>
      <c r="AC148" s="38"/>
      <c r="AD148" s="38"/>
      <c r="AE148" s="38"/>
      <c r="AT148" s="17" t="s">
        <v>181</v>
      </c>
      <c r="AU148" s="17" t="s">
        <v>82</v>
      </c>
    </row>
    <row r="149" spans="1:51" s="13" customFormat="1" ht="12">
      <c r="A149" s="13"/>
      <c r="B149" s="236"/>
      <c r="C149" s="237"/>
      <c r="D149" s="232" t="s">
        <v>166</v>
      </c>
      <c r="E149" s="238" t="s">
        <v>19</v>
      </c>
      <c r="F149" s="239" t="s">
        <v>1650</v>
      </c>
      <c r="G149" s="237"/>
      <c r="H149" s="240">
        <v>1</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166</v>
      </c>
      <c r="AU149" s="246" t="s">
        <v>82</v>
      </c>
      <c r="AV149" s="13" t="s">
        <v>85</v>
      </c>
      <c r="AW149" s="13" t="s">
        <v>34</v>
      </c>
      <c r="AX149" s="13" t="s">
        <v>82</v>
      </c>
      <c r="AY149" s="246" t="s">
        <v>158</v>
      </c>
    </row>
    <row r="150" spans="1:65" s="2" customFormat="1" ht="21.75" customHeight="1">
      <c r="A150" s="38"/>
      <c r="B150" s="39"/>
      <c r="C150" s="219" t="s">
        <v>195</v>
      </c>
      <c r="D150" s="219" t="s">
        <v>159</v>
      </c>
      <c r="E150" s="220" t="s">
        <v>257</v>
      </c>
      <c r="F150" s="221" t="s">
        <v>258</v>
      </c>
      <c r="G150" s="222" t="s">
        <v>202</v>
      </c>
      <c r="H150" s="223">
        <v>1</v>
      </c>
      <c r="I150" s="224"/>
      <c r="J150" s="225">
        <f>ROUND(I150*H150,2)</f>
        <v>0</v>
      </c>
      <c r="K150" s="221" t="s">
        <v>213</v>
      </c>
      <c r="L150" s="44"/>
      <c r="M150" s="226" t="s">
        <v>19</v>
      </c>
      <c r="N150" s="227" t="s">
        <v>45</v>
      </c>
      <c r="O150" s="84"/>
      <c r="P150" s="228">
        <f>O150*H150</f>
        <v>0</v>
      </c>
      <c r="Q150" s="228">
        <v>0</v>
      </c>
      <c r="R150" s="228">
        <f>Q150*H150</f>
        <v>0</v>
      </c>
      <c r="S150" s="228">
        <v>0</v>
      </c>
      <c r="T150" s="229">
        <f>S150*H150</f>
        <v>0</v>
      </c>
      <c r="U150" s="38"/>
      <c r="V150" s="38"/>
      <c r="W150" s="38"/>
      <c r="X150" s="38"/>
      <c r="Y150" s="38"/>
      <c r="Z150" s="38"/>
      <c r="AA150" s="38"/>
      <c r="AB150" s="38"/>
      <c r="AC150" s="38"/>
      <c r="AD150" s="38"/>
      <c r="AE150" s="38"/>
      <c r="AR150" s="230" t="s">
        <v>236</v>
      </c>
      <c r="AT150" s="230" t="s">
        <v>159</v>
      </c>
      <c r="AU150" s="230" t="s">
        <v>82</v>
      </c>
      <c r="AY150" s="17" t="s">
        <v>158</v>
      </c>
      <c r="BE150" s="231">
        <f>IF(N150="základní",J150,0)</f>
        <v>0</v>
      </c>
      <c r="BF150" s="231">
        <f>IF(N150="snížená",J150,0)</f>
        <v>0</v>
      </c>
      <c r="BG150" s="231">
        <f>IF(N150="zákl. přenesená",J150,0)</f>
        <v>0</v>
      </c>
      <c r="BH150" s="231">
        <f>IF(N150="sníž. přenesená",J150,0)</f>
        <v>0</v>
      </c>
      <c r="BI150" s="231">
        <f>IF(N150="nulová",J150,0)</f>
        <v>0</v>
      </c>
      <c r="BJ150" s="17" t="s">
        <v>82</v>
      </c>
      <c r="BK150" s="231">
        <f>ROUND(I150*H150,2)</f>
        <v>0</v>
      </c>
      <c r="BL150" s="17" t="s">
        <v>236</v>
      </c>
      <c r="BM150" s="230" t="s">
        <v>259</v>
      </c>
    </row>
    <row r="151" spans="1:47" s="2" customFormat="1" ht="12">
      <c r="A151" s="38"/>
      <c r="B151" s="39"/>
      <c r="C151" s="40"/>
      <c r="D151" s="232" t="s">
        <v>165</v>
      </c>
      <c r="E151" s="40"/>
      <c r="F151" s="233" t="s">
        <v>260</v>
      </c>
      <c r="G151" s="40"/>
      <c r="H151" s="40"/>
      <c r="I151" s="136"/>
      <c r="J151" s="40"/>
      <c r="K151" s="40"/>
      <c r="L151" s="44"/>
      <c r="M151" s="234"/>
      <c r="N151" s="235"/>
      <c r="O151" s="84"/>
      <c r="P151" s="84"/>
      <c r="Q151" s="84"/>
      <c r="R151" s="84"/>
      <c r="S151" s="84"/>
      <c r="T151" s="85"/>
      <c r="U151" s="38"/>
      <c r="V151" s="38"/>
      <c r="W151" s="38"/>
      <c r="X151" s="38"/>
      <c r="Y151" s="38"/>
      <c r="Z151" s="38"/>
      <c r="AA151" s="38"/>
      <c r="AB151" s="38"/>
      <c r="AC151" s="38"/>
      <c r="AD151" s="38"/>
      <c r="AE151" s="38"/>
      <c r="AT151" s="17" t="s">
        <v>165</v>
      </c>
      <c r="AU151" s="17" t="s">
        <v>82</v>
      </c>
    </row>
    <row r="152" spans="1:47" s="2" customFormat="1" ht="12">
      <c r="A152" s="38"/>
      <c r="B152" s="39"/>
      <c r="C152" s="40"/>
      <c r="D152" s="232" t="s">
        <v>216</v>
      </c>
      <c r="E152" s="40"/>
      <c r="F152" s="258" t="s">
        <v>261</v>
      </c>
      <c r="G152" s="40"/>
      <c r="H152" s="40"/>
      <c r="I152" s="136"/>
      <c r="J152" s="40"/>
      <c r="K152" s="40"/>
      <c r="L152" s="44"/>
      <c r="M152" s="234"/>
      <c r="N152" s="235"/>
      <c r="O152" s="84"/>
      <c r="P152" s="84"/>
      <c r="Q152" s="84"/>
      <c r="R152" s="84"/>
      <c r="S152" s="84"/>
      <c r="T152" s="85"/>
      <c r="U152" s="38"/>
      <c r="V152" s="38"/>
      <c r="W152" s="38"/>
      <c r="X152" s="38"/>
      <c r="Y152" s="38"/>
      <c r="Z152" s="38"/>
      <c r="AA152" s="38"/>
      <c r="AB152" s="38"/>
      <c r="AC152" s="38"/>
      <c r="AD152" s="38"/>
      <c r="AE152" s="38"/>
      <c r="AT152" s="17" t="s">
        <v>216</v>
      </c>
      <c r="AU152" s="17" t="s">
        <v>82</v>
      </c>
    </row>
    <row r="153" spans="1:51" s="13" customFormat="1" ht="12">
      <c r="A153" s="13"/>
      <c r="B153" s="236"/>
      <c r="C153" s="237"/>
      <c r="D153" s="232" t="s">
        <v>166</v>
      </c>
      <c r="E153" s="238" t="s">
        <v>19</v>
      </c>
      <c r="F153" s="239" t="s">
        <v>1651</v>
      </c>
      <c r="G153" s="237"/>
      <c r="H153" s="240">
        <v>1</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166</v>
      </c>
      <c r="AU153" s="246" t="s">
        <v>82</v>
      </c>
      <c r="AV153" s="13" t="s">
        <v>85</v>
      </c>
      <c r="AW153" s="13" t="s">
        <v>34</v>
      </c>
      <c r="AX153" s="13" t="s">
        <v>82</v>
      </c>
      <c r="AY153" s="246" t="s">
        <v>158</v>
      </c>
    </row>
    <row r="154" spans="1:65" s="2" customFormat="1" ht="21.75" customHeight="1">
      <c r="A154" s="38"/>
      <c r="B154" s="39"/>
      <c r="C154" s="219" t="s">
        <v>266</v>
      </c>
      <c r="D154" s="219" t="s">
        <v>159</v>
      </c>
      <c r="E154" s="220" t="s">
        <v>262</v>
      </c>
      <c r="F154" s="221" t="s">
        <v>263</v>
      </c>
      <c r="G154" s="222" t="s">
        <v>202</v>
      </c>
      <c r="H154" s="223">
        <v>6</v>
      </c>
      <c r="I154" s="224"/>
      <c r="J154" s="225">
        <f>ROUND(I154*H154,2)</f>
        <v>0</v>
      </c>
      <c r="K154" s="221" t="s">
        <v>213</v>
      </c>
      <c r="L154" s="44"/>
      <c r="M154" s="226" t="s">
        <v>19</v>
      </c>
      <c r="N154" s="227" t="s">
        <v>45</v>
      </c>
      <c r="O154" s="84"/>
      <c r="P154" s="228">
        <f>O154*H154</f>
        <v>0</v>
      </c>
      <c r="Q154" s="228">
        <v>0</v>
      </c>
      <c r="R154" s="228">
        <f>Q154*H154</f>
        <v>0</v>
      </c>
      <c r="S154" s="228">
        <v>0</v>
      </c>
      <c r="T154" s="229">
        <f>S154*H154</f>
        <v>0</v>
      </c>
      <c r="U154" s="38"/>
      <c r="V154" s="38"/>
      <c r="W154" s="38"/>
      <c r="X154" s="38"/>
      <c r="Y154" s="38"/>
      <c r="Z154" s="38"/>
      <c r="AA154" s="38"/>
      <c r="AB154" s="38"/>
      <c r="AC154" s="38"/>
      <c r="AD154" s="38"/>
      <c r="AE154" s="38"/>
      <c r="AR154" s="230" t="s">
        <v>236</v>
      </c>
      <c r="AT154" s="230" t="s">
        <v>159</v>
      </c>
      <c r="AU154" s="230" t="s">
        <v>82</v>
      </c>
      <c r="AY154" s="17" t="s">
        <v>158</v>
      </c>
      <c r="BE154" s="231">
        <f>IF(N154="základní",J154,0)</f>
        <v>0</v>
      </c>
      <c r="BF154" s="231">
        <f>IF(N154="snížená",J154,0)</f>
        <v>0</v>
      </c>
      <c r="BG154" s="231">
        <f>IF(N154="zákl. přenesená",J154,0)</f>
        <v>0</v>
      </c>
      <c r="BH154" s="231">
        <f>IF(N154="sníž. přenesená",J154,0)</f>
        <v>0</v>
      </c>
      <c r="BI154" s="231">
        <f>IF(N154="nulová",J154,0)</f>
        <v>0</v>
      </c>
      <c r="BJ154" s="17" t="s">
        <v>82</v>
      </c>
      <c r="BK154" s="231">
        <f>ROUND(I154*H154,2)</f>
        <v>0</v>
      </c>
      <c r="BL154" s="17" t="s">
        <v>236</v>
      </c>
      <c r="BM154" s="230" t="s">
        <v>264</v>
      </c>
    </row>
    <row r="155" spans="1:47" s="2" customFormat="1" ht="12">
      <c r="A155" s="38"/>
      <c r="B155" s="39"/>
      <c r="C155" s="40"/>
      <c r="D155" s="232" t="s">
        <v>165</v>
      </c>
      <c r="E155" s="40"/>
      <c r="F155" s="233" t="s">
        <v>265</v>
      </c>
      <c r="G155" s="40"/>
      <c r="H155" s="40"/>
      <c r="I155" s="136"/>
      <c r="J155" s="40"/>
      <c r="K155" s="40"/>
      <c r="L155" s="44"/>
      <c r="M155" s="234"/>
      <c r="N155" s="235"/>
      <c r="O155" s="84"/>
      <c r="P155" s="84"/>
      <c r="Q155" s="84"/>
      <c r="R155" s="84"/>
      <c r="S155" s="84"/>
      <c r="T155" s="85"/>
      <c r="U155" s="38"/>
      <c r="V155" s="38"/>
      <c r="W155" s="38"/>
      <c r="X155" s="38"/>
      <c r="Y155" s="38"/>
      <c r="Z155" s="38"/>
      <c r="AA155" s="38"/>
      <c r="AB155" s="38"/>
      <c r="AC155" s="38"/>
      <c r="AD155" s="38"/>
      <c r="AE155" s="38"/>
      <c r="AT155" s="17" t="s">
        <v>165</v>
      </c>
      <c r="AU155" s="17" t="s">
        <v>82</v>
      </c>
    </row>
    <row r="156" spans="1:47" s="2" customFormat="1" ht="12">
      <c r="A156" s="38"/>
      <c r="B156" s="39"/>
      <c r="C156" s="40"/>
      <c r="D156" s="232" t="s">
        <v>216</v>
      </c>
      <c r="E156" s="40"/>
      <c r="F156" s="258" t="s">
        <v>261</v>
      </c>
      <c r="G156" s="40"/>
      <c r="H156" s="40"/>
      <c r="I156" s="136"/>
      <c r="J156" s="40"/>
      <c r="K156" s="40"/>
      <c r="L156" s="44"/>
      <c r="M156" s="234"/>
      <c r="N156" s="235"/>
      <c r="O156" s="84"/>
      <c r="P156" s="84"/>
      <c r="Q156" s="84"/>
      <c r="R156" s="84"/>
      <c r="S156" s="84"/>
      <c r="T156" s="85"/>
      <c r="U156" s="38"/>
      <c r="V156" s="38"/>
      <c r="W156" s="38"/>
      <c r="X156" s="38"/>
      <c r="Y156" s="38"/>
      <c r="Z156" s="38"/>
      <c r="AA156" s="38"/>
      <c r="AB156" s="38"/>
      <c r="AC156" s="38"/>
      <c r="AD156" s="38"/>
      <c r="AE156" s="38"/>
      <c r="AT156" s="17" t="s">
        <v>216</v>
      </c>
      <c r="AU156" s="17" t="s">
        <v>82</v>
      </c>
    </row>
    <row r="157" spans="1:51" s="13" customFormat="1" ht="12">
      <c r="A157" s="13"/>
      <c r="B157" s="236"/>
      <c r="C157" s="237"/>
      <c r="D157" s="232" t="s">
        <v>166</v>
      </c>
      <c r="E157" s="238" t="s">
        <v>19</v>
      </c>
      <c r="F157" s="239" t="s">
        <v>1652</v>
      </c>
      <c r="G157" s="237"/>
      <c r="H157" s="240">
        <v>6</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166</v>
      </c>
      <c r="AU157" s="246" t="s">
        <v>82</v>
      </c>
      <c r="AV157" s="13" t="s">
        <v>85</v>
      </c>
      <c r="AW157" s="13" t="s">
        <v>34</v>
      </c>
      <c r="AX157" s="13" t="s">
        <v>82</v>
      </c>
      <c r="AY157" s="246" t="s">
        <v>158</v>
      </c>
    </row>
    <row r="158" spans="1:65" s="2" customFormat="1" ht="21.75" customHeight="1">
      <c r="A158" s="38"/>
      <c r="B158" s="39"/>
      <c r="C158" s="219" t="s">
        <v>271</v>
      </c>
      <c r="D158" s="219" t="s">
        <v>159</v>
      </c>
      <c r="E158" s="220" t="s">
        <v>267</v>
      </c>
      <c r="F158" s="221" t="s">
        <v>268</v>
      </c>
      <c r="G158" s="222" t="s">
        <v>202</v>
      </c>
      <c r="H158" s="223">
        <v>1</v>
      </c>
      <c r="I158" s="224"/>
      <c r="J158" s="225">
        <f>ROUND(I158*H158,2)</f>
        <v>0</v>
      </c>
      <c r="K158" s="221" t="s">
        <v>213</v>
      </c>
      <c r="L158" s="44"/>
      <c r="M158" s="226" t="s">
        <v>19</v>
      </c>
      <c r="N158" s="227" t="s">
        <v>45</v>
      </c>
      <c r="O158" s="84"/>
      <c r="P158" s="228">
        <f>O158*H158</f>
        <v>0</v>
      </c>
      <c r="Q158" s="228">
        <v>0</v>
      </c>
      <c r="R158" s="228">
        <f>Q158*H158</f>
        <v>0</v>
      </c>
      <c r="S158" s="228">
        <v>0</v>
      </c>
      <c r="T158" s="229">
        <f>S158*H158</f>
        <v>0</v>
      </c>
      <c r="U158" s="38"/>
      <c r="V158" s="38"/>
      <c r="W158" s="38"/>
      <c r="X158" s="38"/>
      <c r="Y158" s="38"/>
      <c r="Z158" s="38"/>
      <c r="AA158" s="38"/>
      <c r="AB158" s="38"/>
      <c r="AC158" s="38"/>
      <c r="AD158" s="38"/>
      <c r="AE158" s="38"/>
      <c r="AR158" s="230" t="s">
        <v>236</v>
      </c>
      <c r="AT158" s="230" t="s">
        <v>159</v>
      </c>
      <c r="AU158" s="230" t="s">
        <v>82</v>
      </c>
      <c r="AY158" s="17" t="s">
        <v>158</v>
      </c>
      <c r="BE158" s="231">
        <f>IF(N158="základní",J158,0)</f>
        <v>0</v>
      </c>
      <c r="BF158" s="231">
        <f>IF(N158="snížená",J158,0)</f>
        <v>0</v>
      </c>
      <c r="BG158" s="231">
        <f>IF(N158="zákl. přenesená",J158,0)</f>
        <v>0</v>
      </c>
      <c r="BH158" s="231">
        <f>IF(N158="sníž. přenesená",J158,0)</f>
        <v>0</v>
      </c>
      <c r="BI158" s="231">
        <f>IF(N158="nulová",J158,0)</f>
        <v>0</v>
      </c>
      <c r="BJ158" s="17" t="s">
        <v>82</v>
      </c>
      <c r="BK158" s="231">
        <f>ROUND(I158*H158,2)</f>
        <v>0</v>
      </c>
      <c r="BL158" s="17" t="s">
        <v>236</v>
      </c>
      <c r="BM158" s="230" t="s">
        <v>269</v>
      </c>
    </row>
    <row r="159" spans="1:47" s="2" customFormat="1" ht="12">
      <c r="A159" s="38"/>
      <c r="B159" s="39"/>
      <c r="C159" s="40"/>
      <c r="D159" s="232" t="s">
        <v>165</v>
      </c>
      <c r="E159" s="40"/>
      <c r="F159" s="233" t="s">
        <v>268</v>
      </c>
      <c r="G159" s="40"/>
      <c r="H159" s="40"/>
      <c r="I159" s="136"/>
      <c r="J159" s="40"/>
      <c r="K159" s="40"/>
      <c r="L159" s="44"/>
      <c r="M159" s="234"/>
      <c r="N159" s="235"/>
      <c r="O159" s="84"/>
      <c r="P159" s="84"/>
      <c r="Q159" s="84"/>
      <c r="R159" s="84"/>
      <c r="S159" s="84"/>
      <c r="T159" s="85"/>
      <c r="U159" s="38"/>
      <c r="V159" s="38"/>
      <c r="W159" s="38"/>
      <c r="X159" s="38"/>
      <c r="Y159" s="38"/>
      <c r="Z159" s="38"/>
      <c r="AA159" s="38"/>
      <c r="AB159" s="38"/>
      <c r="AC159" s="38"/>
      <c r="AD159" s="38"/>
      <c r="AE159" s="38"/>
      <c r="AT159" s="17" t="s">
        <v>165</v>
      </c>
      <c r="AU159" s="17" t="s">
        <v>82</v>
      </c>
    </row>
    <row r="160" spans="1:51" s="13" customFormat="1" ht="12">
      <c r="A160" s="13"/>
      <c r="B160" s="236"/>
      <c r="C160" s="237"/>
      <c r="D160" s="232" t="s">
        <v>166</v>
      </c>
      <c r="E160" s="238" t="s">
        <v>19</v>
      </c>
      <c r="F160" s="239" t="s">
        <v>1647</v>
      </c>
      <c r="G160" s="237"/>
      <c r="H160" s="240">
        <v>1</v>
      </c>
      <c r="I160" s="241"/>
      <c r="J160" s="237"/>
      <c r="K160" s="237"/>
      <c r="L160" s="242"/>
      <c r="M160" s="243"/>
      <c r="N160" s="244"/>
      <c r="O160" s="244"/>
      <c r="P160" s="244"/>
      <c r="Q160" s="244"/>
      <c r="R160" s="244"/>
      <c r="S160" s="244"/>
      <c r="T160" s="245"/>
      <c r="U160" s="13"/>
      <c r="V160" s="13"/>
      <c r="W160" s="13"/>
      <c r="X160" s="13"/>
      <c r="Y160" s="13"/>
      <c r="Z160" s="13"/>
      <c r="AA160" s="13"/>
      <c r="AB160" s="13"/>
      <c r="AC160" s="13"/>
      <c r="AD160" s="13"/>
      <c r="AE160" s="13"/>
      <c r="AT160" s="246" t="s">
        <v>166</v>
      </c>
      <c r="AU160" s="246" t="s">
        <v>82</v>
      </c>
      <c r="AV160" s="13" t="s">
        <v>85</v>
      </c>
      <c r="AW160" s="13" t="s">
        <v>34</v>
      </c>
      <c r="AX160" s="13" t="s">
        <v>82</v>
      </c>
      <c r="AY160" s="246" t="s">
        <v>158</v>
      </c>
    </row>
    <row r="161" spans="1:65" s="2" customFormat="1" ht="21.75" customHeight="1">
      <c r="A161" s="38"/>
      <c r="B161" s="39"/>
      <c r="C161" s="219" t="s">
        <v>277</v>
      </c>
      <c r="D161" s="219" t="s">
        <v>159</v>
      </c>
      <c r="E161" s="220" t="s">
        <v>272</v>
      </c>
      <c r="F161" s="221" t="s">
        <v>273</v>
      </c>
      <c r="G161" s="222" t="s">
        <v>202</v>
      </c>
      <c r="H161" s="223">
        <v>5</v>
      </c>
      <c r="I161" s="224"/>
      <c r="J161" s="225">
        <f>ROUND(I161*H161,2)</f>
        <v>0</v>
      </c>
      <c r="K161" s="221" t="s">
        <v>213</v>
      </c>
      <c r="L161" s="44"/>
      <c r="M161" s="226" t="s">
        <v>19</v>
      </c>
      <c r="N161" s="227" t="s">
        <v>45</v>
      </c>
      <c r="O161" s="84"/>
      <c r="P161" s="228">
        <f>O161*H161</f>
        <v>0</v>
      </c>
      <c r="Q161" s="228">
        <v>0</v>
      </c>
      <c r="R161" s="228">
        <f>Q161*H161</f>
        <v>0</v>
      </c>
      <c r="S161" s="228">
        <v>0</v>
      </c>
      <c r="T161" s="229">
        <f>S161*H161</f>
        <v>0</v>
      </c>
      <c r="U161" s="38"/>
      <c r="V161" s="38"/>
      <c r="W161" s="38"/>
      <c r="X161" s="38"/>
      <c r="Y161" s="38"/>
      <c r="Z161" s="38"/>
      <c r="AA161" s="38"/>
      <c r="AB161" s="38"/>
      <c r="AC161" s="38"/>
      <c r="AD161" s="38"/>
      <c r="AE161" s="38"/>
      <c r="AR161" s="230" t="s">
        <v>236</v>
      </c>
      <c r="AT161" s="230" t="s">
        <v>159</v>
      </c>
      <c r="AU161" s="230" t="s">
        <v>82</v>
      </c>
      <c r="AY161" s="17" t="s">
        <v>158</v>
      </c>
      <c r="BE161" s="231">
        <f>IF(N161="základní",J161,0)</f>
        <v>0</v>
      </c>
      <c r="BF161" s="231">
        <f>IF(N161="snížená",J161,0)</f>
        <v>0</v>
      </c>
      <c r="BG161" s="231">
        <f>IF(N161="zákl. přenesená",J161,0)</f>
        <v>0</v>
      </c>
      <c r="BH161" s="231">
        <f>IF(N161="sníž. přenesená",J161,0)</f>
        <v>0</v>
      </c>
      <c r="BI161" s="231">
        <f>IF(N161="nulová",J161,0)</f>
        <v>0</v>
      </c>
      <c r="BJ161" s="17" t="s">
        <v>82</v>
      </c>
      <c r="BK161" s="231">
        <f>ROUND(I161*H161,2)</f>
        <v>0</v>
      </c>
      <c r="BL161" s="17" t="s">
        <v>236</v>
      </c>
      <c r="BM161" s="230" t="s">
        <v>274</v>
      </c>
    </row>
    <row r="162" spans="1:47" s="2" customFormat="1" ht="12">
      <c r="A162" s="38"/>
      <c r="B162" s="39"/>
      <c r="C162" s="40"/>
      <c r="D162" s="232" t="s">
        <v>165</v>
      </c>
      <c r="E162" s="40"/>
      <c r="F162" s="233" t="s">
        <v>275</v>
      </c>
      <c r="G162" s="40"/>
      <c r="H162" s="40"/>
      <c r="I162" s="136"/>
      <c r="J162" s="40"/>
      <c r="K162" s="40"/>
      <c r="L162" s="44"/>
      <c r="M162" s="234"/>
      <c r="N162" s="235"/>
      <c r="O162" s="84"/>
      <c r="P162" s="84"/>
      <c r="Q162" s="84"/>
      <c r="R162" s="84"/>
      <c r="S162" s="84"/>
      <c r="T162" s="85"/>
      <c r="U162" s="38"/>
      <c r="V162" s="38"/>
      <c r="W162" s="38"/>
      <c r="X162" s="38"/>
      <c r="Y162" s="38"/>
      <c r="Z162" s="38"/>
      <c r="AA162" s="38"/>
      <c r="AB162" s="38"/>
      <c r="AC162" s="38"/>
      <c r="AD162" s="38"/>
      <c r="AE162" s="38"/>
      <c r="AT162" s="17" t="s">
        <v>165</v>
      </c>
      <c r="AU162" s="17" t="s">
        <v>82</v>
      </c>
    </row>
    <row r="163" spans="1:51" s="13" customFormat="1" ht="12">
      <c r="A163" s="13"/>
      <c r="B163" s="236"/>
      <c r="C163" s="237"/>
      <c r="D163" s="232" t="s">
        <v>166</v>
      </c>
      <c r="E163" s="238" t="s">
        <v>19</v>
      </c>
      <c r="F163" s="239" t="s">
        <v>1653</v>
      </c>
      <c r="G163" s="237"/>
      <c r="H163" s="240">
        <v>5</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166</v>
      </c>
      <c r="AU163" s="246" t="s">
        <v>82</v>
      </c>
      <c r="AV163" s="13" t="s">
        <v>85</v>
      </c>
      <c r="AW163" s="13" t="s">
        <v>34</v>
      </c>
      <c r="AX163" s="13" t="s">
        <v>82</v>
      </c>
      <c r="AY163" s="246" t="s">
        <v>158</v>
      </c>
    </row>
    <row r="164" spans="1:65" s="2" customFormat="1" ht="21.75" customHeight="1">
      <c r="A164" s="38"/>
      <c r="B164" s="39"/>
      <c r="C164" s="219" t="s">
        <v>282</v>
      </c>
      <c r="D164" s="219" t="s">
        <v>159</v>
      </c>
      <c r="E164" s="220" t="s">
        <v>1310</v>
      </c>
      <c r="F164" s="221" t="s">
        <v>1311</v>
      </c>
      <c r="G164" s="222" t="s">
        <v>202</v>
      </c>
      <c r="H164" s="223">
        <v>1</v>
      </c>
      <c r="I164" s="224"/>
      <c r="J164" s="225">
        <f>ROUND(I164*H164,2)</f>
        <v>0</v>
      </c>
      <c r="K164" s="221" t="s">
        <v>213</v>
      </c>
      <c r="L164" s="44"/>
      <c r="M164" s="226" t="s">
        <v>19</v>
      </c>
      <c r="N164" s="227" t="s">
        <v>45</v>
      </c>
      <c r="O164" s="84"/>
      <c r="P164" s="228">
        <f>O164*H164</f>
        <v>0</v>
      </c>
      <c r="Q164" s="228">
        <v>0</v>
      </c>
      <c r="R164" s="228">
        <f>Q164*H164</f>
        <v>0</v>
      </c>
      <c r="S164" s="228">
        <v>0</v>
      </c>
      <c r="T164" s="229">
        <f>S164*H164</f>
        <v>0</v>
      </c>
      <c r="U164" s="38"/>
      <c r="V164" s="38"/>
      <c r="W164" s="38"/>
      <c r="X164" s="38"/>
      <c r="Y164" s="38"/>
      <c r="Z164" s="38"/>
      <c r="AA164" s="38"/>
      <c r="AB164" s="38"/>
      <c r="AC164" s="38"/>
      <c r="AD164" s="38"/>
      <c r="AE164" s="38"/>
      <c r="AR164" s="230" t="s">
        <v>236</v>
      </c>
      <c r="AT164" s="230" t="s">
        <v>159</v>
      </c>
      <c r="AU164" s="230" t="s">
        <v>82</v>
      </c>
      <c r="AY164" s="17" t="s">
        <v>158</v>
      </c>
      <c r="BE164" s="231">
        <f>IF(N164="základní",J164,0)</f>
        <v>0</v>
      </c>
      <c r="BF164" s="231">
        <f>IF(N164="snížená",J164,0)</f>
        <v>0</v>
      </c>
      <c r="BG164" s="231">
        <f>IF(N164="zákl. přenesená",J164,0)</f>
        <v>0</v>
      </c>
      <c r="BH164" s="231">
        <f>IF(N164="sníž. přenesená",J164,0)</f>
        <v>0</v>
      </c>
      <c r="BI164" s="231">
        <f>IF(N164="nulová",J164,0)</f>
        <v>0</v>
      </c>
      <c r="BJ164" s="17" t="s">
        <v>82</v>
      </c>
      <c r="BK164" s="231">
        <f>ROUND(I164*H164,2)</f>
        <v>0</v>
      </c>
      <c r="BL164" s="17" t="s">
        <v>236</v>
      </c>
      <c r="BM164" s="230" t="s">
        <v>280</v>
      </c>
    </row>
    <row r="165" spans="1:47" s="2" customFormat="1" ht="12">
      <c r="A165" s="38"/>
      <c r="B165" s="39"/>
      <c r="C165" s="40"/>
      <c r="D165" s="232" t="s">
        <v>165</v>
      </c>
      <c r="E165" s="40"/>
      <c r="F165" s="233" t="s">
        <v>1311</v>
      </c>
      <c r="G165" s="40"/>
      <c r="H165" s="40"/>
      <c r="I165" s="136"/>
      <c r="J165" s="40"/>
      <c r="K165" s="40"/>
      <c r="L165" s="44"/>
      <c r="M165" s="234"/>
      <c r="N165" s="235"/>
      <c r="O165" s="84"/>
      <c r="P165" s="84"/>
      <c r="Q165" s="84"/>
      <c r="R165" s="84"/>
      <c r="S165" s="84"/>
      <c r="T165" s="85"/>
      <c r="U165" s="38"/>
      <c r="V165" s="38"/>
      <c r="W165" s="38"/>
      <c r="X165" s="38"/>
      <c r="Y165" s="38"/>
      <c r="Z165" s="38"/>
      <c r="AA165" s="38"/>
      <c r="AB165" s="38"/>
      <c r="AC165" s="38"/>
      <c r="AD165" s="38"/>
      <c r="AE165" s="38"/>
      <c r="AT165" s="17" t="s">
        <v>165</v>
      </c>
      <c r="AU165" s="17" t="s">
        <v>82</v>
      </c>
    </row>
    <row r="166" spans="1:51" s="13" customFormat="1" ht="12">
      <c r="A166" s="13"/>
      <c r="B166" s="236"/>
      <c r="C166" s="237"/>
      <c r="D166" s="232" t="s">
        <v>166</v>
      </c>
      <c r="E166" s="238" t="s">
        <v>19</v>
      </c>
      <c r="F166" s="239" t="s">
        <v>1647</v>
      </c>
      <c r="G166" s="237"/>
      <c r="H166" s="240">
        <v>1</v>
      </c>
      <c r="I166" s="241"/>
      <c r="J166" s="237"/>
      <c r="K166" s="237"/>
      <c r="L166" s="242"/>
      <c r="M166" s="243"/>
      <c r="N166" s="244"/>
      <c r="O166" s="244"/>
      <c r="P166" s="244"/>
      <c r="Q166" s="244"/>
      <c r="R166" s="244"/>
      <c r="S166" s="244"/>
      <c r="T166" s="245"/>
      <c r="U166" s="13"/>
      <c r="V166" s="13"/>
      <c r="W166" s="13"/>
      <c r="X166" s="13"/>
      <c r="Y166" s="13"/>
      <c r="Z166" s="13"/>
      <c r="AA166" s="13"/>
      <c r="AB166" s="13"/>
      <c r="AC166" s="13"/>
      <c r="AD166" s="13"/>
      <c r="AE166" s="13"/>
      <c r="AT166" s="246" t="s">
        <v>166</v>
      </c>
      <c r="AU166" s="246" t="s">
        <v>82</v>
      </c>
      <c r="AV166" s="13" t="s">
        <v>85</v>
      </c>
      <c r="AW166" s="13" t="s">
        <v>34</v>
      </c>
      <c r="AX166" s="13" t="s">
        <v>82</v>
      </c>
      <c r="AY166" s="246" t="s">
        <v>158</v>
      </c>
    </row>
    <row r="167" spans="1:65" s="2" customFormat="1" ht="21.75" customHeight="1">
      <c r="A167" s="38"/>
      <c r="B167" s="39"/>
      <c r="C167" s="219" t="s">
        <v>7</v>
      </c>
      <c r="D167" s="219" t="s">
        <v>159</v>
      </c>
      <c r="E167" s="220" t="s">
        <v>1654</v>
      </c>
      <c r="F167" s="221" t="s">
        <v>1655</v>
      </c>
      <c r="G167" s="222" t="s">
        <v>202</v>
      </c>
      <c r="H167" s="223">
        <v>1</v>
      </c>
      <c r="I167" s="224"/>
      <c r="J167" s="225">
        <f>ROUND(I167*H167,2)</f>
        <v>0</v>
      </c>
      <c r="K167" s="221" t="s">
        <v>213</v>
      </c>
      <c r="L167" s="44"/>
      <c r="M167" s="226" t="s">
        <v>19</v>
      </c>
      <c r="N167" s="227" t="s">
        <v>45</v>
      </c>
      <c r="O167" s="84"/>
      <c r="P167" s="228">
        <f>O167*H167</f>
        <v>0</v>
      </c>
      <c r="Q167" s="228">
        <v>0</v>
      </c>
      <c r="R167" s="228">
        <f>Q167*H167</f>
        <v>0</v>
      </c>
      <c r="S167" s="228">
        <v>0</v>
      </c>
      <c r="T167" s="229">
        <f>S167*H167</f>
        <v>0</v>
      </c>
      <c r="U167" s="38"/>
      <c r="V167" s="38"/>
      <c r="W167" s="38"/>
      <c r="X167" s="38"/>
      <c r="Y167" s="38"/>
      <c r="Z167" s="38"/>
      <c r="AA167" s="38"/>
      <c r="AB167" s="38"/>
      <c r="AC167" s="38"/>
      <c r="AD167" s="38"/>
      <c r="AE167" s="38"/>
      <c r="AR167" s="230" t="s">
        <v>236</v>
      </c>
      <c r="AT167" s="230" t="s">
        <v>159</v>
      </c>
      <c r="AU167" s="230" t="s">
        <v>82</v>
      </c>
      <c r="AY167" s="17" t="s">
        <v>158</v>
      </c>
      <c r="BE167" s="231">
        <f>IF(N167="základní",J167,0)</f>
        <v>0</v>
      </c>
      <c r="BF167" s="231">
        <f>IF(N167="snížená",J167,0)</f>
        <v>0</v>
      </c>
      <c r="BG167" s="231">
        <f>IF(N167="zákl. přenesená",J167,0)</f>
        <v>0</v>
      </c>
      <c r="BH167" s="231">
        <f>IF(N167="sníž. přenesená",J167,0)</f>
        <v>0</v>
      </c>
      <c r="BI167" s="231">
        <f>IF(N167="nulová",J167,0)</f>
        <v>0</v>
      </c>
      <c r="BJ167" s="17" t="s">
        <v>82</v>
      </c>
      <c r="BK167" s="231">
        <f>ROUND(I167*H167,2)</f>
        <v>0</v>
      </c>
      <c r="BL167" s="17" t="s">
        <v>236</v>
      </c>
      <c r="BM167" s="230" t="s">
        <v>1656</v>
      </c>
    </row>
    <row r="168" spans="1:47" s="2" customFormat="1" ht="12">
      <c r="A168" s="38"/>
      <c r="B168" s="39"/>
      <c r="C168" s="40"/>
      <c r="D168" s="232" t="s">
        <v>165</v>
      </c>
      <c r="E168" s="40"/>
      <c r="F168" s="233" t="s">
        <v>1657</v>
      </c>
      <c r="G168" s="40"/>
      <c r="H168" s="40"/>
      <c r="I168" s="136"/>
      <c r="J168" s="40"/>
      <c r="K168" s="40"/>
      <c r="L168" s="44"/>
      <c r="M168" s="234"/>
      <c r="N168" s="235"/>
      <c r="O168" s="84"/>
      <c r="P168" s="84"/>
      <c r="Q168" s="84"/>
      <c r="R168" s="84"/>
      <c r="S168" s="84"/>
      <c r="T168" s="85"/>
      <c r="U168" s="38"/>
      <c r="V168" s="38"/>
      <c r="W168" s="38"/>
      <c r="X168" s="38"/>
      <c r="Y168" s="38"/>
      <c r="Z168" s="38"/>
      <c r="AA168" s="38"/>
      <c r="AB168" s="38"/>
      <c r="AC168" s="38"/>
      <c r="AD168" s="38"/>
      <c r="AE168" s="38"/>
      <c r="AT168" s="17" t="s">
        <v>165</v>
      </c>
      <c r="AU168" s="17" t="s">
        <v>82</v>
      </c>
    </row>
    <row r="169" spans="1:51" s="13" customFormat="1" ht="12">
      <c r="A169" s="13"/>
      <c r="B169" s="236"/>
      <c r="C169" s="237"/>
      <c r="D169" s="232" t="s">
        <v>166</v>
      </c>
      <c r="E169" s="238" t="s">
        <v>19</v>
      </c>
      <c r="F169" s="239" t="s">
        <v>1647</v>
      </c>
      <c r="G169" s="237"/>
      <c r="H169" s="240">
        <v>1</v>
      </c>
      <c r="I169" s="241"/>
      <c r="J169" s="237"/>
      <c r="K169" s="237"/>
      <c r="L169" s="242"/>
      <c r="M169" s="243"/>
      <c r="N169" s="244"/>
      <c r="O169" s="244"/>
      <c r="P169" s="244"/>
      <c r="Q169" s="244"/>
      <c r="R169" s="244"/>
      <c r="S169" s="244"/>
      <c r="T169" s="245"/>
      <c r="U169" s="13"/>
      <c r="V169" s="13"/>
      <c r="W169" s="13"/>
      <c r="X169" s="13"/>
      <c r="Y169" s="13"/>
      <c r="Z169" s="13"/>
      <c r="AA169" s="13"/>
      <c r="AB169" s="13"/>
      <c r="AC169" s="13"/>
      <c r="AD169" s="13"/>
      <c r="AE169" s="13"/>
      <c r="AT169" s="246" t="s">
        <v>166</v>
      </c>
      <c r="AU169" s="246" t="s">
        <v>82</v>
      </c>
      <c r="AV169" s="13" t="s">
        <v>85</v>
      </c>
      <c r="AW169" s="13" t="s">
        <v>34</v>
      </c>
      <c r="AX169" s="13" t="s">
        <v>82</v>
      </c>
      <c r="AY169" s="246" t="s">
        <v>158</v>
      </c>
    </row>
    <row r="170" spans="1:65" s="2" customFormat="1" ht="21.75" customHeight="1">
      <c r="A170" s="38"/>
      <c r="B170" s="39"/>
      <c r="C170" s="219" t="s">
        <v>293</v>
      </c>
      <c r="D170" s="219" t="s">
        <v>159</v>
      </c>
      <c r="E170" s="220" t="s">
        <v>283</v>
      </c>
      <c r="F170" s="221" t="s">
        <v>284</v>
      </c>
      <c r="G170" s="222" t="s">
        <v>202</v>
      </c>
      <c r="H170" s="223">
        <v>1</v>
      </c>
      <c r="I170" s="224"/>
      <c r="J170" s="225">
        <f>ROUND(I170*H170,2)</f>
        <v>0</v>
      </c>
      <c r="K170" s="221" t="s">
        <v>213</v>
      </c>
      <c r="L170" s="44"/>
      <c r="M170" s="226" t="s">
        <v>19</v>
      </c>
      <c r="N170" s="227" t="s">
        <v>45</v>
      </c>
      <c r="O170" s="84"/>
      <c r="P170" s="228">
        <f>O170*H170</f>
        <v>0</v>
      </c>
      <c r="Q170" s="228">
        <v>0</v>
      </c>
      <c r="R170" s="228">
        <f>Q170*H170</f>
        <v>0</v>
      </c>
      <c r="S170" s="228">
        <v>0</v>
      </c>
      <c r="T170" s="229">
        <f>S170*H170</f>
        <v>0</v>
      </c>
      <c r="U170" s="38"/>
      <c r="V170" s="38"/>
      <c r="W170" s="38"/>
      <c r="X170" s="38"/>
      <c r="Y170" s="38"/>
      <c r="Z170" s="38"/>
      <c r="AA170" s="38"/>
      <c r="AB170" s="38"/>
      <c r="AC170" s="38"/>
      <c r="AD170" s="38"/>
      <c r="AE170" s="38"/>
      <c r="AR170" s="230" t="s">
        <v>236</v>
      </c>
      <c r="AT170" s="230" t="s">
        <v>159</v>
      </c>
      <c r="AU170" s="230" t="s">
        <v>82</v>
      </c>
      <c r="AY170" s="17" t="s">
        <v>158</v>
      </c>
      <c r="BE170" s="231">
        <f>IF(N170="základní",J170,0)</f>
        <v>0</v>
      </c>
      <c r="BF170" s="231">
        <f>IF(N170="snížená",J170,0)</f>
        <v>0</v>
      </c>
      <c r="BG170" s="231">
        <f>IF(N170="zákl. přenesená",J170,0)</f>
        <v>0</v>
      </c>
      <c r="BH170" s="231">
        <f>IF(N170="sníž. přenesená",J170,0)</f>
        <v>0</v>
      </c>
      <c r="BI170" s="231">
        <f>IF(N170="nulová",J170,0)</f>
        <v>0</v>
      </c>
      <c r="BJ170" s="17" t="s">
        <v>82</v>
      </c>
      <c r="BK170" s="231">
        <f>ROUND(I170*H170,2)</f>
        <v>0</v>
      </c>
      <c r="BL170" s="17" t="s">
        <v>236</v>
      </c>
      <c r="BM170" s="230" t="s">
        <v>285</v>
      </c>
    </row>
    <row r="171" spans="1:47" s="2" customFormat="1" ht="12">
      <c r="A171" s="38"/>
      <c r="B171" s="39"/>
      <c r="C171" s="40"/>
      <c r="D171" s="232" t="s">
        <v>165</v>
      </c>
      <c r="E171" s="40"/>
      <c r="F171" s="233" t="s">
        <v>286</v>
      </c>
      <c r="G171" s="40"/>
      <c r="H171" s="40"/>
      <c r="I171" s="136"/>
      <c r="J171" s="40"/>
      <c r="K171" s="40"/>
      <c r="L171" s="44"/>
      <c r="M171" s="234"/>
      <c r="N171" s="235"/>
      <c r="O171" s="84"/>
      <c r="P171" s="84"/>
      <c r="Q171" s="84"/>
      <c r="R171" s="84"/>
      <c r="S171" s="84"/>
      <c r="T171" s="85"/>
      <c r="U171" s="38"/>
      <c r="V171" s="38"/>
      <c r="W171" s="38"/>
      <c r="X171" s="38"/>
      <c r="Y171" s="38"/>
      <c r="Z171" s="38"/>
      <c r="AA171" s="38"/>
      <c r="AB171" s="38"/>
      <c r="AC171" s="38"/>
      <c r="AD171" s="38"/>
      <c r="AE171" s="38"/>
      <c r="AT171" s="17" t="s">
        <v>165</v>
      </c>
      <c r="AU171" s="17" t="s">
        <v>82</v>
      </c>
    </row>
    <row r="172" spans="1:51" s="13" customFormat="1" ht="12">
      <c r="A172" s="13"/>
      <c r="B172" s="236"/>
      <c r="C172" s="237"/>
      <c r="D172" s="232" t="s">
        <v>166</v>
      </c>
      <c r="E172" s="238" t="s">
        <v>19</v>
      </c>
      <c r="F172" s="239" t="s">
        <v>1647</v>
      </c>
      <c r="G172" s="237"/>
      <c r="H172" s="240">
        <v>1</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166</v>
      </c>
      <c r="AU172" s="246" t="s">
        <v>82</v>
      </c>
      <c r="AV172" s="13" t="s">
        <v>85</v>
      </c>
      <c r="AW172" s="13" t="s">
        <v>34</v>
      </c>
      <c r="AX172" s="13" t="s">
        <v>82</v>
      </c>
      <c r="AY172" s="246" t="s">
        <v>158</v>
      </c>
    </row>
    <row r="173" spans="1:65" s="2" customFormat="1" ht="16.5" customHeight="1">
      <c r="A173" s="38"/>
      <c r="B173" s="39"/>
      <c r="C173" s="219" t="s">
        <v>298</v>
      </c>
      <c r="D173" s="219" t="s">
        <v>159</v>
      </c>
      <c r="E173" s="220" t="s">
        <v>1658</v>
      </c>
      <c r="F173" s="221" t="s">
        <v>1659</v>
      </c>
      <c r="G173" s="222" t="s">
        <v>202</v>
      </c>
      <c r="H173" s="223">
        <v>1</v>
      </c>
      <c r="I173" s="224"/>
      <c r="J173" s="225">
        <f>ROUND(I173*H173,2)</f>
        <v>0</v>
      </c>
      <c r="K173" s="221" t="s">
        <v>213</v>
      </c>
      <c r="L173" s="44"/>
      <c r="M173" s="226" t="s">
        <v>19</v>
      </c>
      <c r="N173" s="227" t="s">
        <v>45</v>
      </c>
      <c r="O173" s="84"/>
      <c r="P173" s="228">
        <f>O173*H173</f>
        <v>0</v>
      </c>
      <c r="Q173" s="228">
        <v>0</v>
      </c>
      <c r="R173" s="228">
        <f>Q173*H173</f>
        <v>0</v>
      </c>
      <c r="S173" s="228">
        <v>0</v>
      </c>
      <c r="T173" s="229">
        <f>S173*H173</f>
        <v>0</v>
      </c>
      <c r="U173" s="38"/>
      <c r="V173" s="38"/>
      <c r="W173" s="38"/>
      <c r="X173" s="38"/>
      <c r="Y173" s="38"/>
      <c r="Z173" s="38"/>
      <c r="AA173" s="38"/>
      <c r="AB173" s="38"/>
      <c r="AC173" s="38"/>
      <c r="AD173" s="38"/>
      <c r="AE173" s="38"/>
      <c r="AR173" s="230" t="s">
        <v>236</v>
      </c>
      <c r="AT173" s="230" t="s">
        <v>159</v>
      </c>
      <c r="AU173" s="230" t="s">
        <v>82</v>
      </c>
      <c r="AY173" s="17" t="s">
        <v>158</v>
      </c>
      <c r="BE173" s="231">
        <f>IF(N173="základní",J173,0)</f>
        <v>0</v>
      </c>
      <c r="BF173" s="231">
        <f>IF(N173="snížená",J173,0)</f>
        <v>0</v>
      </c>
      <c r="BG173" s="231">
        <f>IF(N173="zákl. přenesená",J173,0)</f>
        <v>0</v>
      </c>
      <c r="BH173" s="231">
        <f>IF(N173="sníž. přenesená",J173,0)</f>
        <v>0</v>
      </c>
      <c r="BI173" s="231">
        <f>IF(N173="nulová",J173,0)</f>
        <v>0</v>
      </c>
      <c r="BJ173" s="17" t="s">
        <v>82</v>
      </c>
      <c r="BK173" s="231">
        <f>ROUND(I173*H173,2)</f>
        <v>0</v>
      </c>
      <c r="BL173" s="17" t="s">
        <v>236</v>
      </c>
      <c r="BM173" s="230" t="s">
        <v>1660</v>
      </c>
    </row>
    <row r="174" spans="1:47" s="2" customFormat="1" ht="12">
      <c r="A174" s="38"/>
      <c r="B174" s="39"/>
      <c r="C174" s="40"/>
      <c r="D174" s="232" t="s">
        <v>165</v>
      </c>
      <c r="E174" s="40"/>
      <c r="F174" s="233" t="s">
        <v>1661</v>
      </c>
      <c r="G174" s="40"/>
      <c r="H174" s="40"/>
      <c r="I174" s="136"/>
      <c r="J174" s="40"/>
      <c r="K174" s="40"/>
      <c r="L174" s="44"/>
      <c r="M174" s="234"/>
      <c r="N174" s="235"/>
      <c r="O174" s="84"/>
      <c r="P174" s="84"/>
      <c r="Q174" s="84"/>
      <c r="R174" s="84"/>
      <c r="S174" s="84"/>
      <c r="T174" s="85"/>
      <c r="U174" s="38"/>
      <c r="V174" s="38"/>
      <c r="W174" s="38"/>
      <c r="X174" s="38"/>
      <c r="Y174" s="38"/>
      <c r="Z174" s="38"/>
      <c r="AA174" s="38"/>
      <c r="AB174" s="38"/>
      <c r="AC174" s="38"/>
      <c r="AD174" s="38"/>
      <c r="AE174" s="38"/>
      <c r="AT174" s="17" t="s">
        <v>165</v>
      </c>
      <c r="AU174" s="17" t="s">
        <v>82</v>
      </c>
    </row>
    <row r="175" spans="1:51" s="13" customFormat="1" ht="12">
      <c r="A175" s="13"/>
      <c r="B175" s="236"/>
      <c r="C175" s="237"/>
      <c r="D175" s="232" t="s">
        <v>166</v>
      </c>
      <c r="E175" s="238" t="s">
        <v>19</v>
      </c>
      <c r="F175" s="239" t="s">
        <v>1647</v>
      </c>
      <c r="G175" s="237"/>
      <c r="H175" s="240">
        <v>1</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166</v>
      </c>
      <c r="AU175" s="246" t="s">
        <v>82</v>
      </c>
      <c r="AV175" s="13" t="s">
        <v>85</v>
      </c>
      <c r="AW175" s="13" t="s">
        <v>34</v>
      </c>
      <c r="AX175" s="13" t="s">
        <v>82</v>
      </c>
      <c r="AY175" s="246" t="s">
        <v>158</v>
      </c>
    </row>
    <row r="176" spans="1:65" s="2" customFormat="1" ht="16.5" customHeight="1">
      <c r="A176" s="38"/>
      <c r="B176" s="39"/>
      <c r="C176" s="219" t="s">
        <v>304</v>
      </c>
      <c r="D176" s="219" t="s">
        <v>159</v>
      </c>
      <c r="E176" s="220" t="s">
        <v>288</v>
      </c>
      <c r="F176" s="221" t="s">
        <v>289</v>
      </c>
      <c r="G176" s="222" t="s">
        <v>202</v>
      </c>
      <c r="H176" s="223">
        <v>2</v>
      </c>
      <c r="I176" s="224"/>
      <c r="J176" s="225">
        <f>ROUND(I176*H176,2)</f>
        <v>0</v>
      </c>
      <c r="K176" s="221" t="s">
        <v>213</v>
      </c>
      <c r="L176" s="44"/>
      <c r="M176" s="226" t="s">
        <v>19</v>
      </c>
      <c r="N176" s="227" t="s">
        <v>45</v>
      </c>
      <c r="O176" s="84"/>
      <c r="P176" s="228">
        <f>O176*H176</f>
        <v>0</v>
      </c>
      <c r="Q176" s="228">
        <v>0</v>
      </c>
      <c r="R176" s="228">
        <f>Q176*H176</f>
        <v>0</v>
      </c>
      <c r="S176" s="228">
        <v>0</v>
      </c>
      <c r="T176" s="229">
        <f>S176*H176</f>
        <v>0</v>
      </c>
      <c r="U176" s="38"/>
      <c r="V176" s="38"/>
      <c r="W176" s="38"/>
      <c r="X176" s="38"/>
      <c r="Y176" s="38"/>
      <c r="Z176" s="38"/>
      <c r="AA176" s="38"/>
      <c r="AB176" s="38"/>
      <c r="AC176" s="38"/>
      <c r="AD176" s="38"/>
      <c r="AE176" s="38"/>
      <c r="AR176" s="230" t="s">
        <v>236</v>
      </c>
      <c r="AT176" s="230" t="s">
        <v>159</v>
      </c>
      <c r="AU176" s="230" t="s">
        <v>82</v>
      </c>
      <c r="AY176" s="17" t="s">
        <v>158</v>
      </c>
      <c r="BE176" s="231">
        <f>IF(N176="základní",J176,0)</f>
        <v>0</v>
      </c>
      <c r="BF176" s="231">
        <f>IF(N176="snížená",J176,0)</f>
        <v>0</v>
      </c>
      <c r="BG176" s="231">
        <f>IF(N176="zákl. přenesená",J176,0)</f>
        <v>0</v>
      </c>
      <c r="BH176" s="231">
        <f>IF(N176="sníž. přenesená",J176,0)</f>
        <v>0</v>
      </c>
      <c r="BI176" s="231">
        <f>IF(N176="nulová",J176,0)</f>
        <v>0</v>
      </c>
      <c r="BJ176" s="17" t="s">
        <v>82</v>
      </c>
      <c r="BK176" s="231">
        <f>ROUND(I176*H176,2)</f>
        <v>0</v>
      </c>
      <c r="BL176" s="17" t="s">
        <v>236</v>
      </c>
      <c r="BM176" s="230" t="s">
        <v>290</v>
      </c>
    </row>
    <row r="177" spans="1:47" s="2" customFormat="1" ht="12">
      <c r="A177" s="38"/>
      <c r="B177" s="39"/>
      <c r="C177" s="40"/>
      <c r="D177" s="232" t="s">
        <v>165</v>
      </c>
      <c r="E177" s="40"/>
      <c r="F177" s="233" t="s">
        <v>291</v>
      </c>
      <c r="G177" s="40"/>
      <c r="H177" s="40"/>
      <c r="I177" s="136"/>
      <c r="J177" s="40"/>
      <c r="K177" s="40"/>
      <c r="L177" s="44"/>
      <c r="M177" s="234"/>
      <c r="N177" s="235"/>
      <c r="O177" s="84"/>
      <c r="P177" s="84"/>
      <c r="Q177" s="84"/>
      <c r="R177" s="84"/>
      <c r="S177" s="84"/>
      <c r="T177" s="85"/>
      <c r="U177" s="38"/>
      <c r="V177" s="38"/>
      <c r="W177" s="38"/>
      <c r="X177" s="38"/>
      <c r="Y177" s="38"/>
      <c r="Z177" s="38"/>
      <c r="AA177" s="38"/>
      <c r="AB177" s="38"/>
      <c r="AC177" s="38"/>
      <c r="AD177" s="38"/>
      <c r="AE177" s="38"/>
      <c r="AT177" s="17" t="s">
        <v>165</v>
      </c>
      <c r="AU177" s="17" t="s">
        <v>82</v>
      </c>
    </row>
    <row r="178" spans="1:51" s="13" customFormat="1" ht="12">
      <c r="A178" s="13"/>
      <c r="B178" s="236"/>
      <c r="C178" s="237"/>
      <c r="D178" s="232" t="s">
        <v>166</v>
      </c>
      <c r="E178" s="238" t="s">
        <v>19</v>
      </c>
      <c r="F178" s="239" t="s">
        <v>1662</v>
      </c>
      <c r="G178" s="237"/>
      <c r="H178" s="240">
        <v>2</v>
      </c>
      <c r="I178" s="241"/>
      <c r="J178" s="237"/>
      <c r="K178" s="237"/>
      <c r="L178" s="242"/>
      <c r="M178" s="243"/>
      <c r="N178" s="244"/>
      <c r="O178" s="244"/>
      <c r="P178" s="244"/>
      <c r="Q178" s="244"/>
      <c r="R178" s="244"/>
      <c r="S178" s="244"/>
      <c r="T178" s="245"/>
      <c r="U178" s="13"/>
      <c r="V178" s="13"/>
      <c r="W178" s="13"/>
      <c r="X178" s="13"/>
      <c r="Y178" s="13"/>
      <c r="Z178" s="13"/>
      <c r="AA178" s="13"/>
      <c r="AB178" s="13"/>
      <c r="AC178" s="13"/>
      <c r="AD178" s="13"/>
      <c r="AE178" s="13"/>
      <c r="AT178" s="246" t="s">
        <v>166</v>
      </c>
      <c r="AU178" s="246" t="s">
        <v>82</v>
      </c>
      <c r="AV178" s="13" t="s">
        <v>85</v>
      </c>
      <c r="AW178" s="13" t="s">
        <v>34</v>
      </c>
      <c r="AX178" s="13" t="s">
        <v>82</v>
      </c>
      <c r="AY178" s="246" t="s">
        <v>158</v>
      </c>
    </row>
    <row r="179" spans="1:65" s="2" customFormat="1" ht="16.5" customHeight="1">
      <c r="A179" s="38"/>
      <c r="B179" s="39"/>
      <c r="C179" s="219" t="s">
        <v>309</v>
      </c>
      <c r="D179" s="219" t="s">
        <v>159</v>
      </c>
      <c r="E179" s="220" t="s">
        <v>299</v>
      </c>
      <c r="F179" s="221" t="s">
        <v>300</v>
      </c>
      <c r="G179" s="222" t="s">
        <v>202</v>
      </c>
      <c r="H179" s="223">
        <v>3</v>
      </c>
      <c r="I179" s="224"/>
      <c r="J179" s="225">
        <f>ROUND(I179*H179,2)</f>
        <v>0</v>
      </c>
      <c r="K179" s="221" t="s">
        <v>213</v>
      </c>
      <c r="L179" s="44"/>
      <c r="M179" s="226" t="s">
        <v>19</v>
      </c>
      <c r="N179" s="227" t="s">
        <v>45</v>
      </c>
      <c r="O179" s="84"/>
      <c r="P179" s="228">
        <f>O179*H179</f>
        <v>0</v>
      </c>
      <c r="Q179" s="228">
        <v>0</v>
      </c>
      <c r="R179" s="228">
        <f>Q179*H179</f>
        <v>0</v>
      </c>
      <c r="S179" s="228">
        <v>0</v>
      </c>
      <c r="T179" s="229">
        <f>S179*H179</f>
        <v>0</v>
      </c>
      <c r="U179" s="38"/>
      <c r="V179" s="38"/>
      <c r="W179" s="38"/>
      <c r="X179" s="38"/>
      <c r="Y179" s="38"/>
      <c r="Z179" s="38"/>
      <c r="AA179" s="38"/>
      <c r="AB179" s="38"/>
      <c r="AC179" s="38"/>
      <c r="AD179" s="38"/>
      <c r="AE179" s="38"/>
      <c r="AR179" s="230" t="s">
        <v>236</v>
      </c>
      <c r="AT179" s="230" t="s">
        <v>159</v>
      </c>
      <c r="AU179" s="230" t="s">
        <v>82</v>
      </c>
      <c r="AY179" s="17" t="s">
        <v>158</v>
      </c>
      <c r="BE179" s="231">
        <f>IF(N179="základní",J179,0)</f>
        <v>0</v>
      </c>
      <c r="BF179" s="231">
        <f>IF(N179="snížená",J179,0)</f>
        <v>0</v>
      </c>
      <c r="BG179" s="231">
        <f>IF(N179="zákl. přenesená",J179,0)</f>
        <v>0</v>
      </c>
      <c r="BH179" s="231">
        <f>IF(N179="sníž. přenesená",J179,0)</f>
        <v>0</v>
      </c>
      <c r="BI179" s="231">
        <f>IF(N179="nulová",J179,0)</f>
        <v>0</v>
      </c>
      <c r="BJ179" s="17" t="s">
        <v>82</v>
      </c>
      <c r="BK179" s="231">
        <f>ROUND(I179*H179,2)</f>
        <v>0</v>
      </c>
      <c r="BL179" s="17" t="s">
        <v>236</v>
      </c>
      <c r="BM179" s="230" t="s">
        <v>1318</v>
      </c>
    </row>
    <row r="180" spans="1:47" s="2" customFormat="1" ht="12">
      <c r="A180" s="38"/>
      <c r="B180" s="39"/>
      <c r="C180" s="40"/>
      <c r="D180" s="232" t="s">
        <v>165</v>
      </c>
      <c r="E180" s="40"/>
      <c r="F180" s="233" t="s">
        <v>302</v>
      </c>
      <c r="G180" s="40"/>
      <c r="H180" s="40"/>
      <c r="I180" s="136"/>
      <c r="J180" s="40"/>
      <c r="K180" s="40"/>
      <c r="L180" s="44"/>
      <c r="M180" s="234"/>
      <c r="N180" s="235"/>
      <c r="O180" s="84"/>
      <c r="P180" s="84"/>
      <c r="Q180" s="84"/>
      <c r="R180" s="84"/>
      <c r="S180" s="84"/>
      <c r="T180" s="85"/>
      <c r="U180" s="38"/>
      <c r="V180" s="38"/>
      <c r="W180" s="38"/>
      <c r="X180" s="38"/>
      <c r="Y180" s="38"/>
      <c r="Z180" s="38"/>
      <c r="AA180" s="38"/>
      <c r="AB180" s="38"/>
      <c r="AC180" s="38"/>
      <c r="AD180" s="38"/>
      <c r="AE180" s="38"/>
      <c r="AT180" s="17" t="s">
        <v>165</v>
      </c>
      <c r="AU180" s="17" t="s">
        <v>82</v>
      </c>
    </row>
    <row r="181" spans="1:51" s="13" customFormat="1" ht="12">
      <c r="A181" s="13"/>
      <c r="B181" s="236"/>
      <c r="C181" s="237"/>
      <c r="D181" s="232" t="s">
        <v>166</v>
      </c>
      <c r="E181" s="238" t="s">
        <v>19</v>
      </c>
      <c r="F181" s="239" t="s">
        <v>1663</v>
      </c>
      <c r="G181" s="237"/>
      <c r="H181" s="240">
        <v>3</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166</v>
      </c>
      <c r="AU181" s="246" t="s">
        <v>82</v>
      </c>
      <c r="AV181" s="13" t="s">
        <v>85</v>
      </c>
      <c r="AW181" s="13" t="s">
        <v>34</v>
      </c>
      <c r="AX181" s="13" t="s">
        <v>82</v>
      </c>
      <c r="AY181" s="246" t="s">
        <v>158</v>
      </c>
    </row>
    <row r="182" spans="1:65" s="2" customFormat="1" ht="21.75" customHeight="1">
      <c r="A182" s="38"/>
      <c r="B182" s="39"/>
      <c r="C182" s="219" t="s">
        <v>314</v>
      </c>
      <c r="D182" s="219" t="s">
        <v>159</v>
      </c>
      <c r="E182" s="220" t="s">
        <v>1320</v>
      </c>
      <c r="F182" s="221" t="s">
        <v>1321</v>
      </c>
      <c r="G182" s="222" t="s">
        <v>202</v>
      </c>
      <c r="H182" s="223">
        <v>1</v>
      </c>
      <c r="I182" s="224"/>
      <c r="J182" s="225">
        <f>ROUND(I182*H182,2)</f>
        <v>0</v>
      </c>
      <c r="K182" s="221" t="s">
        <v>213</v>
      </c>
      <c r="L182" s="44"/>
      <c r="M182" s="226" t="s">
        <v>19</v>
      </c>
      <c r="N182" s="227" t="s">
        <v>45</v>
      </c>
      <c r="O182" s="84"/>
      <c r="P182" s="228">
        <f>O182*H182</f>
        <v>0</v>
      </c>
      <c r="Q182" s="228">
        <v>0</v>
      </c>
      <c r="R182" s="228">
        <f>Q182*H182</f>
        <v>0</v>
      </c>
      <c r="S182" s="228">
        <v>0</v>
      </c>
      <c r="T182" s="229">
        <f>S182*H182</f>
        <v>0</v>
      </c>
      <c r="U182" s="38"/>
      <c r="V182" s="38"/>
      <c r="W182" s="38"/>
      <c r="X182" s="38"/>
      <c r="Y182" s="38"/>
      <c r="Z182" s="38"/>
      <c r="AA182" s="38"/>
      <c r="AB182" s="38"/>
      <c r="AC182" s="38"/>
      <c r="AD182" s="38"/>
      <c r="AE182" s="38"/>
      <c r="AR182" s="230" t="s">
        <v>236</v>
      </c>
      <c r="AT182" s="230" t="s">
        <v>159</v>
      </c>
      <c r="AU182" s="230" t="s">
        <v>82</v>
      </c>
      <c r="AY182" s="17" t="s">
        <v>158</v>
      </c>
      <c r="BE182" s="231">
        <f>IF(N182="základní",J182,0)</f>
        <v>0</v>
      </c>
      <c r="BF182" s="231">
        <f>IF(N182="snížená",J182,0)</f>
        <v>0</v>
      </c>
      <c r="BG182" s="231">
        <f>IF(N182="zákl. přenesená",J182,0)</f>
        <v>0</v>
      </c>
      <c r="BH182" s="231">
        <f>IF(N182="sníž. přenesená",J182,0)</f>
        <v>0</v>
      </c>
      <c r="BI182" s="231">
        <f>IF(N182="nulová",J182,0)</f>
        <v>0</v>
      </c>
      <c r="BJ182" s="17" t="s">
        <v>82</v>
      </c>
      <c r="BK182" s="231">
        <f>ROUND(I182*H182,2)</f>
        <v>0</v>
      </c>
      <c r="BL182" s="17" t="s">
        <v>236</v>
      </c>
      <c r="BM182" s="230" t="s">
        <v>1322</v>
      </c>
    </row>
    <row r="183" spans="1:47" s="2" customFormat="1" ht="12">
      <c r="A183" s="38"/>
      <c r="B183" s="39"/>
      <c r="C183" s="40"/>
      <c r="D183" s="232" t="s">
        <v>165</v>
      </c>
      <c r="E183" s="40"/>
      <c r="F183" s="233" t="s">
        <v>1323</v>
      </c>
      <c r="G183" s="40"/>
      <c r="H183" s="40"/>
      <c r="I183" s="136"/>
      <c r="J183" s="40"/>
      <c r="K183" s="40"/>
      <c r="L183" s="44"/>
      <c r="M183" s="234"/>
      <c r="N183" s="235"/>
      <c r="O183" s="84"/>
      <c r="P183" s="84"/>
      <c r="Q183" s="84"/>
      <c r="R183" s="84"/>
      <c r="S183" s="84"/>
      <c r="T183" s="85"/>
      <c r="U183" s="38"/>
      <c r="V183" s="38"/>
      <c r="W183" s="38"/>
      <c r="X183" s="38"/>
      <c r="Y183" s="38"/>
      <c r="Z183" s="38"/>
      <c r="AA183" s="38"/>
      <c r="AB183" s="38"/>
      <c r="AC183" s="38"/>
      <c r="AD183" s="38"/>
      <c r="AE183" s="38"/>
      <c r="AT183" s="17" t="s">
        <v>165</v>
      </c>
      <c r="AU183" s="17" t="s">
        <v>82</v>
      </c>
    </row>
    <row r="184" spans="1:51" s="13" customFormat="1" ht="12">
      <c r="A184" s="13"/>
      <c r="B184" s="236"/>
      <c r="C184" s="237"/>
      <c r="D184" s="232" t="s">
        <v>166</v>
      </c>
      <c r="E184" s="238" t="s">
        <v>19</v>
      </c>
      <c r="F184" s="239" t="s">
        <v>1647</v>
      </c>
      <c r="G184" s="237"/>
      <c r="H184" s="240">
        <v>1</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166</v>
      </c>
      <c r="AU184" s="246" t="s">
        <v>82</v>
      </c>
      <c r="AV184" s="13" t="s">
        <v>85</v>
      </c>
      <c r="AW184" s="13" t="s">
        <v>34</v>
      </c>
      <c r="AX184" s="13" t="s">
        <v>82</v>
      </c>
      <c r="AY184" s="246" t="s">
        <v>158</v>
      </c>
    </row>
    <row r="185" spans="1:65" s="2" customFormat="1" ht="21.75" customHeight="1">
      <c r="A185" s="38"/>
      <c r="B185" s="39"/>
      <c r="C185" s="219" t="s">
        <v>319</v>
      </c>
      <c r="D185" s="219" t="s">
        <v>159</v>
      </c>
      <c r="E185" s="220" t="s">
        <v>315</v>
      </c>
      <c r="F185" s="221" t="s">
        <v>316</v>
      </c>
      <c r="G185" s="222" t="s">
        <v>202</v>
      </c>
      <c r="H185" s="223">
        <v>8</v>
      </c>
      <c r="I185" s="224"/>
      <c r="J185" s="225">
        <f>ROUND(I185*H185,2)</f>
        <v>0</v>
      </c>
      <c r="K185" s="221" t="s">
        <v>213</v>
      </c>
      <c r="L185" s="44"/>
      <c r="M185" s="226" t="s">
        <v>19</v>
      </c>
      <c r="N185" s="227" t="s">
        <v>45</v>
      </c>
      <c r="O185" s="84"/>
      <c r="P185" s="228">
        <f>O185*H185</f>
        <v>0</v>
      </c>
      <c r="Q185" s="228">
        <v>0</v>
      </c>
      <c r="R185" s="228">
        <f>Q185*H185</f>
        <v>0</v>
      </c>
      <c r="S185" s="228">
        <v>0</v>
      </c>
      <c r="T185" s="229">
        <f>S185*H185</f>
        <v>0</v>
      </c>
      <c r="U185" s="38"/>
      <c r="V185" s="38"/>
      <c r="W185" s="38"/>
      <c r="X185" s="38"/>
      <c r="Y185" s="38"/>
      <c r="Z185" s="38"/>
      <c r="AA185" s="38"/>
      <c r="AB185" s="38"/>
      <c r="AC185" s="38"/>
      <c r="AD185" s="38"/>
      <c r="AE185" s="38"/>
      <c r="AR185" s="230" t="s">
        <v>236</v>
      </c>
      <c r="AT185" s="230" t="s">
        <v>159</v>
      </c>
      <c r="AU185" s="230" t="s">
        <v>82</v>
      </c>
      <c r="AY185" s="17" t="s">
        <v>158</v>
      </c>
      <c r="BE185" s="231">
        <f>IF(N185="základní",J185,0)</f>
        <v>0</v>
      </c>
      <c r="BF185" s="231">
        <f>IF(N185="snížená",J185,0)</f>
        <v>0</v>
      </c>
      <c r="BG185" s="231">
        <f>IF(N185="zákl. přenesená",J185,0)</f>
        <v>0</v>
      </c>
      <c r="BH185" s="231">
        <f>IF(N185="sníž. přenesená",J185,0)</f>
        <v>0</v>
      </c>
      <c r="BI185" s="231">
        <f>IF(N185="nulová",J185,0)</f>
        <v>0</v>
      </c>
      <c r="BJ185" s="17" t="s">
        <v>82</v>
      </c>
      <c r="BK185" s="231">
        <f>ROUND(I185*H185,2)</f>
        <v>0</v>
      </c>
      <c r="BL185" s="17" t="s">
        <v>236</v>
      </c>
      <c r="BM185" s="230" t="s">
        <v>317</v>
      </c>
    </row>
    <row r="186" spans="1:47" s="2" customFormat="1" ht="12">
      <c r="A186" s="38"/>
      <c r="B186" s="39"/>
      <c r="C186" s="40"/>
      <c r="D186" s="232" t="s">
        <v>165</v>
      </c>
      <c r="E186" s="40"/>
      <c r="F186" s="233" t="s">
        <v>316</v>
      </c>
      <c r="G186" s="40"/>
      <c r="H186" s="40"/>
      <c r="I186" s="136"/>
      <c r="J186" s="40"/>
      <c r="K186" s="40"/>
      <c r="L186" s="44"/>
      <c r="M186" s="234"/>
      <c r="N186" s="235"/>
      <c r="O186" s="84"/>
      <c r="P186" s="84"/>
      <c r="Q186" s="84"/>
      <c r="R186" s="84"/>
      <c r="S186" s="84"/>
      <c r="T186" s="85"/>
      <c r="U186" s="38"/>
      <c r="V186" s="38"/>
      <c r="W186" s="38"/>
      <c r="X186" s="38"/>
      <c r="Y186" s="38"/>
      <c r="Z186" s="38"/>
      <c r="AA186" s="38"/>
      <c r="AB186" s="38"/>
      <c r="AC186" s="38"/>
      <c r="AD186" s="38"/>
      <c r="AE186" s="38"/>
      <c r="AT186" s="17" t="s">
        <v>165</v>
      </c>
      <c r="AU186" s="17" t="s">
        <v>82</v>
      </c>
    </row>
    <row r="187" spans="1:51" s="13" customFormat="1" ht="12">
      <c r="A187" s="13"/>
      <c r="B187" s="236"/>
      <c r="C187" s="237"/>
      <c r="D187" s="232" t="s">
        <v>166</v>
      </c>
      <c r="E187" s="238" t="s">
        <v>19</v>
      </c>
      <c r="F187" s="239" t="s">
        <v>1664</v>
      </c>
      <c r="G187" s="237"/>
      <c r="H187" s="240">
        <v>8</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166</v>
      </c>
      <c r="AU187" s="246" t="s">
        <v>82</v>
      </c>
      <c r="AV187" s="13" t="s">
        <v>85</v>
      </c>
      <c r="AW187" s="13" t="s">
        <v>34</v>
      </c>
      <c r="AX187" s="13" t="s">
        <v>82</v>
      </c>
      <c r="AY187" s="246" t="s">
        <v>158</v>
      </c>
    </row>
    <row r="188" spans="1:65" s="2" customFormat="1" ht="21.75" customHeight="1">
      <c r="A188" s="38"/>
      <c r="B188" s="39"/>
      <c r="C188" s="219" t="s">
        <v>324</v>
      </c>
      <c r="D188" s="219" t="s">
        <v>159</v>
      </c>
      <c r="E188" s="220" t="s">
        <v>320</v>
      </c>
      <c r="F188" s="221" t="s">
        <v>321</v>
      </c>
      <c r="G188" s="222" t="s">
        <v>202</v>
      </c>
      <c r="H188" s="223">
        <v>2</v>
      </c>
      <c r="I188" s="224"/>
      <c r="J188" s="225">
        <f>ROUND(I188*H188,2)</f>
        <v>0</v>
      </c>
      <c r="K188" s="221" t="s">
        <v>213</v>
      </c>
      <c r="L188" s="44"/>
      <c r="M188" s="226" t="s">
        <v>19</v>
      </c>
      <c r="N188" s="227" t="s">
        <v>45</v>
      </c>
      <c r="O188" s="84"/>
      <c r="P188" s="228">
        <f>O188*H188</f>
        <v>0</v>
      </c>
      <c r="Q188" s="228">
        <v>0</v>
      </c>
      <c r="R188" s="228">
        <f>Q188*H188</f>
        <v>0</v>
      </c>
      <c r="S188" s="228">
        <v>0</v>
      </c>
      <c r="T188" s="229">
        <f>S188*H188</f>
        <v>0</v>
      </c>
      <c r="U188" s="38"/>
      <c r="V188" s="38"/>
      <c r="W188" s="38"/>
      <c r="X188" s="38"/>
      <c r="Y188" s="38"/>
      <c r="Z188" s="38"/>
      <c r="AA188" s="38"/>
      <c r="AB188" s="38"/>
      <c r="AC188" s="38"/>
      <c r="AD188" s="38"/>
      <c r="AE188" s="38"/>
      <c r="AR188" s="230" t="s">
        <v>236</v>
      </c>
      <c r="AT188" s="230" t="s">
        <v>159</v>
      </c>
      <c r="AU188" s="230" t="s">
        <v>82</v>
      </c>
      <c r="AY188" s="17" t="s">
        <v>158</v>
      </c>
      <c r="BE188" s="231">
        <f>IF(N188="základní",J188,0)</f>
        <v>0</v>
      </c>
      <c r="BF188" s="231">
        <f>IF(N188="snížená",J188,0)</f>
        <v>0</v>
      </c>
      <c r="BG188" s="231">
        <f>IF(N188="zákl. přenesená",J188,0)</f>
        <v>0</v>
      </c>
      <c r="BH188" s="231">
        <f>IF(N188="sníž. přenesená",J188,0)</f>
        <v>0</v>
      </c>
      <c r="BI188" s="231">
        <f>IF(N188="nulová",J188,0)</f>
        <v>0</v>
      </c>
      <c r="BJ188" s="17" t="s">
        <v>82</v>
      </c>
      <c r="BK188" s="231">
        <f>ROUND(I188*H188,2)</f>
        <v>0</v>
      </c>
      <c r="BL188" s="17" t="s">
        <v>236</v>
      </c>
      <c r="BM188" s="230" t="s">
        <v>322</v>
      </c>
    </row>
    <row r="189" spans="1:47" s="2" customFormat="1" ht="12">
      <c r="A189" s="38"/>
      <c r="B189" s="39"/>
      <c r="C189" s="40"/>
      <c r="D189" s="232" t="s">
        <v>165</v>
      </c>
      <c r="E189" s="40"/>
      <c r="F189" s="233" t="s">
        <v>321</v>
      </c>
      <c r="G189" s="40"/>
      <c r="H189" s="40"/>
      <c r="I189" s="136"/>
      <c r="J189" s="40"/>
      <c r="K189" s="40"/>
      <c r="L189" s="44"/>
      <c r="M189" s="234"/>
      <c r="N189" s="235"/>
      <c r="O189" s="84"/>
      <c r="P189" s="84"/>
      <c r="Q189" s="84"/>
      <c r="R189" s="84"/>
      <c r="S189" s="84"/>
      <c r="T189" s="85"/>
      <c r="U189" s="38"/>
      <c r="V189" s="38"/>
      <c r="W189" s="38"/>
      <c r="X189" s="38"/>
      <c r="Y189" s="38"/>
      <c r="Z189" s="38"/>
      <c r="AA189" s="38"/>
      <c r="AB189" s="38"/>
      <c r="AC189" s="38"/>
      <c r="AD189" s="38"/>
      <c r="AE189" s="38"/>
      <c r="AT189" s="17" t="s">
        <v>165</v>
      </c>
      <c r="AU189" s="17" t="s">
        <v>82</v>
      </c>
    </row>
    <row r="190" spans="1:51" s="13" customFormat="1" ht="12">
      <c r="A190" s="13"/>
      <c r="B190" s="236"/>
      <c r="C190" s="237"/>
      <c r="D190" s="232" t="s">
        <v>166</v>
      </c>
      <c r="E190" s="238" t="s">
        <v>19</v>
      </c>
      <c r="F190" s="239" t="s">
        <v>1662</v>
      </c>
      <c r="G190" s="237"/>
      <c r="H190" s="240">
        <v>2</v>
      </c>
      <c r="I190" s="241"/>
      <c r="J190" s="237"/>
      <c r="K190" s="237"/>
      <c r="L190" s="242"/>
      <c r="M190" s="243"/>
      <c r="N190" s="244"/>
      <c r="O190" s="244"/>
      <c r="P190" s="244"/>
      <c r="Q190" s="244"/>
      <c r="R190" s="244"/>
      <c r="S190" s="244"/>
      <c r="T190" s="245"/>
      <c r="U190" s="13"/>
      <c r="V190" s="13"/>
      <c r="W190" s="13"/>
      <c r="X190" s="13"/>
      <c r="Y190" s="13"/>
      <c r="Z190" s="13"/>
      <c r="AA190" s="13"/>
      <c r="AB190" s="13"/>
      <c r="AC190" s="13"/>
      <c r="AD190" s="13"/>
      <c r="AE190" s="13"/>
      <c r="AT190" s="246" t="s">
        <v>166</v>
      </c>
      <c r="AU190" s="246" t="s">
        <v>82</v>
      </c>
      <c r="AV190" s="13" t="s">
        <v>85</v>
      </c>
      <c r="AW190" s="13" t="s">
        <v>34</v>
      </c>
      <c r="AX190" s="13" t="s">
        <v>82</v>
      </c>
      <c r="AY190" s="246" t="s">
        <v>158</v>
      </c>
    </row>
    <row r="191" spans="1:65" s="2" customFormat="1" ht="21.75" customHeight="1">
      <c r="A191" s="38"/>
      <c r="B191" s="39"/>
      <c r="C191" s="219" t="s">
        <v>328</v>
      </c>
      <c r="D191" s="219" t="s">
        <v>159</v>
      </c>
      <c r="E191" s="220" t="s">
        <v>325</v>
      </c>
      <c r="F191" s="221" t="s">
        <v>326</v>
      </c>
      <c r="G191" s="222" t="s">
        <v>202</v>
      </c>
      <c r="H191" s="223">
        <v>2</v>
      </c>
      <c r="I191" s="224"/>
      <c r="J191" s="225">
        <f>ROUND(I191*H191,2)</f>
        <v>0</v>
      </c>
      <c r="K191" s="221" t="s">
        <v>213</v>
      </c>
      <c r="L191" s="44"/>
      <c r="M191" s="226" t="s">
        <v>19</v>
      </c>
      <c r="N191" s="227" t="s">
        <v>45</v>
      </c>
      <c r="O191" s="84"/>
      <c r="P191" s="228">
        <f>O191*H191</f>
        <v>0</v>
      </c>
      <c r="Q191" s="228">
        <v>0</v>
      </c>
      <c r="R191" s="228">
        <f>Q191*H191</f>
        <v>0</v>
      </c>
      <c r="S191" s="228">
        <v>0</v>
      </c>
      <c r="T191" s="229">
        <f>S191*H191</f>
        <v>0</v>
      </c>
      <c r="U191" s="38"/>
      <c r="V191" s="38"/>
      <c r="W191" s="38"/>
      <c r="X191" s="38"/>
      <c r="Y191" s="38"/>
      <c r="Z191" s="38"/>
      <c r="AA191" s="38"/>
      <c r="AB191" s="38"/>
      <c r="AC191" s="38"/>
      <c r="AD191" s="38"/>
      <c r="AE191" s="38"/>
      <c r="AR191" s="230" t="s">
        <v>236</v>
      </c>
      <c r="AT191" s="230" t="s">
        <v>159</v>
      </c>
      <c r="AU191" s="230" t="s">
        <v>82</v>
      </c>
      <c r="AY191" s="17" t="s">
        <v>158</v>
      </c>
      <c r="BE191" s="231">
        <f>IF(N191="základní",J191,0)</f>
        <v>0</v>
      </c>
      <c r="BF191" s="231">
        <f>IF(N191="snížená",J191,0)</f>
        <v>0</v>
      </c>
      <c r="BG191" s="231">
        <f>IF(N191="zákl. přenesená",J191,0)</f>
        <v>0</v>
      </c>
      <c r="BH191" s="231">
        <f>IF(N191="sníž. přenesená",J191,0)</f>
        <v>0</v>
      </c>
      <c r="BI191" s="231">
        <f>IF(N191="nulová",J191,0)</f>
        <v>0</v>
      </c>
      <c r="BJ191" s="17" t="s">
        <v>82</v>
      </c>
      <c r="BK191" s="231">
        <f>ROUND(I191*H191,2)</f>
        <v>0</v>
      </c>
      <c r="BL191" s="17" t="s">
        <v>236</v>
      </c>
      <c r="BM191" s="230" t="s">
        <v>327</v>
      </c>
    </row>
    <row r="192" spans="1:47" s="2" customFormat="1" ht="12">
      <c r="A192" s="38"/>
      <c r="B192" s="39"/>
      <c r="C192" s="40"/>
      <c r="D192" s="232" t="s">
        <v>165</v>
      </c>
      <c r="E192" s="40"/>
      <c r="F192" s="233" t="s">
        <v>326</v>
      </c>
      <c r="G192" s="40"/>
      <c r="H192" s="40"/>
      <c r="I192" s="136"/>
      <c r="J192" s="40"/>
      <c r="K192" s="40"/>
      <c r="L192" s="44"/>
      <c r="M192" s="234"/>
      <c r="N192" s="235"/>
      <c r="O192" s="84"/>
      <c r="P192" s="84"/>
      <c r="Q192" s="84"/>
      <c r="R192" s="84"/>
      <c r="S192" s="84"/>
      <c r="T192" s="85"/>
      <c r="U192" s="38"/>
      <c r="V192" s="38"/>
      <c r="W192" s="38"/>
      <c r="X192" s="38"/>
      <c r="Y192" s="38"/>
      <c r="Z192" s="38"/>
      <c r="AA192" s="38"/>
      <c r="AB192" s="38"/>
      <c r="AC192" s="38"/>
      <c r="AD192" s="38"/>
      <c r="AE192" s="38"/>
      <c r="AT192" s="17" t="s">
        <v>165</v>
      </c>
      <c r="AU192" s="17" t="s">
        <v>82</v>
      </c>
    </row>
    <row r="193" spans="1:65" s="2" customFormat="1" ht="21.75" customHeight="1">
      <c r="A193" s="38"/>
      <c r="B193" s="39"/>
      <c r="C193" s="259" t="s">
        <v>332</v>
      </c>
      <c r="D193" s="259" t="s">
        <v>199</v>
      </c>
      <c r="E193" s="260" t="s">
        <v>329</v>
      </c>
      <c r="F193" s="261" t="s">
        <v>330</v>
      </c>
      <c r="G193" s="262" t="s">
        <v>202</v>
      </c>
      <c r="H193" s="263">
        <v>2</v>
      </c>
      <c r="I193" s="264"/>
      <c r="J193" s="265">
        <f>ROUND(I193*H193,2)</f>
        <v>0</v>
      </c>
      <c r="K193" s="261" t="s">
        <v>213</v>
      </c>
      <c r="L193" s="266"/>
      <c r="M193" s="267" t="s">
        <v>19</v>
      </c>
      <c r="N193" s="268" t="s">
        <v>45</v>
      </c>
      <c r="O193" s="84"/>
      <c r="P193" s="228">
        <f>O193*H193</f>
        <v>0</v>
      </c>
      <c r="Q193" s="228">
        <v>0.0037</v>
      </c>
      <c r="R193" s="228">
        <f>Q193*H193</f>
        <v>0.0074</v>
      </c>
      <c r="S193" s="228">
        <v>0</v>
      </c>
      <c r="T193" s="229">
        <f>S193*H193</f>
        <v>0</v>
      </c>
      <c r="U193" s="38"/>
      <c r="V193" s="38"/>
      <c r="W193" s="38"/>
      <c r="X193" s="38"/>
      <c r="Y193" s="38"/>
      <c r="Z193" s="38"/>
      <c r="AA193" s="38"/>
      <c r="AB193" s="38"/>
      <c r="AC193" s="38"/>
      <c r="AD193" s="38"/>
      <c r="AE193" s="38"/>
      <c r="AR193" s="230" t="s">
        <v>241</v>
      </c>
      <c r="AT193" s="230" t="s">
        <v>199</v>
      </c>
      <c r="AU193" s="230" t="s">
        <v>82</v>
      </c>
      <c r="AY193" s="17" t="s">
        <v>158</v>
      </c>
      <c r="BE193" s="231">
        <f>IF(N193="základní",J193,0)</f>
        <v>0</v>
      </c>
      <c r="BF193" s="231">
        <f>IF(N193="snížená",J193,0)</f>
        <v>0</v>
      </c>
      <c r="BG193" s="231">
        <f>IF(N193="zákl. přenesená",J193,0)</f>
        <v>0</v>
      </c>
      <c r="BH193" s="231">
        <f>IF(N193="sníž. přenesená",J193,0)</f>
        <v>0</v>
      </c>
      <c r="BI193" s="231">
        <f>IF(N193="nulová",J193,0)</f>
        <v>0</v>
      </c>
      <c r="BJ193" s="17" t="s">
        <v>82</v>
      </c>
      <c r="BK193" s="231">
        <f>ROUND(I193*H193,2)</f>
        <v>0</v>
      </c>
      <c r="BL193" s="17" t="s">
        <v>236</v>
      </c>
      <c r="BM193" s="230" t="s">
        <v>331</v>
      </c>
    </row>
    <row r="194" spans="1:47" s="2" customFormat="1" ht="12">
      <c r="A194" s="38"/>
      <c r="B194" s="39"/>
      <c r="C194" s="40"/>
      <c r="D194" s="232" t="s">
        <v>165</v>
      </c>
      <c r="E194" s="40"/>
      <c r="F194" s="233" t="s">
        <v>330</v>
      </c>
      <c r="G194" s="40"/>
      <c r="H194" s="40"/>
      <c r="I194" s="136"/>
      <c r="J194" s="40"/>
      <c r="K194" s="40"/>
      <c r="L194" s="44"/>
      <c r="M194" s="234"/>
      <c r="N194" s="235"/>
      <c r="O194" s="84"/>
      <c r="P194" s="84"/>
      <c r="Q194" s="84"/>
      <c r="R194" s="84"/>
      <c r="S194" s="84"/>
      <c r="T194" s="85"/>
      <c r="U194" s="38"/>
      <c r="V194" s="38"/>
      <c r="W194" s="38"/>
      <c r="X194" s="38"/>
      <c r="Y194" s="38"/>
      <c r="Z194" s="38"/>
      <c r="AA194" s="38"/>
      <c r="AB194" s="38"/>
      <c r="AC194" s="38"/>
      <c r="AD194" s="38"/>
      <c r="AE194" s="38"/>
      <c r="AT194" s="17" t="s">
        <v>165</v>
      </c>
      <c r="AU194" s="17" t="s">
        <v>82</v>
      </c>
    </row>
    <row r="195" spans="1:51" s="13" customFormat="1" ht="12">
      <c r="A195" s="13"/>
      <c r="B195" s="236"/>
      <c r="C195" s="237"/>
      <c r="D195" s="232" t="s">
        <v>166</v>
      </c>
      <c r="E195" s="238" t="s">
        <v>19</v>
      </c>
      <c r="F195" s="239" t="s">
        <v>1662</v>
      </c>
      <c r="G195" s="237"/>
      <c r="H195" s="240">
        <v>2</v>
      </c>
      <c r="I195" s="241"/>
      <c r="J195" s="237"/>
      <c r="K195" s="237"/>
      <c r="L195" s="242"/>
      <c r="M195" s="243"/>
      <c r="N195" s="244"/>
      <c r="O195" s="244"/>
      <c r="P195" s="244"/>
      <c r="Q195" s="244"/>
      <c r="R195" s="244"/>
      <c r="S195" s="244"/>
      <c r="T195" s="245"/>
      <c r="U195" s="13"/>
      <c r="V195" s="13"/>
      <c r="W195" s="13"/>
      <c r="X195" s="13"/>
      <c r="Y195" s="13"/>
      <c r="Z195" s="13"/>
      <c r="AA195" s="13"/>
      <c r="AB195" s="13"/>
      <c r="AC195" s="13"/>
      <c r="AD195" s="13"/>
      <c r="AE195" s="13"/>
      <c r="AT195" s="246" t="s">
        <v>166</v>
      </c>
      <c r="AU195" s="246" t="s">
        <v>82</v>
      </c>
      <c r="AV195" s="13" t="s">
        <v>85</v>
      </c>
      <c r="AW195" s="13" t="s">
        <v>34</v>
      </c>
      <c r="AX195" s="13" t="s">
        <v>82</v>
      </c>
      <c r="AY195" s="246" t="s">
        <v>158</v>
      </c>
    </row>
    <row r="196" spans="1:65" s="2" customFormat="1" ht="33" customHeight="1">
      <c r="A196" s="38"/>
      <c r="B196" s="39"/>
      <c r="C196" s="219" t="s">
        <v>336</v>
      </c>
      <c r="D196" s="219" t="s">
        <v>159</v>
      </c>
      <c r="E196" s="220" t="s">
        <v>333</v>
      </c>
      <c r="F196" s="221" t="s">
        <v>334</v>
      </c>
      <c r="G196" s="222" t="s">
        <v>162</v>
      </c>
      <c r="H196" s="223">
        <v>100</v>
      </c>
      <c r="I196" s="224"/>
      <c r="J196" s="225">
        <f>ROUND(I196*H196,2)</f>
        <v>0</v>
      </c>
      <c r="K196" s="221" t="s">
        <v>213</v>
      </c>
      <c r="L196" s="44"/>
      <c r="M196" s="226" t="s">
        <v>19</v>
      </c>
      <c r="N196" s="227" t="s">
        <v>45</v>
      </c>
      <c r="O196" s="84"/>
      <c r="P196" s="228">
        <f>O196*H196</f>
        <v>0</v>
      </c>
      <c r="Q196" s="228">
        <v>0</v>
      </c>
      <c r="R196" s="228">
        <f>Q196*H196</f>
        <v>0</v>
      </c>
      <c r="S196" s="228">
        <v>0</v>
      </c>
      <c r="T196" s="229">
        <f>S196*H196</f>
        <v>0</v>
      </c>
      <c r="U196" s="38"/>
      <c r="V196" s="38"/>
      <c r="W196" s="38"/>
      <c r="X196" s="38"/>
      <c r="Y196" s="38"/>
      <c r="Z196" s="38"/>
      <c r="AA196" s="38"/>
      <c r="AB196" s="38"/>
      <c r="AC196" s="38"/>
      <c r="AD196" s="38"/>
      <c r="AE196" s="38"/>
      <c r="AR196" s="230" t="s">
        <v>236</v>
      </c>
      <c r="AT196" s="230" t="s">
        <v>159</v>
      </c>
      <c r="AU196" s="230" t="s">
        <v>82</v>
      </c>
      <c r="AY196" s="17" t="s">
        <v>158</v>
      </c>
      <c r="BE196" s="231">
        <f>IF(N196="základní",J196,0)</f>
        <v>0</v>
      </c>
      <c r="BF196" s="231">
        <f>IF(N196="snížená",J196,0)</f>
        <v>0</v>
      </c>
      <c r="BG196" s="231">
        <f>IF(N196="zákl. přenesená",J196,0)</f>
        <v>0</v>
      </c>
      <c r="BH196" s="231">
        <f>IF(N196="sníž. přenesená",J196,0)</f>
        <v>0</v>
      </c>
      <c r="BI196" s="231">
        <f>IF(N196="nulová",J196,0)</f>
        <v>0</v>
      </c>
      <c r="BJ196" s="17" t="s">
        <v>82</v>
      </c>
      <c r="BK196" s="231">
        <f>ROUND(I196*H196,2)</f>
        <v>0</v>
      </c>
      <c r="BL196" s="17" t="s">
        <v>236</v>
      </c>
      <c r="BM196" s="230" t="s">
        <v>335</v>
      </c>
    </row>
    <row r="197" spans="1:47" s="2" customFormat="1" ht="12">
      <c r="A197" s="38"/>
      <c r="B197" s="39"/>
      <c r="C197" s="40"/>
      <c r="D197" s="232" t="s">
        <v>165</v>
      </c>
      <c r="E197" s="40"/>
      <c r="F197" s="233" t="s">
        <v>334</v>
      </c>
      <c r="G197" s="40"/>
      <c r="H197" s="40"/>
      <c r="I197" s="136"/>
      <c r="J197" s="40"/>
      <c r="K197" s="40"/>
      <c r="L197" s="44"/>
      <c r="M197" s="234"/>
      <c r="N197" s="235"/>
      <c r="O197" s="84"/>
      <c r="P197" s="84"/>
      <c r="Q197" s="84"/>
      <c r="R197" s="84"/>
      <c r="S197" s="84"/>
      <c r="T197" s="85"/>
      <c r="U197" s="38"/>
      <c r="V197" s="38"/>
      <c r="W197" s="38"/>
      <c r="X197" s="38"/>
      <c r="Y197" s="38"/>
      <c r="Z197" s="38"/>
      <c r="AA197" s="38"/>
      <c r="AB197" s="38"/>
      <c r="AC197" s="38"/>
      <c r="AD197" s="38"/>
      <c r="AE197" s="38"/>
      <c r="AT197" s="17" t="s">
        <v>165</v>
      </c>
      <c r="AU197" s="17" t="s">
        <v>82</v>
      </c>
    </row>
    <row r="198" spans="1:65" s="2" customFormat="1" ht="16.5" customHeight="1">
      <c r="A198" s="38"/>
      <c r="B198" s="39"/>
      <c r="C198" s="259" t="s">
        <v>203</v>
      </c>
      <c r="D198" s="259" t="s">
        <v>199</v>
      </c>
      <c r="E198" s="260" t="s">
        <v>337</v>
      </c>
      <c r="F198" s="261" t="s">
        <v>338</v>
      </c>
      <c r="G198" s="262" t="s">
        <v>162</v>
      </c>
      <c r="H198" s="263">
        <v>115</v>
      </c>
      <c r="I198" s="264"/>
      <c r="J198" s="265">
        <f>ROUND(I198*H198,2)</f>
        <v>0</v>
      </c>
      <c r="K198" s="261" t="s">
        <v>19</v>
      </c>
      <c r="L198" s="266"/>
      <c r="M198" s="267" t="s">
        <v>19</v>
      </c>
      <c r="N198" s="268" t="s">
        <v>45</v>
      </c>
      <c r="O198" s="84"/>
      <c r="P198" s="228">
        <f>O198*H198</f>
        <v>0</v>
      </c>
      <c r="Q198" s="228">
        <v>0.00013</v>
      </c>
      <c r="R198" s="228">
        <f>Q198*H198</f>
        <v>0.014949999999999998</v>
      </c>
      <c r="S198" s="228">
        <v>0</v>
      </c>
      <c r="T198" s="229">
        <f>S198*H198</f>
        <v>0</v>
      </c>
      <c r="U198" s="38"/>
      <c r="V198" s="38"/>
      <c r="W198" s="38"/>
      <c r="X198" s="38"/>
      <c r="Y198" s="38"/>
      <c r="Z198" s="38"/>
      <c r="AA198" s="38"/>
      <c r="AB198" s="38"/>
      <c r="AC198" s="38"/>
      <c r="AD198" s="38"/>
      <c r="AE198" s="38"/>
      <c r="AR198" s="230" t="s">
        <v>241</v>
      </c>
      <c r="AT198" s="230" t="s">
        <v>199</v>
      </c>
      <c r="AU198" s="230" t="s">
        <v>82</v>
      </c>
      <c r="AY198" s="17" t="s">
        <v>158</v>
      </c>
      <c r="BE198" s="231">
        <f>IF(N198="základní",J198,0)</f>
        <v>0</v>
      </c>
      <c r="BF198" s="231">
        <f>IF(N198="snížená",J198,0)</f>
        <v>0</v>
      </c>
      <c r="BG198" s="231">
        <f>IF(N198="zákl. přenesená",J198,0)</f>
        <v>0</v>
      </c>
      <c r="BH198" s="231">
        <f>IF(N198="sníž. přenesená",J198,0)</f>
        <v>0</v>
      </c>
      <c r="BI198" s="231">
        <f>IF(N198="nulová",J198,0)</f>
        <v>0</v>
      </c>
      <c r="BJ198" s="17" t="s">
        <v>82</v>
      </c>
      <c r="BK198" s="231">
        <f>ROUND(I198*H198,2)</f>
        <v>0</v>
      </c>
      <c r="BL198" s="17" t="s">
        <v>236</v>
      </c>
      <c r="BM198" s="230" t="s">
        <v>339</v>
      </c>
    </row>
    <row r="199" spans="1:47" s="2" customFormat="1" ht="12">
      <c r="A199" s="38"/>
      <c r="B199" s="39"/>
      <c r="C199" s="40"/>
      <c r="D199" s="232" t="s">
        <v>165</v>
      </c>
      <c r="E199" s="40"/>
      <c r="F199" s="233" t="s">
        <v>338</v>
      </c>
      <c r="G199" s="40"/>
      <c r="H199" s="40"/>
      <c r="I199" s="136"/>
      <c r="J199" s="40"/>
      <c r="K199" s="40"/>
      <c r="L199" s="44"/>
      <c r="M199" s="234"/>
      <c r="N199" s="235"/>
      <c r="O199" s="84"/>
      <c r="P199" s="84"/>
      <c r="Q199" s="84"/>
      <c r="R199" s="84"/>
      <c r="S199" s="84"/>
      <c r="T199" s="85"/>
      <c r="U199" s="38"/>
      <c r="V199" s="38"/>
      <c r="W199" s="38"/>
      <c r="X199" s="38"/>
      <c r="Y199" s="38"/>
      <c r="Z199" s="38"/>
      <c r="AA199" s="38"/>
      <c r="AB199" s="38"/>
      <c r="AC199" s="38"/>
      <c r="AD199" s="38"/>
      <c r="AE199" s="38"/>
      <c r="AT199" s="17" t="s">
        <v>165</v>
      </c>
      <c r="AU199" s="17" t="s">
        <v>82</v>
      </c>
    </row>
    <row r="200" spans="1:51" s="13" customFormat="1" ht="12">
      <c r="A200" s="13"/>
      <c r="B200" s="236"/>
      <c r="C200" s="237"/>
      <c r="D200" s="232" t="s">
        <v>166</v>
      </c>
      <c r="E200" s="238" t="s">
        <v>19</v>
      </c>
      <c r="F200" s="239" t="s">
        <v>1665</v>
      </c>
      <c r="G200" s="237"/>
      <c r="H200" s="240">
        <v>100</v>
      </c>
      <c r="I200" s="241"/>
      <c r="J200" s="237"/>
      <c r="K200" s="237"/>
      <c r="L200" s="242"/>
      <c r="M200" s="243"/>
      <c r="N200" s="244"/>
      <c r="O200" s="244"/>
      <c r="P200" s="244"/>
      <c r="Q200" s="244"/>
      <c r="R200" s="244"/>
      <c r="S200" s="244"/>
      <c r="T200" s="245"/>
      <c r="U200" s="13"/>
      <c r="V200" s="13"/>
      <c r="W200" s="13"/>
      <c r="X200" s="13"/>
      <c r="Y200" s="13"/>
      <c r="Z200" s="13"/>
      <c r="AA200" s="13"/>
      <c r="AB200" s="13"/>
      <c r="AC200" s="13"/>
      <c r="AD200" s="13"/>
      <c r="AE200" s="13"/>
      <c r="AT200" s="246" t="s">
        <v>166</v>
      </c>
      <c r="AU200" s="246" t="s">
        <v>82</v>
      </c>
      <c r="AV200" s="13" t="s">
        <v>85</v>
      </c>
      <c r="AW200" s="13" t="s">
        <v>34</v>
      </c>
      <c r="AX200" s="13" t="s">
        <v>82</v>
      </c>
      <c r="AY200" s="246" t="s">
        <v>158</v>
      </c>
    </row>
    <row r="201" spans="1:51" s="13" customFormat="1" ht="12">
      <c r="A201" s="13"/>
      <c r="B201" s="236"/>
      <c r="C201" s="237"/>
      <c r="D201" s="232" t="s">
        <v>166</v>
      </c>
      <c r="E201" s="237"/>
      <c r="F201" s="239" t="s">
        <v>490</v>
      </c>
      <c r="G201" s="237"/>
      <c r="H201" s="240">
        <v>115</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166</v>
      </c>
      <c r="AU201" s="246" t="s">
        <v>82</v>
      </c>
      <c r="AV201" s="13" t="s">
        <v>85</v>
      </c>
      <c r="AW201" s="13" t="s">
        <v>4</v>
      </c>
      <c r="AX201" s="13" t="s">
        <v>82</v>
      </c>
      <c r="AY201" s="246" t="s">
        <v>158</v>
      </c>
    </row>
    <row r="202" spans="1:65" s="2" customFormat="1" ht="21.75" customHeight="1">
      <c r="A202" s="38"/>
      <c r="B202" s="39"/>
      <c r="C202" s="219" t="s">
        <v>345</v>
      </c>
      <c r="D202" s="219" t="s">
        <v>159</v>
      </c>
      <c r="E202" s="220" t="s">
        <v>342</v>
      </c>
      <c r="F202" s="221" t="s">
        <v>343</v>
      </c>
      <c r="G202" s="222" t="s">
        <v>162</v>
      </c>
      <c r="H202" s="223">
        <v>70</v>
      </c>
      <c r="I202" s="224"/>
      <c r="J202" s="225">
        <f>ROUND(I202*H202,2)</f>
        <v>0</v>
      </c>
      <c r="K202" s="221" t="s">
        <v>19</v>
      </c>
      <c r="L202" s="44"/>
      <c r="M202" s="226" t="s">
        <v>19</v>
      </c>
      <c r="N202" s="227" t="s">
        <v>45</v>
      </c>
      <c r="O202" s="84"/>
      <c r="P202" s="228">
        <f>O202*H202</f>
        <v>0</v>
      </c>
      <c r="Q202" s="228">
        <v>0</v>
      </c>
      <c r="R202" s="228">
        <f>Q202*H202</f>
        <v>0</v>
      </c>
      <c r="S202" s="228">
        <v>0</v>
      </c>
      <c r="T202" s="229">
        <f>S202*H202</f>
        <v>0</v>
      </c>
      <c r="U202" s="38"/>
      <c r="V202" s="38"/>
      <c r="W202" s="38"/>
      <c r="X202" s="38"/>
      <c r="Y202" s="38"/>
      <c r="Z202" s="38"/>
      <c r="AA202" s="38"/>
      <c r="AB202" s="38"/>
      <c r="AC202" s="38"/>
      <c r="AD202" s="38"/>
      <c r="AE202" s="38"/>
      <c r="AR202" s="230" t="s">
        <v>236</v>
      </c>
      <c r="AT202" s="230" t="s">
        <v>159</v>
      </c>
      <c r="AU202" s="230" t="s">
        <v>82</v>
      </c>
      <c r="AY202" s="17" t="s">
        <v>158</v>
      </c>
      <c r="BE202" s="231">
        <f>IF(N202="základní",J202,0)</f>
        <v>0</v>
      </c>
      <c r="BF202" s="231">
        <f>IF(N202="snížená",J202,0)</f>
        <v>0</v>
      </c>
      <c r="BG202" s="231">
        <f>IF(N202="zákl. přenesená",J202,0)</f>
        <v>0</v>
      </c>
      <c r="BH202" s="231">
        <f>IF(N202="sníž. přenesená",J202,0)</f>
        <v>0</v>
      </c>
      <c r="BI202" s="231">
        <f>IF(N202="nulová",J202,0)</f>
        <v>0</v>
      </c>
      <c r="BJ202" s="17" t="s">
        <v>82</v>
      </c>
      <c r="BK202" s="231">
        <f>ROUND(I202*H202,2)</f>
        <v>0</v>
      </c>
      <c r="BL202" s="17" t="s">
        <v>236</v>
      </c>
      <c r="BM202" s="230" t="s">
        <v>344</v>
      </c>
    </row>
    <row r="203" spans="1:47" s="2" customFormat="1" ht="12">
      <c r="A203" s="38"/>
      <c r="B203" s="39"/>
      <c r="C203" s="40"/>
      <c r="D203" s="232" t="s">
        <v>165</v>
      </c>
      <c r="E203" s="40"/>
      <c r="F203" s="233" t="s">
        <v>343</v>
      </c>
      <c r="G203" s="40"/>
      <c r="H203" s="40"/>
      <c r="I203" s="136"/>
      <c r="J203" s="40"/>
      <c r="K203" s="40"/>
      <c r="L203" s="44"/>
      <c r="M203" s="234"/>
      <c r="N203" s="235"/>
      <c r="O203" s="84"/>
      <c r="P203" s="84"/>
      <c r="Q203" s="84"/>
      <c r="R203" s="84"/>
      <c r="S203" s="84"/>
      <c r="T203" s="85"/>
      <c r="U203" s="38"/>
      <c r="V203" s="38"/>
      <c r="W203" s="38"/>
      <c r="X203" s="38"/>
      <c r="Y203" s="38"/>
      <c r="Z203" s="38"/>
      <c r="AA203" s="38"/>
      <c r="AB203" s="38"/>
      <c r="AC203" s="38"/>
      <c r="AD203" s="38"/>
      <c r="AE203" s="38"/>
      <c r="AT203" s="17" t="s">
        <v>165</v>
      </c>
      <c r="AU203" s="17" t="s">
        <v>82</v>
      </c>
    </row>
    <row r="204" spans="1:65" s="2" customFormat="1" ht="16.5" customHeight="1">
      <c r="A204" s="38"/>
      <c r="B204" s="39"/>
      <c r="C204" s="259" t="s">
        <v>351</v>
      </c>
      <c r="D204" s="259" t="s">
        <v>199</v>
      </c>
      <c r="E204" s="260" t="s">
        <v>346</v>
      </c>
      <c r="F204" s="261" t="s">
        <v>347</v>
      </c>
      <c r="G204" s="262" t="s">
        <v>162</v>
      </c>
      <c r="H204" s="263">
        <v>80.5</v>
      </c>
      <c r="I204" s="264"/>
      <c r="J204" s="265">
        <f>ROUND(I204*H204,2)</f>
        <v>0</v>
      </c>
      <c r="K204" s="261" t="s">
        <v>19</v>
      </c>
      <c r="L204" s="266"/>
      <c r="M204" s="267" t="s">
        <v>19</v>
      </c>
      <c r="N204" s="268" t="s">
        <v>45</v>
      </c>
      <c r="O204" s="84"/>
      <c r="P204" s="228">
        <f>O204*H204</f>
        <v>0</v>
      </c>
      <c r="Q204" s="228">
        <v>0.00024</v>
      </c>
      <c r="R204" s="228">
        <f>Q204*H204</f>
        <v>0.01932</v>
      </c>
      <c r="S204" s="228">
        <v>0</v>
      </c>
      <c r="T204" s="229">
        <f>S204*H204</f>
        <v>0</v>
      </c>
      <c r="U204" s="38"/>
      <c r="V204" s="38"/>
      <c r="W204" s="38"/>
      <c r="X204" s="38"/>
      <c r="Y204" s="38"/>
      <c r="Z204" s="38"/>
      <c r="AA204" s="38"/>
      <c r="AB204" s="38"/>
      <c r="AC204" s="38"/>
      <c r="AD204" s="38"/>
      <c r="AE204" s="38"/>
      <c r="AR204" s="230" t="s">
        <v>241</v>
      </c>
      <c r="AT204" s="230" t="s">
        <v>199</v>
      </c>
      <c r="AU204" s="230" t="s">
        <v>82</v>
      </c>
      <c r="AY204" s="17" t="s">
        <v>158</v>
      </c>
      <c r="BE204" s="231">
        <f>IF(N204="základní",J204,0)</f>
        <v>0</v>
      </c>
      <c r="BF204" s="231">
        <f>IF(N204="snížená",J204,0)</f>
        <v>0</v>
      </c>
      <c r="BG204" s="231">
        <f>IF(N204="zákl. přenesená",J204,0)</f>
        <v>0</v>
      </c>
      <c r="BH204" s="231">
        <f>IF(N204="sníž. přenesená",J204,0)</f>
        <v>0</v>
      </c>
      <c r="BI204" s="231">
        <f>IF(N204="nulová",J204,0)</f>
        <v>0</v>
      </c>
      <c r="BJ204" s="17" t="s">
        <v>82</v>
      </c>
      <c r="BK204" s="231">
        <f>ROUND(I204*H204,2)</f>
        <v>0</v>
      </c>
      <c r="BL204" s="17" t="s">
        <v>236</v>
      </c>
      <c r="BM204" s="230" t="s">
        <v>348</v>
      </c>
    </row>
    <row r="205" spans="1:47" s="2" customFormat="1" ht="12">
      <c r="A205" s="38"/>
      <c r="B205" s="39"/>
      <c r="C205" s="40"/>
      <c r="D205" s="232" t="s">
        <v>165</v>
      </c>
      <c r="E205" s="40"/>
      <c r="F205" s="233" t="s">
        <v>347</v>
      </c>
      <c r="G205" s="40"/>
      <c r="H205" s="40"/>
      <c r="I205" s="136"/>
      <c r="J205" s="40"/>
      <c r="K205" s="40"/>
      <c r="L205" s="44"/>
      <c r="M205" s="234"/>
      <c r="N205" s="235"/>
      <c r="O205" s="84"/>
      <c r="P205" s="84"/>
      <c r="Q205" s="84"/>
      <c r="R205" s="84"/>
      <c r="S205" s="84"/>
      <c r="T205" s="85"/>
      <c r="U205" s="38"/>
      <c r="V205" s="38"/>
      <c r="W205" s="38"/>
      <c r="X205" s="38"/>
      <c r="Y205" s="38"/>
      <c r="Z205" s="38"/>
      <c r="AA205" s="38"/>
      <c r="AB205" s="38"/>
      <c r="AC205" s="38"/>
      <c r="AD205" s="38"/>
      <c r="AE205" s="38"/>
      <c r="AT205" s="17" t="s">
        <v>165</v>
      </c>
      <c r="AU205" s="17" t="s">
        <v>82</v>
      </c>
    </row>
    <row r="206" spans="1:51" s="13" customFormat="1" ht="12">
      <c r="A206" s="13"/>
      <c r="B206" s="236"/>
      <c r="C206" s="237"/>
      <c r="D206" s="232" t="s">
        <v>166</v>
      </c>
      <c r="E206" s="238" t="s">
        <v>19</v>
      </c>
      <c r="F206" s="239" t="s">
        <v>1666</v>
      </c>
      <c r="G206" s="237"/>
      <c r="H206" s="240">
        <v>70</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166</v>
      </c>
      <c r="AU206" s="246" t="s">
        <v>82</v>
      </c>
      <c r="AV206" s="13" t="s">
        <v>85</v>
      </c>
      <c r="AW206" s="13" t="s">
        <v>34</v>
      </c>
      <c r="AX206" s="13" t="s">
        <v>82</v>
      </c>
      <c r="AY206" s="246" t="s">
        <v>158</v>
      </c>
    </row>
    <row r="207" spans="1:51" s="13" customFormat="1" ht="12">
      <c r="A207" s="13"/>
      <c r="B207" s="236"/>
      <c r="C207" s="237"/>
      <c r="D207" s="232" t="s">
        <v>166</v>
      </c>
      <c r="E207" s="237"/>
      <c r="F207" s="239" t="s">
        <v>1542</v>
      </c>
      <c r="G207" s="237"/>
      <c r="H207" s="240">
        <v>80.5</v>
      </c>
      <c r="I207" s="241"/>
      <c r="J207" s="237"/>
      <c r="K207" s="237"/>
      <c r="L207" s="242"/>
      <c r="M207" s="243"/>
      <c r="N207" s="244"/>
      <c r="O207" s="244"/>
      <c r="P207" s="244"/>
      <c r="Q207" s="244"/>
      <c r="R207" s="244"/>
      <c r="S207" s="244"/>
      <c r="T207" s="245"/>
      <c r="U207" s="13"/>
      <c r="V207" s="13"/>
      <c r="W207" s="13"/>
      <c r="X207" s="13"/>
      <c r="Y207" s="13"/>
      <c r="Z207" s="13"/>
      <c r="AA207" s="13"/>
      <c r="AB207" s="13"/>
      <c r="AC207" s="13"/>
      <c r="AD207" s="13"/>
      <c r="AE207" s="13"/>
      <c r="AT207" s="246" t="s">
        <v>166</v>
      </c>
      <c r="AU207" s="246" t="s">
        <v>82</v>
      </c>
      <c r="AV207" s="13" t="s">
        <v>85</v>
      </c>
      <c r="AW207" s="13" t="s">
        <v>4</v>
      </c>
      <c r="AX207" s="13" t="s">
        <v>82</v>
      </c>
      <c r="AY207" s="246" t="s">
        <v>158</v>
      </c>
    </row>
    <row r="208" spans="1:65" s="2" customFormat="1" ht="21.75" customHeight="1">
      <c r="A208" s="38"/>
      <c r="B208" s="39"/>
      <c r="C208" s="219" t="s">
        <v>356</v>
      </c>
      <c r="D208" s="219" t="s">
        <v>159</v>
      </c>
      <c r="E208" s="220" t="s">
        <v>352</v>
      </c>
      <c r="F208" s="221" t="s">
        <v>353</v>
      </c>
      <c r="G208" s="222" t="s">
        <v>162</v>
      </c>
      <c r="H208" s="223">
        <v>20</v>
      </c>
      <c r="I208" s="224"/>
      <c r="J208" s="225">
        <f>ROUND(I208*H208,2)</f>
        <v>0</v>
      </c>
      <c r="K208" s="221" t="s">
        <v>213</v>
      </c>
      <c r="L208" s="44"/>
      <c r="M208" s="226" t="s">
        <v>19</v>
      </c>
      <c r="N208" s="227" t="s">
        <v>45</v>
      </c>
      <c r="O208" s="84"/>
      <c r="P208" s="228">
        <f>O208*H208</f>
        <v>0</v>
      </c>
      <c r="Q208" s="228">
        <v>0</v>
      </c>
      <c r="R208" s="228">
        <f>Q208*H208</f>
        <v>0</v>
      </c>
      <c r="S208" s="228">
        <v>0</v>
      </c>
      <c r="T208" s="229">
        <f>S208*H208</f>
        <v>0</v>
      </c>
      <c r="U208" s="38"/>
      <c r="V208" s="38"/>
      <c r="W208" s="38"/>
      <c r="X208" s="38"/>
      <c r="Y208" s="38"/>
      <c r="Z208" s="38"/>
      <c r="AA208" s="38"/>
      <c r="AB208" s="38"/>
      <c r="AC208" s="38"/>
      <c r="AD208" s="38"/>
      <c r="AE208" s="38"/>
      <c r="AR208" s="230" t="s">
        <v>236</v>
      </c>
      <c r="AT208" s="230" t="s">
        <v>159</v>
      </c>
      <c r="AU208" s="230" t="s">
        <v>82</v>
      </c>
      <c r="AY208" s="17" t="s">
        <v>158</v>
      </c>
      <c r="BE208" s="231">
        <f>IF(N208="základní",J208,0)</f>
        <v>0</v>
      </c>
      <c r="BF208" s="231">
        <f>IF(N208="snížená",J208,0)</f>
        <v>0</v>
      </c>
      <c r="BG208" s="231">
        <f>IF(N208="zákl. přenesená",J208,0)</f>
        <v>0</v>
      </c>
      <c r="BH208" s="231">
        <f>IF(N208="sníž. přenesená",J208,0)</f>
        <v>0</v>
      </c>
      <c r="BI208" s="231">
        <f>IF(N208="nulová",J208,0)</f>
        <v>0</v>
      </c>
      <c r="BJ208" s="17" t="s">
        <v>82</v>
      </c>
      <c r="BK208" s="231">
        <f>ROUND(I208*H208,2)</f>
        <v>0</v>
      </c>
      <c r="BL208" s="17" t="s">
        <v>236</v>
      </c>
      <c r="BM208" s="230" t="s">
        <v>354</v>
      </c>
    </row>
    <row r="209" spans="1:47" s="2" customFormat="1" ht="12">
      <c r="A209" s="38"/>
      <c r="B209" s="39"/>
      <c r="C209" s="40"/>
      <c r="D209" s="232" t="s">
        <v>165</v>
      </c>
      <c r="E209" s="40"/>
      <c r="F209" s="233" t="s">
        <v>355</v>
      </c>
      <c r="G209" s="40"/>
      <c r="H209" s="40"/>
      <c r="I209" s="136"/>
      <c r="J209" s="40"/>
      <c r="K209" s="40"/>
      <c r="L209" s="44"/>
      <c r="M209" s="234"/>
      <c r="N209" s="235"/>
      <c r="O209" s="84"/>
      <c r="P209" s="84"/>
      <c r="Q209" s="84"/>
      <c r="R209" s="84"/>
      <c r="S209" s="84"/>
      <c r="T209" s="85"/>
      <c r="U209" s="38"/>
      <c r="V209" s="38"/>
      <c r="W209" s="38"/>
      <c r="X209" s="38"/>
      <c r="Y209" s="38"/>
      <c r="Z209" s="38"/>
      <c r="AA209" s="38"/>
      <c r="AB209" s="38"/>
      <c r="AC209" s="38"/>
      <c r="AD209" s="38"/>
      <c r="AE209" s="38"/>
      <c r="AT209" s="17" t="s">
        <v>165</v>
      </c>
      <c r="AU209" s="17" t="s">
        <v>82</v>
      </c>
    </row>
    <row r="210" spans="1:65" s="2" customFormat="1" ht="16.5" customHeight="1">
      <c r="A210" s="38"/>
      <c r="B210" s="39"/>
      <c r="C210" s="259" t="s">
        <v>361</v>
      </c>
      <c r="D210" s="259" t="s">
        <v>199</v>
      </c>
      <c r="E210" s="260" t="s">
        <v>357</v>
      </c>
      <c r="F210" s="261" t="s">
        <v>1667</v>
      </c>
      <c r="G210" s="262" t="s">
        <v>162</v>
      </c>
      <c r="H210" s="263">
        <v>23</v>
      </c>
      <c r="I210" s="264"/>
      <c r="J210" s="265">
        <f>ROUND(I210*H210,2)</f>
        <v>0</v>
      </c>
      <c r="K210" s="261" t="s">
        <v>19</v>
      </c>
      <c r="L210" s="266"/>
      <c r="M210" s="267" t="s">
        <v>19</v>
      </c>
      <c r="N210" s="268" t="s">
        <v>45</v>
      </c>
      <c r="O210" s="84"/>
      <c r="P210" s="228">
        <f>O210*H210</f>
        <v>0</v>
      </c>
      <c r="Q210" s="228">
        <v>0.00162</v>
      </c>
      <c r="R210" s="228">
        <f>Q210*H210</f>
        <v>0.03726</v>
      </c>
      <c r="S210" s="228">
        <v>0</v>
      </c>
      <c r="T210" s="229">
        <f>S210*H210</f>
        <v>0</v>
      </c>
      <c r="U210" s="38"/>
      <c r="V210" s="38"/>
      <c r="W210" s="38"/>
      <c r="X210" s="38"/>
      <c r="Y210" s="38"/>
      <c r="Z210" s="38"/>
      <c r="AA210" s="38"/>
      <c r="AB210" s="38"/>
      <c r="AC210" s="38"/>
      <c r="AD210" s="38"/>
      <c r="AE210" s="38"/>
      <c r="AR210" s="230" t="s">
        <v>241</v>
      </c>
      <c r="AT210" s="230" t="s">
        <v>199</v>
      </c>
      <c r="AU210" s="230" t="s">
        <v>82</v>
      </c>
      <c r="AY210" s="17" t="s">
        <v>158</v>
      </c>
      <c r="BE210" s="231">
        <f>IF(N210="základní",J210,0)</f>
        <v>0</v>
      </c>
      <c r="BF210" s="231">
        <f>IF(N210="snížená",J210,0)</f>
        <v>0</v>
      </c>
      <c r="BG210" s="231">
        <f>IF(N210="zákl. přenesená",J210,0)</f>
        <v>0</v>
      </c>
      <c r="BH210" s="231">
        <f>IF(N210="sníž. přenesená",J210,0)</f>
        <v>0</v>
      </c>
      <c r="BI210" s="231">
        <f>IF(N210="nulová",J210,0)</f>
        <v>0</v>
      </c>
      <c r="BJ210" s="17" t="s">
        <v>82</v>
      </c>
      <c r="BK210" s="231">
        <f>ROUND(I210*H210,2)</f>
        <v>0</v>
      </c>
      <c r="BL210" s="17" t="s">
        <v>236</v>
      </c>
      <c r="BM210" s="230" t="s">
        <v>359</v>
      </c>
    </row>
    <row r="211" spans="1:47" s="2" customFormat="1" ht="12">
      <c r="A211" s="38"/>
      <c r="B211" s="39"/>
      <c r="C211" s="40"/>
      <c r="D211" s="232" t="s">
        <v>165</v>
      </c>
      <c r="E211" s="40"/>
      <c r="F211" s="233" t="s">
        <v>1667</v>
      </c>
      <c r="G211" s="40"/>
      <c r="H211" s="40"/>
      <c r="I211" s="136"/>
      <c r="J211" s="40"/>
      <c r="K211" s="40"/>
      <c r="L211" s="44"/>
      <c r="M211" s="234"/>
      <c r="N211" s="235"/>
      <c r="O211" s="84"/>
      <c r="P211" s="84"/>
      <c r="Q211" s="84"/>
      <c r="R211" s="84"/>
      <c r="S211" s="84"/>
      <c r="T211" s="85"/>
      <c r="U211" s="38"/>
      <c r="V211" s="38"/>
      <c r="W211" s="38"/>
      <c r="X211" s="38"/>
      <c r="Y211" s="38"/>
      <c r="Z211" s="38"/>
      <c r="AA211" s="38"/>
      <c r="AB211" s="38"/>
      <c r="AC211" s="38"/>
      <c r="AD211" s="38"/>
      <c r="AE211" s="38"/>
      <c r="AT211" s="17" t="s">
        <v>165</v>
      </c>
      <c r="AU211" s="17" t="s">
        <v>82</v>
      </c>
    </row>
    <row r="212" spans="1:51" s="13" customFormat="1" ht="12">
      <c r="A212" s="13"/>
      <c r="B212" s="236"/>
      <c r="C212" s="237"/>
      <c r="D212" s="232" t="s">
        <v>166</v>
      </c>
      <c r="E212" s="238" t="s">
        <v>19</v>
      </c>
      <c r="F212" s="239" t="s">
        <v>1668</v>
      </c>
      <c r="G212" s="237"/>
      <c r="H212" s="240">
        <v>20</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166</v>
      </c>
      <c r="AU212" s="246" t="s">
        <v>82</v>
      </c>
      <c r="AV212" s="13" t="s">
        <v>85</v>
      </c>
      <c r="AW212" s="13" t="s">
        <v>34</v>
      </c>
      <c r="AX212" s="13" t="s">
        <v>82</v>
      </c>
      <c r="AY212" s="246" t="s">
        <v>158</v>
      </c>
    </row>
    <row r="213" spans="1:51" s="13" customFormat="1" ht="12">
      <c r="A213" s="13"/>
      <c r="B213" s="236"/>
      <c r="C213" s="237"/>
      <c r="D213" s="232" t="s">
        <v>166</v>
      </c>
      <c r="E213" s="237"/>
      <c r="F213" s="239" t="s">
        <v>1557</v>
      </c>
      <c r="G213" s="237"/>
      <c r="H213" s="240">
        <v>23</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166</v>
      </c>
      <c r="AU213" s="246" t="s">
        <v>82</v>
      </c>
      <c r="AV213" s="13" t="s">
        <v>85</v>
      </c>
      <c r="AW213" s="13" t="s">
        <v>4</v>
      </c>
      <c r="AX213" s="13" t="s">
        <v>82</v>
      </c>
      <c r="AY213" s="246" t="s">
        <v>158</v>
      </c>
    </row>
    <row r="214" spans="1:65" s="2" customFormat="1" ht="21.75" customHeight="1">
      <c r="A214" s="38"/>
      <c r="B214" s="39"/>
      <c r="C214" s="219" t="s">
        <v>366</v>
      </c>
      <c r="D214" s="219" t="s">
        <v>159</v>
      </c>
      <c r="E214" s="220" t="s">
        <v>362</v>
      </c>
      <c r="F214" s="221" t="s">
        <v>363</v>
      </c>
      <c r="G214" s="222" t="s">
        <v>162</v>
      </c>
      <c r="H214" s="223">
        <v>270</v>
      </c>
      <c r="I214" s="224"/>
      <c r="J214" s="225">
        <f>ROUND(I214*H214,2)</f>
        <v>0</v>
      </c>
      <c r="K214" s="221" t="s">
        <v>213</v>
      </c>
      <c r="L214" s="44"/>
      <c r="M214" s="226" t="s">
        <v>19</v>
      </c>
      <c r="N214" s="227" t="s">
        <v>45</v>
      </c>
      <c r="O214" s="84"/>
      <c r="P214" s="228">
        <f>O214*H214</f>
        <v>0</v>
      </c>
      <c r="Q214" s="228">
        <v>0</v>
      </c>
      <c r="R214" s="228">
        <f>Q214*H214</f>
        <v>0</v>
      </c>
      <c r="S214" s="228">
        <v>0</v>
      </c>
      <c r="T214" s="229">
        <f>S214*H214</f>
        <v>0</v>
      </c>
      <c r="U214" s="38"/>
      <c r="V214" s="38"/>
      <c r="W214" s="38"/>
      <c r="X214" s="38"/>
      <c r="Y214" s="38"/>
      <c r="Z214" s="38"/>
      <c r="AA214" s="38"/>
      <c r="AB214" s="38"/>
      <c r="AC214" s="38"/>
      <c r="AD214" s="38"/>
      <c r="AE214" s="38"/>
      <c r="AR214" s="230" t="s">
        <v>236</v>
      </c>
      <c r="AT214" s="230" t="s">
        <v>159</v>
      </c>
      <c r="AU214" s="230" t="s">
        <v>82</v>
      </c>
      <c r="AY214" s="17" t="s">
        <v>158</v>
      </c>
      <c r="BE214" s="231">
        <f>IF(N214="základní",J214,0)</f>
        <v>0</v>
      </c>
      <c r="BF214" s="231">
        <f>IF(N214="snížená",J214,0)</f>
        <v>0</v>
      </c>
      <c r="BG214" s="231">
        <f>IF(N214="zákl. přenesená",J214,0)</f>
        <v>0</v>
      </c>
      <c r="BH214" s="231">
        <f>IF(N214="sníž. přenesená",J214,0)</f>
        <v>0</v>
      </c>
      <c r="BI214" s="231">
        <f>IF(N214="nulová",J214,0)</f>
        <v>0</v>
      </c>
      <c r="BJ214" s="17" t="s">
        <v>82</v>
      </c>
      <c r="BK214" s="231">
        <f>ROUND(I214*H214,2)</f>
        <v>0</v>
      </c>
      <c r="BL214" s="17" t="s">
        <v>236</v>
      </c>
      <c r="BM214" s="230" t="s">
        <v>1669</v>
      </c>
    </row>
    <row r="215" spans="1:47" s="2" customFormat="1" ht="12">
      <c r="A215" s="38"/>
      <c r="B215" s="39"/>
      <c r="C215" s="40"/>
      <c r="D215" s="232" t="s">
        <v>165</v>
      </c>
      <c r="E215" s="40"/>
      <c r="F215" s="233" t="s">
        <v>365</v>
      </c>
      <c r="G215" s="40"/>
      <c r="H215" s="40"/>
      <c r="I215" s="136"/>
      <c r="J215" s="40"/>
      <c r="K215" s="40"/>
      <c r="L215" s="44"/>
      <c r="M215" s="234"/>
      <c r="N215" s="235"/>
      <c r="O215" s="84"/>
      <c r="P215" s="84"/>
      <c r="Q215" s="84"/>
      <c r="R215" s="84"/>
      <c r="S215" s="84"/>
      <c r="T215" s="85"/>
      <c r="U215" s="38"/>
      <c r="V215" s="38"/>
      <c r="W215" s="38"/>
      <c r="X215" s="38"/>
      <c r="Y215" s="38"/>
      <c r="Z215" s="38"/>
      <c r="AA215" s="38"/>
      <c r="AB215" s="38"/>
      <c r="AC215" s="38"/>
      <c r="AD215" s="38"/>
      <c r="AE215" s="38"/>
      <c r="AT215" s="17" t="s">
        <v>165</v>
      </c>
      <c r="AU215" s="17" t="s">
        <v>82</v>
      </c>
    </row>
    <row r="216" spans="1:65" s="2" customFormat="1" ht="16.5" customHeight="1">
      <c r="A216" s="38"/>
      <c r="B216" s="39"/>
      <c r="C216" s="259" t="s">
        <v>372</v>
      </c>
      <c r="D216" s="259" t="s">
        <v>199</v>
      </c>
      <c r="E216" s="260" t="s">
        <v>1332</v>
      </c>
      <c r="F216" s="261" t="s">
        <v>368</v>
      </c>
      <c r="G216" s="262" t="s">
        <v>162</v>
      </c>
      <c r="H216" s="263">
        <v>310.5</v>
      </c>
      <c r="I216" s="264"/>
      <c r="J216" s="265">
        <f>ROUND(I216*H216,2)</f>
        <v>0</v>
      </c>
      <c r="K216" s="261" t="s">
        <v>213</v>
      </c>
      <c r="L216" s="266"/>
      <c r="M216" s="267" t="s">
        <v>19</v>
      </c>
      <c r="N216" s="268" t="s">
        <v>45</v>
      </c>
      <c r="O216" s="84"/>
      <c r="P216" s="228">
        <f>O216*H216</f>
        <v>0</v>
      </c>
      <c r="Q216" s="228">
        <v>0.00017</v>
      </c>
      <c r="R216" s="228">
        <f>Q216*H216</f>
        <v>0.052785000000000006</v>
      </c>
      <c r="S216" s="228">
        <v>0</v>
      </c>
      <c r="T216" s="229">
        <f>S216*H216</f>
        <v>0</v>
      </c>
      <c r="U216" s="38"/>
      <c r="V216" s="38"/>
      <c r="W216" s="38"/>
      <c r="X216" s="38"/>
      <c r="Y216" s="38"/>
      <c r="Z216" s="38"/>
      <c r="AA216" s="38"/>
      <c r="AB216" s="38"/>
      <c r="AC216" s="38"/>
      <c r="AD216" s="38"/>
      <c r="AE216" s="38"/>
      <c r="AR216" s="230" t="s">
        <v>255</v>
      </c>
      <c r="AT216" s="230" t="s">
        <v>199</v>
      </c>
      <c r="AU216" s="230" t="s">
        <v>82</v>
      </c>
      <c r="AY216" s="17" t="s">
        <v>158</v>
      </c>
      <c r="BE216" s="231">
        <f>IF(N216="základní",J216,0)</f>
        <v>0</v>
      </c>
      <c r="BF216" s="231">
        <f>IF(N216="snížená",J216,0)</f>
        <v>0</v>
      </c>
      <c r="BG216" s="231">
        <f>IF(N216="zákl. přenesená",J216,0)</f>
        <v>0</v>
      </c>
      <c r="BH216" s="231">
        <f>IF(N216="sníž. přenesená",J216,0)</f>
        <v>0</v>
      </c>
      <c r="BI216" s="231">
        <f>IF(N216="nulová",J216,0)</f>
        <v>0</v>
      </c>
      <c r="BJ216" s="17" t="s">
        <v>82</v>
      </c>
      <c r="BK216" s="231">
        <f>ROUND(I216*H216,2)</f>
        <v>0</v>
      </c>
      <c r="BL216" s="17" t="s">
        <v>255</v>
      </c>
      <c r="BM216" s="230" t="s">
        <v>1670</v>
      </c>
    </row>
    <row r="217" spans="1:47" s="2" customFormat="1" ht="12">
      <c r="A217" s="38"/>
      <c r="B217" s="39"/>
      <c r="C217" s="40"/>
      <c r="D217" s="232" t="s">
        <v>165</v>
      </c>
      <c r="E217" s="40"/>
      <c r="F217" s="233" t="s">
        <v>368</v>
      </c>
      <c r="G217" s="40"/>
      <c r="H217" s="40"/>
      <c r="I217" s="136"/>
      <c r="J217" s="40"/>
      <c r="K217" s="40"/>
      <c r="L217" s="44"/>
      <c r="M217" s="234"/>
      <c r="N217" s="235"/>
      <c r="O217" s="84"/>
      <c r="P217" s="84"/>
      <c r="Q217" s="84"/>
      <c r="R217" s="84"/>
      <c r="S217" s="84"/>
      <c r="T217" s="85"/>
      <c r="U217" s="38"/>
      <c r="V217" s="38"/>
      <c r="W217" s="38"/>
      <c r="X217" s="38"/>
      <c r="Y217" s="38"/>
      <c r="Z217" s="38"/>
      <c r="AA217" s="38"/>
      <c r="AB217" s="38"/>
      <c r="AC217" s="38"/>
      <c r="AD217" s="38"/>
      <c r="AE217" s="38"/>
      <c r="AT217" s="17" t="s">
        <v>165</v>
      </c>
      <c r="AU217" s="17" t="s">
        <v>82</v>
      </c>
    </row>
    <row r="218" spans="1:51" s="13" customFormat="1" ht="12">
      <c r="A218" s="13"/>
      <c r="B218" s="236"/>
      <c r="C218" s="237"/>
      <c r="D218" s="232" t="s">
        <v>166</v>
      </c>
      <c r="E218" s="238" t="s">
        <v>19</v>
      </c>
      <c r="F218" s="239" t="s">
        <v>1671</v>
      </c>
      <c r="G218" s="237"/>
      <c r="H218" s="240">
        <v>270</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166</v>
      </c>
      <c r="AU218" s="246" t="s">
        <v>82</v>
      </c>
      <c r="AV218" s="13" t="s">
        <v>85</v>
      </c>
      <c r="AW218" s="13" t="s">
        <v>34</v>
      </c>
      <c r="AX218" s="13" t="s">
        <v>82</v>
      </c>
      <c r="AY218" s="246" t="s">
        <v>158</v>
      </c>
    </row>
    <row r="219" spans="1:51" s="13" customFormat="1" ht="12">
      <c r="A219" s="13"/>
      <c r="B219" s="236"/>
      <c r="C219" s="237"/>
      <c r="D219" s="232" t="s">
        <v>166</v>
      </c>
      <c r="E219" s="237"/>
      <c r="F219" s="239" t="s">
        <v>1672</v>
      </c>
      <c r="G219" s="237"/>
      <c r="H219" s="240">
        <v>310.5</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166</v>
      </c>
      <c r="AU219" s="246" t="s">
        <v>82</v>
      </c>
      <c r="AV219" s="13" t="s">
        <v>85</v>
      </c>
      <c r="AW219" s="13" t="s">
        <v>4</v>
      </c>
      <c r="AX219" s="13" t="s">
        <v>82</v>
      </c>
      <c r="AY219" s="246" t="s">
        <v>158</v>
      </c>
    </row>
    <row r="220" spans="1:65" s="2" customFormat="1" ht="16.5" customHeight="1">
      <c r="A220" s="38"/>
      <c r="B220" s="39"/>
      <c r="C220" s="219" t="s">
        <v>377</v>
      </c>
      <c r="D220" s="219" t="s">
        <v>159</v>
      </c>
      <c r="E220" s="220" t="s">
        <v>373</v>
      </c>
      <c r="F220" s="221" t="s">
        <v>374</v>
      </c>
      <c r="G220" s="222" t="s">
        <v>202</v>
      </c>
      <c r="H220" s="223">
        <v>6</v>
      </c>
      <c r="I220" s="224"/>
      <c r="J220" s="225">
        <f>ROUND(I220*H220,2)</f>
        <v>0</v>
      </c>
      <c r="K220" s="221" t="s">
        <v>213</v>
      </c>
      <c r="L220" s="44"/>
      <c r="M220" s="226" t="s">
        <v>19</v>
      </c>
      <c r="N220" s="227" t="s">
        <v>45</v>
      </c>
      <c r="O220" s="84"/>
      <c r="P220" s="228">
        <f>O220*H220</f>
        <v>0</v>
      </c>
      <c r="Q220" s="228">
        <v>0</v>
      </c>
      <c r="R220" s="228">
        <f>Q220*H220</f>
        <v>0</v>
      </c>
      <c r="S220" s="228">
        <v>0</v>
      </c>
      <c r="T220" s="229">
        <f>S220*H220</f>
        <v>0</v>
      </c>
      <c r="U220" s="38"/>
      <c r="V220" s="38"/>
      <c r="W220" s="38"/>
      <c r="X220" s="38"/>
      <c r="Y220" s="38"/>
      <c r="Z220" s="38"/>
      <c r="AA220" s="38"/>
      <c r="AB220" s="38"/>
      <c r="AC220" s="38"/>
      <c r="AD220" s="38"/>
      <c r="AE220" s="38"/>
      <c r="AR220" s="230" t="s">
        <v>236</v>
      </c>
      <c r="AT220" s="230" t="s">
        <v>159</v>
      </c>
      <c r="AU220" s="230" t="s">
        <v>82</v>
      </c>
      <c r="AY220" s="17" t="s">
        <v>158</v>
      </c>
      <c r="BE220" s="231">
        <f>IF(N220="základní",J220,0)</f>
        <v>0</v>
      </c>
      <c r="BF220" s="231">
        <f>IF(N220="snížená",J220,0)</f>
        <v>0</v>
      </c>
      <c r="BG220" s="231">
        <f>IF(N220="zákl. přenesená",J220,0)</f>
        <v>0</v>
      </c>
      <c r="BH220" s="231">
        <f>IF(N220="sníž. přenesená",J220,0)</f>
        <v>0</v>
      </c>
      <c r="BI220" s="231">
        <f>IF(N220="nulová",J220,0)</f>
        <v>0</v>
      </c>
      <c r="BJ220" s="17" t="s">
        <v>82</v>
      </c>
      <c r="BK220" s="231">
        <f>ROUND(I220*H220,2)</f>
        <v>0</v>
      </c>
      <c r="BL220" s="17" t="s">
        <v>236</v>
      </c>
      <c r="BM220" s="230" t="s">
        <v>375</v>
      </c>
    </row>
    <row r="221" spans="1:47" s="2" customFormat="1" ht="12">
      <c r="A221" s="38"/>
      <c r="B221" s="39"/>
      <c r="C221" s="40"/>
      <c r="D221" s="232" t="s">
        <v>165</v>
      </c>
      <c r="E221" s="40"/>
      <c r="F221" s="233" t="s">
        <v>376</v>
      </c>
      <c r="G221" s="40"/>
      <c r="H221" s="40"/>
      <c r="I221" s="136"/>
      <c r="J221" s="40"/>
      <c r="K221" s="40"/>
      <c r="L221" s="44"/>
      <c r="M221" s="234"/>
      <c r="N221" s="235"/>
      <c r="O221" s="84"/>
      <c r="P221" s="84"/>
      <c r="Q221" s="84"/>
      <c r="R221" s="84"/>
      <c r="S221" s="84"/>
      <c r="T221" s="85"/>
      <c r="U221" s="38"/>
      <c r="V221" s="38"/>
      <c r="W221" s="38"/>
      <c r="X221" s="38"/>
      <c r="Y221" s="38"/>
      <c r="Z221" s="38"/>
      <c r="AA221" s="38"/>
      <c r="AB221" s="38"/>
      <c r="AC221" s="38"/>
      <c r="AD221" s="38"/>
      <c r="AE221" s="38"/>
      <c r="AT221" s="17" t="s">
        <v>165</v>
      </c>
      <c r="AU221" s="17" t="s">
        <v>82</v>
      </c>
    </row>
    <row r="222" spans="1:51" s="13" customFormat="1" ht="12">
      <c r="A222" s="13"/>
      <c r="B222" s="236"/>
      <c r="C222" s="237"/>
      <c r="D222" s="232" t="s">
        <v>166</v>
      </c>
      <c r="E222" s="238" t="s">
        <v>19</v>
      </c>
      <c r="F222" s="239" t="s">
        <v>1673</v>
      </c>
      <c r="G222" s="237"/>
      <c r="H222" s="240">
        <v>6</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166</v>
      </c>
      <c r="AU222" s="246" t="s">
        <v>82</v>
      </c>
      <c r="AV222" s="13" t="s">
        <v>85</v>
      </c>
      <c r="AW222" s="13" t="s">
        <v>34</v>
      </c>
      <c r="AX222" s="13" t="s">
        <v>82</v>
      </c>
      <c r="AY222" s="246" t="s">
        <v>158</v>
      </c>
    </row>
    <row r="223" spans="1:65" s="2" customFormat="1" ht="21.75" customHeight="1">
      <c r="A223" s="38"/>
      <c r="B223" s="39"/>
      <c r="C223" s="259" t="s">
        <v>382</v>
      </c>
      <c r="D223" s="259" t="s">
        <v>199</v>
      </c>
      <c r="E223" s="260" t="s">
        <v>383</v>
      </c>
      <c r="F223" s="261" t="s">
        <v>384</v>
      </c>
      <c r="G223" s="262" t="s">
        <v>202</v>
      </c>
      <c r="H223" s="263">
        <v>3</v>
      </c>
      <c r="I223" s="264"/>
      <c r="J223" s="265">
        <f>ROUND(I223*H223,2)</f>
        <v>0</v>
      </c>
      <c r="K223" s="261" t="s">
        <v>19</v>
      </c>
      <c r="L223" s="266"/>
      <c r="M223" s="267" t="s">
        <v>19</v>
      </c>
      <c r="N223" s="268" t="s">
        <v>45</v>
      </c>
      <c r="O223" s="84"/>
      <c r="P223" s="228">
        <f>O223*H223</f>
        <v>0</v>
      </c>
      <c r="Q223" s="228">
        <v>0</v>
      </c>
      <c r="R223" s="228">
        <f>Q223*H223</f>
        <v>0</v>
      </c>
      <c r="S223" s="228">
        <v>0</v>
      </c>
      <c r="T223" s="229">
        <f>S223*H223</f>
        <v>0</v>
      </c>
      <c r="U223" s="38"/>
      <c r="V223" s="38"/>
      <c r="W223" s="38"/>
      <c r="X223" s="38"/>
      <c r="Y223" s="38"/>
      <c r="Z223" s="38"/>
      <c r="AA223" s="38"/>
      <c r="AB223" s="38"/>
      <c r="AC223" s="38"/>
      <c r="AD223" s="38"/>
      <c r="AE223" s="38"/>
      <c r="AR223" s="230" t="s">
        <v>241</v>
      </c>
      <c r="AT223" s="230" t="s">
        <v>199</v>
      </c>
      <c r="AU223" s="230" t="s">
        <v>82</v>
      </c>
      <c r="AY223" s="17" t="s">
        <v>158</v>
      </c>
      <c r="BE223" s="231">
        <f>IF(N223="základní",J223,0)</f>
        <v>0</v>
      </c>
      <c r="BF223" s="231">
        <f>IF(N223="snížená",J223,0)</f>
        <v>0</v>
      </c>
      <c r="BG223" s="231">
        <f>IF(N223="zákl. přenesená",J223,0)</f>
        <v>0</v>
      </c>
      <c r="BH223" s="231">
        <f>IF(N223="sníž. přenesená",J223,0)</f>
        <v>0</v>
      </c>
      <c r="BI223" s="231">
        <f>IF(N223="nulová",J223,0)</f>
        <v>0</v>
      </c>
      <c r="BJ223" s="17" t="s">
        <v>82</v>
      </c>
      <c r="BK223" s="231">
        <f>ROUND(I223*H223,2)</f>
        <v>0</v>
      </c>
      <c r="BL223" s="17" t="s">
        <v>236</v>
      </c>
      <c r="BM223" s="230" t="s">
        <v>385</v>
      </c>
    </row>
    <row r="224" spans="1:47" s="2" customFormat="1" ht="12">
      <c r="A224" s="38"/>
      <c r="B224" s="39"/>
      <c r="C224" s="40"/>
      <c r="D224" s="232" t="s">
        <v>165</v>
      </c>
      <c r="E224" s="40"/>
      <c r="F224" s="233" t="s">
        <v>384</v>
      </c>
      <c r="G224" s="40"/>
      <c r="H224" s="40"/>
      <c r="I224" s="136"/>
      <c r="J224" s="40"/>
      <c r="K224" s="40"/>
      <c r="L224" s="44"/>
      <c r="M224" s="234"/>
      <c r="N224" s="235"/>
      <c r="O224" s="84"/>
      <c r="P224" s="84"/>
      <c r="Q224" s="84"/>
      <c r="R224" s="84"/>
      <c r="S224" s="84"/>
      <c r="T224" s="85"/>
      <c r="U224" s="38"/>
      <c r="V224" s="38"/>
      <c r="W224" s="38"/>
      <c r="X224" s="38"/>
      <c r="Y224" s="38"/>
      <c r="Z224" s="38"/>
      <c r="AA224" s="38"/>
      <c r="AB224" s="38"/>
      <c r="AC224" s="38"/>
      <c r="AD224" s="38"/>
      <c r="AE224" s="38"/>
      <c r="AT224" s="17" t="s">
        <v>165</v>
      </c>
      <c r="AU224" s="17" t="s">
        <v>82</v>
      </c>
    </row>
    <row r="225" spans="1:51" s="13" customFormat="1" ht="12">
      <c r="A225" s="13"/>
      <c r="B225" s="236"/>
      <c r="C225" s="237"/>
      <c r="D225" s="232" t="s">
        <v>166</v>
      </c>
      <c r="E225" s="238" t="s">
        <v>19</v>
      </c>
      <c r="F225" s="239" t="s">
        <v>1674</v>
      </c>
      <c r="G225" s="237"/>
      <c r="H225" s="240">
        <v>3</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166</v>
      </c>
      <c r="AU225" s="246" t="s">
        <v>82</v>
      </c>
      <c r="AV225" s="13" t="s">
        <v>85</v>
      </c>
      <c r="AW225" s="13" t="s">
        <v>34</v>
      </c>
      <c r="AX225" s="13" t="s">
        <v>82</v>
      </c>
      <c r="AY225" s="246" t="s">
        <v>158</v>
      </c>
    </row>
    <row r="226" spans="1:65" s="2" customFormat="1" ht="21.75" customHeight="1">
      <c r="A226" s="38"/>
      <c r="B226" s="39"/>
      <c r="C226" s="259" t="s">
        <v>387</v>
      </c>
      <c r="D226" s="259" t="s">
        <v>199</v>
      </c>
      <c r="E226" s="260" t="s">
        <v>388</v>
      </c>
      <c r="F226" s="261" t="s">
        <v>389</v>
      </c>
      <c r="G226" s="262" t="s">
        <v>202</v>
      </c>
      <c r="H226" s="263">
        <v>3</v>
      </c>
      <c r="I226" s="264"/>
      <c r="J226" s="265">
        <f>ROUND(I226*H226,2)</f>
        <v>0</v>
      </c>
      <c r="K226" s="261" t="s">
        <v>19</v>
      </c>
      <c r="L226" s="266"/>
      <c r="M226" s="267" t="s">
        <v>19</v>
      </c>
      <c r="N226" s="268" t="s">
        <v>45</v>
      </c>
      <c r="O226" s="84"/>
      <c r="P226" s="228">
        <f>O226*H226</f>
        <v>0</v>
      </c>
      <c r="Q226" s="228">
        <v>0</v>
      </c>
      <c r="R226" s="228">
        <f>Q226*H226</f>
        <v>0</v>
      </c>
      <c r="S226" s="228">
        <v>0</v>
      </c>
      <c r="T226" s="229">
        <f>S226*H226</f>
        <v>0</v>
      </c>
      <c r="U226" s="38"/>
      <c r="V226" s="38"/>
      <c r="W226" s="38"/>
      <c r="X226" s="38"/>
      <c r="Y226" s="38"/>
      <c r="Z226" s="38"/>
      <c r="AA226" s="38"/>
      <c r="AB226" s="38"/>
      <c r="AC226" s="38"/>
      <c r="AD226" s="38"/>
      <c r="AE226" s="38"/>
      <c r="AR226" s="230" t="s">
        <v>241</v>
      </c>
      <c r="AT226" s="230" t="s">
        <v>199</v>
      </c>
      <c r="AU226" s="230" t="s">
        <v>82</v>
      </c>
      <c r="AY226" s="17" t="s">
        <v>158</v>
      </c>
      <c r="BE226" s="231">
        <f>IF(N226="základní",J226,0)</f>
        <v>0</v>
      </c>
      <c r="BF226" s="231">
        <f>IF(N226="snížená",J226,0)</f>
        <v>0</v>
      </c>
      <c r="BG226" s="231">
        <f>IF(N226="zákl. přenesená",J226,0)</f>
        <v>0</v>
      </c>
      <c r="BH226" s="231">
        <f>IF(N226="sníž. přenesená",J226,0)</f>
        <v>0</v>
      </c>
      <c r="BI226" s="231">
        <f>IF(N226="nulová",J226,0)</f>
        <v>0</v>
      </c>
      <c r="BJ226" s="17" t="s">
        <v>82</v>
      </c>
      <c r="BK226" s="231">
        <f>ROUND(I226*H226,2)</f>
        <v>0</v>
      </c>
      <c r="BL226" s="17" t="s">
        <v>236</v>
      </c>
      <c r="BM226" s="230" t="s">
        <v>390</v>
      </c>
    </row>
    <row r="227" spans="1:47" s="2" customFormat="1" ht="12">
      <c r="A227" s="38"/>
      <c r="B227" s="39"/>
      <c r="C227" s="40"/>
      <c r="D227" s="232" t="s">
        <v>165</v>
      </c>
      <c r="E227" s="40"/>
      <c r="F227" s="233" t="s">
        <v>389</v>
      </c>
      <c r="G227" s="40"/>
      <c r="H227" s="40"/>
      <c r="I227" s="136"/>
      <c r="J227" s="40"/>
      <c r="K227" s="40"/>
      <c r="L227" s="44"/>
      <c r="M227" s="234"/>
      <c r="N227" s="235"/>
      <c r="O227" s="84"/>
      <c r="P227" s="84"/>
      <c r="Q227" s="84"/>
      <c r="R227" s="84"/>
      <c r="S227" s="84"/>
      <c r="T227" s="85"/>
      <c r="U227" s="38"/>
      <c r="V227" s="38"/>
      <c r="W227" s="38"/>
      <c r="X227" s="38"/>
      <c r="Y227" s="38"/>
      <c r="Z227" s="38"/>
      <c r="AA227" s="38"/>
      <c r="AB227" s="38"/>
      <c r="AC227" s="38"/>
      <c r="AD227" s="38"/>
      <c r="AE227" s="38"/>
      <c r="AT227" s="17" t="s">
        <v>165</v>
      </c>
      <c r="AU227" s="17" t="s">
        <v>82</v>
      </c>
    </row>
    <row r="228" spans="1:51" s="13" customFormat="1" ht="12">
      <c r="A228" s="13"/>
      <c r="B228" s="236"/>
      <c r="C228" s="237"/>
      <c r="D228" s="232" t="s">
        <v>166</v>
      </c>
      <c r="E228" s="238" t="s">
        <v>19</v>
      </c>
      <c r="F228" s="239" t="s">
        <v>1674</v>
      </c>
      <c r="G228" s="237"/>
      <c r="H228" s="240">
        <v>3</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166</v>
      </c>
      <c r="AU228" s="246" t="s">
        <v>82</v>
      </c>
      <c r="AV228" s="13" t="s">
        <v>85</v>
      </c>
      <c r="AW228" s="13" t="s">
        <v>34</v>
      </c>
      <c r="AX228" s="13" t="s">
        <v>82</v>
      </c>
      <c r="AY228" s="246" t="s">
        <v>158</v>
      </c>
    </row>
    <row r="229" spans="1:65" s="2" customFormat="1" ht="33" customHeight="1">
      <c r="A229" s="38"/>
      <c r="B229" s="39"/>
      <c r="C229" s="259" t="s">
        <v>392</v>
      </c>
      <c r="D229" s="259" t="s">
        <v>199</v>
      </c>
      <c r="E229" s="260" t="s">
        <v>393</v>
      </c>
      <c r="F229" s="261" t="s">
        <v>394</v>
      </c>
      <c r="G229" s="262" t="s">
        <v>202</v>
      </c>
      <c r="H229" s="263">
        <v>6</v>
      </c>
      <c r="I229" s="264"/>
      <c r="J229" s="265">
        <f>ROUND(I229*H229,2)</f>
        <v>0</v>
      </c>
      <c r="K229" s="261" t="s">
        <v>19</v>
      </c>
      <c r="L229" s="266"/>
      <c r="M229" s="267" t="s">
        <v>19</v>
      </c>
      <c r="N229" s="268" t="s">
        <v>45</v>
      </c>
      <c r="O229" s="84"/>
      <c r="P229" s="228">
        <f>O229*H229</f>
        <v>0</v>
      </c>
      <c r="Q229" s="228">
        <v>0</v>
      </c>
      <c r="R229" s="228">
        <f>Q229*H229</f>
        <v>0</v>
      </c>
      <c r="S229" s="228">
        <v>0</v>
      </c>
      <c r="T229" s="229">
        <f>S229*H229</f>
        <v>0</v>
      </c>
      <c r="U229" s="38"/>
      <c r="V229" s="38"/>
      <c r="W229" s="38"/>
      <c r="X229" s="38"/>
      <c r="Y229" s="38"/>
      <c r="Z229" s="38"/>
      <c r="AA229" s="38"/>
      <c r="AB229" s="38"/>
      <c r="AC229" s="38"/>
      <c r="AD229" s="38"/>
      <c r="AE229" s="38"/>
      <c r="AR229" s="230" t="s">
        <v>241</v>
      </c>
      <c r="AT229" s="230" t="s">
        <v>199</v>
      </c>
      <c r="AU229" s="230" t="s">
        <v>82</v>
      </c>
      <c r="AY229" s="17" t="s">
        <v>158</v>
      </c>
      <c r="BE229" s="231">
        <f>IF(N229="základní",J229,0)</f>
        <v>0</v>
      </c>
      <c r="BF229" s="231">
        <f>IF(N229="snížená",J229,0)</f>
        <v>0</v>
      </c>
      <c r="BG229" s="231">
        <f>IF(N229="zákl. přenesená",J229,0)</f>
        <v>0</v>
      </c>
      <c r="BH229" s="231">
        <f>IF(N229="sníž. přenesená",J229,0)</f>
        <v>0</v>
      </c>
      <c r="BI229" s="231">
        <f>IF(N229="nulová",J229,0)</f>
        <v>0</v>
      </c>
      <c r="BJ229" s="17" t="s">
        <v>82</v>
      </c>
      <c r="BK229" s="231">
        <f>ROUND(I229*H229,2)</f>
        <v>0</v>
      </c>
      <c r="BL229" s="17" t="s">
        <v>236</v>
      </c>
      <c r="BM229" s="230" t="s">
        <v>395</v>
      </c>
    </row>
    <row r="230" spans="1:47" s="2" customFormat="1" ht="12">
      <c r="A230" s="38"/>
      <c r="B230" s="39"/>
      <c r="C230" s="40"/>
      <c r="D230" s="232" t="s">
        <v>165</v>
      </c>
      <c r="E230" s="40"/>
      <c r="F230" s="233" t="s">
        <v>394</v>
      </c>
      <c r="G230" s="40"/>
      <c r="H230" s="40"/>
      <c r="I230" s="136"/>
      <c r="J230" s="40"/>
      <c r="K230" s="40"/>
      <c r="L230" s="44"/>
      <c r="M230" s="234"/>
      <c r="N230" s="235"/>
      <c r="O230" s="84"/>
      <c r="P230" s="84"/>
      <c r="Q230" s="84"/>
      <c r="R230" s="84"/>
      <c r="S230" s="84"/>
      <c r="T230" s="85"/>
      <c r="U230" s="38"/>
      <c r="V230" s="38"/>
      <c r="W230" s="38"/>
      <c r="X230" s="38"/>
      <c r="Y230" s="38"/>
      <c r="Z230" s="38"/>
      <c r="AA230" s="38"/>
      <c r="AB230" s="38"/>
      <c r="AC230" s="38"/>
      <c r="AD230" s="38"/>
      <c r="AE230" s="38"/>
      <c r="AT230" s="17" t="s">
        <v>165</v>
      </c>
      <c r="AU230" s="17" t="s">
        <v>82</v>
      </c>
    </row>
    <row r="231" spans="1:51" s="13" customFormat="1" ht="12">
      <c r="A231" s="13"/>
      <c r="B231" s="236"/>
      <c r="C231" s="237"/>
      <c r="D231" s="232" t="s">
        <v>166</v>
      </c>
      <c r="E231" s="238" t="s">
        <v>19</v>
      </c>
      <c r="F231" s="239" t="s">
        <v>1673</v>
      </c>
      <c r="G231" s="237"/>
      <c r="H231" s="240">
        <v>6</v>
      </c>
      <c r="I231" s="241"/>
      <c r="J231" s="237"/>
      <c r="K231" s="237"/>
      <c r="L231" s="242"/>
      <c r="M231" s="243"/>
      <c r="N231" s="244"/>
      <c r="O231" s="244"/>
      <c r="P231" s="244"/>
      <c r="Q231" s="244"/>
      <c r="R231" s="244"/>
      <c r="S231" s="244"/>
      <c r="T231" s="245"/>
      <c r="U231" s="13"/>
      <c r="V231" s="13"/>
      <c r="W231" s="13"/>
      <c r="X231" s="13"/>
      <c r="Y231" s="13"/>
      <c r="Z231" s="13"/>
      <c r="AA231" s="13"/>
      <c r="AB231" s="13"/>
      <c r="AC231" s="13"/>
      <c r="AD231" s="13"/>
      <c r="AE231" s="13"/>
      <c r="AT231" s="246" t="s">
        <v>166</v>
      </c>
      <c r="AU231" s="246" t="s">
        <v>82</v>
      </c>
      <c r="AV231" s="13" t="s">
        <v>85</v>
      </c>
      <c r="AW231" s="13" t="s">
        <v>34</v>
      </c>
      <c r="AX231" s="13" t="s">
        <v>82</v>
      </c>
      <c r="AY231" s="246" t="s">
        <v>158</v>
      </c>
    </row>
    <row r="232" spans="1:65" s="2" customFormat="1" ht="21.75" customHeight="1">
      <c r="A232" s="38"/>
      <c r="B232" s="39"/>
      <c r="C232" s="219" t="s">
        <v>397</v>
      </c>
      <c r="D232" s="219" t="s">
        <v>159</v>
      </c>
      <c r="E232" s="220" t="s">
        <v>398</v>
      </c>
      <c r="F232" s="221" t="s">
        <v>399</v>
      </c>
      <c r="G232" s="222" t="s">
        <v>202</v>
      </c>
      <c r="H232" s="223">
        <v>6</v>
      </c>
      <c r="I232" s="224"/>
      <c r="J232" s="225">
        <f>ROUND(I232*H232,2)</f>
        <v>0</v>
      </c>
      <c r="K232" s="221" t="s">
        <v>19</v>
      </c>
      <c r="L232" s="44"/>
      <c r="M232" s="226" t="s">
        <v>19</v>
      </c>
      <c r="N232" s="227" t="s">
        <v>45</v>
      </c>
      <c r="O232" s="84"/>
      <c r="P232" s="228">
        <f>O232*H232</f>
        <v>0</v>
      </c>
      <c r="Q232" s="228">
        <v>0</v>
      </c>
      <c r="R232" s="228">
        <f>Q232*H232</f>
        <v>0</v>
      </c>
      <c r="S232" s="228">
        <v>0</v>
      </c>
      <c r="T232" s="229">
        <f>S232*H232</f>
        <v>0</v>
      </c>
      <c r="U232" s="38"/>
      <c r="V232" s="38"/>
      <c r="W232" s="38"/>
      <c r="X232" s="38"/>
      <c r="Y232" s="38"/>
      <c r="Z232" s="38"/>
      <c r="AA232" s="38"/>
      <c r="AB232" s="38"/>
      <c r="AC232" s="38"/>
      <c r="AD232" s="38"/>
      <c r="AE232" s="38"/>
      <c r="AR232" s="230" t="s">
        <v>236</v>
      </c>
      <c r="AT232" s="230" t="s">
        <v>159</v>
      </c>
      <c r="AU232" s="230" t="s">
        <v>82</v>
      </c>
      <c r="AY232" s="17" t="s">
        <v>158</v>
      </c>
      <c r="BE232" s="231">
        <f>IF(N232="základní",J232,0)</f>
        <v>0</v>
      </c>
      <c r="BF232" s="231">
        <f>IF(N232="snížená",J232,0)</f>
        <v>0</v>
      </c>
      <c r="BG232" s="231">
        <f>IF(N232="zákl. přenesená",J232,0)</f>
        <v>0</v>
      </c>
      <c r="BH232" s="231">
        <f>IF(N232="sníž. přenesená",J232,0)</f>
        <v>0</v>
      </c>
      <c r="BI232" s="231">
        <f>IF(N232="nulová",J232,0)</f>
        <v>0</v>
      </c>
      <c r="BJ232" s="17" t="s">
        <v>82</v>
      </c>
      <c r="BK232" s="231">
        <f>ROUND(I232*H232,2)</f>
        <v>0</v>
      </c>
      <c r="BL232" s="17" t="s">
        <v>236</v>
      </c>
      <c r="BM232" s="230" t="s">
        <v>400</v>
      </c>
    </row>
    <row r="233" spans="1:47" s="2" customFormat="1" ht="12">
      <c r="A233" s="38"/>
      <c r="B233" s="39"/>
      <c r="C233" s="40"/>
      <c r="D233" s="232" t="s">
        <v>165</v>
      </c>
      <c r="E233" s="40"/>
      <c r="F233" s="233" t="s">
        <v>401</v>
      </c>
      <c r="G233" s="40"/>
      <c r="H233" s="40"/>
      <c r="I233" s="136"/>
      <c r="J233" s="40"/>
      <c r="K233" s="40"/>
      <c r="L233" s="44"/>
      <c r="M233" s="234"/>
      <c r="N233" s="235"/>
      <c r="O233" s="84"/>
      <c r="P233" s="84"/>
      <c r="Q233" s="84"/>
      <c r="R233" s="84"/>
      <c r="S233" s="84"/>
      <c r="T233" s="85"/>
      <c r="U233" s="38"/>
      <c r="V233" s="38"/>
      <c r="W233" s="38"/>
      <c r="X233" s="38"/>
      <c r="Y233" s="38"/>
      <c r="Z233" s="38"/>
      <c r="AA233" s="38"/>
      <c r="AB233" s="38"/>
      <c r="AC233" s="38"/>
      <c r="AD233" s="38"/>
      <c r="AE233" s="38"/>
      <c r="AT233" s="17" t="s">
        <v>165</v>
      </c>
      <c r="AU233" s="17" t="s">
        <v>82</v>
      </c>
    </row>
    <row r="234" spans="1:51" s="13" customFormat="1" ht="12">
      <c r="A234" s="13"/>
      <c r="B234" s="236"/>
      <c r="C234" s="237"/>
      <c r="D234" s="232" t="s">
        <v>166</v>
      </c>
      <c r="E234" s="238" t="s">
        <v>19</v>
      </c>
      <c r="F234" s="239" t="s">
        <v>1673</v>
      </c>
      <c r="G234" s="237"/>
      <c r="H234" s="240">
        <v>6</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166</v>
      </c>
      <c r="AU234" s="246" t="s">
        <v>82</v>
      </c>
      <c r="AV234" s="13" t="s">
        <v>85</v>
      </c>
      <c r="AW234" s="13" t="s">
        <v>34</v>
      </c>
      <c r="AX234" s="13" t="s">
        <v>82</v>
      </c>
      <c r="AY234" s="246" t="s">
        <v>158</v>
      </c>
    </row>
    <row r="235" spans="1:65" s="2" customFormat="1" ht="16.5" customHeight="1">
      <c r="A235" s="38"/>
      <c r="B235" s="39"/>
      <c r="C235" s="219" t="s">
        <v>403</v>
      </c>
      <c r="D235" s="219" t="s">
        <v>159</v>
      </c>
      <c r="E235" s="220" t="s">
        <v>404</v>
      </c>
      <c r="F235" s="221" t="s">
        <v>405</v>
      </c>
      <c r="G235" s="222" t="s">
        <v>202</v>
      </c>
      <c r="H235" s="223">
        <v>1</v>
      </c>
      <c r="I235" s="224"/>
      <c r="J235" s="225">
        <f>ROUND(I235*H235,2)</f>
        <v>0</v>
      </c>
      <c r="K235" s="221" t="s">
        <v>19</v>
      </c>
      <c r="L235" s="44"/>
      <c r="M235" s="226" t="s">
        <v>19</v>
      </c>
      <c r="N235" s="227" t="s">
        <v>45</v>
      </c>
      <c r="O235" s="84"/>
      <c r="P235" s="228">
        <f>O235*H235</f>
        <v>0</v>
      </c>
      <c r="Q235" s="228">
        <v>0</v>
      </c>
      <c r="R235" s="228">
        <f>Q235*H235</f>
        <v>0</v>
      </c>
      <c r="S235" s="228">
        <v>0</v>
      </c>
      <c r="T235" s="229">
        <f>S235*H235</f>
        <v>0</v>
      </c>
      <c r="U235" s="38"/>
      <c r="V235" s="38"/>
      <c r="W235" s="38"/>
      <c r="X235" s="38"/>
      <c r="Y235" s="38"/>
      <c r="Z235" s="38"/>
      <c r="AA235" s="38"/>
      <c r="AB235" s="38"/>
      <c r="AC235" s="38"/>
      <c r="AD235" s="38"/>
      <c r="AE235" s="38"/>
      <c r="AR235" s="230" t="s">
        <v>236</v>
      </c>
      <c r="AT235" s="230" t="s">
        <v>159</v>
      </c>
      <c r="AU235" s="230" t="s">
        <v>82</v>
      </c>
      <c r="AY235" s="17" t="s">
        <v>158</v>
      </c>
      <c r="BE235" s="231">
        <f>IF(N235="základní",J235,0)</f>
        <v>0</v>
      </c>
      <c r="BF235" s="231">
        <f>IF(N235="snížená",J235,0)</f>
        <v>0</v>
      </c>
      <c r="BG235" s="231">
        <f>IF(N235="zákl. přenesená",J235,0)</f>
        <v>0</v>
      </c>
      <c r="BH235" s="231">
        <f>IF(N235="sníž. přenesená",J235,0)</f>
        <v>0</v>
      </c>
      <c r="BI235" s="231">
        <f>IF(N235="nulová",J235,0)</f>
        <v>0</v>
      </c>
      <c r="BJ235" s="17" t="s">
        <v>82</v>
      </c>
      <c r="BK235" s="231">
        <f>ROUND(I235*H235,2)</f>
        <v>0</v>
      </c>
      <c r="BL235" s="17" t="s">
        <v>236</v>
      </c>
      <c r="BM235" s="230" t="s">
        <v>406</v>
      </c>
    </row>
    <row r="236" spans="1:47" s="2" customFormat="1" ht="12">
      <c r="A236" s="38"/>
      <c r="B236" s="39"/>
      <c r="C236" s="40"/>
      <c r="D236" s="232" t="s">
        <v>165</v>
      </c>
      <c r="E236" s="40"/>
      <c r="F236" s="233" t="s">
        <v>405</v>
      </c>
      <c r="G236" s="40"/>
      <c r="H236" s="40"/>
      <c r="I236" s="136"/>
      <c r="J236" s="40"/>
      <c r="K236" s="40"/>
      <c r="L236" s="44"/>
      <c r="M236" s="234"/>
      <c r="N236" s="235"/>
      <c r="O236" s="84"/>
      <c r="P236" s="84"/>
      <c r="Q236" s="84"/>
      <c r="R236" s="84"/>
      <c r="S236" s="84"/>
      <c r="T236" s="85"/>
      <c r="U236" s="38"/>
      <c r="V236" s="38"/>
      <c r="W236" s="38"/>
      <c r="X236" s="38"/>
      <c r="Y236" s="38"/>
      <c r="Z236" s="38"/>
      <c r="AA236" s="38"/>
      <c r="AB236" s="38"/>
      <c r="AC236" s="38"/>
      <c r="AD236" s="38"/>
      <c r="AE236" s="38"/>
      <c r="AT236" s="17" t="s">
        <v>165</v>
      </c>
      <c r="AU236" s="17" t="s">
        <v>82</v>
      </c>
    </row>
    <row r="237" spans="1:51" s="13" customFormat="1" ht="12">
      <c r="A237" s="13"/>
      <c r="B237" s="236"/>
      <c r="C237" s="237"/>
      <c r="D237" s="232" t="s">
        <v>166</v>
      </c>
      <c r="E237" s="238" t="s">
        <v>19</v>
      </c>
      <c r="F237" s="239" t="s">
        <v>1650</v>
      </c>
      <c r="G237" s="237"/>
      <c r="H237" s="240">
        <v>1</v>
      </c>
      <c r="I237" s="241"/>
      <c r="J237" s="237"/>
      <c r="K237" s="237"/>
      <c r="L237" s="242"/>
      <c r="M237" s="243"/>
      <c r="N237" s="244"/>
      <c r="O237" s="244"/>
      <c r="P237" s="244"/>
      <c r="Q237" s="244"/>
      <c r="R237" s="244"/>
      <c r="S237" s="244"/>
      <c r="T237" s="245"/>
      <c r="U237" s="13"/>
      <c r="V237" s="13"/>
      <c r="W237" s="13"/>
      <c r="X237" s="13"/>
      <c r="Y237" s="13"/>
      <c r="Z237" s="13"/>
      <c r="AA237" s="13"/>
      <c r="AB237" s="13"/>
      <c r="AC237" s="13"/>
      <c r="AD237" s="13"/>
      <c r="AE237" s="13"/>
      <c r="AT237" s="246" t="s">
        <v>166</v>
      </c>
      <c r="AU237" s="246" t="s">
        <v>82</v>
      </c>
      <c r="AV237" s="13" t="s">
        <v>85</v>
      </c>
      <c r="AW237" s="13" t="s">
        <v>34</v>
      </c>
      <c r="AX237" s="13" t="s">
        <v>82</v>
      </c>
      <c r="AY237" s="246" t="s">
        <v>158</v>
      </c>
    </row>
    <row r="238" spans="1:63" s="12" customFormat="1" ht="25.9" customHeight="1">
      <c r="A238" s="12"/>
      <c r="B238" s="205"/>
      <c r="C238" s="206"/>
      <c r="D238" s="207" t="s">
        <v>73</v>
      </c>
      <c r="E238" s="208" t="s">
        <v>408</v>
      </c>
      <c r="F238" s="208" t="s">
        <v>409</v>
      </c>
      <c r="G238" s="206"/>
      <c r="H238" s="206"/>
      <c r="I238" s="209"/>
      <c r="J238" s="210">
        <f>BK238</f>
        <v>0</v>
      </c>
      <c r="K238" s="206"/>
      <c r="L238" s="211"/>
      <c r="M238" s="212"/>
      <c r="N238" s="213"/>
      <c r="O238" s="213"/>
      <c r="P238" s="214">
        <f>P239+SUM(P240:P490)+P544+P548</f>
        <v>0</v>
      </c>
      <c r="Q238" s="213"/>
      <c r="R238" s="214">
        <f>R239+SUM(R240:R490)+R544+R548</f>
        <v>731.842228</v>
      </c>
      <c r="S238" s="213"/>
      <c r="T238" s="215">
        <f>T239+SUM(T240:T490)+T544+T548</f>
        <v>0</v>
      </c>
      <c r="U238" s="12"/>
      <c r="V238" s="12"/>
      <c r="W238" s="12"/>
      <c r="X238" s="12"/>
      <c r="Y238" s="12"/>
      <c r="Z238" s="12"/>
      <c r="AA238" s="12"/>
      <c r="AB238" s="12"/>
      <c r="AC238" s="12"/>
      <c r="AD238" s="12"/>
      <c r="AE238" s="12"/>
      <c r="AR238" s="216" t="s">
        <v>176</v>
      </c>
      <c r="AT238" s="217" t="s">
        <v>73</v>
      </c>
      <c r="AU238" s="217" t="s">
        <v>74</v>
      </c>
      <c r="AY238" s="216" t="s">
        <v>158</v>
      </c>
      <c r="BK238" s="218">
        <f>BK239+SUM(BK240:BK490)+BK544+BK548</f>
        <v>0</v>
      </c>
    </row>
    <row r="239" spans="1:65" s="2" customFormat="1" ht="21.75" customHeight="1">
      <c r="A239" s="38"/>
      <c r="B239" s="39"/>
      <c r="C239" s="219" t="s">
        <v>222</v>
      </c>
      <c r="D239" s="219" t="s">
        <v>159</v>
      </c>
      <c r="E239" s="220" t="s">
        <v>426</v>
      </c>
      <c r="F239" s="221" t="s">
        <v>427</v>
      </c>
      <c r="G239" s="222" t="s">
        <v>162</v>
      </c>
      <c r="H239" s="223">
        <v>76</v>
      </c>
      <c r="I239" s="224"/>
      <c r="J239" s="225">
        <f>ROUND(I239*H239,2)</f>
        <v>0</v>
      </c>
      <c r="K239" s="221" t="s">
        <v>19</v>
      </c>
      <c r="L239" s="44"/>
      <c r="M239" s="226" t="s">
        <v>19</v>
      </c>
      <c r="N239" s="227" t="s">
        <v>45</v>
      </c>
      <c r="O239" s="84"/>
      <c r="P239" s="228">
        <f>O239*H239</f>
        <v>0</v>
      </c>
      <c r="Q239" s="228">
        <v>0</v>
      </c>
      <c r="R239" s="228">
        <f>Q239*H239</f>
        <v>0</v>
      </c>
      <c r="S239" s="228">
        <v>0</v>
      </c>
      <c r="T239" s="229">
        <f>S239*H239</f>
        <v>0</v>
      </c>
      <c r="U239" s="38"/>
      <c r="V239" s="38"/>
      <c r="W239" s="38"/>
      <c r="X239" s="38"/>
      <c r="Y239" s="38"/>
      <c r="Z239" s="38"/>
      <c r="AA239" s="38"/>
      <c r="AB239" s="38"/>
      <c r="AC239" s="38"/>
      <c r="AD239" s="38"/>
      <c r="AE239" s="38"/>
      <c r="AR239" s="230" t="s">
        <v>236</v>
      </c>
      <c r="AT239" s="230" t="s">
        <v>159</v>
      </c>
      <c r="AU239" s="230" t="s">
        <v>82</v>
      </c>
      <c r="AY239" s="17" t="s">
        <v>158</v>
      </c>
      <c r="BE239" s="231">
        <f>IF(N239="základní",J239,0)</f>
        <v>0</v>
      </c>
      <c r="BF239" s="231">
        <f>IF(N239="snížená",J239,0)</f>
        <v>0</v>
      </c>
      <c r="BG239" s="231">
        <f>IF(N239="zákl. přenesená",J239,0)</f>
        <v>0</v>
      </c>
      <c r="BH239" s="231">
        <f>IF(N239="sníž. přenesená",J239,0)</f>
        <v>0</v>
      </c>
      <c r="BI239" s="231">
        <f>IF(N239="nulová",J239,0)</f>
        <v>0</v>
      </c>
      <c r="BJ239" s="17" t="s">
        <v>82</v>
      </c>
      <c r="BK239" s="231">
        <f>ROUND(I239*H239,2)</f>
        <v>0</v>
      </c>
      <c r="BL239" s="17" t="s">
        <v>236</v>
      </c>
      <c r="BM239" s="230" t="s">
        <v>428</v>
      </c>
    </row>
    <row r="240" spans="1:47" s="2" customFormat="1" ht="12">
      <c r="A240" s="38"/>
      <c r="B240" s="39"/>
      <c r="C240" s="40"/>
      <c r="D240" s="232" t="s">
        <v>165</v>
      </c>
      <c r="E240" s="40"/>
      <c r="F240" s="233" t="s">
        <v>427</v>
      </c>
      <c r="G240" s="40"/>
      <c r="H240" s="40"/>
      <c r="I240" s="136"/>
      <c r="J240" s="40"/>
      <c r="K240" s="40"/>
      <c r="L240" s="44"/>
      <c r="M240" s="234"/>
      <c r="N240" s="235"/>
      <c r="O240" s="84"/>
      <c r="P240" s="84"/>
      <c r="Q240" s="84"/>
      <c r="R240" s="84"/>
      <c r="S240" s="84"/>
      <c r="T240" s="85"/>
      <c r="U240" s="38"/>
      <c r="V240" s="38"/>
      <c r="W240" s="38"/>
      <c r="X240" s="38"/>
      <c r="Y240" s="38"/>
      <c r="Z240" s="38"/>
      <c r="AA240" s="38"/>
      <c r="AB240" s="38"/>
      <c r="AC240" s="38"/>
      <c r="AD240" s="38"/>
      <c r="AE240" s="38"/>
      <c r="AT240" s="17" t="s">
        <v>165</v>
      </c>
      <c r="AU240" s="17" t="s">
        <v>82</v>
      </c>
    </row>
    <row r="241" spans="1:65" s="2" customFormat="1" ht="16.5" customHeight="1">
      <c r="A241" s="38"/>
      <c r="B241" s="39"/>
      <c r="C241" s="259" t="s">
        <v>415</v>
      </c>
      <c r="D241" s="259" t="s">
        <v>199</v>
      </c>
      <c r="E241" s="260" t="s">
        <v>430</v>
      </c>
      <c r="F241" s="261" t="s">
        <v>431</v>
      </c>
      <c r="G241" s="262" t="s">
        <v>162</v>
      </c>
      <c r="H241" s="263">
        <v>87.4</v>
      </c>
      <c r="I241" s="264"/>
      <c r="J241" s="265">
        <f>ROUND(I241*H241,2)</f>
        <v>0</v>
      </c>
      <c r="K241" s="261" t="s">
        <v>19</v>
      </c>
      <c r="L241" s="266"/>
      <c r="M241" s="267" t="s">
        <v>19</v>
      </c>
      <c r="N241" s="268" t="s">
        <v>45</v>
      </c>
      <c r="O241" s="84"/>
      <c r="P241" s="228">
        <f>O241*H241</f>
        <v>0</v>
      </c>
      <c r="Q241" s="228">
        <v>0.00012</v>
      </c>
      <c r="R241" s="228">
        <f>Q241*H241</f>
        <v>0.010488</v>
      </c>
      <c r="S241" s="228">
        <v>0</v>
      </c>
      <c r="T241" s="229">
        <f>S241*H241</f>
        <v>0</v>
      </c>
      <c r="U241" s="38"/>
      <c r="V241" s="38"/>
      <c r="W241" s="38"/>
      <c r="X241" s="38"/>
      <c r="Y241" s="38"/>
      <c r="Z241" s="38"/>
      <c r="AA241" s="38"/>
      <c r="AB241" s="38"/>
      <c r="AC241" s="38"/>
      <c r="AD241" s="38"/>
      <c r="AE241" s="38"/>
      <c r="AR241" s="230" t="s">
        <v>241</v>
      </c>
      <c r="AT241" s="230" t="s">
        <v>199</v>
      </c>
      <c r="AU241" s="230" t="s">
        <v>82</v>
      </c>
      <c r="AY241" s="17" t="s">
        <v>158</v>
      </c>
      <c r="BE241" s="231">
        <f>IF(N241="základní",J241,0)</f>
        <v>0</v>
      </c>
      <c r="BF241" s="231">
        <f>IF(N241="snížená",J241,0)</f>
        <v>0</v>
      </c>
      <c r="BG241" s="231">
        <f>IF(N241="zákl. přenesená",J241,0)</f>
        <v>0</v>
      </c>
      <c r="BH241" s="231">
        <f>IF(N241="sníž. přenesená",J241,0)</f>
        <v>0</v>
      </c>
      <c r="BI241" s="231">
        <f>IF(N241="nulová",J241,0)</f>
        <v>0</v>
      </c>
      <c r="BJ241" s="17" t="s">
        <v>82</v>
      </c>
      <c r="BK241" s="231">
        <f>ROUND(I241*H241,2)</f>
        <v>0</v>
      </c>
      <c r="BL241" s="17" t="s">
        <v>236</v>
      </c>
      <c r="BM241" s="230" t="s">
        <v>432</v>
      </c>
    </row>
    <row r="242" spans="1:47" s="2" customFormat="1" ht="12">
      <c r="A242" s="38"/>
      <c r="B242" s="39"/>
      <c r="C242" s="40"/>
      <c r="D242" s="232" t="s">
        <v>165</v>
      </c>
      <c r="E242" s="40"/>
      <c r="F242" s="233" t="s">
        <v>431</v>
      </c>
      <c r="G242" s="40"/>
      <c r="H242" s="40"/>
      <c r="I242" s="136"/>
      <c r="J242" s="40"/>
      <c r="K242" s="40"/>
      <c r="L242" s="44"/>
      <c r="M242" s="234"/>
      <c r="N242" s="235"/>
      <c r="O242" s="84"/>
      <c r="P242" s="84"/>
      <c r="Q242" s="84"/>
      <c r="R242" s="84"/>
      <c r="S242" s="84"/>
      <c r="T242" s="85"/>
      <c r="U242" s="38"/>
      <c r="V242" s="38"/>
      <c r="W242" s="38"/>
      <c r="X242" s="38"/>
      <c r="Y242" s="38"/>
      <c r="Z242" s="38"/>
      <c r="AA242" s="38"/>
      <c r="AB242" s="38"/>
      <c r="AC242" s="38"/>
      <c r="AD242" s="38"/>
      <c r="AE242" s="38"/>
      <c r="AT242" s="17" t="s">
        <v>165</v>
      </c>
      <c r="AU242" s="17" t="s">
        <v>82</v>
      </c>
    </row>
    <row r="243" spans="1:51" s="13" customFormat="1" ht="12">
      <c r="A243" s="13"/>
      <c r="B243" s="236"/>
      <c r="C243" s="237"/>
      <c r="D243" s="232" t="s">
        <v>166</v>
      </c>
      <c r="E243" s="238" t="s">
        <v>19</v>
      </c>
      <c r="F243" s="239" t="s">
        <v>1675</v>
      </c>
      <c r="G243" s="237"/>
      <c r="H243" s="240">
        <v>76</v>
      </c>
      <c r="I243" s="241"/>
      <c r="J243" s="237"/>
      <c r="K243" s="237"/>
      <c r="L243" s="242"/>
      <c r="M243" s="243"/>
      <c r="N243" s="244"/>
      <c r="O243" s="244"/>
      <c r="P243" s="244"/>
      <c r="Q243" s="244"/>
      <c r="R243" s="244"/>
      <c r="S243" s="244"/>
      <c r="T243" s="245"/>
      <c r="U243" s="13"/>
      <c r="V243" s="13"/>
      <c r="W243" s="13"/>
      <c r="X243" s="13"/>
      <c r="Y243" s="13"/>
      <c r="Z243" s="13"/>
      <c r="AA243" s="13"/>
      <c r="AB243" s="13"/>
      <c r="AC243" s="13"/>
      <c r="AD243" s="13"/>
      <c r="AE243" s="13"/>
      <c r="AT243" s="246" t="s">
        <v>166</v>
      </c>
      <c r="AU243" s="246" t="s">
        <v>82</v>
      </c>
      <c r="AV243" s="13" t="s">
        <v>85</v>
      </c>
      <c r="AW243" s="13" t="s">
        <v>34</v>
      </c>
      <c r="AX243" s="13" t="s">
        <v>82</v>
      </c>
      <c r="AY243" s="246" t="s">
        <v>158</v>
      </c>
    </row>
    <row r="244" spans="1:51" s="13" customFormat="1" ht="12">
      <c r="A244" s="13"/>
      <c r="B244" s="236"/>
      <c r="C244" s="237"/>
      <c r="D244" s="232" t="s">
        <v>166</v>
      </c>
      <c r="E244" s="237"/>
      <c r="F244" s="239" t="s">
        <v>1676</v>
      </c>
      <c r="G244" s="237"/>
      <c r="H244" s="240">
        <v>87.4</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166</v>
      </c>
      <c r="AU244" s="246" t="s">
        <v>82</v>
      </c>
      <c r="AV244" s="13" t="s">
        <v>85</v>
      </c>
      <c r="AW244" s="13" t="s">
        <v>4</v>
      </c>
      <c r="AX244" s="13" t="s">
        <v>82</v>
      </c>
      <c r="AY244" s="246" t="s">
        <v>158</v>
      </c>
    </row>
    <row r="245" spans="1:65" s="2" customFormat="1" ht="21.75" customHeight="1">
      <c r="A245" s="38"/>
      <c r="B245" s="39"/>
      <c r="C245" s="219" t="s">
        <v>420</v>
      </c>
      <c r="D245" s="219" t="s">
        <v>159</v>
      </c>
      <c r="E245" s="220" t="s">
        <v>436</v>
      </c>
      <c r="F245" s="221" t="s">
        <v>437</v>
      </c>
      <c r="G245" s="222" t="s">
        <v>162</v>
      </c>
      <c r="H245" s="223">
        <v>1410</v>
      </c>
      <c r="I245" s="224"/>
      <c r="J245" s="225">
        <f>ROUND(I245*H245,2)</f>
        <v>0</v>
      </c>
      <c r="K245" s="221" t="s">
        <v>213</v>
      </c>
      <c r="L245" s="44"/>
      <c r="M245" s="226" t="s">
        <v>19</v>
      </c>
      <c r="N245" s="227" t="s">
        <v>45</v>
      </c>
      <c r="O245" s="84"/>
      <c r="P245" s="228">
        <f>O245*H245</f>
        <v>0</v>
      </c>
      <c r="Q245" s="228">
        <v>0</v>
      </c>
      <c r="R245" s="228">
        <f>Q245*H245</f>
        <v>0</v>
      </c>
      <c r="S245" s="228">
        <v>0</v>
      </c>
      <c r="T245" s="229">
        <f>S245*H245</f>
        <v>0</v>
      </c>
      <c r="U245" s="38"/>
      <c r="V245" s="38"/>
      <c r="W245" s="38"/>
      <c r="X245" s="38"/>
      <c r="Y245" s="38"/>
      <c r="Z245" s="38"/>
      <c r="AA245" s="38"/>
      <c r="AB245" s="38"/>
      <c r="AC245" s="38"/>
      <c r="AD245" s="38"/>
      <c r="AE245" s="38"/>
      <c r="AR245" s="230" t="s">
        <v>236</v>
      </c>
      <c r="AT245" s="230" t="s">
        <v>159</v>
      </c>
      <c r="AU245" s="230" t="s">
        <v>82</v>
      </c>
      <c r="AY245" s="17" t="s">
        <v>158</v>
      </c>
      <c r="BE245" s="231">
        <f>IF(N245="základní",J245,0)</f>
        <v>0</v>
      </c>
      <c r="BF245" s="231">
        <f>IF(N245="snížená",J245,0)</f>
        <v>0</v>
      </c>
      <c r="BG245" s="231">
        <f>IF(N245="zákl. přenesená",J245,0)</f>
        <v>0</v>
      </c>
      <c r="BH245" s="231">
        <f>IF(N245="sníž. přenesená",J245,0)</f>
        <v>0</v>
      </c>
      <c r="BI245" s="231">
        <f>IF(N245="nulová",J245,0)</f>
        <v>0</v>
      </c>
      <c r="BJ245" s="17" t="s">
        <v>82</v>
      </c>
      <c r="BK245" s="231">
        <f>ROUND(I245*H245,2)</f>
        <v>0</v>
      </c>
      <c r="BL245" s="17" t="s">
        <v>236</v>
      </c>
      <c r="BM245" s="230" t="s">
        <v>438</v>
      </c>
    </row>
    <row r="246" spans="1:47" s="2" customFormat="1" ht="12">
      <c r="A246" s="38"/>
      <c r="B246" s="39"/>
      <c r="C246" s="40"/>
      <c r="D246" s="232" t="s">
        <v>165</v>
      </c>
      <c r="E246" s="40"/>
      <c r="F246" s="233" t="s">
        <v>437</v>
      </c>
      <c r="G246" s="40"/>
      <c r="H246" s="40"/>
      <c r="I246" s="136"/>
      <c r="J246" s="40"/>
      <c r="K246" s="40"/>
      <c r="L246" s="44"/>
      <c r="M246" s="234"/>
      <c r="N246" s="235"/>
      <c r="O246" s="84"/>
      <c r="P246" s="84"/>
      <c r="Q246" s="84"/>
      <c r="R246" s="84"/>
      <c r="S246" s="84"/>
      <c r="T246" s="85"/>
      <c r="U246" s="38"/>
      <c r="V246" s="38"/>
      <c r="W246" s="38"/>
      <c r="X246" s="38"/>
      <c r="Y246" s="38"/>
      <c r="Z246" s="38"/>
      <c r="AA246" s="38"/>
      <c r="AB246" s="38"/>
      <c r="AC246" s="38"/>
      <c r="AD246" s="38"/>
      <c r="AE246" s="38"/>
      <c r="AT246" s="17" t="s">
        <v>165</v>
      </c>
      <c r="AU246" s="17" t="s">
        <v>82</v>
      </c>
    </row>
    <row r="247" spans="1:65" s="2" customFormat="1" ht="16.5" customHeight="1">
      <c r="A247" s="38"/>
      <c r="B247" s="39"/>
      <c r="C247" s="259" t="s">
        <v>425</v>
      </c>
      <c r="D247" s="259" t="s">
        <v>199</v>
      </c>
      <c r="E247" s="260" t="s">
        <v>440</v>
      </c>
      <c r="F247" s="261" t="s">
        <v>441</v>
      </c>
      <c r="G247" s="262" t="s">
        <v>162</v>
      </c>
      <c r="H247" s="263">
        <v>1621.5</v>
      </c>
      <c r="I247" s="264"/>
      <c r="J247" s="265">
        <f>ROUND(I247*H247,2)</f>
        <v>0</v>
      </c>
      <c r="K247" s="261" t="s">
        <v>19</v>
      </c>
      <c r="L247" s="266"/>
      <c r="M247" s="267" t="s">
        <v>19</v>
      </c>
      <c r="N247" s="268" t="s">
        <v>45</v>
      </c>
      <c r="O247" s="84"/>
      <c r="P247" s="228">
        <f>O247*H247</f>
        <v>0</v>
      </c>
      <c r="Q247" s="228">
        <v>0</v>
      </c>
      <c r="R247" s="228">
        <f>Q247*H247</f>
        <v>0</v>
      </c>
      <c r="S247" s="228">
        <v>0</v>
      </c>
      <c r="T247" s="229">
        <f>S247*H247</f>
        <v>0</v>
      </c>
      <c r="U247" s="38"/>
      <c r="V247" s="38"/>
      <c r="W247" s="38"/>
      <c r="X247" s="38"/>
      <c r="Y247" s="38"/>
      <c r="Z247" s="38"/>
      <c r="AA247" s="38"/>
      <c r="AB247" s="38"/>
      <c r="AC247" s="38"/>
      <c r="AD247" s="38"/>
      <c r="AE247" s="38"/>
      <c r="AR247" s="230" t="s">
        <v>241</v>
      </c>
      <c r="AT247" s="230" t="s">
        <v>199</v>
      </c>
      <c r="AU247" s="230" t="s">
        <v>82</v>
      </c>
      <c r="AY247" s="17" t="s">
        <v>158</v>
      </c>
      <c r="BE247" s="231">
        <f>IF(N247="základní",J247,0)</f>
        <v>0</v>
      </c>
      <c r="BF247" s="231">
        <f>IF(N247="snížená",J247,0)</f>
        <v>0</v>
      </c>
      <c r="BG247" s="231">
        <f>IF(N247="zákl. přenesená",J247,0)</f>
        <v>0</v>
      </c>
      <c r="BH247" s="231">
        <f>IF(N247="sníž. přenesená",J247,0)</f>
        <v>0</v>
      </c>
      <c r="BI247" s="231">
        <f>IF(N247="nulová",J247,0)</f>
        <v>0</v>
      </c>
      <c r="BJ247" s="17" t="s">
        <v>82</v>
      </c>
      <c r="BK247" s="231">
        <f>ROUND(I247*H247,2)</f>
        <v>0</v>
      </c>
      <c r="BL247" s="17" t="s">
        <v>236</v>
      </c>
      <c r="BM247" s="230" t="s">
        <v>442</v>
      </c>
    </row>
    <row r="248" spans="1:47" s="2" customFormat="1" ht="12">
      <c r="A248" s="38"/>
      <c r="B248" s="39"/>
      <c r="C248" s="40"/>
      <c r="D248" s="232" t="s">
        <v>165</v>
      </c>
      <c r="E248" s="40"/>
      <c r="F248" s="233" t="s">
        <v>441</v>
      </c>
      <c r="G248" s="40"/>
      <c r="H248" s="40"/>
      <c r="I248" s="136"/>
      <c r="J248" s="40"/>
      <c r="K248" s="40"/>
      <c r="L248" s="44"/>
      <c r="M248" s="234"/>
      <c r="N248" s="235"/>
      <c r="O248" s="84"/>
      <c r="P248" s="84"/>
      <c r="Q248" s="84"/>
      <c r="R248" s="84"/>
      <c r="S248" s="84"/>
      <c r="T248" s="85"/>
      <c r="U248" s="38"/>
      <c r="V248" s="38"/>
      <c r="W248" s="38"/>
      <c r="X248" s="38"/>
      <c r="Y248" s="38"/>
      <c r="Z248" s="38"/>
      <c r="AA248" s="38"/>
      <c r="AB248" s="38"/>
      <c r="AC248" s="38"/>
      <c r="AD248" s="38"/>
      <c r="AE248" s="38"/>
      <c r="AT248" s="17" t="s">
        <v>165</v>
      </c>
      <c r="AU248" s="17" t="s">
        <v>82</v>
      </c>
    </row>
    <row r="249" spans="1:51" s="13" customFormat="1" ht="12">
      <c r="A249" s="13"/>
      <c r="B249" s="236"/>
      <c r="C249" s="237"/>
      <c r="D249" s="232" t="s">
        <v>166</v>
      </c>
      <c r="E249" s="238" t="s">
        <v>19</v>
      </c>
      <c r="F249" s="239" t="s">
        <v>1677</v>
      </c>
      <c r="G249" s="237"/>
      <c r="H249" s="240">
        <v>1410</v>
      </c>
      <c r="I249" s="241"/>
      <c r="J249" s="237"/>
      <c r="K249" s="237"/>
      <c r="L249" s="242"/>
      <c r="M249" s="243"/>
      <c r="N249" s="244"/>
      <c r="O249" s="244"/>
      <c r="P249" s="244"/>
      <c r="Q249" s="244"/>
      <c r="R249" s="244"/>
      <c r="S249" s="244"/>
      <c r="T249" s="245"/>
      <c r="U249" s="13"/>
      <c r="V249" s="13"/>
      <c r="W249" s="13"/>
      <c r="X249" s="13"/>
      <c r="Y249" s="13"/>
      <c r="Z249" s="13"/>
      <c r="AA249" s="13"/>
      <c r="AB249" s="13"/>
      <c r="AC249" s="13"/>
      <c r="AD249" s="13"/>
      <c r="AE249" s="13"/>
      <c r="AT249" s="246" t="s">
        <v>166</v>
      </c>
      <c r="AU249" s="246" t="s">
        <v>82</v>
      </c>
      <c r="AV249" s="13" t="s">
        <v>85</v>
      </c>
      <c r="AW249" s="13" t="s">
        <v>34</v>
      </c>
      <c r="AX249" s="13" t="s">
        <v>82</v>
      </c>
      <c r="AY249" s="246" t="s">
        <v>158</v>
      </c>
    </row>
    <row r="250" spans="1:51" s="13" customFormat="1" ht="12">
      <c r="A250" s="13"/>
      <c r="B250" s="236"/>
      <c r="C250" s="237"/>
      <c r="D250" s="232" t="s">
        <v>166</v>
      </c>
      <c r="E250" s="237"/>
      <c r="F250" s="239" t="s">
        <v>1678</v>
      </c>
      <c r="G250" s="237"/>
      <c r="H250" s="240">
        <v>1621.5</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166</v>
      </c>
      <c r="AU250" s="246" t="s">
        <v>82</v>
      </c>
      <c r="AV250" s="13" t="s">
        <v>85</v>
      </c>
      <c r="AW250" s="13" t="s">
        <v>4</v>
      </c>
      <c r="AX250" s="13" t="s">
        <v>82</v>
      </c>
      <c r="AY250" s="246" t="s">
        <v>158</v>
      </c>
    </row>
    <row r="251" spans="1:65" s="2" customFormat="1" ht="21.75" customHeight="1">
      <c r="A251" s="38"/>
      <c r="B251" s="39"/>
      <c r="C251" s="259" t="s">
        <v>429</v>
      </c>
      <c r="D251" s="259" t="s">
        <v>199</v>
      </c>
      <c r="E251" s="260" t="s">
        <v>460</v>
      </c>
      <c r="F251" s="261" t="s">
        <v>461</v>
      </c>
      <c r="G251" s="262" t="s">
        <v>202</v>
      </c>
      <c r="H251" s="263">
        <v>5</v>
      </c>
      <c r="I251" s="264"/>
      <c r="J251" s="265">
        <f>ROUND(I251*H251,2)</f>
        <v>0</v>
      </c>
      <c r="K251" s="261" t="s">
        <v>19</v>
      </c>
      <c r="L251" s="266"/>
      <c r="M251" s="267" t="s">
        <v>19</v>
      </c>
      <c r="N251" s="268" t="s">
        <v>45</v>
      </c>
      <c r="O251" s="84"/>
      <c r="P251" s="228">
        <f>O251*H251</f>
        <v>0</v>
      </c>
      <c r="Q251" s="228">
        <v>0.00042</v>
      </c>
      <c r="R251" s="228">
        <f>Q251*H251</f>
        <v>0.0021000000000000003</v>
      </c>
      <c r="S251" s="228">
        <v>0</v>
      </c>
      <c r="T251" s="229">
        <f>S251*H251</f>
        <v>0</v>
      </c>
      <c r="U251" s="38"/>
      <c r="V251" s="38"/>
      <c r="W251" s="38"/>
      <c r="X251" s="38"/>
      <c r="Y251" s="38"/>
      <c r="Z251" s="38"/>
      <c r="AA251" s="38"/>
      <c r="AB251" s="38"/>
      <c r="AC251" s="38"/>
      <c r="AD251" s="38"/>
      <c r="AE251" s="38"/>
      <c r="AR251" s="230" t="s">
        <v>241</v>
      </c>
      <c r="AT251" s="230" t="s">
        <v>199</v>
      </c>
      <c r="AU251" s="230" t="s">
        <v>82</v>
      </c>
      <c r="AY251" s="17" t="s">
        <v>158</v>
      </c>
      <c r="BE251" s="231">
        <f>IF(N251="základní",J251,0)</f>
        <v>0</v>
      </c>
      <c r="BF251" s="231">
        <f>IF(N251="snížená",J251,0)</f>
        <v>0</v>
      </c>
      <c r="BG251" s="231">
        <f>IF(N251="zákl. přenesená",J251,0)</f>
        <v>0</v>
      </c>
      <c r="BH251" s="231">
        <f>IF(N251="sníž. přenesená",J251,0)</f>
        <v>0</v>
      </c>
      <c r="BI251" s="231">
        <f>IF(N251="nulová",J251,0)</f>
        <v>0</v>
      </c>
      <c r="BJ251" s="17" t="s">
        <v>82</v>
      </c>
      <c r="BK251" s="231">
        <f>ROUND(I251*H251,2)</f>
        <v>0</v>
      </c>
      <c r="BL251" s="17" t="s">
        <v>236</v>
      </c>
      <c r="BM251" s="230" t="s">
        <v>462</v>
      </c>
    </row>
    <row r="252" spans="1:47" s="2" customFormat="1" ht="12">
      <c r="A252" s="38"/>
      <c r="B252" s="39"/>
      <c r="C252" s="40"/>
      <c r="D252" s="232" t="s">
        <v>165</v>
      </c>
      <c r="E252" s="40"/>
      <c r="F252" s="233" t="s">
        <v>461</v>
      </c>
      <c r="G252" s="40"/>
      <c r="H252" s="40"/>
      <c r="I252" s="136"/>
      <c r="J252" s="40"/>
      <c r="K252" s="40"/>
      <c r="L252" s="44"/>
      <c r="M252" s="234"/>
      <c r="N252" s="235"/>
      <c r="O252" s="84"/>
      <c r="P252" s="84"/>
      <c r="Q252" s="84"/>
      <c r="R252" s="84"/>
      <c r="S252" s="84"/>
      <c r="T252" s="85"/>
      <c r="U252" s="38"/>
      <c r="V252" s="38"/>
      <c r="W252" s="38"/>
      <c r="X252" s="38"/>
      <c r="Y252" s="38"/>
      <c r="Z252" s="38"/>
      <c r="AA252" s="38"/>
      <c r="AB252" s="38"/>
      <c r="AC252" s="38"/>
      <c r="AD252" s="38"/>
      <c r="AE252" s="38"/>
      <c r="AT252" s="17" t="s">
        <v>165</v>
      </c>
      <c r="AU252" s="17" t="s">
        <v>82</v>
      </c>
    </row>
    <row r="253" spans="1:51" s="13" customFormat="1" ht="12">
      <c r="A253" s="13"/>
      <c r="B253" s="236"/>
      <c r="C253" s="237"/>
      <c r="D253" s="232" t="s">
        <v>166</v>
      </c>
      <c r="E253" s="238" t="s">
        <v>19</v>
      </c>
      <c r="F253" s="239" t="s">
        <v>1653</v>
      </c>
      <c r="G253" s="237"/>
      <c r="H253" s="240">
        <v>5</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166</v>
      </c>
      <c r="AU253" s="246" t="s">
        <v>82</v>
      </c>
      <c r="AV253" s="13" t="s">
        <v>85</v>
      </c>
      <c r="AW253" s="13" t="s">
        <v>34</v>
      </c>
      <c r="AX253" s="13" t="s">
        <v>82</v>
      </c>
      <c r="AY253" s="246" t="s">
        <v>158</v>
      </c>
    </row>
    <row r="254" spans="1:65" s="2" customFormat="1" ht="21.75" customHeight="1">
      <c r="A254" s="38"/>
      <c r="B254" s="39"/>
      <c r="C254" s="219" t="s">
        <v>435</v>
      </c>
      <c r="D254" s="219" t="s">
        <v>159</v>
      </c>
      <c r="E254" s="220" t="s">
        <v>1679</v>
      </c>
      <c r="F254" s="221" t="s">
        <v>1680</v>
      </c>
      <c r="G254" s="222" t="s">
        <v>162</v>
      </c>
      <c r="H254" s="223">
        <v>65</v>
      </c>
      <c r="I254" s="224"/>
      <c r="J254" s="225">
        <f>ROUND(I254*H254,2)</f>
        <v>0</v>
      </c>
      <c r="K254" s="221" t="s">
        <v>213</v>
      </c>
      <c r="L254" s="44"/>
      <c r="M254" s="226" t="s">
        <v>19</v>
      </c>
      <c r="N254" s="227" t="s">
        <v>45</v>
      </c>
      <c r="O254" s="84"/>
      <c r="P254" s="228">
        <f>O254*H254</f>
        <v>0</v>
      </c>
      <c r="Q254" s="228">
        <v>0</v>
      </c>
      <c r="R254" s="228">
        <f>Q254*H254</f>
        <v>0</v>
      </c>
      <c r="S254" s="228">
        <v>0</v>
      </c>
      <c r="T254" s="229">
        <f>S254*H254</f>
        <v>0</v>
      </c>
      <c r="U254" s="38"/>
      <c r="V254" s="38"/>
      <c r="W254" s="38"/>
      <c r="X254" s="38"/>
      <c r="Y254" s="38"/>
      <c r="Z254" s="38"/>
      <c r="AA254" s="38"/>
      <c r="AB254" s="38"/>
      <c r="AC254" s="38"/>
      <c r="AD254" s="38"/>
      <c r="AE254" s="38"/>
      <c r="AR254" s="230" t="s">
        <v>236</v>
      </c>
      <c r="AT254" s="230" t="s">
        <v>159</v>
      </c>
      <c r="AU254" s="230" t="s">
        <v>82</v>
      </c>
      <c r="AY254" s="17" t="s">
        <v>158</v>
      </c>
      <c r="BE254" s="231">
        <f>IF(N254="základní",J254,0)</f>
        <v>0</v>
      </c>
      <c r="BF254" s="231">
        <f>IF(N254="snížená",J254,0)</f>
        <v>0</v>
      </c>
      <c r="BG254" s="231">
        <f>IF(N254="zákl. přenesená",J254,0)</f>
        <v>0</v>
      </c>
      <c r="BH254" s="231">
        <f>IF(N254="sníž. přenesená",J254,0)</f>
        <v>0</v>
      </c>
      <c r="BI254" s="231">
        <f>IF(N254="nulová",J254,0)</f>
        <v>0</v>
      </c>
      <c r="BJ254" s="17" t="s">
        <v>82</v>
      </c>
      <c r="BK254" s="231">
        <f>ROUND(I254*H254,2)</f>
        <v>0</v>
      </c>
      <c r="BL254" s="17" t="s">
        <v>236</v>
      </c>
      <c r="BM254" s="230" t="s">
        <v>1351</v>
      </c>
    </row>
    <row r="255" spans="1:47" s="2" customFormat="1" ht="12">
      <c r="A255" s="38"/>
      <c r="B255" s="39"/>
      <c r="C255" s="40"/>
      <c r="D255" s="232" t="s">
        <v>165</v>
      </c>
      <c r="E255" s="40"/>
      <c r="F255" s="233" t="s">
        <v>1681</v>
      </c>
      <c r="G255" s="40"/>
      <c r="H255" s="40"/>
      <c r="I255" s="136"/>
      <c r="J255" s="40"/>
      <c r="K255" s="40"/>
      <c r="L255" s="44"/>
      <c r="M255" s="234"/>
      <c r="N255" s="235"/>
      <c r="O255" s="84"/>
      <c r="P255" s="84"/>
      <c r="Q255" s="84"/>
      <c r="R255" s="84"/>
      <c r="S255" s="84"/>
      <c r="T255" s="85"/>
      <c r="U255" s="38"/>
      <c r="V255" s="38"/>
      <c r="W255" s="38"/>
      <c r="X255" s="38"/>
      <c r="Y255" s="38"/>
      <c r="Z255" s="38"/>
      <c r="AA255" s="38"/>
      <c r="AB255" s="38"/>
      <c r="AC255" s="38"/>
      <c r="AD255" s="38"/>
      <c r="AE255" s="38"/>
      <c r="AT255" s="17" t="s">
        <v>165</v>
      </c>
      <c r="AU255" s="17" t="s">
        <v>82</v>
      </c>
    </row>
    <row r="256" spans="1:65" s="2" customFormat="1" ht="16.5" customHeight="1">
      <c r="A256" s="38"/>
      <c r="B256" s="39"/>
      <c r="C256" s="259" t="s">
        <v>439</v>
      </c>
      <c r="D256" s="259" t="s">
        <v>199</v>
      </c>
      <c r="E256" s="260" t="s">
        <v>1682</v>
      </c>
      <c r="F256" s="261" t="s">
        <v>1683</v>
      </c>
      <c r="G256" s="262" t="s">
        <v>162</v>
      </c>
      <c r="H256" s="263">
        <v>65</v>
      </c>
      <c r="I256" s="264"/>
      <c r="J256" s="265">
        <f>ROUND(I256*H256,2)</f>
        <v>0</v>
      </c>
      <c r="K256" s="261" t="s">
        <v>213</v>
      </c>
      <c r="L256" s="266"/>
      <c r="M256" s="267" t="s">
        <v>19</v>
      </c>
      <c r="N256" s="268" t="s">
        <v>45</v>
      </c>
      <c r="O256" s="84"/>
      <c r="P256" s="228">
        <f>O256*H256</f>
        <v>0</v>
      </c>
      <c r="Q256" s="228">
        <v>0.00016</v>
      </c>
      <c r="R256" s="228">
        <f>Q256*H256</f>
        <v>0.010400000000000001</v>
      </c>
      <c r="S256" s="228">
        <v>0</v>
      </c>
      <c r="T256" s="229">
        <f>S256*H256</f>
        <v>0</v>
      </c>
      <c r="U256" s="38"/>
      <c r="V256" s="38"/>
      <c r="W256" s="38"/>
      <c r="X256" s="38"/>
      <c r="Y256" s="38"/>
      <c r="Z256" s="38"/>
      <c r="AA256" s="38"/>
      <c r="AB256" s="38"/>
      <c r="AC256" s="38"/>
      <c r="AD256" s="38"/>
      <c r="AE256" s="38"/>
      <c r="AR256" s="230" t="s">
        <v>241</v>
      </c>
      <c r="AT256" s="230" t="s">
        <v>199</v>
      </c>
      <c r="AU256" s="230" t="s">
        <v>82</v>
      </c>
      <c r="AY256" s="17" t="s">
        <v>158</v>
      </c>
      <c r="BE256" s="231">
        <f>IF(N256="základní",J256,0)</f>
        <v>0</v>
      </c>
      <c r="BF256" s="231">
        <f>IF(N256="snížená",J256,0)</f>
        <v>0</v>
      </c>
      <c r="BG256" s="231">
        <f>IF(N256="zákl. přenesená",J256,0)</f>
        <v>0</v>
      </c>
      <c r="BH256" s="231">
        <f>IF(N256="sníž. přenesená",J256,0)</f>
        <v>0</v>
      </c>
      <c r="BI256" s="231">
        <f>IF(N256="nulová",J256,0)</f>
        <v>0</v>
      </c>
      <c r="BJ256" s="17" t="s">
        <v>82</v>
      </c>
      <c r="BK256" s="231">
        <f>ROUND(I256*H256,2)</f>
        <v>0</v>
      </c>
      <c r="BL256" s="17" t="s">
        <v>236</v>
      </c>
      <c r="BM256" s="230" t="s">
        <v>1355</v>
      </c>
    </row>
    <row r="257" spans="1:47" s="2" customFormat="1" ht="12">
      <c r="A257" s="38"/>
      <c r="B257" s="39"/>
      <c r="C257" s="40"/>
      <c r="D257" s="232" t="s">
        <v>165</v>
      </c>
      <c r="E257" s="40"/>
      <c r="F257" s="233" t="s">
        <v>1683</v>
      </c>
      <c r="G257" s="40"/>
      <c r="H257" s="40"/>
      <c r="I257" s="136"/>
      <c r="J257" s="40"/>
      <c r="K257" s="40"/>
      <c r="L257" s="44"/>
      <c r="M257" s="234"/>
      <c r="N257" s="235"/>
      <c r="O257" s="84"/>
      <c r="P257" s="84"/>
      <c r="Q257" s="84"/>
      <c r="R257" s="84"/>
      <c r="S257" s="84"/>
      <c r="T257" s="85"/>
      <c r="U257" s="38"/>
      <c r="V257" s="38"/>
      <c r="W257" s="38"/>
      <c r="X257" s="38"/>
      <c r="Y257" s="38"/>
      <c r="Z257" s="38"/>
      <c r="AA257" s="38"/>
      <c r="AB257" s="38"/>
      <c r="AC257" s="38"/>
      <c r="AD257" s="38"/>
      <c r="AE257" s="38"/>
      <c r="AT257" s="17" t="s">
        <v>165</v>
      </c>
      <c r="AU257" s="17" t="s">
        <v>82</v>
      </c>
    </row>
    <row r="258" spans="1:51" s="13" customFormat="1" ht="12">
      <c r="A258" s="13"/>
      <c r="B258" s="236"/>
      <c r="C258" s="237"/>
      <c r="D258" s="232" t="s">
        <v>166</v>
      </c>
      <c r="E258" s="238" t="s">
        <v>19</v>
      </c>
      <c r="F258" s="239" t="s">
        <v>1684</v>
      </c>
      <c r="G258" s="237"/>
      <c r="H258" s="240">
        <v>65</v>
      </c>
      <c r="I258" s="241"/>
      <c r="J258" s="237"/>
      <c r="K258" s="237"/>
      <c r="L258" s="242"/>
      <c r="M258" s="243"/>
      <c r="N258" s="244"/>
      <c r="O258" s="244"/>
      <c r="P258" s="244"/>
      <c r="Q258" s="244"/>
      <c r="R258" s="244"/>
      <c r="S258" s="244"/>
      <c r="T258" s="245"/>
      <c r="U258" s="13"/>
      <c r="V258" s="13"/>
      <c r="W258" s="13"/>
      <c r="X258" s="13"/>
      <c r="Y258" s="13"/>
      <c r="Z258" s="13"/>
      <c r="AA258" s="13"/>
      <c r="AB258" s="13"/>
      <c r="AC258" s="13"/>
      <c r="AD258" s="13"/>
      <c r="AE258" s="13"/>
      <c r="AT258" s="246" t="s">
        <v>166</v>
      </c>
      <c r="AU258" s="246" t="s">
        <v>82</v>
      </c>
      <c r="AV258" s="13" t="s">
        <v>85</v>
      </c>
      <c r="AW258" s="13" t="s">
        <v>34</v>
      </c>
      <c r="AX258" s="13" t="s">
        <v>82</v>
      </c>
      <c r="AY258" s="246" t="s">
        <v>158</v>
      </c>
    </row>
    <row r="259" spans="1:65" s="2" customFormat="1" ht="21.75" customHeight="1">
      <c r="A259" s="38"/>
      <c r="B259" s="39"/>
      <c r="C259" s="219" t="s">
        <v>445</v>
      </c>
      <c r="D259" s="219" t="s">
        <v>159</v>
      </c>
      <c r="E259" s="220" t="s">
        <v>475</v>
      </c>
      <c r="F259" s="221" t="s">
        <v>476</v>
      </c>
      <c r="G259" s="222" t="s">
        <v>162</v>
      </c>
      <c r="H259" s="223">
        <v>1390</v>
      </c>
      <c r="I259" s="224"/>
      <c r="J259" s="225">
        <f>ROUND(I259*H259,2)</f>
        <v>0</v>
      </c>
      <c r="K259" s="221" t="s">
        <v>213</v>
      </c>
      <c r="L259" s="44"/>
      <c r="M259" s="226" t="s">
        <v>19</v>
      </c>
      <c r="N259" s="227" t="s">
        <v>45</v>
      </c>
      <c r="O259" s="84"/>
      <c r="P259" s="228">
        <f>O259*H259</f>
        <v>0</v>
      </c>
      <c r="Q259" s="228">
        <v>0</v>
      </c>
      <c r="R259" s="228">
        <f>Q259*H259</f>
        <v>0</v>
      </c>
      <c r="S259" s="228">
        <v>0</v>
      </c>
      <c r="T259" s="229">
        <f>S259*H259</f>
        <v>0</v>
      </c>
      <c r="U259" s="38"/>
      <c r="V259" s="38"/>
      <c r="W259" s="38"/>
      <c r="X259" s="38"/>
      <c r="Y259" s="38"/>
      <c r="Z259" s="38"/>
      <c r="AA259" s="38"/>
      <c r="AB259" s="38"/>
      <c r="AC259" s="38"/>
      <c r="AD259" s="38"/>
      <c r="AE259" s="38"/>
      <c r="AR259" s="230" t="s">
        <v>236</v>
      </c>
      <c r="AT259" s="230" t="s">
        <v>159</v>
      </c>
      <c r="AU259" s="230" t="s">
        <v>82</v>
      </c>
      <c r="AY259" s="17" t="s">
        <v>158</v>
      </c>
      <c r="BE259" s="231">
        <f>IF(N259="základní",J259,0)</f>
        <v>0</v>
      </c>
      <c r="BF259" s="231">
        <f>IF(N259="snížená",J259,0)</f>
        <v>0</v>
      </c>
      <c r="BG259" s="231">
        <f>IF(N259="zákl. přenesená",J259,0)</f>
        <v>0</v>
      </c>
      <c r="BH259" s="231">
        <f>IF(N259="sníž. přenesená",J259,0)</f>
        <v>0</v>
      </c>
      <c r="BI259" s="231">
        <f>IF(N259="nulová",J259,0)</f>
        <v>0</v>
      </c>
      <c r="BJ259" s="17" t="s">
        <v>82</v>
      </c>
      <c r="BK259" s="231">
        <f>ROUND(I259*H259,2)</f>
        <v>0</v>
      </c>
      <c r="BL259" s="17" t="s">
        <v>236</v>
      </c>
      <c r="BM259" s="230" t="s">
        <v>467</v>
      </c>
    </row>
    <row r="260" spans="1:47" s="2" customFormat="1" ht="12">
      <c r="A260" s="38"/>
      <c r="B260" s="39"/>
      <c r="C260" s="40"/>
      <c r="D260" s="232" t="s">
        <v>165</v>
      </c>
      <c r="E260" s="40"/>
      <c r="F260" s="233" t="s">
        <v>478</v>
      </c>
      <c r="G260" s="40"/>
      <c r="H260" s="40"/>
      <c r="I260" s="136"/>
      <c r="J260" s="40"/>
      <c r="K260" s="40"/>
      <c r="L260" s="44"/>
      <c r="M260" s="234"/>
      <c r="N260" s="235"/>
      <c r="O260" s="84"/>
      <c r="P260" s="84"/>
      <c r="Q260" s="84"/>
      <c r="R260" s="84"/>
      <c r="S260" s="84"/>
      <c r="T260" s="85"/>
      <c r="U260" s="38"/>
      <c r="V260" s="38"/>
      <c r="W260" s="38"/>
      <c r="X260" s="38"/>
      <c r="Y260" s="38"/>
      <c r="Z260" s="38"/>
      <c r="AA260" s="38"/>
      <c r="AB260" s="38"/>
      <c r="AC260" s="38"/>
      <c r="AD260" s="38"/>
      <c r="AE260" s="38"/>
      <c r="AT260" s="17" t="s">
        <v>165</v>
      </c>
      <c r="AU260" s="17" t="s">
        <v>82</v>
      </c>
    </row>
    <row r="261" spans="1:65" s="2" customFormat="1" ht="16.5" customHeight="1">
      <c r="A261" s="38"/>
      <c r="B261" s="39"/>
      <c r="C261" s="259" t="s">
        <v>450</v>
      </c>
      <c r="D261" s="259" t="s">
        <v>199</v>
      </c>
      <c r="E261" s="260" t="s">
        <v>480</v>
      </c>
      <c r="F261" s="261" t="s">
        <v>481</v>
      </c>
      <c r="G261" s="262" t="s">
        <v>162</v>
      </c>
      <c r="H261" s="263">
        <v>954.5</v>
      </c>
      <c r="I261" s="264"/>
      <c r="J261" s="265">
        <f>ROUND(I261*H261,2)</f>
        <v>0</v>
      </c>
      <c r="K261" s="261" t="s">
        <v>19</v>
      </c>
      <c r="L261" s="266"/>
      <c r="M261" s="267" t="s">
        <v>19</v>
      </c>
      <c r="N261" s="268" t="s">
        <v>45</v>
      </c>
      <c r="O261" s="84"/>
      <c r="P261" s="228">
        <f>O261*H261</f>
        <v>0</v>
      </c>
      <c r="Q261" s="228">
        <v>0.00076</v>
      </c>
      <c r="R261" s="228">
        <f>Q261*H261</f>
        <v>0.7254200000000001</v>
      </c>
      <c r="S261" s="228">
        <v>0</v>
      </c>
      <c r="T261" s="229">
        <f>S261*H261</f>
        <v>0</v>
      </c>
      <c r="U261" s="38"/>
      <c r="V261" s="38"/>
      <c r="W261" s="38"/>
      <c r="X261" s="38"/>
      <c r="Y261" s="38"/>
      <c r="Z261" s="38"/>
      <c r="AA261" s="38"/>
      <c r="AB261" s="38"/>
      <c r="AC261" s="38"/>
      <c r="AD261" s="38"/>
      <c r="AE261" s="38"/>
      <c r="AR261" s="230" t="s">
        <v>241</v>
      </c>
      <c r="AT261" s="230" t="s">
        <v>199</v>
      </c>
      <c r="AU261" s="230" t="s">
        <v>82</v>
      </c>
      <c r="AY261" s="17" t="s">
        <v>158</v>
      </c>
      <c r="BE261" s="231">
        <f>IF(N261="základní",J261,0)</f>
        <v>0</v>
      </c>
      <c r="BF261" s="231">
        <f>IF(N261="snížená",J261,0)</f>
        <v>0</v>
      </c>
      <c r="BG261" s="231">
        <f>IF(N261="zákl. přenesená",J261,0)</f>
        <v>0</v>
      </c>
      <c r="BH261" s="231">
        <f>IF(N261="sníž. přenesená",J261,0)</f>
        <v>0</v>
      </c>
      <c r="BI261" s="231">
        <f>IF(N261="nulová",J261,0)</f>
        <v>0</v>
      </c>
      <c r="BJ261" s="17" t="s">
        <v>82</v>
      </c>
      <c r="BK261" s="231">
        <f>ROUND(I261*H261,2)</f>
        <v>0</v>
      </c>
      <c r="BL261" s="17" t="s">
        <v>236</v>
      </c>
      <c r="BM261" s="230" t="s">
        <v>1358</v>
      </c>
    </row>
    <row r="262" spans="1:47" s="2" customFormat="1" ht="12">
      <c r="A262" s="38"/>
      <c r="B262" s="39"/>
      <c r="C262" s="40"/>
      <c r="D262" s="232" t="s">
        <v>165</v>
      </c>
      <c r="E262" s="40"/>
      <c r="F262" s="233" t="s">
        <v>481</v>
      </c>
      <c r="G262" s="40"/>
      <c r="H262" s="40"/>
      <c r="I262" s="136"/>
      <c r="J262" s="40"/>
      <c r="K262" s="40"/>
      <c r="L262" s="44"/>
      <c r="M262" s="234"/>
      <c r="N262" s="235"/>
      <c r="O262" s="84"/>
      <c r="P262" s="84"/>
      <c r="Q262" s="84"/>
      <c r="R262" s="84"/>
      <c r="S262" s="84"/>
      <c r="T262" s="85"/>
      <c r="U262" s="38"/>
      <c r="V262" s="38"/>
      <c r="W262" s="38"/>
      <c r="X262" s="38"/>
      <c r="Y262" s="38"/>
      <c r="Z262" s="38"/>
      <c r="AA262" s="38"/>
      <c r="AB262" s="38"/>
      <c r="AC262" s="38"/>
      <c r="AD262" s="38"/>
      <c r="AE262" s="38"/>
      <c r="AT262" s="17" t="s">
        <v>165</v>
      </c>
      <c r="AU262" s="17" t="s">
        <v>82</v>
      </c>
    </row>
    <row r="263" spans="1:51" s="13" customFormat="1" ht="12">
      <c r="A263" s="13"/>
      <c r="B263" s="236"/>
      <c r="C263" s="237"/>
      <c r="D263" s="232" t="s">
        <v>166</v>
      </c>
      <c r="E263" s="238" t="s">
        <v>19</v>
      </c>
      <c r="F263" s="239" t="s">
        <v>1685</v>
      </c>
      <c r="G263" s="237"/>
      <c r="H263" s="240">
        <v>830</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166</v>
      </c>
      <c r="AU263" s="246" t="s">
        <v>82</v>
      </c>
      <c r="AV263" s="13" t="s">
        <v>85</v>
      </c>
      <c r="AW263" s="13" t="s">
        <v>34</v>
      </c>
      <c r="AX263" s="13" t="s">
        <v>82</v>
      </c>
      <c r="AY263" s="246" t="s">
        <v>158</v>
      </c>
    </row>
    <row r="264" spans="1:51" s="13" customFormat="1" ht="12">
      <c r="A264" s="13"/>
      <c r="B264" s="236"/>
      <c r="C264" s="237"/>
      <c r="D264" s="232" t="s">
        <v>166</v>
      </c>
      <c r="E264" s="237"/>
      <c r="F264" s="239" t="s">
        <v>1686</v>
      </c>
      <c r="G264" s="237"/>
      <c r="H264" s="240">
        <v>954.5</v>
      </c>
      <c r="I264" s="241"/>
      <c r="J264" s="237"/>
      <c r="K264" s="237"/>
      <c r="L264" s="242"/>
      <c r="M264" s="243"/>
      <c r="N264" s="244"/>
      <c r="O264" s="244"/>
      <c r="P264" s="244"/>
      <c r="Q264" s="244"/>
      <c r="R264" s="244"/>
      <c r="S264" s="244"/>
      <c r="T264" s="245"/>
      <c r="U264" s="13"/>
      <c r="V264" s="13"/>
      <c r="W264" s="13"/>
      <c r="X264" s="13"/>
      <c r="Y264" s="13"/>
      <c r="Z264" s="13"/>
      <c r="AA264" s="13"/>
      <c r="AB264" s="13"/>
      <c r="AC264" s="13"/>
      <c r="AD264" s="13"/>
      <c r="AE264" s="13"/>
      <c r="AT264" s="246" t="s">
        <v>166</v>
      </c>
      <c r="AU264" s="246" t="s">
        <v>82</v>
      </c>
      <c r="AV264" s="13" t="s">
        <v>85</v>
      </c>
      <c r="AW264" s="13" t="s">
        <v>4</v>
      </c>
      <c r="AX264" s="13" t="s">
        <v>82</v>
      </c>
      <c r="AY264" s="246" t="s">
        <v>158</v>
      </c>
    </row>
    <row r="265" spans="1:65" s="2" customFormat="1" ht="16.5" customHeight="1">
      <c r="A265" s="38"/>
      <c r="B265" s="39"/>
      <c r="C265" s="259" t="s">
        <v>454</v>
      </c>
      <c r="D265" s="259" t="s">
        <v>199</v>
      </c>
      <c r="E265" s="260" t="s">
        <v>470</v>
      </c>
      <c r="F265" s="261" t="s">
        <v>1687</v>
      </c>
      <c r="G265" s="262" t="s">
        <v>162</v>
      </c>
      <c r="H265" s="263">
        <v>560</v>
      </c>
      <c r="I265" s="264"/>
      <c r="J265" s="265">
        <f>ROUND(I265*H265,2)</f>
        <v>0</v>
      </c>
      <c r="K265" s="261" t="s">
        <v>213</v>
      </c>
      <c r="L265" s="266"/>
      <c r="M265" s="267" t="s">
        <v>19</v>
      </c>
      <c r="N265" s="268" t="s">
        <v>45</v>
      </c>
      <c r="O265" s="84"/>
      <c r="P265" s="228">
        <f>O265*H265</f>
        <v>0</v>
      </c>
      <c r="Q265" s="228">
        <v>0.00048</v>
      </c>
      <c r="R265" s="228">
        <f>Q265*H265</f>
        <v>0.2688</v>
      </c>
      <c r="S265" s="228">
        <v>0</v>
      </c>
      <c r="T265" s="229">
        <f>S265*H265</f>
        <v>0</v>
      </c>
      <c r="U265" s="38"/>
      <c r="V265" s="38"/>
      <c r="W265" s="38"/>
      <c r="X265" s="38"/>
      <c r="Y265" s="38"/>
      <c r="Z265" s="38"/>
      <c r="AA265" s="38"/>
      <c r="AB265" s="38"/>
      <c r="AC265" s="38"/>
      <c r="AD265" s="38"/>
      <c r="AE265" s="38"/>
      <c r="AR265" s="230" t="s">
        <v>241</v>
      </c>
      <c r="AT265" s="230" t="s">
        <v>199</v>
      </c>
      <c r="AU265" s="230" t="s">
        <v>82</v>
      </c>
      <c r="AY265" s="17" t="s">
        <v>158</v>
      </c>
      <c r="BE265" s="231">
        <f>IF(N265="základní",J265,0)</f>
        <v>0</v>
      </c>
      <c r="BF265" s="231">
        <f>IF(N265="snížená",J265,0)</f>
        <v>0</v>
      </c>
      <c r="BG265" s="231">
        <f>IF(N265="zákl. přenesená",J265,0)</f>
        <v>0</v>
      </c>
      <c r="BH265" s="231">
        <f>IF(N265="sníž. přenesená",J265,0)</f>
        <v>0</v>
      </c>
      <c r="BI265" s="231">
        <f>IF(N265="nulová",J265,0)</f>
        <v>0</v>
      </c>
      <c r="BJ265" s="17" t="s">
        <v>82</v>
      </c>
      <c r="BK265" s="231">
        <f>ROUND(I265*H265,2)</f>
        <v>0</v>
      </c>
      <c r="BL265" s="17" t="s">
        <v>236</v>
      </c>
      <c r="BM265" s="230" t="s">
        <v>472</v>
      </c>
    </row>
    <row r="266" spans="1:47" s="2" customFormat="1" ht="12">
      <c r="A266" s="38"/>
      <c r="B266" s="39"/>
      <c r="C266" s="40"/>
      <c r="D266" s="232" t="s">
        <v>165</v>
      </c>
      <c r="E266" s="40"/>
      <c r="F266" s="233" t="s">
        <v>1687</v>
      </c>
      <c r="G266" s="40"/>
      <c r="H266" s="40"/>
      <c r="I266" s="136"/>
      <c r="J266" s="40"/>
      <c r="K266" s="40"/>
      <c r="L266" s="44"/>
      <c r="M266" s="234"/>
      <c r="N266" s="235"/>
      <c r="O266" s="84"/>
      <c r="P266" s="84"/>
      <c r="Q266" s="84"/>
      <c r="R266" s="84"/>
      <c r="S266" s="84"/>
      <c r="T266" s="85"/>
      <c r="U266" s="38"/>
      <c r="V266" s="38"/>
      <c r="W266" s="38"/>
      <c r="X266" s="38"/>
      <c r="Y266" s="38"/>
      <c r="Z266" s="38"/>
      <c r="AA266" s="38"/>
      <c r="AB266" s="38"/>
      <c r="AC266" s="38"/>
      <c r="AD266" s="38"/>
      <c r="AE266" s="38"/>
      <c r="AT266" s="17" t="s">
        <v>165</v>
      </c>
      <c r="AU266" s="17" t="s">
        <v>82</v>
      </c>
    </row>
    <row r="267" spans="1:51" s="13" customFormat="1" ht="12">
      <c r="A267" s="13"/>
      <c r="B267" s="236"/>
      <c r="C267" s="237"/>
      <c r="D267" s="232" t="s">
        <v>166</v>
      </c>
      <c r="E267" s="238" t="s">
        <v>19</v>
      </c>
      <c r="F267" s="239" t="s">
        <v>1688</v>
      </c>
      <c r="G267" s="237"/>
      <c r="H267" s="240">
        <v>560</v>
      </c>
      <c r="I267" s="241"/>
      <c r="J267" s="237"/>
      <c r="K267" s="237"/>
      <c r="L267" s="242"/>
      <c r="M267" s="243"/>
      <c r="N267" s="244"/>
      <c r="O267" s="244"/>
      <c r="P267" s="244"/>
      <c r="Q267" s="244"/>
      <c r="R267" s="244"/>
      <c r="S267" s="244"/>
      <c r="T267" s="245"/>
      <c r="U267" s="13"/>
      <c r="V267" s="13"/>
      <c r="W267" s="13"/>
      <c r="X267" s="13"/>
      <c r="Y267" s="13"/>
      <c r="Z267" s="13"/>
      <c r="AA267" s="13"/>
      <c r="AB267" s="13"/>
      <c r="AC267" s="13"/>
      <c r="AD267" s="13"/>
      <c r="AE267" s="13"/>
      <c r="AT267" s="246" t="s">
        <v>166</v>
      </c>
      <c r="AU267" s="246" t="s">
        <v>82</v>
      </c>
      <c r="AV267" s="13" t="s">
        <v>85</v>
      </c>
      <c r="AW267" s="13" t="s">
        <v>34</v>
      </c>
      <c r="AX267" s="13" t="s">
        <v>82</v>
      </c>
      <c r="AY267" s="246" t="s">
        <v>158</v>
      </c>
    </row>
    <row r="268" spans="1:65" s="2" customFormat="1" ht="16.5" customHeight="1">
      <c r="A268" s="38"/>
      <c r="B268" s="39"/>
      <c r="C268" s="219" t="s">
        <v>459</v>
      </c>
      <c r="D268" s="219" t="s">
        <v>159</v>
      </c>
      <c r="E268" s="220" t="s">
        <v>503</v>
      </c>
      <c r="F268" s="221" t="s">
        <v>504</v>
      </c>
      <c r="G268" s="222" t="s">
        <v>202</v>
      </c>
      <c r="H268" s="223">
        <v>40</v>
      </c>
      <c r="I268" s="224"/>
      <c r="J268" s="225">
        <f>ROUND(I268*H268,2)</f>
        <v>0</v>
      </c>
      <c r="K268" s="221" t="s">
        <v>19</v>
      </c>
      <c r="L268" s="44"/>
      <c r="M268" s="226" t="s">
        <v>19</v>
      </c>
      <c r="N268" s="227" t="s">
        <v>45</v>
      </c>
      <c r="O268" s="84"/>
      <c r="P268" s="228">
        <f>O268*H268</f>
        <v>0</v>
      </c>
      <c r="Q268" s="228">
        <v>0</v>
      </c>
      <c r="R268" s="228">
        <f>Q268*H268</f>
        <v>0</v>
      </c>
      <c r="S268" s="228">
        <v>0</v>
      </c>
      <c r="T268" s="229">
        <f>S268*H268</f>
        <v>0</v>
      </c>
      <c r="U268" s="38"/>
      <c r="V268" s="38"/>
      <c r="W268" s="38"/>
      <c r="X268" s="38"/>
      <c r="Y268" s="38"/>
      <c r="Z268" s="38"/>
      <c r="AA268" s="38"/>
      <c r="AB268" s="38"/>
      <c r="AC268" s="38"/>
      <c r="AD268" s="38"/>
      <c r="AE268" s="38"/>
      <c r="AR268" s="230" t="s">
        <v>236</v>
      </c>
      <c r="AT268" s="230" t="s">
        <v>159</v>
      </c>
      <c r="AU268" s="230" t="s">
        <v>82</v>
      </c>
      <c r="AY268" s="17" t="s">
        <v>158</v>
      </c>
      <c r="BE268" s="231">
        <f>IF(N268="základní",J268,0)</f>
        <v>0</v>
      </c>
      <c r="BF268" s="231">
        <f>IF(N268="snížená",J268,0)</f>
        <v>0</v>
      </c>
      <c r="BG268" s="231">
        <f>IF(N268="zákl. přenesená",J268,0)</f>
        <v>0</v>
      </c>
      <c r="BH268" s="231">
        <f>IF(N268="sníž. přenesená",J268,0)</f>
        <v>0</v>
      </c>
      <c r="BI268" s="231">
        <f>IF(N268="nulová",J268,0)</f>
        <v>0</v>
      </c>
      <c r="BJ268" s="17" t="s">
        <v>82</v>
      </c>
      <c r="BK268" s="231">
        <f>ROUND(I268*H268,2)</f>
        <v>0</v>
      </c>
      <c r="BL268" s="17" t="s">
        <v>236</v>
      </c>
      <c r="BM268" s="230" t="s">
        <v>505</v>
      </c>
    </row>
    <row r="269" spans="1:47" s="2" customFormat="1" ht="12">
      <c r="A269" s="38"/>
      <c r="B269" s="39"/>
      <c r="C269" s="40"/>
      <c r="D269" s="232" t="s">
        <v>165</v>
      </c>
      <c r="E269" s="40"/>
      <c r="F269" s="233" t="s">
        <v>504</v>
      </c>
      <c r="G269" s="40"/>
      <c r="H269" s="40"/>
      <c r="I269" s="136"/>
      <c r="J269" s="40"/>
      <c r="K269" s="40"/>
      <c r="L269" s="44"/>
      <c r="M269" s="234"/>
      <c r="N269" s="235"/>
      <c r="O269" s="84"/>
      <c r="P269" s="84"/>
      <c r="Q269" s="84"/>
      <c r="R269" s="84"/>
      <c r="S269" s="84"/>
      <c r="T269" s="85"/>
      <c r="U269" s="38"/>
      <c r="V269" s="38"/>
      <c r="W269" s="38"/>
      <c r="X269" s="38"/>
      <c r="Y269" s="38"/>
      <c r="Z269" s="38"/>
      <c r="AA269" s="38"/>
      <c r="AB269" s="38"/>
      <c r="AC269" s="38"/>
      <c r="AD269" s="38"/>
      <c r="AE269" s="38"/>
      <c r="AT269" s="17" t="s">
        <v>165</v>
      </c>
      <c r="AU269" s="17" t="s">
        <v>82</v>
      </c>
    </row>
    <row r="270" spans="1:65" s="2" customFormat="1" ht="16.5" customHeight="1">
      <c r="A270" s="38"/>
      <c r="B270" s="39"/>
      <c r="C270" s="259" t="s">
        <v>464</v>
      </c>
      <c r="D270" s="259" t="s">
        <v>199</v>
      </c>
      <c r="E270" s="260" t="s">
        <v>506</v>
      </c>
      <c r="F270" s="261" t="s">
        <v>507</v>
      </c>
      <c r="G270" s="262" t="s">
        <v>508</v>
      </c>
      <c r="H270" s="263">
        <v>40</v>
      </c>
      <c r="I270" s="264"/>
      <c r="J270" s="265">
        <f>ROUND(I270*H270,2)</f>
        <v>0</v>
      </c>
      <c r="K270" s="261" t="s">
        <v>19</v>
      </c>
      <c r="L270" s="266"/>
      <c r="M270" s="267" t="s">
        <v>19</v>
      </c>
      <c r="N270" s="268" t="s">
        <v>45</v>
      </c>
      <c r="O270" s="84"/>
      <c r="P270" s="228">
        <f>O270*H270</f>
        <v>0</v>
      </c>
      <c r="Q270" s="228">
        <v>0.00062</v>
      </c>
      <c r="R270" s="228">
        <f>Q270*H270</f>
        <v>0.0248</v>
      </c>
      <c r="S270" s="228">
        <v>0</v>
      </c>
      <c r="T270" s="229">
        <f>S270*H270</f>
        <v>0</v>
      </c>
      <c r="U270" s="38"/>
      <c r="V270" s="38"/>
      <c r="W270" s="38"/>
      <c r="X270" s="38"/>
      <c r="Y270" s="38"/>
      <c r="Z270" s="38"/>
      <c r="AA270" s="38"/>
      <c r="AB270" s="38"/>
      <c r="AC270" s="38"/>
      <c r="AD270" s="38"/>
      <c r="AE270" s="38"/>
      <c r="AR270" s="230" t="s">
        <v>241</v>
      </c>
      <c r="AT270" s="230" t="s">
        <v>199</v>
      </c>
      <c r="AU270" s="230" t="s">
        <v>82</v>
      </c>
      <c r="AY270" s="17" t="s">
        <v>158</v>
      </c>
      <c r="BE270" s="231">
        <f>IF(N270="základní",J270,0)</f>
        <v>0</v>
      </c>
      <c r="BF270" s="231">
        <f>IF(N270="snížená",J270,0)</f>
        <v>0</v>
      </c>
      <c r="BG270" s="231">
        <f>IF(N270="zákl. přenesená",J270,0)</f>
        <v>0</v>
      </c>
      <c r="BH270" s="231">
        <f>IF(N270="sníž. přenesená",J270,0)</f>
        <v>0</v>
      </c>
      <c r="BI270" s="231">
        <f>IF(N270="nulová",J270,0)</f>
        <v>0</v>
      </c>
      <c r="BJ270" s="17" t="s">
        <v>82</v>
      </c>
      <c r="BK270" s="231">
        <f>ROUND(I270*H270,2)</f>
        <v>0</v>
      </c>
      <c r="BL270" s="17" t="s">
        <v>236</v>
      </c>
      <c r="BM270" s="230" t="s">
        <v>509</v>
      </c>
    </row>
    <row r="271" spans="1:47" s="2" customFormat="1" ht="12">
      <c r="A271" s="38"/>
      <c r="B271" s="39"/>
      <c r="C271" s="40"/>
      <c r="D271" s="232" t="s">
        <v>165</v>
      </c>
      <c r="E271" s="40"/>
      <c r="F271" s="233" t="s">
        <v>507</v>
      </c>
      <c r="G271" s="40"/>
      <c r="H271" s="40"/>
      <c r="I271" s="136"/>
      <c r="J271" s="40"/>
      <c r="K271" s="40"/>
      <c r="L271" s="44"/>
      <c r="M271" s="234"/>
      <c r="N271" s="235"/>
      <c r="O271" s="84"/>
      <c r="P271" s="84"/>
      <c r="Q271" s="84"/>
      <c r="R271" s="84"/>
      <c r="S271" s="84"/>
      <c r="T271" s="85"/>
      <c r="U271" s="38"/>
      <c r="V271" s="38"/>
      <c r="W271" s="38"/>
      <c r="X271" s="38"/>
      <c r="Y271" s="38"/>
      <c r="Z271" s="38"/>
      <c r="AA271" s="38"/>
      <c r="AB271" s="38"/>
      <c r="AC271" s="38"/>
      <c r="AD271" s="38"/>
      <c r="AE271" s="38"/>
      <c r="AT271" s="17" t="s">
        <v>165</v>
      </c>
      <c r="AU271" s="17" t="s">
        <v>82</v>
      </c>
    </row>
    <row r="272" spans="1:51" s="13" customFormat="1" ht="12">
      <c r="A272" s="13"/>
      <c r="B272" s="236"/>
      <c r="C272" s="237"/>
      <c r="D272" s="232" t="s">
        <v>166</v>
      </c>
      <c r="E272" s="238" t="s">
        <v>19</v>
      </c>
      <c r="F272" s="239" t="s">
        <v>1689</v>
      </c>
      <c r="G272" s="237"/>
      <c r="H272" s="240">
        <v>40</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166</v>
      </c>
      <c r="AU272" s="246" t="s">
        <v>82</v>
      </c>
      <c r="AV272" s="13" t="s">
        <v>85</v>
      </c>
      <c r="AW272" s="13" t="s">
        <v>34</v>
      </c>
      <c r="AX272" s="13" t="s">
        <v>82</v>
      </c>
      <c r="AY272" s="246" t="s">
        <v>158</v>
      </c>
    </row>
    <row r="273" spans="1:65" s="2" customFormat="1" ht="21.75" customHeight="1">
      <c r="A273" s="38"/>
      <c r="B273" s="39"/>
      <c r="C273" s="259" t="s">
        <v>469</v>
      </c>
      <c r="D273" s="259" t="s">
        <v>199</v>
      </c>
      <c r="E273" s="260" t="s">
        <v>512</v>
      </c>
      <c r="F273" s="261" t="s">
        <v>513</v>
      </c>
      <c r="G273" s="262" t="s">
        <v>508</v>
      </c>
      <c r="H273" s="263">
        <v>7</v>
      </c>
      <c r="I273" s="264"/>
      <c r="J273" s="265">
        <f>ROUND(I273*H273,2)</f>
        <v>0</v>
      </c>
      <c r="K273" s="261" t="s">
        <v>19</v>
      </c>
      <c r="L273" s="266"/>
      <c r="M273" s="267" t="s">
        <v>19</v>
      </c>
      <c r="N273" s="268" t="s">
        <v>45</v>
      </c>
      <c r="O273" s="84"/>
      <c r="P273" s="228">
        <f>O273*H273</f>
        <v>0</v>
      </c>
      <c r="Q273" s="228">
        <v>0</v>
      </c>
      <c r="R273" s="228">
        <f>Q273*H273</f>
        <v>0</v>
      </c>
      <c r="S273" s="228">
        <v>0</v>
      </c>
      <c r="T273" s="229">
        <f>S273*H273</f>
        <v>0</v>
      </c>
      <c r="U273" s="38"/>
      <c r="V273" s="38"/>
      <c r="W273" s="38"/>
      <c r="X273" s="38"/>
      <c r="Y273" s="38"/>
      <c r="Z273" s="38"/>
      <c r="AA273" s="38"/>
      <c r="AB273" s="38"/>
      <c r="AC273" s="38"/>
      <c r="AD273" s="38"/>
      <c r="AE273" s="38"/>
      <c r="AR273" s="230" t="s">
        <v>241</v>
      </c>
      <c r="AT273" s="230" t="s">
        <v>199</v>
      </c>
      <c r="AU273" s="230" t="s">
        <v>82</v>
      </c>
      <c r="AY273" s="17" t="s">
        <v>158</v>
      </c>
      <c r="BE273" s="231">
        <f>IF(N273="základní",J273,0)</f>
        <v>0</v>
      </c>
      <c r="BF273" s="231">
        <f>IF(N273="snížená",J273,0)</f>
        <v>0</v>
      </c>
      <c r="BG273" s="231">
        <f>IF(N273="zákl. přenesená",J273,0)</f>
        <v>0</v>
      </c>
      <c r="BH273" s="231">
        <f>IF(N273="sníž. přenesená",J273,0)</f>
        <v>0</v>
      </c>
      <c r="BI273" s="231">
        <f>IF(N273="nulová",J273,0)</f>
        <v>0</v>
      </c>
      <c r="BJ273" s="17" t="s">
        <v>82</v>
      </c>
      <c r="BK273" s="231">
        <f>ROUND(I273*H273,2)</f>
        <v>0</v>
      </c>
      <c r="BL273" s="17" t="s">
        <v>236</v>
      </c>
      <c r="BM273" s="230" t="s">
        <v>514</v>
      </c>
    </row>
    <row r="274" spans="1:47" s="2" customFormat="1" ht="12">
      <c r="A274" s="38"/>
      <c r="B274" s="39"/>
      <c r="C274" s="40"/>
      <c r="D274" s="232" t="s">
        <v>165</v>
      </c>
      <c r="E274" s="40"/>
      <c r="F274" s="233" t="s">
        <v>513</v>
      </c>
      <c r="G274" s="40"/>
      <c r="H274" s="40"/>
      <c r="I274" s="136"/>
      <c r="J274" s="40"/>
      <c r="K274" s="40"/>
      <c r="L274" s="44"/>
      <c r="M274" s="234"/>
      <c r="N274" s="235"/>
      <c r="O274" s="84"/>
      <c r="P274" s="84"/>
      <c r="Q274" s="84"/>
      <c r="R274" s="84"/>
      <c r="S274" s="84"/>
      <c r="T274" s="85"/>
      <c r="U274" s="38"/>
      <c r="V274" s="38"/>
      <c r="W274" s="38"/>
      <c r="X274" s="38"/>
      <c r="Y274" s="38"/>
      <c r="Z274" s="38"/>
      <c r="AA274" s="38"/>
      <c r="AB274" s="38"/>
      <c r="AC274" s="38"/>
      <c r="AD274" s="38"/>
      <c r="AE274" s="38"/>
      <c r="AT274" s="17" t="s">
        <v>165</v>
      </c>
      <c r="AU274" s="17" t="s">
        <v>82</v>
      </c>
    </row>
    <row r="275" spans="1:51" s="13" customFormat="1" ht="12">
      <c r="A275" s="13"/>
      <c r="B275" s="236"/>
      <c r="C275" s="237"/>
      <c r="D275" s="232" t="s">
        <v>166</v>
      </c>
      <c r="E275" s="238" t="s">
        <v>19</v>
      </c>
      <c r="F275" s="239" t="s">
        <v>1690</v>
      </c>
      <c r="G275" s="237"/>
      <c r="H275" s="240">
        <v>7</v>
      </c>
      <c r="I275" s="241"/>
      <c r="J275" s="237"/>
      <c r="K275" s="237"/>
      <c r="L275" s="242"/>
      <c r="M275" s="243"/>
      <c r="N275" s="244"/>
      <c r="O275" s="244"/>
      <c r="P275" s="244"/>
      <c r="Q275" s="244"/>
      <c r="R275" s="244"/>
      <c r="S275" s="244"/>
      <c r="T275" s="245"/>
      <c r="U275" s="13"/>
      <c r="V275" s="13"/>
      <c r="W275" s="13"/>
      <c r="X275" s="13"/>
      <c r="Y275" s="13"/>
      <c r="Z275" s="13"/>
      <c r="AA275" s="13"/>
      <c r="AB275" s="13"/>
      <c r="AC275" s="13"/>
      <c r="AD275" s="13"/>
      <c r="AE275" s="13"/>
      <c r="AT275" s="246" t="s">
        <v>166</v>
      </c>
      <c r="AU275" s="246" t="s">
        <v>82</v>
      </c>
      <c r="AV275" s="13" t="s">
        <v>85</v>
      </c>
      <c r="AW275" s="13" t="s">
        <v>34</v>
      </c>
      <c r="AX275" s="13" t="s">
        <v>82</v>
      </c>
      <c r="AY275" s="246" t="s">
        <v>158</v>
      </c>
    </row>
    <row r="276" spans="1:65" s="2" customFormat="1" ht="21.75" customHeight="1">
      <c r="A276" s="38"/>
      <c r="B276" s="39"/>
      <c r="C276" s="219" t="s">
        <v>474</v>
      </c>
      <c r="D276" s="219" t="s">
        <v>159</v>
      </c>
      <c r="E276" s="220" t="s">
        <v>517</v>
      </c>
      <c r="F276" s="221" t="s">
        <v>518</v>
      </c>
      <c r="G276" s="222" t="s">
        <v>202</v>
      </c>
      <c r="H276" s="223">
        <v>133</v>
      </c>
      <c r="I276" s="224"/>
      <c r="J276" s="225">
        <f>ROUND(I276*H276,2)</f>
        <v>0</v>
      </c>
      <c r="K276" s="221" t="s">
        <v>213</v>
      </c>
      <c r="L276" s="44"/>
      <c r="M276" s="226" t="s">
        <v>19</v>
      </c>
      <c r="N276" s="227" t="s">
        <v>45</v>
      </c>
      <c r="O276" s="84"/>
      <c r="P276" s="228">
        <f>O276*H276</f>
        <v>0</v>
      </c>
      <c r="Q276" s="228">
        <v>0</v>
      </c>
      <c r="R276" s="228">
        <f>Q276*H276</f>
        <v>0</v>
      </c>
      <c r="S276" s="228">
        <v>0</v>
      </c>
      <c r="T276" s="229">
        <f>S276*H276</f>
        <v>0</v>
      </c>
      <c r="U276" s="38"/>
      <c r="V276" s="38"/>
      <c r="W276" s="38"/>
      <c r="X276" s="38"/>
      <c r="Y276" s="38"/>
      <c r="Z276" s="38"/>
      <c r="AA276" s="38"/>
      <c r="AB276" s="38"/>
      <c r="AC276" s="38"/>
      <c r="AD276" s="38"/>
      <c r="AE276" s="38"/>
      <c r="AR276" s="230" t="s">
        <v>236</v>
      </c>
      <c r="AT276" s="230" t="s">
        <v>159</v>
      </c>
      <c r="AU276" s="230" t="s">
        <v>82</v>
      </c>
      <c r="AY276" s="17" t="s">
        <v>158</v>
      </c>
      <c r="BE276" s="231">
        <f>IF(N276="základní",J276,0)</f>
        <v>0</v>
      </c>
      <c r="BF276" s="231">
        <f>IF(N276="snížená",J276,0)</f>
        <v>0</v>
      </c>
      <c r="BG276" s="231">
        <f>IF(N276="zákl. přenesená",J276,0)</f>
        <v>0</v>
      </c>
      <c r="BH276" s="231">
        <f>IF(N276="sníž. přenesená",J276,0)</f>
        <v>0</v>
      </c>
      <c r="BI276" s="231">
        <f>IF(N276="nulová",J276,0)</f>
        <v>0</v>
      </c>
      <c r="BJ276" s="17" t="s">
        <v>82</v>
      </c>
      <c r="BK276" s="231">
        <f>ROUND(I276*H276,2)</f>
        <v>0</v>
      </c>
      <c r="BL276" s="17" t="s">
        <v>236</v>
      </c>
      <c r="BM276" s="230" t="s">
        <v>519</v>
      </c>
    </row>
    <row r="277" spans="1:47" s="2" customFormat="1" ht="12">
      <c r="A277" s="38"/>
      <c r="B277" s="39"/>
      <c r="C277" s="40"/>
      <c r="D277" s="232" t="s">
        <v>165</v>
      </c>
      <c r="E277" s="40"/>
      <c r="F277" s="233" t="s">
        <v>518</v>
      </c>
      <c r="G277" s="40"/>
      <c r="H277" s="40"/>
      <c r="I277" s="136"/>
      <c r="J277" s="40"/>
      <c r="K277" s="40"/>
      <c r="L277" s="44"/>
      <c r="M277" s="234"/>
      <c r="N277" s="235"/>
      <c r="O277" s="84"/>
      <c r="P277" s="84"/>
      <c r="Q277" s="84"/>
      <c r="R277" s="84"/>
      <c r="S277" s="84"/>
      <c r="T277" s="85"/>
      <c r="U277" s="38"/>
      <c r="V277" s="38"/>
      <c r="W277" s="38"/>
      <c r="X277" s="38"/>
      <c r="Y277" s="38"/>
      <c r="Z277" s="38"/>
      <c r="AA277" s="38"/>
      <c r="AB277" s="38"/>
      <c r="AC277" s="38"/>
      <c r="AD277" s="38"/>
      <c r="AE277" s="38"/>
      <c r="AT277" s="17" t="s">
        <v>165</v>
      </c>
      <c r="AU277" s="17" t="s">
        <v>82</v>
      </c>
    </row>
    <row r="278" spans="1:51" s="13" customFormat="1" ht="12">
      <c r="A278" s="13"/>
      <c r="B278" s="236"/>
      <c r="C278" s="237"/>
      <c r="D278" s="232" t="s">
        <v>166</v>
      </c>
      <c r="E278" s="238" t="s">
        <v>19</v>
      </c>
      <c r="F278" s="239" t="s">
        <v>1691</v>
      </c>
      <c r="G278" s="237"/>
      <c r="H278" s="240">
        <v>133</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166</v>
      </c>
      <c r="AU278" s="246" t="s">
        <v>82</v>
      </c>
      <c r="AV278" s="13" t="s">
        <v>85</v>
      </c>
      <c r="AW278" s="13" t="s">
        <v>34</v>
      </c>
      <c r="AX278" s="13" t="s">
        <v>82</v>
      </c>
      <c r="AY278" s="246" t="s">
        <v>158</v>
      </c>
    </row>
    <row r="279" spans="1:65" s="2" customFormat="1" ht="16.5" customHeight="1">
      <c r="A279" s="38"/>
      <c r="B279" s="39"/>
      <c r="C279" s="219" t="s">
        <v>479</v>
      </c>
      <c r="D279" s="219" t="s">
        <v>159</v>
      </c>
      <c r="E279" s="220" t="s">
        <v>522</v>
      </c>
      <c r="F279" s="221" t="s">
        <v>523</v>
      </c>
      <c r="G279" s="222" t="s">
        <v>162</v>
      </c>
      <c r="H279" s="223">
        <v>80</v>
      </c>
      <c r="I279" s="224"/>
      <c r="J279" s="225">
        <f>ROUND(I279*H279,2)</f>
        <v>0</v>
      </c>
      <c r="K279" s="221" t="s">
        <v>213</v>
      </c>
      <c r="L279" s="44"/>
      <c r="M279" s="226" t="s">
        <v>19</v>
      </c>
      <c r="N279" s="227" t="s">
        <v>45</v>
      </c>
      <c r="O279" s="84"/>
      <c r="P279" s="228">
        <f>O279*H279</f>
        <v>0</v>
      </c>
      <c r="Q279" s="228">
        <v>5E-05</v>
      </c>
      <c r="R279" s="228">
        <f>Q279*H279</f>
        <v>0.004</v>
      </c>
      <c r="S279" s="228">
        <v>0</v>
      </c>
      <c r="T279" s="229">
        <f>S279*H279</f>
        <v>0</v>
      </c>
      <c r="U279" s="38"/>
      <c r="V279" s="38"/>
      <c r="W279" s="38"/>
      <c r="X279" s="38"/>
      <c r="Y279" s="38"/>
      <c r="Z279" s="38"/>
      <c r="AA279" s="38"/>
      <c r="AB279" s="38"/>
      <c r="AC279" s="38"/>
      <c r="AD279" s="38"/>
      <c r="AE279" s="38"/>
      <c r="AR279" s="230" t="s">
        <v>236</v>
      </c>
      <c r="AT279" s="230" t="s">
        <v>159</v>
      </c>
      <c r="AU279" s="230" t="s">
        <v>82</v>
      </c>
      <c r="AY279" s="17" t="s">
        <v>158</v>
      </c>
      <c r="BE279" s="231">
        <f>IF(N279="základní",J279,0)</f>
        <v>0</v>
      </c>
      <c r="BF279" s="231">
        <f>IF(N279="snížená",J279,0)</f>
        <v>0</v>
      </c>
      <c r="BG279" s="231">
        <f>IF(N279="zákl. přenesená",J279,0)</f>
        <v>0</v>
      </c>
      <c r="BH279" s="231">
        <f>IF(N279="sníž. přenesená",J279,0)</f>
        <v>0</v>
      </c>
      <c r="BI279" s="231">
        <f>IF(N279="nulová",J279,0)</f>
        <v>0</v>
      </c>
      <c r="BJ279" s="17" t="s">
        <v>82</v>
      </c>
      <c r="BK279" s="231">
        <f>ROUND(I279*H279,2)</f>
        <v>0</v>
      </c>
      <c r="BL279" s="17" t="s">
        <v>236</v>
      </c>
      <c r="BM279" s="230" t="s">
        <v>524</v>
      </c>
    </row>
    <row r="280" spans="1:47" s="2" customFormat="1" ht="12">
      <c r="A280" s="38"/>
      <c r="B280" s="39"/>
      <c r="C280" s="40"/>
      <c r="D280" s="232" t="s">
        <v>165</v>
      </c>
      <c r="E280" s="40"/>
      <c r="F280" s="233" t="s">
        <v>525</v>
      </c>
      <c r="G280" s="40"/>
      <c r="H280" s="40"/>
      <c r="I280" s="136"/>
      <c r="J280" s="40"/>
      <c r="K280" s="40"/>
      <c r="L280" s="44"/>
      <c r="M280" s="234"/>
      <c r="N280" s="235"/>
      <c r="O280" s="84"/>
      <c r="P280" s="84"/>
      <c r="Q280" s="84"/>
      <c r="R280" s="84"/>
      <c r="S280" s="84"/>
      <c r="T280" s="85"/>
      <c r="U280" s="38"/>
      <c r="V280" s="38"/>
      <c r="W280" s="38"/>
      <c r="X280" s="38"/>
      <c r="Y280" s="38"/>
      <c r="Z280" s="38"/>
      <c r="AA280" s="38"/>
      <c r="AB280" s="38"/>
      <c r="AC280" s="38"/>
      <c r="AD280" s="38"/>
      <c r="AE280" s="38"/>
      <c r="AT280" s="17" t="s">
        <v>165</v>
      </c>
      <c r="AU280" s="17" t="s">
        <v>82</v>
      </c>
    </row>
    <row r="281" spans="1:47" s="2" customFormat="1" ht="12">
      <c r="A281" s="38"/>
      <c r="B281" s="39"/>
      <c r="C281" s="40"/>
      <c r="D281" s="232" t="s">
        <v>216</v>
      </c>
      <c r="E281" s="40"/>
      <c r="F281" s="258" t="s">
        <v>526</v>
      </c>
      <c r="G281" s="40"/>
      <c r="H281" s="40"/>
      <c r="I281" s="136"/>
      <c r="J281" s="40"/>
      <c r="K281" s="40"/>
      <c r="L281" s="44"/>
      <c r="M281" s="234"/>
      <c r="N281" s="235"/>
      <c r="O281" s="84"/>
      <c r="P281" s="84"/>
      <c r="Q281" s="84"/>
      <c r="R281" s="84"/>
      <c r="S281" s="84"/>
      <c r="T281" s="85"/>
      <c r="U281" s="38"/>
      <c r="V281" s="38"/>
      <c r="W281" s="38"/>
      <c r="X281" s="38"/>
      <c r="Y281" s="38"/>
      <c r="Z281" s="38"/>
      <c r="AA281" s="38"/>
      <c r="AB281" s="38"/>
      <c r="AC281" s="38"/>
      <c r="AD281" s="38"/>
      <c r="AE281" s="38"/>
      <c r="AT281" s="17" t="s">
        <v>216</v>
      </c>
      <c r="AU281" s="17" t="s">
        <v>82</v>
      </c>
    </row>
    <row r="282" spans="1:51" s="13" customFormat="1" ht="12">
      <c r="A282" s="13"/>
      <c r="B282" s="236"/>
      <c r="C282" s="237"/>
      <c r="D282" s="232" t="s">
        <v>166</v>
      </c>
      <c r="E282" s="238" t="s">
        <v>19</v>
      </c>
      <c r="F282" s="239" t="s">
        <v>282</v>
      </c>
      <c r="G282" s="237"/>
      <c r="H282" s="240">
        <v>20</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166</v>
      </c>
      <c r="AU282" s="246" t="s">
        <v>82</v>
      </c>
      <c r="AV282" s="13" t="s">
        <v>85</v>
      </c>
      <c r="AW282" s="13" t="s">
        <v>34</v>
      </c>
      <c r="AX282" s="13" t="s">
        <v>74</v>
      </c>
      <c r="AY282" s="246" t="s">
        <v>158</v>
      </c>
    </row>
    <row r="283" spans="1:51" s="13" customFormat="1" ht="12">
      <c r="A283" s="13"/>
      <c r="B283" s="236"/>
      <c r="C283" s="237"/>
      <c r="D283" s="232" t="s">
        <v>166</v>
      </c>
      <c r="E283" s="238" t="s">
        <v>19</v>
      </c>
      <c r="F283" s="239" t="s">
        <v>1692</v>
      </c>
      <c r="G283" s="237"/>
      <c r="H283" s="240">
        <v>60</v>
      </c>
      <c r="I283" s="241"/>
      <c r="J283" s="237"/>
      <c r="K283" s="237"/>
      <c r="L283" s="242"/>
      <c r="M283" s="243"/>
      <c r="N283" s="244"/>
      <c r="O283" s="244"/>
      <c r="P283" s="244"/>
      <c r="Q283" s="244"/>
      <c r="R283" s="244"/>
      <c r="S283" s="244"/>
      <c r="T283" s="245"/>
      <c r="U283" s="13"/>
      <c r="V283" s="13"/>
      <c r="W283" s="13"/>
      <c r="X283" s="13"/>
      <c r="Y283" s="13"/>
      <c r="Z283" s="13"/>
      <c r="AA283" s="13"/>
      <c r="AB283" s="13"/>
      <c r="AC283" s="13"/>
      <c r="AD283" s="13"/>
      <c r="AE283" s="13"/>
      <c r="AT283" s="246" t="s">
        <v>166</v>
      </c>
      <c r="AU283" s="246" t="s">
        <v>82</v>
      </c>
      <c r="AV283" s="13" t="s">
        <v>85</v>
      </c>
      <c r="AW283" s="13" t="s">
        <v>34</v>
      </c>
      <c r="AX283" s="13" t="s">
        <v>74</v>
      </c>
      <c r="AY283" s="246" t="s">
        <v>158</v>
      </c>
    </row>
    <row r="284" spans="1:51" s="14" customFormat="1" ht="12">
      <c r="A284" s="14"/>
      <c r="B284" s="247"/>
      <c r="C284" s="248"/>
      <c r="D284" s="232" t="s">
        <v>166</v>
      </c>
      <c r="E284" s="249" t="s">
        <v>19</v>
      </c>
      <c r="F284" s="250" t="s">
        <v>175</v>
      </c>
      <c r="G284" s="248"/>
      <c r="H284" s="251">
        <v>80</v>
      </c>
      <c r="I284" s="252"/>
      <c r="J284" s="248"/>
      <c r="K284" s="248"/>
      <c r="L284" s="253"/>
      <c r="M284" s="254"/>
      <c r="N284" s="255"/>
      <c r="O284" s="255"/>
      <c r="P284" s="255"/>
      <c r="Q284" s="255"/>
      <c r="R284" s="255"/>
      <c r="S284" s="255"/>
      <c r="T284" s="256"/>
      <c r="U284" s="14"/>
      <c r="V284" s="14"/>
      <c r="W284" s="14"/>
      <c r="X284" s="14"/>
      <c r="Y284" s="14"/>
      <c r="Z284" s="14"/>
      <c r="AA284" s="14"/>
      <c r="AB284" s="14"/>
      <c r="AC284" s="14"/>
      <c r="AD284" s="14"/>
      <c r="AE284" s="14"/>
      <c r="AT284" s="257" t="s">
        <v>166</v>
      </c>
      <c r="AU284" s="257" t="s">
        <v>82</v>
      </c>
      <c r="AV284" s="14" t="s">
        <v>163</v>
      </c>
      <c r="AW284" s="14" t="s">
        <v>34</v>
      </c>
      <c r="AX284" s="14" t="s">
        <v>82</v>
      </c>
      <c r="AY284" s="257" t="s">
        <v>158</v>
      </c>
    </row>
    <row r="285" spans="1:65" s="2" customFormat="1" ht="16.5" customHeight="1">
      <c r="A285" s="38"/>
      <c r="B285" s="39"/>
      <c r="C285" s="259" t="s">
        <v>485</v>
      </c>
      <c r="D285" s="259" t="s">
        <v>199</v>
      </c>
      <c r="E285" s="260" t="s">
        <v>529</v>
      </c>
      <c r="F285" s="261" t="s">
        <v>530</v>
      </c>
      <c r="G285" s="262" t="s">
        <v>531</v>
      </c>
      <c r="H285" s="263">
        <v>59.52</v>
      </c>
      <c r="I285" s="264"/>
      <c r="J285" s="265">
        <f>ROUND(I285*H285,2)</f>
        <v>0</v>
      </c>
      <c r="K285" s="261" t="s">
        <v>213</v>
      </c>
      <c r="L285" s="266"/>
      <c r="M285" s="267" t="s">
        <v>19</v>
      </c>
      <c r="N285" s="268" t="s">
        <v>45</v>
      </c>
      <c r="O285" s="84"/>
      <c r="P285" s="228">
        <f>O285*H285</f>
        <v>0</v>
      </c>
      <c r="Q285" s="228">
        <v>0.001</v>
      </c>
      <c r="R285" s="228">
        <f>Q285*H285</f>
        <v>0.05952</v>
      </c>
      <c r="S285" s="228">
        <v>0</v>
      </c>
      <c r="T285" s="229">
        <f>S285*H285</f>
        <v>0</v>
      </c>
      <c r="U285" s="38"/>
      <c r="V285" s="38"/>
      <c r="W285" s="38"/>
      <c r="X285" s="38"/>
      <c r="Y285" s="38"/>
      <c r="Z285" s="38"/>
      <c r="AA285" s="38"/>
      <c r="AB285" s="38"/>
      <c r="AC285" s="38"/>
      <c r="AD285" s="38"/>
      <c r="AE285" s="38"/>
      <c r="AR285" s="230" t="s">
        <v>241</v>
      </c>
      <c r="AT285" s="230" t="s">
        <v>199</v>
      </c>
      <c r="AU285" s="230" t="s">
        <v>82</v>
      </c>
      <c r="AY285" s="17" t="s">
        <v>158</v>
      </c>
      <c r="BE285" s="231">
        <f>IF(N285="základní",J285,0)</f>
        <v>0</v>
      </c>
      <c r="BF285" s="231">
        <f>IF(N285="snížená",J285,0)</f>
        <v>0</v>
      </c>
      <c r="BG285" s="231">
        <f>IF(N285="zákl. přenesená",J285,0)</f>
        <v>0</v>
      </c>
      <c r="BH285" s="231">
        <f>IF(N285="sníž. přenesená",J285,0)</f>
        <v>0</v>
      </c>
      <c r="BI285" s="231">
        <f>IF(N285="nulová",J285,0)</f>
        <v>0</v>
      </c>
      <c r="BJ285" s="17" t="s">
        <v>82</v>
      </c>
      <c r="BK285" s="231">
        <f>ROUND(I285*H285,2)</f>
        <v>0</v>
      </c>
      <c r="BL285" s="17" t="s">
        <v>236</v>
      </c>
      <c r="BM285" s="230" t="s">
        <v>532</v>
      </c>
    </row>
    <row r="286" spans="1:47" s="2" customFormat="1" ht="12">
      <c r="A286" s="38"/>
      <c r="B286" s="39"/>
      <c r="C286" s="40"/>
      <c r="D286" s="232" t="s">
        <v>165</v>
      </c>
      <c r="E286" s="40"/>
      <c r="F286" s="233" t="s">
        <v>530</v>
      </c>
      <c r="G286" s="40"/>
      <c r="H286" s="40"/>
      <c r="I286" s="136"/>
      <c r="J286" s="40"/>
      <c r="K286" s="40"/>
      <c r="L286" s="44"/>
      <c r="M286" s="234"/>
      <c r="N286" s="235"/>
      <c r="O286" s="84"/>
      <c r="P286" s="84"/>
      <c r="Q286" s="84"/>
      <c r="R286" s="84"/>
      <c r="S286" s="84"/>
      <c r="T286" s="85"/>
      <c r="U286" s="38"/>
      <c r="V286" s="38"/>
      <c r="W286" s="38"/>
      <c r="X286" s="38"/>
      <c r="Y286" s="38"/>
      <c r="Z286" s="38"/>
      <c r="AA286" s="38"/>
      <c r="AB286" s="38"/>
      <c r="AC286" s="38"/>
      <c r="AD286" s="38"/>
      <c r="AE286" s="38"/>
      <c r="AT286" s="17" t="s">
        <v>165</v>
      </c>
      <c r="AU286" s="17" t="s">
        <v>82</v>
      </c>
    </row>
    <row r="287" spans="1:51" s="13" customFormat="1" ht="12">
      <c r="A287" s="13"/>
      <c r="B287" s="236"/>
      <c r="C287" s="237"/>
      <c r="D287" s="232" t="s">
        <v>166</v>
      </c>
      <c r="E287" s="238" t="s">
        <v>19</v>
      </c>
      <c r="F287" s="239" t="s">
        <v>1693</v>
      </c>
      <c r="G287" s="237"/>
      <c r="H287" s="240">
        <v>49.6</v>
      </c>
      <c r="I287" s="241"/>
      <c r="J287" s="237"/>
      <c r="K287" s="237"/>
      <c r="L287" s="242"/>
      <c r="M287" s="243"/>
      <c r="N287" s="244"/>
      <c r="O287" s="244"/>
      <c r="P287" s="244"/>
      <c r="Q287" s="244"/>
      <c r="R287" s="244"/>
      <c r="S287" s="244"/>
      <c r="T287" s="245"/>
      <c r="U287" s="13"/>
      <c r="V287" s="13"/>
      <c r="W287" s="13"/>
      <c r="X287" s="13"/>
      <c r="Y287" s="13"/>
      <c r="Z287" s="13"/>
      <c r="AA287" s="13"/>
      <c r="AB287" s="13"/>
      <c r="AC287" s="13"/>
      <c r="AD287" s="13"/>
      <c r="AE287" s="13"/>
      <c r="AT287" s="246" t="s">
        <v>166</v>
      </c>
      <c r="AU287" s="246" t="s">
        <v>82</v>
      </c>
      <c r="AV287" s="13" t="s">
        <v>85</v>
      </c>
      <c r="AW287" s="13" t="s">
        <v>34</v>
      </c>
      <c r="AX287" s="13" t="s">
        <v>82</v>
      </c>
      <c r="AY287" s="246" t="s">
        <v>158</v>
      </c>
    </row>
    <row r="288" spans="1:51" s="13" customFormat="1" ht="12">
      <c r="A288" s="13"/>
      <c r="B288" s="236"/>
      <c r="C288" s="237"/>
      <c r="D288" s="232" t="s">
        <v>166</v>
      </c>
      <c r="E288" s="237"/>
      <c r="F288" s="239" t="s">
        <v>1694</v>
      </c>
      <c r="G288" s="237"/>
      <c r="H288" s="240">
        <v>59.52</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166</v>
      </c>
      <c r="AU288" s="246" t="s">
        <v>82</v>
      </c>
      <c r="AV288" s="13" t="s">
        <v>85</v>
      </c>
      <c r="AW288" s="13" t="s">
        <v>4</v>
      </c>
      <c r="AX288" s="13" t="s">
        <v>82</v>
      </c>
      <c r="AY288" s="246" t="s">
        <v>158</v>
      </c>
    </row>
    <row r="289" spans="1:65" s="2" customFormat="1" ht="21.75" customHeight="1">
      <c r="A289" s="38"/>
      <c r="B289" s="39"/>
      <c r="C289" s="219" t="s">
        <v>491</v>
      </c>
      <c r="D289" s="219" t="s">
        <v>159</v>
      </c>
      <c r="E289" s="220" t="s">
        <v>536</v>
      </c>
      <c r="F289" s="221" t="s">
        <v>537</v>
      </c>
      <c r="G289" s="222" t="s">
        <v>162</v>
      </c>
      <c r="H289" s="223">
        <v>375</v>
      </c>
      <c r="I289" s="224"/>
      <c r="J289" s="225">
        <f>ROUND(I289*H289,2)</f>
        <v>0</v>
      </c>
      <c r="K289" s="221" t="s">
        <v>19</v>
      </c>
      <c r="L289" s="44"/>
      <c r="M289" s="226" t="s">
        <v>19</v>
      </c>
      <c r="N289" s="227" t="s">
        <v>45</v>
      </c>
      <c r="O289" s="84"/>
      <c r="P289" s="228">
        <f>O289*H289</f>
        <v>0</v>
      </c>
      <c r="Q289" s="228">
        <v>0</v>
      </c>
      <c r="R289" s="228">
        <f>Q289*H289</f>
        <v>0</v>
      </c>
      <c r="S289" s="228">
        <v>0</v>
      </c>
      <c r="T289" s="229">
        <f>S289*H289</f>
        <v>0</v>
      </c>
      <c r="U289" s="38"/>
      <c r="V289" s="38"/>
      <c r="W289" s="38"/>
      <c r="X289" s="38"/>
      <c r="Y289" s="38"/>
      <c r="Z289" s="38"/>
      <c r="AA289" s="38"/>
      <c r="AB289" s="38"/>
      <c r="AC289" s="38"/>
      <c r="AD289" s="38"/>
      <c r="AE289" s="38"/>
      <c r="AR289" s="230" t="s">
        <v>236</v>
      </c>
      <c r="AT289" s="230" t="s">
        <v>159</v>
      </c>
      <c r="AU289" s="230" t="s">
        <v>82</v>
      </c>
      <c r="AY289" s="17" t="s">
        <v>158</v>
      </c>
      <c r="BE289" s="231">
        <f>IF(N289="základní",J289,0)</f>
        <v>0</v>
      </c>
      <c r="BF289" s="231">
        <f>IF(N289="snížená",J289,0)</f>
        <v>0</v>
      </c>
      <c r="BG289" s="231">
        <f>IF(N289="zákl. přenesená",J289,0)</f>
        <v>0</v>
      </c>
      <c r="BH289" s="231">
        <f>IF(N289="sníž. přenesená",J289,0)</f>
        <v>0</v>
      </c>
      <c r="BI289" s="231">
        <f>IF(N289="nulová",J289,0)</f>
        <v>0</v>
      </c>
      <c r="BJ289" s="17" t="s">
        <v>82</v>
      </c>
      <c r="BK289" s="231">
        <f>ROUND(I289*H289,2)</f>
        <v>0</v>
      </c>
      <c r="BL289" s="17" t="s">
        <v>236</v>
      </c>
      <c r="BM289" s="230" t="s">
        <v>538</v>
      </c>
    </row>
    <row r="290" spans="1:47" s="2" customFormat="1" ht="12">
      <c r="A290" s="38"/>
      <c r="B290" s="39"/>
      <c r="C290" s="40"/>
      <c r="D290" s="232" t="s">
        <v>165</v>
      </c>
      <c r="E290" s="40"/>
      <c r="F290" s="233" t="s">
        <v>539</v>
      </c>
      <c r="G290" s="40"/>
      <c r="H290" s="40"/>
      <c r="I290" s="136"/>
      <c r="J290" s="40"/>
      <c r="K290" s="40"/>
      <c r="L290" s="44"/>
      <c r="M290" s="234"/>
      <c r="N290" s="235"/>
      <c r="O290" s="84"/>
      <c r="P290" s="84"/>
      <c r="Q290" s="84"/>
      <c r="R290" s="84"/>
      <c r="S290" s="84"/>
      <c r="T290" s="85"/>
      <c r="U290" s="38"/>
      <c r="V290" s="38"/>
      <c r="W290" s="38"/>
      <c r="X290" s="38"/>
      <c r="Y290" s="38"/>
      <c r="Z290" s="38"/>
      <c r="AA290" s="38"/>
      <c r="AB290" s="38"/>
      <c r="AC290" s="38"/>
      <c r="AD290" s="38"/>
      <c r="AE290" s="38"/>
      <c r="AT290" s="17" t="s">
        <v>165</v>
      </c>
      <c r="AU290" s="17" t="s">
        <v>82</v>
      </c>
    </row>
    <row r="291" spans="1:51" s="13" customFormat="1" ht="12">
      <c r="A291" s="13"/>
      <c r="B291" s="236"/>
      <c r="C291" s="237"/>
      <c r="D291" s="232" t="s">
        <v>166</v>
      </c>
      <c r="E291" s="238" t="s">
        <v>19</v>
      </c>
      <c r="F291" s="239" t="s">
        <v>1695</v>
      </c>
      <c r="G291" s="237"/>
      <c r="H291" s="240">
        <v>375</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166</v>
      </c>
      <c r="AU291" s="246" t="s">
        <v>82</v>
      </c>
      <c r="AV291" s="13" t="s">
        <v>85</v>
      </c>
      <c r="AW291" s="13" t="s">
        <v>34</v>
      </c>
      <c r="AX291" s="13" t="s">
        <v>82</v>
      </c>
      <c r="AY291" s="246" t="s">
        <v>158</v>
      </c>
    </row>
    <row r="292" spans="1:65" s="2" customFormat="1" ht="16.5" customHeight="1">
      <c r="A292" s="38"/>
      <c r="B292" s="39"/>
      <c r="C292" s="259" t="s">
        <v>496</v>
      </c>
      <c r="D292" s="259" t="s">
        <v>199</v>
      </c>
      <c r="E292" s="260" t="s">
        <v>542</v>
      </c>
      <c r="F292" s="261" t="s">
        <v>543</v>
      </c>
      <c r="G292" s="262" t="s">
        <v>531</v>
      </c>
      <c r="H292" s="263">
        <v>472.5</v>
      </c>
      <c r="I292" s="264"/>
      <c r="J292" s="265">
        <f>ROUND(I292*H292,2)</f>
        <v>0</v>
      </c>
      <c r="K292" s="261" t="s">
        <v>213</v>
      </c>
      <c r="L292" s="266"/>
      <c r="M292" s="267" t="s">
        <v>19</v>
      </c>
      <c r="N292" s="268" t="s">
        <v>45</v>
      </c>
      <c r="O292" s="84"/>
      <c r="P292" s="228">
        <f>O292*H292</f>
        <v>0</v>
      </c>
      <c r="Q292" s="228">
        <v>0.001</v>
      </c>
      <c r="R292" s="228">
        <f>Q292*H292</f>
        <v>0.47250000000000003</v>
      </c>
      <c r="S292" s="228">
        <v>0</v>
      </c>
      <c r="T292" s="229">
        <f>S292*H292</f>
        <v>0</v>
      </c>
      <c r="U292" s="38"/>
      <c r="V292" s="38"/>
      <c r="W292" s="38"/>
      <c r="X292" s="38"/>
      <c r="Y292" s="38"/>
      <c r="Z292" s="38"/>
      <c r="AA292" s="38"/>
      <c r="AB292" s="38"/>
      <c r="AC292" s="38"/>
      <c r="AD292" s="38"/>
      <c r="AE292" s="38"/>
      <c r="AR292" s="230" t="s">
        <v>241</v>
      </c>
      <c r="AT292" s="230" t="s">
        <v>199</v>
      </c>
      <c r="AU292" s="230" t="s">
        <v>82</v>
      </c>
      <c r="AY292" s="17" t="s">
        <v>158</v>
      </c>
      <c r="BE292" s="231">
        <f>IF(N292="základní",J292,0)</f>
        <v>0</v>
      </c>
      <c r="BF292" s="231">
        <f>IF(N292="snížená",J292,0)</f>
        <v>0</v>
      </c>
      <c r="BG292" s="231">
        <f>IF(N292="zákl. přenesená",J292,0)</f>
        <v>0</v>
      </c>
      <c r="BH292" s="231">
        <f>IF(N292="sníž. přenesená",J292,0)</f>
        <v>0</v>
      </c>
      <c r="BI292" s="231">
        <f>IF(N292="nulová",J292,0)</f>
        <v>0</v>
      </c>
      <c r="BJ292" s="17" t="s">
        <v>82</v>
      </c>
      <c r="BK292" s="231">
        <f>ROUND(I292*H292,2)</f>
        <v>0</v>
      </c>
      <c r="BL292" s="17" t="s">
        <v>236</v>
      </c>
      <c r="BM292" s="230" t="s">
        <v>544</v>
      </c>
    </row>
    <row r="293" spans="1:47" s="2" customFormat="1" ht="12">
      <c r="A293" s="38"/>
      <c r="B293" s="39"/>
      <c r="C293" s="40"/>
      <c r="D293" s="232" t="s">
        <v>165</v>
      </c>
      <c r="E293" s="40"/>
      <c r="F293" s="233" t="s">
        <v>543</v>
      </c>
      <c r="G293" s="40"/>
      <c r="H293" s="40"/>
      <c r="I293" s="136"/>
      <c r="J293" s="40"/>
      <c r="K293" s="40"/>
      <c r="L293" s="44"/>
      <c r="M293" s="234"/>
      <c r="N293" s="235"/>
      <c r="O293" s="84"/>
      <c r="P293" s="84"/>
      <c r="Q293" s="84"/>
      <c r="R293" s="84"/>
      <c r="S293" s="84"/>
      <c r="T293" s="85"/>
      <c r="U293" s="38"/>
      <c r="V293" s="38"/>
      <c r="W293" s="38"/>
      <c r="X293" s="38"/>
      <c r="Y293" s="38"/>
      <c r="Z293" s="38"/>
      <c r="AA293" s="38"/>
      <c r="AB293" s="38"/>
      <c r="AC293" s="38"/>
      <c r="AD293" s="38"/>
      <c r="AE293" s="38"/>
      <c r="AT293" s="17" t="s">
        <v>165</v>
      </c>
      <c r="AU293" s="17" t="s">
        <v>82</v>
      </c>
    </row>
    <row r="294" spans="1:47" s="2" customFormat="1" ht="12">
      <c r="A294" s="38"/>
      <c r="B294" s="39"/>
      <c r="C294" s="40"/>
      <c r="D294" s="232" t="s">
        <v>181</v>
      </c>
      <c r="E294" s="40"/>
      <c r="F294" s="258" t="s">
        <v>545</v>
      </c>
      <c r="G294" s="40"/>
      <c r="H294" s="40"/>
      <c r="I294" s="136"/>
      <c r="J294" s="40"/>
      <c r="K294" s="40"/>
      <c r="L294" s="44"/>
      <c r="M294" s="234"/>
      <c r="N294" s="235"/>
      <c r="O294" s="84"/>
      <c r="P294" s="84"/>
      <c r="Q294" s="84"/>
      <c r="R294" s="84"/>
      <c r="S294" s="84"/>
      <c r="T294" s="85"/>
      <c r="U294" s="38"/>
      <c r="V294" s="38"/>
      <c r="W294" s="38"/>
      <c r="X294" s="38"/>
      <c r="Y294" s="38"/>
      <c r="Z294" s="38"/>
      <c r="AA294" s="38"/>
      <c r="AB294" s="38"/>
      <c r="AC294" s="38"/>
      <c r="AD294" s="38"/>
      <c r="AE294" s="38"/>
      <c r="AT294" s="17" t="s">
        <v>181</v>
      </c>
      <c r="AU294" s="17" t="s">
        <v>82</v>
      </c>
    </row>
    <row r="295" spans="1:51" s="13" customFormat="1" ht="12">
      <c r="A295" s="13"/>
      <c r="B295" s="236"/>
      <c r="C295" s="237"/>
      <c r="D295" s="232" t="s">
        <v>166</v>
      </c>
      <c r="E295" s="238" t="s">
        <v>19</v>
      </c>
      <c r="F295" s="239" t="s">
        <v>1696</v>
      </c>
      <c r="G295" s="237"/>
      <c r="H295" s="240">
        <v>393.75</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166</v>
      </c>
      <c r="AU295" s="246" t="s">
        <v>82</v>
      </c>
      <c r="AV295" s="13" t="s">
        <v>85</v>
      </c>
      <c r="AW295" s="13" t="s">
        <v>34</v>
      </c>
      <c r="AX295" s="13" t="s">
        <v>82</v>
      </c>
      <c r="AY295" s="246" t="s">
        <v>158</v>
      </c>
    </row>
    <row r="296" spans="1:51" s="13" customFormat="1" ht="12">
      <c r="A296" s="13"/>
      <c r="B296" s="236"/>
      <c r="C296" s="237"/>
      <c r="D296" s="232" t="s">
        <v>166</v>
      </c>
      <c r="E296" s="237"/>
      <c r="F296" s="239" t="s">
        <v>1697</v>
      </c>
      <c r="G296" s="237"/>
      <c r="H296" s="240">
        <v>472.5</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166</v>
      </c>
      <c r="AU296" s="246" t="s">
        <v>82</v>
      </c>
      <c r="AV296" s="13" t="s">
        <v>85</v>
      </c>
      <c r="AW296" s="13" t="s">
        <v>4</v>
      </c>
      <c r="AX296" s="13" t="s">
        <v>82</v>
      </c>
      <c r="AY296" s="246" t="s">
        <v>158</v>
      </c>
    </row>
    <row r="297" spans="1:65" s="2" customFormat="1" ht="16.5" customHeight="1">
      <c r="A297" s="38"/>
      <c r="B297" s="39"/>
      <c r="C297" s="219" t="s">
        <v>502</v>
      </c>
      <c r="D297" s="219" t="s">
        <v>159</v>
      </c>
      <c r="E297" s="220" t="s">
        <v>549</v>
      </c>
      <c r="F297" s="221" t="s">
        <v>550</v>
      </c>
      <c r="G297" s="222" t="s">
        <v>202</v>
      </c>
      <c r="H297" s="223">
        <v>8</v>
      </c>
      <c r="I297" s="224"/>
      <c r="J297" s="225">
        <f>ROUND(I297*H297,2)</f>
        <v>0</v>
      </c>
      <c r="K297" s="221" t="s">
        <v>213</v>
      </c>
      <c r="L297" s="44"/>
      <c r="M297" s="226" t="s">
        <v>19</v>
      </c>
      <c r="N297" s="227" t="s">
        <v>45</v>
      </c>
      <c r="O297" s="84"/>
      <c r="P297" s="228">
        <f>O297*H297</f>
        <v>0</v>
      </c>
      <c r="Q297" s="228">
        <v>0</v>
      </c>
      <c r="R297" s="228">
        <f>Q297*H297</f>
        <v>0</v>
      </c>
      <c r="S297" s="228">
        <v>0</v>
      </c>
      <c r="T297" s="229">
        <f>S297*H297</f>
        <v>0</v>
      </c>
      <c r="U297" s="38"/>
      <c r="V297" s="38"/>
      <c r="W297" s="38"/>
      <c r="X297" s="38"/>
      <c r="Y297" s="38"/>
      <c r="Z297" s="38"/>
      <c r="AA297" s="38"/>
      <c r="AB297" s="38"/>
      <c r="AC297" s="38"/>
      <c r="AD297" s="38"/>
      <c r="AE297" s="38"/>
      <c r="AR297" s="230" t="s">
        <v>195</v>
      </c>
      <c r="AT297" s="230" t="s">
        <v>159</v>
      </c>
      <c r="AU297" s="230" t="s">
        <v>82</v>
      </c>
      <c r="AY297" s="17" t="s">
        <v>158</v>
      </c>
      <c r="BE297" s="231">
        <f>IF(N297="základní",J297,0)</f>
        <v>0</v>
      </c>
      <c r="BF297" s="231">
        <f>IF(N297="snížená",J297,0)</f>
        <v>0</v>
      </c>
      <c r="BG297" s="231">
        <f>IF(N297="zákl. přenesená",J297,0)</f>
        <v>0</v>
      </c>
      <c r="BH297" s="231">
        <f>IF(N297="sníž. přenesená",J297,0)</f>
        <v>0</v>
      </c>
      <c r="BI297" s="231">
        <f>IF(N297="nulová",J297,0)</f>
        <v>0</v>
      </c>
      <c r="BJ297" s="17" t="s">
        <v>82</v>
      </c>
      <c r="BK297" s="231">
        <f>ROUND(I297*H297,2)</f>
        <v>0</v>
      </c>
      <c r="BL297" s="17" t="s">
        <v>195</v>
      </c>
      <c r="BM297" s="230" t="s">
        <v>551</v>
      </c>
    </row>
    <row r="298" spans="1:47" s="2" customFormat="1" ht="12">
      <c r="A298" s="38"/>
      <c r="B298" s="39"/>
      <c r="C298" s="40"/>
      <c r="D298" s="232" t="s">
        <v>165</v>
      </c>
      <c r="E298" s="40"/>
      <c r="F298" s="233" t="s">
        <v>552</v>
      </c>
      <c r="G298" s="40"/>
      <c r="H298" s="40"/>
      <c r="I298" s="136"/>
      <c r="J298" s="40"/>
      <c r="K298" s="40"/>
      <c r="L298" s="44"/>
      <c r="M298" s="234"/>
      <c r="N298" s="235"/>
      <c r="O298" s="84"/>
      <c r="P298" s="84"/>
      <c r="Q298" s="84"/>
      <c r="R298" s="84"/>
      <c r="S298" s="84"/>
      <c r="T298" s="85"/>
      <c r="U298" s="38"/>
      <c r="V298" s="38"/>
      <c r="W298" s="38"/>
      <c r="X298" s="38"/>
      <c r="Y298" s="38"/>
      <c r="Z298" s="38"/>
      <c r="AA298" s="38"/>
      <c r="AB298" s="38"/>
      <c r="AC298" s="38"/>
      <c r="AD298" s="38"/>
      <c r="AE298" s="38"/>
      <c r="AT298" s="17" t="s">
        <v>165</v>
      </c>
      <c r="AU298" s="17" t="s">
        <v>82</v>
      </c>
    </row>
    <row r="299" spans="1:47" s="2" customFormat="1" ht="12">
      <c r="A299" s="38"/>
      <c r="B299" s="39"/>
      <c r="C299" s="40"/>
      <c r="D299" s="232" t="s">
        <v>216</v>
      </c>
      <c r="E299" s="40"/>
      <c r="F299" s="258" t="s">
        <v>553</v>
      </c>
      <c r="G299" s="40"/>
      <c r="H299" s="40"/>
      <c r="I299" s="136"/>
      <c r="J299" s="40"/>
      <c r="K299" s="40"/>
      <c r="L299" s="44"/>
      <c r="M299" s="234"/>
      <c r="N299" s="235"/>
      <c r="O299" s="84"/>
      <c r="P299" s="84"/>
      <c r="Q299" s="84"/>
      <c r="R299" s="84"/>
      <c r="S299" s="84"/>
      <c r="T299" s="85"/>
      <c r="U299" s="38"/>
      <c r="V299" s="38"/>
      <c r="W299" s="38"/>
      <c r="X299" s="38"/>
      <c r="Y299" s="38"/>
      <c r="Z299" s="38"/>
      <c r="AA299" s="38"/>
      <c r="AB299" s="38"/>
      <c r="AC299" s="38"/>
      <c r="AD299" s="38"/>
      <c r="AE299" s="38"/>
      <c r="AT299" s="17" t="s">
        <v>216</v>
      </c>
      <c r="AU299" s="17" t="s">
        <v>82</v>
      </c>
    </row>
    <row r="300" spans="1:65" s="2" customFormat="1" ht="16.5" customHeight="1">
      <c r="A300" s="38"/>
      <c r="B300" s="39"/>
      <c r="C300" s="259" t="s">
        <v>236</v>
      </c>
      <c r="D300" s="259" t="s">
        <v>199</v>
      </c>
      <c r="E300" s="260" t="s">
        <v>555</v>
      </c>
      <c r="F300" s="261" t="s">
        <v>556</v>
      </c>
      <c r="G300" s="262" t="s">
        <v>202</v>
      </c>
      <c r="H300" s="263">
        <v>8</v>
      </c>
      <c r="I300" s="264"/>
      <c r="J300" s="265">
        <f>ROUND(I300*H300,2)</f>
        <v>0</v>
      </c>
      <c r="K300" s="261" t="s">
        <v>213</v>
      </c>
      <c r="L300" s="266"/>
      <c r="M300" s="267" t="s">
        <v>19</v>
      </c>
      <c r="N300" s="268" t="s">
        <v>45</v>
      </c>
      <c r="O300" s="84"/>
      <c r="P300" s="228">
        <f>O300*H300</f>
        <v>0</v>
      </c>
      <c r="Q300" s="228">
        <v>0.00016</v>
      </c>
      <c r="R300" s="228">
        <f>Q300*H300</f>
        <v>0.00128</v>
      </c>
      <c r="S300" s="228">
        <v>0</v>
      </c>
      <c r="T300" s="229">
        <f>S300*H300</f>
        <v>0</v>
      </c>
      <c r="U300" s="38"/>
      <c r="V300" s="38"/>
      <c r="W300" s="38"/>
      <c r="X300" s="38"/>
      <c r="Y300" s="38"/>
      <c r="Z300" s="38"/>
      <c r="AA300" s="38"/>
      <c r="AB300" s="38"/>
      <c r="AC300" s="38"/>
      <c r="AD300" s="38"/>
      <c r="AE300" s="38"/>
      <c r="AR300" s="230" t="s">
        <v>241</v>
      </c>
      <c r="AT300" s="230" t="s">
        <v>199</v>
      </c>
      <c r="AU300" s="230" t="s">
        <v>82</v>
      </c>
      <c r="AY300" s="17" t="s">
        <v>158</v>
      </c>
      <c r="BE300" s="231">
        <f>IF(N300="základní",J300,0)</f>
        <v>0</v>
      </c>
      <c r="BF300" s="231">
        <f>IF(N300="snížená",J300,0)</f>
        <v>0</v>
      </c>
      <c r="BG300" s="231">
        <f>IF(N300="zákl. přenesená",J300,0)</f>
        <v>0</v>
      </c>
      <c r="BH300" s="231">
        <f>IF(N300="sníž. přenesená",J300,0)</f>
        <v>0</v>
      </c>
      <c r="BI300" s="231">
        <f>IF(N300="nulová",J300,0)</f>
        <v>0</v>
      </c>
      <c r="BJ300" s="17" t="s">
        <v>82</v>
      </c>
      <c r="BK300" s="231">
        <f>ROUND(I300*H300,2)</f>
        <v>0</v>
      </c>
      <c r="BL300" s="17" t="s">
        <v>236</v>
      </c>
      <c r="BM300" s="230" t="s">
        <v>557</v>
      </c>
    </row>
    <row r="301" spans="1:47" s="2" customFormat="1" ht="12">
      <c r="A301" s="38"/>
      <c r="B301" s="39"/>
      <c r="C301" s="40"/>
      <c r="D301" s="232" t="s">
        <v>165</v>
      </c>
      <c r="E301" s="40"/>
      <c r="F301" s="233" t="s">
        <v>556</v>
      </c>
      <c r="G301" s="40"/>
      <c r="H301" s="40"/>
      <c r="I301" s="136"/>
      <c r="J301" s="40"/>
      <c r="K301" s="40"/>
      <c r="L301" s="44"/>
      <c r="M301" s="234"/>
      <c r="N301" s="235"/>
      <c r="O301" s="84"/>
      <c r="P301" s="84"/>
      <c r="Q301" s="84"/>
      <c r="R301" s="84"/>
      <c r="S301" s="84"/>
      <c r="T301" s="85"/>
      <c r="U301" s="38"/>
      <c r="V301" s="38"/>
      <c r="W301" s="38"/>
      <c r="X301" s="38"/>
      <c r="Y301" s="38"/>
      <c r="Z301" s="38"/>
      <c r="AA301" s="38"/>
      <c r="AB301" s="38"/>
      <c r="AC301" s="38"/>
      <c r="AD301" s="38"/>
      <c r="AE301" s="38"/>
      <c r="AT301" s="17" t="s">
        <v>165</v>
      </c>
      <c r="AU301" s="17" t="s">
        <v>82</v>
      </c>
    </row>
    <row r="302" spans="1:65" s="2" customFormat="1" ht="16.5" customHeight="1">
      <c r="A302" s="38"/>
      <c r="B302" s="39"/>
      <c r="C302" s="219" t="s">
        <v>511</v>
      </c>
      <c r="D302" s="219" t="s">
        <v>159</v>
      </c>
      <c r="E302" s="220" t="s">
        <v>559</v>
      </c>
      <c r="F302" s="221" t="s">
        <v>560</v>
      </c>
      <c r="G302" s="222" t="s">
        <v>202</v>
      </c>
      <c r="H302" s="223">
        <v>84</v>
      </c>
      <c r="I302" s="224"/>
      <c r="J302" s="225">
        <f>ROUND(I302*H302,2)</f>
        <v>0</v>
      </c>
      <c r="K302" s="221" t="s">
        <v>213</v>
      </c>
      <c r="L302" s="44"/>
      <c r="M302" s="226" t="s">
        <v>19</v>
      </c>
      <c r="N302" s="227" t="s">
        <v>45</v>
      </c>
      <c r="O302" s="84"/>
      <c r="P302" s="228">
        <f>O302*H302</f>
        <v>0</v>
      </c>
      <c r="Q302" s="228">
        <v>0</v>
      </c>
      <c r="R302" s="228">
        <f>Q302*H302</f>
        <v>0</v>
      </c>
      <c r="S302" s="228">
        <v>0</v>
      </c>
      <c r="T302" s="229">
        <f>S302*H302</f>
        <v>0</v>
      </c>
      <c r="U302" s="38"/>
      <c r="V302" s="38"/>
      <c r="W302" s="38"/>
      <c r="X302" s="38"/>
      <c r="Y302" s="38"/>
      <c r="Z302" s="38"/>
      <c r="AA302" s="38"/>
      <c r="AB302" s="38"/>
      <c r="AC302" s="38"/>
      <c r="AD302" s="38"/>
      <c r="AE302" s="38"/>
      <c r="AR302" s="230" t="s">
        <v>195</v>
      </c>
      <c r="AT302" s="230" t="s">
        <v>159</v>
      </c>
      <c r="AU302" s="230" t="s">
        <v>82</v>
      </c>
      <c r="AY302" s="17" t="s">
        <v>158</v>
      </c>
      <c r="BE302" s="231">
        <f>IF(N302="základní",J302,0)</f>
        <v>0</v>
      </c>
      <c r="BF302" s="231">
        <f>IF(N302="snížená",J302,0)</f>
        <v>0</v>
      </c>
      <c r="BG302" s="231">
        <f>IF(N302="zákl. přenesená",J302,0)</f>
        <v>0</v>
      </c>
      <c r="BH302" s="231">
        <f>IF(N302="sníž. přenesená",J302,0)</f>
        <v>0</v>
      </c>
      <c r="BI302" s="231">
        <f>IF(N302="nulová",J302,0)</f>
        <v>0</v>
      </c>
      <c r="BJ302" s="17" t="s">
        <v>82</v>
      </c>
      <c r="BK302" s="231">
        <f>ROUND(I302*H302,2)</f>
        <v>0</v>
      </c>
      <c r="BL302" s="17" t="s">
        <v>195</v>
      </c>
      <c r="BM302" s="230" t="s">
        <v>561</v>
      </c>
    </row>
    <row r="303" spans="1:47" s="2" customFormat="1" ht="12">
      <c r="A303" s="38"/>
      <c r="B303" s="39"/>
      <c r="C303" s="40"/>
      <c r="D303" s="232" t="s">
        <v>165</v>
      </c>
      <c r="E303" s="40"/>
      <c r="F303" s="233" t="s">
        <v>562</v>
      </c>
      <c r="G303" s="40"/>
      <c r="H303" s="40"/>
      <c r="I303" s="136"/>
      <c r="J303" s="40"/>
      <c r="K303" s="40"/>
      <c r="L303" s="44"/>
      <c r="M303" s="234"/>
      <c r="N303" s="235"/>
      <c r="O303" s="84"/>
      <c r="P303" s="84"/>
      <c r="Q303" s="84"/>
      <c r="R303" s="84"/>
      <c r="S303" s="84"/>
      <c r="T303" s="85"/>
      <c r="U303" s="38"/>
      <c r="V303" s="38"/>
      <c r="W303" s="38"/>
      <c r="X303" s="38"/>
      <c r="Y303" s="38"/>
      <c r="Z303" s="38"/>
      <c r="AA303" s="38"/>
      <c r="AB303" s="38"/>
      <c r="AC303" s="38"/>
      <c r="AD303" s="38"/>
      <c r="AE303" s="38"/>
      <c r="AT303" s="17" t="s">
        <v>165</v>
      </c>
      <c r="AU303" s="17" t="s">
        <v>82</v>
      </c>
    </row>
    <row r="304" spans="1:47" s="2" customFormat="1" ht="12">
      <c r="A304" s="38"/>
      <c r="B304" s="39"/>
      <c r="C304" s="40"/>
      <c r="D304" s="232" t="s">
        <v>216</v>
      </c>
      <c r="E304" s="40"/>
      <c r="F304" s="258" t="s">
        <v>553</v>
      </c>
      <c r="G304" s="40"/>
      <c r="H304" s="40"/>
      <c r="I304" s="136"/>
      <c r="J304" s="40"/>
      <c r="K304" s="40"/>
      <c r="L304" s="44"/>
      <c r="M304" s="234"/>
      <c r="N304" s="235"/>
      <c r="O304" s="84"/>
      <c r="P304" s="84"/>
      <c r="Q304" s="84"/>
      <c r="R304" s="84"/>
      <c r="S304" s="84"/>
      <c r="T304" s="85"/>
      <c r="U304" s="38"/>
      <c r="V304" s="38"/>
      <c r="W304" s="38"/>
      <c r="X304" s="38"/>
      <c r="Y304" s="38"/>
      <c r="Z304" s="38"/>
      <c r="AA304" s="38"/>
      <c r="AB304" s="38"/>
      <c r="AC304" s="38"/>
      <c r="AD304" s="38"/>
      <c r="AE304" s="38"/>
      <c r="AT304" s="17" t="s">
        <v>216</v>
      </c>
      <c r="AU304" s="17" t="s">
        <v>82</v>
      </c>
    </row>
    <row r="305" spans="1:65" s="2" customFormat="1" ht="21.75" customHeight="1">
      <c r="A305" s="38"/>
      <c r="B305" s="39"/>
      <c r="C305" s="259" t="s">
        <v>516</v>
      </c>
      <c r="D305" s="259" t="s">
        <v>199</v>
      </c>
      <c r="E305" s="260" t="s">
        <v>564</v>
      </c>
      <c r="F305" s="261" t="s">
        <v>565</v>
      </c>
      <c r="G305" s="262" t="s">
        <v>202</v>
      </c>
      <c r="H305" s="263">
        <v>60</v>
      </c>
      <c r="I305" s="264"/>
      <c r="J305" s="265">
        <f>ROUND(I305*H305,2)</f>
        <v>0</v>
      </c>
      <c r="K305" s="261" t="s">
        <v>213</v>
      </c>
      <c r="L305" s="266"/>
      <c r="M305" s="267" t="s">
        <v>19</v>
      </c>
      <c r="N305" s="268" t="s">
        <v>45</v>
      </c>
      <c r="O305" s="84"/>
      <c r="P305" s="228">
        <f>O305*H305</f>
        <v>0</v>
      </c>
      <c r="Q305" s="228">
        <v>0.00026</v>
      </c>
      <c r="R305" s="228">
        <f>Q305*H305</f>
        <v>0.0156</v>
      </c>
      <c r="S305" s="228">
        <v>0</v>
      </c>
      <c r="T305" s="229">
        <f>S305*H305</f>
        <v>0</v>
      </c>
      <c r="U305" s="38"/>
      <c r="V305" s="38"/>
      <c r="W305" s="38"/>
      <c r="X305" s="38"/>
      <c r="Y305" s="38"/>
      <c r="Z305" s="38"/>
      <c r="AA305" s="38"/>
      <c r="AB305" s="38"/>
      <c r="AC305" s="38"/>
      <c r="AD305" s="38"/>
      <c r="AE305" s="38"/>
      <c r="AR305" s="230" t="s">
        <v>241</v>
      </c>
      <c r="AT305" s="230" t="s">
        <v>199</v>
      </c>
      <c r="AU305" s="230" t="s">
        <v>82</v>
      </c>
      <c r="AY305" s="17" t="s">
        <v>158</v>
      </c>
      <c r="BE305" s="231">
        <f>IF(N305="základní",J305,0)</f>
        <v>0</v>
      </c>
      <c r="BF305" s="231">
        <f>IF(N305="snížená",J305,0)</f>
        <v>0</v>
      </c>
      <c r="BG305" s="231">
        <f>IF(N305="zákl. přenesená",J305,0)</f>
        <v>0</v>
      </c>
      <c r="BH305" s="231">
        <f>IF(N305="sníž. přenesená",J305,0)</f>
        <v>0</v>
      </c>
      <c r="BI305" s="231">
        <f>IF(N305="nulová",J305,0)</f>
        <v>0</v>
      </c>
      <c r="BJ305" s="17" t="s">
        <v>82</v>
      </c>
      <c r="BK305" s="231">
        <f>ROUND(I305*H305,2)</f>
        <v>0</v>
      </c>
      <c r="BL305" s="17" t="s">
        <v>236</v>
      </c>
      <c r="BM305" s="230" t="s">
        <v>566</v>
      </c>
    </row>
    <row r="306" spans="1:47" s="2" customFormat="1" ht="12">
      <c r="A306" s="38"/>
      <c r="B306" s="39"/>
      <c r="C306" s="40"/>
      <c r="D306" s="232" t="s">
        <v>165</v>
      </c>
      <c r="E306" s="40"/>
      <c r="F306" s="233" t="s">
        <v>565</v>
      </c>
      <c r="G306" s="40"/>
      <c r="H306" s="40"/>
      <c r="I306" s="136"/>
      <c r="J306" s="40"/>
      <c r="K306" s="40"/>
      <c r="L306" s="44"/>
      <c r="M306" s="234"/>
      <c r="N306" s="235"/>
      <c r="O306" s="84"/>
      <c r="P306" s="84"/>
      <c r="Q306" s="84"/>
      <c r="R306" s="84"/>
      <c r="S306" s="84"/>
      <c r="T306" s="85"/>
      <c r="U306" s="38"/>
      <c r="V306" s="38"/>
      <c r="W306" s="38"/>
      <c r="X306" s="38"/>
      <c r="Y306" s="38"/>
      <c r="Z306" s="38"/>
      <c r="AA306" s="38"/>
      <c r="AB306" s="38"/>
      <c r="AC306" s="38"/>
      <c r="AD306" s="38"/>
      <c r="AE306" s="38"/>
      <c r="AT306" s="17" t="s">
        <v>165</v>
      </c>
      <c r="AU306" s="17" t="s">
        <v>82</v>
      </c>
    </row>
    <row r="307" spans="1:65" s="2" customFormat="1" ht="21.75" customHeight="1">
      <c r="A307" s="38"/>
      <c r="B307" s="39"/>
      <c r="C307" s="259" t="s">
        <v>521</v>
      </c>
      <c r="D307" s="259" t="s">
        <v>199</v>
      </c>
      <c r="E307" s="260" t="s">
        <v>568</v>
      </c>
      <c r="F307" s="261" t="s">
        <v>569</v>
      </c>
      <c r="G307" s="262" t="s">
        <v>202</v>
      </c>
      <c r="H307" s="263">
        <v>24</v>
      </c>
      <c r="I307" s="264"/>
      <c r="J307" s="265">
        <f>ROUND(I307*H307,2)</f>
        <v>0</v>
      </c>
      <c r="K307" s="261" t="s">
        <v>213</v>
      </c>
      <c r="L307" s="266"/>
      <c r="M307" s="267" t="s">
        <v>19</v>
      </c>
      <c r="N307" s="268" t="s">
        <v>45</v>
      </c>
      <c r="O307" s="84"/>
      <c r="P307" s="228">
        <f>O307*H307</f>
        <v>0</v>
      </c>
      <c r="Q307" s="228">
        <v>0.0007</v>
      </c>
      <c r="R307" s="228">
        <f>Q307*H307</f>
        <v>0.0168</v>
      </c>
      <c r="S307" s="228">
        <v>0</v>
      </c>
      <c r="T307" s="229">
        <f>S307*H307</f>
        <v>0</v>
      </c>
      <c r="U307" s="38"/>
      <c r="V307" s="38"/>
      <c r="W307" s="38"/>
      <c r="X307" s="38"/>
      <c r="Y307" s="38"/>
      <c r="Z307" s="38"/>
      <c r="AA307" s="38"/>
      <c r="AB307" s="38"/>
      <c r="AC307" s="38"/>
      <c r="AD307" s="38"/>
      <c r="AE307" s="38"/>
      <c r="AR307" s="230" t="s">
        <v>241</v>
      </c>
      <c r="AT307" s="230" t="s">
        <v>199</v>
      </c>
      <c r="AU307" s="230" t="s">
        <v>82</v>
      </c>
      <c r="AY307" s="17" t="s">
        <v>158</v>
      </c>
      <c r="BE307" s="231">
        <f>IF(N307="základní",J307,0)</f>
        <v>0</v>
      </c>
      <c r="BF307" s="231">
        <f>IF(N307="snížená",J307,0)</f>
        <v>0</v>
      </c>
      <c r="BG307" s="231">
        <f>IF(N307="zákl. přenesená",J307,0)</f>
        <v>0</v>
      </c>
      <c r="BH307" s="231">
        <f>IF(N307="sníž. přenesená",J307,0)</f>
        <v>0</v>
      </c>
      <c r="BI307" s="231">
        <f>IF(N307="nulová",J307,0)</f>
        <v>0</v>
      </c>
      <c r="BJ307" s="17" t="s">
        <v>82</v>
      </c>
      <c r="BK307" s="231">
        <f>ROUND(I307*H307,2)</f>
        <v>0</v>
      </c>
      <c r="BL307" s="17" t="s">
        <v>236</v>
      </c>
      <c r="BM307" s="230" t="s">
        <v>570</v>
      </c>
    </row>
    <row r="308" spans="1:47" s="2" customFormat="1" ht="12">
      <c r="A308" s="38"/>
      <c r="B308" s="39"/>
      <c r="C308" s="40"/>
      <c r="D308" s="232" t="s">
        <v>165</v>
      </c>
      <c r="E308" s="40"/>
      <c r="F308" s="233" t="s">
        <v>569</v>
      </c>
      <c r="G308" s="40"/>
      <c r="H308" s="40"/>
      <c r="I308" s="136"/>
      <c r="J308" s="40"/>
      <c r="K308" s="40"/>
      <c r="L308" s="44"/>
      <c r="M308" s="234"/>
      <c r="N308" s="235"/>
      <c r="O308" s="84"/>
      <c r="P308" s="84"/>
      <c r="Q308" s="84"/>
      <c r="R308" s="84"/>
      <c r="S308" s="84"/>
      <c r="T308" s="85"/>
      <c r="U308" s="38"/>
      <c r="V308" s="38"/>
      <c r="W308" s="38"/>
      <c r="X308" s="38"/>
      <c r="Y308" s="38"/>
      <c r="Z308" s="38"/>
      <c r="AA308" s="38"/>
      <c r="AB308" s="38"/>
      <c r="AC308" s="38"/>
      <c r="AD308" s="38"/>
      <c r="AE308" s="38"/>
      <c r="AT308" s="17" t="s">
        <v>165</v>
      </c>
      <c r="AU308" s="17" t="s">
        <v>82</v>
      </c>
    </row>
    <row r="309" spans="1:65" s="2" customFormat="1" ht="21.75" customHeight="1">
      <c r="A309" s="38"/>
      <c r="B309" s="39"/>
      <c r="C309" s="219" t="s">
        <v>528</v>
      </c>
      <c r="D309" s="219" t="s">
        <v>159</v>
      </c>
      <c r="E309" s="220" t="s">
        <v>576</v>
      </c>
      <c r="F309" s="221" t="s">
        <v>577</v>
      </c>
      <c r="G309" s="222" t="s">
        <v>162</v>
      </c>
      <c r="H309" s="223">
        <v>3370</v>
      </c>
      <c r="I309" s="224"/>
      <c r="J309" s="225">
        <f>ROUND(I309*H309,2)</f>
        <v>0</v>
      </c>
      <c r="K309" s="221" t="s">
        <v>19</v>
      </c>
      <c r="L309" s="44"/>
      <c r="M309" s="226" t="s">
        <v>19</v>
      </c>
      <c r="N309" s="227" t="s">
        <v>45</v>
      </c>
      <c r="O309" s="84"/>
      <c r="P309" s="228">
        <f>O309*H309</f>
        <v>0</v>
      </c>
      <c r="Q309" s="228">
        <v>0</v>
      </c>
      <c r="R309" s="228">
        <f>Q309*H309</f>
        <v>0</v>
      </c>
      <c r="S309" s="228">
        <v>0</v>
      </c>
      <c r="T309" s="229">
        <f>S309*H309</f>
        <v>0</v>
      </c>
      <c r="U309" s="38"/>
      <c r="V309" s="38"/>
      <c r="W309" s="38"/>
      <c r="X309" s="38"/>
      <c r="Y309" s="38"/>
      <c r="Z309" s="38"/>
      <c r="AA309" s="38"/>
      <c r="AB309" s="38"/>
      <c r="AC309" s="38"/>
      <c r="AD309" s="38"/>
      <c r="AE309" s="38"/>
      <c r="AR309" s="230" t="s">
        <v>236</v>
      </c>
      <c r="AT309" s="230" t="s">
        <v>159</v>
      </c>
      <c r="AU309" s="230" t="s">
        <v>82</v>
      </c>
      <c r="AY309" s="17" t="s">
        <v>158</v>
      </c>
      <c r="BE309" s="231">
        <f>IF(N309="základní",J309,0)</f>
        <v>0</v>
      </c>
      <c r="BF309" s="231">
        <f>IF(N309="snížená",J309,0)</f>
        <v>0</v>
      </c>
      <c r="BG309" s="231">
        <f>IF(N309="zákl. přenesená",J309,0)</f>
        <v>0</v>
      </c>
      <c r="BH309" s="231">
        <f>IF(N309="sníž. přenesená",J309,0)</f>
        <v>0</v>
      </c>
      <c r="BI309" s="231">
        <f>IF(N309="nulová",J309,0)</f>
        <v>0</v>
      </c>
      <c r="BJ309" s="17" t="s">
        <v>82</v>
      </c>
      <c r="BK309" s="231">
        <f>ROUND(I309*H309,2)</f>
        <v>0</v>
      </c>
      <c r="BL309" s="17" t="s">
        <v>236</v>
      </c>
      <c r="BM309" s="230" t="s">
        <v>578</v>
      </c>
    </row>
    <row r="310" spans="1:47" s="2" customFormat="1" ht="12">
      <c r="A310" s="38"/>
      <c r="B310" s="39"/>
      <c r="C310" s="40"/>
      <c r="D310" s="232" t="s">
        <v>165</v>
      </c>
      <c r="E310" s="40"/>
      <c r="F310" s="233" t="s">
        <v>577</v>
      </c>
      <c r="G310" s="40"/>
      <c r="H310" s="40"/>
      <c r="I310" s="136"/>
      <c r="J310" s="40"/>
      <c r="K310" s="40"/>
      <c r="L310" s="44"/>
      <c r="M310" s="234"/>
      <c r="N310" s="235"/>
      <c r="O310" s="84"/>
      <c r="P310" s="84"/>
      <c r="Q310" s="84"/>
      <c r="R310" s="84"/>
      <c r="S310" s="84"/>
      <c r="T310" s="85"/>
      <c r="U310" s="38"/>
      <c r="V310" s="38"/>
      <c r="W310" s="38"/>
      <c r="X310" s="38"/>
      <c r="Y310" s="38"/>
      <c r="Z310" s="38"/>
      <c r="AA310" s="38"/>
      <c r="AB310" s="38"/>
      <c r="AC310" s="38"/>
      <c r="AD310" s="38"/>
      <c r="AE310" s="38"/>
      <c r="AT310" s="17" t="s">
        <v>165</v>
      </c>
      <c r="AU310" s="17" t="s">
        <v>82</v>
      </c>
    </row>
    <row r="311" spans="1:51" s="13" customFormat="1" ht="12">
      <c r="A311" s="13"/>
      <c r="B311" s="236"/>
      <c r="C311" s="237"/>
      <c r="D311" s="232" t="s">
        <v>166</v>
      </c>
      <c r="E311" s="238" t="s">
        <v>19</v>
      </c>
      <c r="F311" s="239" t="s">
        <v>1698</v>
      </c>
      <c r="G311" s="237"/>
      <c r="H311" s="240">
        <v>3370</v>
      </c>
      <c r="I311" s="241"/>
      <c r="J311" s="237"/>
      <c r="K311" s="237"/>
      <c r="L311" s="242"/>
      <c r="M311" s="243"/>
      <c r="N311" s="244"/>
      <c r="O311" s="244"/>
      <c r="P311" s="244"/>
      <c r="Q311" s="244"/>
      <c r="R311" s="244"/>
      <c r="S311" s="244"/>
      <c r="T311" s="245"/>
      <c r="U311" s="13"/>
      <c r="V311" s="13"/>
      <c r="W311" s="13"/>
      <c r="X311" s="13"/>
      <c r="Y311" s="13"/>
      <c r="Z311" s="13"/>
      <c r="AA311" s="13"/>
      <c r="AB311" s="13"/>
      <c r="AC311" s="13"/>
      <c r="AD311" s="13"/>
      <c r="AE311" s="13"/>
      <c r="AT311" s="246" t="s">
        <v>166</v>
      </c>
      <c r="AU311" s="246" t="s">
        <v>82</v>
      </c>
      <c r="AV311" s="13" t="s">
        <v>85</v>
      </c>
      <c r="AW311" s="13" t="s">
        <v>34</v>
      </c>
      <c r="AX311" s="13" t="s">
        <v>82</v>
      </c>
      <c r="AY311" s="246" t="s">
        <v>158</v>
      </c>
    </row>
    <row r="312" spans="1:65" s="2" customFormat="1" ht="16.5" customHeight="1">
      <c r="A312" s="38"/>
      <c r="B312" s="39"/>
      <c r="C312" s="219" t="s">
        <v>535</v>
      </c>
      <c r="D312" s="219" t="s">
        <v>159</v>
      </c>
      <c r="E312" s="220" t="s">
        <v>582</v>
      </c>
      <c r="F312" s="221" t="s">
        <v>583</v>
      </c>
      <c r="G312" s="222" t="s">
        <v>162</v>
      </c>
      <c r="H312" s="223">
        <v>3370</v>
      </c>
      <c r="I312" s="224"/>
      <c r="J312" s="225">
        <f>ROUND(I312*H312,2)</f>
        <v>0</v>
      </c>
      <c r="K312" s="221" t="s">
        <v>19</v>
      </c>
      <c r="L312" s="44"/>
      <c r="M312" s="226" t="s">
        <v>19</v>
      </c>
      <c r="N312" s="227" t="s">
        <v>45</v>
      </c>
      <c r="O312" s="84"/>
      <c r="P312" s="228">
        <f>O312*H312</f>
        <v>0</v>
      </c>
      <c r="Q312" s="228">
        <v>0</v>
      </c>
      <c r="R312" s="228">
        <f>Q312*H312</f>
        <v>0</v>
      </c>
      <c r="S312" s="228">
        <v>0</v>
      </c>
      <c r="T312" s="229">
        <f>S312*H312</f>
        <v>0</v>
      </c>
      <c r="U312" s="38"/>
      <c r="V312" s="38"/>
      <c r="W312" s="38"/>
      <c r="X312" s="38"/>
      <c r="Y312" s="38"/>
      <c r="Z312" s="38"/>
      <c r="AA312" s="38"/>
      <c r="AB312" s="38"/>
      <c r="AC312" s="38"/>
      <c r="AD312" s="38"/>
      <c r="AE312" s="38"/>
      <c r="AR312" s="230" t="s">
        <v>236</v>
      </c>
      <c r="AT312" s="230" t="s">
        <v>159</v>
      </c>
      <c r="AU312" s="230" t="s">
        <v>82</v>
      </c>
      <c r="AY312" s="17" t="s">
        <v>158</v>
      </c>
      <c r="BE312" s="231">
        <f>IF(N312="základní",J312,0)</f>
        <v>0</v>
      </c>
      <c r="BF312" s="231">
        <f>IF(N312="snížená",J312,0)</f>
        <v>0</v>
      </c>
      <c r="BG312" s="231">
        <f>IF(N312="zákl. přenesená",J312,0)</f>
        <v>0</v>
      </c>
      <c r="BH312" s="231">
        <f>IF(N312="sníž. přenesená",J312,0)</f>
        <v>0</v>
      </c>
      <c r="BI312" s="231">
        <f>IF(N312="nulová",J312,0)</f>
        <v>0</v>
      </c>
      <c r="BJ312" s="17" t="s">
        <v>82</v>
      </c>
      <c r="BK312" s="231">
        <f>ROUND(I312*H312,2)</f>
        <v>0</v>
      </c>
      <c r="BL312" s="17" t="s">
        <v>236</v>
      </c>
      <c r="BM312" s="230" t="s">
        <v>584</v>
      </c>
    </row>
    <row r="313" spans="1:47" s="2" customFormat="1" ht="12">
      <c r="A313" s="38"/>
      <c r="B313" s="39"/>
      <c r="C313" s="40"/>
      <c r="D313" s="232" t="s">
        <v>165</v>
      </c>
      <c r="E313" s="40"/>
      <c r="F313" s="233" t="s">
        <v>583</v>
      </c>
      <c r="G313" s="40"/>
      <c r="H313" s="40"/>
      <c r="I313" s="136"/>
      <c r="J313" s="40"/>
      <c r="K313" s="40"/>
      <c r="L313" s="44"/>
      <c r="M313" s="234"/>
      <c r="N313" s="235"/>
      <c r="O313" s="84"/>
      <c r="P313" s="84"/>
      <c r="Q313" s="84"/>
      <c r="R313" s="84"/>
      <c r="S313" s="84"/>
      <c r="T313" s="85"/>
      <c r="U313" s="38"/>
      <c r="V313" s="38"/>
      <c r="W313" s="38"/>
      <c r="X313" s="38"/>
      <c r="Y313" s="38"/>
      <c r="Z313" s="38"/>
      <c r="AA313" s="38"/>
      <c r="AB313" s="38"/>
      <c r="AC313" s="38"/>
      <c r="AD313" s="38"/>
      <c r="AE313" s="38"/>
      <c r="AT313" s="17" t="s">
        <v>165</v>
      </c>
      <c r="AU313" s="17" t="s">
        <v>82</v>
      </c>
    </row>
    <row r="314" spans="1:51" s="13" customFormat="1" ht="12">
      <c r="A314" s="13"/>
      <c r="B314" s="236"/>
      <c r="C314" s="237"/>
      <c r="D314" s="232" t="s">
        <v>166</v>
      </c>
      <c r="E314" s="238" t="s">
        <v>19</v>
      </c>
      <c r="F314" s="239" t="s">
        <v>1698</v>
      </c>
      <c r="G314" s="237"/>
      <c r="H314" s="240">
        <v>3370</v>
      </c>
      <c r="I314" s="241"/>
      <c r="J314" s="237"/>
      <c r="K314" s="237"/>
      <c r="L314" s="242"/>
      <c r="M314" s="243"/>
      <c r="N314" s="244"/>
      <c r="O314" s="244"/>
      <c r="P314" s="244"/>
      <c r="Q314" s="244"/>
      <c r="R314" s="244"/>
      <c r="S314" s="244"/>
      <c r="T314" s="245"/>
      <c r="U314" s="13"/>
      <c r="V314" s="13"/>
      <c r="W314" s="13"/>
      <c r="X314" s="13"/>
      <c r="Y314" s="13"/>
      <c r="Z314" s="13"/>
      <c r="AA314" s="13"/>
      <c r="AB314" s="13"/>
      <c r="AC314" s="13"/>
      <c r="AD314" s="13"/>
      <c r="AE314" s="13"/>
      <c r="AT314" s="246" t="s">
        <v>166</v>
      </c>
      <c r="AU314" s="246" t="s">
        <v>82</v>
      </c>
      <c r="AV314" s="13" t="s">
        <v>85</v>
      </c>
      <c r="AW314" s="13" t="s">
        <v>34</v>
      </c>
      <c r="AX314" s="13" t="s">
        <v>82</v>
      </c>
      <c r="AY314" s="246" t="s">
        <v>158</v>
      </c>
    </row>
    <row r="315" spans="1:65" s="2" customFormat="1" ht="21.75" customHeight="1">
      <c r="A315" s="38"/>
      <c r="B315" s="39"/>
      <c r="C315" s="219" t="s">
        <v>541</v>
      </c>
      <c r="D315" s="219" t="s">
        <v>159</v>
      </c>
      <c r="E315" s="220" t="s">
        <v>586</v>
      </c>
      <c r="F315" s="221" t="s">
        <v>587</v>
      </c>
      <c r="G315" s="222" t="s">
        <v>162</v>
      </c>
      <c r="H315" s="223">
        <v>1350</v>
      </c>
      <c r="I315" s="224"/>
      <c r="J315" s="225">
        <f>ROUND(I315*H315,2)</f>
        <v>0</v>
      </c>
      <c r="K315" s="221" t="s">
        <v>213</v>
      </c>
      <c r="L315" s="44"/>
      <c r="M315" s="226" t="s">
        <v>19</v>
      </c>
      <c r="N315" s="227" t="s">
        <v>45</v>
      </c>
      <c r="O315" s="84"/>
      <c r="P315" s="228">
        <f>O315*H315</f>
        <v>0</v>
      </c>
      <c r="Q315" s="228">
        <v>0</v>
      </c>
      <c r="R315" s="228">
        <f>Q315*H315</f>
        <v>0</v>
      </c>
      <c r="S315" s="228">
        <v>0</v>
      </c>
      <c r="T315" s="229">
        <f>S315*H315</f>
        <v>0</v>
      </c>
      <c r="U315" s="38"/>
      <c r="V315" s="38"/>
      <c r="W315" s="38"/>
      <c r="X315" s="38"/>
      <c r="Y315" s="38"/>
      <c r="Z315" s="38"/>
      <c r="AA315" s="38"/>
      <c r="AB315" s="38"/>
      <c r="AC315" s="38"/>
      <c r="AD315" s="38"/>
      <c r="AE315" s="38"/>
      <c r="AR315" s="230" t="s">
        <v>236</v>
      </c>
      <c r="AT315" s="230" t="s">
        <v>159</v>
      </c>
      <c r="AU315" s="230" t="s">
        <v>82</v>
      </c>
      <c r="AY315" s="17" t="s">
        <v>158</v>
      </c>
      <c r="BE315" s="231">
        <f>IF(N315="základní",J315,0)</f>
        <v>0</v>
      </c>
      <c r="BF315" s="231">
        <f>IF(N315="snížená",J315,0)</f>
        <v>0</v>
      </c>
      <c r="BG315" s="231">
        <f>IF(N315="zákl. přenesená",J315,0)</f>
        <v>0</v>
      </c>
      <c r="BH315" s="231">
        <f>IF(N315="sníž. přenesená",J315,0)</f>
        <v>0</v>
      </c>
      <c r="BI315" s="231">
        <f>IF(N315="nulová",J315,0)</f>
        <v>0</v>
      </c>
      <c r="BJ315" s="17" t="s">
        <v>82</v>
      </c>
      <c r="BK315" s="231">
        <f>ROUND(I315*H315,2)</f>
        <v>0</v>
      </c>
      <c r="BL315" s="17" t="s">
        <v>236</v>
      </c>
      <c r="BM315" s="230" t="s">
        <v>588</v>
      </c>
    </row>
    <row r="316" spans="1:47" s="2" customFormat="1" ht="12">
      <c r="A316" s="38"/>
      <c r="B316" s="39"/>
      <c r="C316" s="40"/>
      <c r="D316" s="232" t="s">
        <v>165</v>
      </c>
      <c r="E316" s="40"/>
      <c r="F316" s="233" t="s">
        <v>589</v>
      </c>
      <c r="G316" s="40"/>
      <c r="H316" s="40"/>
      <c r="I316" s="136"/>
      <c r="J316" s="40"/>
      <c r="K316" s="40"/>
      <c r="L316" s="44"/>
      <c r="M316" s="234"/>
      <c r="N316" s="235"/>
      <c r="O316" s="84"/>
      <c r="P316" s="84"/>
      <c r="Q316" s="84"/>
      <c r="R316" s="84"/>
      <c r="S316" s="84"/>
      <c r="T316" s="85"/>
      <c r="U316" s="38"/>
      <c r="V316" s="38"/>
      <c r="W316" s="38"/>
      <c r="X316" s="38"/>
      <c r="Y316" s="38"/>
      <c r="Z316" s="38"/>
      <c r="AA316" s="38"/>
      <c r="AB316" s="38"/>
      <c r="AC316" s="38"/>
      <c r="AD316" s="38"/>
      <c r="AE316" s="38"/>
      <c r="AT316" s="17" t="s">
        <v>165</v>
      </c>
      <c r="AU316" s="17" t="s">
        <v>82</v>
      </c>
    </row>
    <row r="317" spans="1:65" s="2" customFormat="1" ht="21.75" customHeight="1">
      <c r="A317" s="38"/>
      <c r="B317" s="39"/>
      <c r="C317" s="259" t="s">
        <v>548</v>
      </c>
      <c r="D317" s="259" t="s">
        <v>199</v>
      </c>
      <c r="E317" s="260" t="s">
        <v>591</v>
      </c>
      <c r="F317" s="261" t="s">
        <v>592</v>
      </c>
      <c r="G317" s="262" t="s">
        <v>162</v>
      </c>
      <c r="H317" s="263">
        <v>1620</v>
      </c>
      <c r="I317" s="264"/>
      <c r="J317" s="265">
        <f>ROUND(I317*H317,2)</f>
        <v>0</v>
      </c>
      <c r="K317" s="261" t="s">
        <v>213</v>
      </c>
      <c r="L317" s="266"/>
      <c r="M317" s="267" t="s">
        <v>19</v>
      </c>
      <c r="N317" s="268" t="s">
        <v>45</v>
      </c>
      <c r="O317" s="84"/>
      <c r="P317" s="228">
        <f>O317*H317</f>
        <v>0</v>
      </c>
      <c r="Q317" s="228">
        <v>0.00069</v>
      </c>
      <c r="R317" s="228">
        <f>Q317*H317</f>
        <v>1.1178</v>
      </c>
      <c r="S317" s="228">
        <v>0</v>
      </c>
      <c r="T317" s="229">
        <f>S317*H317</f>
        <v>0</v>
      </c>
      <c r="U317" s="38"/>
      <c r="V317" s="38"/>
      <c r="W317" s="38"/>
      <c r="X317" s="38"/>
      <c r="Y317" s="38"/>
      <c r="Z317" s="38"/>
      <c r="AA317" s="38"/>
      <c r="AB317" s="38"/>
      <c r="AC317" s="38"/>
      <c r="AD317" s="38"/>
      <c r="AE317" s="38"/>
      <c r="AR317" s="230" t="s">
        <v>241</v>
      </c>
      <c r="AT317" s="230" t="s">
        <v>199</v>
      </c>
      <c r="AU317" s="230" t="s">
        <v>82</v>
      </c>
      <c r="AY317" s="17" t="s">
        <v>158</v>
      </c>
      <c r="BE317" s="231">
        <f>IF(N317="základní",J317,0)</f>
        <v>0</v>
      </c>
      <c r="BF317" s="231">
        <f>IF(N317="snížená",J317,0)</f>
        <v>0</v>
      </c>
      <c r="BG317" s="231">
        <f>IF(N317="zákl. přenesená",J317,0)</f>
        <v>0</v>
      </c>
      <c r="BH317" s="231">
        <f>IF(N317="sníž. přenesená",J317,0)</f>
        <v>0</v>
      </c>
      <c r="BI317" s="231">
        <f>IF(N317="nulová",J317,0)</f>
        <v>0</v>
      </c>
      <c r="BJ317" s="17" t="s">
        <v>82</v>
      </c>
      <c r="BK317" s="231">
        <f>ROUND(I317*H317,2)</f>
        <v>0</v>
      </c>
      <c r="BL317" s="17" t="s">
        <v>236</v>
      </c>
      <c r="BM317" s="230" t="s">
        <v>593</v>
      </c>
    </row>
    <row r="318" spans="1:47" s="2" customFormat="1" ht="12">
      <c r="A318" s="38"/>
      <c r="B318" s="39"/>
      <c r="C318" s="40"/>
      <c r="D318" s="232" t="s">
        <v>165</v>
      </c>
      <c r="E318" s="40"/>
      <c r="F318" s="233" t="s">
        <v>592</v>
      </c>
      <c r="G318" s="40"/>
      <c r="H318" s="40"/>
      <c r="I318" s="136"/>
      <c r="J318" s="40"/>
      <c r="K318" s="40"/>
      <c r="L318" s="44"/>
      <c r="M318" s="234"/>
      <c r="N318" s="235"/>
      <c r="O318" s="84"/>
      <c r="P318" s="84"/>
      <c r="Q318" s="84"/>
      <c r="R318" s="84"/>
      <c r="S318" s="84"/>
      <c r="T318" s="85"/>
      <c r="U318" s="38"/>
      <c r="V318" s="38"/>
      <c r="W318" s="38"/>
      <c r="X318" s="38"/>
      <c r="Y318" s="38"/>
      <c r="Z318" s="38"/>
      <c r="AA318" s="38"/>
      <c r="AB318" s="38"/>
      <c r="AC318" s="38"/>
      <c r="AD318" s="38"/>
      <c r="AE318" s="38"/>
      <c r="AT318" s="17" t="s">
        <v>165</v>
      </c>
      <c r="AU318" s="17" t="s">
        <v>82</v>
      </c>
    </row>
    <row r="319" spans="1:51" s="13" customFormat="1" ht="12">
      <c r="A319" s="13"/>
      <c r="B319" s="236"/>
      <c r="C319" s="237"/>
      <c r="D319" s="232" t="s">
        <v>166</v>
      </c>
      <c r="E319" s="238" t="s">
        <v>19</v>
      </c>
      <c r="F319" s="239" t="s">
        <v>1699</v>
      </c>
      <c r="G319" s="237"/>
      <c r="H319" s="240">
        <v>1350</v>
      </c>
      <c r="I319" s="241"/>
      <c r="J319" s="237"/>
      <c r="K319" s="237"/>
      <c r="L319" s="242"/>
      <c r="M319" s="243"/>
      <c r="N319" s="244"/>
      <c r="O319" s="244"/>
      <c r="P319" s="244"/>
      <c r="Q319" s="244"/>
      <c r="R319" s="244"/>
      <c r="S319" s="244"/>
      <c r="T319" s="245"/>
      <c r="U319" s="13"/>
      <c r="V319" s="13"/>
      <c r="W319" s="13"/>
      <c r="X319" s="13"/>
      <c r="Y319" s="13"/>
      <c r="Z319" s="13"/>
      <c r="AA319" s="13"/>
      <c r="AB319" s="13"/>
      <c r="AC319" s="13"/>
      <c r="AD319" s="13"/>
      <c r="AE319" s="13"/>
      <c r="AT319" s="246" t="s">
        <v>166</v>
      </c>
      <c r="AU319" s="246" t="s">
        <v>82</v>
      </c>
      <c r="AV319" s="13" t="s">
        <v>85</v>
      </c>
      <c r="AW319" s="13" t="s">
        <v>34</v>
      </c>
      <c r="AX319" s="13" t="s">
        <v>82</v>
      </c>
      <c r="AY319" s="246" t="s">
        <v>158</v>
      </c>
    </row>
    <row r="320" spans="1:51" s="13" customFormat="1" ht="12">
      <c r="A320" s="13"/>
      <c r="B320" s="236"/>
      <c r="C320" s="237"/>
      <c r="D320" s="232" t="s">
        <v>166</v>
      </c>
      <c r="E320" s="237"/>
      <c r="F320" s="239" t="s">
        <v>1700</v>
      </c>
      <c r="G320" s="237"/>
      <c r="H320" s="240">
        <v>1620</v>
      </c>
      <c r="I320" s="241"/>
      <c r="J320" s="237"/>
      <c r="K320" s="237"/>
      <c r="L320" s="242"/>
      <c r="M320" s="243"/>
      <c r="N320" s="244"/>
      <c r="O320" s="244"/>
      <c r="P320" s="244"/>
      <c r="Q320" s="244"/>
      <c r="R320" s="244"/>
      <c r="S320" s="244"/>
      <c r="T320" s="245"/>
      <c r="U320" s="13"/>
      <c r="V320" s="13"/>
      <c r="W320" s="13"/>
      <c r="X320" s="13"/>
      <c r="Y320" s="13"/>
      <c r="Z320" s="13"/>
      <c r="AA320" s="13"/>
      <c r="AB320" s="13"/>
      <c r="AC320" s="13"/>
      <c r="AD320" s="13"/>
      <c r="AE320" s="13"/>
      <c r="AT320" s="246" t="s">
        <v>166</v>
      </c>
      <c r="AU320" s="246" t="s">
        <v>82</v>
      </c>
      <c r="AV320" s="13" t="s">
        <v>85</v>
      </c>
      <c r="AW320" s="13" t="s">
        <v>4</v>
      </c>
      <c r="AX320" s="13" t="s">
        <v>82</v>
      </c>
      <c r="AY320" s="246" t="s">
        <v>158</v>
      </c>
    </row>
    <row r="321" spans="1:65" s="2" customFormat="1" ht="21.75" customHeight="1">
      <c r="A321" s="38"/>
      <c r="B321" s="39"/>
      <c r="C321" s="219" t="s">
        <v>554</v>
      </c>
      <c r="D321" s="219" t="s">
        <v>159</v>
      </c>
      <c r="E321" s="220" t="s">
        <v>597</v>
      </c>
      <c r="F321" s="221" t="s">
        <v>598</v>
      </c>
      <c r="G321" s="222" t="s">
        <v>162</v>
      </c>
      <c r="H321" s="223">
        <v>400</v>
      </c>
      <c r="I321" s="224"/>
      <c r="J321" s="225">
        <f>ROUND(I321*H321,2)</f>
        <v>0</v>
      </c>
      <c r="K321" s="221" t="s">
        <v>213</v>
      </c>
      <c r="L321" s="44"/>
      <c r="M321" s="226" t="s">
        <v>19</v>
      </c>
      <c r="N321" s="227" t="s">
        <v>45</v>
      </c>
      <c r="O321" s="84"/>
      <c r="P321" s="228">
        <f>O321*H321</f>
        <v>0</v>
      </c>
      <c r="Q321" s="228">
        <v>0</v>
      </c>
      <c r="R321" s="228">
        <f>Q321*H321</f>
        <v>0</v>
      </c>
      <c r="S321" s="228">
        <v>0</v>
      </c>
      <c r="T321" s="229">
        <f>S321*H321</f>
        <v>0</v>
      </c>
      <c r="U321" s="38"/>
      <c r="V321" s="38"/>
      <c r="W321" s="38"/>
      <c r="X321" s="38"/>
      <c r="Y321" s="38"/>
      <c r="Z321" s="38"/>
      <c r="AA321" s="38"/>
      <c r="AB321" s="38"/>
      <c r="AC321" s="38"/>
      <c r="AD321" s="38"/>
      <c r="AE321" s="38"/>
      <c r="AR321" s="230" t="s">
        <v>236</v>
      </c>
      <c r="AT321" s="230" t="s">
        <v>159</v>
      </c>
      <c r="AU321" s="230" t="s">
        <v>82</v>
      </c>
      <c r="AY321" s="17" t="s">
        <v>158</v>
      </c>
      <c r="BE321" s="231">
        <f>IF(N321="základní",J321,0)</f>
        <v>0</v>
      </c>
      <c r="BF321" s="231">
        <f>IF(N321="snížená",J321,0)</f>
        <v>0</v>
      </c>
      <c r="BG321" s="231">
        <f>IF(N321="zákl. přenesená",J321,0)</f>
        <v>0</v>
      </c>
      <c r="BH321" s="231">
        <f>IF(N321="sníž. přenesená",J321,0)</f>
        <v>0</v>
      </c>
      <c r="BI321" s="231">
        <f>IF(N321="nulová",J321,0)</f>
        <v>0</v>
      </c>
      <c r="BJ321" s="17" t="s">
        <v>82</v>
      </c>
      <c r="BK321" s="231">
        <f>ROUND(I321*H321,2)</f>
        <v>0</v>
      </c>
      <c r="BL321" s="17" t="s">
        <v>236</v>
      </c>
      <c r="BM321" s="230" t="s">
        <v>599</v>
      </c>
    </row>
    <row r="322" spans="1:47" s="2" customFormat="1" ht="12">
      <c r="A322" s="38"/>
      <c r="B322" s="39"/>
      <c r="C322" s="40"/>
      <c r="D322" s="232" t="s">
        <v>165</v>
      </c>
      <c r="E322" s="40"/>
      <c r="F322" s="233" t="s">
        <v>600</v>
      </c>
      <c r="G322" s="40"/>
      <c r="H322" s="40"/>
      <c r="I322" s="136"/>
      <c r="J322" s="40"/>
      <c r="K322" s="40"/>
      <c r="L322" s="44"/>
      <c r="M322" s="234"/>
      <c r="N322" s="235"/>
      <c r="O322" s="84"/>
      <c r="P322" s="84"/>
      <c r="Q322" s="84"/>
      <c r="R322" s="84"/>
      <c r="S322" s="84"/>
      <c r="T322" s="85"/>
      <c r="U322" s="38"/>
      <c r="V322" s="38"/>
      <c r="W322" s="38"/>
      <c r="X322" s="38"/>
      <c r="Y322" s="38"/>
      <c r="Z322" s="38"/>
      <c r="AA322" s="38"/>
      <c r="AB322" s="38"/>
      <c r="AC322" s="38"/>
      <c r="AD322" s="38"/>
      <c r="AE322" s="38"/>
      <c r="AT322" s="17" t="s">
        <v>165</v>
      </c>
      <c r="AU322" s="17" t="s">
        <v>82</v>
      </c>
    </row>
    <row r="323" spans="1:65" s="2" customFormat="1" ht="21.75" customHeight="1">
      <c r="A323" s="38"/>
      <c r="B323" s="39"/>
      <c r="C323" s="259" t="s">
        <v>558</v>
      </c>
      <c r="D323" s="259" t="s">
        <v>199</v>
      </c>
      <c r="E323" s="260" t="s">
        <v>602</v>
      </c>
      <c r="F323" s="261" t="s">
        <v>603</v>
      </c>
      <c r="G323" s="262" t="s">
        <v>162</v>
      </c>
      <c r="H323" s="263">
        <v>480</v>
      </c>
      <c r="I323" s="264"/>
      <c r="J323" s="265">
        <f>ROUND(I323*H323,2)</f>
        <v>0</v>
      </c>
      <c r="K323" s="261" t="s">
        <v>213</v>
      </c>
      <c r="L323" s="266"/>
      <c r="M323" s="267" t="s">
        <v>19</v>
      </c>
      <c r="N323" s="268" t="s">
        <v>45</v>
      </c>
      <c r="O323" s="84"/>
      <c r="P323" s="228">
        <f>O323*H323</f>
        <v>0</v>
      </c>
      <c r="Q323" s="228">
        <v>0.00055</v>
      </c>
      <c r="R323" s="228">
        <f>Q323*H323</f>
        <v>0.264</v>
      </c>
      <c r="S323" s="228">
        <v>0</v>
      </c>
      <c r="T323" s="229">
        <f>S323*H323</f>
        <v>0</v>
      </c>
      <c r="U323" s="38"/>
      <c r="V323" s="38"/>
      <c r="W323" s="38"/>
      <c r="X323" s="38"/>
      <c r="Y323" s="38"/>
      <c r="Z323" s="38"/>
      <c r="AA323" s="38"/>
      <c r="AB323" s="38"/>
      <c r="AC323" s="38"/>
      <c r="AD323" s="38"/>
      <c r="AE323" s="38"/>
      <c r="AR323" s="230" t="s">
        <v>241</v>
      </c>
      <c r="AT323" s="230" t="s">
        <v>199</v>
      </c>
      <c r="AU323" s="230" t="s">
        <v>82</v>
      </c>
      <c r="AY323" s="17" t="s">
        <v>158</v>
      </c>
      <c r="BE323" s="231">
        <f>IF(N323="základní",J323,0)</f>
        <v>0</v>
      </c>
      <c r="BF323" s="231">
        <f>IF(N323="snížená",J323,0)</f>
        <v>0</v>
      </c>
      <c r="BG323" s="231">
        <f>IF(N323="zákl. přenesená",J323,0)</f>
        <v>0</v>
      </c>
      <c r="BH323" s="231">
        <f>IF(N323="sníž. přenesená",J323,0)</f>
        <v>0</v>
      </c>
      <c r="BI323" s="231">
        <f>IF(N323="nulová",J323,0)</f>
        <v>0</v>
      </c>
      <c r="BJ323" s="17" t="s">
        <v>82</v>
      </c>
      <c r="BK323" s="231">
        <f>ROUND(I323*H323,2)</f>
        <v>0</v>
      </c>
      <c r="BL323" s="17" t="s">
        <v>236</v>
      </c>
      <c r="BM323" s="230" t="s">
        <v>604</v>
      </c>
    </row>
    <row r="324" spans="1:47" s="2" customFormat="1" ht="12">
      <c r="A324" s="38"/>
      <c r="B324" s="39"/>
      <c r="C324" s="40"/>
      <c r="D324" s="232" t="s">
        <v>165</v>
      </c>
      <c r="E324" s="40"/>
      <c r="F324" s="233" t="s">
        <v>603</v>
      </c>
      <c r="G324" s="40"/>
      <c r="H324" s="40"/>
      <c r="I324" s="136"/>
      <c r="J324" s="40"/>
      <c r="K324" s="40"/>
      <c r="L324" s="44"/>
      <c r="M324" s="234"/>
      <c r="N324" s="235"/>
      <c r="O324" s="84"/>
      <c r="P324" s="84"/>
      <c r="Q324" s="84"/>
      <c r="R324" s="84"/>
      <c r="S324" s="84"/>
      <c r="T324" s="85"/>
      <c r="U324" s="38"/>
      <c r="V324" s="38"/>
      <c r="W324" s="38"/>
      <c r="X324" s="38"/>
      <c r="Y324" s="38"/>
      <c r="Z324" s="38"/>
      <c r="AA324" s="38"/>
      <c r="AB324" s="38"/>
      <c r="AC324" s="38"/>
      <c r="AD324" s="38"/>
      <c r="AE324" s="38"/>
      <c r="AT324" s="17" t="s">
        <v>165</v>
      </c>
      <c r="AU324" s="17" t="s">
        <v>82</v>
      </c>
    </row>
    <row r="325" spans="1:51" s="13" customFormat="1" ht="12">
      <c r="A325" s="13"/>
      <c r="B325" s="236"/>
      <c r="C325" s="237"/>
      <c r="D325" s="232" t="s">
        <v>166</v>
      </c>
      <c r="E325" s="238" t="s">
        <v>19</v>
      </c>
      <c r="F325" s="239" t="s">
        <v>1701</v>
      </c>
      <c r="G325" s="237"/>
      <c r="H325" s="240">
        <v>400</v>
      </c>
      <c r="I325" s="241"/>
      <c r="J325" s="237"/>
      <c r="K325" s="237"/>
      <c r="L325" s="242"/>
      <c r="M325" s="243"/>
      <c r="N325" s="244"/>
      <c r="O325" s="244"/>
      <c r="P325" s="244"/>
      <c r="Q325" s="244"/>
      <c r="R325" s="244"/>
      <c r="S325" s="244"/>
      <c r="T325" s="245"/>
      <c r="U325" s="13"/>
      <c r="V325" s="13"/>
      <c r="W325" s="13"/>
      <c r="X325" s="13"/>
      <c r="Y325" s="13"/>
      <c r="Z325" s="13"/>
      <c r="AA325" s="13"/>
      <c r="AB325" s="13"/>
      <c r="AC325" s="13"/>
      <c r="AD325" s="13"/>
      <c r="AE325" s="13"/>
      <c r="AT325" s="246" t="s">
        <v>166</v>
      </c>
      <c r="AU325" s="246" t="s">
        <v>82</v>
      </c>
      <c r="AV325" s="13" t="s">
        <v>85</v>
      </c>
      <c r="AW325" s="13" t="s">
        <v>34</v>
      </c>
      <c r="AX325" s="13" t="s">
        <v>82</v>
      </c>
      <c r="AY325" s="246" t="s">
        <v>158</v>
      </c>
    </row>
    <row r="326" spans="1:51" s="13" customFormat="1" ht="12">
      <c r="A326" s="13"/>
      <c r="B326" s="236"/>
      <c r="C326" s="237"/>
      <c r="D326" s="232" t="s">
        <v>166</v>
      </c>
      <c r="E326" s="237"/>
      <c r="F326" s="239" t="s">
        <v>1702</v>
      </c>
      <c r="G326" s="237"/>
      <c r="H326" s="240">
        <v>480</v>
      </c>
      <c r="I326" s="241"/>
      <c r="J326" s="237"/>
      <c r="K326" s="237"/>
      <c r="L326" s="242"/>
      <c r="M326" s="243"/>
      <c r="N326" s="244"/>
      <c r="O326" s="244"/>
      <c r="P326" s="244"/>
      <c r="Q326" s="244"/>
      <c r="R326" s="244"/>
      <c r="S326" s="244"/>
      <c r="T326" s="245"/>
      <c r="U326" s="13"/>
      <c r="V326" s="13"/>
      <c r="W326" s="13"/>
      <c r="X326" s="13"/>
      <c r="Y326" s="13"/>
      <c r="Z326" s="13"/>
      <c r="AA326" s="13"/>
      <c r="AB326" s="13"/>
      <c r="AC326" s="13"/>
      <c r="AD326" s="13"/>
      <c r="AE326" s="13"/>
      <c r="AT326" s="246" t="s">
        <v>166</v>
      </c>
      <c r="AU326" s="246" t="s">
        <v>82</v>
      </c>
      <c r="AV326" s="13" t="s">
        <v>85</v>
      </c>
      <c r="AW326" s="13" t="s">
        <v>4</v>
      </c>
      <c r="AX326" s="13" t="s">
        <v>82</v>
      </c>
      <c r="AY326" s="246" t="s">
        <v>158</v>
      </c>
    </row>
    <row r="327" spans="1:65" s="2" customFormat="1" ht="21.75" customHeight="1">
      <c r="A327" s="38"/>
      <c r="B327" s="39"/>
      <c r="C327" s="219" t="s">
        <v>563</v>
      </c>
      <c r="D327" s="219" t="s">
        <v>159</v>
      </c>
      <c r="E327" s="220" t="s">
        <v>608</v>
      </c>
      <c r="F327" s="221" t="s">
        <v>609</v>
      </c>
      <c r="G327" s="222" t="s">
        <v>162</v>
      </c>
      <c r="H327" s="223">
        <v>1360</v>
      </c>
      <c r="I327" s="224"/>
      <c r="J327" s="225">
        <f>ROUND(I327*H327,2)</f>
        <v>0</v>
      </c>
      <c r="K327" s="221" t="s">
        <v>213</v>
      </c>
      <c r="L327" s="44"/>
      <c r="M327" s="226" t="s">
        <v>19</v>
      </c>
      <c r="N327" s="227" t="s">
        <v>45</v>
      </c>
      <c r="O327" s="84"/>
      <c r="P327" s="228">
        <f>O327*H327</f>
        <v>0</v>
      </c>
      <c r="Q327" s="228">
        <v>0</v>
      </c>
      <c r="R327" s="228">
        <f>Q327*H327</f>
        <v>0</v>
      </c>
      <c r="S327" s="228">
        <v>0</v>
      </c>
      <c r="T327" s="229">
        <f>S327*H327</f>
        <v>0</v>
      </c>
      <c r="U327" s="38"/>
      <c r="V327" s="38"/>
      <c r="W327" s="38"/>
      <c r="X327" s="38"/>
      <c r="Y327" s="38"/>
      <c r="Z327" s="38"/>
      <c r="AA327" s="38"/>
      <c r="AB327" s="38"/>
      <c r="AC327" s="38"/>
      <c r="AD327" s="38"/>
      <c r="AE327" s="38"/>
      <c r="AR327" s="230" t="s">
        <v>236</v>
      </c>
      <c r="AT327" s="230" t="s">
        <v>159</v>
      </c>
      <c r="AU327" s="230" t="s">
        <v>82</v>
      </c>
      <c r="AY327" s="17" t="s">
        <v>158</v>
      </c>
      <c r="BE327" s="231">
        <f>IF(N327="základní",J327,0)</f>
        <v>0</v>
      </c>
      <c r="BF327" s="231">
        <f>IF(N327="snížená",J327,0)</f>
        <v>0</v>
      </c>
      <c r="BG327" s="231">
        <f>IF(N327="zákl. přenesená",J327,0)</f>
        <v>0</v>
      </c>
      <c r="BH327" s="231">
        <f>IF(N327="sníž. přenesená",J327,0)</f>
        <v>0</v>
      </c>
      <c r="BI327" s="231">
        <f>IF(N327="nulová",J327,0)</f>
        <v>0</v>
      </c>
      <c r="BJ327" s="17" t="s">
        <v>82</v>
      </c>
      <c r="BK327" s="231">
        <f>ROUND(I327*H327,2)</f>
        <v>0</v>
      </c>
      <c r="BL327" s="17" t="s">
        <v>236</v>
      </c>
      <c r="BM327" s="230" t="s">
        <v>610</v>
      </c>
    </row>
    <row r="328" spans="1:47" s="2" customFormat="1" ht="12">
      <c r="A328" s="38"/>
      <c r="B328" s="39"/>
      <c r="C328" s="40"/>
      <c r="D328" s="232" t="s">
        <v>165</v>
      </c>
      <c r="E328" s="40"/>
      <c r="F328" s="233" t="s">
        <v>611</v>
      </c>
      <c r="G328" s="40"/>
      <c r="H328" s="40"/>
      <c r="I328" s="136"/>
      <c r="J328" s="40"/>
      <c r="K328" s="40"/>
      <c r="L328" s="44"/>
      <c r="M328" s="234"/>
      <c r="N328" s="235"/>
      <c r="O328" s="84"/>
      <c r="P328" s="84"/>
      <c r="Q328" s="84"/>
      <c r="R328" s="84"/>
      <c r="S328" s="84"/>
      <c r="T328" s="85"/>
      <c r="U328" s="38"/>
      <c r="V328" s="38"/>
      <c r="W328" s="38"/>
      <c r="X328" s="38"/>
      <c r="Y328" s="38"/>
      <c r="Z328" s="38"/>
      <c r="AA328" s="38"/>
      <c r="AB328" s="38"/>
      <c r="AC328" s="38"/>
      <c r="AD328" s="38"/>
      <c r="AE328" s="38"/>
      <c r="AT328" s="17" t="s">
        <v>165</v>
      </c>
      <c r="AU328" s="17" t="s">
        <v>82</v>
      </c>
    </row>
    <row r="329" spans="1:65" s="2" customFormat="1" ht="21.75" customHeight="1">
      <c r="A329" s="38"/>
      <c r="B329" s="39"/>
      <c r="C329" s="259" t="s">
        <v>567</v>
      </c>
      <c r="D329" s="259" t="s">
        <v>199</v>
      </c>
      <c r="E329" s="260" t="s">
        <v>613</v>
      </c>
      <c r="F329" s="261" t="s">
        <v>614</v>
      </c>
      <c r="G329" s="262" t="s">
        <v>162</v>
      </c>
      <c r="H329" s="263">
        <v>1632</v>
      </c>
      <c r="I329" s="264"/>
      <c r="J329" s="265">
        <f>ROUND(I329*H329,2)</f>
        <v>0</v>
      </c>
      <c r="K329" s="261" t="s">
        <v>213</v>
      </c>
      <c r="L329" s="266"/>
      <c r="M329" s="267" t="s">
        <v>19</v>
      </c>
      <c r="N329" s="268" t="s">
        <v>45</v>
      </c>
      <c r="O329" s="84"/>
      <c r="P329" s="228">
        <f>O329*H329</f>
        <v>0</v>
      </c>
      <c r="Q329" s="228">
        <v>0.00026</v>
      </c>
      <c r="R329" s="228">
        <f>Q329*H329</f>
        <v>0.42432</v>
      </c>
      <c r="S329" s="228">
        <v>0</v>
      </c>
      <c r="T329" s="229">
        <f>S329*H329</f>
        <v>0</v>
      </c>
      <c r="U329" s="38"/>
      <c r="V329" s="38"/>
      <c r="W329" s="38"/>
      <c r="X329" s="38"/>
      <c r="Y329" s="38"/>
      <c r="Z329" s="38"/>
      <c r="AA329" s="38"/>
      <c r="AB329" s="38"/>
      <c r="AC329" s="38"/>
      <c r="AD329" s="38"/>
      <c r="AE329" s="38"/>
      <c r="AR329" s="230" t="s">
        <v>241</v>
      </c>
      <c r="AT329" s="230" t="s">
        <v>199</v>
      </c>
      <c r="AU329" s="230" t="s">
        <v>82</v>
      </c>
      <c r="AY329" s="17" t="s">
        <v>158</v>
      </c>
      <c r="BE329" s="231">
        <f>IF(N329="základní",J329,0)</f>
        <v>0</v>
      </c>
      <c r="BF329" s="231">
        <f>IF(N329="snížená",J329,0)</f>
        <v>0</v>
      </c>
      <c r="BG329" s="231">
        <f>IF(N329="zákl. přenesená",J329,0)</f>
        <v>0</v>
      </c>
      <c r="BH329" s="231">
        <f>IF(N329="sníž. přenesená",J329,0)</f>
        <v>0</v>
      </c>
      <c r="BI329" s="231">
        <f>IF(N329="nulová",J329,0)</f>
        <v>0</v>
      </c>
      <c r="BJ329" s="17" t="s">
        <v>82</v>
      </c>
      <c r="BK329" s="231">
        <f>ROUND(I329*H329,2)</f>
        <v>0</v>
      </c>
      <c r="BL329" s="17" t="s">
        <v>236</v>
      </c>
      <c r="BM329" s="230" t="s">
        <v>615</v>
      </c>
    </row>
    <row r="330" spans="1:47" s="2" customFormat="1" ht="12">
      <c r="A330" s="38"/>
      <c r="B330" s="39"/>
      <c r="C330" s="40"/>
      <c r="D330" s="232" t="s">
        <v>165</v>
      </c>
      <c r="E330" s="40"/>
      <c r="F330" s="233" t="s">
        <v>614</v>
      </c>
      <c r="G330" s="40"/>
      <c r="H330" s="40"/>
      <c r="I330" s="136"/>
      <c r="J330" s="40"/>
      <c r="K330" s="40"/>
      <c r="L330" s="44"/>
      <c r="M330" s="234"/>
      <c r="N330" s="235"/>
      <c r="O330" s="84"/>
      <c r="P330" s="84"/>
      <c r="Q330" s="84"/>
      <c r="R330" s="84"/>
      <c r="S330" s="84"/>
      <c r="T330" s="85"/>
      <c r="U330" s="38"/>
      <c r="V330" s="38"/>
      <c r="W330" s="38"/>
      <c r="X330" s="38"/>
      <c r="Y330" s="38"/>
      <c r="Z330" s="38"/>
      <c r="AA330" s="38"/>
      <c r="AB330" s="38"/>
      <c r="AC330" s="38"/>
      <c r="AD330" s="38"/>
      <c r="AE330" s="38"/>
      <c r="AT330" s="17" t="s">
        <v>165</v>
      </c>
      <c r="AU330" s="17" t="s">
        <v>82</v>
      </c>
    </row>
    <row r="331" spans="1:51" s="13" customFormat="1" ht="12">
      <c r="A331" s="13"/>
      <c r="B331" s="236"/>
      <c r="C331" s="237"/>
      <c r="D331" s="232" t="s">
        <v>166</v>
      </c>
      <c r="E331" s="238" t="s">
        <v>19</v>
      </c>
      <c r="F331" s="239" t="s">
        <v>1703</v>
      </c>
      <c r="G331" s="237"/>
      <c r="H331" s="240">
        <v>1360</v>
      </c>
      <c r="I331" s="241"/>
      <c r="J331" s="237"/>
      <c r="K331" s="237"/>
      <c r="L331" s="242"/>
      <c r="M331" s="243"/>
      <c r="N331" s="244"/>
      <c r="O331" s="244"/>
      <c r="P331" s="244"/>
      <c r="Q331" s="244"/>
      <c r="R331" s="244"/>
      <c r="S331" s="244"/>
      <c r="T331" s="245"/>
      <c r="U331" s="13"/>
      <c r="V331" s="13"/>
      <c r="W331" s="13"/>
      <c r="X331" s="13"/>
      <c r="Y331" s="13"/>
      <c r="Z331" s="13"/>
      <c r="AA331" s="13"/>
      <c r="AB331" s="13"/>
      <c r="AC331" s="13"/>
      <c r="AD331" s="13"/>
      <c r="AE331" s="13"/>
      <c r="AT331" s="246" t="s">
        <v>166</v>
      </c>
      <c r="AU331" s="246" t="s">
        <v>82</v>
      </c>
      <c r="AV331" s="13" t="s">
        <v>85</v>
      </c>
      <c r="AW331" s="13" t="s">
        <v>34</v>
      </c>
      <c r="AX331" s="13" t="s">
        <v>82</v>
      </c>
      <c r="AY331" s="246" t="s">
        <v>158</v>
      </c>
    </row>
    <row r="332" spans="1:51" s="13" customFormat="1" ht="12">
      <c r="A332" s="13"/>
      <c r="B332" s="236"/>
      <c r="C332" s="237"/>
      <c r="D332" s="232" t="s">
        <v>166</v>
      </c>
      <c r="E332" s="237"/>
      <c r="F332" s="239" t="s">
        <v>1704</v>
      </c>
      <c r="G332" s="237"/>
      <c r="H332" s="240">
        <v>1632</v>
      </c>
      <c r="I332" s="241"/>
      <c r="J332" s="237"/>
      <c r="K332" s="237"/>
      <c r="L332" s="242"/>
      <c r="M332" s="243"/>
      <c r="N332" s="244"/>
      <c r="O332" s="244"/>
      <c r="P332" s="244"/>
      <c r="Q332" s="244"/>
      <c r="R332" s="244"/>
      <c r="S332" s="244"/>
      <c r="T332" s="245"/>
      <c r="U332" s="13"/>
      <c r="V332" s="13"/>
      <c r="W332" s="13"/>
      <c r="X332" s="13"/>
      <c r="Y332" s="13"/>
      <c r="Z332" s="13"/>
      <c r="AA332" s="13"/>
      <c r="AB332" s="13"/>
      <c r="AC332" s="13"/>
      <c r="AD332" s="13"/>
      <c r="AE332" s="13"/>
      <c r="AT332" s="246" t="s">
        <v>166</v>
      </c>
      <c r="AU332" s="246" t="s">
        <v>82</v>
      </c>
      <c r="AV332" s="13" t="s">
        <v>85</v>
      </c>
      <c r="AW332" s="13" t="s">
        <v>4</v>
      </c>
      <c r="AX332" s="13" t="s">
        <v>82</v>
      </c>
      <c r="AY332" s="246" t="s">
        <v>158</v>
      </c>
    </row>
    <row r="333" spans="1:65" s="2" customFormat="1" ht="16.5" customHeight="1">
      <c r="A333" s="38"/>
      <c r="B333" s="39"/>
      <c r="C333" s="219" t="s">
        <v>571</v>
      </c>
      <c r="D333" s="219" t="s">
        <v>159</v>
      </c>
      <c r="E333" s="220" t="s">
        <v>619</v>
      </c>
      <c r="F333" s="221" t="s">
        <v>620</v>
      </c>
      <c r="G333" s="222" t="s">
        <v>162</v>
      </c>
      <c r="H333" s="223">
        <v>260</v>
      </c>
      <c r="I333" s="224"/>
      <c r="J333" s="225">
        <f>ROUND(I333*H333,2)</f>
        <v>0</v>
      </c>
      <c r="K333" s="221" t="s">
        <v>213</v>
      </c>
      <c r="L333" s="44"/>
      <c r="M333" s="226" t="s">
        <v>19</v>
      </c>
      <c r="N333" s="227" t="s">
        <v>45</v>
      </c>
      <c r="O333" s="84"/>
      <c r="P333" s="228">
        <f>O333*H333</f>
        <v>0</v>
      </c>
      <c r="Q333" s="228">
        <v>0</v>
      </c>
      <c r="R333" s="228">
        <f>Q333*H333</f>
        <v>0</v>
      </c>
      <c r="S333" s="228">
        <v>0</v>
      </c>
      <c r="T333" s="229">
        <f>S333*H333</f>
        <v>0</v>
      </c>
      <c r="U333" s="38"/>
      <c r="V333" s="38"/>
      <c r="W333" s="38"/>
      <c r="X333" s="38"/>
      <c r="Y333" s="38"/>
      <c r="Z333" s="38"/>
      <c r="AA333" s="38"/>
      <c r="AB333" s="38"/>
      <c r="AC333" s="38"/>
      <c r="AD333" s="38"/>
      <c r="AE333" s="38"/>
      <c r="AR333" s="230" t="s">
        <v>236</v>
      </c>
      <c r="AT333" s="230" t="s">
        <v>159</v>
      </c>
      <c r="AU333" s="230" t="s">
        <v>82</v>
      </c>
      <c r="AY333" s="17" t="s">
        <v>158</v>
      </c>
      <c r="BE333" s="231">
        <f>IF(N333="základní",J333,0)</f>
        <v>0</v>
      </c>
      <c r="BF333" s="231">
        <f>IF(N333="snížená",J333,0)</f>
        <v>0</v>
      </c>
      <c r="BG333" s="231">
        <f>IF(N333="zákl. přenesená",J333,0)</f>
        <v>0</v>
      </c>
      <c r="BH333" s="231">
        <f>IF(N333="sníž. přenesená",J333,0)</f>
        <v>0</v>
      </c>
      <c r="BI333" s="231">
        <f>IF(N333="nulová",J333,0)</f>
        <v>0</v>
      </c>
      <c r="BJ333" s="17" t="s">
        <v>82</v>
      </c>
      <c r="BK333" s="231">
        <f>ROUND(I333*H333,2)</f>
        <v>0</v>
      </c>
      <c r="BL333" s="17" t="s">
        <v>236</v>
      </c>
      <c r="BM333" s="230" t="s">
        <v>621</v>
      </c>
    </row>
    <row r="334" spans="1:47" s="2" customFormat="1" ht="12">
      <c r="A334" s="38"/>
      <c r="B334" s="39"/>
      <c r="C334" s="40"/>
      <c r="D334" s="232" t="s">
        <v>165</v>
      </c>
      <c r="E334" s="40"/>
      <c r="F334" s="233" t="s">
        <v>622</v>
      </c>
      <c r="G334" s="40"/>
      <c r="H334" s="40"/>
      <c r="I334" s="136"/>
      <c r="J334" s="40"/>
      <c r="K334" s="40"/>
      <c r="L334" s="44"/>
      <c r="M334" s="234"/>
      <c r="N334" s="235"/>
      <c r="O334" s="84"/>
      <c r="P334" s="84"/>
      <c r="Q334" s="84"/>
      <c r="R334" s="84"/>
      <c r="S334" s="84"/>
      <c r="T334" s="85"/>
      <c r="U334" s="38"/>
      <c r="V334" s="38"/>
      <c r="W334" s="38"/>
      <c r="X334" s="38"/>
      <c r="Y334" s="38"/>
      <c r="Z334" s="38"/>
      <c r="AA334" s="38"/>
      <c r="AB334" s="38"/>
      <c r="AC334" s="38"/>
      <c r="AD334" s="38"/>
      <c r="AE334" s="38"/>
      <c r="AT334" s="17" t="s">
        <v>165</v>
      </c>
      <c r="AU334" s="17" t="s">
        <v>82</v>
      </c>
    </row>
    <row r="335" spans="1:65" s="2" customFormat="1" ht="21.75" customHeight="1">
      <c r="A335" s="38"/>
      <c r="B335" s="39"/>
      <c r="C335" s="259" t="s">
        <v>575</v>
      </c>
      <c r="D335" s="259" t="s">
        <v>199</v>
      </c>
      <c r="E335" s="260" t="s">
        <v>624</v>
      </c>
      <c r="F335" s="261" t="s">
        <v>625</v>
      </c>
      <c r="G335" s="262" t="s">
        <v>162</v>
      </c>
      <c r="H335" s="263">
        <v>299</v>
      </c>
      <c r="I335" s="264"/>
      <c r="J335" s="265">
        <f>ROUND(I335*H335,2)</f>
        <v>0</v>
      </c>
      <c r="K335" s="261" t="s">
        <v>19</v>
      </c>
      <c r="L335" s="266"/>
      <c r="M335" s="267" t="s">
        <v>19</v>
      </c>
      <c r="N335" s="268" t="s">
        <v>45</v>
      </c>
      <c r="O335" s="84"/>
      <c r="P335" s="228">
        <f>O335*H335</f>
        <v>0</v>
      </c>
      <c r="Q335" s="228">
        <v>0</v>
      </c>
      <c r="R335" s="228">
        <f>Q335*H335</f>
        <v>0</v>
      </c>
      <c r="S335" s="228">
        <v>0</v>
      </c>
      <c r="T335" s="229">
        <f>S335*H335</f>
        <v>0</v>
      </c>
      <c r="U335" s="38"/>
      <c r="V335" s="38"/>
      <c r="W335" s="38"/>
      <c r="X335" s="38"/>
      <c r="Y335" s="38"/>
      <c r="Z335" s="38"/>
      <c r="AA335" s="38"/>
      <c r="AB335" s="38"/>
      <c r="AC335" s="38"/>
      <c r="AD335" s="38"/>
      <c r="AE335" s="38"/>
      <c r="AR335" s="230" t="s">
        <v>241</v>
      </c>
      <c r="AT335" s="230" t="s">
        <v>199</v>
      </c>
      <c r="AU335" s="230" t="s">
        <v>82</v>
      </c>
      <c r="AY335" s="17" t="s">
        <v>158</v>
      </c>
      <c r="BE335" s="231">
        <f>IF(N335="základní",J335,0)</f>
        <v>0</v>
      </c>
      <c r="BF335" s="231">
        <f>IF(N335="snížená",J335,0)</f>
        <v>0</v>
      </c>
      <c r="BG335" s="231">
        <f>IF(N335="zákl. přenesená",J335,0)</f>
        <v>0</v>
      </c>
      <c r="BH335" s="231">
        <f>IF(N335="sníž. přenesená",J335,0)</f>
        <v>0</v>
      </c>
      <c r="BI335" s="231">
        <f>IF(N335="nulová",J335,0)</f>
        <v>0</v>
      </c>
      <c r="BJ335" s="17" t="s">
        <v>82</v>
      </c>
      <c r="BK335" s="231">
        <f>ROUND(I335*H335,2)</f>
        <v>0</v>
      </c>
      <c r="BL335" s="17" t="s">
        <v>236</v>
      </c>
      <c r="BM335" s="230" t="s">
        <v>626</v>
      </c>
    </row>
    <row r="336" spans="1:47" s="2" customFormat="1" ht="12">
      <c r="A336" s="38"/>
      <c r="B336" s="39"/>
      <c r="C336" s="40"/>
      <c r="D336" s="232" t="s">
        <v>165</v>
      </c>
      <c r="E336" s="40"/>
      <c r="F336" s="233" t="s">
        <v>625</v>
      </c>
      <c r="G336" s="40"/>
      <c r="H336" s="40"/>
      <c r="I336" s="136"/>
      <c r="J336" s="40"/>
      <c r="K336" s="40"/>
      <c r="L336" s="44"/>
      <c r="M336" s="234"/>
      <c r="N336" s="235"/>
      <c r="O336" s="84"/>
      <c r="P336" s="84"/>
      <c r="Q336" s="84"/>
      <c r="R336" s="84"/>
      <c r="S336" s="84"/>
      <c r="T336" s="85"/>
      <c r="U336" s="38"/>
      <c r="V336" s="38"/>
      <c r="W336" s="38"/>
      <c r="X336" s="38"/>
      <c r="Y336" s="38"/>
      <c r="Z336" s="38"/>
      <c r="AA336" s="38"/>
      <c r="AB336" s="38"/>
      <c r="AC336" s="38"/>
      <c r="AD336" s="38"/>
      <c r="AE336" s="38"/>
      <c r="AT336" s="17" t="s">
        <v>165</v>
      </c>
      <c r="AU336" s="17" t="s">
        <v>82</v>
      </c>
    </row>
    <row r="337" spans="1:51" s="13" customFormat="1" ht="12">
      <c r="A337" s="13"/>
      <c r="B337" s="236"/>
      <c r="C337" s="237"/>
      <c r="D337" s="232" t="s">
        <v>166</v>
      </c>
      <c r="E337" s="238" t="s">
        <v>19</v>
      </c>
      <c r="F337" s="239" t="s">
        <v>1705</v>
      </c>
      <c r="G337" s="237"/>
      <c r="H337" s="240">
        <v>260</v>
      </c>
      <c r="I337" s="241"/>
      <c r="J337" s="237"/>
      <c r="K337" s="237"/>
      <c r="L337" s="242"/>
      <c r="M337" s="243"/>
      <c r="N337" s="244"/>
      <c r="O337" s="244"/>
      <c r="P337" s="244"/>
      <c r="Q337" s="244"/>
      <c r="R337" s="244"/>
      <c r="S337" s="244"/>
      <c r="T337" s="245"/>
      <c r="U337" s="13"/>
      <c r="V337" s="13"/>
      <c r="W337" s="13"/>
      <c r="X337" s="13"/>
      <c r="Y337" s="13"/>
      <c r="Z337" s="13"/>
      <c r="AA337" s="13"/>
      <c r="AB337" s="13"/>
      <c r="AC337" s="13"/>
      <c r="AD337" s="13"/>
      <c r="AE337" s="13"/>
      <c r="AT337" s="246" t="s">
        <v>166</v>
      </c>
      <c r="AU337" s="246" t="s">
        <v>82</v>
      </c>
      <c r="AV337" s="13" t="s">
        <v>85</v>
      </c>
      <c r="AW337" s="13" t="s">
        <v>34</v>
      </c>
      <c r="AX337" s="13" t="s">
        <v>82</v>
      </c>
      <c r="AY337" s="246" t="s">
        <v>158</v>
      </c>
    </row>
    <row r="338" spans="1:51" s="13" customFormat="1" ht="12">
      <c r="A338" s="13"/>
      <c r="B338" s="236"/>
      <c r="C338" s="237"/>
      <c r="D338" s="232" t="s">
        <v>166</v>
      </c>
      <c r="E338" s="237"/>
      <c r="F338" s="239" t="s">
        <v>1706</v>
      </c>
      <c r="G338" s="237"/>
      <c r="H338" s="240">
        <v>299</v>
      </c>
      <c r="I338" s="241"/>
      <c r="J338" s="237"/>
      <c r="K338" s="237"/>
      <c r="L338" s="242"/>
      <c r="M338" s="243"/>
      <c r="N338" s="244"/>
      <c r="O338" s="244"/>
      <c r="P338" s="244"/>
      <c r="Q338" s="244"/>
      <c r="R338" s="244"/>
      <c r="S338" s="244"/>
      <c r="T338" s="245"/>
      <c r="U338" s="13"/>
      <c r="V338" s="13"/>
      <c r="W338" s="13"/>
      <c r="X338" s="13"/>
      <c r="Y338" s="13"/>
      <c r="Z338" s="13"/>
      <c r="AA338" s="13"/>
      <c r="AB338" s="13"/>
      <c r="AC338" s="13"/>
      <c r="AD338" s="13"/>
      <c r="AE338" s="13"/>
      <c r="AT338" s="246" t="s">
        <v>166</v>
      </c>
      <c r="AU338" s="246" t="s">
        <v>82</v>
      </c>
      <c r="AV338" s="13" t="s">
        <v>85</v>
      </c>
      <c r="AW338" s="13" t="s">
        <v>4</v>
      </c>
      <c r="AX338" s="13" t="s">
        <v>82</v>
      </c>
      <c r="AY338" s="246" t="s">
        <v>158</v>
      </c>
    </row>
    <row r="339" spans="1:65" s="2" customFormat="1" ht="21.75" customHeight="1">
      <c r="A339" s="38"/>
      <c r="B339" s="39"/>
      <c r="C339" s="219" t="s">
        <v>581</v>
      </c>
      <c r="D339" s="219" t="s">
        <v>159</v>
      </c>
      <c r="E339" s="220" t="s">
        <v>630</v>
      </c>
      <c r="F339" s="221" t="s">
        <v>631</v>
      </c>
      <c r="G339" s="222" t="s">
        <v>202</v>
      </c>
      <c r="H339" s="223">
        <v>59</v>
      </c>
      <c r="I339" s="224"/>
      <c r="J339" s="225">
        <f>ROUND(I339*H339,2)</f>
        <v>0</v>
      </c>
      <c r="K339" s="221" t="s">
        <v>19</v>
      </c>
      <c r="L339" s="44"/>
      <c r="M339" s="226" t="s">
        <v>19</v>
      </c>
      <c r="N339" s="227" t="s">
        <v>45</v>
      </c>
      <c r="O339" s="84"/>
      <c r="P339" s="228">
        <f>O339*H339</f>
        <v>0</v>
      </c>
      <c r="Q339" s="228">
        <v>0</v>
      </c>
      <c r="R339" s="228">
        <f>Q339*H339</f>
        <v>0</v>
      </c>
      <c r="S339" s="228">
        <v>0</v>
      </c>
      <c r="T339" s="229">
        <f>S339*H339</f>
        <v>0</v>
      </c>
      <c r="U339" s="38"/>
      <c r="V339" s="38"/>
      <c r="W339" s="38"/>
      <c r="X339" s="38"/>
      <c r="Y339" s="38"/>
      <c r="Z339" s="38"/>
      <c r="AA339" s="38"/>
      <c r="AB339" s="38"/>
      <c r="AC339" s="38"/>
      <c r="AD339" s="38"/>
      <c r="AE339" s="38"/>
      <c r="AR339" s="230" t="s">
        <v>236</v>
      </c>
      <c r="AT339" s="230" t="s">
        <v>159</v>
      </c>
      <c r="AU339" s="230" t="s">
        <v>82</v>
      </c>
      <c r="AY339" s="17" t="s">
        <v>158</v>
      </c>
      <c r="BE339" s="231">
        <f>IF(N339="základní",J339,0)</f>
        <v>0</v>
      </c>
      <c r="BF339" s="231">
        <f>IF(N339="snížená",J339,0)</f>
        <v>0</v>
      </c>
      <c r="BG339" s="231">
        <f>IF(N339="zákl. přenesená",J339,0)</f>
        <v>0</v>
      </c>
      <c r="BH339" s="231">
        <f>IF(N339="sníž. přenesená",J339,0)</f>
        <v>0</v>
      </c>
      <c r="BI339" s="231">
        <f>IF(N339="nulová",J339,0)</f>
        <v>0</v>
      </c>
      <c r="BJ339" s="17" t="s">
        <v>82</v>
      </c>
      <c r="BK339" s="231">
        <f>ROUND(I339*H339,2)</f>
        <v>0</v>
      </c>
      <c r="BL339" s="17" t="s">
        <v>236</v>
      </c>
      <c r="BM339" s="230" t="s">
        <v>632</v>
      </c>
    </row>
    <row r="340" spans="1:47" s="2" customFormat="1" ht="12">
      <c r="A340" s="38"/>
      <c r="B340" s="39"/>
      <c r="C340" s="40"/>
      <c r="D340" s="232" t="s">
        <v>165</v>
      </c>
      <c r="E340" s="40"/>
      <c r="F340" s="233" t="s">
        <v>631</v>
      </c>
      <c r="G340" s="40"/>
      <c r="H340" s="40"/>
      <c r="I340" s="136"/>
      <c r="J340" s="40"/>
      <c r="K340" s="40"/>
      <c r="L340" s="44"/>
      <c r="M340" s="234"/>
      <c r="N340" s="235"/>
      <c r="O340" s="84"/>
      <c r="P340" s="84"/>
      <c r="Q340" s="84"/>
      <c r="R340" s="84"/>
      <c r="S340" s="84"/>
      <c r="T340" s="85"/>
      <c r="U340" s="38"/>
      <c r="V340" s="38"/>
      <c r="W340" s="38"/>
      <c r="X340" s="38"/>
      <c r="Y340" s="38"/>
      <c r="Z340" s="38"/>
      <c r="AA340" s="38"/>
      <c r="AB340" s="38"/>
      <c r="AC340" s="38"/>
      <c r="AD340" s="38"/>
      <c r="AE340" s="38"/>
      <c r="AT340" s="17" t="s">
        <v>165</v>
      </c>
      <c r="AU340" s="17" t="s">
        <v>82</v>
      </c>
    </row>
    <row r="341" spans="1:47" s="2" customFormat="1" ht="12">
      <c r="A341" s="38"/>
      <c r="B341" s="39"/>
      <c r="C341" s="40"/>
      <c r="D341" s="232" t="s">
        <v>181</v>
      </c>
      <c r="E341" s="40"/>
      <c r="F341" s="258" t="s">
        <v>633</v>
      </c>
      <c r="G341" s="40"/>
      <c r="H341" s="40"/>
      <c r="I341" s="136"/>
      <c r="J341" s="40"/>
      <c r="K341" s="40"/>
      <c r="L341" s="44"/>
      <c r="M341" s="234"/>
      <c r="N341" s="235"/>
      <c r="O341" s="84"/>
      <c r="P341" s="84"/>
      <c r="Q341" s="84"/>
      <c r="R341" s="84"/>
      <c r="S341" s="84"/>
      <c r="T341" s="85"/>
      <c r="U341" s="38"/>
      <c r="V341" s="38"/>
      <c r="W341" s="38"/>
      <c r="X341" s="38"/>
      <c r="Y341" s="38"/>
      <c r="Z341" s="38"/>
      <c r="AA341" s="38"/>
      <c r="AB341" s="38"/>
      <c r="AC341" s="38"/>
      <c r="AD341" s="38"/>
      <c r="AE341" s="38"/>
      <c r="AT341" s="17" t="s">
        <v>181</v>
      </c>
      <c r="AU341" s="17" t="s">
        <v>82</v>
      </c>
    </row>
    <row r="342" spans="1:51" s="13" customFormat="1" ht="12">
      <c r="A342" s="13"/>
      <c r="B342" s="236"/>
      <c r="C342" s="237"/>
      <c r="D342" s="232" t="s">
        <v>166</v>
      </c>
      <c r="E342" s="238" t="s">
        <v>19</v>
      </c>
      <c r="F342" s="239" t="s">
        <v>1707</v>
      </c>
      <c r="G342" s="237"/>
      <c r="H342" s="240">
        <v>59</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166</v>
      </c>
      <c r="AU342" s="246" t="s">
        <v>82</v>
      </c>
      <c r="AV342" s="13" t="s">
        <v>85</v>
      </c>
      <c r="AW342" s="13" t="s">
        <v>34</v>
      </c>
      <c r="AX342" s="13" t="s">
        <v>82</v>
      </c>
      <c r="AY342" s="246" t="s">
        <v>158</v>
      </c>
    </row>
    <row r="343" spans="1:65" s="2" customFormat="1" ht="21.75" customHeight="1">
      <c r="A343" s="38"/>
      <c r="B343" s="39"/>
      <c r="C343" s="219" t="s">
        <v>585</v>
      </c>
      <c r="D343" s="219" t="s">
        <v>159</v>
      </c>
      <c r="E343" s="220" t="s">
        <v>636</v>
      </c>
      <c r="F343" s="221" t="s">
        <v>637</v>
      </c>
      <c r="G343" s="222" t="s">
        <v>202</v>
      </c>
      <c r="H343" s="223">
        <v>18</v>
      </c>
      <c r="I343" s="224"/>
      <c r="J343" s="225">
        <f>ROUND(I343*H343,2)</f>
        <v>0</v>
      </c>
      <c r="K343" s="221" t="s">
        <v>19</v>
      </c>
      <c r="L343" s="44"/>
      <c r="M343" s="226" t="s">
        <v>19</v>
      </c>
      <c r="N343" s="227" t="s">
        <v>45</v>
      </c>
      <c r="O343" s="84"/>
      <c r="P343" s="228">
        <f>O343*H343</f>
        <v>0</v>
      </c>
      <c r="Q343" s="228">
        <v>0</v>
      </c>
      <c r="R343" s="228">
        <f>Q343*H343</f>
        <v>0</v>
      </c>
      <c r="S343" s="228">
        <v>0</v>
      </c>
      <c r="T343" s="229">
        <f>S343*H343</f>
        <v>0</v>
      </c>
      <c r="U343" s="38"/>
      <c r="V343" s="38"/>
      <c r="W343" s="38"/>
      <c r="X343" s="38"/>
      <c r="Y343" s="38"/>
      <c r="Z343" s="38"/>
      <c r="AA343" s="38"/>
      <c r="AB343" s="38"/>
      <c r="AC343" s="38"/>
      <c r="AD343" s="38"/>
      <c r="AE343" s="38"/>
      <c r="AR343" s="230" t="s">
        <v>236</v>
      </c>
      <c r="AT343" s="230" t="s">
        <v>159</v>
      </c>
      <c r="AU343" s="230" t="s">
        <v>82</v>
      </c>
      <c r="AY343" s="17" t="s">
        <v>158</v>
      </c>
      <c r="BE343" s="231">
        <f>IF(N343="základní",J343,0)</f>
        <v>0</v>
      </c>
      <c r="BF343" s="231">
        <f>IF(N343="snížená",J343,0)</f>
        <v>0</v>
      </c>
      <c r="BG343" s="231">
        <f>IF(N343="zákl. přenesená",J343,0)</f>
        <v>0</v>
      </c>
      <c r="BH343" s="231">
        <f>IF(N343="sníž. přenesená",J343,0)</f>
        <v>0</v>
      </c>
      <c r="BI343" s="231">
        <f>IF(N343="nulová",J343,0)</f>
        <v>0</v>
      </c>
      <c r="BJ343" s="17" t="s">
        <v>82</v>
      </c>
      <c r="BK343" s="231">
        <f>ROUND(I343*H343,2)</f>
        <v>0</v>
      </c>
      <c r="BL343" s="17" t="s">
        <v>236</v>
      </c>
      <c r="BM343" s="230" t="s">
        <v>638</v>
      </c>
    </row>
    <row r="344" spans="1:47" s="2" customFormat="1" ht="12">
      <c r="A344" s="38"/>
      <c r="B344" s="39"/>
      <c r="C344" s="40"/>
      <c r="D344" s="232" t="s">
        <v>165</v>
      </c>
      <c r="E344" s="40"/>
      <c r="F344" s="233" t="s">
        <v>637</v>
      </c>
      <c r="G344" s="40"/>
      <c r="H344" s="40"/>
      <c r="I344" s="136"/>
      <c r="J344" s="40"/>
      <c r="K344" s="40"/>
      <c r="L344" s="44"/>
      <c r="M344" s="234"/>
      <c r="N344" s="235"/>
      <c r="O344" s="84"/>
      <c r="P344" s="84"/>
      <c r="Q344" s="84"/>
      <c r="R344" s="84"/>
      <c r="S344" s="84"/>
      <c r="T344" s="85"/>
      <c r="U344" s="38"/>
      <c r="V344" s="38"/>
      <c r="W344" s="38"/>
      <c r="X344" s="38"/>
      <c r="Y344" s="38"/>
      <c r="Z344" s="38"/>
      <c r="AA344" s="38"/>
      <c r="AB344" s="38"/>
      <c r="AC344" s="38"/>
      <c r="AD344" s="38"/>
      <c r="AE344" s="38"/>
      <c r="AT344" s="17" t="s">
        <v>165</v>
      </c>
      <c r="AU344" s="17" t="s">
        <v>82</v>
      </c>
    </row>
    <row r="345" spans="1:65" s="2" customFormat="1" ht="21.75" customHeight="1">
      <c r="A345" s="38"/>
      <c r="B345" s="39"/>
      <c r="C345" s="219" t="s">
        <v>590</v>
      </c>
      <c r="D345" s="219" t="s">
        <v>159</v>
      </c>
      <c r="E345" s="220" t="s">
        <v>640</v>
      </c>
      <c r="F345" s="221" t="s">
        <v>641</v>
      </c>
      <c r="G345" s="222" t="s">
        <v>202</v>
      </c>
      <c r="H345" s="223">
        <v>18</v>
      </c>
      <c r="I345" s="224"/>
      <c r="J345" s="225">
        <f>ROUND(I345*H345,2)</f>
        <v>0</v>
      </c>
      <c r="K345" s="221" t="s">
        <v>213</v>
      </c>
      <c r="L345" s="44"/>
      <c r="M345" s="226" t="s">
        <v>19</v>
      </c>
      <c r="N345" s="227" t="s">
        <v>45</v>
      </c>
      <c r="O345" s="84"/>
      <c r="P345" s="228">
        <f>O345*H345</f>
        <v>0</v>
      </c>
      <c r="Q345" s="228">
        <v>0</v>
      </c>
      <c r="R345" s="228">
        <f>Q345*H345</f>
        <v>0</v>
      </c>
      <c r="S345" s="228">
        <v>0</v>
      </c>
      <c r="T345" s="229">
        <f>S345*H345</f>
        <v>0</v>
      </c>
      <c r="U345" s="38"/>
      <c r="V345" s="38"/>
      <c r="W345" s="38"/>
      <c r="X345" s="38"/>
      <c r="Y345" s="38"/>
      <c r="Z345" s="38"/>
      <c r="AA345" s="38"/>
      <c r="AB345" s="38"/>
      <c r="AC345" s="38"/>
      <c r="AD345" s="38"/>
      <c r="AE345" s="38"/>
      <c r="AR345" s="230" t="s">
        <v>236</v>
      </c>
      <c r="AT345" s="230" t="s">
        <v>159</v>
      </c>
      <c r="AU345" s="230" t="s">
        <v>82</v>
      </c>
      <c r="AY345" s="17" t="s">
        <v>158</v>
      </c>
      <c r="BE345" s="231">
        <f>IF(N345="základní",J345,0)</f>
        <v>0</v>
      </c>
      <c r="BF345" s="231">
        <f>IF(N345="snížená",J345,0)</f>
        <v>0</v>
      </c>
      <c r="BG345" s="231">
        <f>IF(N345="zákl. přenesená",J345,0)</f>
        <v>0</v>
      </c>
      <c r="BH345" s="231">
        <f>IF(N345="sníž. přenesená",J345,0)</f>
        <v>0</v>
      </c>
      <c r="BI345" s="231">
        <f>IF(N345="nulová",J345,0)</f>
        <v>0</v>
      </c>
      <c r="BJ345" s="17" t="s">
        <v>82</v>
      </c>
      <c r="BK345" s="231">
        <f>ROUND(I345*H345,2)</f>
        <v>0</v>
      </c>
      <c r="BL345" s="17" t="s">
        <v>236</v>
      </c>
      <c r="BM345" s="230" t="s">
        <v>642</v>
      </c>
    </row>
    <row r="346" spans="1:47" s="2" customFormat="1" ht="12">
      <c r="A346" s="38"/>
      <c r="B346" s="39"/>
      <c r="C346" s="40"/>
      <c r="D346" s="232" t="s">
        <v>165</v>
      </c>
      <c r="E346" s="40"/>
      <c r="F346" s="233" t="s">
        <v>643</v>
      </c>
      <c r="G346" s="40"/>
      <c r="H346" s="40"/>
      <c r="I346" s="136"/>
      <c r="J346" s="40"/>
      <c r="K346" s="40"/>
      <c r="L346" s="44"/>
      <c r="M346" s="234"/>
      <c r="N346" s="235"/>
      <c r="O346" s="84"/>
      <c r="P346" s="84"/>
      <c r="Q346" s="84"/>
      <c r="R346" s="84"/>
      <c r="S346" s="84"/>
      <c r="T346" s="85"/>
      <c r="U346" s="38"/>
      <c r="V346" s="38"/>
      <c r="W346" s="38"/>
      <c r="X346" s="38"/>
      <c r="Y346" s="38"/>
      <c r="Z346" s="38"/>
      <c r="AA346" s="38"/>
      <c r="AB346" s="38"/>
      <c r="AC346" s="38"/>
      <c r="AD346" s="38"/>
      <c r="AE346" s="38"/>
      <c r="AT346" s="17" t="s">
        <v>165</v>
      </c>
      <c r="AU346" s="17" t="s">
        <v>82</v>
      </c>
    </row>
    <row r="347" spans="1:51" s="13" customFormat="1" ht="12">
      <c r="A347" s="13"/>
      <c r="B347" s="236"/>
      <c r="C347" s="237"/>
      <c r="D347" s="232" t="s">
        <v>166</v>
      </c>
      <c r="E347" s="238" t="s">
        <v>19</v>
      </c>
      <c r="F347" s="239" t="s">
        <v>1708</v>
      </c>
      <c r="G347" s="237"/>
      <c r="H347" s="240">
        <v>18</v>
      </c>
      <c r="I347" s="241"/>
      <c r="J347" s="237"/>
      <c r="K347" s="237"/>
      <c r="L347" s="242"/>
      <c r="M347" s="243"/>
      <c r="N347" s="244"/>
      <c r="O347" s="244"/>
      <c r="P347" s="244"/>
      <c r="Q347" s="244"/>
      <c r="R347" s="244"/>
      <c r="S347" s="244"/>
      <c r="T347" s="245"/>
      <c r="U347" s="13"/>
      <c r="V347" s="13"/>
      <c r="W347" s="13"/>
      <c r="X347" s="13"/>
      <c r="Y347" s="13"/>
      <c r="Z347" s="13"/>
      <c r="AA347" s="13"/>
      <c r="AB347" s="13"/>
      <c r="AC347" s="13"/>
      <c r="AD347" s="13"/>
      <c r="AE347" s="13"/>
      <c r="AT347" s="246" t="s">
        <v>166</v>
      </c>
      <c r="AU347" s="246" t="s">
        <v>82</v>
      </c>
      <c r="AV347" s="13" t="s">
        <v>85</v>
      </c>
      <c r="AW347" s="13" t="s">
        <v>34</v>
      </c>
      <c r="AX347" s="13" t="s">
        <v>82</v>
      </c>
      <c r="AY347" s="246" t="s">
        <v>158</v>
      </c>
    </row>
    <row r="348" spans="1:65" s="2" customFormat="1" ht="21.75" customHeight="1">
      <c r="A348" s="38"/>
      <c r="B348" s="39"/>
      <c r="C348" s="219" t="s">
        <v>596</v>
      </c>
      <c r="D348" s="219" t="s">
        <v>159</v>
      </c>
      <c r="E348" s="220" t="s">
        <v>646</v>
      </c>
      <c r="F348" s="221" t="s">
        <v>647</v>
      </c>
      <c r="G348" s="222" t="s">
        <v>202</v>
      </c>
      <c r="H348" s="223">
        <v>4</v>
      </c>
      <c r="I348" s="224"/>
      <c r="J348" s="225">
        <f>ROUND(I348*H348,2)</f>
        <v>0</v>
      </c>
      <c r="K348" s="221" t="s">
        <v>19</v>
      </c>
      <c r="L348" s="44"/>
      <c r="M348" s="226" t="s">
        <v>19</v>
      </c>
      <c r="N348" s="227" t="s">
        <v>45</v>
      </c>
      <c r="O348" s="84"/>
      <c r="P348" s="228">
        <f>O348*H348</f>
        <v>0</v>
      </c>
      <c r="Q348" s="228">
        <v>0</v>
      </c>
      <c r="R348" s="228">
        <f>Q348*H348</f>
        <v>0</v>
      </c>
      <c r="S348" s="228">
        <v>0</v>
      </c>
      <c r="T348" s="229">
        <f>S348*H348</f>
        <v>0</v>
      </c>
      <c r="U348" s="38"/>
      <c r="V348" s="38"/>
      <c r="W348" s="38"/>
      <c r="X348" s="38"/>
      <c r="Y348" s="38"/>
      <c r="Z348" s="38"/>
      <c r="AA348" s="38"/>
      <c r="AB348" s="38"/>
      <c r="AC348" s="38"/>
      <c r="AD348" s="38"/>
      <c r="AE348" s="38"/>
      <c r="AR348" s="230" t="s">
        <v>236</v>
      </c>
      <c r="AT348" s="230" t="s">
        <v>159</v>
      </c>
      <c r="AU348" s="230" t="s">
        <v>82</v>
      </c>
      <c r="AY348" s="17" t="s">
        <v>158</v>
      </c>
      <c r="BE348" s="231">
        <f>IF(N348="základní",J348,0)</f>
        <v>0</v>
      </c>
      <c r="BF348" s="231">
        <f>IF(N348="snížená",J348,0)</f>
        <v>0</v>
      </c>
      <c r="BG348" s="231">
        <f>IF(N348="zákl. přenesená",J348,0)</f>
        <v>0</v>
      </c>
      <c r="BH348" s="231">
        <f>IF(N348="sníž. přenesená",J348,0)</f>
        <v>0</v>
      </c>
      <c r="BI348" s="231">
        <f>IF(N348="nulová",J348,0)</f>
        <v>0</v>
      </c>
      <c r="BJ348" s="17" t="s">
        <v>82</v>
      </c>
      <c r="BK348" s="231">
        <f>ROUND(I348*H348,2)</f>
        <v>0</v>
      </c>
      <c r="BL348" s="17" t="s">
        <v>236</v>
      </c>
      <c r="BM348" s="230" t="s">
        <v>648</v>
      </c>
    </row>
    <row r="349" spans="1:47" s="2" customFormat="1" ht="12">
      <c r="A349" s="38"/>
      <c r="B349" s="39"/>
      <c r="C349" s="40"/>
      <c r="D349" s="232" t="s">
        <v>165</v>
      </c>
      <c r="E349" s="40"/>
      <c r="F349" s="233" t="s">
        <v>647</v>
      </c>
      <c r="G349" s="40"/>
      <c r="H349" s="40"/>
      <c r="I349" s="136"/>
      <c r="J349" s="40"/>
      <c r="K349" s="40"/>
      <c r="L349" s="44"/>
      <c r="M349" s="234"/>
      <c r="N349" s="235"/>
      <c r="O349" s="84"/>
      <c r="P349" s="84"/>
      <c r="Q349" s="84"/>
      <c r="R349" s="84"/>
      <c r="S349" s="84"/>
      <c r="T349" s="85"/>
      <c r="U349" s="38"/>
      <c r="V349" s="38"/>
      <c r="W349" s="38"/>
      <c r="X349" s="38"/>
      <c r="Y349" s="38"/>
      <c r="Z349" s="38"/>
      <c r="AA349" s="38"/>
      <c r="AB349" s="38"/>
      <c r="AC349" s="38"/>
      <c r="AD349" s="38"/>
      <c r="AE349" s="38"/>
      <c r="AT349" s="17" t="s">
        <v>165</v>
      </c>
      <c r="AU349" s="17" t="s">
        <v>82</v>
      </c>
    </row>
    <row r="350" spans="1:65" s="2" customFormat="1" ht="21.75" customHeight="1">
      <c r="A350" s="38"/>
      <c r="B350" s="39"/>
      <c r="C350" s="219" t="s">
        <v>601</v>
      </c>
      <c r="D350" s="219" t="s">
        <v>159</v>
      </c>
      <c r="E350" s="220" t="s">
        <v>650</v>
      </c>
      <c r="F350" s="221" t="s">
        <v>651</v>
      </c>
      <c r="G350" s="222" t="s">
        <v>202</v>
      </c>
      <c r="H350" s="223">
        <v>4</v>
      </c>
      <c r="I350" s="224"/>
      <c r="J350" s="225">
        <f>ROUND(I350*H350,2)</f>
        <v>0</v>
      </c>
      <c r="K350" s="221" t="s">
        <v>213</v>
      </c>
      <c r="L350" s="44"/>
      <c r="M350" s="226" t="s">
        <v>19</v>
      </c>
      <c r="N350" s="227" t="s">
        <v>45</v>
      </c>
      <c r="O350" s="84"/>
      <c r="P350" s="228">
        <f>O350*H350</f>
        <v>0</v>
      </c>
      <c r="Q350" s="228">
        <v>0</v>
      </c>
      <c r="R350" s="228">
        <f>Q350*H350</f>
        <v>0</v>
      </c>
      <c r="S350" s="228">
        <v>0</v>
      </c>
      <c r="T350" s="229">
        <f>S350*H350</f>
        <v>0</v>
      </c>
      <c r="U350" s="38"/>
      <c r="V350" s="38"/>
      <c r="W350" s="38"/>
      <c r="X350" s="38"/>
      <c r="Y350" s="38"/>
      <c r="Z350" s="38"/>
      <c r="AA350" s="38"/>
      <c r="AB350" s="38"/>
      <c r="AC350" s="38"/>
      <c r="AD350" s="38"/>
      <c r="AE350" s="38"/>
      <c r="AR350" s="230" t="s">
        <v>236</v>
      </c>
      <c r="AT350" s="230" t="s">
        <v>159</v>
      </c>
      <c r="AU350" s="230" t="s">
        <v>82</v>
      </c>
      <c r="AY350" s="17" t="s">
        <v>158</v>
      </c>
      <c r="BE350" s="231">
        <f>IF(N350="základní",J350,0)</f>
        <v>0</v>
      </c>
      <c r="BF350" s="231">
        <f>IF(N350="snížená",J350,0)</f>
        <v>0</v>
      </c>
      <c r="BG350" s="231">
        <f>IF(N350="zákl. přenesená",J350,0)</f>
        <v>0</v>
      </c>
      <c r="BH350" s="231">
        <f>IF(N350="sníž. přenesená",J350,0)</f>
        <v>0</v>
      </c>
      <c r="BI350" s="231">
        <f>IF(N350="nulová",J350,0)</f>
        <v>0</v>
      </c>
      <c r="BJ350" s="17" t="s">
        <v>82</v>
      </c>
      <c r="BK350" s="231">
        <f>ROUND(I350*H350,2)</f>
        <v>0</v>
      </c>
      <c r="BL350" s="17" t="s">
        <v>236</v>
      </c>
      <c r="BM350" s="230" t="s">
        <v>652</v>
      </c>
    </row>
    <row r="351" spans="1:47" s="2" customFormat="1" ht="12">
      <c r="A351" s="38"/>
      <c r="B351" s="39"/>
      <c r="C351" s="40"/>
      <c r="D351" s="232" t="s">
        <v>165</v>
      </c>
      <c r="E351" s="40"/>
      <c r="F351" s="233" t="s">
        <v>653</v>
      </c>
      <c r="G351" s="40"/>
      <c r="H351" s="40"/>
      <c r="I351" s="136"/>
      <c r="J351" s="40"/>
      <c r="K351" s="40"/>
      <c r="L351" s="44"/>
      <c r="M351" s="234"/>
      <c r="N351" s="235"/>
      <c r="O351" s="84"/>
      <c r="P351" s="84"/>
      <c r="Q351" s="84"/>
      <c r="R351" s="84"/>
      <c r="S351" s="84"/>
      <c r="T351" s="85"/>
      <c r="U351" s="38"/>
      <c r="V351" s="38"/>
      <c r="W351" s="38"/>
      <c r="X351" s="38"/>
      <c r="Y351" s="38"/>
      <c r="Z351" s="38"/>
      <c r="AA351" s="38"/>
      <c r="AB351" s="38"/>
      <c r="AC351" s="38"/>
      <c r="AD351" s="38"/>
      <c r="AE351" s="38"/>
      <c r="AT351" s="17" t="s">
        <v>165</v>
      </c>
      <c r="AU351" s="17" t="s">
        <v>82</v>
      </c>
    </row>
    <row r="352" spans="1:51" s="13" customFormat="1" ht="12">
      <c r="A352" s="13"/>
      <c r="B352" s="236"/>
      <c r="C352" s="237"/>
      <c r="D352" s="232" t="s">
        <v>166</v>
      </c>
      <c r="E352" s="238" t="s">
        <v>19</v>
      </c>
      <c r="F352" s="239" t="s">
        <v>1709</v>
      </c>
      <c r="G352" s="237"/>
      <c r="H352" s="240">
        <v>4</v>
      </c>
      <c r="I352" s="241"/>
      <c r="J352" s="237"/>
      <c r="K352" s="237"/>
      <c r="L352" s="242"/>
      <c r="M352" s="243"/>
      <c r="N352" s="244"/>
      <c r="O352" s="244"/>
      <c r="P352" s="244"/>
      <c r="Q352" s="244"/>
      <c r="R352" s="244"/>
      <c r="S352" s="244"/>
      <c r="T352" s="245"/>
      <c r="U352" s="13"/>
      <c r="V352" s="13"/>
      <c r="W352" s="13"/>
      <c r="X352" s="13"/>
      <c r="Y352" s="13"/>
      <c r="Z352" s="13"/>
      <c r="AA352" s="13"/>
      <c r="AB352" s="13"/>
      <c r="AC352" s="13"/>
      <c r="AD352" s="13"/>
      <c r="AE352" s="13"/>
      <c r="AT352" s="246" t="s">
        <v>166</v>
      </c>
      <c r="AU352" s="246" t="s">
        <v>82</v>
      </c>
      <c r="AV352" s="13" t="s">
        <v>85</v>
      </c>
      <c r="AW352" s="13" t="s">
        <v>34</v>
      </c>
      <c r="AX352" s="13" t="s">
        <v>82</v>
      </c>
      <c r="AY352" s="246" t="s">
        <v>158</v>
      </c>
    </row>
    <row r="353" spans="1:65" s="2" customFormat="1" ht="21.75" customHeight="1">
      <c r="A353" s="38"/>
      <c r="B353" s="39"/>
      <c r="C353" s="219" t="s">
        <v>607</v>
      </c>
      <c r="D353" s="219" t="s">
        <v>159</v>
      </c>
      <c r="E353" s="220" t="s">
        <v>1710</v>
      </c>
      <c r="F353" s="221" t="s">
        <v>657</v>
      </c>
      <c r="G353" s="222" t="s">
        <v>202</v>
      </c>
      <c r="H353" s="223">
        <v>4</v>
      </c>
      <c r="I353" s="224"/>
      <c r="J353" s="225">
        <f>ROUND(I353*H353,2)</f>
        <v>0</v>
      </c>
      <c r="K353" s="221" t="s">
        <v>19</v>
      </c>
      <c r="L353" s="44"/>
      <c r="M353" s="226" t="s">
        <v>19</v>
      </c>
      <c r="N353" s="227" t="s">
        <v>45</v>
      </c>
      <c r="O353" s="84"/>
      <c r="P353" s="228">
        <f>O353*H353</f>
        <v>0</v>
      </c>
      <c r="Q353" s="228">
        <v>0</v>
      </c>
      <c r="R353" s="228">
        <f>Q353*H353</f>
        <v>0</v>
      </c>
      <c r="S353" s="228">
        <v>0</v>
      </c>
      <c r="T353" s="229">
        <f>S353*H353</f>
        <v>0</v>
      </c>
      <c r="U353" s="38"/>
      <c r="V353" s="38"/>
      <c r="W353" s="38"/>
      <c r="X353" s="38"/>
      <c r="Y353" s="38"/>
      <c r="Z353" s="38"/>
      <c r="AA353" s="38"/>
      <c r="AB353" s="38"/>
      <c r="AC353" s="38"/>
      <c r="AD353" s="38"/>
      <c r="AE353" s="38"/>
      <c r="AR353" s="230" t="s">
        <v>236</v>
      </c>
      <c r="AT353" s="230" t="s">
        <v>159</v>
      </c>
      <c r="AU353" s="230" t="s">
        <v>82</v>
      </c>
      <c r="AY353" s="17" t="s">
        <v>158</v>
      </c>
      <c r="BE353" s="231">
        <f>IF(N353="základní",J353,0)</f>
        <v>0</v>
      </c>
      <c r="BF353" s="231">
        <f>IF(N353="snížená",J353,0)</f>
        <v>0</v>
      </c>
      <c r="BG353" s="231">
        <f>IF(N353="zákl. přenesená",J353,0)</f>
        <v>0</v>
      </c>
      <c r="BH353" s="231">
        <f>IF(N353="sníž. přenesená",J353,0)</f>
        <v>0</v>
      </c>
      <c r="BI353" s="231">
        <f>IF(N353="nulová",J353,0)</f>
        <v>0</v>
      </c>
      <c r="BJ353" s="17" t="s">
        <v>82</v>
      </c>
      <c r="BK353" s="231">
        <f>ROUND(I353*H353,2)</f>
        <v>0</v>
      </c>
      <c r="BL353" s="17" t="s">
        <v>236</v>
      </c>
      <c r="BM353" s="230" t="s">
        <v>658</v>
      </c>
    </row>
    <row r="354" spans="1:47" s="2" customFormat="1" ht="12">
      <c r="A354" s="38"/>
      <c r="B354" s="39"/>
      <c r="C354" s="40"/>
      <c r="D354" s="232" t="s">
        <v>165</v>
      </c>
      <c r="E354" s="40"/>
      <c r="F354" s="233" t="s">
        <v>657</v>
      </c>
      <c r="G354" s="40"/>
      <c r="H354" s="40"/>
      <c r="I354" s="136"/>
      <c r="J354" s="40"/>
      <c r="K354" s="40"/>
      <c r="L354" s="44"/>
      <c r="M354" s="234"/>
      <c r="N354" s="235"/>
      <c r="O354" s="84"/>
      <c r="P354" s="84"/>
      <c r="Q354" s="84"/>
      <c r="R354" s="84"/>
      <c r="S354" s="84"/>
      <c r="T354" s="85"/>
      <c r="U354" s="38"/>
      <c r="V354" s="38"/>
      <c r="W354" s="38"/>
      <c r="X354" s="38"/>
      <c r="Y354" s="38"/>
      <c r="Z354" s="38"/>
      <c r="AA354" s="38"/>
      <c r="AB354" s="38"/>
      <c r="AC354" s="38"/>
      <c r="AD354" s="38"/>
      <c r="AE354" s="38"/>
      <c r="AT354" s="17" t="s">
        <v>165</v>
      </c>
      <c r="AU354" s="17" t="s">
        <v>82</v>
      </c>
    </row>
    <row r="355" spans="1:65" s="2" customFormat="1" ht="21.75" customHeight="1">
      <c r="A355" s="38"/>
      <c r="B355" s="39"/>
      <c r="C355" s="219" t="s">
        <v>612</v>
      </c>
      <c r="D355" s="219" t="s">
        <v>159</v>
      </c>
      <c r="E355" s="220" t="s">
        <v>660</v>
      </c>
      <c r="F355" s="221" t="s">
        <v>661</v>
      </c>
      <c r="G355" s="222" t="s">
        <v>202</v>
      </c>
      <c r="H355" s="223">
        <v>4</v>
      </c>
      <c r="I355" s="224"/>
      <c r="J355" s="225">
        <f>ROUND(I355*H355,2)</f>
        <v>0</v>
      </c>
      <c r="K355" s="221" t="s">
        <v>213</v>
      </c>
      <c r="L355" s="44"/>
      <c r="M355" s="226" t="s">
        <v>19</v>
      </c>
      <c r="N355" s="227" t="s">
        <v>45</v>
      </c>
      <c r="O355" s="84"/>
      <c r="P355" s="228">
        <f>O355*H355</f>
        <v>0</v>
      </c>
      <c r="Q355" s="228">
        <v>0</v>
      </c>
      <c r="R355" s="228">
        <f>Q355*H355</f>
        <v>0</v>
      </c>
      <c r="S355" s="228">
        <v>0</v>
      </c>
      <c r="T355" s="229">
        <f>S355*H355</f>
        <v>0</v>
      </c>
      <c r="U355" s="38"/>
      <c r="V355" s="38"/>
      <c r="W355" s="38"/>
      <c r="X355" s="38"/>
      <c r="Y355" s="38"/>
      <c r="Z355" s="38"/>
      <c r="AA355" s="38"/>
      <c r="AB355" s="38"/>
      <c r="AC355" s="38"/>
      <c r="AD355" s="38"/>
      <c r="AE355" s="38"/>
      <c r="AR355" s="230" t="s">
        <v>236</v>
      </c>
      <c r="AT355" s="230" t="s">
        <v>159</v>
      </c>
      <c r="AU355" s="230" t="s">
        <v>82</v>
      </c>
      <c r="AY355" s="17" t="s">
        <v>158</v>
      </c>
      <c r="BE355" s="231">
        <f>IF(N355="základní",J355,0)</f>
        <v>0</v>
      </c>
      <c r="BF355" s="231">
        <f>IF(N355="snížená",J355,0)</f>
        <v>0</v>
      </c>
      <c r="BG355" s="231">
        <f>IF(N355="zákl. přenesená",J355,0)</f>
        <v>0</v>
      </c>
      <c r="BH355" s="231">
        <f>IF(N355="sníž. přenesená",J355,0)</f>
        <v>0</v>
      </c>
      <c r="BI355" s="231">
        <f>IF(N355="nulová",J355,0)</f>
        <v>0</v>
      </c>
      <c r="BJ355" s="17" t="s">
        <v>82</v>
      </c>
      <c r="BK355" s="231">
        <f>ROUND(I355*H355,2)</f>
        <v>0</v>
      </c>
      <c r="BL355" s="17" t="s">
        <v>236</v>
      </c>
      <c r="BM355" s="230" t="s">
        <v>662</v>
      </c>
    </row>
    <row r="356" spans="1:47" s="2" customFormat="1" ht="12">
      <c r="A356" s="38"/>
      <c r="B356" s="39"/>
      <c r="C356" s="40"/>
      <c r="D356" s="232" t="s">
        <v>165</v>
      </c>
      <c r="E356" s="40"/>
      <c r="F356" s="233" t="s">
        <v>663</v>
      </c>
      <c r="G356" s="40"/>
      <c r="H356" s="40"/>
      <c r="I356" s="136"/>
      <c r="J356" s="40"/>
      <c r="K356" s="40"/>
      <c r="L356" s="44"/>
      <c r="M356" s="234"/>
      <c r="N356" s="235"/>
      <c r="O356" s="84"/>
      <c r="P356" s="84"/>
      <c r="Q356" s="84"/>
      <c r="R356" s="84"/>
      <c r="S356" s="84"/>
      <c r="T356" s="85"/>
      <c r="U356" s="38"/>
      <c r="V356" s="38"/>
      <c r="W356" s="38"/>
      <c r="X356" s="38"/>
      <c r="Y356" s="38"/>
      <c r="Z356" s="38"/>
      <c r="AA356" s="38"/>
      <c r="AB356" s="38"/>
      <c r="AC356" s="38"/>
      <c r="AD356" s="38"/>
      <c r="AE356" s="38"/>
      <c r="AT356" s="17" t="s">
        <v>165</v>
      </c>
      <c r="AU356" s="17" t="s">
        <v>82</v>
      </c>
    </row>
    <row r="357" spans="1:51" s="13" customFormat="1" ht="12">
      <c r="A357" s="13"/>
      <c r="B357" s="236"/>
      <c r="C357" s="237"/>
      <c r="D357" s="232" t="s">
        <v>166</v>
      </c>
      <c r="E357" s="238" t="s">
        <v>19</v>
      </c>
      <c r="F357" s="239" t="s">
        <v>1711</v>
      </c>
      <c r="G357" s="237"/>
      <c r="H357" s="240">
        <v>4</v>
      </c>
      <c r="I357" s="241"/>
      <c r="J357" s="237"/>
      <c r="K357" s="237"/>
      <c r="L357" s="242"/>
      <c r="M357" s="243"/>
      <c r="N357" s="244"/>
      <c r="O357" s="244"/>
      <c r="P357" s="244"/>
      <c r="Q357" s="244"/>
      <c r="R357" s="244"/>
      <c r="S357" s="244"/>
      <c r="T357" s="245"/>
      <c r="U357" s="13"/>
      <c r="V357" s="13"/>
      <c r="W357" s="13"/>
      <c r="X357" s="13"/>
      <c r="Y357" s="13"/>
      <c r="Z357" s="13"/>
      <c r="AA357" s="13"/>
      <c r="AB357" s="13"/>
      <c r="AC357" s="13"/>
      <c r="AD357" s="13"/>
      <c r="AE357" s="13"/>
      <c r="AT357" s="246" t="s">
        <v>166</v>
      </c>
      <c r="AU357" s="246" t="s">
        <v>82</v>
      </c>
      <c r="AV357" s="13" t="s">
        <v>85</v>
      </c>
      <c r="AW357" s="13" t="s">
        <v>34</v>
      </c>
      <c r="AX357" s="13" t="s">
        <v>82</v>
      </c>
      <c r="AY357" s="246" t="s">
        <v>158</v>
      </c>
    </row>
    <row r="358" spans="1:65" s="2" customFormat="1" ht="21.75" customHeight="1">
      <c r="A358" s="38"/>
      <c r="B358" s="39"/>
      <c r="C358" s="219" t="s">
        <v>618</v>
      </c>
      <c r="D358" s="219" t="s">
        <v>159</v>
      </c>
      <c r="E358" s="220" t="s">
        <v>666</v>
      </c>
      <c r="F358" s="221" t="s">
        <v>667</v>
      </c>
      <c r="G358" s="222" t="s">
        <v>202</v>
      </c>
      <c r="H358" s="223">
        <v>6</v>
      </c>
      <c r="I358" s="224"/>
      <c r="J358" s="225">
        <f>ROUND(I358*H358,2)</f>
        <v>0</v>
      </c>
      <c r="K358" s="221" t="s">
        <v>19</v>
      </c>
      <c r="L358" s="44"/>
      <c r="M358" s="226" t="s">
        <v>19</v>
      </c>
      <c r="N358" s="227" t="s">
        <v>45</v>
      </c>
      <c r="O358" s="84"/>
      <c r="P358" s="228">
        <f>O358*H358</f>
        <v>0</v>
      </c>
      <c r="Q358" s="228">
        <v>0</v>
      </c>
      <c r="R358" s="228">
        <f>Q358*H358</f>
        <v>0</v>
      </c>
      <c r="S358" s="228">
        <v>0</v>
      </c>
      <c r="T358" s="229">
        <f>S358*H358</f>
        <v>0</v>
      </c>
      <c r="U358" s="38"/>
      <c r="V358" s="38"/>
      <c r="W358" s="38"/>
      <c r="X358" s="38"/>
      <c r="Y358" s="38"/>
      <c r="Z358" s="38"/>
      <c r="AA358" s="38"/>
      <c r="AB358" s="38"/>
      <c r="AC358" s="38"/>
      <c r="AD358" s="38"/>
      <c r="AE358" s="38"/>
      <c r="AR358" s="230" t="s">
        <v>236</v>
      </c>
      <c r="AT358" s="230" t="s">
        <v>159</v>
      </c>
      <c r="AU358" s="230" t="s">
        <v>82</v>
      </c>
      <c r="AY358" s="17" t="s">
        <v>158</v>
      </c>
      <c r="BE358" s="231">
        <f>IF(N358="základní",J358,0)</f>
        <v>0</v>
      </c>
      <c r="BF358" s="231">
        <f>IF(N358="snížená",J358,0)</f>
        <v>0</v>
      </c>
      <c r="BG358" s="231">
        <f>IF(N358="zákl. přenesená",J358,0)</f>
        <v>0</v>
      </c>
      <c r="BH358" s="231">
        <f>IF(N358="sníž. přenesená",J358,0)</f>
        <v>0</v>
      </c>
      <c r="BI358" s="231">
        <f>IF(N358="nulová",J358,0)</f>
        <v>0</v>
      </c>
      <c r="BJ358" s="17" t="s">
        <v>82</v>
      </c>
      <c r="BK358" s="231">
        <f>ROUND(I358*H358,2)</f>
        <v>0</v>
      </c>
      <c r="BL358" s="17" t="s">
        <v>236</v>
      </c>
      <c r="BM358" s="230" t="s">
        <v>1392</v>
      </c>
    </row>
    <row r="359" spans="1:47" s="2" customFormat="1" ht="12">
      <c r="A359" s="38"/>
      <c r="B359" s="39"/>
      <c r="C359" s="40"/>
      <c r="D359" s="232" t="s">
        <v>165</v>
      </c>
      <c r="E359" s="40"/>
      <c r="F359" s="233" t="s">
        <v>667</v>
      </c>
      <c r="G359" s="40"/>
      <c r="H359" s="40"/>
      <c r="I359" s="136"/>
      <c r="J359" s="40"/>
      <c r="K359" s="40"/>
      <c r="L359" s="44"/>
      <c r="M359" s="234"/>
      <c r="N359" s="235"/>
      <c r="O359" s="84"/>
      <c r="P359" s="84"/>
      <c r="Q359" s="84"/>
      <c r="R359" s="84"/>
      <c r="S359" s="84"/>
      <c r="T359" s="85"/>
      <c r="U359" s="38"/>
      <c r="V359" s="38"/>
      <c r="W359" s="38"/>
      <c r="X359" s="38"/>
      <c r="Y359" s="38"/>
      <c r="Z359" s="38"/>
      <c r="AA359" s="38"/>
      <c r="AB359" s="38"/>
      <c r="AC359" s="38"/>
      <c r="AD359" s="38"/>
      <c r="AE359" s="38"/>
      <c r="AT359" s="17" t="s">
        <v>165</v>
      </c>
      <c r="AU359" s="17" t="s">
        <v>82</v>
      </c>
    </row>
    <row r="360" spans="1:65" s="2" customFormat="1" ht="21.75" customHeight="1">
      <c r="A360" s="38"/>
      <c r="B360" s="39"/>
      <c r="C360" s="219" t="s">
        <v>623</v>
      </c>
      <c r="D360" s="219" t="s">
        <v>159</v>
      </c>
      <c r="E360" s="220" t="s">
        <v>670</v>
      </c>
      <c r="F360" s="221" t="s">
        <v>671</v>
      </c>
      <c r="G360" s="222" t="s">
        <v>202</v>
      </c>
      <c r="H360" s="223">
        <v>6</v>
      </c>
      <c r="I360" s="224"/>
      <c r="J360" s="225">
        <f>ROUND(I360*H360,2)</f>
        <v>0</v>
      </c>
      <c r="K360" s="221" t="s">
        <v>213</v>
      </c>
      <c r="L360" s="44"/>
      <c r="M360" s="226" t="s">
        <v>19</v>
      </c>
      <c r="N360" s="227" t="s">
        <v>45</v>
      </c>
      <c r="O360" s="84"/>
      <c r="P360" s="228">
        <f>O360*H360</f>
        <v>0</v>
      </c>
      <c r="Q360" s="228">
        <v>0</v>
      </c>
      <c r="R360" s="228">
        <f>Q360*H360</f>
        <v>0</v>
      </c>
      <c r="S360" s="228">
        <v>0</v>
      </c>
      <c r="T360" s="229">
        <f>S360*H360</f>
        <v>0</v>
      </c>
      <c r="U360" s="38"/>
      <c r="V360" s="38"/>
      <c r="W360" s="38"/>
      <c r="X360" s="38"/>
      <c r="Y360" s="38"/>
      <c r="Z360" s="38"/>
      <c r="AA360" s="38"/>
      <c r="AB360" s="38"/>
      <c r="AC360" s="38"/>
      <c r="AD360" s="38"/>
      <c r="AE360" s="38"/>
      <c r="AR360" s="230" t="s">
        <v>236</v>
      </c>
      <c r="AT360" s="230" t="s">
        <v>159</v>
      </c>
      <c r="AU360" s="230" t="s">
        <v>82</v>
      </c>
      <c r="AY360" s="17" t="s">
        <v>158</v>
      </c>
      <c r="BE360" s="231">
        <f>IF(N360="základní",J360,0)</f>
        <v>0</v>
      </c>
      <c r="BF360" s="231">
        <f>IF(N360="snížená",J360,0)</f>
        <v>0</v>
      </c>
      <c r="BG360" s="231">
        <f>IF(N360="zákl. přenesená",J360,0)</f>
        <v>0</v>
      </c>
      <c r="BH360" s="231">
        <f>IF(N360="sníž. přenesená",J360,0)</f>
        <v>0</v>
      </c>
      <c r="BI360" s="231">
        <f>IF(N360="nulová",J360,0)</f>
        <v>0</v>
      </c>
      <c r="BJ360" s="17" t="s">
        <v>82</v>
      </c>
      <c r="BK360" s="231">
        <f>ROUND(I360*H360,2)</f>
        <v>0</v>
      </c>
      <c r="BL360" s="17" t="s">
        <v>236</v>
      </c>
      <c r="BM360" s="230" t="s">
        <v>1393</v>
      </c>
    </row>
    <row r="361" spans="1:47" s="2" customFormat="1" ht="12">
      <c r="A361" s="38"/>
      <c r="B361" s="39"/>
      <c r="C361" s="40"/>
      <c r="D361" s="232" t="s">
        <v>165</v>
      </c>
      <c r="E361" s="40"/>
      <c r="F361" s="233" t="s">
        <v>673</v>
      </c>
      <c r="G361" s="40"/>
      <c r="H361" s="40"/>
      <c r="I361" s="136"/>
      <c r="J361" s="40"/>
      <c r="K361" s="40"/>
      <c r="L361" s="44"/>
      <c r="M361" s="234"/>
      <c r="N361" s="235"/>
      <c r="O361" s="84"/>
      <c r="P361" s="84"/>
      <c r="Q361" s="84"/>
      <c r="R361" s="84"/>
      <c r="S361" s="84"/>
      <c r="T361" s="85"/>
      <c r="U361" s="38"/>
      <c r="V361" s="38"/>
      <c r="W361" s="38"/>
      <c r="X361" s="38"/>
      <c r="Y361" s="38"/>
      <c r="Z361" s="38"/>
      <c r="AA361" s="38"/>
      <c r="AB361" s="38"/>
      <c r="AC361" s="38"/>
      <c r="AD361" s="38"/>
      <c r="AE361" s="38"/>
      <c r="AT361" s="17" t="s">
        <v>165</v>
      </c>
      <c r="AU361" s="17" t="s">
        <v>82</v>
      </c>
    </row>
    <row r="362" spans="1:51" s="13" customFormat="1" ht="12">
      <c r="A362" s="13"/>
      <c r="B362" s="236"/>
      <c r="C362" s="237"/>
      <c r="D362" s="232" t="s">
        <v>166</v>
      </c>
      <c r="E362" s="238" t="s">
        <v>19</v>
      </c>
      <c r="F362" s="239" t="s">
        <v>1712</v>
      </c>
      <c r="G362" s="237"/>
      <c r="H362" s="240">
        <v>6</v>
      </c>
      <c r="I362" s="241"/>
      <c r="J362" s="237"/>
      <c r="K362" s="237"/>
      <c r="L362" s="242"/>
      <c r="M362" s="243"/>
      <c r="N362" s="244"/>
      <c r="O362" s="244"/>
      <c r="P362" s="244"/>
      <c r="Q362" s="244"/>
      <c r="R362" s="244"/>
      <c r="S362" s="244"/>
      <c r="T362" s="245"/>
      <c r="U362" s="13"/>
      <c r="V362" s="13"/>
      <c r="W362" s="13"/>
      <c r="X362" s="13"/>
      <c r="Y362" s="13"/>
      <c r="Z362" s="13"/>
      <c r="AA362" s="13"/>
      <c r="AB362" s="13"/>
      <c r="AC362" s="13"/>
      <c r="AD362" s="13"/>
      <c r="AE362" s="13"/>
      <c r="AT362" s="246" t="s">
        <v>166</v>
      </c>
      <c r="AU362" s="246" t="s">
        <v>82</v>
      </c>
      <c r="AV362" s="13" t="s">
        <v>85</v>
      </c>
      <c r="AW362" s="13" t="s">
        <v>34</v>
      </c>
      <c r="AX362" s="13" t="s">
        <v>82</v>
      </c>
      <c r="AY362" s="246" t="s">
        <v>158</v>
      </c>
    </row>
    <row r="363" spans="1:65" s="2" customFormat="1" ht="21.75" customHeight="1">
      <c r="A363" s="38"/>
      <c r="B363" s="39"/>
      <c r="C363" s="219" t="s">
        <v>629</v>
      </c>
      <c r="D363" s="219" t="s">
        <v>159</v>
      </c>
      <c r="E363" s="220" t="s">
        <v>686</v>
      </c>
      <c r="F363" s="221" t="s">
        <v>687</v>
      </c>
      <c r="G363" s="222" t="s">
        <v>202</v>
      </c>
      <c r="H363" s="223">
        <v>5</v>
      </c>
      <c r="I363" s="224"/>
      <c r="J363" s="225">
        <f>ROUND(I363*H363,2)</f>
        <v>0</v>
      </c>
      <c r="K363" s="221" t="s">
        <v>213</v>
      </c>
      <c r="L363" s="44"/>
      <c r="M363" s="226" t="s">
        <v>19</v>
      </c>
      <c r="N363" s="227" t="s">
        <v>45</v>
      </c>
      <c r="O363" s="84"/>
      <c r="P363" s="228">
        <f>O363*H363</f>
        <v>0</v>
      </c>
      <c r="Q363" s="228">
        <v>0</v>
      </c>
      <c r="R363" s="228">
        <f>Q363*H363</f>
        <v>0</v>
      </c>
      <c r="S363" s="228">
        <v>0</v>
      </c>
      <c r="T363" s="229">
        <f>S363*H363</f>
        <v>0</v>
      </c>
      <c r="U363" s="38"/>
      <c r="V363" s="38"/>
      <c r="W363" s="38"/>
      <c r="X363" s="38"/>
      <c r="Y363" s="38"/>
      <c r="Z363" s="38"/>
      <c r="AA363" s="38"/>
      <c r="AB363" s="38"/>
      <c r="AC363" s="38"/>
      <c r="AD363" s="38"/>
      <c r="AE363" s="38"/>
      <c r="AR363" s="230" t="s">
        <v>236</v>
      </c>
      <c r="AT363" s="230" t="s">
        <v>159</v>
      </c>
      <c r="AU363" s="230" t="s">
        <v>82</v>
      </c>
      <c r="AY363" s="17" t="s">
        <v>158</v>
      </c>
      <c r="BE363" s="231">
        <f>IF(N363="základní",J363,0)</f>
        <v>0</v>
      </c>
      <c r="BF363" s="231">
        <f>IF(N363="snížená",J363,0)</f>
        <v>0</v>
      </c>
      <c r="BG363" s="231">
        <f>IF(N363="zákl. přenesená",J363,0)</f>
        <v>0</v>
      </c>
      <c r="BH363" s="231">
        <f>IF(N363="sníž. přenesená",J363,0)</f>
        <v>0</v>
      </c>
      <c r="BI363" s="231">
        <f>IF(N363="nulová",J363,0)</f>
        <v>0</v>
      </c>
      <c r="BJ363" s="17" t="s">
        <v>82</v>
      </c>
      <c r="BK363" s="231">
        <f>ROUND(I363*H363,2)</f>
        <v>0</v>
      </c>
      <c r="BL363" s="17" t="s">
        <v>236</v>
      </c>
      <c r="BM363" s="230" t="s">
        <v>688</v>
      </c>
    </row>
    <row r="364" spans="1:47" s="2" customFormat="1" ht="12">
      <c r="A364" s="38"/>
      <c r="B364" s="39"/>
      <c r="C364" s="40"/>
      <c r="D364" s="232" t="s">
        <v>165</v>
      </c>
      <c r="E364" s="40"/>
      <c r="F364" s="233" t="s">
        <v>687</v>
      </c>
      <c r="G364" s="40"/>
      <c r="H364" s="40"/>
      <c r="I364" s="136"/>
      <c r="J364" s="40"/>
      <c r="K364" s="40"/>
      <c r="L364" s="44"/>
      <c r="M364" s="234"/>
      <c r="N364" s="235"/>
      <c r="O364" s="84"/>
      <c r="P364" s="84"/>
      <c r="Q364" s="84"/>
      <c r="R364" s="84"/>
      <c r="S364" s="84"/>
      <c r="T364" s="85"/>
      <c r="U364" s="38"/>
      <c r="V364" s="38"/>
      <c r="W364" s="38"/>
      <c r="X364" s="38"/>
      <c r="Y364" s="38"/>
      <c r="Z364" s="38"/>
      <c r="AA364" s="38"/>
      <c r="AB364" s="38"/>
      <c r="AC364" s="38"/>
      <c r="AD364" s="38"/>
      <c r="AE364" s="38"/>
      <c r="AT364" s="17" t="s">
        <v>165</v>
      </c>
      <c r="AU364" s="17" t="s">
        <v>82</v>
      </c>
    </row>
    <row r="365" spans="1:65" s="2" customFormat="1" ht="16.5" customHeight="1">
      <c r="A365" s="38"/>
      <c r="B365" s="39"/>
      <c r="C365" s="259" t="s">
        <v>635</v>
      </c>
      <c r="D365" s="259" t="s">
        <v>199</v>
      </c>
      <c r="E365" s="260" t="s">
        <v>690</v>
      </c>
      <c r="F365" s="261" t="s">
        <v>691</v>
      </c>
      <c r="G365" s="262" t="s">
        <v>202</v>
      </c>
      <c r="H365" s="263">
        <v>5</v>
      </c>
      <c r="I365" s="264"/>
      <c r="J365" s="265">
        <f>ROUND(I365*H365,2)</f>
        <v>0</v>
      </c>
      <c r="K365" s="261" t="s">
        <v>19</v>
      </c>
      <c r="L365" s="266"/>
      <c r="M365" s="267" t="s">
        <v>19</v>
      </c>
      <c r="N365" s="268" t="s">
        <v>45</v>
      </c>
      <c r="O365" s="84"/>
      <c r="P365" s="228">
        <f>O365*H365</f>
        <v>0</v>
      </c>
      <c r="Q365" s="228">
        <v>0</v>
      </c>
      <c r="R365" s="228">
        <f>Q365*H365</f>
        <v>0</v>
      </c>
      <c r="S365" s="228">
        <v>0</v>
      </c>
      <c r="T365" s="229">
        <f>S365*H365</f>
        <v>0</v>
      </c>
      <c r="U365" s="38"/>
      <c r="V365" s="38"/>
      <c r="W365" s="38"/>
      <c r="X365" s="38"/>
      <c r="Y365" s="38"/>
      <c r="Z365" s="38"/>
      <c r="AA365" s="38"/>
      <c r="AB365" s="38"/>
      <c r="AC365" s="38"/>
      <c r="AD365" s="38"/>
      <c r="AE365" s="38"/>
      <c r="AR365" s="230" t="s">
        <v>241</v>
      </c>
      <c r="AT365" s="230" t="s">
        <v>199</v>
      </c>
      <c r="AU365" s="230" t="s">
        <v>82</v>
      </c>
      <c r="AY365" s="17" t="s">
        <v>158</v>
      </c>
      <c r="BE365" s="231">
        <f>IF(N365="základní",J365,0)</f>
        <v>0</v>
      </c>
      <c r="BF365" s="231">
        <f>IF(N365="snížená",J365,0)</f>
        <v>0</v>
      </c>
      <c r="BG365" s="231">
        <f>IF(N365="zákl. přenesená",J365,0)</f>
        <v>0</v>
      </c>
      <c r="BH365" s="231">
        <f>IF(N365="sníž. přenesená",J365,0)</f>
        <v>0</v>
      </c>
      <c r="BI365" s="231">
        <f>IF(N365="nulová",J365,0)</f>
        <v>0</v>
      </c>
      <c r="BJ365" s="17" t="s">
        <v>82</v>
      </c>
      <c r="BK365" s="231">
        <f>ROUND(I365*H365,2)</f>
        <v>0</v>
      </c>
      <c r="BL365" s="17" t="s">
        <v>236</v>
      </c>
      <c r="BM365" s="230" t="s">
        <v>692</v>
      </c>
    </row>
    <row r="366" spans="1:47" s="2" customFormat="1" ht="12">
      <c r="A366" s="38"/>
      <c r="B366" s="39"/>
      <c r="C366" s="40"/>
      <c r="D366" s="232" t="s">
        <v>165</v>
      </c>
      <c r="E366" s="40"/>
      <c r="F366" s="233" t="s">
        <v>691</v>
      </c>
      <c r="G366" s="40"/>
      <c r="H366" s="40"/>
      <c r="I366" s="136"/>
      <c r="J366" s="40"/>
      <c r="K366" s="40"/>
      <c r="L366" s="44"/>
      <c r="M366" s="234"/>
      <c r="N366" s="235"/>
      <c r="O366" s="84"/>
      <c r="P366" s="84"/>
      <c r="Q366" s="84"/>
      <c r="R366" s="84"/>
      <c r="S366" s="84"/>
      <c r="T366" s="85"/>
      <c r="U366" s="38"/>
      <c r="V366" s="38"/>
      <c r="W366" s="38"/>
      <c r="X366" s="38"/>
      <c r="Y366" s="38"/>
      <c r="Z366" s="38"/>
      <c r="AA366" s="38"/>
      <c r="AB366" s="38"/>
      <c r="AC366" s="38"/>
      <c r="AD366" s="38"/>
      <c r="AE366" s="38"/>
      <c r="AT366" s="17" t="s">
        <v>165</v>
      </c>
      <c r="AU366" s="17" t="s">
        <v>82</v>
      </c>
    </row>
    <row r="367" spans="1:51" s="13" customFormat="1" ht="12">
      <c r="A367" s="13"/>
      <c r="B367" s="236"/>
      <c r="C367" s="237"/>
      <c r="D367" s="232" t="s">
        <v>166</v>
      </c>
      <c r="E367" s="238" t="s">
        <v>19</v>
      </c>
      <c r="F367" s="239" t="s">
        <v>1653</v>
      </c>
      <c r="G367" s="237"/>
      <c r="H367" s="240">
        <v>5</v>
      </c>
      <c r="I367" s="241"/>
      <c r="J367" s="237"/>
      <c r="K367" s="237"/>
      <c r="L367" s="242"/>
      <c r="M367" s="243"/>
      <c r="N367" s="244"/>
      <c r="O367" s="244"/>
      <c r="P367" s="244"/>
      <c r="Q367" s="244"/>
      <c r="R367" s="244"/>
      <c r="S367" s="244"/>
      <c r="T367" s="245"/>
      <c r="U367" s="13"/>
      <c r="V367" s="13"/>
      <c r="W367" s="13"/>
      <c r="X367" s="13"/>
      <c r="Y367" s="13"/>
      <c r="Z367" s="13"/>
      <c r="AA367" s="13"/>
      <c r="AB367" s="13"/>
      <c r="AC367" s="13"/>
      <c r="AD367" s="13"/>
      <c r="AE367" s="13"/>
      <c r="AT367" s="246" t="s">
        <v>166</v>
      </c>
      <c r="AU367" s="246" t="s">
        <v>82</v>
      </c>
      <c r="AV367" s="13" t="s">
        <v>85</v>
      </c>
      <c r="AW367" s="13" t="s">
        <v>34</v>
      </c>
      <c r="AX367" s="13" t="s">
        <v>82</v>
      </c>
      <c r="AY367" s="246" t="s">
        <v>158</v>
      </c>
    </row>
    <row r="368" spans="1:65" s="2" customFormat="1" ht="21.75" customHeight="1">
      <c r="A368" s="38"/>
      <c r="B368" s="39"/>
      <c r="C368" s="219" t="s">
        <v>639</v>
      </c>
      <c r="D368" s="219" t="s">
        <v>159</v>
      </c>
      <c r="E368" s="220" t="s">
        <v>694</v>
      </c>
      <c r="F368" s="221" t="s">
        <v>695</v>
      </c>
      <c r="G368" s="222" t="s">
        <v>202</v>
      </c>
      <c r="H368" s="223">
        <v>2</v>
      </c>
      <c r="I368" s="224"/>
      <c r="J368" s="225">
        <f>ROUND(I368*H368,2)</f>
        <v>0</v>
      </c>
      <c r="K368" s="221" t="s">
        <v>213</v>
      </c>
      <c r="L368" s="44"/>
      <c r="M368" s="226" t="s">
        <v>19</v>
      </c>
      <c r="N368" s="227" t="s">
        <v>45</v>
      </c>
      <c r="O368" s="84"/>
      <c r="P368" s="228">
        <f>O368*H368</f>
        <v>0</v>
      </c>
      <c r="Q368" s="228">
        <v>0.5701</v>
      </c>
      <c r="R368" s="228">
        <f>Q368*H368</f>
        <v>1.1402</v>
      </c>
      <c r="S368" s="228">
        <v>0</v>
      </c>
      <c r="T368" s="229">
        <f>S368*H368</f>
        <v>0</v>
      </c>
      <c r="U368" s="38"/>
      <c r="V368" s="38"/>
      <c r="W368" s="38"/>
      <c r="X368" s="38"/>
      <c r="Y368" s="38"/>
      <c r="Z368" s="38"/>
      <c r="AA368" s="38"/>
      <c r="AB368" s="38"/>
      <c r="AC368" s="38"/>
      <c r="AD368" s="38"/>
      <c r="AE368" s="38"/>
      <c r="AR368" s="230" t="s">
        <v>236</v>
      </c>
      <c r="AT368" s="230" t="s">
        <v>159</v>
      </c>
      <c r="AU368" s="230" t="s">
        <v>82</v>
      </c>
      <c r="AY368" s="17" t="s">
        <v>158</v>
      </c>
      <c r="BE368" s="231">
        <f>IF(N368="základní",J368,0)</f>
        <v>0</v>
      </c>
      <c r="BF368" s="231">
        <f>IF(N368="snížená",J368,0)</f>
        <v>0</v>
      </c>
      <c r="BG368" s="231">
        <f>IF(N368="zákl. přenesená",J368,0)</f>
        <v>0</v>
      </c>
      <c r="BH368" s="231">
        <f>IF(N368="sníž. přenesená",J368,0)</f>
        <v>0</v>
      </c>
      <c r="BI368" s="231">
        <f>IF(N368="nulová",J368,0)</f>
        <v>0</v>
      </c>
      <c r="BJ368" s="17" t="s">
        <v>82</v>
      </c>
      <c r="BK368" s="231">
        <f>ROUND(I368*H368,2)</f>
        <v>0</v>
      </c>
      <c r="BL368" s="17" t="s">
        <v>236</v>
      </c>
      <c r="BM368" s="230" t="s">
        <v>696</v>
      </c>
    </row>
    <row r="369" spans="1:47" s="2" customFormat="1" ht="12">
      <c r="A369" s="38"/>
      <c r="B369" s="39"/>
      <c r="C369" s="40"/>
      <c r="D369" s="232" t="s">
        <v>165</v>
      </c>
      <c r="E369" s="40"/>
      <c r="F369" s="233" t="s">
        <v>697</v>
      </c>
      <c r="G369" s="40"/>
      <c r="H369" s="40"/>
      <c r="I369" s="136"/>
      <c r="J369" s="40"/>
      <c r="K369" s="40"/>
      <c r="L369" s="44"/>
      <c r="M369" s="234"/>
      <c r="N369" s="235"/>
      <c r="O369" s="84"/>
      <c r="P369" s="84"/>
      <c r="Q369" s="84"/>
      <c r="R369" s="84"/>
      <c r="S369" s="84"/>
      <c r="T369" s="85"/>
      <c r="U369" s="38"/>
      <c r="V369" s="38"/>
      <c r="W369" s="38"/>
      <c r="X369" s="38"/>
      <c r="Y369" s="38"/>
      <c r="Z369" s="38"/>
      <c r="AA369" s="38"/>
      <c r="AB369" s="38"/>
      <c r="AC369" s="38"/>
      <c r="AD369" s="38"/>
      <c r="AE369" s="38"/>
      <c r="AT369" s="17" t="s">
        <v>165</v>
      </c>
      <c r="AU369" s="17" t="s">
        <v>82</v>
      </c>
    </row>
    <row r="370" spans="1:47" s="2" customFormat="1" ht="12">
      <c r="A370" s="38"/>
      <c r="B370" s="39"/>
      <c r="C370" s="40"/>
      <c r="D370" s="232" t="s">
        <v>216</v>
      </c>
      <c r="E370" s="40"/>
      <c r="F370" s="258" t="s">
        <v>413</v>
      </c>
      <c r="G370" s="40"/>
      <c r="H370" s="40"/>
      <c r="I370" s="136"/>
      <c r="J370" s="40"/>
      <c r="K370" s="40"/>
      <c r="L370" s="44"/>
      <c r="M370" s="234"/>
      <c r="N370" s="235"/>
      <c r="O370" s="84"/>
      <c r="P370" s="84"/>
      <c r="Q370" s="84"/>
      <c r="R370" s="84"/>
      <c r="S370" s="84"/>
      <c r="T370" s="85"/>
      <c r="U370" s="38"/>
      <c r="V370" s="38"/>
      <c r="W370" s="38"/>
      <c r="X370" s="38"/>
      <c r="Y370" s="38"/>
      <c r="Z370" s="38"/>
      <c r="AA370" s="38"/>
      <c r="AB370" s="38"/>
      <c r="AC370" s="38"/>
      <c r="AD370" s="38"/>
      <c r="AE370" s="38"/>
      <c r="AT370" s="17" t="s">
        <v>216</v>
      </c>
      <c r="AU370" s="17" t="s">
        <v>82</v>
      </c>
    </row>
    <row r="371" spans="1:65" s="2" customFormat="1" ht="16.5" customHeight="1">
      <c r="A371" s="38"/>
      <c r="B371" s="39"/>
      <c r="C371" s="259" t="s">
        <v>645</v>
      </c>
      <c r="D371" s="259" t="s">
        <v>199</v>
      </c>
      <c r="E371" s="260" t="s">
        <v>699</v>
      </c>
      <c r="F371" s="261" t="s">
        <v>700</v>
      </c>
      <c r="G371" s="262" t="s">
        <v>202</v>
      </c>
      <c r="H371" s="263">
        <v>1</v>
      </c>
      <c r="I371" s="264"/>
      <c r="J371" s="265">
        <f>ROUND(I371*H371,2)</f>
        <v>0</v>
      </c>
      <c r="K371" s="261" t="s">
        <v>19</v>
      </c>
      <c r="L371" s="266"/>
      <c r="M371" s="267" t="s">
        <v>19</v>
      </c>
      <c r="N371" s="268" t="s">
        <v>45</v>
      </c>
      <c r="O371" s="84"/>
      <c r="P371" s="228">
        <f>O371*H371</f>
        <v>0</v>
      </c>
      <c r="Q371" s="228">
        <v>0</v>
      </c>
      <c r="R371" s="228">
        <f>Q371*H371</f>
        <v>0</v>
      </c>
      <c r="S371" s="228">
        <v>0</v>
      </c>
      <c r="T371" s="229">
        <f>S371*H371</f>
        <v>0</v>
      </c>
      <c r="U371" s="38"/>
      <c r="V371" s="38"/>
      <c r="W371" s="38"/>
      <c r="X371" s="38"/>
      <c r="Y371" s="38"/>
      <c r="Z371" s="38"/>
      <c r="AA371" s="38"/>
      <c r="AB371" s="38"/>
      <c r="AC371" s="38"/>
      <c r="AD371" s="38"/>
      <c r="AE371" s="38"/>
      <c r="AR371" s="230" t="s">
        <v>241</v>
      </c>
      <c r="AT371" s="230" t="s">
        <v>199</v>
      </c>
      <c r="AU371" s="230" t="s">
        <v>82</v>
      </c>
      <c r="AY371" s="17" t="s">
        <v>158</v>
      </c>
      <c r="BE371" s="231">
        <f>IF(N371="základní",J371,0)</f>
        <v>0</v>
      </c>
      <c r="BF371" s="231">
        <f>IF(N371="snížená",J371,0)</f>
        <v>0</v>
      </c>
      <c r="BG371" s="231">
        <f>IF(N371="zákl. přenesená",J371,0)</f>
        <v>0</v>
      </c>
      <c r="BH371" s="231">
        <f>IF(N371="sníž. přenesená",J371,0)</f>
        <v>0</v>
      </c>
      <c r="BI371" s="231">
        <f>IF(N371="nulová",J371,0)</f>
        <v>0</v>
      </c>
      <c r="BJ371" s="17" t="s">
        <v>82</v>
      </c>
      <c r="BK371" s="231">
        <f>ROUND(I371*H371,2)</f>
        <v>0</v>
      </c>
      <c r="BL371" s="17" t="s">
        <v>236</v>
      </c>
      <c r="BM371" s="230" t="s">
        <v>701</v>
      </c>
    </row>
    <row r="372" spans="1:47" s="2" customFormat="1" ht="12">
      <c r="A372" s="38"/>
      <c r="B372" s="39"/>
      <c r="C372" s="40"/>
      <c r="D372" s="232" t="s">
        <v>165</v>
      </c>
      <c r="E372" s="40"/>
      <c r="F372" s="233" t="s">
        <v>700</v>
      </c>
      <c r="G372" s="40"/>
      <c r="H372" s="40"/>
      <c r="I372" s="136"/>
      <c r="J372" s="40"/>
      <c r="K372" s="40"/>
      <c r="L372" s="44"/>
      <c r="M372" s="234"/>
      <c r="N372" s="235"/>
      <c r="O372" s="84"/>
      <c r="P372" s="84"/>
      <c r="Q372" s="84"/>
      <c r="R372" s="84"/>
      <c r="S372" s="84"/>
      <c r="T372" s="85"/>
      <c r="U372" s="38"/>
      <c r="V372" s="38"/>
      <c r="W372" s="38"/>
      <c r="X372" s="38"/>
      <c r="Y372" s="38"/>
      <c r="Z372" s="38"/>
      <c r="AA372" s="38"/>
      <c r="AB372" s="38"/>
      <c r="AC372" s="38"/>
      <c r="AD372" s="38"/>
      <c r="AE372" s="38"/>
      <c r="AT372" s="17" t="s">
        <v>165</v>
      </c>
      <c r="AU372" s="17" t="s">
        <v>82</v>
      </c>
    </row>
    <row r="373" spans="1:51" s="13" customFormat="1" ht="12">
      <c r="A373" s="13"/>
      <c r="B373" s="236"/>
      <c r="C373" s="237"/>
      <c r="D373" s="232" t="s">
        <v>166</v>
      </c>
      <c r="E373" s="238" t="s">
        <v>19</v>
      </c>
      <c r="F373" s="239" t="s">
        <v>1650</v>
      </c>
      <c r="G373" s="237"/>
      <c r="H373" s="240">
        <v>1</v>
      </c>
      <c r="I373" s="241"/>
      <c r="J373" s="237"/>
      <c r="K373" s="237"/>
      <c r="L373" s="242"/>
      <c r="M373" s="243"/>
      <c r="N373" s="244"/>
      <c r="O373" s="244"/>
      <c r="P373" s="244"/>
      <c r="Q373" s="244"/>
      <c r="R373" s="244"/>
      <c r="S373" s="244"/>
      <c r="T373" s="245"/>
      <c r="U373" s="13"/>
      <c r="V373" s="13"/>
      <c r="W373" s="13"/>
      <c r="X373" s="13"/>
      <c r="Y373" s="13"/>
      <c r="Z373" s="13"/>
      <c r="AA373" s="13"/>
      <c r="AB373" s="13"/>
      <c r="AC373" s="13"/>
      <c r="AD373" s="13"/>
      <c r="AE373" s="13"/>
      <c r="AT373" s="246" t="s">
        <v>166</v>
      </c>
      <c r="AU373" s="246" t="s">
        <v>82</v>
      </c>
      <c r="AV373" s="13" t="s">
        <v>85</v>
      </c>
      <c r="AW373" s="13" t="s">
        <v>34</v>
      </c>
      <c r="AX373" s="13" t="s">
        <v>82</v>
      </c>
      <c r="AY373" s="246" t="s">
        <v>158</v>
      </c>
    </row>
    <row r="374" spans="1:65" s="2" customFormat="1" ht="16.5" customHeight="1">
      <c r="A374" s="38"/>
      <c r="B374" s="39"/>
      <c r="C374" s="259" t="s">
        <v>649</v>
      </c>
      <c r="D374" s="259" t="s">
        <v>199</v>
      </c>
      <c r="E374" s="260" t="s">
        <v>704</v>
      </c>
      <c r="F374" s="261" t="s">
        <v>705</v>
      </c>
      <c r="G374" s="262" t="s">
        <v>202</v>
      </c>
      <c r="H374" s="263">
        <v>1</v>
      </c>
      <c r="I374" s="264"/>
      <c r="J374" s="265">
        <f>ROUND(I374*H374,2)</f>
        <v>0</v>
      </c>
      <c r="K374" s="261" t="s">
        <v>19</v>
      </c>
      <c r="L374" s="266"/>
      <c r="M374" s="267" t="s">
        <v>19</v>
      </c>
      <c r="N374" s="268" t="s">
        <v>45</v>
      </c>
      <c r="O374" s="84"/>
      <c r="P374" s="228">
        <f>O374*H374</f>
        <v>0</v>
      </c>
      <c r="Q374" s="228">
        <v>0</v>
      </c>
      <c r="R374" s="228">
        <f>Q374*H374</f>
        <v>0</v>
      </c>
      <c r="S374" s="228">
        <v>0</v>
      </c>
      <c r="T374" s="229">
        <f>S374*H374</f>
        <v>0</v>
      </c>
      <c r="U374" s="38"/>
      <c r="V374" s="38"/>
      <c r="W374" s="38"/>
      <c r="X374" s="38"/>
      <c r="Y374" s="38"/>
      <c r="Z374" s="38"/>
      <c r="AA374" s="38"/>
      <c r="AB374" s="38"/>
      <c r="AC374" s="38"/>
      <c r="AD374" s="38"/>
      <c r="AE374" s="38"/>
      <c r="AR374" s="230" t="s">
        <v>241</v>
      </c>
      <c r="AT374" s="230" t="s">
        <v>199</v>
      </c>
      <c r="AU374" s="230" t="s">
        <v>82</v>
      </c>
      <c r="AY374" s="17" t="s">
        <v>158</v>
      </c>
      <c r="BE374" s="231">
        <f>IF(N374="základní",J374,0)</f>
        <v>0</v>
      </c>
      <c r="BF374" s="231">
        <f>IF(N374="snížená",J374,0)</f>
        <v>0</v>
      </c>
      <c r="BG374" s="231">
        <f>IF(N374="zákl. přenesená",J374,0)</f>
        <v>0</v>
      </c>
      <c r="BH374" s="231">
        <f>IF(N374="sníž. přenesená",J374,0)</f>
        <v>0</v>
      </c>
      <c r="BI374" s="231">
        <f>IF(N374="nulová",J374,0)</f>
        <v>0</v>
      </c>
      <c r="BJ374" s="17" t="s">
        <v>82</v>
      </c>
      <c r="BK374" s="231">
        <f>ROUND(I374*H374,2)</f>
        <v>0</v>
      </c>
      <c r="BL374" s="17" t="s">
        <v>236</v>
      </c>
      <c r="BM374" s="230" t="s">
        <v>706</v>
      </c>
    </row>
    <row r="375" spans="1:47" s="2" customFormat="1" ht="12">
      <c r="A375" s="38"/>
      <c r="B375" s="39"/>
      <c r="C375" s="40"/>
      <c r="D375" s="232" t="s">
        <v>165</v>
      </c>
      <c r="E375" s="40"/>
      <c r="F375" s="233" t="s">
        <v>705</v>
      </c>
      <c r="G375" s="40"/>
      <c r="H375" s="40"/>
      <c r="I375" s="136"/>
      <c r="J375" s="40"/>
      <c r="K375" s="40"/>
      <c r="L375" s="44"/>
      <c r="M375" s="234"/>
      <c r="N375" s="235"/>
      <c r="O375" s="84"/>
      <c r="P375" s="84"/>
      <c r="Q375" s="84"/>
      <c r="R375" s="84"/>
      <c r="S375" s="84"/>
      <c r="T375" s="85"/>
      <c r="U375" s="38"/>
      <c r="V375" s="38"/>
      <c r="W375" s="38"/>
      <c r="X375" s="38"/>
      <c r="Y375" s="38"/>
      <c r="Z375" s="38"/>
      <c r="AA375" s="38"/>
      <c r="AB375" s="38"/>
      <c r="AC375" s="38"/>
      <c r="AD375" s="38"/>
      <c r="AE375" s="38"/>
      <c r="AT375" s="17" t="s">
        <v>165</v>
      </c>
      <c r="AU375" s="17" t="s">
        <v>82</v>
      </c>
    </row>
    <row r="376" spans="1:51" s="13" customFormat="1" ht="12">
      <c r="A376" s="13"/>
      <c r="B376" s="236"/>
      <c r="C376" s="237"/>
      <c r="D376" s="232" t="s">
        <v>166</v>
      </c>
      <c r="E376" s="238" t="s">
        <v>19</v>
      </c>
      <c r="F376" s="239" t="s">
        <v>1650</v>
      </c>
      <c r="G376" s="237"/>
      <c r="H376" s="240">
        <v>1</v>
      </c>
      <c r="I376" s="241"/>
      <c r="J376" s="237"/>
      <c r="K376" s="237"/>
      <c r="L376" s="242"/>
      <c r="M376" s="243"/>
      <c r="N376" s="244"/>
      <c r="O376" s="244"/>
      <c r="P376" s="244"/>
      <c r="Q376" s="244"/>
      <c r="R376" s="244"/>
      <c r="S376" s="244"/>
      <c r="T376" s="245"/>
      <c r="U376" s="13"/>
      <c r="V376" s="13"/>
      <c r="W376" s="13"/>
      <c r="X376" s="13"/>
      <c r="Y376" s="13"/>
      <c r="Z376" s="13"/>
      <c r="AA376" s="13"/>
      <c r="AB376" s="13"/>
      <c r="AC376" s="13"/>
      <c r="AD376" s="13"/>
      <c r="AE376" s="13"/>
      <c r="AT376" s="246" t="s">
        <v>166</v>
      </c>
      <c r="AU376" s="246" t="s">
        <v>82</v>
      </c>
      <c r="AV376" s="13" t="s">
        <v>85</v>
      </c>
      <c r="AW376" s="13" t="s">
        <v>34</v>
      </c>
      <c r="AX376" s="13" t="s">
        <v>82</v>
      </c>
      <c r="AY376" s="246" t="s">
        <v>158</v>
      </c>
    </row>
    <row r="377" spans="1:65" s="2" customFormat="1" ht="16.5" customHeight="1">
      <c r="A377" s="38"/>
      <c r="B377" s="39"/>
      <c r="C377" s="259" t="s">
        <v>655</v>
      </c>
      <c r="D377" s="259" t="s">
        <v>199</v>
      </c>
      <c r="E377" s="260" t="s">
        <v>717</v>
      </c>
      <c r="F377" s="261" t="s">
        <v>718</v>
      </c>
      <c r="G377" s="262" t="s">
        <v>202</v>
      </c>
      <c r="H377" s="263">
        <v>2</v>
      </c>
      <c r="I377" s="264"/>
      <c r="J377" s="265">
        <f>ROUND(I377*H377,2)</f>
        <v>0</v>
      </c>
      <c r="K377" s="261" t="s">
        <v>19</v>
      </c>
      <c r="L377" s="266"/>
      <c r="M377" s="267" t="s">
        <v>19</v>
      </c>
      <c r="N377" s="268" t="s">
        <v>45</v>
      </c>
      <c r="O377" s="84"/>
      <c r="P377" s="228">
        <f>O377*H377</f>
        <v>0</v>
      </c>
      <c r="Q377" s="228">
        <v>0</v>
      </c>
      <c r="R377" s="228">
        <f>Q377*H377</f>
        <v>0</v>
      </c>
      <c r="S377" s="228">
        <v>0</v>
      </c>
      <c r="T377" s="229">
        <f>S377*H377</f>
        <v>0</v>
      </c>
      <c r="U377" s="38"/>
      <c r="V377" s="38"/>
      <c r="W377" s="38"/>
      <c r="X377" s="38"/>
      <c r="Y377" s="38"/>
      <c r="Z377" s="38"/>
      <c r="AA377" s="38"/>
      <c r="AB377" s="38"/>
      <c r="AC377" s="38"/>
      <c r="AD377" s="38"/>
      <c r="AE377" s="38"/>
      <c r="AR377" s="230" t="s">
        <v>241</v>
      </c>
      <c r="AT377" s="230" t="s">
        <v>199</v>
      </c>
      <c r="AU377" s="230" t="s">
        <v>82</v>
      </c>
      <c r="AY377" s="17" t="s">
        <v>158</v>
      </c>
      <c r="BE377" s="231">
        <f>IF(N377="základní",J377,0)</f>
        <v>0</v>
      </c>
      <c r="BF377" s="231">
        <f>IF(N377="snížená",J377,0)</f>
        <v>0</v>
      </c>
      <c r="BG377" s="231">
        <f>IF(N377="zákl. přenesená",J377,0)</f>
        <v>0</v>
      </c>
      <c r="BH377" s="231">
        <f>IF(N377="sníž. přenesená",J377,0)</f>
        <v>0</v>
      </c>
      <c r="BI377" s="231">
        <f>IF(N377="nulová",J377,0)</f>
        <v>0</v>
      </c>
      <c r="BJ377" s="17" t="s">
        <v>82</v>
      </c>
      <c r="BK377" s="231">
        <f>ROUND(I377*H377,2)</f>
        <v>0</v>
      </c>
      <c r="BL377" s="17" t="s">
        <v>236</v>
      </c>
      <c r="BM377" s="230" t="s">
        <v>1713</v>
      </c>
    </row>
    <row r="378" spans="1:47" s="2" customFormat="1" ht="12">
      <c r="A378" s="38"/>
      <c r="B378" s="39"/>
      <c r="C378" s="40"/>
      <c r="D378" s="232" t="s">
        <v>165</v>
      </c>
      <c r="E378" s="40"/>
      <c r="F378" s="233" t="s">
        <v>718</v>
      </c>
      <c r="G378" s="40"/>
      <c r="H378" s="40"/>
      <c r="I378" s="136"/>
      <c r="J378" s="40"/>
      <c r="K378" s="40"/>
      <c r="L378" s="44"/>
      <c r="M378" s="234"/>
      <c r="N378" s="235"/>
      <c r="O378" s="84"/>
      <c r="P378" s="84"/>
      <c r="Q378" s="84"/>
      <c r="R378" s="84"/>
      <c r="S378" s="84"/>
      <c r="T378" s="85"/>
      <c r="U378" s="38"/>
      <c r="V378" s="38"/>
      <c r="W378" s="38"/>
      <c r="X378" s="38"/>
      <c r="Y378" s="38"/>
      <c r="Z378" s="38"/>
      <c r="AA378" s="38"/>
      <c r="AB378" s="38"/>
      <c r="AC378" s="38"/>
      <c r="AD378" s="38"/>
      <c r="AE378" s="38"/>
      <c r="AT378" s="17" t="s">
        <v>165</v>
      </c>
      <c r="AU378" s="17" t="s">
        <v>82</v>
      </c>
    </row>
    <row r="379" spans="1:51" s="13" customFormat="1" ht="12">
      <c r="A379" s="13"/>
      <c r="B379" s="236"/>
      <c r="C379" s="237"/>
      <c r="D379" s="232" t="s">
        <v>166</v>
      </c>
      <c r="E379" s="238" t="s">
        <v>19</v>
      </c>
      <c r="F379" s="239" t="s">
        <v>1714</v>
      </c>
      <c r="G379" s="237"/>
      <c r="H379" s="240">
        <v>2</v>
      </c>
      <c r="I379" s="241"/>
      <c r="J379" s="237"/>
      <c r="K379" s="237"/>
      <c r="L379" s="242"/>
      <c r="M379" s="243"/>
      <c r="N379" s="244"/>
      <c r="O379" s="244"/>
      <c r="P379" s="244"/>
      <c r="Q379" s="244"/>
      <c r="R379" s="244"/>
      <c r="S379" s="244"/>
      <c r="T379" s="245"/>
      <c r="U379" s="13"/>
      <c r="V379" s="13"/>
      <c r="W379" s="13"/>
      <c r="X379" s="13"/>
      <c r="Y379" s="13"/>
      <c r="Z379" s="13"/>
      <c r="AA379" s="13"/>
      <c r="AB379" s="13"/>
      <c r="AC379" s="13"/>
      <c r="AD379" s="13"/>
      <c r="AE379" s="13"/>
      <c r="AT379" s="246" t="s">
        <v>166</v>
      </c>
      <c r="AU379" s="246" t="s">
        <v>82</v>
      </c>
      <c r="AV379" s="13" t="s">
        <v>85</v>
      </c>
      <c r="AW379" s="13" t="s">
        <v>34</v>
      </c>
      <c r="AX379" s="13" t="s">
        <v>82</v>
      </c>
      <c r="AY379" s="246" t="s">
        <v>158</v>
      </c>
    </row>
    <row r="380" spans="1:65" s="2" customFormat="1" ht="16.5" customHeight="1">
      <c r="A380" s="38"/>
      <c r="B380" s="39"/>
      <c r="C380" s="219" t="s">
        <v>659</v>
      </c>
      <c r="D380" s="219" t="s">
        <v>159</v>
      </c>
      <c r="E380" s="220" t="s">
        <v>722</v>
      </c>
      <c r="F380" s="221" t="s">
        <v>723</v>
      </c>
      <c r="G380" s="222" t="s">
        <v>202</v>
      </c>
      <c r="H380" s="223">
        <v>3</v>
      </c>
      <c r="I380" s="224"/>
      <c r="J380" s="225">
        <f>ROUND(I380*H380,2)</f>
        <v>0</v>
      </c>
      <c r="K380" s="221" t="s">
        <v>213</v>
      </c>
      <c r="L380" s="44"/>
      <c r="M380" s="226" t="s">
        <v>19</v>
      </c>
      <c r="N380" s="227" t="s">
        <v>45</v>
      </c>
      <c r="O380" s="84"/>
      <c r="P380" s="228">
        <f>O380*H380</f>
        <v>0</v>
      </c>
      <c r="Q380" s="228">
        <v>0</v>
      </c>
      <c r="R380" s="228">
        <f>Q380*H380</f>
        <v>0</v>
      </c>
      <c r="S380" s="228">
        <v>0</v>
      </c>
      <c r="T380" s="229">
        <f>S380*H380</f>
        <v>0</v>
      </c>
      <c r="U380" s="38"/>
      <c r="V380" s="38"/>
      <c r="W380" s="38"/>
      <c r="X380" s="38"/>
      <c r="Y380" s="38"/>
      <c r="Z380" s="38"/>
      <c r="AA380" s="38"/>
      <c r="AB380" s="38"/>
      <c r="AC380" s="38"/>
      <c r="AD380" s="38"/>
      <c r="AE380" s="38"/>
      <c r="AR380" s="230" t="s">
        <v>236</v>
      </c>
      <c r="AT380" s="230" t="s">
        <v>159</v>
      </c>
      <c r="AU380" s="230" t="s">
        <v>82</v>
      </c>
      <c r="AY380" s="17" t="s">
        <v>158</v>
      </c>
      <c r="BE380" s="231">
        <f>IF(N380="základní",J380,0)</f>
        <v>0</v>
      </c>
      <c r="BF380" s="231">
        <f>IF(N380="snížená",J380,0)</f>
        <v>0</v>
      </c>
      <c r="BG380" s="231">
        <f>IF(N380="zákl. přenesená",J380,0)</f>
        <v>0</v>
      </c>
      <c r="BH380" s="231">
        <f>IF(N380="sníž. přenesená",J380,0)</f>
        <v>0</v>
      </c>
      <c r="BI380" s="231">
        <f>IF(N380="nulová",J380,0)</f>
        <v>0</v>
      </c>
      <c r="BJ380" s="17" t="s">
        <v>82</v>
      </c>
      <c r="BK380" s="231">
        <f>ROUND(I380*H380,2)</f>
        <v>0</v>
      </c>
      <c r="BL380" s="17" t="s">
        <v>236</v>
      </c>
      <c r="BM380" s="230" t="s">
        <v>724</v>
      </c>
    </row>
    <row r="381" spans="1:47" s="2" customFormat="1" ht="12">
      <c r="A381" s="38"/>
      <c r="B381" s="39"/>
      <c r="C381" s="40"/>
      <c r="D381" s="232" t="s">
        <v>165</v>
      </c>
      <c r="E381" s="40"/>
      <c r="F381" s="233" t="s">
        <v>723</v>
      </c>
      <c r="G381" s="40"/>
      <c r="H381" s="40"/>
      <c r="I381" s="136"/>
      <c r="J381" s="40"/>
      <c r="K381" s="40"/>
      <c r="L381" s="44"/>
      <c r="M381" s="234"/>
      <c r="N381" s="235"/>
      <c r="O381" s="84"/>
      <c r="P381" s="84"/>
      <c r="Q381" s="84"/>
      <c r="R381" s="84"/>
      <c r="S381" s="84"/>
      <c r="T381" s="85"/>
      <c r="U381" s="38"/>
      <c r="V381" s="38"/>
      <c r="W381" s="38"/>
      <c r="X381" s="38"/>
      <c r="Y381" s="38"/>
      <c r="Z381" s="38"/>
      <c r="AA381" s="38"/>
      <c r="AB381" s="38"/>
      <c r="AC381" s="38"/>
      <c r="AD381" s="38"/>
      <c r="AE381" s="38"/>
      <c r="AT381" s="17" t="s">
        <v>165</v>
      </c>
      <c r="AU381" s="17" t="s">
        <v>82</v>
      </c>
    </row>
    <row r="382" spans="1:65" s="2" customFormat="1" ht="16.5" customHeight="1">
      <c r="A382" s="38"/>
      <c r="B382" s="39"/>
      <c r="C382" s="259" t="s">
        <v>665</v>
      </c>
      <c r="D382" s="259" t="s">
        <v>199</v>
      </c>
      <c r="E382" s="260" t="s">
        <v>730</v>
      </c>
      <c r="F382" s="261" t="s">
        <v>731</v>
      </c>
      <c r="G382" s="262" t="s">
        <v>202</v>
      </c>
      <c r="H382" s="263">
        <v>1</v>
      </c>
      <c r="I382" s="264"/>
      <c r="J382" s="265">
        <f>ROUND(I382*H382,2)</f>
        <v>0</v>
      </c>
      <c r="K382" s="261" t="s">
        <v>19</v>
      </c>
      <c r="L382" s="266"/>
      <c r="M382" s="267" t="s">
        <v>19</v>
      </c>
      <c r="N382" s="268" t="s">
        <v>45</v>
      </c>
      <c r="O382" s="84"/>
      <c r="P382" s="228">
        <f>O382*H382</f>
        <v>0</v>
      </c>
      <c r="Q382" s="228">
        <v>0</v>
      </c>
      <c r="R382" s="228">
        <f>Q382*H382</f>
        <v>0</v>
      </c>
      <c r="S382" s="228">
        <v>0</v>
      </c>
      <c r="T382" s="229">
        <f>S382*H382</f>
        <v>0</v>
      </c>
      <c r="U382" s="38"/>
      <c r="V382" s="38"/>
      <c r="W382" s="38"/>
      <c r="X382" s="38"/>
      <c r="Y382" s="38"/>
      <c r="Z382" s="38"/>
      <c r="AA382" s="38"/>
      <c r="AB382" s="38"/>
      <c r="AC382" s="38"/>
      <c r="AD382" s="38"/>
      <c r="AE382" s="38"/>
      <c r="AR382" s="230" t="s">
        <v>241</v>
      </c>
      <c r="AT382" s="230" t="s">
        <v>199</v>
      </c>
      <c r="AU382" s="230" t="s">
        <v>82</v>
      </c>
      <c r="AY382" s="17" t="s">
        <v>158</v>
      </c>
      <c r="BE382" s="231">
        <f>IF(N382="základní",J382,0)</f>
        <v>0</v>
      </c>
      <c r="BF382" s="231">
        <f>IF(N382="snížená",J382,0)</f>
        <v>0</v>
      </c>
      <c r="BG382" s="231">
        <f>IF(N382="zákl. přenesená",J382,0)</f>
        <v>0</v>
      </c>
      <c r="BH382" s="231">
        <f>IF(N382="sníž. přenesená",J382,0)</f>
        <v>0</v>
      </c>
      <c r="BI382" s="231">
        <f>IF(N382="nulová",J382,0)</f>
        <v>0</v>
      </c>
      <c r="BJ382" s="17" t="s">
        <v>82</v>
      </c>
      <c r="BK382" s="231">
        <f>ROUND(I382*H382,2)</f>
        <v>0</v>
      </c>
      <c r="BL382" s="17" t="s">
        <v>236</v>
      </c>
      <c r="BM382" s="230" t="s">
        <v>1399</v>
      </c>
    </row>
    <row r="383" spans="1:47" s="2" customFormat="1" ht="12">
      <c r="A383" s="38"/>
      <c r="B383" s="39"/>
      <c r="C383" s="40"/>
      <c r="D383" s="232" t="s">
        <v>165</v>
      </c>
      <c r="E383" s="40"/>
      <c r="F383" s="233" t="s">
        <v>731</v>
      </c>
      <c r="G383" s="40"/>
      <c r="H383" s="40"/>
      <c r="I383" s="136"/>
      <c r="J383" s="40"/>
      <c r="K383" s="40"/>
      <c r="L383" s="44"/>
      <c r="M383" s="234"/>
      <c r="N383" s="235"/>
      <c r="O383" s="84"/>
      <c r="P383" s="84"/>
      <c r="Q383" s="84"/>
      <c r="R383" s="84"/>
      <c r="S383" s="84"/>
      <c r="T383" s="85"/>
      <c r="U383" s="38"/>
      <c r="V383" s="38"/>
      <c r="W383" s="38"/>
      <c r="X383" s="38"/>
      <c r="Y383" s="38"/>
      <c r="Z383" s="38"/>
      <c r="AA383" s="38"/>
      <c r="AB383" s="38"/>
      <c r="AC383" s="38"/>
      <c r="AD383" s="38"/>
      <c r="AE383" s="38"/>
      <c r="AT383" s="17" t="s">
        <v>165</v>
      </c>
      <c r="AU383" s="17" t="s">
        <v>82</v>
      </c>
    </row>
    <row r="384" spans="1:51" s="13" customFormat="1" ht="12">
      <c r="A384" s="13"/>
      <c r="B384" s="236"/>
      <c r="C384" s="237"/>
      <c r="D384" s="232" t="s">
        <v>166</v>
      </c>
      <c r="E384" s="238" t="s">
        <v>19</v>
      </c>
      <c r="F384" s="239" t="s">
        <v>1650</v>
      </c>
      <c r="G384" s="237"/>
      <c r="H384" s="240">
        <v>1</v>
      </c>
      <c r="I384" s="241"/>
      <c r="J384" s="237"/>
      <c r="K384" s="237"/>
      <c r="L384" s="242"/>
      <c r="M384" s="243"/>
      <c r="N384" s="244"/>
      <c r="O384" s="244"/>
      <c r="P384" s="244"/>
      <c r="Q384" s="244"/>
      <c r="R384" s="244"/>
      <c r="S384" s="244"/>
      <c r="T384" s="245"/>
      <c r="U384" s="13"/>
      <c r="V384" s="13"/>
      <c r="W384" s="13"/>
      <c r="X384" s="13"/>
      <c r="Y384" s="13"/>
      <c r="Z384" s="13"/>
      <c r="AA384" s="13"/>
      <c r="AB384" s="13"/>
      <c r="AC384" s="13"/>
      <c r="AD384" s="13"/>
      <c r="AE384" s="13"/>
      <c r="AT384" s="246" t="s">
        <v>166</v>
      </c>
      <c r="AU384" s="246" t="s">
        <v>82</v>
      </c>
      <c r="AV384" s="13" t="s">
        <v>85</v>
      </c>
      <c r="AW384" s="13" t="s">
        <v>34</v>
      </c>
      <c r="AX384" s="13" t="s">
        <v>82</v>
      </c>
      <c r="AY384" s="246" t="s">
        <v>158</v>
      </c>
    </row>
    <row r="385" spans="1:65" s="2" customFormat="1" ht="16.5" customHeight="1">
      <c r="A385" s="38"/>
      <c r="B385" s="39"/>
      <c r="C385" s="259" t="s">
        <v>669</v>
      </c>
      <c r="D385" s="259" t="s">
        <v>199</v>
      </c>
      <c r="E385" s="260" t="s">
        <v>1715</v>
      </c>
      <c r="F385" s="261" t="s">
        <v>1716</v>
      </c>
      <c r="G385" s="262" t="s">
        <v>202</v>
      </c>
      <c r="H385" s="263">
        <v>1</v>
      </c>
      <c r="I385" s="264"/>
      <c r="J385" s="265">
        <f>ROUND(I385*H385,2)</f>
        <v>0</v>
      </c>
      <c r="K385" s="261" t="s">
        <v>19</v>
      </c>
      <c r="L385" s="266"/>
      <c r="M385" s="267" t="s">
        <v>19</v>
      </c>
      <c r="N385" s="268" t="s">
        <v>45</v>
      </c>
      <c r="O385" s="84"/>
      <c r="P385" s="228">
        <f>O385*H385</f>
        <v>0</v>
      </c>
      <c r="Q385" s="228">
        <v>0</v>
      </c>
      <c r="R385" s="228">
        <f>Q385*H385</f>
        <v>0</v>
      </c>
      <c r="S385" s="228">
        <v>0</v>
      </c>
      <c r="T385" s="229">
        <f>S385*H385</f>
        <v>0</v>
      </c>
      <c r="U385" s="38"/>
      <c r="V385" s="38"/>
      <c r="W385" s="38"/>
      <c r="X385" s="38"/>
      <c r="Y385" s="38"/>
      <c r="Z385" s="38"/>
      <c r="AA385" s="38"/>
      <c r="AB385" s="38"/>
      <c r="AC385" s="38"/>
      <c r="AD385" s="38"/>
      <c r="AE385" s="38"/>
      <c r="AR385" s="230" t="s">
        <v>241</v>
      </c>
      <c r="AT385" s="230" t="s">
        <v>199</v>
      </c>
      <c r="AU385" s="230" t="s">
        <v>82</v>
      </c>
      <c r="AY385" s="17" t="s">
        <v>158</v>
      </c>
      <c r="BE385" s="231">
        <f>IF(N385="základní",J385,0)</f>
        <v>0</v>
      </c>
      <c r="BF385" s="231">
        <f>IF(N385="snížená",J385,0)</f>
        <v>0</v>
      </c>
      <c r="BG385" s="231">
        <f>IF(N385="zákl. přenesená",J385,0)</f>
        <v>0</v>
      </c>
      <c r="BH385" s="231">
        <f>IF(N385="sníž. přenesená",J385,0)</f>
        <v>0</v>
      </c>
      <c r="BI385" s="231">
        <f>IF(N385="nulová",J385,0)</f>
        <v>0</v>
      </c>
      <c r="BJ385" s="17" t="s">
        <v>82</v>
      </c>
      <c r="BK385" s="231">
        <f>ROUND(I385*H385,2)</f>
        <v>0</v>
      </c>
      <c r="BL385" s="17" t="s">
        <v>236</v>
      </c>
      <c r="BM385" s="230" t="s">
        <v>1717</v>
      </c>
    </row>
    <row r="386" spans="1:47" s="2" customFormat="1" ht="12">
      <c r="A386" s="38"/>
      <c r="B386" s="39"/>
      <c r="C386" s="40"/>
      <c r="D386" s="232" t="s">
        <v>165</v>
      </c>
      <c r="E386" s="40"/>
      <c r="F386" s="233" t="s">
        <v>1716</v>
      </c>
      <c r="G386" s="40"/>
      <c r="H386" s="40"/>
      <c r="I386" s="136"/>
      <c r="J386" s="40"/>
      <c r="K386" s="40"/>
      <c r="L386" s="44"/>
      <c r="M386" s="234"/>
      <c r="N386" s="235"/>
      <c r="O386" s="84"/>
      <c r="P386" s="84"/>
      <c r="Q386" s="84"/>
      <c r="R386" s="84"/>
      <c r="S386" s="84"/>
      <c r="T386" s="85"/>
      <c r="U386" s="38"/>
      <c r="V386" s="38"/>
      <c r="W386" s="38"/>
      <c r="X386" s="38"/>
      <c r="Y386" s="38"/>
      <c r="Z386" s="38"/>
      <c r="AA386" s="38"/>
      <c r="AB386" s="38"/>
      <c r="AC386" s="38"/>
      <c r="AD386" s="38"/>
      <c r="AE386" s="38"/>
      <c r="AT386" s="17" t="s">
        <v>165</v>
      </c>
      <c r="AU386" s="17" t="s">
        <v>82</v>
      </c>
    </row>
    <row r="387" spans="1:51" s="13" customFormat="1" ht="12">
      <c r="A387" s="13"/>
      <c r="B387" s="236"/>
      <c r="C387" s="237"/>
      <c r="D387" s="232" t="s">
        <v>166</v>
      </c>
      <c r="E387" s="238" t="s">
        <v>19</v>
      </c>
      <c r="F387" s="239" t="s">
        <v>1650</v>
      </c>
      <c r="G387" s="237"/>
      <c r="H387" s="240">
        <v>1</v>
      </c>
      <c r="I387" s="241"/>
      <c r="J387" s="237"/>
      <c r="K387" s="237"/>
      <c r="L387" s="242"/>
      <c r="M387" s="243"/>
      <c r="N387" s="244"/>
      <c r="O387" s="244"/>
      <c r="P387" s="244"/>
      <c r="Q387" s="244"/>
      <c r="R387" s="244"/>
      <c r="S387" s="244"/>
      <c r="T387" s="245"/>
      <c r="U387" s="13"/>
      <c r="V387" s="13"/>
      <c r="W387" s="13"/>
      <c r="X387" s="13"/>
      <c r="Y387" s="13"/>
      <c r="Z387" s="13"/>
      <c r="AA387" s="13"/>
      <c r="AB387" s="13"/>
      <c r="AC387" s="13"/>
      <c r="AD387" s="13"/>
      <c r="AE387" s="13"/>
      <c r="AT387" s="246" t="s">
        <v>166</v>
      </c>
      <c r="AU387" s="246" t="s">
        <v>82</v>
      </c>
      <c r="AV387" s="13" t="s">
        <v>85</v>
      </c>
      <c r="AW387" s="13" t="s">
        <v>34</v>
      </c>
      <c r="AX387" s="13" t="s">
        <v>82</v>
      </c>
      <c r="AY387" s="246" t="s">
        <v>158</v>
      </c>
    </row>
    <row r="388" spans="1:65" s="2" customFormat="1" ht="16.5" customHeight="1">
      <c r="A388" s="38"/>
      <c r="B388" s="39"/>
      <c r="C388" s="259" t="s">
        <v>675</v>
      </c>
      <c r="D388" s="259" t="s">
        <v>199</v>
      </c>
      <c r="E388" s="260" t="s">
        <v>1588</v>
      </c>
      <c r="F388" s="261" t="s">
        <v>739</v>
      </c>
      <c r="G388" s="262" t="s">
        <v>202</v>
      </c>
      <c r="H388" s="263">
        <v>1</v>
      </c>
      <c r="I388" s="264"/>
      <c r="J388" s="265">
        <f>ROUND(I388*H388,2)</f>
        <v>0</v>
      </c>
      <c r="K388" s="261" t="s">
        <v>19</v>
      </c>
      <c r="L388" s="266"/>
      <c r="M388" s="267" t="s">
        <v>19</v>
      </c>
      <c r="N388" s="268" t="s">
        <v>45</v>
      </c>
      <c r="O388" s="84"/>
      <c r="P388" s="228">
        <f>O388*H388</f>
        <v>0</v>
      </c>
      <c r="Q388" s="228">
        <v>0</v>
      </c>
      <c r="R388" s="228">
        <f>Q388*H388</f>
        <v>0</v>
      </c>
      <c r="S388" s="228">
        <v>0</v>
      </c>
      <c r="T388" s="229">
        <f>S388*H388</f>
        <v>0</v>
      </c>
      <c r="U388" s="38"/>
      <c r="V388" s="38"/>
      <c r="W388" s="38"/>
      <c r="X388" s="38"/>
      <c r="Y388" s="38"/>
      <c r="Z388" s="38"/>
      <c r="AA388" s="38"/>
      <c r="AB388" s="38"/>
      <c r="AC388" s="38"/>
      <c r="AD388" s="38"/>
      <c r="AE388" s="38"/>
      <c r="AR388" s="230" t="s">
        <v>241</v>
      </c>
      <c r="AT388" s="230" t="s">
        <v>199</v>
      </c>
      <c r="AU388" s="230" t="s">
        <v>82</v>
      </c>
      <c r="AY388" s="17" t="s">
        <v>158</v>
      </c>
      <c r="BE388" s="231">
        <f>IF(N388="základní",J388,0)</f>
        <v>0</v>
      </c>
      <c r="BF388" s="231">
        <f>IF(N388="snížená",J388,0)</f>
        <v>0</v>
      </c>
      <c r="BG388" s="231">
        <f>IF(N388="zákl. přenesená",J388,0)</f>
        <v>0</v>
      </c>
      <c r="BH388" s="231">
        <f>IF(N388="sníž. přenesená",J388,0)</f>
        <v>0</v>
      </c>
      <c r="BI388" s="231">
        <f>IF(N388="nulová",J388,0)</f>
        <v>0</v>
      </c>
      <c r="BJ388" s="17" t="s">
        <v>82</v>
      </c>
      <c r="BK388" s="231">
        <f>ROUND(I388*H388,2)</f>
        <v>0</v>
      </c>
      <c r="BL388" s="17" t="s">
        <v>236</v>
      </c>
      <c r="BM388" s="230" t="s">
        <v>1718</v>
      </c>
    </row>
    <row r="389" spans="1:47" s="2" customFormat="1" ht="12">
      <c r="A389" s="38"/>
      <c r="B389" s="39"/>
      <c r="C389" s="40"/>
      <c r="D389" s="232" t="s">
        <v>165</v>
      </c>
      <c r="E389" s="40"/>
      <c r="F389" s="233" t="s">
        <v>1590</v>
      </c>
      <c r="G389" s="40"/>
      <c r="H389" s="40"/>
      <c r="I389" s="136"/>
      <c r="J389" s="40"/>
      <c r="K389" s="40"/>
      <c r="L389" s="44"/>
      <c r="M389" s="234"/>
      <c r="N389" s="235"/>
      <c r="O389" s="84"/>
      <c r="P389" s="84"/>
      <c r="Q389" s="84"/>
      <c r="R389" s="84"/>
      <c r="S389" s="84"/>
      <c r="T389" s="85"/>
      <c r="U389" s="38"/>
      <c r="V389" s="38"/>
      <c r="W389" s="38"/>
      <c r="X389" s="38"/>
      <c r="Y389" s="38"/>
      <c r="Z389" s="38"/>
      <c r="AA389" s="38"/>
      <c r="AB389" s="38"/>
      <c r="AC389" s="38"/>
      <c r="AD389" s="38"/>
      <c r="AE389" s="38"/>
      <c r="AT389" s="17" t="s">
        <v>165</v>
      </c>
      <c r="AU389" s="17" t="s">
        <v>82</v>
      </c>
    </row>
    <row r="390" spans="1:51" s="13" customFormat="1" ht="12">
      <c r="A390" s="13"/>
      <c r="B390" s="236"/>
      <c r="C390" s="237"/>
      <c r="D390" s="232" t="s">
        <v>166</v>
      </c>
      <c r="E390" s="238" t="s">
        <v>19</v>
      </c>
      <c r="F390" s="239" t="s">
        <v>1650</v>
      </c>
      <c r="G390" s="237"/>
      <c r="H390" s="240">
        <v>1</v>
      </c>
      <c r="I390" s="241"/>
      <c r="J390" s="237"/>
      <c r="K390" s="237"/>
      <c r="L390" s="242"/>
      <c r="M390" s="243"/>
      <c r="N390" s="244"/>
      <c r="O390" s="244"/>
      <c r="P390" s="244"/>
      <c r="Q390" s="244"/>
      <c r="R390" s="244"/>
      <c r="S390" s="244"/>
      <c r="T390" s="245"/>
      <c r="U390" s="13"/>
      <c r="V390" s="13"/>
      <c r="W390" s="13"/>
      <c r="X390" s="13"/>
      <c r="Y390" s="13"/>
      <c r="Z390" s="13"/>
      <c r="AA390" s="13"/>
      <c r="AB390" s="13"/>
      <c r="AC390" s="13"/>
      <c r="AD390" s="13"/>
      <c r="AE390" s="13"/>
      <c r="AT390" s="246" t="s">
        <v>166</v>
      </c>
      <c r="AU390" s="246" t="s">
        <v>82</v>
      </c>
      <c r="AV390" s="13" t="s">
        <v>85</v>
      </c>
      <c r="AW390" s="13" t="s">
        <v>34</v>
      </c>
      <c r="AX390" s="13" t="s">
        <v>82</v>
      </c>
      <c r="AY390" s="246" t="s">
        <v>158</v>
      </c>
    </row>
    <row r="391" spans="1:65" s="2" customFormat="1" ht="16.5" customHeight="1">
      <c r="A391" s="38"/>
      <c r="B391" s="39"/>
      <c r="C391" s="219" t="s">
        <v>679</v>
      </c>
      <c r="D391" s="219" t="s">
        <v>159</v>
      </c>
      <c r="E391" s="220" t="s">
        <v>742</v>
      </c>
      <c r="F391" s="221" t="s">
        <v>743</v>
      </c>
      <c r="G391" s="222" t="s">
        <v>202</v>
      </c>
      <c r="H391" s="223">
        <v>3</v>
      </c>
      <c r="I391" s="224"/>
      <c r="J391" s="225">
        <f>ROUND(I391*H391,2)</f>
        <v>0</v>
      </c>
      <c r="K391" s="221" t="s">
        <v>213</v>
      </c>
      <c r="L391" s="44"/>
      <c r="M391" s="226" t="s">
        <v>19</v>
      </c>
      <c r="N391" s="227" t="s">
        <v>45</v>
      </c>
      <c r="O391" s="84"/>
      <c r="P391" s="228">
        <f>O391*H391</f>
        <v>0</v>
      </c>
      <c r="Q391" s="228">
        <v>0</v>
      </c>
      <c r="R391" s="228">
        <f>Q391*H391</f>
        <v>0</v>
      </c>
      <c r="S391" s="228">
        <v>0</v>
      </c>
      <c r="T391" s="229">
        <f>S391*H391</f>
        <v>0</v>
      </c>
      <c r="U391" s="38"/>
      <c r="V391" s="38"/>
      <c r="W391" s="38"/>
      <c r="X391" s="38"/>
      <c r="Y391" s="38"/>
      <c r="Z391" s="38"/>
      <c r="AA391" s="38"/>
      <c r="AB391" s="38"/>
      <c r="AC391" s="38"/>
      <c r="AD391" s="38"/>
      <c r="AE391" s="38"/>
      <c r="AR391" s="230" t="s">
        <v>236</v>
      </c>
      <c r="AT391" s="230" t="s">
        <v>159</v>
      </c>
      <c r="AU391" s="230" t="s">
        <v>82</v>
      </c>
      <c r="AY391" s="17" t="s">
        <v>158</v>
      </c>
      <c r="BE391" s="231">
        <f>IF(N391="základní",J391,0)</f>
        <v>0</v>
      </c>
      <c r="BF391" s="231">
        <f>IF(N391="snížená",J391,0)</f>
        <v>0</v>
      </c>
      <c r="BG391" s="231">
        <f>IF(N391="zákl. přenesená",J391,0)</f>
        <v>0</v>
      </c>
      <c r="BH391" s="231">
        <f>IF(N391="sníž. přenesená",J391,0)</f>
        <v>0</v>
      </c>
      <c r="BI391" s="231">
        <f>IF(N391="nulová",J391,0)</f>
        <v>0</v>
      </c>
      <c r="BJ391" s="17" t="s">
        <v>82</v>
      </c>
      <c r="BK391" s="231">
        <f>ROUND(I391*H391,2)</f>
        <v>0</v>
      </c>
      <c r="BL391" s="17" t="s">
        <v>236</v>
      </c>
      <c r="BM391" s="230" t="s">
        <v>744</v>
      </c>
    </row>
    <row r="392" spans="1:47" s="2" customFormat="1" ht="12">
      <c r="A392" s="38"/>
      <c r="B392" s="39"/>
      <c r="C392" s="40"/>
      <c r="D392" s="232" t="s">
        <v>165</v>
      </c>
      <c r="E392" s="40"/>
      <c r="F392" s="233" t="s">
        <v>743</v>
      </c>
      <c r="G392" s="40"/>
      <c r="H392" s="40"/>
      <c r="I392" s="136"/>
      <c r="J392" s="40"/>
      <c r="K392" s="40"/>
      <c r="L392" s="44"/>
      <c r="M392" s="234"/>
      <c r="N392" s="235"/>
      <c r="O392" s="84"/>
      <c r="P392" s="84"/>
      <c r="Q392" s="84"/>
      <c r="R392" s="84"/>
      <c r="S392" s="84"/>
      <c r="T392" s="85"/>
      <c r="U392" s="38"/>
      <c r="V392" s="38"/>
      <c r="W392" s="38"/>
      <c r="X392" s="38"/>
      <c r="Y392" s="38"/>
      <c r="Z392" s="38"/>
      <c r="AA392" s="38"/>
      <c r="AB392" s="38"/>
      <c r="AC392" s="38"/>
      <c r="AD392" s="38"/>
      <c r="AE392" s="38"/>
      <c r="AT392" s="17" t="s">
        <v>165</v>
      </c>
      <c r="AU392" s="17" t="s">
        <v>82</v>
      </c>
    </row>
    <row r="393" spans="1:51" s="13" customFormat="1" ht="12">
      <c r="A393" s="13"/>
      <c r="B393" s="236"/>
      <c r="C393" s="237"/>
      <c r="D393" s="232" t="s">
        <v>166</v>
      </c>
      <c r="E393" s="238" t="s">
        <v>19</v>
      </c>
      <c r="F393" s="239" t="s">
        <v>1719</v>
      </c>
      <c r="G393" s="237"/>
      <c r="H393" s="240">
        <v>3</v>
      </c>
      <c r="I393" s="241"/>
      <c r="J393" s="237"/>
      <c r="K393" s="237"/>
      <c r="L393" s="242"/>
      <c r="M393" s="243"/>
      <c r="N393" s="244"/>
      <c r="O393" s="244"/>
      <c r="P393" s="244"/>
      <c r="Q393" s="244"/>
      <c r="R393" s="244"/>
      <c r="S393" s="244"/>
      <c r="T393" s="245"/>
      <c r="U393" s="13"/>
      <c r="V393" s="13"/>
      <c r="W393" s="13"/>
      <c r="X393" s="13"/>
      <c r="Y393" s="13"/>
      <c r="Z393" s="13"/>
      <c r="AA393" s="13"/>
      <c r="AB393" s="13"/>
      <c r="AC393" s="13"/>
      <c r="AD393" s="13"/>
      <c r="AE393" s="13"/>
      <c r="AT393" s="246" t="s">
        <v>166</v>
      </c>
      <c r="AU393" s="246" t="s">
        <v>82</v>
      </c>
      <c r="AV393" s="13" t="s">
        <v>85</v>
      </c>
      <c r="AW393" s="13" t="s">
        <v>34</v>
      </c>
      <c r="AX393" s="13" t="s">
        <v>82</v>
      </c>
      <c r="AY393" s="246" t="s">
        <v>158</v>
      </c>
    </row>
    <row r="394" spans="1:65" s="2" customFormat="1" ht="16.5" customHeight="1">
      <c r="A394" s="38"/>
      <c r="B394" s="39"/>
      <c r="C394" s="219" t="s">
        <v>685</v>
      </c>
      <c r="D394" s="219" t="s">
        <v>159</v>
      </c>
      <c r="E394" s="220" t="s">
        <v>747</v>
      </c>
      <c r="F394" s="221" t="s">
        <v>748</v>
      </c>
      <c r="G394" s="222" t="s">
        <v>202</v>
      </c>
      <c r="H394" s="223">
        <v>5</v>
      </c>
      <c r="I394" s="224"/>
      <c r="J394" s="225">
        <f>ROUND(I394*H394,2)</f>
        <v>0</v>
      </c>
      <c r="K394" s="221" t="s">
        <v>213</v>
      </c>
      <c r="L394" s="44"/>
      <c r="M394" s="226" t="s">
        <v>19</v>
      </c>
      <c r="N394" s="227" t="s">
        <v>45</v>
      </c>
      <c r="O394" s="84"/>
      <c r="P394" s="228">
        <f>O394*H394</f>
        <v>0</v>
      </c>
      <c r="Q394" s="228">
        <v>0</v>
      </c>
      <c r="R394" s="228">
        <f>Q394*H394</f>
        <v>0</v>
      </c>
      <c r="S394" s="228">
        <v>0</v>
      </c>
      <c r="T394" s="229">
        <f>S394*H394</f>
        <v>0</v>
      </c>
      <c r="U394" s="38"/>
      <c r="V394" s="38"/>
      <c r="W394" s="38"/>
      <c r="X394" s="38"/>
      <c r="Y394" s="38"/>
      <c r="Z394" s="38"/>
      <c r="AA394" s="38"/>
      <c r="AB394" s="38"/>
      <c r="AC394" s="38"/>
      <c r="AD394" s="38"/>
      <c r="AE394" s="38"/>
      <c r="AR394" s="230" t="s">
        <v>236</v>
      </c>
      <c r="AT394" s="230" t="s">
        <v>159</v>
      </c>
      <c r="AU394" s="230" t="s">
        <v>82</v>
      </c>
      <c r="AY394" s="17" t="s">
        <v>158</v>
      </c>
      <c r="BE394" s="231">
        <f>IF(N394="základní",J394,0)</f>
        <v>0</v>
      </c>
      <c r="BF394" s="231">
        <f>IF(N394="snížená",J394,0)</f>
        <v>0</v>
      </c>
      <c r="BG394" s="231">
        <f>IF(N394="zákl. přenesená",J394,0)</f>
        <v>0</v>
      </c>
      <c r="BH394" s="231">
        <f>IF(N394="sníž. přenesená",J394,0)</f>
        <v>0</v>
      </c>
      <c r="BI394" s="231">
        <f>IF(N394="nulová",J394,0)</f>
        <v>0</v>
      </c>
      <c r="BJ394" s="17" t="s">
        <v>82</v>
      </c>
      <c r="BK394" s="231">
        <f>ROUND(I394*H394,2)</f>
        <v>0</v>
      </c>
      <c r="BL394" s="17" t="s">
        <v>236</v>
      </c>
      <c r="BM394" s="230" t="s">
        <v>749</v>
      </c>
    </row>
    <row r="395" spans="1:47" s="2" customFormat="1" ht="12">
      <c r="A395" s="38"/>
      <c r="B395" s="39"/>
      <c r="C395" s="40"/>
      <c r="D395" s="232" t="s">
        <v>165</v>
      </c>
      <c r="E395" s="40"/>
      <c r="F395" s="233" t="s">
        <v>748</v>
      </c>
      <c r="G395" s="40"/>
      <c r="H395" s="40"/>
      <c r="I395" s="136"/>
      <c r="J395" s="40"/>
      <c r="K395" s="40"/>
      <c r="L395" s="44"/>
      <c r="M395" s="234"/>
      <c r="N395" s="235"/>
      <c r="O395" s="84"/>
      <c r="P395" s="84"/>
      <c r="Q395" s="84"/>
      <c r="R395" s="84"/>
      <c r="S395" s="84"/>
      <c r="T395" s="85"/>
      <c r="U395" s="38"/>
      <c r="V395" s="38"/>
      <c r="W395" s="38"/>
      <c r="X395" s="38"/>
      <c r="Y395" s="38"/>
      <c r="Z395" s="38"/>
      <c r="AA395" s="38"/>
      <c r="AB395" s="38"/>
      <c r="AC395" s="38"/>
      <c r="AD395" s="38"/>
      <c r="AE395" s="38"/>
      <c r="AT395" s="17" t="s">
        <v>165</v>
      </c>
      <c r="AU395" s="17" t="s">
        <v>82</v>
      </c>
    </row>
    <row r="396" spans="1:65" s="2" customFormat="1" ht="16.5" customHeight="1">
      <c r="A396" s="38"/>
      <c r="B396" s="39"/>
      <c r="C396" s="259" t="s">
        <v>689</v>
      </c>
      <c r="D396" s="259" t="s">
        <v>199</v>
      </c>
      <c r="E396" s="260" t="s">
        <v>751</v>
      </c>
      <c r="F396" s="261" t="s">
        <v>752</v>
      </c>
      <c r="G396" s="262" t="s">
        <v>202</v>
      </c>
      <c r="H396" s="263">
        <v>5</v>
      </c>
      <c r="I396" s="264"/>
      <c r="J396" s="265">
        <f>ROUND(I396*H396,2)</f>
        <v>0</v>
      </c>
      <c r="K396" s="261" t="s">
        <v>19</v>
      </c>
      <c r="L396" s="266"/>
      <c r="M396" s="267" t="s">
        <v>19</v>
      </c>
      <c r="N396" s="268" t="s">
        <v>45</v>
      </c>
      <c r="O396" s="84"/>
      <c r="P396" s="228">
        <f>O396*H396</f>
        <v>0</v>
      </c>
      <c r="Q396" s="228">
        <v>0</v>
      </c>
      <c r="R396" s="228">
        <f>Q396*H396</f>
        <v>0</v>
      </c>
      <c r="S396" s="228">
        <v>0</v>
      </c>
      <c r="T396" s="229">
        <f>S396*H396</f>
        <v>0</v>
      </c>
      <c r="U396" s="38"/>
      <c r="V396" s="38"/>
      <c r="W396" s="38"/>
      <c r="X396" s="38"/>
      <c r="Y396" s="38"/>
      <c r="Z396" s="38"/>
      <c r="AA396" s="38"/>
      <c r="AB396" s="38"/>
      <c r="AC396" s="38"/>
      <c r="AD396" s="38"/>
      <c r="AE396" s="38"/>
      <c r="AR396" s="230" t="s">
        <v>241</v>
      </c>
      <c r="AT396" s="230" t="s">
        <v>199</v>
      </c>
      <c r="AU396" s="230" t="s">
        <v>82</v>
      </c>
      <c r="AY396" s="17" t="s">
        <v>158</v>
      </c>
      <c r="BE396" s="231">
        <f>IF(N396="základní",J396,0)</f>
        <v>0</v>
      </c>
      <c r="BF396" s="231">
        <f>IF(N396="snížená",J396,0)</f>
        <v>0</v>
      </c>
      <c r="BG396" s="231">
        <f>IF(N396="zákl. přenesená",J396,0)</f>
        <v>0</v>
      </c>
      <c r="BH396" s="231">
        <f>IF(N396="sníž. přenesená",J396,0)</f>
        <v>0</v>
      </c>
      <c r="BI396" s="231">
        <f>IF(N396="nulová",J396,0)</f>
        <v>0</v>
      </c>
      <c r="BJ396" s="17" t="s">
        <v>82</v>
      </c>
      <c r="BK396" s="231">
        <f>ROUND(I396*H396,2)</f>
        <v>0</v>
      </c>
      <c r="BL396" s="17" t="s">
        <v>236</v>
      </c>
      <c r="BM396" s="230" t="s">
        <v>753</v>
      </c>
    </row>
    <row r="397" spans="1:47" s="2" customFormat="1" ht="12">
      <c r="A397" s="38"/>
      <c r="B397" s="39"/>
      <c r="C397" s="40"/>
      <c r="D397" s="232" t="s">
        <v>165</v>
      </c>
      <c r="E397" s="40"/>
      <c r="F397" s="233" t="s">
        <v>752</v>
      </c>
      <c r="G397" s="40"/>
      <c r="H397" s="40"/>
      <c r="I397" s="136"/>
      <c r="J397" s="40"/>
      <c r="K397" s="40"/>
      <c r="L397" s="44"/>
      <c r="M397" s="234"/>
      <c r="N397" s="235"/>
      <c r="O397" s="84"/>
      <c r="P397" s="84"/>
      <c r="Q397" s="84"/>
      <c r="R397" s="84"/>
      <c r="S397" s="84"/>
      <c r="T397" s="85"/>
      <c r="U397" s="38"/>
      <c r="V397" s="38"/>
      <c r="W397" s="38"/>
      <c r="X397" s="38"/>
      <c r="Y397" s="38"/>
      <c r="Z397" s="38"/>
      <c r="AA397" s="38"/>
      <c r="AB397" s="38"/>
      <c r="AC397" s="38"/>
      <c r="AD397" s="38"/>
      <c r="AE397" s="38"/>
      <c r="AT397" s="17" t="s">
        <v>165</v>
      </c>
      <c r="AU397" s="17" t="s">
        <v>82</v>
      </c>
    </row>
    <row r="398" spans="1:51" s="13" customFormat="1" ht="12">
      <c r="A398" s="13"/>
      <c r="B398" s="236"/>
      <c r="C398" s="237"/>
      <c r="D398" s="232" t="s">
        <v>166</v>
      </c>
      <c r="E398" s="238" t="s">
        <v>19</v>
      </c>
      <c r="F398" s="239" t="s">
        <v>1720</v>
      </c>
      <c r="G398" s="237"/>
      <c r="H398" s="240">
        <v>5</v>
      </c>
      <c r="I398" s="241"/>
      <c r="J398" s="237"/>
      <c r="K398" s="237"/>
      <c r="L398" s="242"/>
      <c r="M398" s="243"/>
      <c r="N398" s="244"/>
      <c r="O398" s="244"/>
      <c r="P398" s="244"/>
      <c r="Q398" s="244"/>
      <c r="R398" s="244"/>
      <c r="S398" s="244"/>
      <c r="T398" s="245"/>
      <c r="U398" s="13"/>
      <c r="V398" s="13"/>
      <c r="W398" s="13"/>
      <c r="X398" s="13"/>
      <c r="Y398" s="13"/>
      <c r="Z398" s="13"/>
      <c r="AA398" s="13"/>
      <c r="AB398" s="13"/>
      <c r="AC398" s="13"/>
      <c r="AD398" s="13"/>
      <c r="AE398" s="13"/>
      <c r="AT398" s="246" t="s">
        <v>166</v>
      </c>
      <c r="AU398" s="246" t="s">
        <v>82</v>
      </c>
      <c r="AV398" s="13" t="s">
        <v>85</v>
      </c>
      <c r="AW398" s="13" t="s">
        <v>34</v>
      </c>
      <c r="AX398" s="13" t="s">
        <v>82</v>
      </c>
      <c r="AY398" s="246" t="s">
        <v>158</v>
      </c>
    </row>
    <row r="399" spans="1:65" s="2" customFormat="1" ht="21.75" customHeight="1">
      <c r="A399" s="38"/>
      <c r="B399" s="39"/>
      <c r="C399" s="219" t="s">
        <v>693</v>
      </c>
      <c r="D399" s="219" t="s">
        <v>159</v>
      </c>
      <c r="E399" s="220" t="s">
        <v>756</v>
      </c>
      <c r="F399" s="221" t="s">
        <v>757</v>
      </c>
      <c r="G399" s="222" t="s">
        <v>202</v>
      </c>
      <c r="H399" s="223">
        <v>1</v>
      </c>
      <c r="I399" s="224"/>
      <c r="J399" s="225">
        <f>ROUND(I399*H399,2)</f>
        <v>0</v>
      </c>
      <c r="K399" s="221" t="s">
        <v>213</v>
      </c>
      <c r="L399" s="44"/>
      <c r="M399" s="226" t="s">
        <v>19</v>
      </c>
      <c r="N399" s="227" t="s">
        <v>45</v>
      </c>
      <c r="O399" s="84"/>
      <c r="P399" s="228">
        <f>O399*H399</f>
        <v>0</v>
      </c>
      <c r="Q399" s="228">
        <v>0</v>
      </c>
      <c r="R399" s="228">
        <f>Q399*H399</f>
        <v>0</v>
      </c>
      <c r="S399" s="228">
        <v>0</v>
      </c>
      <c r="T399" s="229">
        <f>S399*H399</f>
        <v>0</v>
      </c>
      <c r="U399" s="38"/>
      <c r="V399" s="38"/>
      <c r="W399" s="38"/>
      <c r="X399" s="38"/>
      <c r="Y399" s="38"/>
      <c r="Z399" s="38"/>
      <c r="AA399" s="38"/>
      <c r="AB399" s="38"/>
      <c r="AC399" s="38"/>
      <c r="AD399" s="38"/>
      <c r="AE399" s="38"/>
      <c r="AR399" s="230" t="s">
        <v>236</v>
      </c>
      <c r="AT399" s="230" t="s">
        <v>159</v>
      </c>
      <c r="AU399" s="230" t="s">
        <v>82</v>
      </c>
      <c r="AY399" s="17" t="s">
        <v>158</v>
      </c>
      <c r="BE399" s="231">
        <f>IF(N399="základní",J399,0)</f>
        <v>0</v>
      </c>
      <c r="BF399" s="231">
        <f>IF(N399="snížená",J399,0)</f>
        <v>0</v>
      </c>
      <c r="BG399" s="231">
        <f>IF(N399="zákl. přenesená",J399,0)</f>
        <v>0</v>
      </c>
      <c r="BH399" s="231">
        <f>IF(N399="sníž. přenesená",J399,0)</f>
        <v>0</v>
      </c>
      <c r="BI399" s="231">
        <f>IF(N399="nulová",J399,0)</f>
        <v>0</v>
      </c>
      <c r="BJ399" s="17" t="s">
        <v>82</v>
      </c>
      <c r="BK399" s="231">
        <f>ROUND(I399*H399,2)</f>
        <v>0</v>
      </c>
      <c r="BL399" s="17" t="s">
        <v>236</v>
      </c>
      <c r="BM399" s="230" t="s">
        <v>758</v>
      </c>
    </row>
    <row r="400" spans="1:47" s="2" customFormat="1" ht="12">
      <c r="A400" s="38"/>
      <c r="B400" s="39"/>
      <c r="C400" s="40"/>
      <c r="D400" s="232" t="s">
        <v>165</v>
      </c>
      <c r="E400" s="40"/>
      <c r="F400" s="233" t="s">
        <v>757</v>
      </c>
      <c r="G400" s="40"/>
      <c r="H400" s="40"/>
      <c r="I400" s="136"/>
      <c r="J400" s="40"/>
      <c r="K400" s="40"/>
      <c r="L400" s="44"/>
      <c r="M400" s="234"/>
      <c r="N400" s="235"/>
      <c r="O400" s="84"/>
      <c r="P400" s="84"/>
      <c r="Q400" s="84"/>
      <c r="R400" s="84"/>
      <c r="S400" s="84"/>
      <c r="T400" s="85"/>
      <c r="U400" s="38"/>
      <c r="V400" s="38"/>
      <c r="W400" s="38"/>
      <c r="X400" s="38"/>
      <c r="Y400" s="38"/>
      <c r="Z400" s="38"/>
      <c r="AA400" s="38"/>
      <c r="AB400" s="38"/>
      <c r="AC400" s="38"/>
      <c r="AD400" s="38"/>
      <c r="AE400" s="38"/>
      <c r="AT400" s="17" t="s">
        <v>165</v>
      </c>
      <c r="AU400" s="17" t="s">
        <v>82</v>
      </c>
    </row>
    <row r="401" spans="1:65" s="2" customFormat="1" ht="21.75" customHeight="1">
      <c r="A401" s="38"/>
      <c r="B401" s="39"/>
      <c r="C401" s="259" t="s">
        <v>698</v>
      </c>
      <c r="D401" s="259" t="s">
        <v>199</v>
      </c>
      <c r="E401" s="260" t="s">
        <v>772</v>
      </c>
      <c r="F401" s="261" t="s">
        <v>773</v>
      </c>
      <c r="G401" s="262" t="s">
        <v>202</v>
      </c>
      <c r="H401" s="263">
        <v>1</v>
      </c>
      <c r="I401" s="264"/>
      <c r="J401" s="265">
        <f>ROUND(I401*H401,2)</f>
        <v>0</v>
      </c>
      <c r="K401" s="261" t="s">
        <v>19</v>
      </c>
      <c r="L401" s="266"/>
      <c r="M401" s="267" t="s">
        <v>19</v>
      </c>
      <c r="N401" s="268" t="s">
        <v>45</v>
      </c>
      <c r="O401" s="84"/>
      <c r="P401" s="228">
        <f>O401*H401</f>
        <v>0</v>
      </c>
      <c r="Q401" s="228">
        <v>0</v>
      </c>
      <c r="R401" s="228">
        <f>Q401*H401</f>
        <v>0</v>
      </c>
      <c r="S401" s="228">
        <v>0</v>
      </c>
      <c r="T401" s="229">
        <f>S401*H401</f>
        <v>0</v>
      </c>
      <c r="U401" s="38"/>
      <c r="V401" s="38"/>
      <c r="W401" s="38"/>
      <c r="X401" s="38"/>
      <c r="Y401" s="38"/>
      <c r="Z401" s="38"/>
      <c r="AA401" s="38"/>
      <c r="AB401" s="38"/>
      <c r="AC401" s="38"/>
      <c r="AD401" s="38"/>
      <c r="AE401" s="38"/>
      <c r="AR401" s="230" t="s">
        <v>241</v>
      </c>
      <c r="AT401" s="230" t="s">
        <v>199</v>
      </c>
      <c r="AU401" s="230" t="s">
        <v>82</v>
      </c>
      <c r="AY401" s="17" t="s">
        <v>158</v>
      </c>
      <c r="BE401" s="231">
        <f>IF(N401="základní",J401,0)</f>
        <v>0</v>
      </c>
      <c r="BF401" s="231">
        <f>IF(N401="snížená",J401,0)</f>
        <v>0</v>
      </c>
      <c r="BG401" s="231">
        <f>IF(N401="zákl. přenesená",J401,0)</f>
        <v>0</v>
      </c>
      <c r="BH401" s="231">
        <f>IF(N401="sníž. přenesená",J401,0)</f>
        <v>0</v>
      </c>
      <c r="BI401" s="231">
        <f>IF(N401="nulová",J401,0)</f>
        <v>0</v>
      </c>
      <c r="BJ401" s="17" t="s">
        <v>82</v>
      </c>
      <c r="BK401" s="231">
        <f>ROUND(I401*H401,2)</f>
        <v>0</v>
      </c>
      <c r="BL401" s="17" t="s">
        <v>236</v>
      </c>
      <c r="BM401" s="230" t="s">
        <v>1407</v>
      </c>
    </row>
    <row r="402" spans="1:47" s="2" customFormat="1" ht="12">
      <c r="A402" s="38"/>
      <c r="B402" s="39"/>
      <c r="C402" s="40"/>
      <c r="D402" s="232" t="s">
        <v>165</v>
      </c>
      <c r="E402" s="40"/>
      <c r="F402" s="233" t="s">
        <v>773</v>
      </c>
      <c r="G402" s="40"/>
      <c r="H402" s="40"/>
      <c r="I402" s="136"/>
      <c r="J402" s="40"/>
      <c r="K402" s="40"/>
      <c r="L402" s="44"/>
      <c r="M402" s="234"/>
      <c r="N402" s="235"/>
      <c r="O402" s="84"/>
      <c r="P402" s="84"/>
      <c r="Q402" s="84"/>
      <c r="R402" s="84"/>
      <c r="S402" s="84"/>
      <c r="T402" s="85"/>
      <c r="U402" s="38"/>
      <c r="V402" s="38"/>
      <c r="W402" s="38"/>
      <c r="X402" s="38"/>
      <c r="Y402" s="38"/>
      <c r="Z402" s="38"/>
      <c r="AA402" s="38"/>
      <c r="AB402" s="38"/>
      <c r="AC402" s="38"/>
      <c r="AD402" s="38"/>
      <c r="AE402" s="38"/>
      <c r="AT402" s="17" t="s">
        <v>165</v>
      </c>
      <c r="AU402" s="17" t="s">
        <v>82</v>
      </c>
    </row>
    <row r="403" spans="1:51" s="13" customFormat="1" ht="12">
      <c r="A403" s="13"/>
      <c r="B403" s="236"/>
      <c r="C403" s="237"/>
      <c r="D403" s="232" t="s">
        <v>166</v>
      </c>
      <c r="E403" s="238" t="s">
        <v>19</v>
      </c>
      <c r="F403" s="239" t="s">
        <v>1650</v>
      </c>
      <c r="G403" s="237"/>
      <c r="H403" s="240">
        <v>1</v>
      </c>
      <c r="I403" s="241"/>
      <c r="J403" s="237"/>
      <c r="K403" s="237"/>
      <c r="L403" s="242"/>
      <c r="M403" s="243"/>
      <c r="N403" s="244"/>
      <c r="O403" s="244"/>
      <c r="P403" s="244"/>
      <c r="Q403" s="244"/>
      <c r="R403" s="244"/>
      <c r="S403" s="244"/>
      <c r="T403" s="245"/>
      <c r="U403" s="13"/>
      <c r="V403" s="13"/>
      <c r="W403" s="13"/>
      <c r="X403" s="13"/>
      <c r="Y403" s="13"/>
      <c r="Z403" s="13"/>
      <c r="AA403" s="13"/>
      <c r="AB403" s="13"/>
      <c r="AC403" s="13"/>
      <c r="AD403" s="13"/>
      <c r="AE403" s="13"/>
      <c r="AT403" s="246" t="s">
        <v>166</v>
      </c>
      <c r="AU403" s="246" t="s">
        <v>82</v>
      </c>
      <c r="AV403" s="13" t="s">
        <v>85</v>
      </c>
      <c r="AW403" s="13" t="s">
        <v>34</v>
      </c>
      <c r="AX403" s="13" t="s">
        <v>82</v>
      </c>
      <c r="AY403" s="246" t="s">
        <v>158</v>
      </c>
    </row>
    <row r="404" spans="1:65" s="2" customFormat="1" ht="21.75" customHeight="1">
      <c r="A404" s="38"/>
      <c r="B404" s="39"/>
      <c r="C404" s="219" t="s">
        <v>703</v>
      </c>
      <c r="D404" s="219" t="s">
        <v>159</v>
      </c>
      <c r="E404" s="220" t="s">
        <v>793</v>
      </c>
      <c r="F404" s="221" t="s">
        <v>794</v>
      </c>
      <c r="G404" s="222" t="s">
        <v>202</v>
      </c>
      <c r="H404" s="223">
        <v>2</v>
      </c>
      <c r="I404" s="224"/>
      <c r="J404" s="225">
        <f>ROUND(I404*H404,2)</f>
        <v>0</v>
      </c>
      <c r="K404" s="221" t="s">
        <v>213</v>
      </c>
      <c r="L404" s="44"/>
      <c r="M404" s="226" t="s">
        <v>19</v>
      </c>
      <c r="N404" s="227" t="s">
        <v>45</v>
      </c>
      <c r="O404" s="84"/>
      <c r="P404" s="228">
        <f>O404*H404</f>
        <v>0</v>
      </c>
      <c r="Q404" s="228">
        <v>0</v>
      </c>
      <c r="R404" s="228">
        <f>Q404*H404</f>
        <v>0</v>
      </c>
      <c r="S404" s="228">
        <v>0</v>
      </c>
      <c r="T404" s="229">
        <f>S404*H404</f>
        <v>0</v>
      </c>
      <c r="U404" s="38"/>
      <c r="V404" s="38"/>
      <c r="W404" s="38"/>
      <c r="X404" s="38"/>
      <c r="Y404" s="38"/>
      <c r="Z404" s="38"/>
      <c r="AA404" s="38"/>
      <c r="AB404" s="38"/>
      <c r="AC404" s="38"/>
      <c r="AD404" s="38"/>
      <c r="AE404" s="38"/>
      <c r="AR404" s="230" t="s">
        <v>236</v>
      </c>
      <c r="AT404" s="230" t="s">
        <v>159</v>
      </c>
      <c r="AU404" s="230" t="s">
        <v>82</v>
      </c>
      <c r="AY404" s="17" t="s">
        <v>158</v>
      </c>
      <c r="BE404" s="231">
        <f>IF(N404="základní",J404,0)</f>
        <v>0</v>
      </c>
      <c r="BF404" s="231">
        <f>IF(N404="snížená",J404,0)</f>
        <v>0</v>
      </c>
      <c r="BG404" s="231">
        <f>IF(N404="zákl. přenesená",J404,0)</f>
        <v>0</v>
      </c>
      <c r="BH404" s="231">
        <f>IF(N404="sníž. přenesená",J404,0)</f>
        <v>0</v>
      </c>
      <c r="BI404" s="231">
        <f>IF(N404="nulová",J404,0)</f>
        <v>0</v>
      </c>
      <c r="BJ404" s="17" t="s">
        <v>82</v>
      </c>
      <c r="BK404" s="231">
        <f>ROUND(I404*H404,2)</f>
        <v>0</v>
      </c>
      <c r="BL404" s="17" t="s">
        <v>236</v>
      </c>
      <c r="BM404" s="230" t="s">
        <v>795</v>
      </c>
    </row>
    <row r="405" spans="1:47" s="2" customFormat="1" ht="12">
      <c r="A405" s="38"/>
      <c r="B405" s="39"/>
      <c r="C405" s="40"/>
      <c r="D405" s="232" t="s">
        <v>165</v>
      </c>
      <c r="E405" s="40"/>
      <c r="F405" s="233" t="s">
        <v>794</v>
      </c>
      <c r="G405" s="40"/>
      <c r="H405" s="40"/>
      <c r="I405" s="136"/>
      <c r="J405" s="40"/>
      <c r="K405" s="40"/>
      <c r="L405" s="44"/>
      <c r="M405" s="234"/>
      <c r="N405" s="235"/>
      <c r="O405" s="84"/>
      <c r="P405" s="84"/>
      <c r="Q405" s="84"/>
      <c r="R405" s="84"/>
      <c r="S405" s="84"/>
      <c r="T405" s="85"/>
      <c r="U405" s="38"/>
      <c r="V405" s="38"/>
      <c r="W405" s="38"/>
      <c r="X405" s="38"/>
      <c r="Y405" s="38"/>
      <c r="Z405" s="38"/>
      <c r="AA405" s="38"/>
      <c r="AB405" s="38"/>
      <c r="AC405" s="38"/>
      <c r="AD405" s="38"/>
      <c r="AE405" s="38"/>
      <c r="AT405" s="17" t="s">
        <v>165</v>
      </c>
      <c r="AU405" s="17" t="s">
        <v>82</v>
      </c>
    </row>
    <row r="406" spans="1:65" s="2" customFormat="1" ht="21.75" customHeight="1">
      <c r="A406" s="38"/>
      <c r="B406" s="39"/>
      <c r="C406" s="259" t="s">
        <v>708</v>
      </c>
      <c r="D406" s="259" t="s">
        <v>199</v>
      </c>
      <c r="E406" s="260" t="s">
        <v>797</v>
      </c>
      <c r="F406" s="261" t="s">
        <v>798</v>
      </c>
      <c r="G406" s="262" t="s">
        <v>202</v>
      </c>
      <c r="H406" s="263">
        <v>2</v>
      </c>
      <c r="I406" s="264"/>
      <c r="J406" s="265">
        <f>ROUND(I406*H406,2)</f>
        <v>0</v>
      </c>
      <c r="K406" s="261" t="s">
        <v>19</v>
      </c>
      <c r="L406" s="266"/>
      <c r="M406" s="267" t="s">
        <v>19</v>
      </c>
      <c r="N406" s="268" t="s">
        <v>45</v>
      </c>
      <c r="O406" s="84"/>
      <c r="P406" s="228">
        <f>O406*H406</f>
        <v>0</v>
      </c>
      <c r="Q406" s="228">
        <v>0</v>
      </c>
      <c r="R406" s="228">
        <f>Q406*H406</f>
        <v>0</v>
      </c>
      <c r="S406" s="228">
        <v>0</v>
      </c>
      <c r="T406" s="229">
        <f>S406*H406</f>
        <v>0</v>
      </c>
      <c r="U406" s="38"/>
      <c r="V406" s="38"/>
      <c r="W406" s="38"/>
      <c r="X406" s="38"/>
      <c r="Y406" s="38"/>
      <c r="Z406" s="38"/>
      <c r="AA406" s="38"/>
      <c r="AB406" s="38"/>
      <c r="AC406" s="38"/>
      <c r="AD406" s="38"/>
      <c r="AE406" s="38"/>
      <c r="AR406" s="230" t="s">
        <v>241</v>
      </c>
      <c r="AT406" s="230" t="s">
        <v>199</v>
      </c>
      <c r="AU406" s="230" t="s">
        <v>82</v>
      </c>
      <c r="AY406" s="17" t="s">
        <v>158</v>
      </c>
      <c r="BE406" s="231">
        <f>IF(N406="základní",J406,0)</f>
        <v>0</v>
      </c>
      <c r="BF406" s="231">
        <f>IF(N406="snížená",J406,0)</f>
        <v>0</v>
      </c>
      <c r="BG406" s="231">
        <f>IF(N406="zákl. přenesená",J406,0)</f>
        <v>0</v>
      </c>
      <c r="BH406" s="231">
        <f>IF(N406="sníž. přenesená",J406,0)</f>
        <v>0</v>
      </c>
      <c r="BI406" s="231">
        <f>IF(N406="nulová",J406,0)</f>
        <v>0</v>
      </c>
      <c r="BJ406" s="17" t="s">
        <v>82</v>
      </c>
      <c r="BK406" s="231">
        <f>ROUND(I406*H406,2)</f>
        <v>0</v>
      </c>
      <c r="BL406" s="17" t="s">
        <v>236</v>
      </c>
      <c r="BM406" s="230" t="s">
        <v>799</v>
      </c>
    </row>
    <row r="407" spans="1:47" s="2" customFormat="1" ht="12">
      <c r="A407" s="38"/>
      <c r="B407" s="39"/>
      <c r="C407" s="40"/>
      <c r="D407" s="232" t="s">
        <v>165</v>
      </c>
      <c r="E407" s="40"/>
      <c r="F407" s="233" t="s">
        <v>798</v>
      </c>
      <c r="G407" s="40"/>
      <c r="H407" s="40"/>
      <c r="I407" s="136"/>
      <c r="J407" s="40"/>
      <c r="K407" s="40"/>
      <c r="L407" s="44"/>
      <c r="M407" s="234"/>
      <c r="N407" s="235"/>
      <c r="O407" s="84"/>
      <c r="P407" s="84"/>
      <c r="Q407" s="84"/>
      <c r="R407" s="84"/>
      <c r="S407" s="84"/>
      <c r="T407" s="85"/>
      <c r="U407" s="38"/>
      <c r="V407" s="38"/>
      <c r="W407" s="38"/>
      <c r="X407" s="38"/>
      <c r="Y407" s="38"/>
      <c r="Z407" s="38"/>
      <c r="AA407" s="38"/>
      <c r="AB407" s="38"/>
      <c r="AC407" s="38"/>
      <c r="AD407" s="38"/>
      <c r="AE407" s="38"/>
      <c r="AT407" s="17" t="s">
        <v>165</v>
      </c>
      <c r="AU407" s="17" t="s">
        <v>82</v>
      </c>
    </row>
    <row r="408" spans="1:51" s="13" customFormat="1" ht="12">
      <c r="A408" s="13"/>
      <c r="B408" s="236"/>
      <c r="C408" s="237"/>
      <c r="D408" s="232" t="s">
        <v>166</v>
      </c>
      <c r="E408" s="238" t="s">
        <v>19</v>
      </c>
      <c r="F408" s="239" t="s">
        <v>1721</v>
      </c>
      <c r="G408" s="237"/>
      <c r="H408" s="240">
        <v>2</v>
      </c>
      <c r="I408" s="241"/>
      <c r="J408" s="237"/>
      <c r="K408" s="237"/>
      <c r="L408" s="242"/>
      <c r="M408" s="243"/>
      <c r="N408" s="244"/>
      <c r="O408" s="244"/>
      <c r="P408" s="244"/>
      <c r="Q408" s="244"/>
      <c r="R408" s="244"/>
      <c r="S408" s="244"/>
      <c r="T408" s="245"/>
      <c r="U408" s="13"/>
      <c r="V408" s="13"/>
      <c r="W408" s="13"/>
      <c r="X408" s="13"/>
      <c r="Y408" s="13"/>
      <c r="Z408" s="13"/>
      <c r="AA408" s="13"/>
      <c r="AB408" s="13"/>
      <c r="AC408" s="13"/>
      <c r="AD408" s="13"/>
      <c r="AE408" s="13"/>
      <c r="AT408" s="246" t="s">
        <v>166</v>
      </c>
      <c r="AU408" s="246" t="s">
        <v>82</v>
      </c>
      <c r="AV408" s="13" t="s">
        <v>85</v>
      </c>
      <c r="AW408" s="13" t="s">
        <v>34</v>
      </c>
      <c r="AX408" s="13" t="s">
        <v>82</v>
      </c>
      <c r="AY408" s="246" t="s">
        <v>158</v>
      </c>
    </row>
    <row r="409" spans="1:65" s="2" customFormat="1" ht="16.5" customHeight="1">
      <c r="A409" s="38"/>
      <c r="B409" s="39"/>
      <c r="C409" s="259" t="s">
        <v>712</v>
      </c>
      <c r="D409" s="259" t="s">
        <v>199</v>
      </c>
      <c r="E409" s="260" t="s">
        <v>802</v>
      </c>
      <c r="F409" s="261" t="s">
        <v>803</v>
      </c>
      <c r="G409" s="262" t="s">
        <v>202</v>
      </c>
      <c r="H409" s="263">
        <v>2</v>
      </c>
      <c r="I409" s="264"/>
      <c r="J409" s="265">
        <f>ROUND(I409*H409,2)</f>
        <v>0</v>
      </c>
      <c r="K409" s="261" t="s">
        <v>19</v>
      </c>
      <c r="L409" s="266"/>
      <c r="M409" s="267" t="s">
        <v>19</v>
      </c>
      <c r="N409" s="268" t="s">
        <v>45</v>
      </c>
      <c r="O409" s="84"/>
      <c r="P409" s="228">
        <f>O409*H409</f>
        <v>0</v>
      </c>
      <c r="Q409" s="228">
        <v>0</v>
      </c>
      <c r="R409" s="228">
        <f>Q409*H409</f>
        <v>0</v>
      </c>
      <c r="S409" s="228">
        <v>0</v>
      </c>
      <c r="T409" s="229">
        <f>S409*H409</f>
        <v>0</v>
      </c>
      <c r="U409" s="38"/>
      <c r="V409" s="38"/>
      <c r="W409" s="38"/>
      <c r="X409" s="38"/>
      <c r="Y409" s="38"/>
      <c r="Z409" s="38"/>
      <c r="AA409" s="38"/>
      <c r="AB409" s="38"/>
      <c r="AC409" s="38"/>
      <c r="AD409" s="38"/>
      <c r="AE409" s="38"/>
      <c r="AR409" s="230" t="s">
        <v>241</v>
      </c>
      <c r="AT409" s="230" t="s">
        <v>199</v>
      </c>
      <c r="AU409" s="230" t="s">
        <v>82</v>
      </c>
      <c r="AY409" s="17" t="s">
        <v>158</v>
      </c>
      <c r="BE409" s="231">
        <f>IF(N409="základní",J409,0)</f>
        <v>0</v>
      </c>
      <c r="BF409" s="231">
        <f>IF(N409="snížená",J409,0)</f>
        <v>0</v>
      </c>
      <c r="BG409" s="231">
        <f>IF(N409="zákl. přenesená",J409,0)</f>
        <v>0</v>
      </c>
      <c r="BH409" s="231">
        <f>IF(N409="sníž. přenesená",J409,0)</f>
        <v>0</v>
      </c>
      <c r="BI409" s="231">
        <f>IF(N409="nulová",J409,0)</f>
        <v>0</v>
      </c>
      <c r="BJ409" s="17" t="s">
        <v>82</v>
      </c>
      <c r="BK409" s="231">
        <f>ROUND(I409*H409,2)</f>
        <v>0</v>
      </c>
      <c r="BL409" s="17" t="s">
        <v>236</v>
      </c>
      <c r="BM409" s="230" t="s">
        <v>804</v>
      </c>
    </row>
    <row r="410" spans="1:47" s="2" customFormat="1" ht="12">
      <c r="A410" s="38"/>
      <c r="B410" s="39"/>
      <c r="C410" s="40"/>
      <c r="D410" s="232" t="s">
        <v>165</v>
      </c>
      <c r="E410" s="40"/>
      <c r="F410" s="233" t="s">
        <v>803</v>
      </c>
      <c r="G410" s="40"/>
      <c r="H410" s="40"/>
      <c r="I410" s="136"/>
      <c r="J410" s="40"/>
      <c r="K410" s="40"/>
      <c r="L410" s="44"/>
      <c r="M410" s="234"/>
      <c r="N410" s="235"/>
      <c r="O410" s="84"/>
      <c r="P410" s="84"/>
      <c r="Q410" s="84"/>
      <c r="R410" s="84"/>
      <c r="S410" s="84"/>
      <c r="T410" s="85"/>
      <c r="U410" s="38"/>
      <c r="V410" s="38"/>
      <c r="W410" s="38"/>
      <c r="X410" s="38"/>
      <c r="Y410" s="38"/>
      <c r="Z410" s="38"/>
      <c r="AA410" s="38"/>
      <c r="AB410" s="38"/>
      <c r="AC410" s="38"/>
      <c r="AD410" s="38"/>
      <c r="AE410" s="38"/>
      <c r="AT410" s="17" t="s">
        <v>165</v>
      </c>
      <c r="AU410" s="17" t="s">
        <v>82</v>
      </c>
    </row>
    <row r="411" spans="1:51" s="13" customFormat="1" ht="12">
      <c r="A411" s="13"/>
      <c r="B411" s="236"/>
      <c r="C411" s="237"/>
      <c r="D411" s="232" t="s">
        <v>166</v>
      </c>
      <c r="E411" s="238" t="s">
        <v>19</v>
      </c>
      <c r="F411" s="239" t="s">
        <v>1721</v>
      </c>
      <c r="G411" s="237"/>
      <c r="H411" s="240">
        <v>2</v>
      </c>
      <c r="I411" s="241"/>
      <c r="J411" s="237"/>
      <c r="K411" s="237"/>
      <c r="L411" s="242"/>
      <c r="M411" s="243"/>
      <c r="N411" s="244"/>
      <c r="O411" s="244"/>
      <c r="P411" s="244"/>
      <c r="Q411" s="244"/>
      <c r="R411" s="244"/>
      <c r="S411" s="244"/>
      <c r="T411" s="245"/>
      <c r="U411" s="13"/>
      <c r="V411" s="13"/>
      <c r="W411" s="13"/>
      <c r="X411" s="13"/>
      <c r="Y411" s="13"/>
      <c r="Z411" s="13"/>
      <c r="AA411" s="13"/>
      <c r="AB411" s="13"/>
      <c r="AC411" s="13"/>
      <c r="AD411" s="13"/>
      <c r="AE411" s="13"/>
      <c r="AT411" s="246" t="s">
        <v>166</v>
      </c>
      <c r="AU411" s="246" t="s">
        <v>82</v>
      </c>
      <c r="AV411" s="13" t="s">
        <v>85</v>
      </c>
      <c r="AW411" s="13" t="s">
        <v>34</v>
      </c>
      <c r="AX411" s="13" t="s">
        <v>82</v>
      </c>
      <c r="AY411" s="246" t="s">
        <v>158</v>
      </c>
    </row>
    <row r="412" spans="1:65" s="2" customFormat="1" ht="16.5" customHeight="1">
      <c r="A412" s="38"/>
      <c r="B412" s="39"/>
      <c r="C412" s="259" t="s">
        <v>716</v>
      </c>
      <c r="D412" s="259" t="s">
        <v>199</v>
      </c>
      <c r="E412" s="260" t="s">
        <v>806</v>
      </c>
      <c r="F412" s="261" t="s">
        <v>807</v>
      </c>
      <c r="G412" s="262" t="s">
        <v>202</v>
      </c>
      <c r="H412" s="263">
        <v>2</v>
      </c>
      <c r="I412" s="264"/>
      <c r="J412" s="265">
        <f>ROUND(I412*H412,2)</f>
        <v>0</v>
      </c>
      <c r="K412" s="261" t="s">
        <v>19</v>
      </c>
      <c r="L412" s="266"/>
      <c r="M412" s="267" t="s">
        <v>19</v>
      </c>
      <c r="N412" s="268" t="s">
        <v>45</v>
      </c>
      <c r="O412" s="84"/>
      <c r="P412" s="228">
        <f>O412*H412</f>
        <v>0</v>
      </c>
      <c r="Q412" s="228">
        <v>0</v>
      </c>
      <c r="R412" s="228">
        <f>Q412*H412</f>
        <v>0</v>
      </c>
      <c r="S412" s="228">
        <v>0</v>
      </c>
      <c r="T412" s="229">
        <f>S412*H412</f>
        <v>0</v>
      </c>
      <c r="U412" s="38"/>
      <c r="V412" s="38"/>
      <c r="W412" s="38"/>
      <c r="X412" s="38"/>
      <c r="Y412" s="38"/>
      <c r="Z412" s="38"/>
      <c r="AA412" s="38"/>
      <c r="AB412" s="38"/>
      <c r="AC412" s="38"/>
      <c r="AD412" s="38"/>
      <c r="AE412" s="38"/>
      <c r="AR412" s="230" t="s">
        <v>241</v>
      </c>
      <c r="AT412" s="230" t="s">
        <v>199</v>
      </c>
      <c r="AU412" s="230" t="s">
        <v>82</v>
      </c>
      <c r="AY412" s="17" t="s">
        <v>158</v>
      </c>
      <c r="BE412" s="231">
        <f>IF(N412="základní",J412,0)</f>
        <v>0</v>
      </c>
      <c r="BF412" s="231">
        <f>IF(N412="snížená",J412,0)</f>
        <v>0</v>
      </c>
      <c r="BG412" s="231">
        <f>IF(N412="zákl. přenesená",J412,0)</f>
        <v>0</v>
      </c>
      <c r="BH412" s="231">
        <f>IF(N412="sníž. přenesená",J412,0)</f>
        <v>0</v>
      </c>
      <c r="BI412" s="231">
        <f>IF(N412="nulová",J412,0)</f>
        <v>0</v>
      </c>
      <c r="BJ412" s="17" t="s">
        <v>82</v>
      </c>
      <c r="BK412" s="231">
        <f>ROUND(I412*H412,2)</f>
        <v>0</v>
      </c>
      <c r="BL412" s="17" t="s">
        <v>236</v>
      </c>
      <c r="BM412" s="230" t="s">
        <v>808</v>
      </c>
    </row>
    <row r="413" spans="1:47" s="2" customFormat="1" ht="12">
      <c r="A413" s="38"/>
      <c r="B413" s="39"/>
      <c r="C413" s="40"/>
      <c r="D413" s="232" t="s">
        <v>165</v>
      </c>
      <c r="E413" s="40"/>
      <c r="F413" s="233" t="s">
        <v>807</v>
      </c>
      <c r="G413" s="40"/>
      <c r="H413" s="40"/>
      <c r="I413" s="136"/>
      <c r="J413" s="40"/>
      <c r="K413" s="40"/>
      <c r="L413" s="44"/>
      <c r="M413" s="234"/>
      <c r="N413" s="235"/>
      <c r="O413" s="84"/>
      <c r="P413" s="84"/>
      <c r="Q413" s="84"/>
      <c r="R413" s="84"/>
      <c r="S413" s="84"/>
      <c r="T413" s="85"/>
      <c r="U413" s="38"/>
      <c r="V413" s="38"/>
      <c r="W413" s="38"/>
      <c r="X413" s="38"/>
      <c r="Y413" s="38"/>
      <c r="Z413" s="38"/>
      <c r="AA413" s="38"/>
      <c r="AB413" s="38"/>
      <c r="AC413" s="38"/>
      <c r="AD413" s="38"/>
      <c r="AE413" s="38"/>
      <c r="AT413" s="17" t="s">
        <v>165</v>
      </c>
      <c r="AU413" s="17" t="s">
        <v>82</v>
      </c>
    </row>
    <row r="414" spans="1:51" s="13" customFormat="1" ht="12">
      <c r="A414" s="13"/>
      <c r="B414" s="236"/>
      <c r="C414" s="237"/>
      <c r="D414" s="232" t="s">
        <v>166</v>
      </c>
      <c r="E414" s="238" t="s">
        <v>19</v>
      </c>
      <c r="F414" s="239" t="s">
        <v>1721</v>
      </c>
      <c r="G414" s="237"/>
      <c r="H414" s="240">
        <v>2</v>
      </c>
      <c r="I414" s="241"/>
      <c r="J414" s="237"/>
      <c r="K414" s="237"/>
      <c r="L414" s="242"/>
      <c r="M414" s="243"/>
      <c r="N414" s="244"/>
      <c r="O414" s="244"/>
      <c r="P414" s="244"/>
      <c r="Q414" s="244"/>
      <c r="R414" s="244"/>
      <c r="S414" s="244"/>
      <c r="T414" s="245"/>
      <c r="U414" s="13"/>
      <c r="V414" s="13"/>
      <c r="W414" s="13"/>
      <c r="X414" s="13"/>
      <c r="Y414" s="13"/>
      <c r="Z414" s="13"/>
      <c r="AA414" s="13"/>
      <c r="AB414" s="13"/>
      <c r="AC414" s="13"/>
      <c r="AD414" s="13"/>
      <c r="AE414" s="13"/>
      <c r="AT414" s="246" t="s">
        <v>166</v>
      </c>
      <c r="AU414" s="246" t="s">
        <v>82</v>
      </c>
      <c r="AV414" s="13" t="s">
        <v>85</v>
      </c>
      <c r="AW414" s="13" t="s">
        <v>34</v>
      </c>
      <c r="AX414" s="13" t="s">
        <v>82</v>
      </c>
      <c r="AY414" s="246" t="s">
        <v>158</v>
      </c>
    </row>
    <row r="415" spans="1:65" s="2" customFormat="1" ht="21.75" customHeight="1">
      <c r="A415" s="38"/>
      <c r="B415" s="39"/>
      <c r="C415" s="219" t="s">
        <v>721</v>
      </c>
      <c r="D415" s="219" t="s">
        <v>159</v>
      </c>
      <c r="E415" s="220" t="s">
        <v>811</v>
      </c>
      <c r="F415" s="221" t="s">
        <v>812</v>
      </c>
      <c r="G415" s="222" t="s">
        <v>202</v>
      </c>
      <c r="H415" s="223">
        <v>2</v>
      </c>
      <c r="I415" s="224"/>
      <c r="J415" s="225">
        <f>ROUND(I415*H415,2)</f>
        <v>0</v>
      </c>
      <c r="K415" s="221" t="s">
        <v>213</v>
      </c>
      <c r="L415" s="44"/>
      <c r="M415" s="226" t="s">
        <v>19</v>
      </c>
      <c r="N415" s="227" t="s">
        <v>45</v>
      </c>
      <c r="O415" s="84"/>
      <c r="P415" s="228">
        <f>O415*H415</f>
        <v>0</v>
      </c>
      <c r="Q415" s="228">
        <v>0</v>
      </c>
      <c r="R415" s="228">
        <f>Q415*H415</f>
        <v>0</v>
      </c>
      <c r="S415" s="228">
        <v>0</v>
      </c>
      <c r="T415" s="229">
        <f>S415*H415</f>
        <v>0</v>
      </c>
      <c r="U415" s="38"/>
      <c r="V415" s="38"/>
      <c r="W415" s="38"/>
      <c r="X415" s="38"/>
      <c r="Y415" s="38"/>
      <c r="Z415" s="38"/>
      <c r="AA415" s="38"/>
      <c r="AB415" s="38"/>
      <c r="AC415" s="38"/>
      <c r="AD415" s="38"/>
      <c r="AE415" s="38"/>
      <c r="AR415" s="230" t="s">
        <v>236</v>
      </c>
      <c r="AT415" s="230" t="s">
        <v>159</v>
      </c>
      <c r="AU415" s="230" t="s">
        <v>82</v>
      </c>
      <c r="AY415" s="17" t="s">
        <v>158</v>
      </c>
      <c r="BE415" s="231">
        <f>IF(N415="základní",J415,0)</f>
        <v>0</v>
      </c>
      <c r="BF415" s="231">
        <f>IF(N415="snížená",J415,0)</f>
        <v>0</v>
      </c>
      <c r="BG415" s="231">
        <f>IF(N415="zákl. přenesená",J415,0)</f>
        <v>0</v>
      </c>
      <c r="BH415" s="231">
        <f>IF(N415="sníž. přenesená",J415,0)</f>
        <v>0</v>
      </c>
      <c r="BI415" s="231">
        <f>IF(N415="nulová",J415,0)</f>
        <v>0</v>
      </c>
      <c r="BJ415" s="17" t="s">
        <v>82</v>
      </c>
      <c r="BK415" s="231">
        <f>ROUND(I415*H415,2)</f>
        <v>0</v>
      </c>
      <c r="BL415" s="17" t="s">
        <v>236</v>
      </c>
      <c r="BM415" s="230" t="s">
        <v>813</v>
      </c>
    </row>
    <row r="416" spans="1:47" s="2" customFormat="1" ht="12">
      <c r="A416" s="38"/>
      <c r="B416" s="39"/>
      <c r="C416" s="40"/>
      <c r="D416" s="232" t="s">
        <v>165</v>
      </c>
      <c r="E416" s="40"/>
      <c r="F416" s="233" t="s">
        <v>812</v>
      </c>
      <c r="G416" s="40"/>
      <c r="H416" s="40"/>
      <c r="I416" s="136"/>
      <c r="J416" s="40"/>
      <c r="K416" s="40"/>
      <c r="L416" s="44"/>
      <c r="M416" s="234"/>
      <c r="N416" s="235"/>
      <c r="O416" s="84"/>
      <c r="P416" s="84"/>
      <c r="Q416" s="84"/>
      <c r="R416" s="84"/>
      <c r="S416" s="84"/>
      <c r="T416" s="85"/>
      <c r="U416" s="38"/>
      <c r="V416" s="38"/>
      <c r="W416" s="38"/>
      <c r="X416" s="38"/>
      <c r="Y416" s="38"/>
      <c r="Z416" s="38"/>
      <c r="AA416" s="38"/>
      <c r="AB416" s="38"/>
      <c r="AC416" s="38"/>
      <c r="AD416" s="38"/>
      <c r="AE416" s="38"/>
      <c r="AT416" s="17" t="s">
        <v>165</v>
      </c>
      <c r="AU416" s="17" t="s">
        <v>82</v>
      </c>
    </row>
    <row r="417" spans="1:65" s="2" customFormat="1" ht="16.5" customHeight="1">
      <c r="A417" s="38"/>
      <c r="B417" s="39"/>
      <c r="C417" s="259" t="s">
        <v>725</v>
      </c>
      <c r="D417" s="259" t="s">
        <v>199</v>
      </c>
      <c r="E417" s="260" t="s">
        <v>815</v>
      </c>
      <c r="F417" s="261" t="s">
        <v>816</v>
      </c>
      <c r="G417" s="262" t="s">
        <v>202</v>
      </c>
      <c r="H417" s="263">
        <v>2</v>
      </c>
      <c r="I417" s="264"/>
      <c r="J417" s="265">
        <f>ROUND(I417*H417,2)</f>
        <v>0</v>
      </c>
      <c r="K417" s="261" t="s">
        <v>19</v>
      </c>
      <c r="L417" s="266"/>
      <c r="M417" s="267" t="s">
        <v>19</v>
      </c>
      <c r="N417" s="268" t="s">
        <v>45</v>
      </c>
      <c r="O417" s="84"/>
      <c r="P417" s="228">
        <f>O417*H417</f>
        <v>0</v>
      </c>
      <c r="Q417" s="228">
        <v>0</v>
      </c>
      <c r="R417" s="228">
        <f>Q417*H417</f>
        <v>0</v>
      </c>
      <c r="S417" s="228">
        <v>0</v>
      </c>
      <c r="T417" s="229">
        <f>S417*H417</f>
        <v>0</v>
      </c>
      <c r="U417" s="38"/>
      <c r="V417" s="38"/>
      <c r="W417" s="38"/>
      <c r="X417" s="38"/>
      <c r="Y417" s="38"/>
      <c r="Z417" s="38"/>
      <c r="AA417" s="38"/>
      <c r="AB417" s="38"/>
      <c r="AC417" s="38"/>
      <c r="AD417" s="38"/>
      <c r="AE417" s="38"/>
      <c r="AR417" s="230" t="s">
        <v>241</v>
      </c>
      <c r="AT417" s="230" t="s">
        <v>199</v>
      </c>
      <c r="AU417" s="230" t="s">
        <v>82</v>
      </c>
      <c r="AY417" s="17" t="s">
        <v>158</v>
      </c>
      <c r="BE417" s="231">
        <f>IF(N417="základní",J417,0)</f>
        <v>0</v>
      </c>
      <c r="BF417" s="231">
        <f>IF(N417="snížená",J417,0)</f>
        <v>0</v>
      </c>
      <c r="BG417" s="231">
        <f>IF(N417="zákl. přenesená",J417,0)</f>
        <v>0</v>
      </c>
      <c r="BH417" s="231">
        <f>IF(N417="sníž. přenesená",J417,0)</f>
        <v>0</v>
      </c>
      <c r="BI417" s="231">
        <f>IF(N417="nulová",J417,0)</f>
        <v>0</v>
      </c>
      <c r="BJ417" s="17" t="s">
        <v>82</v>
      </c>
      <c r="BK417" s="231">
        <f>ROUND(I417*H417,2)</f>
        <v>0</v>
      </c>
      <c r="BL417" s="17" t="s">
        <v>236</v>
      </c>
      <c r="BM417" s="230" t="s">
        <v>817</v>
      </c>
    </row>
    <row r="418" spans="1:47" s="2" customFormat="1" ht="12">
      <c r="A418" s="38"/>
      <c r="B418" s="39"/>
      <c r="C418" s="40"/>
      <c r="D418" s="232" t="s">
        <v>165</v>
      </c>
      <c r="E418" s="40"/>
      <c r="F418" s="233" t="s">
        <v>816</v>
      </c>
      <c r="G418" s="40"/>
      <c r="H418" s="40"/>
      <c r="I418" s="136"/>
      <c r="J418" s="40"/>
      <c r="K418" s="40"/>
      <c r="L418" s="44"/>
      <c r="M418" s="234"/>
      <c r="N418" s="235"/>
      <c r="O418" s="84"/>
      <c r="P418" s="84"/>
      <c r="Q418" s="84"/>
      <c r="R418" s="84"/>
      <c r="S418" s="84"/>
      <c r="T418" s="85"/>
      <c r="U418" s="38"/>
      <c r="V418" s="38"/>
      <c r="W418" s="38"/>
      <c r="X418" s="38"/>
      <c r="Y418" s="38"/>
      <c r="Z418" s="38"/>
      <c r="AA418" s="38"/>
      <c r="AB418" s="38"/>
      <c r="AC418" s="38"/>
      <c r="AD418" s="38"/>
      <c r="AE418" s="38"/>
      <c r="AT418" s="17" t="s">
        <v>165</v>
      </c>
      <c r="AU418" s="17" t="s">
        <v>82</v>
      </c>
    </row>
    <row r="419" spans="1:51" s="13" customFormat="1" ht="12">
      <c r="A419" s="13"/>
      <c r="B419" s="236"/>
      <c r="C419" s="237"/>
      <c r="D419" s="232" t="s">
        <v>166</v>
      </c>
      <c r="E419" s="238" t="s">
        <v>19</v>
      </c>
      <c r="F419" s="239" t="s">
        <v>1722</v>
      </c>
      <c r="G419" s="237"/>
      <c r="H419" s="240">
        <v>2</v>
      </c>
      <c r="I419" s="241"/>
      <c r="J419" s="237"/>
      <c r="K419" s="237"/>
      <c r="L419" s="242"/>
      <c r="M419" s="243"/>
      <c r="N419" s="244"/>
      <c r="O419" s="244"/>
      <c r="P419" s="244"/>
      <c r="Q419" s="244"/>
      <c r="R419" s="244"/>
      <c r="S419" s="244"/>
      <c r="T419" s="245"/>
      <c r="U419" s="13"/>
      <c r="V419" s="13"/>
      <c r="W419" s="13"/>
      <c r="X419" s="13"/>
      <c r="Y419" s="13"/>
      <c r="Z419" s="13"/>
      <c r="AA419" s="13"/>
      <c r="AB419" s="13"/>
      <c r="AC419" s="13"/>
      <c r="AD419" s="13"/>
      <c r="AE419" s="13"/>
      <c r="AT419" s="246" t="s">
        <v>166</v>
      </c>
      <c r="AU419" s="246" t="s">
        <v>82</v>
      </c>
      <c r="AV419" s="13" t="s">
        <v>85</v>
      </c>
      <c r="AW419" s="13" t="s">
        <v>34</v>
      </c>
      <c r="AX419" s="13" t="s">
        <v>82</v>
      </c>
      <c r="AY419" s="246" t="s">
        <v>158</v>
      </c>
    </row>
    <row r="420" spans="1:65" s="2" customFormat="1" ht="21.75" customHeight="1">
      <c r="A420" s="38"/>
      <c r="B420" s="39"/>
      <c r="C420" s="259" t="s">
        <v>729</v>
      </c>
      <c r="D420" s="259" t="s">
        <v>199</v>
      </c>
      <c r="E420" s="260" t="s">
        <v>818</v>
      </c>
      <c r="F420" s="261" t="s">
        <v>819</v>
      </c>
      <c r="G420" s="262" t="s">
        <v>202</v>
      </c>
      <c r="H420" s="263">
        <v>1</v>
      </c>
      <c r="I420" s="264"/>
      <c r="J420" s="265">
        <f>ROUND(I420*H420,2)</f>
        <v>0</v>
      </c>
      <c r="K420" s="261" t="s">
        <v>19</v>
      </c>
      <c r="L420" s="266"/>
      <c r="M420" s="267" t="s">
        <v>19</v>
      </c>
      <c r="N420" s="268" t="s">
        <v>45</v>
      </c>
      <c r="O420" s="84"/>
      <c r="P420" s="228">
        <f>O420*H420</f>
        <v>0</v>
      </c>
      <c r="Q420" s="228">
        <v>0</v>
      </c>
      <c r="R420" s="228">
        <f>Q420*H420</f>
        <v>0</v>
      </c>
      <c r="S420" s="228">
        <v>0</v>
      </c>
      <c r="T420" s="229">
        <f>S420*H420</f>
        <v>0</v>
      </c>
      <c r="U420" s="38"/>
      <c r="V420" s="38"/>
      <c r="W420" s="38"/>
      <c r="X420" s="38"/>
      <c r="Y420" s="38"/>
      <c r="Z420" s="38"/>
      <c r="AA420" s="38"/>
      <c r="AB420" s="38"/>
      <c r="AC420" s="38"/>
      <c r="AD420" s="38"/>
      <c r="AE420" s="38"/>
      <c r="AR420" s="230" t="s">
        <v>241</v>
      </c>
      <c r="AT420" s="230" t="s">
        <v>199</v>
      </c>
      <c r="AU420" s="230" t="s">
        <v>82</v>
      </c>
      <c r="AY420" s="17" t="s">
        <v>158</v>
      </c>
      <c r="BE420" s="231">
        <f>IF(N420="základní",J420,0)</f>
        <v>0</v>
      </c>
      <c r="BF420" s="231">
        <f>IF(N420="snížená",J420,0)</f>
        <v>0</v>
      </c>
      <c r="BG420" s="231">
        <f>IF(N420="zákl. přenesená",J420,0)</f>
        <v>0</v>
      </c>
      <c r="BH420" s="231">
        <f>IF(N420="sníž. přenesená",J420,0)</f>
        <v>0</v>
      </c>
      <c r="BI420" s="231">
        <f>IF(N420="nulová",J420,0)</f>
        <v>0</v>
      </c>
      <c r="BJ420" s="17" t="s">
        <v>82</v>
      </c>
      <c r="BK420" s="231">
        <f>ROUND(I420*H420,2)</f>
        <v>0</v>
      </c>
      <c r="BL420" s="17" t="s">
        <v>236</v>
      </c>
      <c r="BM420" s="230" t="s">
        <v>820</v>
      </c>
    </row>
    <row r="421" spans="1:47" s="2" customFormat="1" ht="12">
      <c r="A421" s="38"/>
      <c r="B421" s="39"/>
      <c r="C421" s="40"/>
      <c r="D421" s="232" t="s">
        <v>165</v>
      </c>
      <c r="E421" s="40"/>
      <c r="F421" s="233" t="s">
        <v>819</v>
      </c>
      <c r="G421" s="40"/>
      <c r="H421" s="40"/>
      <c r="I421" s="136"/>
      <c r="J421" s="40"/>
      <c r="K421" s="40"/>
      <c r="L421" s="44"/>
      <c r="M421" s="234"/>
      <c r="N421" s="235"/>
      <c r="O421" s="84"/>
      <c r="P421" s="84"/>
      <c r="Q421" s="84"/>
      <c r="R421" s="84"/>
      <c r="S421" s="84"/>
      <c r="T421" s="85"/>
      <c r="U421" s="38"/>
      <c r="V421" s="38"/>
      <c r="W421" s="38"/>
      <c r="X421" s="38"/>
      <c r="Y421" s="38"/>
      <c r="Z421" s="38"/>
      <c r="AA421" s="38"/>
      <c r="AB421" s="38"/>
      <c r="AC421" s="38"/>
      <c r="AD421" s="38"/>
      <c r="AE421" s="38"/>
      <c r="AT421" s="17" t="s">
        <v>165</v>
      </c>
      <c r="AU421" s="17" t="s">
        <v>82</v>
      </c>
    </row>
    <row r="422" spans="1:65" s="2" customFormat="1" ht="16.5" customHeight="1">
      <c r="A422" s="38"/>
      <c r="B422" s="39"/>
      <c r="C422" s="259" t="s">
        <v>733</v>
      </c>
      <c r="D422" s="259" t="s">
        <v>199</v>
      </c>
      <c r="E422" s="260" t="s">
        <v>822</v>
      </c>
      <c r="F422" s="261" t="s">
        <v>823</v>
      </c>
      <c r="G422" s="262" t="s">
        <v>202</v>
      </c>
      <c r="H422" s="263">
        <v>1</v>
      </c>
      <c r="I422" s="264"/>
      <c r="J422" s="265">
        <f>ROUND(I422*H422,2)</f>
        <v>0</v>
      </c>
      <c r="K422" s="261" t="s">
        <v>19</v>
      </c>
      <c r="L422" s="266"/>
      <c r="M422" s="267" t="s">
        <v>19</v>
      </c>
      <c r="N422" s="268" t="s">
        <v>45</v>
      </c>
      <c r="O422" s="84"/>
      <c r="P422" s="228">
        <f>O422*H422</f>
        <v>0</v>
      </c>
      <c r="Q422" s="228">
        <v>0</v>
      </c>
      <c r="R422" s="228">
        <f>Q422*H422</f>
        <v>0</v>
      </c>
      <c r="S422" s="228">
        <v>0</v>
      </c>
      <c r="T422" s="229">
        <f>S422*H422</f>
        <v>0</v>
      </c>
      <c r="U422" s="38"/>
      <c r="V422" s="38"/>
      <c r="W422" s="38"/>
      <c r="X422" s="38"/>
      <c r="Y422" s="38"/>
      <c r="Z422" s="38"/>
      <c r="AA422" s="38"/>
      <c r="AB422" s="38"/>
      <c r="AC422" s="38"/>
      <c r="AD422" s="38"/>
      <c r="AE422" s="38"/>
      <c r="AR422" s="230" t="s">
        <v>241</v>
      </c>
      <c r="AT422" s="230" t="s">
        <v>199</v>
      </c>
      <c r="AU422" s="230" t="s">
        <v>82</v>
      </c>
      <c r="AY422" s="17" t="s">
        <v>158</v>
      </c>
      <c r="BE422" s="231">
        <f>IF(N422="základní",J422,0)</f>
        <v>0</v>
      </c>
      <c r="BF422" s="231">
        <f>IF(N422="snížená",J422,0)</f>
        <v>0</v>
      </c>
      <c r="BG422" s="231">
        <f>IF(N422="zákl. přenesená",J422,0)</f>
        <v>0</v>
      </c>
      <c r="BH422" s="231">
        <f>IF(N422="sníž. přenesená",J422,0)</f>
        <v>0</v>
      </c>
      <c r="BI422" s="231">
        <f>IF(N422="nulová",J422,0)</f>
        <v>0</v>
      </c>
      <c r="BJ422" s="17" t="s">
        <v>82</v>
      </c>
      <c r="BK422" s="231">
        <f>ROUND(I422*H422,2)</f>
        <v>0</v>
      </c>
      <c r="BL422" s="17" t="s">
        <v>236</v>
      </c>
      <c r="BM422" s="230" t="s">
        <v>824</v>
      </c>
    </row>
    <row r="423" spans="1:47" s="2" customFormat="1" ht="12">
      <c r="A423" s="38"/>
      <c r="B423" s="39"/>
      <c r="C423" s="40"/>
      <c r="D423" s="232" t="s">
        <v>165</v>
      </c>
      <c r="E423" s="40"/>
      <c r="F423" s="233" t="s">
        <v>823</v>
      </c>
      <c r="G423" s="40"/>
      <c r="H423" s="40"/>
      <c r="I423" s="136"/>
      <c r="J423" s="40"/>
      <c r="K423" s="40"/>
      <c r="L423" s="44"/>
      <c r="M423" s="234"/>
      <c r="N423" s="235"/>
      <c r="O423" s="84"/>
      <c r="P423" s="84"/>
      <c r="Q423" s="84"/>
      <c r="R423" s="84"/>
      <c r="S423" s="84"/>
      <c r="T423" s="85"/>
      <c r="U423" s="38"/>
      <c r="V423" s="38"/>
      <c r="W423" s="38"/>
      <c r="X423" s="38"/>
      <c r="Y423" s="38"/>
      <c r="Z423" s="38"/>
      <c r="AA423" s="38"/>
      <c r="AB423" s="38"/>
      <c r="AC423" s="38"/>
      <c r="AD423" s="38"/>
      <c r="AE423" s="38"/>
      <c r="AT423" s="17" t="s">
        <v>165</v>
      </c>
      <c r="AU423" s="17" t="s">
        <v>82</v>
      </c>
    </row>
    <row r="424" spans="1:51" s="13" customFormat="1" ht="12">
      <c r="A424" s="13"/>
      <c r="B424" s="236"/>
      <c r="C424" s="237"/>
      <c r="D424" s="232" t="s">
        <v>166</v>
      </c>
      <c r="E424" s="238" t="s">
        <v>19</v>
      </c>
      <c r="F424" s="239" t="s">
        <v>1723</v>
      </c>
      <c r="G424" s="237"/>
      <c r="H424" s="240">
        <v>1</v>
      </c>
      <c r="I424" s="241"/>
      <c r="J424" s="237"/>
      <c r="K424" s="237"/>
      <c r="L424" s="242"/>
      <c r="M424" s="243"/>
      <c r="N424" s="244"/>
      <c r="O424" s="244"/>
      <c r="P424" s="244"/>
      <c r="Q424" s="244"/>
      <c r="R424" s="244"/>
      <c r="S424" s="244"/>
      <c r="T424" s="245"/>
      <c r="U424" s="13"/>
      <c r="V424" s="13"/>
      <c r="W424" s="13"/>
      <c r="X424" s="13"/>
      <c r="Y424" s="13"/>
      <c r="Z424" s="13"/>
      <c r="AA424" s="13"/>
      <c r="AB424" s="13"/>
      <c r="AC424" s="13"/>
      <c r="AD424" s="13"/>
      <c r="AE424" s="13"/>
      <c r="AT424" s="246" t="s">
        <v>166</v>
      </c>
      <c r="AU424" s="246" t="s">
        <v>82</v>
      </c>
      <c r="AV424" s="13" t="s">
        <v>85</v>
      </c>
      <c r="AW424" s="13" t="s">
        <v>34</v>
      </c>
      <c r="AX424" s="13" t="s">
        <v>82</v>
      </c>
      <c r="AY424" s="246" t="s">
        <v>158</v>
      </c>
    </row>
    <row r="425" spans="1:65" s="2" customFormat="1" ht="16.5" customHeight="1">
      <c r="A425" s="38"/>
      <c r="B425" s="39"/>
      <c r="C425" s="219" t="s">
        <v>737</v>
      </c>
      <c r="D425" s="219" t="s">
        <v>159</v>
      </c>
      <c r="E425" s="220" t="s">
        <v>827</v>
      </c>
      <c r="F425" s="221" t="s">
        <v>828</v>
      </c>
      <c r="G425" s="222" t="s">
        <v>202</v>
      </c>
      <c r="H425" s="223">
        <v>2</v>
      </c>
      <c r="I425" s="224"/>
      <c r="J425" s="225">
        <f>ROUND(I425*H425,2)</f>
        <v>0</v>
      </c>
      <c r="K425" s="221" t="s">
        <v>19</v>
      </c>
      <c r="L425" s="44"/>
      <c r="M425" s="226" t="s">
        <v>19</v>
      </c>
      <c r="N425" s="227" t="s">
        <v>45</v>
      </c>
      <c r="O425" s="84"/>
      <c r="P425" s="228">
        <f>O425*H425</f>
        <v>0</v>
      </c>
      <c r="Q425" s="228">
        <v>0</v>
      </c>
      <c r="R425" s="228">
        <f>Q425*H425</f>
        <v>0</v>
      </c>
      <c r="S425" s="228">
        <v>0</v>
      </c>
      <c r="T425" s="229">
        <f>S425*H425</f>
        <v>0</v>
      </c>
      <c r="U425" s="38"/>
      <c r="V425" s="38"/>
      <c r="W425" s="38"/>
      <c r="X425" s="38"/>
      <c r="Y425" s="38"/>
      <c r="Z425" s="38"/>
      <c r="AA425" s="38"/>
      <c r="AB425" s="38"/>
      <c r="AC425" s="38"/>
      <c r="AD425" s="38"/>
      <c r="AE425" s="38"/>
      <c r="AR425" s="230" t="s">
        <v>236</v>
      </c>
      <c r="AT425" s="230" t="s">
        <v>159</v>
      </c>
      <c r="AU425" s="230" t="s">
        <v>82</v>
      </c>
      <c r="AY425" s="17" t="s">
        <v>158</v>
      </c>
      <c r="BE425" s="231">
        <f>IF(N425="základní",J425,0)</f>
        <v>0</v>
      </c>
      <c r="BF425" s="231">
        <f>IF(N425="snížená",J425,0)</f>
        <v>0</v>
      </c>
      <c r="BG425" s="231">
        <f>IF(N425="zákl. přenesená",J425,0)</f>
        <v>0</v>
      </c>
      <c r="BH425" s="231">
        <f>IF(N425="sníž. přenesená",J425,0)</f>
        <v>0</v>
      </c>
      <c r="BI425" s="231">
        <f>IF(N425="nulová",J425,0)</f>
        <v>0</v>
      </c>
      <c r="BJ425" s="17" t="s">
        <v>82</v>
      </c>
      <c r="BK425" s="231">
        <f>ROUND(I425*H425,2)</f>
        <v>0</v>
      </c>
      <c r="BL425" s="17" t="s">
        <v>236</v>
      </c>
      <c r="BM425" s="230" t="s">
        <v>829</v>
      </c>
    </row>
    <row r="426" spans="1:47" s="2" customFormat="1" ht="12">
      <c r="A426" s="38"/>
      <c r="B426" s="39"/>
      <c r="C426" s="40"/>
      <c r="D426" s="232" t="s">
        <v>165</v>
      </c>
      <c r="E426" s="40"/>
      <c r="F426" s="233" t="s">
        <v>828</v>
      </c>
      <c r="G426" s="40"/>
      <c r="H426" s="40"/>
      <c r="I426" s="136"/>
      <c r="J426" s="40"/>
      <c r="K426" s="40"/>
      <c r="L426" s="44"/>
      <c r="M426" s="234"/>
      <c r="N426" s="235"/>
      <c r="O426" s="84"/>
      <c r="P426" s="84"/>
      <c r="Q426" s="84"/>
      <c r="R426" s="84"/>
      <c r="S426" s="84"/>
      <c r="T426" s="85"/>
      <c r="U426" s="38"/>
      <c r="V426" s="38"/>
      <c r="W426" s="38"/>
      <c r="X426" s="38"/>
      <c r="Y426" s="38"/>
      <c r="Z426" s="38"/>
      <c r="AA426" s="38"/>
      <c r="AB426" s="38"/>
      <c r="AC426" s="38"/>
      <c r="AD426" s="38"/>
      <c r="AE426" s="38"/>
      <c r="AT426" s="17" t="s">
        <v>165</v>
      </c>
      <c r="AU426" s="17" t="s">
        <v>82</v>
      </c>
    </row>
    <row r="427" spans="1:65" s="2" customFormat="1" ht="16.5" customHeight="1">
      <c r="A427" s="38"/>
      <c r="B427" s="39"/>
      <c r="C427" s="259" t="s">
        <v>741</v>
      </c>
      <c r="D427" s="259" t="s">
        <v>199</v>
      </c>
      <c r="E427" s="260" t="s">
        <v>831</v>
      </c>
      <c r="F427" s="261" t="s">
        <v>832</v>
      </c>
      <c r="G427" s="262" t="s">
        <v>202</v>
      </c>
      <c r="H427" s="263">
        <v>2</v>
      </c>
      <c r="I427" s="264"/>
      <c r="J427" s="265">
        <f>ROUND(I427*H427,2)</f>
        <v>0</v>
      </c>
      <c r="K427" s="261" t="s">
        <v>19</v>
      </c>
      <c r="L427" s="266"/>
      <c r="M427" s="267" t="s">
        <v>19</v>
      </c>
      <c r="N427" s="268" t="s">
        <v>45</v>
      </c>
      <c r="O427" s="84"/>
      <c r="P427" s="228">
        <f>O427*H427</f>
        <v>0</v>
      </c>
      <c r="Q427" s="228">
        <v>0</v>
      </c>
      <c r="R427" s="228">
        <f>Q427*H427</f>
        <v>0</v>
      </c>
      <c r="S427" s="228">
        <v>0</v>
      </c>
      <c r="T427" s="229">
        <f>S427*H427</f>
        <v>0</v>
      </c>
      <c r="U427" s="38"/>
      <c r="V427" s="38"/>
      <c r="W427" s="38"/>
      <c r="X427" s="38"/>
      <c r="Y427" s="38"/>
      <c r="Z427" s="38"/>
      <c r="AA427" s="38"/>
      <c r="AB427" s="38"/>
      <c r="AC427" s="38"/>
      <c r="AD427" s="38"/>
      <c r="AE427" s="38"/>
      <c r="AR427" s="230" t="s">
        <v>241</v>
      </c>
      <c r="AT427" s="230" t="s">
        <v>199</v>
      </c>
      <c r="AU427" s="230" t="s">
        <v>82</v>
      </c>
      <c r="AY427" s="17" t="s">
        <v>158</v>
      </c>
      <c r="BE427" s="231">
        <f>IF(N427="základní",J427,0)</f>
        <v>0</v>
      </c>
      <c r="BF427" s="231">
        <f>IF(N427="snížená",J427,0)</f>
        <v>0</v>
      </c>
      <c r="BG427" s="231">
        <f>IF(N427="zákl. přenesená",J427,0)</f>
        <v>0</v>
      </c>
      <c r="BH427" s="231">
        <f>IF(N427="sníž. přenesená",J427,0)</f>
        <v>0</v>
      </c>
      <c r="BI427" s="231">
        <f>IF(N427="nulová",J427,0)</f>
        <v>0</v>
      </c>
      <c r="BJ427" s="17" t="s">
        <v>82</v>
      </c>
      <c r="BK427" s="231">
        <f>ROUND(I427*H427,2)</f>
        <v>0</v>
      </c>
      <c r="BL427" s="17" t="s">
        <v>236</v>
      </c>
      <c r="BM427" s="230" t="s">
        <v>833</v>
      </c>
    </row>
    <row r="428" spans="1:47" s="2" customFormat="1" ht="12">
      <c r="A428" s="38"/>
      <c r="B428" s="39"/>
      <c r="C428" s="40"/>
      <c r="D428" s="232" t="s">
        <v>165</v>
      </c>
      <c r="E428" s="40"/>
      <c r="F428" s="233" t="s">
        <v>832</v>
      </c>
      <c r="G428" s="40"/>
      <c r="H428" s="40"/>
      <c r="I428" s="136"/>
      <c r="J428" s="40"/>
      <c r="K428" s="40"/>
      <c r="L428" s="44"/>
      <c r="M428" s="234"/>
      <c r="N428" s="235"/>
      <c r="O428" s="84"/>
      <c r="P428" s="84"/>
      <c r="Q428" s="84"/>
      <c r="R428" s="84"/>
      <c r="S428" s="84"/>
      <c r="T428" s="85"/>
      <c r="U428" s="38"/>
      <c r="V428" s="38"/>
      <c r="W428" s="38"/>
      <c r="X428" s="38"/>
      <c r="Y428" s="38"/>
      <c r="Z428" s="38"/>
      <c r="AA428" s="38"/>
      <c r="AB428" s="38"/>
      <c r="AC428" s="38"/>
      <c r="AD428" s="38"/>
      <c r="AE428" s="38"/>
      <c r="AT428" s="17" t="s">
        <v>165</v>
      </c>
      <c r="AU428" s="17" t="s">
        <v>82</v>
      </c>
    </row>
    <row r="429" spans="1:51" s="13" customFormat="1" ht="12">
      <c r="A429" s="13"/>
      <c r="B429" s="236"/>
      <c r="C429" s="237"/>
      <c r="D429" s="232" t="s">
        <v>166</v>
      </c>
      <c r="E429" s="238" t="s">
        <v>19</v>
      </c>
      <c r="F429" s="239" t="s">
        <v>1721</v>
      </c>
      <c r="G429" s="237"/>
      <c r="H429" s="240">
        <v>2</v>
      </c>
      <c r="I429" s="241"/>
      <c r="J429" s="237"/>
      <c r="K429" s="237"/>
      <c r="L429" s="242"/>
      <c r="M429" s="243"/>
      <c r="N429" s="244"/>
      <c r="O429" s="244"/>
      <c r="P429" s="244"/>
      <c r="Q429" s="244"/>
      <c r="R429" s="244"/>
      <c r="S429" s="244"/>
      <c r="T429" s="245"/>
      <c r="U429" s="13"/>
      <c r="V429" s="13"/>
      <c r="W429" s="13"/>
      <c r="X429" s="13"/>
      <c r="Y429" s="13"/>
      <c r="Z429" s="13"/>
      <c r="AA429" s="13"/>
      <c r="AB429" s="13"/>
      <c r="AC429" s="13"/>
      <c r="AD429" s="13"/>
      <c r="AE429" s="13"/>
      <c r="AT429" s="246" t="s">
        <v>166</v>
      </c>
      <c r="AU429" s="246" t="s">
        <v>82</v>
      </c>
      <c r="AV429" s="13" t="s">
        <v>85</v>
      </c>
      <c r="AW429" s="13" t="s">
        <v>34</v>
      </c>
      <c r="AX429" s="13" t="s">
        <v>82</v>
      </c>
      <c r="AY429" s="246" t="s">
        <v>158</v>
      </c>
    </row>
    <row r="430" spans="1:65" s="2" customFormat="1" ht="21.75" customHeight="1">
      <c r="A430" s="38"/>
      <c r="B430" s="39"/>
      <c r="C430" s="219" t="s">
        <v>746</v>
      </c>
      <c r="D430" s="219" t="s">
        <v>159</v>
      </c>
      <c r="E430" s="220" t="s">
        <v>836</v>
      </c>
      <c r="F430" s="221" t="s">
        <v>837</v>
      </c>
      <c r="G430" s="222" t="s">
        <v>202</v>
      </c>
      <c r="H430" s="223">
        <v>3</v>
      </c>
      <c r="I430" s="224"/>
      <c r="J430" s="225">
        <f>ROUND(I430*H430,2)</f>
        <v>0</v>
      </c>
      <c r="K430" s="221" t="s">
        <v>213</v>
      </c>
      <c r="L430" s="44"/>
      <c r="M430" s="226" t="s">
        <v>19</v>
      </c>
      <c r="N430" s="227" t="s">
        <v>45</v>
      </c>
      <c r="O430" s="84"/>
      <c r="P430" s="228">
        <f>O430*H430</f>
        <v>0</v>
      </c>
      <c r="Q430" s="228">
        <v>0</v>
      </c>
      <c r="R430" s="228">
        <f>Q430*H430</f>
        <v>0</v>
      </c>
      <c r="S430" s="228">
        <v>0</v>
      </c>
      <c r="T430" s="229">
        <f>S430*H430</f>
        <v>0</v>
      </c>
      <c r="U430" s="38"/>
      <c r="V430" s="38"/>
      <c r="W430" s="38"/>
      <c r="X430" s="38"/>
      <c r="Y430" s="38"/>
      <c r="Z430" s="38"/>
      <c r="AA430" s="38"/>
      <c r="AB430" s="38"/>
      <c r="AC430" s="38"/>
      <c r="AD430" s="38"/>
      <c r="AE430" s="38"/>
      <c r="AR430" s="230" t="s">
        <v>236</v>
      </c>
      <c r="AT430" s="230" t="s">
        <v>159</v>
      </c>
      <c r="AU430" s="230" t="s">
        <v>82</v>
      </c>
      <c r="AY430" s="17" t="s">
        <v>158</v>
      </c>
      <c r="BE430" s="231">
        <f>IF(N430="základní",J430,0)</f>
        <v>0</v>
      </c>
      <c r="BF430" s="231">
        <f>IF(N430="snížená",J430,0)</f>
        <v>0</v>
      </c>
      <c r="BG430" s="231">
        <f>IF(N430="zákl. přenesená",J430,0)</f>
        <v>0</v>
      </c>
      <c r="BH430" s="231">
        <f>IF(N430="sníž. přenesená",J430,0)</f>
        <v>0</v>
      </c>
      <c r="BI430" s="231">
        <f>IF(N430="nulová",J430,0)</f>
        <v>0</v>
      </c>
      <c r="BJ430" s="17" t="s">
        <v>82</v>
      </c>
      <c r="BK430" s="231">
        <f>ROUND(I430*H430,2)</f>
        <v>0</v>
      </c>
      <c r="BL430" s="17" t="s">
        <v>236</v>
      </c>
      <c r="BM430" s="230" t="s">
        <v>838</v>
      </c>
    </row>
    <row r="431" spans="1:47" s="2" customFormat="1" ht="12">
      <c r="A431" s="38"/>
      <c r="B431" s="39"/>
      <c r="C431" s="40"/>
      <c r="D431" s="232" t="s">
        <v>165</v>
      </c>
      <c r="E431" s="40"/>
      <c r="F431" s="233" t="s">
        <v>837</v>
      </c>
      <c r="G431" s="40"/>
      <c r="H431" s="40"/>
      <c r="I431" s="136"/>
      <c r="J431" s="40"/>
      <c r="K431" s="40"/>
      <c r="L431" s="44"/>
      <c r="M431" s="234"/>
      <c r="N431" s="235"/>
      <c r="O431" s="84"/>
      <c r="P431" s="84"/>
      <c r="Q431" s="84"/>
      <c r="R431" s="84"/>
      <c r="S431" s="84"/>
      <c r="T431" s="85"/>
      <c r="U431" s="38"/>
      <c r="V431" s="38"/>
      <c r="W431" s="38"/>
      <c r="X431" s="38"/>
      <c r="Y431" s="38"/>
      <c r="Z431" s="38"/>
      <c r="AA431" s="38"/>
      <c r="AB431" s="38"/>
      <c r="AC431" s="38"/>
      <c r="AD431" s="38"/>
      <c r="AE431" s="38"/>
      <c r="AT431" s="17" t="s">
        <v>165</v>
      </c>
      <c r="AU431" s="17" t="s">
        <v>82</v>
      </c>
    </row>
    <row r="432" spans="1:65" s="2" customFormat="1" ht="16.5" customHeight="1">
      <c r="A432" s="38"/>
      <c r="B432" s="39"/>
      <c r="C432" s="259" t="s">
        <v>750</v>
      </c>
      <c r="D432" s="259" t="s">
        <v>199</v>
      </c>
      <c r="E432" s="260" t="s">
        <v>840</v>
      </c>
      <c r="F432" s="261" t="s">
        <v>841</v>
      </c>
      <c r="G432" s="262" t="s">
        <v>202</v>
      </c>
      <c r="H432" s="263">
        <v>3</v>
      </c>
      <c r="I432" s="264"/>
      <c r="J432" s="265">
        <f>ROUND(I432*H432,2)</f>
        <v>0</v>
      </c>
      <c r="K432" s="261" t="s">
        <v>19</v>
      </c>
      <c r="L432" s="266"/>
      <c r="M432" s="267" t="s">
        <v>19</v>
      </c>
      <c r="N432" s="268" t="s">
        <v>45</v>
      </c>
      <c r="O432" s="84"/>
      <c r="P432" s="228">
        <f>O432*H432</f>
        <v>0</v>
      </c>
      <c r="Q432" s="228">
        <v>0</v>
      </c>
      <c r="R432" s="228">
        <f>Q432*H432</f>
        <v>0</v>
      </c>
      <c r="S432" s="228">
        <v>0</v>
      </c>
      <c r="T432" s="229">
        <f>S432*H432</f>
        <v>0</v>
      </c>
      <c r="U432" s="38"/>
      <c r="V432" s="38"/>
      <c r="W432" s="38"/>
      <c r="X432" s="38"/>
      <c r="Y432" s="38"/>
      <c r="Z432" s="38"/>
      <c r="AA432" s="38"/>
      <c r="AB432" s="38"/>
      <c r="AC432" s="38"/>
      <c r="AD432" s="38"/>
      <c r="AE432" s="38"/>
      <c r="AR432" s="230" t="s">
        <v>241</v>
      </c>
      <c r="AT432" s="230" t="s">
        <v>199</v>
      </c>
      <c r="AU432" s="230" t="s">
        <v>82</v>
      </c>
      <c r="AY432" s="17" t="s">
        <v>158</v>
      </c>
      <c r="BE432" s="231">
        <f>IF(N432="základní",J432,0)</f>
        <v>0</v>
      </c>
      <c r="BF432" s="231">
        <f>IF(N432="snížená",J432,0)</f>
        <v>0</v>
      </c>
      <c r="BG432" s="231">
        <f>IF(N432="zákl. přenesená",J432,0)</f>
        <v>0</v>
      </c>
      <c r="BH432" s="231">
        <f>IF(N432="sníž. přenesená",J432,0)</f>
        <v>0</v>
      </c>
      <c r="BI432" s="231">
        <f>IF(N432="nulová",J432,0)</f>
        <v>0</v>
      </c>
      <c r="BJ432" s="17" t="s">
        <v>82</v>
      </c>
      <c r="BK432" s="231">
        <f>ROUND(I432*H432,2)</f>
        <v>0</v>
      </c>
      <c r="BL432" s="17" t="s">
        <v>236</v>
      </c>
      <c r="BM432" s="230" t="s">
        <v>842</v>
      </c>
    </row>
    <row r="433" spans="1:47" s="2" customFormat="1" ht="12">
      <c r="A433" s="38"/>
      <c r="B433" s="39"/>
      <c r="C433" s="40"/>
      <c r="D433" s="232" t="s">
        <v>165</v>
      </c>
      <c r="E433" s="40"/>
      <c r="F433" s="233" t="s">
        <v>841</v>
      </c>
      <c r="G433" s="40"/>
      <c r="H433" s="40"/>
      <c r="I433" s="136"/>
      <c r="J433" s="40"/>
      <c r="K433" s="40"/>
      <c r="L433" s="44"/>
      <c r="M433" s="234"/>
      <c r="N433" s="235"/>
      <c r="O433" s="84"/>
      <c r="P433" s="84"/>
      <c r="Q433" s="84"/>
      <c r="R433" s="84"/>
      <c r="S433" s="84"/>
      <c r="T433" s="85"/>
      <c r="U433" s="38"/>
      <c r="V433" s="38"/>
      <c r="W433" s="38"/>
      <c r="X433" s="38"/>
      <c r="Y433" s="38"/>
      <c r="Z433" s="38"/>
      <c r="AA433" s="38"/>
      <c r="AB433" s="38"/>
      <c r="AC433" s="38"/>
      <c r="AD433" s="38"/>
      <c r="AE433" s="38"/>
      <c r="AT433" s="17" t="s">
        <v>165</v>
      </c>
      <c r="AU433" s="17" t="s">
        <v>82</v>
      </c>
    </row>
    <row r="434" spans="1:51" s="13" customFormat="1" ht="12">
      <c r="A434" s="13"/>
      <c r="B434" s="236"/>
      <c r="C434" s="237"/>
      <c r="D434" s="232" t="s">
        <v>166</v>
      </c>
      <c r="E434" s="238" t="s">
        <v>19</v>
      </c>
      <c r="F434" s="239" t="s">
        <v>1724</v>
      </c>
      <c r="G434" s="237"/>
      <c r="H434" s="240">
        <v>3</v>
      </c>
      <c r="I434" s="241"/>
      <c r="J434" s="237"/>
      <c r="K434" s="237"/>
      <c r="L434" s="242"/>
      <c r="M434" s="243"/>
      <c r="N434" s="244"/>
      <c r="O434" s="244"/>
      <c r="P434" s="244"/>
      <c r="Q434" s="244"/>
      <c r="R434" s="244"/>
      <c r="S434" s="244"/>
      <c r="T434" s="245"/>
      <c r="U434" s="13"/>
      <c r="V434" s="13"/>
      <c r="W434" s="13"/>
      <c r="X434" s="13"/>
      <c r="Y434" s="13"/>
      <c r="Z434" s="13"/>
      <c r="AA434" s="13"/>
      <c r="AB434" s="13"/>
      <c r="AC434" s="13"/>
      <c r="AD434" s="13"/>
      <c r="AE434" s="13"/>
      <c r="AT434" s="246" t="s">
        <v>166</v>
      </c>
      <c r="AU434" s="246" t="s">
        <v>82</v>
      </c>
      <c r="AV434" s="13" t="s">
        <v>85</v>
      </c>
      <c r="AW434" s="13" t="s">
        <v>34</v>
      </c>
      <c r="AX434" s="13" t="s">
        <v>82</v>
      </c>
      <c r="AY434" s="246" t="s">
        <v>158</v>
      </c>
    </row>
    <row r="435" spans="1:65" s="2" customFormat="1" ht="21.75" customHeight="1">
      <c r="A435" s="38"/>
      <c r="B435" s="39"/>
      <c r="C435" s="259" t="s">
        <v>755</v>
      </c>
      <c r="D435" s="259" t="s">
        <v>199</v>
      </c>
      <c r="E435" s="260" t="s">
        <v>844</v>
      </c>
      <c r="F435" s="261" t="s">
        <v>845</v>
      </c>
      <c r="G435" s="262" t="s">
        <v>202</v>
      </c>
      <c r="H435" s="263">
        <v>6</v>
      </c>
      <c r="I435" s="264"/>
      <c r="J435" s="265">
        <f>ROUND(I435*H435,2)</f>
        <v>0</v>
      </c>
      <c r="K435" s="261" t="s">
        <v>19</v>
      </c>
      <c r="L435" s="266"/>
      <c r="M435" s="267" t="s">
        <v>19</v>
      </c>
      <c r="N435" s="268" t="s">
        <v>45</v>
      </c>
      <c r="O435" s="84"/>
      <c r="P435" s="228">
        <f>O435*H435</f>
        <v>0</v>
      </c>
      <c r="Q435" s="228">
        <v>0</v>
      </c>
      <c r="R435" s="228">
        <f>Q435*H435</f>
        <v>0</v>
      </c>
      <c r="S435" s="228">
        <v>0</v>
      </c>
      <c r="T435" s="229">
        <f>S435*H435</f>
        <v>0</v>
      </c>
      <c r="U435" s="38"/>
      <c r="V435" s="38"/>
      <c r="W435" s="38"/>
      <c r="X435" s="38"/>
      <c r="Y435" s="38"/>
      <c r="Z435" s="38"/>
      <c r="AA435" s="38"/>
      <c r="AB435" s="38"/>
      <c r="AC435" s="38"/>
      <c r="AD435" s="38"/>
      <c r="AE435" s="38"/>
      <c r="AR435" s="230" t="s">
        <v>241</v>
      </c>
      <c r="AT435" s="230" t="s">
        <v>199</v>
      </c>
      <c r="AU435" s="230" t="s">
        <v>82</v>
      </c>
      <c r="AY435" s="17" t="s">
        <v>158</v>
      </c>
      <c r="BE435" s="231">
        <f>IF(N435="základní",J435,0)</f>
        <v>0</v>
      </c>
      <c r="BF435" s="231">
        <f>IF(N435="snížená",J435,0)</f>
        <v>0</v>
      </c>
      <c r="BG435" s="231">
        <f>IF(N435="zákl. přenesená",J435,0)</f>
        <v>0</v>
      </c>
      <c r="BH435" s="231">
        <f>IF(N435="sníž. přenesená",J435,0)</f>
        <v>0</v>
      </c>
      <c r="BI435" s="231">
        <f>IF(N435="nulová",J435,0)</f>
        <v>0</v>
      </c>
      <c r="BJ435" s="17" t="s">
        <v>82</v>
      </c>
      <c r="BK435" s="231">
        <f>ROUND(I435*H435,2)</f>
        <v>0</v>
      </c>
      <c r="BL435" s="17" t="s">
        <v>236</v>
      </c>
      <c r="BM435" s="230" t="s">
        <v>846</v>
      </c>
    </row>
    <row r="436" spans="1:47" s="2" customFormat="1" ht="12">
      <c r="A436" s="38"/>
      <c r="B436" s="39"/>
      <c r="C436" s="40"/>
      <c r="D436" s="232" t="s">
        <v>165</v>
      </c>
      <c r="E436" s="40"/>
      <c r="F436" s="233" t="s">
        <v>845</v>
      </c>
      <c r="G436" s="40"/>
      <c r="H436" s="40"/>
      <c r="I436" s="136"/>
      <c r="J436" s="40"/>
      <c r="K436" s="40"/>
      <c r="L436" s="44"/>
      <c r="M436" s="234"/>
      <c r="N436" s="235"/>
      <c r="O436" s="84"/>
      <c r="P436" s="84"/>
      <c r="Q436" s="84"/>
      <c r="R436" s="84"/>
      <c r="S436" s="84"/>
      <c r="T436" s="85"/>
      <c r="U436" s="38"/>
      <c r="V436" s="38"/>
      <c r="W436" s="38"/>
      <c r="X436" s="38"/>
      <c r="Y436" s="38"/>
      <c r="Z436" s="38"/>
      <c r="AA436" s="38"/>
      <c r="AB436" s="38"/>
      <c r="AC436" s="38"/>
      <c r="AD436" s="38"/>
      <c r="AE436" s="38"/>
      <c r="AT436" s="17" t="s">
        <v>165</v>
      </c>
      <c r="AU436" s="17" t="s">
        <v>82</v>
      </c>
    </row>
    <row r="437" spans="1:65" s="2" customFormat="1" ht="21.75" customHeight="1">
      <c r="A437" s="38"/>
      <c r="B437" s="39"/>
      <c r="C437" s="219" t="s">
        <v>760</v>
      </c>
      <c r="D437" s="219" t="s">
        <v>159</v>
      </c>
      <c r="E437" s="220" t="s">
        <v>848</v>
      </c>
      <c r="F437" s="221" t="s">
        <v>849</v>
      </c>
      <c r="G437" s="222" t="s">
        <v>202</v>
      </c>
      <c r="H437" s="223">
        <v>3</v>
      </c>
      <c r="I437" s="224"/>
      <c r="J437" s="225">
        <f>ROUND(I437*H437,2)</f>
        <v>0</v>
      </c>
      <c r="K437" s="221" t="s">
        <v>213</v>
      </c>
      <c r="L437" s="44"/>
      <c r="M437" s="226" t="s">
        <v>19</v>
      </c>
      <c r="N437" s="227" t="s">
        <v>45</v>
      </c>
      <c r="O437" s="84"/>
      <c r="P437" s="228">
        <f>O437*H437</f>
        <v>0</v>
      </c>
      <c r="Q437" s="228">
        <v>0</v>
      </c>
      <c r="R437" s="228">
        <f>Q437*H437</f>
        <v>0</v>
      </c>
      <c r="S437" s="228">
        <v>0</v>
      </c>
      <c r="T437" s="229">
        <f>S437*H437</f>
        <v>0</v>
      </c>
      <c r="U437" s="38"/>
      <c r="V437" s="38"/>
      <c r="W437" s="38"/>
      <c r="X437" s="38"/>
      <c r="Y437" s="38"/>
      <c r="Z437" s="38"/>
      <c r="AA437" s="38"/>
      <c r="AB437" s="38"/>
      <c r="AC437" s="38"/>
      <c r="AD437" s="38"/>
      <c r="AE437" s="38"/>
      <c r="AR437" s="230" t="s">
        <v>236</v>
      </c>
      <c r="AT437" s="230" t="s">
        <v>159</v>
      </c>
      <c r="AU437" s="230" t="s">
        <v>82</v>
      </c>
      <c r="AY437" s="17" t="s">
        <v>158</v>
      </c>
      <c r="BE437" s="231">
        <f>IF(N437="základní",J437,0)</f>
        <v>0</v>
      </c>
      <c r="BF437" s="231">
        <f>IF(N437="snížená",J437,0)</f>
        <v>0</v>
      </c>
      <c r="BG437" s="231">
        <f>IF(N437="zákl. přenesená",J437,0)</f>
        <v>0</v>
      </c>
      <c r="BH437" s="231">
        <f>IF(N437="sníž. přenesená",J437,0)</f>
        <v>0</v>
      </c>
      <c r="BI437" s="231">
        <f>IF(N437="nulová",J437,0)</f>
        <v>0</v>
      </c>
      <c r="BJ437" s="17" t="s">
        <v>82</v>
      </c>
      <c r="BK437" s="231">
        <f>ROUND(I437*H437,2)</f>
        <v>0</v>
      </c>
      <c r="BL437" s="17" t="s">
        <v>236</v>
      </c>
      <c r="BM437" s="230" t="s">
        <v>850</v>
      </c>
    </row>
    <row r="438" spans="1:47" s="2" customFormat="1" ht="12">
      <c r="A438" s="38"/>
      <c r="B438" s="39"/>
      <c r="C438" s="40"/>
      <c r="D438" s="232" t="s">
        <v>165</v>
      </c>
      <c r="E438" s="40"/>
      <c r="F438" s="233" t="s">
        <v>849</v>
      </c>
      <c r="G438" s="40"/>
      <c r="H438" s="40"/>
      <c r="I438" s="136"/>
      <c r="J438" s="40"/>
      <c r="K438" s="40"/>
      <c r="L438" s="44"/>
      <c r="M438" s="234"/>
      <c r="N438" s="235"/>
      <c r="O438" s="84"/>
      <c r="P438" s="84"/>
      <c r="Q438" s="84"/>
      <c r="R438" s="84"/>
      <c r="S438" s="84"/>
      <c r="T438" s="85"/>
      <c r="U438" s="38"/>
      <c r="V438" s="38"/>
      <c r="W438" s="38"/>
      <c r="X438" s="38"/>
      <c r="Y438" s="38"/>
      <c r="Z438" s="38"/>
      <c r="AA438" s="38"/>
      <c r="AB438" s="38"/>
      <c r="AC438" s="38"/>
      <c r="AD438" s="38"/>
      <c r="AE438" s="38"/>
      <c r="AT438" s="17" t="s">
        <v>165</v>
      </c>
      <c r="AU438" s="17" t="s">
        <v>82</v>
      </c>
    </row>
    <row r="439" spans="1:51" s="13" customFormat="1" ht="12">
      <c r="A439" s="13"/>
      <c r="B439" s="236"/>
      <c r="C439" s="237"/>
      <c r="D439" s="232" t="s">
        <v>166</v>
      </c>
      <c r="E439" s="238" t="s">
        <v>19</v>
      </c>
      <c r="F439" s="239" t="s">
        <v>1724</v>
      </c>
      <c r="G439" s="237"/>
      <c r="H439" s="240">
        <v>3</v>
      </c>
      <c r="I439" s="241"/>
      <c r="J439" s="237"/>
      <c r="K439" s="237"/>
      <c r="L439" s="242"/>
      <c r="M439" s="243"/>
      <c r="N439" s="244"/>
      <c r="O439" s="244"/>
      <c r="P439" s="244"/>
      <c r="Q439" s="244"/>
      <c r="R439" s="244"/>
      <c r="S439" s="244"/>
      <c r="T439" s="245"/>
      <c r="U439" s="13"/>
      <c r="V439" s="13"/>
      <c r="W439" s="13"/>
      <c r="X439" s="13"/>
      <c r="Y439" s="13"/>
      <c r="Z439" s="13"/>
      <c r="AA439" s="13"/>
      <c r="AB439" s="13"/>
      <c r="AC439" s="13"/>
      <c r="AD439" s="13"/>
      <c r="AE439" s="13"/>
      <c r="AT439" s="246" t="s">
        <v>166</v>
      </c>
      <c r="AU439" s="246" t="s">
        <v>82</v>
      </c>
      <c r="AV439" s="13" t="s">
        <v>85</v>
      </c>
      <c r="AW439" s="13" t="s">
        <v>34</v>
      </c>
      <c r="AX439" s="13" t="s">
        <v>82</v>
      </c>
      <c r="AY439" s="246" t="s">
        <v>158</v>
      </c>
    </row>
    <row r="440" spans="1:65" s="2" customFormat="1" ht="21.75" customHeight="1">
      <c r="A440" s="38"/>
      <c r="B440" s="39"/>
      <c r="C440" s="219" t="s">
        <v>766</v>
      </c>
      <c r="D440" s="219" t="s">
        <v>159</v>
      </c>
      <c r="E440" s="220" t="s">
        <v>853</v>
      </c>
      <c r="F440" s="221" t="s">
        <v>854</v>
      </c>
      <c r="G440" s="222" t="s">
        <v>202</v>
      </c>
      <c r="H440" s="223">
        <v>3</v>
      </c>
      <c r="I440" s="224"/>
      <c r="J440" s="225">
        <f>ROUND(I440*H440,2)</f>
        <v>0</v>
      </c>
      <c r="K440" s="221" t="s">
        <v>213</v>
      </c>
      <c r="L440" s="44"/>
      <c r="M440" s="226" t="s">
        <v>19</v>
      </c>
      <c r="N440" s="227" t="s">
        <v>45</v>
      </c>
      <c r="O440" s="84"/>
      <c r="P440" s="228">
        <f>O440*H440</f>
        <v>0</v>
      </c>
      <c r="Q440" s="228">
        <v>0</v>
      </c>
      <c r="R440" s="228">
        <f>Q440*H440</f>
        <v>0</v>
      </c>
      <c r="S440" s="228">
        <v>0</v>
      </c>
      <c r="T440" s="229">
        <f>S440*H440</f>
        <v>0</v>
      </c>
      <c r="U440" s="38"/>
      <c r="V440" s="38"/>
      <c r="W440" s="38"/>
      <c r="X440" s="38"/>
      <c r="Y440" s="38"/>
      <c r="Z440" s="38"/>
      <c r="AA440" s="38"/>
      <c r="AB440" s="38"/>
      <c r="AC440" s="38"/>
      <c r="AD440" s="38"/>
      <c r="AE440" s="38"/>
      <c r="AR440" s="230" t="s">
        <v>236</v>
      </c>
      <c r="AT440" s="230" t="s">
        <v>159</v>
      </c>
      <c r="AU440" s="230" t="s">
        <v>82</v>
      </c>
      <c r="AY440" s="17" t="s">
        <v>158</v>
      </c>
      <c r="BE440" s="231">
        <f>IF(N440="základní",J440,0)</f>
        <v>0</v>
      </c>
      <c r="BF440" s="231">
        <f>IF(N440="snížená",J440,0)</f>
        <v>0</v>
      </c>
      <c r="BG440" s="231">
        <f>IF(N440="zákl. přenesená",J440,0)</f>
        <v>0</v>
      </c>
      <c r="BH440" s="231">
        <f>IF(N440="sníž. přenesená",J440,0)</f>
        <v>0</v>
      </c>
      <c r="BI440" s="231">
        <f>IF(N440="nulová",J440,0)</f>
        <v>0</v>
      </c>
      <c r="BJ440" s="17" t="s">
        <v>82</v>
      </c>
      <c r="BK440" s="231">
        <f>ROUND(I440*H440,2)</f>
        <v>0</v>
      </c>
      <c r="BL440" s="17" t="s">
        <v>236</v>
      </c>
      <c r="BM440" s="230" t="s">
        <v>855</v>
      </c>
    </row>
    <row r="441" spans="1:47" s="2" customFormat="1" ht="12">
      <c r="A441" s="38"/>
      <c r="B441" s="39"/>
      <c r="C441" s="40"/>
      <c r="D441" s="232" t="s">
        <v>165</v>
      </c>
      <c r="E441" s="40"/>
      <c r="F441" s="233" t="s">
        <v>854</v>
      </c>
      <c r="G441" s="40"/>
      <c r="H441" s="40"/>
      <c r="I441" s="136"/>
      <c r="J441" s="40"/>
      <c r="K441" s="40"/>
      <c r="L441" s="44"/>
      <c r="M441" s="234"/>
      <c r="N441" s="235"/>
      <c r="O441" s="84"/>
      <c r="P441" s="84"/>
      <c r="Q441" s="84"/>
      <c r="R441" s="84"/>
      <c r="S441" s="84"/>
      <c r="T441" s="85"/>
      <c r="U441" s="38"/>
      <c r="V441" s="38"/>
      <c r="W441" s="38"/>
      <c r="X441" s="38"/>
      <c r="Y441" s="38"/>
      <c r="Z441" s="38"/>
      <c r="AA441" s="38"/>
      <c r="AB441" s="38"/>
      <c r="AC441" s="38"/>
      <c r="AD441" s="38"/>
      <c r="AE441" s="38"/>
      <c r="AT441" s="17" t="s">
        <v>165</v>
      </c>
      <c r="AU441" s="17" t="s">
        <v>82</v>
      </c>
    </row>
    <row r="442" spans="1:51" s="13" customFormat="1" ht="12">
      <c r="A442" s="13"/>
      <c r="B442" s="236"/>
      <c r="C442" s="237"/>
      <c r="D442" s="232" t="s">
        <v>166</v>
      </c>
      <c r="E442" s="238" t="s">
        <v>19</v>
      </c>
      <c r="F442" s="239" t="s">
        <v>1724</v>
      </c>
      <c r="G442" s="237"/>
      <c r="H442" s="240">
        <v>3</v>
      </c>
      <c r="I442" s="241"/>
      <c r="J442" s="237"/>
      <c r="K442" s="237"/>
      <c r="L442" s="242"/>
      <c r="M442" s="243"/>
      <c r="N442" s="244"/>
      <c r="O442" s="244"/>
      <c r="P442" s="244"/>
      <c r="Q442" s="244"/>
      <c r="R442" s="244"/>
      <c r="S442" s="244"/>
      <c r="T442" s="245"/>
      <c r="U442" s="13"/>
      <c r="V442" s="13"/>
      <c r="W442" s="13"/>
      <c r="X442" s="13"/>
      <c r="Y442" s="13"/>
      <c r="Z442" s="13"/>
      <c r="AA442" s="13"/>
      <c r="AB442" s="13"/>
      <c r="AC442" s="13"/>
      <c r="AD442" s="13"/>
      <c r="AE442" s="13"/>
      <c r="AT442" s="246" t="s">
        <v>166</v>
      </c>
      <c r="AU442" s="246" t="s">
        <v>82</v>
      </c>
      <c r="AV442" s="13" t="s">
        <v>85</v>
      </c>
      <c r="AW442" s="13" t="s">
        <v>34</v>
      </c>
      <c r="AX442" s="13" t="s">
        <v>82</v>
      </c>
      <c r="AY442" s="246" t="s">
        <v>158</v>
      </c>
    </row>
    <row r="443" spans="1:65" s="2" customFormat="1" ht="16.5" customHeight="1">
      <c r="A443" s="38"/>
      <c r="B443" s="39"/>
      <c r="C443" s="259" t="s">
        <v>771</v>
      </c>
      <c r="D443" s="259" t="s">
        <v>199</v>
      </c>
      <c r="E443" s="260" t="s">
        <v>861</v>
      </c>
      <c r="F443" s="261" t="s">
        <v>862</v>
      </c>
      <c r="G443" s="262" t="s">
        <v>202</v>
      </c>
      <c r="H443" s="263">
        <v>3</v>
      </c>
      <c r="I443" s="264"/>
      <c r="J443" s="265">
        <f>ROUND(I443*H443,2)</f>
        <v>0</v>
      </c>
      <c r="K443" s="261" t="s">
        <v>19</v>
      </c>
      <c r="L443" s="266"/>
      <c r="M443" s="267" t="s">
        <v>19</v>
      </c>
      <c r="N443" s="268" t="s">
        <v>45</v>
      </c>
      <c r="O443" s="84"/>
      <c r="P443" s="228">
        <f>O443*H443</f>
        <v>0</v>
      </c>
      <c r="Q443" s="228">
        <v>0</v>
      </c>
      <c r="R443" s="228">
        <f>Q443*H443</f>
        <v>0</v>
      </c>
      <c r="S443" s="228">
        <v>0</v>
      </c>
      <c r="T443" s="229">
        <f>S443*H443</f>
        <v>0</v>
      </c>
      <c r="U443" s="38"/>
      <c r="V443" s="38"/>
      <c r="W443" s="38"/>
      <c r="X443" s="38"/>
      <c r="Y443" s="38"/>
      <c r="Z443" s="38"/>
      <c r="AA443" s="38"/>
      <c r="AB443" s="38"/>
      <c r="AC443" s="38"/>
      <c r="AD443" s="38"/>
      <c r="AE443" s="38"/>
      <c r="AR443" s="230" t="s">
        <v>241</v>
      </c>
      <c r="AT443" s="230" t="s">
        <v>199</v>
      </c>
      <c r="AU443" s="230" t="s">
        <v>82</v>
      </c>
      <c r="AY443" s="17" t="s">
        <v>158</v>
      </c>
      <c r="BE443" s="231">
        <f>IF(N443="základní",J443,0)</f>
        <v>0</v>
      </c>
      <c r="BF443" s="231">
        <f>IF(N443="snížená",J443,0)</f>
        <v>0</v>
      </c>
      <c r="BG443" s="231">
        <f>IF(N443="zákl. přenesená",J443,0)</f>
        <v>0</v>
      </c>
      <c r="BH443" s="231">
        <f>IF(N443="sníž. přenesená",J443,0)</f>
        <v>0</v>
      </c>
      <c r="BI443" s="231">
        <f>IF(N443="nulová",J443,0)</f>
        <v>0</v>
      </c>
      <c r="BJ443" s="17" t="s">
        <v>82</v>
      </c>
      <c r="BK443" s="231">
        <f>ROUND(I443*H443,2)</f>
        <v>0</v>
      </c>
      <c r="BL443" s="17" t="s">
        <v>236</v>
      </c>
      <c r="BM443" s="230" t="s">
        <v>863</v>
      </c>
    </row>
    <row r="444" spans="1:47" s="2" customFormat="1" ht="12">
      <c r="A444" s="38"/>
      <c r="B444" s="39"/>
      <c r="C444" s="40"/>
      <c r="D444" s="232" t="s">
        <v>165</v>
      </c>
      <c r="E444" s="40"/>
      <c r="F444" s="233" t="s">
        <v>862</v>
      </c>
      <c r="G444" s="40"/>
      <c r="H444" s="40"/>
      <c r="I444" s="136"/>
      <c r="J444" s="40"/>
      <c r="K444" s="40"/>
      <c r="L444" s="44"/>
      <c r="M444" s="234"/>
      <c r="N444" s="235"/>
      <c r="O444" s="84"/>
      <c r="P444" s="84"/>
      <c r="Q444" s="84"/>
      <c r="R444" s="84"/>
      <c r="S444" s="84"/>
      <c r="T444" s="85"/>
      <c r="U444" s="38"/>
      <c r="V444" s="38"/>
      <c r="W444" s="38"/>
      <c r="X444" s="38"/>
      <c r="Y444" s="38"/>
      <c r="Z444" s="38"/>
      <c r="AA444" s="38"/>
      <c r="AB444" s="38"/>
      <c r="AC444" s="38"/>
      <c r="AD444" s="38"/>
      <c r="AE444" s="38"/>
      <c r="AT444" s="17" t="s">
        <v>165</v>
      </c>
      <c r="AU444" s="17" t="s">
        <v>82</v>
      </c>
    </row>
    <row r="445" spans="1:51" s="13" customFormat="1" ht="12">
      <c r="A445" s="13"/>
      <c r="B445" s="236"/>
      <c r="C445" s="237"/>
      <c r="D445" s="232" t="s">
        <v>166</v>
      </c>
      <c r="E445" s="238" t="s">
        <v>19</v>
      </c>
      <c r="F445" s="239" t="s">
        <v>1724</v>
      </c>
      <c r="G445" s="237"/>
      <c r="H445" s="240">
        <v>3</v>
      </c>
      <c r="I445" s="241"/>
      <c r="J445" s="237"/>
      <c r="K445" s="237"/>
      <c r="L445" s="242"/>
      <c r="M445" s="243"/>
      <c r="N445" s="244"/>
      <c r="O445" s="244"/>
      <c r="P445" s="244"/>
      <c r="Q445" s="244"/>
      <c r="R445" s="244"/>
      <c r="S445" s="244"/>
      <c r="T445" s="245"/>
      <c r="U445" s="13"/>
      <c r="V445" s="13"/>
      <c r="W445" s="13"/>
      <c r="X445" s="13"/>
      <c r="Y445" s="13"/>
      <c r="Z445" s="13"/>
      <c r="AA445" s="13"/>
      <c r="AB445" s="13"/>
      <c r="AC445" s="13"/>
      <c r="AD445" s="13"/>
      <c r="AE445" s="13"/>
      <c r="AT445" s="246" t="s">
        <v>166</v>
      </c>
      <c r="AU445" s="246" t="s">
        <v>82</v>
      </c>
      <c r="AV445" s="13" t="s">
        <v>85</v>
      </c>
      <c r="AW445" s="13" t="s">
        <v>34</v>
      </c>
      <c r="AX445" s="13" t="s">
        <v>82</v>
      </c>
      <c r="AY445" s="246" t="s">
        <v>158</v>
      </c>
    </row>
    <row r="446" spans="1:65" s="2" customFormat="1" ht="16.5" customHeight="1">
      <c r="A446" s="38"/>
      <c r="B446" s="39"/>
      <c r="C446" s="259" t="s">
        <v>775</v>
      </c>
      <c r="D446" s="259" t="s">
        <v>199</v>
      </c>
      <c r="E446" s="260" t="s">
        <v>865</v>
      </c>
      <c r="F446" s="261" t="s">
        <v>866</v>
      </c>
      <c r="G446" s="262" t="s">
        <v>202</v>
      </c>
      <c r="H446" s="263">
        <v>22</v>
      </c>
      <c r="I446" s="264"/>
      <c r="J446" s="265">
        <f>ROUND(I446*H446,2)</f>
        <v>0</v>
      </c>
      <c r="K446" s="261" t="s">
        <v>19</v>
      </c>
      <c r="L446" s="266"/>
      <c r="M446" s="267" t="s">
        <v>19</v>
      </c>
      <c r="N446" s="268" t="s">
        <v>45</v>
      </c>
      <c r="O446" s="84"/>
      <c r="P446" s="228">
        <f>O446*H446</f>
        <v>0</v>
      </c>
      <c r="Q446" s="228">
        <v>0</v>
      </c>
      <c r="R446" s="228">
        <f>Q446*H446</f>
        <v>0</v>
      </c>
      <c r="S446" s="228">
        <v>0</v>
      </c>
      <c r="T446" s="229">
        <f>S446*H446</f>
        <v>0</v>
      </c>
      <c r="U446" s="38"/>
      <c r="V446" s="38"/>
      <c r="W446" s="38"/>
      <c r="X446" s="38"/>
      <c r="Y446" s="38"/>
      <c r="Z446" s="38"/>
      <c r="AA446" s="38"/>
      <c r="AB446" s="38"/>
      <c r="AC446" s="38"/>
      <c r="AD446" s="38"/>
      <c r="AE446" s="38"/>
      <c r="AR446" s="230" t="s">
        <v>241</v>
      </c>
      <c r="AT446" s="230" t="s">
        <v>199</v>
      </c>
      <c r="AU446" s="230" t="s">
        <v>82</v>
      </c>
      <c r="AY446" s="17" t="s">
        <v>158</v>
      </c>
      <c r="BE446" s="231">
        <f>IF(N446="základní",J446,0)</f>
        <v>0</v>
      </c>
      <c r="BF446" s="231">
        <f>IF(N446="snížená",J446,0)</f>
        <v>0</v>
      </c>
      <c r="BG446" s="231">
        <f>IF(N446="zákl. přenesená",J446,0)</f>
        <v>0</v>
      </c>
      <c r="BH446" s="231">
        <f>IF(N446="sníž. přenesená",J446,0)</f>
        <v>0</v>
      </c>
      <c r="BI446" s="231">
        <f>IF(N446="nulová",J446,0)</f>
        <v>0</v>
      </c>
      <c r="BJ446" s="17" t="s">
        <v>82</v>
      </c>
      <c r="BK446" s="231">
        <f>ROUND(I446*H446,2)</f>
        <v>0</v>
      </c>
      <c r="BL446" s="17" t="s">
        <v>236</v>
      </c>
      <c r="BM446" s="230" t="s">
        <v>867</v>
      </c>
    </row>
    <row r="447" spans="1:47" s="2" customFormat="1" ht="12">
      <c r="A447" s="38"/>
      <c r="B447" s="39"/>
      <c r="C447" s="40"/>
      <c r="D447" s="232" t="s">
        <v>165</v>
      </c>
      <c r="E447" s="40"/>
      <c r="F447" s="233" t="s">
        <v>866</v>
      </c>
      <c r="G447" s="40"/>
      <c r="H447" s="40"/>
      <c r="I447" s="136"/>
      <c r="J447" s="40"/>
      <c r="K447" s="40"/>
      <c r="L447" s="44"/>
      <c r="M447" s="234"/>
      <c r="N447" s="235"/>
      <c r="O447" s="84"/>
      <c r="P447" s="84"/>
      <c r="Q447" s="84"/>
      <c r="R447" s="84"/>
      <c r="S447" s="84"/>
      <c r="T447" s="85"/>
      <c r="U447" s="38"/>
      <c r="V447" s="38"/>
      <c r="W447" s="38"/>
      <c r="X447" s="38"/>
      <c r="Y447" s="38"/>
      <c r="Z447" s="38"/>
      <c r="AA447" s="38"/>
      <c r="AB447" s="38"/>
      <c r="AC447" s="38"/>
      <c r="AD447" s="38"/>
      <c r="AE447" s="38"/>
      <c r="AT447" s="17" t="s">
        <v>165</v>
      </c>
      <c r="AU447" s="17" t="s">
        <v>82</v>
      </c>
    </row>
    <row r="448" spans="1:51" s="13" customFormat="1" ht="12">
      <c r="A448" s="13"/>
      <c r="B448" s="236"/>
      <c r="C448" s="237"/>
      <c r="D448" s="232" t="s">
        <v>166</v>
      </c>
      <c r="E448" s="238" t="s">
        <v>19</v>
      </c>
      <c r="F448" s="239" t="s">
        <v>1725</v>
      </c>
      <c r="G448" s="237"/>
      <c r="H448" s="240">
        <v>22</v>
      </c>
      <c r="I448" s="241"/>
      <c r="J448" s="237"/>
      <c r="K448" s="237"/>
      <c r="L448" s="242"/>
      <c r="M448" s="243"/>
      <c r="N448" s="244"/>
      <c r="O448" s="244"/>
      <c r="P448" s="244"/>
      <c r="Q448" s="244"/>
      <c r="R448" s="244"/>
      <c r="S448" s="244"/>
      <c r="T448" s="245"/>
      <c r="U448" s="13"/>
      <c r="V448" s="13"/>
      <c r="W448" s="13"/>
      <c r="X448" s="13"/>
      <c r="Y448" s="13"/>
      <c r="Z448" s="13"/>
      <c r="AA448" s="13"/>
      <c r="AB448" s="13"/>
      <c r="AC448" s="13"/>
      <c r="AD448" s="13"/>
      <c r="AE448" s="13"/>
      <c r="AT448" s="246" t="s">
        <v>166</v>
      </c>
      <c r="AU448" s="246" t="s">
        <v>82</v>
      </c>
      <c r="AV448" s="13" t="s">
        <v>85</v>
      </c>
      <c r="AW448" s="13" t="s">
        <v>34</v>
      </c>
      <c r="AX448" s="13" t="s">
        <v>82</v>
      </c>
      <c r="AY448" s="246" t="s">
        <v>158</v>
      </c>
    </row>
    <row r="449" spans="1:65" s="2" customFormat="1" ht="16.5" customHeight="1">
      <c r="A449" s="38"/>
      <c r="B449" s="39"/>
      <c r="C449" s="259" t="s">
        <v>780</v>
      </c>
      <c r="D449" s="259" t="s">
        <v>199</v>
      </c>
      <c r="E449" s="260" t="s">
        <v>870</v>
      </c>
      <c r="F449" s="261" t="s">
        <v>871</v>
      </c>
      <c r="G449" s="262" t="s">
        <v>202</v>
      </c>
      <c r="H449" s="263">
        <v>10</v>
      </c>
      <c r="I449" s="264"/>
      <c r="J449" s="265">
        <f>ROUND(I449*H449,2)</f>
        <v>0</v>
      </c>
      <c r="K449" s="261" t="s">
        <v>19</v>
      </c>
      <c r="L449" s="266"/>
      <c r="M449" s="267" t="s">
        <v>19</v>
      </c>
      <c r="N449" s="268" t="s">
        <v>45</v>
      </c>
      <c r="O449" s="84"/>
      <c r="P449" s="228">
        <f>O449*H449</f>
        <v>0</v>
      </c>
      <c r="Q449" s="228">
        <v>0</v>
      </c>
      <c r="R449" s="228">
        <f>Q449*H449</f>
        <v>0</v>
      </c>
      <c r="S449" s="228">
        <v>0</v>
      </c>
      <c r="T449" s="229">
        <f>S449*H449</f>
        <v>0</v>
      </c>
      <c r="U449" s="38"/>
      <c r="V449" s="38"/>
      <c r="W449" s="38"/>
      <c r="X449" s="38"/>
      <c r="Y449" s="38"/>
      <c r="Z449" s="38"/>
      <c r="AA449" s="38"/>
      <c r="AB449" s="38"/>
      <c r="AC449" s="38"/>
      <c r="AD449" s="38"/>
      <c r="AE449" s="38"/>
      <c r="AR449" s="230" t="s">
        <v>241</v>
      </c>
      <c r="AT449" s="230" t="s">
        <v>199</v>
      </c>
      <c r="AU449" s="230" t="s">
        <v>82</v>
      </c>
      <c r="AY449" s="17" t="s">
        <v>158</v>
      </c>
      <c r="BE449" s="231">
        <f>IF(N449="základní",J449,0)</f>
        <v>0</v>
      </c>
      <c r="BF449" s="231">
        <f>IF(N449="snížená",J449,0)</f>
        <v>0</v>
      </c>
      <c r="BG449" s="231">
        <f>IF(N449="zákl. přenesená",J449,0)</f>
        <v>0</v>
      </c>
      <c r="BH449" s="231">
        <f>IF(N449="sníž. přenesená",J449,0)</f>
        <v>0</v>
      </c>
      <c r="BI449" s="231">
        <f>IF(N449="nulová",J449,0)</f>
        <v>0</v>
      </c>
      <c r="BJ449" s="17" t="s">
        <v>82</v>
      </c>
      <c r="BK449" s="231">
        <f>ROUND(I449*H449,2)</f>
        <v>0</v>
      </c>
      <c r="BL449" s="17" t="s">
        <v>236</v>
      </c>
      <c r="BM449" s="230" t="s">
        <v>872</v>
      </c>
    </row>
    <row r="450" spans="1:47" s="2" customFormat="1" ht="12">
      <c r="A450" s="38"/>
      <c r="B450" s="39"/>
      <c r="C450" s="40"/>
      <c r="D450" s="232" t="s">
        <v>165</v>
      </c>
      <c r="E450" s="40"/>
      <c r="F450" s="233" t="s">
        <v>871</v>
      </c>
      <c r="G450" s="40"/>
      <c r="H450" s="40"/>
      <c r="I450" s="136"/>
      <c r="J450" s="40"/>
      <c r="K450" s="40"/>
      <c r="L450" s="44"/>
      <c r="M450" s="234"/>
      <c r="N450" s="235"/>
      <c r="O450" s="84"/>
      <c r="P450" s="84"/>
      <c r="Q450" s="84"/>
      <c r="R450" s="84"/>
      <c r="S450" s="84"/>
      <c r="T450" s="85"/>
      <c r="U450" s="38"/>
      <c r="V450" s="38"/>
      <c r="W450" s="38"/>
      <c r="X450" s="38"/>
      <c r="Y450" s="38"/>
      <c r="Z450" s="38"/>
      <c r="AA450" s="38"/>
      <c r="AB450" s="38"/>
      <c r="AC450" s="38"/>
      <c r="AD450" s="38"/>
      <c r="AE450" s="38"/>
      <c r="AT450" s="17" t="s">
        <v>165</v>
      </c>
      <c r="AU450" s="17" t="s">
        <v>82</v>
      </c>
    </row>
    <row r="451" spans="1:51" s="13" customFormat="1" ht="12">
      <c r="A451" s="13"/>
      <c r="B451" s="236"/>
      <c r="C451" s="237"/>
      <c r="D451" s="232" t="s">
        <v>166</v>
      </c>
      <c r="E451" s="238" t="s">
        <v>19</v>
      </c>
      <c r="F451" s="239" t="s">
        <v>1726</v>
      </c>
      <c r="G451" s="237"/>
      <c r="H451" s="240">
        <v>10</v>
      </c>
      <c r="I451" s="241"/>
      <c r="J451" s="237"/>
      <c r="K451" s="237"/>
      <c r="L451" s="242"/>
      <c r="M451" s="243"/>
      <c r="N451" s="244"/>
      <c r="O451" s="244"/>
      <c r="P451" s="244"/>
      <c r="Q451" s="244"/>
      <c r="R451" s="244"/>
      <c r="S451" s="244"/>
      <c r="T451" s="245"/>
      <c r="U451" s="13"/>
      <c r="V451" s="13"/>
      <c r="W451" s="13"/>
      <c r="X451" s="13"/>
      <c r="Y451" s="13"/>
      <c r="Z451" s="13"/>
      <c r="AA451" s="13"/>
      <c r="AB451" s="13"/>
      <c r="AC451" s="13"/>
      <c r="AD451" s="13"/>
      <c r="AE451" s="13"/>
      <c r="AT451" s="246" t="s">
        <v>166</v>
      </c>
      <c r="AU451" s="246" t="s">
        <v>82</v>
      </c>
      <c r="AV451" s="13" t="s">
        <v>85</v>
      </c>
      <c r="AW451" s="13" t="s">
        <v>34</v>
      </c>
      <c r="AX451" s="13" t="s">
        <v>82</v>
      </c>
      <c r="AY451" s="246" t="s">
        <v>158</v>
      </c>
    </row>
    <row r="452" spans="1:65" s="2" customFormat="1" ht="16.5" customHeight="1">
      <c r="A452" s="38"/>
      <c r="B452" s="39"/>
      <c r="C452" s="259" t="s">
        <v>784</v>
      </c>
      <c r="D452" s="259" t="s">
        <v>199</v>
      </c>
      <c r="E452" s="260" t="s">
        <v>875</v>
      </c>
      <c r="F452" s="261" t="s">
        <v>876</v>
      </c>
      <c r="G452" s="262" t="s">
        <v>877</v>
      </c>
      <c r="H452" s="263">
        <v>6</v>
      </c>
      <c r="I452" s="264"/>
      <c r="J452" s="265">
        <f>ROUND(I452*H452,2)</f>
        <v>0</v>
      </c>
      <c r="K452" s="261" t="s">
        <v>19</v>
      </c>
      <c r="L452" s="266"/>
      <c r="M452" s="267" t="s">
        <v>19</v>
      </c>
      <c r="N452" s="268" t="s">
        <v>45</v>
      </c>
      <c r="O452" s="84"/>
      <c r="P452" s="228">
        <f>O452*H452</f>
        <v>0</v>
      </c>
      <c r="Q452" s="228">
        <v>0</v>
      </c>
      <c r="R452" s="228">
        <f>Q452*H452</f>
        <v>0</v>
      </c>
      <c r="S452" s="228">
        <v>0</v>
      </c>
      <c r="T452" s="229">
        <f>S452*H452</f>
        <v>0</v>
      </c>
      <c r="U452" s="38"/>
      <c r="V452" s="38"/>
      <c r="W452" s="38"/>
      <c r="X452" s="38"/>
      <c r="Y452" s="38"/>
      <c r="Z452" s="38"/>
      <c r="AA452" s="38"/>
      <c r="AB452" s="38"/>
      <c r="AC452" s="38"/>
      <c r="AD452" s="38"/>
      <c r="AE452" s="38"/>
      <c r="AR452" s="230" t="s">
        <v>241</v>
      </c>
      <c r="AT452" s="230" t="s">
        <v>199</v>
      </c>
      <c r="AU452" s="230" t="s">
        <v>82</v>
      </c>
      <c r="AY452" s="17" t="s">
        <v>158</v>
      </c>
      <c r="BE452" s="231">
        <f>IF(N452="základní",J452,0)</f>
        <v>0</v>
      </c>
      <c r="BF452" s="231">
        <f>IF(N452="snížená",J452,0)</f>
        <v>0</v>
      </c>
      <c r="BG452" s="231">
        <f>IF(N452="zákl. přenesená",J452,0)</f>
        <v>0</v>
      </c>
      <c r="BH452" s="231">
        <f>IF(N452="sníž. přenesená",J452,0)</f>
        <v>0</v>
      </c>
      <c r="BI452" s="231">
        <f>IF(N452="nulová",J452,0)</f>
        <v>0</v>
      </c>
      <c r="BJ452" s="17" t="s">
        <v>82</v>
      </c>
      <c r="BK452" s="231">
        <f>ROUND(I452*H452,2)</f>
        <v>0</v>
      </c>
      <c r="BL452" s="17" t="s">
        <v>236</v>
      </c>
      <c r="BM452" s="230" t="s">
        <v>878</v>
      </c>
    </row>
    <row r="453" spans="1:47" s="2" customFormat="1" ht="12">
      <c r="A453" s="38"/>
      <c r="B453" s="39"/>
      <c r="C453" s="40"/>
      <c r="D453" s="232" t="s">
        <v>165</v>
      </c>
      <c r="E453" s="40"/>
      <c r="F453" s="233" t="s">
        <v>876</v>
      </c>
      <c r="G453" s="40"/>
      <c r="H453" s="40"/>
      <c r="I453" s="136"/>
      <c r="J453" s="40"/>
      <c r="K453" s="40"/>
      <c r="L453" s="44"/>
      <c r="M453" s="234"/>
      <c r="N453" s="235"/>
      <c r="O453" s="84"/>
      <c r="P453" s="84"/>
      <c r="Q453" s="84"/>
      <c r="R453" s="84"/>
      <c r="S453" s="84"/>
      <c r="T453" s="85"/>
      <c r="U453" s="38"/>
      <c r="V453" s="38"/>
      <c r="W453" s="38"/>
      <c r="X453" s="38"/>
      <c r="Y453" s="38"/>
      <c r="Z453" s="38"/>
      <c r="AA453" s="38"/>
      <c r="AB453" s="38"/>
      <c r="AC453" s="38"/>
      <c r="AD453" s="38"/>
      <c r="AE453" s="38"/>
      <c r="AT453" s="17" t="s">
        <v>165</v>
      </c>
      <c r="AU453" s="17" t="s">
        <v>82</v>
      </c>
    </row>
    <row r="454" spans="1:65" s="2" customFormat="1" ht="16.5" customHeight="1">
      <c r="A454" s="38"/>
      <c r="B454" s="39"/>
      <c r="C454" s="259" t="s">
        <v>788</v>
      </c>
      <c r="D454" s="259" t="s">
        <v>199</v>
      </c>
      <c r="E454" s="260" t="s">
        <v>885</v>
      </c>
      <c r="F454" s="261" t="s">
        <v>886</v>
      </c>
      <c r="G454" s="262" t="s">
        <v>202</v>
      </c>
      <c r="H454" s="263">
        <v>6</v>
      </c>
      <c r="I454" s="264"/>
      <c r="J454" s="265">
        <f>ROUND(I454*H454,2)</f>
        <v>0</v>
      </c>
      <c r="K454" s="261" t="s">
        <v>19</v>
      </c>
      <c r="L454" s="266"/>
      <c r="M454" s="267" t="s">
        <v>19</v>
      </c>
      <c r="N454" s="268" t="s">
        <v>45</v>
      </c>
      <c r="O454" s="84"/>
      <c r="P454" s="228">
        <f>O454*H454</f>
        <v>0</v>
      </c>
      <c r="Q454" s="228">
        <v>0</v>
      </c>
      <c r="R454" s="228">
        <f>Q454*H454</f>
        <v>0</v>
      </c>
      <c r="S454" s="228">
        <v>0</v>
      </c>
      <c r="T454" s="229">
        <f>S454*H454</f>
        <v>0</v>
      </c>
      <c r="U454" s="38"/>
      <c r="V454" s="38"/>
      <c r="W454" s="38"/>
      <c r="X454" s="38"/>
      <c r="Y454" s="38"/>
      <c r="Z454" s="38"/>
      <c r="AA454" s="38"/>
      <c r="AB454" s="38"/>
      <c r="AC454" s="38"/>
      <c r="AD454" s="38"/>
      <c r="AE454" s="38"/>
      <c r="AR454" s="230" t="s">
        <v>241</v>
      </c>
      <c r="AT454" s="230" t="s">
        <v>199</v>
      </c>
      <c r="AU454" s="230" t="s">
        <v>82</v>
      </c>
      <c r="AY454" s="17" t="s">
        <v>158</v>
      </c>
      <c r="BE454" s="231">
        <f>IF(N454="základní",J454,0)</f>
        <v>0</v>
      </c>
      <c r="BF454" s="231">
        <f>IF(N454="snížená",J454,0)</f>
        <v>0</v>
      </c>
      <c r="BG454" s="231">
        <f>IF(N454="zákl. přenesená",J454,0)</f>
        <v>0</v>
      </c>
      <c r="BH454" s="231">
        <f>IF(N454="sníž. přenesená",J454,0)</f>
        <v>0</v>
      </c>
      <c r="BI454" s="231">
        <f>IF(N454="nulová",J454,0)</f>
        <v>0</v>
      </c>
      <c r="BJ454" s="17" t="s">
        <v>82</v>
      </c>
      <c r="BK454" s="231">
        <f>ROUND(I454*H454,2)</f>
        <v>0</v>
      </c>
      <c r="BL454" s="17" t="s">
        <v>236</v>
      </c>
      <c r="BM454" s="230" t="s">
        <v>887</v>
      </c>
    </row>
    <row r="455" spans="1:47" s="2" customFormat="1" ht="12">
      <c r="A455" s="38"/>
      <c r="B455" s="39"/>
      <c r="C455" s="40"/>
      <c r="D455" s="232" t="s">
        <v>165</v>
      </c>
      <c r="E455" s="40"/>
      <c r="F455" s="233" t="s">
        <v>886</v>
      </c>
      <c r="G455" s="40"/>
      <c r="H455" s="40"/>
      <c r="I455" s="136"/>
      <c r="J455" s="40"/>
      <c r="K455" s="40"/>
      <c r="L455" s="44"/>
      <c r="M455" s="234"/>
      <c r="N455" s="235"/>
      <c r="O455" s="84"/>
      <c r="P455" s="84"/>
      <c r="Q455" s="84"/>
      <c r="R455" s="84"/>
      <c r="S455" s="84"/>
      <c r="T455" s="85"/>
      <c r="U455" s="38"/>
      <c r="V455" s="38"/>
      <c r="W455" s="38"/>
      <c r="X455" s="38"/>
      <c r="Y455" s="38"/>
      <c r="Z455" s="38"/>
      <c r="AA455" s="38"/>
      <c r="AB455" s="38"/>
      <c r="AC455" s="38"/>
      <c r="AD455" s="38"/>
      <c r="AE455" s="38"/>
      <c r="AT455" s="17" t="s">
        <v>165</v>
      </c>
      <c r="AU455" s="17" t="s">
        <v>82</v>
      </c>
    </row>
    <row r="456" spans="1:51" s="13" customFormat="1" ht="12">
      <c r="A456" s="13"/>
      <c r="B456" s="236"/>
      <c r="C456" s="237"/>
      <c r="D456" s="232" t="s">
        <v>166</v>
      </c>
      <c r="E456" s="238" t="s">
        <v>19</v>
      </c>
      <c r="F456" s="239" t="s">
        <v>1727</v>
      </c>
      <c r="G456" s="237"/>
      <c r="H456" s="240">
        <v>6</v>
      </c>
      <c r="I456" s="241"/>
      <c r="J456" s="237"/>
      <c r="K456" s="237"/>
      <c r="L456" s="242"/>
      <c r="M456" s="243"/>
      <c r="N456" s="244"/>
      <c r="O456" s="244"/>
      <c r="P456" s="244"/>
      <c r="Q456" s="244"/>
      <c r="R456" s="244"/>
      <c r="S456" s="244"/>
      <c r="T456" s="245"/>
      <c r="U456" s="13"/>
      <c r="V456" s="13"/>
      <c r="W456" s="13"/>
      <c r="X456" s="13"/>
      <c r="Y456" s="13"/>
      <c r="Z456" s="13"/>
      <c r="AA456" s="13"/>
      <c r="AB456" s="13"/>
      <c r="AC456" s="13"/>
      <c r="AD456" s="13"/>
      <c r="AE456" s="13"/>
      <c r="AT456" s="246" t="s">
        <v>166</v>
      </c>
      <c r="AU456" s="246" t="s">
        <v>82</v>
      </c>
      <c r="AV456" s="13" t="s">
        <v>85</v>
      </c>
      <c r="AW456" s="13" t="s">
        <v>34</v>
      </c>
      <c r="AX456" s="13" t="s">
        <v>82</v>
      </c>
      <c r="AY456" s="246" t="s">
        <v>158</v>
      </c>
    </row>
    <row r="457" spans="1:65" s="2" customFormat="1" ht="21.75" customHeight="1">
      <c r="A457" s="38"/>
      <c r="B457" s="39"/>
      <c r="C457" s="219" t="s">
        <v>792</v>
      </c>
      <c r="D457" s="219" t="s">
        <v>159</v>
      </c>
      <c r="E457" s="220" t="s">
        <v>890</v>
      </c>
      <c r="F457" s="221" t="s">
        <v>891</v>
      </c>
      <c r="G457" s="222" t="s">
        <v>202</v>
      </c>
      <c r="H457" s="223">
        <v>6</v>
      </c>
      <c r="I457" s="224"/>
      <c r="J457" s="225">
        <f>ROUND(I457*H457,2)</f>
        <v>0</v>
      </c>
      <c r="K457" s="221" t="s">
        <v>213</v>
      </c>
      <c r="L457" s="44"/>
      <c r="M457" s="226" t="s">
        <v>19</v>
      </c>
      <c r="N457" s="227" t="s">
        <v>45</v>
      </c>
      <c r="O457" s="84"/>
      <c r="P457" s="228">
        <f>O457*H457</f>
        <v>0</v>
      </c>
      <c r="Q457" s="228">
        <v>0</v>
      </c>
      <c r="R457" s="228">
        <f>Q457*H457</f>
        <v>0</v>
      </c>
      <c r="S457" s="228">
        <v>0</v>
      </c>
      <c r="T457" s="229">
        <f>S457*H457</f>
        <v>0</v>
      </c>
      <c r="U457" s="38"/>
      <c r="V457" s="38"/>
      <c r="W457" s="38"/>
      <c r="X457" s="38"/>
      <c r="Y457" s="38"/>
      <c r="Z457" s="38"/>
      <c r="AA457" s="38"/>
      <c r="AB457" s="38"/>
      <c r="AC457" s="38"/>
      <c r="AD457" s="38"/>
      <c r="AE457" s="38"/>
      <c r="AR457" s="230" t="s">
        <v>236</v>
      </c>
      <c r="AT457" s="230" t="s">
        <v>159</v>
      </c>
      <c r="AU457" s="230" t="s">
        <v>82</v>
      </c>
      <c r="AY457" s="17" t="s">
        <v>158</v>
      </c>
      <c r="BE457" s="231">
        <f>IF(N457="základní",J457,0)</f>
        <v>0</v>
      </c>
      <c r="BF457" s="231">
        <f>IF(N457="snížená",J457,0)</f>
        <v>0</v>
      </c>
      <c r="BG457" s="231">
        <f>IF(N457="zákl. přenesená",J457,0)</f>
        <v>0</v>
      </c>
      <c r="BH457" s="231">
        <f>IF(N457="sníž. přenesená",J457,0)</f>
        <v>0</v>
      </c>
      <c r="BI457" s="231">
        <f>IF(N457="nulová",J457,0)</f>
        <v>0</v>
      </c>
      <c r="BJ457" s="17" t="s">
        <v>82</v>
      </c>
      <c r="BK457" s="231">
        <f>ROUND(I457*H457,2)</f>
        <v>0</v>
      </c>
      <c r="BL457" s="17" t="s">
        <v>236</v>
      </c>
      <c r="BM457" s="230" t="s">
        <v>892</v>
      </c>
    </row>
    <row r="458" spans="1:47" s="2" customFormat="1" ht="12">
      <c r="A458" s="38"/>
      <c r="B458" s="39"/>
      <c r="C458" s="40"/>
      <c r="D458" s="232" t="s">
        <v>165</v>
      </c>
      <c r="E458" s="40"/>
      <c r="F458" s="233" t="s">
        <v>891</v>
      </c>
      <c r="G458" s="40"/>
      <c r="H458" s="40"/>
      <c r="I458" s="136"/>
      <c r="J458" s="40"/>
      <c r="K458" s="40"/>
      <c r="L458" s="44"/>
      <c r="M458" s="234"/>
      <c r="N458" s="235"/>
      <c r="O458" s="84"/>
      <c r="P458" s="84"/>
      <c r="Q458" s="84"/>
      <c r="R458" s="84"/>
      <c r="S458" s="84"/>
      <c r="T458" s="85"/>
      <c r="U458" s="38"/>
      <c r="V458" s="38"/>
      <c r="W458" s="38"/>
      <c r="X458" s="38"/>
      <c r="Y458" s="38"/>
      <c r="Z458" s="38"/>
      <c r="AA458" s="38"/>
      <c r="AB458" s="38"/>
      <c r="AC458" s="38"/>
      <c r="AD458" s="38"/>
      <c r="AE458" s="38"/>
      <c r="AT458" s="17" t="s">
        <v>165</v>
      </c>
      <c r="AU458" s="17" t="s">
        <v>82</v>
      </c>
    </row>
    <row r="459" spans="1:65" s="2" customFormat="1" ht="16.5" customHeight="1">
      <c r="A459" s="38"/>
      <c r="B459" s="39"/>
      <c r="C459" s="259" t="s">
        <v>796</v>
      </c>
      <c r="D459" s="259" t="s">
        <v>199</v>
      </c>
      <c r="E459" s="260" t="s">
        <v>894</v>
      </c>
      <c r="F459" s="261" t="s">
        <v>895</v>
      </c>
      <c r="G459" s="262" t="s">
        <v>202</v>
      </c>
      <c r="H459" s="263">
        <v>6</v>
      </c>
      <c r="I459" s="264"/>
      <c r="J459" s="265">
        <f>ROUND(I459*H459,2)</f>
        <v>0</v>
      </c>
      <c r="K459" s="261" t="s">
        <v>19</v>
      </c>
      <c r="L459" s="266"/>
      <c r="M459" s="267" t="s">
        <v>19</v>
      </c>
      <c r="N459" s="268" t="s">
        <v>45</v>
      </c>
      <c r="O459" s="84"/>
      <c r="P459" s="228">
        <f>O459*H459</f>
        <v>0</v>
      </c>
      <c r="Q459" s="228">
        <v>0</v>
      </c>
      <c r="R459" s="228">
        <f>Q459*H459</f>
        <v>0</v>
      </c>
      <c r="S459" s="228">
        <v>0</v>
      </c>
      <c r="T459" s="229">
        <f>S459*H459</f>
        <v>0</v>
      </c>
      <c r="U459" s="38"/>
      <c r="V459" s="38"/>
      <c r="W459" s="38"/>
      <c r="X459" s="38"/>
      <c r="Y459" s="38"/>
      <c r="Z459" s="38"/>
      <c r="AA459" s="38"/>
      <c r="AB459" s="38"/>
      <c r="AC459" s="38"/>
      <c r="AD459" s="38"/>
      <c r="AE459" s="38"/>
      <c r="AR459" s="230" t="s">
        <v>241</v>
      </c>
      <c r="AT459" s="230" t="s">
        <v>199</v>
      </c>
      <c r="AU459" s="230" t="s">
        <v>82</v>
      </c>
      <c r="AY459" s="17" t="s">
        <v>158</v>
      </c>
      <c r="BE459" s="231">
        <f>IF(N459="základní",J459,0)</f>
        <v>0</v>
      </c>
      <c r="BF459" s="231">
        <f>IF(N459="snížená",J459,0)</f>
        <v>0</v>
      </c>
      <c r="BG459" s="231">
        <f>IF(N459="zákl. přenesená",J459,0)</f>
        <v>0</v>
      </c>
      <c r="BH459" s="231">
        <f>IF(N459="sníž. přenesená",J459,0)</f>
        <v>0</v>
      </c>
      <c r="BI459" s="231">
        <f>IF(N459="nulová",J459,0)</f>
        <v>0</v>
      </c>
      <c r="BJ459" s="17" t="s">
        <v>82</v>
      </c>
      <c r="BK459" s="231">
        <f>ROUND(I459*H459,2)</f>
        <v>0</v>
      </c>
      <c r="BL459" s="17" t="s">
        <v>236</v>
      </c>
      <c r="BM459" s="230" t="s">
        <v>896</v>
      </c>
    </row>
    <row r="460" spans="1:47" s="2" customFormat="1" ht="12">
      <c r="A460" s="38"/>
      <c r="B460" s="39"/>
      <c r="C460" s="40"/>
      <c r="D460" s="232" t="s">
        <v>165</v>
      </c>
      <c r="E460" s="40"/>
      <c r="F460" s="233" t="s">
        <v>895</v>
      </c>
      <c r="G460" s="40"/>
      <c r="H460" s="40"/>
      <c r="I460" s="136"/>
      <c r="J460" s="40"/>
      <c r="K460" s="40"/>
      <c r="L460" s="44"/>
      <c r="M460" s="234"/>
      <c r="N460" s="235"/>
      <c r="O460" s="84"/>
      <c r="P460" s="84"/>
      <c r="Q460" s="84"/>
      <c r="R460" s="84"/>
      <c r="S460" s="84"/>
      <c r="T460" s="85"/>
      <c r="U460" s="38"/>
      <c r="V460" s="38"/>
      <c r="W460" s="38"/>
      <c r="X460" s="38"/>
      <c r="Y460" s="38"/>
      <c r="Z460" s="38"/>
      <c r="AA460" s="38"/>
      <c r="AB460" s="38"/>
      <c r="AC460" s="38"/>
      <c r="AD460" s="38"/>
      <c r="AE460" s="38"/>
      <c r="AT460" s="17" t="s">
        <v>165</v>
      </c>
      <c r="AU460" s="17" t="s">
        <v>82</v>
      </c>
    </row>
    <row r="461" spans="1:51" s="13" customFormat="1" ht="12">
      <c r="A461" s="13"/>
      <c r="B461" s="236"/>
      <c r="C461" s="237"/>
      <c r="D461" s="232" t="s">
        <v>166</v>
      </c>
      <c r="E461" s="238" t="s">
        <v>19</v>
      </c>
      <c r="F461" s="239" t="s">
        <v>1728</v>
      </c>
      <c r="G461" s="237"/>
      <c r="H461" s="240">
        <v>6</v>
      </c>
      <c r="I461" s="241"/>
      <c r="J461" s="237"/>
      <c r="K461" s="237"/>
      <c r="L461" s="242"/>
      <c r="M461" s="243"/>
      <c r="N461" s="244"/>
      <c r="O461" s="244"/>
      <c r="P461" s="244"/>
      <c r="Q461" s="244"/>
      <c r="R461" s="244"/>
      <c r="S461" s="244"/>
      <c r="T461" s="245"/>
      <c r="U461" s="13"/>
      <c r="V461" s="13"/>
      <c r="W461" s="13"/>
      <c r="X461" s="13"/>
      <c r="Y461" s="13"/>
      <c r="Z461" s="13"/>
      <c r="AA461" s="13"/>
      <c r="AB461" s="13"/>
      <c r="AC461" s="13"/>
      <c r="AD461" s="13"/>
      <c r="AE461" s="13"/>
      <c r="AT461" s="246" t="s">
        <v>166</v>
      </c>
      <c r="AU461" s="246" t="s">
        <v>82</v>
      </c>
      <c r="AV461" s="13" t="s">
        <v>85</v>
      </c>
      <c r="AW461" s="13" t="s">
        <v>34</v>
      </c>
      <c r="AX461" s="13" t="s">
        <v>82</v>
      </c>
      <c r="AY461" s="246" t="s">
        <v>158</v>
      </c>
    </row>
    <row r="462" spans="1:65" s="2" customFormat="1" ht="16.5" customHeight="1">
      <c r="A462" s="38"/>
      <c r="B462" s="39"/>
      <c r="C462" s="219" t="s">
        <v>801</v>
      </c>
      <c r="D462" s="219" t="s">
        <v>159</v>
      </c>
      <c r="E462" s="220" t="s">
        <v>909</v>
      </c>
      <c r="F462" s="221" t="s">
        <v>910</v>
      </c>
      <c r="G462" s="222" t="s">
        <v>202</v>
      </c>
      <c r="H462" s="223">
        <v>3</v>
      </c>
      <c r="I462" s="224"/>
      <c r="J462" s="225">
        <f>ROUND(I462*H462,2)</f>
        <v>0</v>
      </c>
      <c r="K462" s="221" t="s">
        <v>19</v>
      </c>
      <c r="L462" s="44"/>
      <c r="M462" s="226" t="s">
        <v>19</v>
      </c>
      <c r="N462" s="227" t="s">
        <v>45</v>
      </c>
      <c r="O462" s="84"/>
      <c r="P462" s="228">
        <f>O462*H462</f>
        <v>0</v>
      </c>
      <c r="Q462" s="228">
        <v>0</v>
      </c>
      <c r="R462" s="228">
        <f>Q462*H462</f>
        <v>0</v>
      </c>
      <c r="S462" s="228">
        <v>0</v>
      </c>
      <c r="T462" s="229">
        <f>S462*H462</f>
        <v>0</v>
      </c>
      <c r="U462" s="38"/>
      <c r="V462" s="38"/>
      <c r="W462" s="38"/>
      <c r="X462" s="38"/>
      <c r="Y462" s="38"/>
      <c r="Z462" s="38"/>
      <c r="AA462" s="38"/>
      <c r="AB462" s="38"/>
      <c r="AC462" s="38"/>
      <c r="AD462" s="38"/>
      <c r="AE462" s="38"/>
      <c r="AR462" s="230" t="s">
        <v>236</v>
      </c>
      <c r="AT462" s="230" t="s">
        <v>159</v>
      </c>
      <c r="AU462" s="230" t="s">
        <v>82</v>
      </c>
      <c r="AY462" s="17" t="s">
        <v>158</v>
      </c>
      <c r="BE462" s="231">
        <f>IF(N462="základní",J462,0)</f>
        <v>0</v>
      </c>
      <c r="BF462" s="231">
        <f>IF(N462="snížená",J462,0)</f>
        <v>0</v>
      </c>
      <c r="BG462" s="231">
        <f>IF(N462="zákl. přenesená",J462,0)</f>
        <v>0</v>
      </c>
      <c r="BH462" s="231">
        <f>IF(N462="sníž. přenesená",J462,0)</f>
        <v>0</v>
      </c>
      <c r="BI462" s="231">
        <f>IF(N462="nulová",J462,0)</f>
        <v>0</v>
      </c>
      <c r="BJ462" s="17" t="s">
        <v>82</v>
      </c>
      <c r="BK462" s="231">
        <f>ROUND(I462*H462,2)</f>
        <v>0</v>
      </c>
      <c r="BL462" s="17" t="s">
        <v>236</v>
      </c>
      <c r="BM462" s="230" t="s">
        <v>911</v>
      </c>
    </row>
    <row r="463" spans="1:47" s="2" customFormat="1" ht="12">
      <c r="A463" s="38"/>
      <c r="B463" s="39"/>
      <c r="C463" s="40"/>
      <c r="D463" s="232" t="s">
        <v>165</v>
      </c>
      <c r="E463" s="40"/>
      <c r="F463" s="233" t="s">
        <v>910</v>
      </c>
      <c r="G463" s="40"/>
      <c r="H463" s="40"/>
      <c r="I463" s="136"/>
      <c r="J463" s="40"/>
      <c r="K463" s="40"/>
      <c r="L463" s="44"/>
      <c r="M463" s="234"/>
      <c r="N463" s="235"/>
      <c r="O463" s="84"/>
      <c r="P463" s="84"/>
      <c r="Q463" s="84"/>
      <c r="R463" s="84"/>
      <c r="S463" s="84"/>
      <c r="T463" s="85"/>
      <c r="U463" s="38"/>
      <c r="V463" s="38"/>
      <c r="W463" s="38"/>
      <c r="X463" s="38"/>
      <c r="Y463" s="38"/>
      <c r="Z463" s="38"/>
      <c r="AA463" s="38"/>
      <c r="AB463" s="38"/>
      <c r="AC463" s="38"/>
      <c r="AD463" s="38"/>
      <c r="AE463" s="38"/>
      <c r="AT463" s="17" t="s">
        <v>165</v>
      </c>
      <c r="AU463" s="17" t="s">
        <v>82</v>
      </c>
    </row>
    <row r="464" spans="1:65" s="2" customFormat="1" ht="16.5" customHeight="1">
      <c r="A464" s="38"/>
      <c r="B464" s="39"/>
      <c r="C464" s="259" t="s">
        <v>805</v>
      </c>
      <c r="D464" s="259" t="s">
        <v>199</v>
      </c>
      <c r="E464" s="260" t="s">
        <v>913</v>
      </c>
      <c r="F464" s="261" t="s">
        <v>914</v>
      </c>
      <c r="G464" s="262" t="s">
        <v>202</v>
      </c>
      <c r="H464" s="263">
        <v>3</v>
      </c>
      <c r="I464" s="264"/>
      <c r="J464" s="265">
        <f>ROUND(I464*H464,2)</f>
        <v>0</v>
      </c>
      <c r="K464" s="261" t="s">
        <v>19</v>
      </c>
      <c r="L464" s="266"/>
      <c r="M464" s="267" t="s">
        <v>19</v>
      </c>
      <c r="N464" s="268" t="s">
        <v>45</v>
      </c>
      <c r="O464" s="84"/>
      <c r="P464" s="228">
        <f>O464*H464</f>
        <v>0</v>
      </c>
      <c r="Q464" s="228">
        <v>0</v>
      </c>
      <c r="R464" s="228">
        <f>Q464*H464</f>
        <v>0</v>
      </c>
      <c r="S464" s="228">
        <v>0</v>
      </c>
      <c r="T464" s="229">
        <f>S464*H464</f>
        <v>0</v>
      </c>
      <c r="U464" s="38"/>
      <c r="V464" s="38"/>
      <c r="W464" s="38"/>
      <c r="X464" s="38"/>
      <c r="Y464" s="38"/>
      <c r="Z464" s="38"/>
      <c r="AA464" s="38"/>
      <c r="AB464" s="38"/>
      <c r="AC464" s="38"/>
      <c r="AD464" s="38"/>
      <c r="AE464" s="38"/>
      <c r="AR464" s="230" t="s">
        <v>241</v>
      </c>
      <c r="AT464" s="230" t="s">
        <v>199</v>
      </c>
      <c r="AU464" s="230" t="s">
        <v>82</v>
      </c>
      <c r="AY464" s="17" t="s">
        <v>158</v>
      </c>
      <c r="BE464" s="231">
        <f>IF(N464="základní",J464,0)</f>
        <v>0</v>
      </c>
      <c r="BF464" s="231">
        <f>IF(N464="snížená",J464,0)</f>
        <v>0</v>
      </c>
      <c r="BG464" s="231">
        <f>IF(N464="zákl. přenesená",J464,0)</f>
        <v>0</v>
      </c>
      <c r="BH464" s="231">
        <f>IF(N464="sníž. přenesená",J464,0)</f>
        <v>0</v>
      </c>
      <c r="BI464" s="231">
        <f>IF(N464="nulová",J464,0)</f>
        <v>0</v>
      </c>
      <c r="BJ464" s="17" t="s">
        <v>82</v>
      </c>
      <c r="BK464" s="231">
        <f>ROUND(I464*H464,2)</f>
        <v>0</v>
      </c>
      <c r="BL464" s="17" t="s">
        <v>236</v>
      </c>
      <c r="BM464" s="230" t="s">
        <v>915</v>
      </c>
    </row>
    <row r="465" spans="1:47" s="2" customFormat="1" ht="12">
      <c r="A465" s="38"/>
      <c r="B465" s="39"/>
      <c r="C465" s="40"/>
      <c r="D465" s="232" t="s">
        <v>165</v>
      </c>
      <c r="E465" s="40"/>
      <c r="F465" s="233" t="s">
        <v>914</v>
      </c>
      <c r="G465" s="40"/>
      <c r="H465" s="40"/>
      <c r="I465" s="136"/>
      <c r="J465" s="40"/>
      <c r="K465" s="40"/>
      <c r="L465" s="44"/>
      <c r="M465" s="234"/>
      <c r="N465" s="235"/>
      <c r="O465" s="84"/>
      <c r="P465" s="84"/>
      <c r="Q465" s="84"/>
      <c r="R465" s="84"/>
      <c r="S465" s="84"/>
      <c r="T465" s="85"/>
      <c r="U465" s="38"/>
      <c r="V465" s="38"/>
      <c r="W465" s="38"/>
      <c r="X465" s="38"/>
      <c r="Y465" s="38"/>
      <c r="Z465" s="38"/>
      <c r="AA465" s="38"/>
      <c r="AB465" s="38"/>
      <c r="AC465" s="38"/>
      <c r="AD465" s="38"/>
      <c r="AE465" s="38"/>
      <c r="AT465" s="17" t="s">
        <v>165</v>
      </c>
      <c r="AU465" s="17" t="s">
        <v>82</v>
      </c>
    </row>
    <row r="466" spans="1:51" s="13" customFormat="1" ht="12">
      <c r="A466" s="13"/>
      <c r="B466" s="236"/>
      <c r="C466" s="237"/>
      <c r="D466" s="232" t="s">
        <v>166</v>
      </c>
      <c r="E466" s="238" t="s">
        <v>19</v>
      </c>
      <c r="F466" s="239" t="s">
        <v>1663</v>
      </c>
      <c r="G466" s="237"/>
      <c r="H466" s="240">
        <v>3</v>
      </c>
      <c r="I466" s="241"/>
      <c r="J466" s="237"/>
      <c r="K466" s="237"/>
      <c r="L466" s="242"/>
      <c r="M466" s="243"/>
      <c r="N466" s="244"/>
      <c r="O466" s="244"/>
      <c r="P466" s="244"/>
      <c r="Q466" s="244"/>
      <c r="R466" s="244"/>
      <c r="S466" s="244"/>
      <c r="T466" s="245"/>
      <c r="U466" s="13"/>
      <c r="V466" s="13"/>
      <c r="W466" s="13"/>
      <c r="X466" s="13"/>
      <c r="Y466" s="13"/>
      <c r="Z466" s="13"/>
      <c r="AA466" s="13"/>
      <c r="AB466" s="13"/>
      <c r="AC466" s="13"/>
      <c r="AD466" s="13"/>
      <c r="AE466" s="13"/>
      <c r="AT466" s="246" t="s">
        <v>166</v>
      </c>
      <c r="AU466" s="246" t="s">
        <v>82</v>
      </c>
      <c r="AV466" s="13" t="s">
        <v>85</v>
      </c>
      <c r="AW466" s="13" t="s">
        <v>34</v>
      </c>
      <c r="AX466" s="13" t="s">
        <v>82</v>
      </c>
      <c r="AY466" s="246" t="s">
        <v>158</v>
      </c>
    </row>
    <row r="467" spans="1:65" s="2" customFormat="1" ht="21.75" customHeight="1">
      <c r="A467" s="38"/>
      <c r="B467" s="39"/>
      <c r="C467" s="219" t="s">
        <v>810</v>
      </c>
      <c r="D467" s="219" t="s">
        <v>159</v>
      </c>
      <c r="E467" s="220" t="s">
        <v>943</v>
      </c>
      <c r="F467" s="221" t="s">
        <v>944</v>
      </c>
      <c r="G467" s="222" t="s">
        <v>202</v>
      </c>
      <c r="H467" s="223">
        <v>1</v>
      </c>
      <c r="I467" s="224"/>
      <c r="J467" s="225">
        <f>ROUND(I467*H467,2)</f>
        <v>0</v>
      </c>
      <c r="K467" s="221" t="s">
        <v>213</v>
      </c>
      <c r="L467" s="44"/>
      <c r="M467" s="226" t="s">
        <v>19</v>
      </c>
      <c r="N467" s="227" t="s">
        <v>45</v>
      </c>
      <c r="O467" s="84"/>
      <c r="P467" s="228">
        <f>O467*H467</f>
        <v>0</v>
      </c>
      <c r="Q467" s="228">
        <v>0</v>
      </c>
      <c r="R467" s="228">
        <f>Q467*H467</f>
        <v>0</v>
      </c>
      <c r="S467" s="228">
        <v>0</v>
      </c>
      <c r="T467" s="229">
        <f>S467*H467</f>
        <v>0</v>
      </c>
      <c r="U467" s="38"/>
      <c r="V467" s="38"/>
      <c r="W467" s="38"/>
      <c r="X467" s="38"/>
      <c r="Y467" s="38"/>
      <c r="Z467" s="38"/>
      <c r="AA467" s="38"/>
      <c r="AB467" s="38"/>
      <c r="AC467" s="38"/>
      <c r="AD467" s="38"/>
      <c r="AE467" s="38"/>
      <c r="AR467" s="230" t="s">
        <v>236</v>
      </c>
      <c r="AT467" s="230" t="s">
        <v>159</v>
      </c>
      <c r="AU467" s="230" t="s">
        <v>82</v>
      </c>
      <c r="AY467" s="17" t="s">
        <v>158</v>
      </c>
      <c r="BE467" s="231">
        <f>IF(N467="základní",J467,0)</f>
        <v>0</v>
      </c>
      <c r="BF467" s="231">
        <f>IF(N467="snížená",J467,0)</f>
        <v>0</v>
      </c>
      <c r="BG467" s="231">
        <f>IF(N467="zákl. přenesená",J467,0)</f>
        <v>0</v>
      </c>
      <c r="BH467" s="231">
        <f>IF(N467="sníž. přenesená",J467,0)</f>
        <v>0</v>
      </c>
      <c r="BI467" s="231">
        <f>IF(N467="nulová",J467,0)</f>
        <v>0</v>
      </c>
      <c r="BJ467" s="17" t="s">
        <v>82</v>
      </c>
      <c r="BK467" s="231">
        <f>ROUND(I467*H467,2)</f>
        <v>0</v>
      </c>
      <c r="BL467" s="17" t="s">
        <v>236</v>
      </c>
      <c r="BM467" s="230" t="s">
        <v>945</v>
      </c>
    </row>
    <row r="468" spans="1:47" s="2" customFormat="1" ht="12">
      <c r="A468" s="38"/>
      <c r="B468" s="39"/>
      <c r="C468" s="40"/>
      <c r="D468" s="232" t="s">
        <v>165</v>
      </c>
      <c r="E468" s="40"/>
      <c r="F468" s="233" t="s">
        <v>944</v>
      </c>
      <c r="G468" s="40"/>
      <c r="H468" s="40"/>
      <c r="I468" s="136"/>
      <c r="J468" s="40"/>
      <c r="K468" s="40"/>
      <c r="L468" s="44"/>
      <c r="M468" s="234"/>
      <c r="N468" s="235"/>
      <c r="O468" s="84"/>
      <c r="P468" s="84"/>
      <c r="Q468" s="84"/>
      <c r="R468" s="84"/>
      <c r="S468" s="84"/>
      <c r="T468" s="85"/>
      <c r="U468" s="38"/>
      <c r="V468" s="38"/>
      <c r="W468" s="38"/>
      <c r="X468" s="38"/>
      <c r="Y468" s="38"/>
      <c r="Z468" s="38"/>
      <c r="AA468" s="38"/>
      <c r="AB468" s="38"/>
      <c r="AC468" s="38"/>
      <c r="AD468" s="38"/>
      <c r="AE468" s="38"/>
      <c r="AT468" s="17" t="s">
        <v>165</v>
      </c>
      <c r="AU468" s="17" t="s">
        <v>82</v>
      </c>
    </row>
    <row r="469" spans="1:51" s="13" customFormat="1" ht="12">
      <c r="A469" s="13"/>
      <c r="B469" s="236"/>
      <c r="C469" s="237"/>
      <c r="D469" s="232" t="s">
        <v>166</v>
      </c>
      <c r="E469" s="238" t="s">
        <v>19</v>
      </c>
      <c r="F469" s="239" t="s">
        <v>1650</v>
      </c>
      <c r="G469" s="237"/>
      <c r="H469" s="240">
        <v>1</v>
      </c>
      <c r="I469" s="241"/>
      <c r="J469" s="237"/>
      <c r="K469" s="237"/>
      <c r="L469" s="242"/>
      <c r="M469" s="243"/>
      <c r="N469" s="244"/>
      <c r="O469" s="244"/>
      <c r="P469" s="244"/>
      <c r="Q469" s="244"/>
      <c r="R469" s="244"/>
      <c r="S469" s="244"/>
      <c r="T469" s="245"/>
      <c r="U469" s="13"/>
      <c r="V469" s="13"/>
      <c r="W469" s="13"/>
      <c r="X469" s="13"/>
      <c r="Y469" s="13"/>
      <c r="Z469" s="13"/>
      <c r="AA469" s="13"/>
      <c r="AB469" s="13"/>
      <c r="AC469" s="13"/>
      <c r="AD469" s="13"/>
      <c r="AE469" s="13"/>
      <c r="AT469" s="246" t="s">
        <v>166</v>
      </c>
      <c r="AU469" s="246" t="s">
        <v>82</v>
      </c>
      <c r="AV469" s="13" t="s">
        <v>85</v>
      </c>
      <c r="AW469" s="13" t="s">
        <v>34</v>
      </c>
      <c r="AX469" s="13" t="s">
        <v>82</v>
      </c>
      <c r="AY469" s="246" t="s">
        <v>158</v>
      </c>
    </row>
    <row r="470" spans="1:65" s="2" customFormat="1" ht="21.75" customHeight="1">
      <c r="A470" s="38"/>
      <c r="B470" s="39"/>
      <c r="C470" s="219" t="s">
        <v>814</v>
      </c>
      <c r="D470" s="219" t="s">
        <v>159</v>
      </c>
      <c r="E470" s="220" t="s">
        <v>948</v>
      </c>
      <c r="F470" s="221" t="s">
        <v>949</v>
      </c>
      <c r="G470" s="222" t="s">
        <v>202</v>
      </c>
      <c r="H470" s="223">
        <v>4</v>
      </c>
      <c r="I470" s="224"/>
      <c r="J470" s="225">
        <f>ROUND(I470*H470,2)</f>
        <v>0</v>
      </c>
      <c r="K470" s="221" t="s">
        <v>213</v>
      </c>
      <c r="L470" s="44"/>
      <c r="M470" s="226" t="s">
        <v>19</v>
      </c>
      <c r="N470" s="227" t="s">
        <v>45</v>
      </c>
      <c r="O470" s="84"/>
      <c r="P470" s="228">
        <f>O470*H470</f>
        <v>0</v>
      </c>
      <c r="Q470" s="228">
        <v>0</v>
      </c>
      <c r="R470" s="228">
        <f>Q470*H470</f>
        <v>0</v>
      </c>
      <c r="S470" s="228">
        <v>0</v>
      </c>
      <c r="T470" s="229">
        <f>S470*H470</f>
        <v>0</v>
      </c>
      <c r="U470" s="38"/>
      <c r="V470" s="38"/>
      <c r="W470" s="38"/>
      <c r="X470" s="38"/>
      <c r="Y470" s="38"/>
      <c r="Z470" s="38"/>
      <c r="AA470" s="38"/>
      <c r="AB470" s="38"/>
      <c r="AC470" s="38"/>
      <c r="AD470" s="38"/>
      <c r="AE470" s="38"/>
      <c r="AR470" s="230" t="s">
        <v>236</v>
      </c>
      <c r="AT470" s="230" t="s">
        <v>159</v>
      </c>
      <c r="AU470" s="230" t="s">
        <v>82</v>
      </c>
      <c r="AY470" s="17" t="s">
        <v>158</v>
      </c>
      <c r="BE470" s="231">
        <f>IF(N470="základní",J470,0)</f>
        <v>0</v>
      </c>
      <c r="BF470" s="231">
        <f>IF(N470="snížená",J470,0)</f>
        <v>0</v>
      </c>
      <c r="BG470" s="231">
        <f>IF(N470="zákl. přenesená",J470,0)</f>
        <v>0</v>
      </c>
      <c r="BH470" s="231">
        <f>IF(N470="sníž. přenesená",J470,0)</f>
        <v>0</v>
      </c>
      <c r="BI470" s="231">
        <f>IF(N470="nulová",J470,0)</f>
        <v>0</v>
      </c>
      <c r="BJ470" s="17" t="s">
        <v>82</v>
      </c>
      <c r="BK470" s="231">
        <f>ROUND(I470*H470,2)</f>
        <v>0</v>
      </c>
      <c r="BL470" s="17" t="s">
        <v>236</v>
      </c>
      <c r="BM470" s="230" t="s">
        <v>950</v>
      </c>
    </row>
    <row r="471" spans="1:47" s="2" customFormat="1" ht="12">
      <c r="A471" s="38"/>
      <c r="B471" s="39"/>
      <c r="C471" s="40"/>
      <c r="D471" s="232" t="s">
        <v>165</v>
      </c>
      <c r="E471" s="40"/>
      <c r="F471" s="233" t="s">
        <v>949</v>
      </c>
      <c r="G471" s="40"/>
      <c r="H471" s="40"/>
      <c r="I471" s="136"/>
      <c r="J471" s="40"/>
      <c r="K471" s="40"/>
      <c r="L471" s="44"/>
      <c r="M471" s="234"/>
      <c r="N471" s="235"/>
      <c r="O471" s="84"/>
      <c r="P471" s="84"/>
      <c r="Q471" s="84"/>
      <c r="R471" s="84"/>
      <c r="S471" s="84"/>
      <c r="T471" s="85"/>
      <c r="U471" s="38"/>
      <c r="V471" s="38"/>
      <c r="W471" s="38"/>
      <c r="X471" s="38"/>
      <c r="Y471" s="38"/>
      <c r="Z471" s="38"/>
      <c r="AA471" s="38"/>
      <c r="AB471" s="38"/>
      <c r="AC471" s="38"/>
      <c r="AD471" s="38"/>
      <c r="AE471" s="38"/>
      <c r="AT471" s="17" t="s">
        <v>165</v>
      </c>
      <c r="AU471" s="17" t="s">
        <v>82</v>
      </c>
    </row>
    <row r="472" spans="1:51" s="13" customFormat="1" ht="12">
      <c r="A472" s="13"/>
      <c r="B472" s="236"/>
      <c r="C472" s="237"/>
      <c r="D472" s="232" t="s">
        <v>166</v>
      </c>
      <c r="E472" s="238" t="s">
        <v>19</v>
      </c>
      <c r="F472" s="239" t="s">
        <v>1729</v>
      </c>
      <c r="G472" s="237"/>
      <c r="H472" s="240">
        <v>4</v>
      </c>
      <c r="I472" s="241"/>
      <c r="J472" s="237"/>
      <c r="K472" s="237"/>
      <c r="L472" s="242"/>
      <c r="M472" s="243"/>
      <c r="N472" s="244"/>
      <c r="O472" s="244"/>
      <c r="P472" s="244"/>
      <c r="Q472" s="244"/>
      <c r="R472" s="244"/>
      <c r="S472" s="244"/>
      <c r="T472" s="245"/>
      <c r="U472" s="13"/>
      <c r="V472" s="13"/>
      <c r="W472" s="13"/>
      <c r="X472" s="13"/>
      <c r="Y472" s="13"/>
      <c r="Z472" s="13"/>
      <c r="AA472" s="13"/>
      <c r="AB472" s="13"/>
      <c r="AC472" s="13"/>
      <c r="AD472" s="13"/>
      <c r="AE472" s="13"/>
      <c r="AT472" s="246" t="s">
        <v>166</v>
      </c>
      <c r="AU472" s="246" t="s">
        <v>82</v>
      </c>
      <c r="AV472" s="13" t="s">
        <v>85</v>
      </c>
      <c r="AW472" s="13" t="s">
        <v>34</v>
      </c>
      <c r="AX472" s="13" t="s">
        <v>82</v>
      </c>
      <c r="AY472" s="246" t="s">
        <v>158</v>
      </c>
    </row>
    <row r="473" spans="1:65" s="2" customFormat="1" ht="21.75" customHeight="1">
      <c r="A473" s="38"/>
      <c r="B473" s="39"/>
      <c r="C473" s="219" t="s">
        <v>255</v>
      </c>
      <c r="D473" s="219" t="s">
        <v>159</v>
      </c>
      <c r="E473" s="220" t="s">
        <v>953</v>
      </c>
      <c r="F473" s="221" t="s">
        <v>954</v>
      </c>
      <c r="G473" s="222" t="s">
        <v>202</v>
      </c>
      <c r="H473" s="223">
        <v>3</v>
      </c>
      <c r="I473" s="224"/>
      <c r="J473" s="225">
        <f>ROUND(I473*H473,2)</f>
        <v>0</v>
      </c>
      <c r="K473" s="221" t="s">
        <v>213</v>
      </c>
      <c r="L473" s="44"/>
      <c r="M473" s="226" t="s">
        <v>19</v>
      </c>
      <c r="N473" s="227" t="s">
        <v>45</v>
      </c>
      <c r="O473" s="84"/>
      <c r="P473" s="228">
        <f>O473*H473</f>
        <v>0</v>
      </c>
      <c r="Q473" s="228">
        <v>0</v>
      </c>
      <c r="R473" s="228">
        <f>Q473*H473</f>
        <v>0</v>
      </c>
      <c r="S473" s="228">
        <v>0</v>
      </c>
      <c r="T473" s="229">
        <f>S473*H473</f>
        <v>0</v>
      </c>
      <c r="U473" s="38"/>
      <c r="V473" s="38"/>
      <c r="W473" s="38"/>
      <c r="X473" s="38"/>
      <c r="Y473" s="38"/>
      <c r="Z473" s="38"/>
      <c r="AA473" s="38"/>
      <c r="AB473" s="38"/>
      <c r="AC473" s="38"/>
      <c r="AD473" s="38"/>
      <c r="AE473" s="38"/>
      <c r="AR473" s="230" t="s">
        <v>236</v>
      </c>
      <c r="AT473" s="230" t="s">
        <v>159</v>
      </c>
      <c r="AU473" s="230" t="s">
        <v>82</v>
      </c>
      <c r="AY473" s="17" t="s">
        <v>158</v>
      </c>
      <c r="BE473" s="231">
        <f>IF(N473="základní",J473,0)</f>
        <v>0</v>
      </c>
      <c r="BF473" s="231">
        <f>IF(N473="snížená",J473,0)</f>
        <v>0</v>
      </c>
      <c r="BG473" s="231">
        <f>IF(N473="zákl. přenesená",J473,0)</f>
        <v>0</v>
      </c>
      <c r="BH473" s="231">
        <f>IF(N473="sníž. přenesená",J473,0)</f>
        <v>0</v>
      </c>
      <c r="BI473" s="231">
        <f>IF(N473="nulová",J473,0)</f>
        <v>0</v>
      </c>
      <c r="BJ473" s="17" t="s">
        <v>82</v>
      </c>
      <c r="BK473" s="231">
        <f>ROUND(I473*H473,2)</f>
        <v>0</v>
      </c>
      <c r="BL473" s="17" t="s">
        <v>236</v>
      </c>
      <c r="BM473" s="230" t="s">
        <v>955</v>
      </c>
    </row>
    <row r="474" spans="1:47" s="2" customFormat="1" ht="12">
      <c r="A474" s="38"/>
      <c r="B474" s="39"/>
      <c r="C474" s="40"/>
      <c r="D474" s="232" t="s">
        <v>165</v>
      </c>
      <c r="E474" s="40"/>
      <c r="F474" s="233" t="s">
        <v>954</v>
      </c>
      <c r="G474" s="40"/>
      <c r="H474" s="40"/>
      <c r="I474" s="136"/>
      <c r="J474" s="40"/>
      <c r="K474" s="40"/>
      <c r="L474" s="44"/>
      <c r="M474" s="234"/>
      <c r="N474" s="235"/>
      <c r="O474" s="84"/>
      <c r="P474" s="84"/>
      <c r="Q474" s="84"/>
      <c r="R474" s="84"/>
      <c r="S474" s="84"/>
      <c r="T474" s="85"/>
      <c r="U474" s="38"/>
      <c r="V474" s="38"/>
      <c r="W474" s="38"/>
      <c r="X474" s="38"/>
      <c r="Y474" s="38"/>
      <c r="Z474" s="38"/>
      <c r="AA474" s="38"/>
      <c r="AB474" s="38"/>
      <c r="AC474" s="38"/>
      <c r="AD474" s="38"/>
      <c r="AE474" s="38"/>
      <c r="AT474" s="17" t="s">
        <v>165</v>
      </c>
      <c r="AU474" s="17" t="s">
        <v>82</v>
      </c>
    </row>
    <row r="475" spans="1:51" s="13" customFormat="1" ht="12">
      <c r="A475" s="13"/>
      <c r="B475" s="236"/>
      <c r="C475" s="237"/>
      <c r="D475" s="232" t="s">
        <v>166</v>
      </c>
      <c r="E475" s="238" t="s">
        <v>19</v>
      </c>
      <c r="F475" s="239" t="s">
        <v>1719</v>
      </c>
      <c r="G475" s="237"/>
      <c r="H475" s="240">
        <v>3</v>
      </c>
      <c r="I475" s="241"/>
      <c r="J475" s="237"/>
      <c r="K475" s="237"/>
      <c r="L475" s="242"/>
      <c r="M475" s="243"/>
      <c r="N475" s="244"/>
      <c r="O475" s="244"/>
      <c r="P475" s="244"/>
      <c r="Q475" s="244"/>
      <c r="R475" s="244"/>
      <c r="S475" s="244"/>
      <c r="T475" s="245"/>
      <c r="U475" s="13"/>
      <c r="V475" s="13"/>
      <c r="W475" s="13"/>
      <c r="X475" s="13"/>
      <c r="Y475" s="13"/>
      <c r="Z475" s="13"/>
      <c r="AA475" s="13"/>
      <c r="AB475" s="13"/>
      <c r="AC475" s="13"/>
      <c r="AD475" s="13"/>
      <c r="AE475" s="13"/>
      <c r="AT475" s="246" t="s">
        <v>166</v>
      </c>
      <c r="AU475" s="246" t="s">
        <v>82</v>
      </c>
      <c r="AV475" s="13" t="s">
        <v>85</v>
      </c>
      <c r="AW475" s="13" t="s">
        <v>34</v>
      </c>
      <c r="AX475" s="13" t="s">
        <v>82</v>
      </c>
      <c r="AY475" s="246" t="s">
        <v>158</v>
      </c>
    </row>
    <row r="476" spans="1:65" s="2" customFormat="1" ht="44.25" customHeight="1">
      <c r="A476" s="38"/>
      <c r="B476" s="39"/>
      <c r="C476" s="219" t="s">
        <v>821</v>
      </c>
      <c r="D476" s="219" t="s">
        <v>159</v>
      </c>
      <c r="E476" s="220" t="s">
        <v>410</v>
      </c>
      <c r="F476" s="221" t="s">
        <v>1427</v>
      </c>
      <c r="G476" s="222" t="s">
        <v>202</v>
      </c>
      <c r="H476" s="223">
        <v>1</v>
      </c>
      <c r="I476" s="224"/>
      <c r="J476" s="225">
        <f>ROUND(I476*H476,2)</f>
        <v>0</v>
      </c>
      <c r="K476" s="221" t="s">
        <v>19</v>
      </c>
      <c r="L476" s="44"/>
      <c r="M476" s="226" t="s">
        <v>19</v>
      </c>
      <c r="N476" s="227" t="s">
        <v>45</v>
      </c>
      <c r="O476" s="84"/>
      <c r="P476" s="228">
        <f>O476*H476</f>
        <v>0</v>
      </c>
      <c r="Q476" s="228">
        <v>0.8901</v>
      </c>
      <c r="R476" s="228">
        <f>Q476*H476</f>
        <v>0.8901</v>
      </c>
      <c r="S476" s="228">
        <v>0</v>
      </c>
      <c r="T476" s="229">
        <f>S476*H476</f>
        <v>0</v>
      </c>
      <c r="U476" s="38"/>
      <c r="V476" s="38"/>
      <c r="W476" s="38"/>
      <c r="X476" s="38"/>
      <c r="Y476" s="38"/>
      <c r="Z476" s="38"/>
      <c r="AA476" s="38"/>
      <c r="AB476" s="38"/>
      <c r="AC476" s="38"/>
      <c r="AD476" s="38"/>
      <c r="AE476" s="38"/>
      <c r="AR476" s="230" t="s">
        <v>236</v>
      </c>
      <c r="AT476" s="230" t="s">
        <v>159</v>
      </c>
      <c r="AU476" s="230" t="s">
        <v>82</v>
      </c>
      <c r="AY476" s="17" t="s">
        <v>158</v>
      </c>
      <c r="BE476" s="231">
        <f>IF(N476="základní",J476,0)</f>
        <v>0</v>
      </c>
      <c r="BF476" s="231">
        <f>IF(N476="snížená",J476,0)</f>
        <v>0</v>
      </c>
      <c r="BG476" s="231">
        <f>IF(N476="zákl. přenesená",J476,0)</f>
        <v>0</v>
      </c>
      <c r="BH476" s="231">
        <f>IF(N476="sníž. přenesená",J476,0)</f>
        <v>0</v>
      </c>
      <c r="BI476" s="231">
        <f>IF(N476="nulová",J476,0)</f>
        <v>0</v>
      </c>
      <c r="BJ476" s="17" t="s">
        <v>82</v>
      </c>
      <c r="BK476" s="231">
        <f>ROUND(I476*H476,2)</f>
        <v>0</v>
      </c>
      <c r="BL476" s="17" t="s">
        <v>236</v>
      </c>
      <c r="BM476" s="230" t="s">
        <v>1428</v>
      </c>
    </row>
    <row r="477" spans="1:47" s="2" customFormat="1" ht="12">
      <c r="A477" s="38"/>
      <c r="B477" s="39"/>
      <c r="C477" s="40"/>
      <c r="D477" s="232" t="s">
        <v>165</v>
      </c>
      <c r="E477" s="40"/>
      <c r="F477" s="233" t="s">
        <v>1427</v>
      </c>
      <c r="G477" s="40"/>
      <c r="H477" s="40"/>
      <c r="I477" s="136"/>
      <c r="J477" s="40"/>
      <c r="K477" s="40"/>
      <c r="L477" s="44"/>
      <c r="M477" s="234"/>
      <c r="N477" s="235"/>
      <c r="O477" s="84"/>
      <c r="P477" s="84"/>
      <c r="Q477" s="84"/>
      <c r="R477" s="84"/>
      <c r="S477" s="84"/>
      <c r="T477" s="85"/>
      <c r="U477" s="38"/>
      <c r="V477" s="38"/>
      <c r="W477" s="38"/>
      <c r="X477" s="38"/>
      <c r="Y477" s="38"/>
      <c r="Z477" s="38"/>
      <c r="AA477" s="38"/>
      <c r="AB477" s="38"/>
      <c r="AC477" s="38"/>
      <c r="AD477" s="38"/>
      <c r="AE477" s="38"/>
      <c r="AT477" s="17" t="s">
        <v>165</v>
      </c>
      <c r="AU477" s="17" t="s">
        <v>82</v>
      </c>
    </row>
    <row r="478" spans="1:47" s="2" customFormat="1" ht="12">
      <c r="A478" s="38"/>
      <c r="B478" s="39"/>
      <c r="C478" s="40"/>
      <c r="D478" s="232" t="s">
        <v>216</v>
      </c>
      <c r="E478" s="40"/>
      <c r="F478" s="258" t="s">
        <v>413</v>
      </c>
      <c r="G478" s="40"/>
      <c r="H478" s="40"/>
      <c r="I478" s="136"/>
      <c r="J478" s="40"/>
      <c r="K478" s="40"/>
      <c r="L478" s="44"/>
      <c r="M478" s="234"/>
      <c r="N478" s="235"/>
      <c r="O478" s="84"/>
      <c r="P478" s="84"/>
      <c r="Q478" s="84"/>
      <c r="R478" s="84"/>
      <c r="S478" s="84"/>
      <c r="T478" s="85"/>
      <c r="U478" s="38"/>
      <c r="V478" s="38"/>
      <c r="W478" s="38"/>
      <c r="X478" s="38"/>
      <c r="Y478" s="38"/>
      <c r="Z478" s="38"/>
      <c r="AA478" s="38"/>
      <c r="AB478" s="38"/>
      <c r="AC478" s="38"/>
      <c r="AD478" s="38"/>
      <c r="AE478" s="38"/>
      <c r="AT478" s="17" t="s">
        <v>216</v>
      </c>
      <c r="AU478" s="17" t="s">
        <v>82</v>
      </c>
    </row>
    <row r="479" spans="1:51" s="13" customFormat="1" ht="12">
      <c r="A479" s="13"/>
      <c r="B479" s="236"/>
      <c r="C479" s="237"/>
      <c r="D479" s="232" t="s">
        <v>166</v>
      </c>
      <c r="E479" s="238" t="s">
        <v>19</v>
      </c>
      <c r="F479" s="239" t="s">
        <v>1650</v>
      </c>
      <c r="G479" s="237"/>
      <c r="H479" s="240">
        <v>1</v>
      </c>
      <c r="I479" s="241"/>
      <c r="J479" s="237"/>
      <c r="K479" s="237"/>
      <c r="L479" s="242"/>
      <c r="M479" s="243"/>
      <c r="N479" s="244"/>
      <c r="O479" s="244"/>
      <c r="P479" s="244"/>
      <c r="Q479" s="244"/>
      <c r="R479" s="244"/>
      <c r="S479" s="244"/>
      <c r="T479" s="245"/>
      <c r="U479" s="13"/>
      <c r="V479" s="13"/>
      <c r="W479" s="13"/>
      <c r="X479" s="13"/>
      <c r="Y479" s="13"/>
      <c r="Z479" s="13"/>
      <c r="AA479" s="13"/>
      <c r="AB479" s="13"/>
      <c r="AC479" s="13"/>
      <c r="AD479" s="13"/>
      <c r="AE479" s="13"/>
      <c r="AT479" s="246" t="s">
        <v>166</v>
      </c>
      <c r="AU479" s="246" t="s">
        <v>82</v>
      </c>
      <c r="AV479" s="13" t="s">
        <v>85</v>
      </c>
      <c r="AW479" s="13" t="s">
        <v>34</v>
      </c>
      <c r="AX479" s="13" t="s">
        <v>82</v>
      </c>
      <c r="AY479" s="246" t="s">
        <v>158</v>
      </c>
    </row>
    <row r="480" spans="1:65" s="2" customFormat="1" ht="44.25" customHeight="1">
      <c r="A480" s="38"/>
      <c r="B480" s="39"/>
      <c r="C480" s="219" t="s">
        <v>826</v>
      </c>
      <c r="D480" s="219" t="s">
        <v>159</v>
      </c>
      <c r="E480" s="220" t="s">
        <v>1429</v>
      </c>
      <c r="F480" s="221" t="s">
        <v>1430</v>
      </c>
      <c r="G480" s="222" t="s">
        <v>202</v>
      </c>
      <c r="H480" s="223">
        <v>3</v>
      </c>
      <c r="I480" s="224"/>
      <c r="J480" s="225">
        <f>ROUND(I480*H480,2)</f>
        <v>0</v>
      </c>
      <c r="K480" s="221" t="s">
        <v>19</v>
      </c>
      <c r="L480" s="44"/>
      <c r="M480" s="226" t="s">
        <v>19</v>
      </c>
      <c r="N480" s="227" t="s">
        <v>45</v>
      </c>
      <c r="O480" s="84"/>
      <c r="P480" s="228">
        <f>O480*H480</f>
        <v>0</v>
      </c>
      <c r="Q480" s="228">
        <v>0</v>
      </c>
      <c r="R480" s="228">
        <f>Q480*H480</f>
        <v>0</v>
      </c>
      <c r="S480" s="228">
        <v>0</v>
      </c>
      <c r="T480" s="229">
        <f>S480*H480</f>
        <v>0</v>
      </c>
      <c r="U480" s="38"/>
      <c r="V480" s="38"/>
      <c r="W480" s="38"/>
      <c r="X480" s="38"/>
      <c r="Y480" s="38"/>
      <c r="Z480" s="38"/>
      <c r="AA480" s="38"/>
      <c r="AB480" s="38"/>
      <c r="AC480" s="38"/>
      <c r="AD480" s="38"/>
      <c r="AE480" s="38"/>
      <c r="AR480" s="230" t="s">
        <v>236</v>
      </c>
      <c r="AT480" s="230" t="s">
        <v>159</v>
      </c>
      <c r="AU480" s="230" t="s">
        <v>82</v>
      </c>
      <c r="AY480" s="17" t="s">
        <v>158</v>
      </c>
      <c r="BE480" s="231">
        <f>IF(N480="základní",J480,0)</f>
        <v>0</v>
      </c>
      <c r="BF480" s="231">
        <f>IF(N480="snížená",J480,0)</f>
        <v>0</v>
      </c>
      <c r="BG480" s="231">
        <f>IF(N480="zákl. přenesená",J480,0)</f>
        <v>0</v>
      </c>
      <c r="BH480" s="231">
        <f>IF(N480="sníž. přenesená",J480,0)</f>
        <v>0</v>
      </c>
      <c r="BI480" s="231">
        <f>IF(N480="nulová",J480,0)</f>
        <v>0</v>
      </c>
      <c r="BJ480" s="17" t="s">
        <v>82</v>
      </c>
      <c r="BK480" s="231">
        <f>ROUND(I480*H480,2)</f>
        <v>0</v>
      </c>
      <c r="BL480" s="17" t="s">
        <v>236</v>
      </c>
      <c r="BM480" s="230" t="s">
        <v>1431</v>
      </c>
    </row>
    <row r="481" spans="1:47" s="2" customFormat="1" ht="12">
      <c r="A481" s="38"/>
      <c r="B481" s="39"/>
      <c r="C481" s="40"/>
      <c r="D481" s="232" t="s">
        <v>165</v>
      </c>
      <c r="E481" s="40"/>
      <c r="F481" s="233" t="s">
        <v>1430</v>
      </c>
      <c r="G481" s="40"/>
      <c r="H481" s="40"/>
      <c r="I481" s="136"/>
      <c r="J481" s="40"/>
      <c r="K481" s="40"/>
      <c r="L481" s="44"/>
      <c r="M481" s="234"/>
      <c r="N481" s="235"/>
      <c r="O481" s="84"/>
      <c r="P481" s="84"/>
      <c r="Q481" s="84"/>
      <c r="R481" s="84"/>
      <c r="S481" s="84"/>
      <c r="T481" s="85"/>
      <c r="U481" s="38"/>
      <c r="V481" s="38"/>
      <c r="W481" s="38"/>
      <c r="X481" s="38"/>
      <c r="Y481" s="38"/>
      <c r="Z481" s="38"/>
      <c r="AA481" s="38"/>
      <c r="AB481" s="38"/>
      <c r="AC481" s="38"/>
      <c r="AD481" s="38"/>
      <c r="AE481" s="38"/>
      <c r="AT481" s="17" t="s">
        <v>165</v>
      </c>
      <c r="AU481" s="17" t="s">
        <v>82</v>
      </c>
    </row>
    <row r="482" spans="1:51" s="13" customFormat="1" ht="12">
      <c r="A482" s="13"/>
      <c r="B482" s="236"/>
      <c r="C482" s="237"/>
      <c r="D482" s="232" t="s">
        <v>166</v>
      </c>
      <c r="E482" s="238" t="s">
        <v>19</v>
      </c>
      <c r="F482" s="239" t="s">
        <v>1719</v>
      </c>
      <c r="G482" s="237"/>
      <c r="H482" s="240">
        <v>3</v>
      </c>
      <c r="I482" s="241"/>
      <c r="J482" s="237"/>
      <c r="K482" s="237"/>
      <c r="L482" s="242"/>
      <c r="M482" s="243"/>
      <c r="N482" s="244"/>
      <c r="O482" s="244"/>
      <c r="P482" s="244"/>
      <c r="Q482" s="244"/>
      <c r="R482" s="244"/>
      <c r="S482" s="244"/>
      <c r="T482" s="245"/>
      <c r="U482" s="13"/>
      <c r="V482" s="13"/>
      <c r="W482" s="13"/>
      <c r="X482" s="13"/>
      <c r="Y482" s="13"/>
      <c r="Z482" s="13"/>
      <c r="AA482" s="13"/>
      <c r="AB482" s="13"/>
      <c r="AC482" s="13"/>
      <c r="AD482" s="13"/>
      <c r="AE482" s="13"/>
      <c r="AT482" s="246" t="s">
        <v>166</v>
      </c>
      <c r="AU482" s="246" t="s">
        <v>82</v>
      </c>
      <c r="AV482" s="13" t="s">
        <v>85</v>
      </c>
      <c r="AW482" s="13" t="s">
        <v>34</v>
      </c>
      <c r="AX482" s="13" t="s">
        <v>82</v>
      </c>
      <c r="AY482" s="246" t="s">
        <v>158</v>
      </c>
    </row>
    <row r="483" spans="1:65" s="2" customFormat="1" ht="55.5" customHeight="1">
      <c r="A483" s="38"/>
      <c r="B483" s="39"/>
      <c r="C483" s="219" t="s">
        <v>830</v>
      </c>
      <c r="D483" s="219" t="s">
        <v>159</v>
      </c>
      <c r="E483" s="220" t="s">
        <v>416</v>
      </c>
      <c r="F483" s="221" t="s">
        <v>1433</v>
      </c>
      <c r="G483" s="222" t="s">
        <v>202</v>
      </c>
      <c r="H483" s="223">
        <v>3</v>
      </c>
      <c r="I483" s="224"/>
      <c r="J483" s="225">
        <f>ROUND(I483*H483,2)</f>
        <v>0</v>
      </c>
      <c r="K483" s="221" t="s">
        <v>19</v>
      </c>
      <c r="L483" s="44"/>
      <c r="M483" s="226" t="s">
        <v>19</v>
      </c>
      <c r="N483" s="227" t="s">
        <v>45</v>
      </c>
      <c r="O483" s="84"/>
      <c r="P483" s="228">
        <f>O483*H483</f>
        <v>0</v>
      </c>
      <c r="Q483" s="228">
        <v>0</v>
      </c>
      <c r="R483" s="228">
        <f>Q483*H483</f>
        <v>0</v>
      </c>
      <c r="S483" s="228">
        <v>0</v>
      </c>
      <c r="T483" s="229">
        <f>S483*H483</f>
        <v>0</v>
      </c>
      <c r="U483" s="38"/>
      <c r="V483" s="38"/>
      <c r="W483" s="38"/>
      <c r="X483" s="38"/>
      <c r="Y483" s="38"/>
      <c r="Z483" s="38"/>
      <c r="AA483" s="38"/>
      <c r="AB483" s="38"/>
      <c r="AC483" s="38"/>
      <c r="AD483" s="38"/>
      <c r="AE483" s="38"/>
      <c r="AR483" s="230" t="s">
        <v>236</v>
      </c>
      <c r="AT483" s="230" t="s">
        <v>159</v>
      </c>
      <c r="AU483" s="230" t="s">
        <v>82</v>
      </c>
      <c r="AY483" s="17" t="s">
        <v>158</v>
      </c>
      <c r="BE483" s="231">
        <f>IF(N483="základní",J483,0)</f>
        <v>0</v>
      </c>
      <c r="BF483" s="231">
        <f>IF(N483="snížená",J483,0)</f>
        <v>0</v>
      </c>
      <c r="BG483" s="231">
        <f>IF(N483="zákl. přenesená",J483,0)</f>
        <v>0</v>
      </c>
      <c r="BH483" s="231">
        <f>IF(N483="sníž. přenesená",J483,0)</f>
        <v>0</v>
      </c>
      <c r="BI483" s="231">
        <f>IF(N483="nulová",J483,0)</f>
        <v>0</v>
      </c>
      <c r="BJ483" s="17" t="s">
        <v>82</v>
      </c>
      <c r="BK483" s="231">
        <f>ROUND(I483*H483,2)</f>
        <v>0</v>
      </c>
      <c r="BL483" s="17" t="s">
        <v>236</v>
      </c>
      <c r="BM483" s="230" t="s">
        <v>1434</v>
      </c>
    </row>
    <row r="484" spans="1:47" s="2" customFormat="1" ht="12">
      <c r="A484" s="38"/>
      <c r="B484" s="39"/>
      <c r="C484" s="40"/>
      <c r="D484" s="232" t="s">
        <v>165</v>
      </c>
      <c r="E484" s="40"/>
      <c r="F484" s="233" t="s">
        <v>1433</v>
      </c>
      <c r="G484" s="40"/>
      <c r="H484" s="40"/>
      <c r="I484" s="136"/>
      <c r="J484" s="40"/>
      <c r="K484" s="40"/>
      <c r="L484" s="44"/>
      <c r="M484" s="234"/>
      <c r="N484" s="235"/>
      <c r="O484" s="84"/>
      <c r="P484" s="84"/>
      <c r="Q484" s="84"/>
      <c r="R484" s="84"/>
      <c r="S484" s="84"/>
      <c r="T484" s="85"/>
      <c r="U484" s="38"/>
      <c r="V484" s="38"/>
      <c r="W484" s="38"/>
      <c r="X484" s="38"/>
      <c r="Y484" s="38"/>
      <c r="Z484" s="38"/>
      <c r="AA484" s="38"/>
      <c r="AB484" s="38"/>
      <c r="AC484" s="38"/>
      <c r="AD484" s="38"/>
      <c r="AE484" s="38"/>
      <c r="AT484" s="17" t="s">
        <v>165</v>
      </c>
      <c r="AU484" s="17" t="s">
        <v>82</v>
      </c>
    </row>
    <row r="485" spans="1:51" s="13" customFormat="1" ht="12">
      <c r="A485" s="13"/>
      <c r="B485" s="236"/>
      <c r="C485" s="237"/>
      <c r="D485" s="232" t="s">
        <v>166</v>
      </c>
      <c r="E485" s="238" t="s">
        <v>19</v>
      </c>
      <c r="F485" s="239" t="s">
        <v>1719</v>
      </c>
      <c r="G485" s="237"/>
      <c r="H485" s="240">
        <v>3</v>
      </c>
      <c r="I485" s="241"/>
      <c r="J485" s="237"/>
      <c r="K485" s="237"/>
      <c r="L485" s="242"/>
      <c r="M485" s="243"/>
      <c r="N485" s="244"/>
      <c r="O485" s="244"/>
      <c r="P485" s="244"/>
      <c r="Q485" s="244"/>
      <c r="R485" s="244"/>
      <c r="S485" s="244"/>
      <c r="T485" s="245"/>
      <c r="U485" s="13"/>
      <c r="V485" s="13"/>
      <c r="W485" s="13"/>
      <c r="X485" s="13"/>
      <c r="Y485" s="13"/>
      <c r="Z485" s="13"/>
      <c r="AA485" s="13"/>
      <c r="AB485" s="13"/>
      <c r="AC485" s="13"/>
      <c r="AD485" s="13"/>
      <c r="AE485" s="13"/>
      <c r="AT485" s="246" t="s">
        <v>166</v>
      </c>
      <c r="AU485" s="246" t="s">
        <v>82</v>
      </c>
      <c r="AV485" s="13" t="s">
        <v>85</v>
      </c>
      <c r="AW485" s="13" t="s">
        <v>34</v>
      </c>
      <c r="AX485" s="13" t="s">
        <v>82</v>
      </c>
      <c r="AY485" s="246" t="s">
        <v>158</v>
      </c>
    </row>
    <row r="486" spans="1:65" s="2" customFormat="1" ht="16.5" customHeight="1">
      <c r="A486" s="38"/>
      <c r="B486" s="39"/>
      <c r="C486" s="219" t="s">
        <v>835</v>
      </c>
      <c r="D486" s="219" t="s">
        <v>159</v>
      </c>
      <c r="E486" s="220" t="s">
        <v>975</v>
      </c>
      <c r="F486" s="221" t="s">
        <v>976</v>
      </c>
      <c r="G486" s="222" t="s">
        <v>977</v>
      </c>
      <c r="H486" s="223">
        <v>1</v>
      </c>
      <c r="I486" s="224"/>
      <c r="J486" s="225">
        <f>ROUND(I486*H486,2)</f>
        <v>0</v>
      </c>
      <c r="K486" s="221" t="s">
        <v>19</v>
      </c>
      <c r="L486" s="44"/>
      <c r="M486" s="226" t="s">
        <v>19</v>
      </c>
      <c r="N486" s="227" t="s">
        <v>45</v>
      </c>
      <c r="O486" s="84"/>
      <c r="P486" s="228">
        <f>O486*H486</f>
        <v>0</v>
      </c>
      <c r="Q486" s="228">
        <v>0</v>
      </c>
      <c r="R486" s="228">
        <f>Q486*H486</f>
        <v>0</v>
      </c>
      <c r="S486" s="228">
        <v>0</v>
      </c>
      <c r="T486" s="229">
        <f>S486*H486</f>
        <v>0</v>
      </c>
      <c r="U486" s="38"/>
      <c r="V486" s="38"/>
      <c r="W486" s="38"/>
      <c r="X486" s="38"/>
      <c r="Y486" s="38"/>
      <c r="Z486" s="38"/>
      <c r="AA486" s="38"/>
      <c r="AB486" s="38"/>
      <c r="AC486" s="38"/>
      <c r="AD486" s="38"/>
      <c r="AE486" s="38"/>
      <c r="AR486" s="230" t="s">
        <v>236</v>
      </c>
      <c r="AT486" s="230" t="s">
        <v>159</v>
      </c>
      <c r="AU486" s="230" t="s">
        <v>82</v>
      </c>
      <c r="AY486" s="17" t="s">
        <v>158</v>
      </c>
      <c r="BE486" s="231">
        <f>IF(N486="základní",J486,0)</f>
        <v>0</v>
      </c>
      <c r="BF486" s="231">
        <f>IF(N486="snížená",J486,0)</f>
        <v>0</v>
      </c>
      <c r="BG486" s="231">
        <f>IF(N486="zákl. přenesená",J486,0)</f>
        <v>0</v>
      </c>
      <c r="BH486" s="231">
        <f>IF(N486="sníž. přenesená",J486,0)</f>
        <v>0</v>
      </c>
      <c r="BI486" s="231">
        <f>IF(N486="nulová",J486,0)</f>
        <v>0</v>
      </c>
      <c r="BJ486" s="17" t="s">
        <v>82</v>
      </c>
      <c r="BK486" s="231">
        <f>ROUND(I486*H486,2)</f>
        <v>0</v>
      </c>
      <c r="BL486" s="17" t="s">
        <v>236</v>
      </c>
      <c r="BM486" s="230" t="s">
        <v>978</v>
      </c>
    </row>
    <row r="487" spans="1:47" s="2" customFormat="1" ht="12">
      <c r="A487" s="38"/>
      <c r="B487" s="39"/>
      <c r="C487" s="40"/>
      <c r="D487" s="232" t="s">
        <v>165</v>
      </c>
      <c r="E487" s="40"/>
      <c r="F487" s="233" t="s">
        <v>979</v>
      </c>
      <c r="G487" s="40"/>
      <c r="H487" s="40"/>
      <c r="I487" s="136"/>
      <c r="J487" s="40"/>
      <c r="K487" s="40"/>
      <c r="L487" s="44"/>
      <c r="M487" s="234"/>
      <c r="N487" s="235"/>
      <c r="O487" s="84"/>
      <c r="P487" s="84"/>
      <c r="Q487" s="84"/>
      <c r="R487" s="84"/>
      <c r="S487" s="84"/>
      <c r="T487" s="85"/>
      <c r="U487" s="38"/>
      <c r="V487" s="38"/>
      <c r="W487" s="38"/>
      <c r="X487" s="38"/>
      <c r="Y487" s="38"/>
      <c r="Z487" s="38"/>
      <c r="AA487" s="38"/>
      <c r="AB487" s="38"/>
      <c r="AC487" s="38"/>
      <c r="AD487" s="38"/>
      <c r="AE487" s="38"/>
      <c r="AT487" s="17" t="s">
        <v>165</v>
      </c>
      <c r="AU487" s="17" t="s">
        <v>82</v>
      </c>
    </row>
    <row r="488" spans="1:65" s="2" customFormat="1" ht="16.5" customHeight="1">
      <c r="A488" s="38"/>
      <c r="B488" s="39"/>
      <c r="C488" s="219" t="s">
        <v>839</v>
      </c>
      <c r="D488" s="219" t="s">
        <v>159</v>
      </c>
      <c r="E488" s="220" t="s">
        <v>981</v>
      </c>
      <c r="F488" s="221" t="s">
        <v>982</v>
      </c>
      <c r="G488" s="222" t="s">
        <v>977</v>
      </c>
      <c r="H488" s="223">
        <v>1</v>
      </c>
      <c r="I488" s="224"/>
      <c r="J488" s="225">
        <f>ROUND(I488*H488,2)</f>
        <v>0</v>
      </c>
      <c r="K488" s="221" t="s">
        <v>19</v>
      </c>
      <c r="L488" s="44"/>
      <c r="M488" s="226" t="s">
        <v>19</v>
      </c>
      <c r="N488" s="227" t="s">
        <v>45</v>
      </c>
      <c r="O488" s="84"/>
      <c r="P488" s="228">
        <f>O488*H488</f>
        <v>0</v>
      </c>
      <c r="Q488" s="228">
        <v>0</v>
      </c>
      <c r="R488" s="228">
        <f>Q488*H488</f>
        <v>0</v>
      </c>
      <c r="S488" s="228">
        <v>0</v>
      </c>
      <c r="T488" s="229">
        <f>S488*H488</f>
        <v>0</v>
      </c>
      <c r="U488" s="38"/>
      <c r="V488" s="38"/>
      <c r="W488" s="38"/>
      <c r="X488" s="38"/>
      <c r="Y488" s="38"/>
      <c r="Z488" s="38"/>
      <c r="AA488" s="38"/>
      <c r="AB488" s="38"/>
      <c r="AC488" s="38"/>
      <c r="AD488" s="38"/>
      <c r="AE488" s="38"/>
      <c r="AR488" s="230" t="s">
        <v>236</v>
      </c>
      <c r="AT488" s="230" t="s">
        <v>159</v>
      </c>
      <c r="AU488" s="230" t="s">
        <v>82</v>
      </c>
      <c r="AY488" s="17" t="s">
        <v>158</v>
      </c>
      <c r="BE488" s="231">
        <f>IF(N488="základní",J488,0)</f>
        <v>0</v>
      </c>
      <c r="BF488" s="231">
        <f>IF(N488="snížená",J488,0)</f>
        <v>0</v>
      </c>
      <c r="BG488" s="231">
        <f>IF(N488="zákl. přenesená",J488,0)</f>
        <v>0</v>
      </c>
      <c r="BH488" s="231">
        <f>IF(N488="sníž. přenesená",J488,0)</f>
        <v>0</v>
      </c>
      <c r="BI488" s="231">
        <f>IF(N488="nulová",J488,0)</f>
        <v>0</v>
      </c>
      <c r="BJ488" s="17" t="s">
        <v>82</v>
      </c>
      <c r="BK488" s="231">
        <f>ROUND(I488*H488,2)</f>
        <v>0</v>
      </c>
      <c r="BL488" s="17" t="s">
        <v>236</v>
      </c>
      <c r="BM488" s="230" t="s">
        <v>983</v>
      </c>
    </row>
    <row r="489" spans="1:47" s="2" customFormat="1" ht="12">
      <c r="A489" s="38"/>
      <c r="B489" s="39"/>
      <c r="C489" s="40"/>
      <c r="D489" s="232" t="s">
        <v>165</v>
      </c>
      <c r="E489" s="40"/>
      <c r="F489" s="233" t="s">
        <v>984</v>
      </c>
      <c r="G489" s="40"/>
      <c r="H489" s="40"/>
      <c r="I489" s="136"/>
      <c r="J489" s="40"/>
      <c r="K489" s="40"/>
      <c r="L489" s="44"/>
      <c r="M489" s="234"/>
      <c r="N489" s="235"/>
      <c r="O489" s="84"/>
      <c r="P489" s="84"/>
      <c r="Q489" s="84"/>
      <c r="R489" s="84"/>
      <c r="S489" s="84"/>
      <c r="T489" s="85"/>
      <c r="U489" s="38"/>
      <c r="V489" s="38"/>
      <c r="W489" s="38"/>
      <c r="X489" s="38"/>
      <c r="Y489" s="38"/>
      <c r="Z489" s="38"/>
      <c r="AA489" s="38"/>
      <c r="AB489" s="38"/>
      <c r="AC489" s="38"/>
      <c r="AD489" s="38"/>
      <c r="AE489" s="38"/>
      <c r="AT489" s="17" t="s">
        <v>165</v>
      </c>
      <c r="AU489" s="17" t="s">
        <v>82</v>
      </c>
    </row>
    <row r="490" spans="1:63" s="12" customFormat="1" ht="22.8" customHeight="1">
      <c r="A490" s="12"/>
      <c r="B490" s="205"/>
      <c r="C490" s="206"/>
      <c r="D490" s="207" t="s">
        <v>73</v>
      </c>
      <c r="E490" s="269" t="s">
        <v>82</v>
      </c>
      <c r="F490" s="269" t="s">
        <v>985</v>
      </c>
      <c r="G490" s="206"/>
      <c r="H490" s="206"/>
      <c r="I490" s="209"/>
      <c r="J490" s="270">
        <f>BK490</f>
        <v>0</v>
      </c>
      <c r="K490" s="206"/>
      <c r="L490" s="211"/>
      <c r="M490" s="212"/>
      <c r="N490" s="213"/>
      <c r="O490" s="213"/>
      <c r="P490" s="214">
        <f>SUM(P491:P543)</f>
        <v>0</v>
      </c>
      <c r="Q490" s="213"/>
      <c r="R490" s="214">
        <f>SUM(R491:R543)</f>
        <v>36.15410000000001</v>
      </c>
      <c r="S490" s="213"/>
      <c r="T490" s="215">
        <f>SUM(T491:T543)</f>
        <v>0</v>
      </c>
      <c r="U490" s="12"/>
      <c r="V490" s="12"/>
      <c r="W490" s="12"/>
      <c r="X490" s="12"/>
      <c r="Y490" s="12"/>
      <c r="Z490" s="12"/>
      <c r="AA490" s="12"/>
      <c r="AB490" s="12"/>
      <c r="AC490" s="12"/>
      <c r="AD490" s="12"/>
      <c r="AE490" s="12"/>
      <c r="AR490" s="216" t="s">
        <v>82</v>
      </c>
      <c r="AT490" s="217" t="s">
        <v>73</v>
      </c>
      <c r="AU490" s="217" t="s">
        <v>82</v>
      </c>
      <c r="AY490" s="216" t="s">
        <v>158</v>
      </c>
      <c r="BK490" s="218">
        <f>SUM(BK491:BK543)</f>
        <v>0</v>
      </c>
    </row>
    <row r="491" spans="1:65" s="2" customFormat="1" ht="21.75" customHeight="1">
      <c r="A491" s="38"/>
      <c r="B491" s="39"/>
      <c r="C491" s="219" t="s">
        <v>843</v>
      </c>
      <c r="D491" s="219" t="s">
        <v>159</v>
      </c>
      <c r="E491" s="220" t="s">
        <v>987</v>
      </c>
      <c r="F491" s="221" t="s">
        <v>988</v>
      </c>
      <c r="G491" s="222" t="s">
        <v>202</v>
      </c>
      <c r="H491" s="223">
        <v>4</v>
      </c>
      <c r="I491" s="224"/>
      <c r="J491" s="225">
        <f>ROUND(I491*H491,2)</f>
        <v>0</v>
      </c>
      <c r="K491" s="221" t="s">
        <v>213</v>
      </c>
      <c r="L491" s="44"/>
      <c r="M491" s="226" t="s">
        <v>19</v>
      </c>
      <c r="N491" s="227" t="s">
        <v>45</v>
      </c>
      <c r="O491" s="84"/>
      <c r="P491" s="228">
        <f>O491*H491</f>
        <v>0</v>
      </c>
      <c r="Q491" s="228">
        <v>0.00065</v>
      </c>
      <c r="R491" s="228">
        <f>Q491*H491</f>
        <v>0.0026</v>
      </c>
      <c r="S491" s="228">
        <v>0</v>
      </c>
      <c r="T491" s="229">
        <f>S491*H491</f>
        <v>0</v>
      </c>
      <c r="U491" s="38"/>
      <c r="V491" s="38"/>
      <c r="W491" s="38"/>
      <c r="X491" s="38"/>
      <c r="Y491" s="38"/>
      <c r="Z491" s="38"/>
      <c r="AA491" s="38"/>
      <c r="AB491" s="38"/>
      <c r="AC491" s="38"/>
      <c r="AD491" s="38"/>
      <c r="AE491" s="38"/>
      <c r="AR491" s="230" t="s">
        <v>249</v>
      </c>
      <c r="AT491" s="230" t="s">
        <v>159</v>
      </c>
      <c r="AU491" s="230" t="s">
        <v>85</v>
      </c>
      <c r="AY491" s="17" t="s">
        <v>158</v>
      </c>
      <c r="BE491" s="231">
        <f>IF(N491="základní",J491,0)</f>
        <v>0</v>
      </c>
      <c r="BF491" s="231">
        <f>IF(N491="snížená",J491,0)</f>
        <v>0</v>
      </c>
      <c r="BG491" s="231">
        <f>IF(N491="zákl. přenesená",J491,0)</f>
        <v>0</v>
      </c>
      <c r="BH491" s="231">
        <f>IF(N491="sníž. přenesená",J491,0)</f>
        <v>0</v>
      </c>
      <c r="BI491" s="231">
        <f>IF(N491="nulová",J491,0)</f>
        <v>0</v>
      </c>
      <c r="BJ491" s="17" t="s">
        <v>82</v>
      </c>
      <c r="BK491" s="231">
        <f>ROUND(I491*H491,2)</f>
        <v>0</v>
      </c>
      <c r="BL491" s="17" t="s">
        <v>249</v>
      </c>
      <c r="BM491" s="230" t="s">
        <v>989</v>
      </c>
    </row>
    <row r="492" spans="1:47" s="2" customFormat="1" ht="12">
      <c r="A492" s="38"/>
      <c r="B492" s="39"/>
      <c r="C492" s="40"/>
      <c r="D492" s="232" t="s">
        <v>165</v>
      </c>
      <c r="E492" s="40"/>
      <c r="F492" s="233" t="s">
        <v>990</v>
      </c>
      <c r="G492" s="40"/>
      <c r="H492" s="40"/>
      <c r="I492" s="136"/>
      <c r="J492" s="40"/>
      <c r="K492" s="40"/>
      <c r="L492" s="44"/>
      <c r="M492" s="234"/>
      <c r="N492" s="235"/>
      <c r="O492" s="84"/>
      <c r="P492" s="84"/>
      <c r="Q492" s="84"/>
      <c r="R492" s="84"/>
      <c r="S492" s="84"/>
      <c r="T492" s="85"/>
      <c r="U492" s="38"/>
      <c r="V492" s="38"/>
      <c r="W492" s="38"/>
      <c r="X492" s="38"/>
      <c r="Y492" s="38"/>
      <c r="Z492" s="38"/>
      <c r="AA492" s="38"/>
      <c r="AB492" s="38"/>
      <c r="AC492" s="38"/>
      <c r="AD492" s="38"/>
      <c r="AE492" s="38"/>
      <c r="AT492" s="17" t="s">
        <v>165</v>
      </c>
      <c r="AU492" s="17" t="s">
        <v>85</v>
      </c>
    </row>
    <row r="493" spans="1:47" s="2" customFormat="1" ht="12">
      <c r="A493" s="38"/>
      <c r="B493" s="39"/>
      <c r="C493" s="40"/>
      <c r="D493" s="232" t="s">
        <v>216</v>
      </c>
      <c r="E493" s="40"/>
      <c r="F493" s="258" t="s">
        <v>991</v>
      </c>
      <c r="G493" s="40"/>
      <c r="H493" s="40"/>
      <c r="I493" s="136"/>
      <c r="J493" s="40"/>
      <c r="K493" s="40"/>
      <c r="L493" s="44"/>
      <c r="M493" s="234"/>
      <c r="N493" s="235"/>
      <c r="O493" s="84"/>
      <c r="P493" s="84"/>
      <c r="Q493" s="84"/>
      <c r="R493" s="84"/>
      <c r="S493" s="84"/>
      <c r="T493" s="85"/>
      <c r="U493" s="38"/>
      <c r="V493" s="38"/>
      <c r="W493" s="38"/>
      <c r="X493" s="38"/>
      <c r="Y493" s="38"/>
      <c r="Z493" s="38"/>
      <c r="AA493" s="38"/>
      <c r="AB493" s="38"/>
      <c r="AC493" s="38"/>
      <c r="AD493" s="38"/>
      <c r="AE493" s="38"/>
      <c r="AT493" s="17" t="s">
        <v>216</v>
      </c>
      <c r="AU493" s="17" t="s">
        <v>85</v>
      </c>
    </row>
    <row r="494" spans="1:51" s="13" customFormat="1" ht="12">
      <c r="A494" s="13"/>
      <c r="B494" s="236"/>
      <c r="C494" s="237"/>
      <c r="D494" s="232" t="s">
        <v>166</v>
      </c>
      <c r="E494" s="238" t="s">
        <v>19</v>
      </c>
      <c r="F494" s="239" t="s">
        <v>1729</v>
      </c>
      <c r="G494" s="237"/>
      <c r="H494" s="240">
        <v>4</v>
      </c>
      <c r="I494" s="241"/>
      <c r="J494" s="237"/>
      <c r="K494" s="237"/>
      <c r="L494" s="242"/>
      <c r="M494" s="243"/>
      <c r="N494" s="244"/>
      <c r="O494" s="244"/>
      <c r="P494" s="244"/>
      <c r="Q494" s="244"/>
      <c r="R494" s="244"/>
      <c r="S494" s="244"/>
      <c r="T494" s="245"/>
      <c r="U494" s="13"/>
      <c r="V494" s="13"/>
      <c r="W494" s="13"/>
      <c r="X494" s="13"/>
      <c r="Y494" s="13"/>
      <c r="Z494" s="13"/>
      <c r="AA494" s="13"/>
      <c r="AB494" s="13"/>
      <c r="AC494" s="13"/>
      <c r="AD494" s="13"/>
      <c r="AE494" s="13"/>
      <c r="AT494" s="246" t="s">
        <v>166</v>
      </c>
      <c r="AU494" s="246" t="s">
        <v>85</v>
      </c>
      <c r="AV494" s="13" t="s">
        <v>85</v>
      </c>
      <c r="AW494" s="13" t="s">
        <v>34</v>
      </c>
      <c r="AX494" s="13" t="s">
        <v>82</v>
      </c>
      <c r="AY494" s="246" t="s">
        <v>158</v>
      </c>
    </row>
    <row r="495" spans="1:65" s="2" customFormat="1" ht="21.75" customHeight="1">
      <c r="A495" s="38"/>
      <c r="B495" s="39"/>
      <c r="C495" s="219" t="s">
        <v>847</v>
      </c>
      <c r="D495" s="219" t="s">
        <v>159</v>
      </c>
      <c r="E495" s="220" t="s">
        <v>994</v>
      </c>
      <c r="F495" s="221" t="s">
        <v>995</v>
      </c>
      <c r="G495" s="222" t="s">
        <v>202</v>
      </c>
      <c r="H495" s="223">
        <v>4</v>
      </c>
      <c r="I495" s="224"/>
      <c r="J495" s="225">
        <f>ROUND(I495*H495,2)</f>
        <v>0</v>
      </c>
      <c r="K495" s="221" t="s">
        <v>213</v>
      </c>
      <c r="L495" s="44"/>
      <c r="M495" s="226" t="s">
        <v>19</v>
      </c>
      <c r="N495" s="227" t="s">
        <v>45</v>
      </c>
      <c r="O495" s="84"/>
      <c r="P495" s="228">
        <f>O495*H495</f>
        <v>0</v>
      </c>
      <c r="Q495" s="228">
        <v>0</v>
      </c>
      <c r="R495" s="228">
        <f>Q495*H495</f>
        <v>0</v>
      </c>
      <c r="S495" s="228">
        <v>0</v>
      </c>
      <c r="T495" s="229">
        <f>S495*H495</f>
        <v>0</v>
      </c>
      <c r="U495" s="38"/>
      <c r="V495" s="38"/>
      <c r="W495" s="38"/>
      <c r="X495" s="38"/>
      <c r="Y495" s="38"/>
      <c r="Z495" s="38"/>
      <c r="AA495" s="38"/>
      <c r="AB495" s="38"/>
      <c r="AC495" s="38"/>
      <c r="AD495" s="38"/>
      <c r="AE495" s="38"/>
      <c r="AR495" s="230" t="s">
        <v>249</v>
      </c>
      <c r="AT495" s="230" t="s">
        <v>159</v>
      </c>
      <c r="AU495" s="230" t="s">
        <v>85</v>
      </c>
      <c r="AY495" s="17" t="s">
        <v>158</v>
      </c>
      <c r="BE495" s="231">
        <f>IF(N495="základní",J495,0)</f>
        <v>0</v>
      </c>
      <c r="BF495" s="231">
        <f>IF(N495="snížená",J495,0)</f>
        <v>0</v>
      </c>
      <c r="BG495" s="231">
        <f>IF(N495="zákl. přenesená",J495,0)</f>
        <v>0</v>
      </c>
      <c r="BH495" s="231">
        <f>IF(N495="sníž. přenesená",J495,0)</f>
        <v>0</v>
      </c>
      <c r="BI495" s="231">
        <f>IF(N495="nulová",J495,0)</f>
        <v>0</v>
      </c>
      <c r="BJ495" s="17" t="s">
        <v>82</v>
      </c>
      <c r="BK495" s="231">
        <f>ROUND(I495*H495,2)</f>
        <v>0</v>
      </c>
      <c r="BL495" s="17" t="s">
        <v>249</v>
      </c>
      <c r="BM495" s="230" t="s">
        <v>996</v>
      </c>
    </row>
    <row r="496" spans="1:47" s="2" customFormat="1" ht="12">
      <c r="A496" s="38"/>
      <c r="B496" s="39"/>
      <c r="C496" s="40"/>
      <c r="D496" s="232" t="s">
        <v>165</v>
      </c>
      <c r="E496" s="40"/>
      <c r="F496" s="233" t="s">
        <v>997</v>
      </c>
      <c r="G496" s="40"/>
      <c r="H496" s="40"/>
      <c r="I496" s="136"/>
      <c r="J496" s="40"/>
      <c r="K496" s="40"/>
      <c r="L496" s="44"/>
      <c r="M496" s="234"/>
      <c r="N496" s="235"/>
      <c r="O496" s="84"/>
      <c r="P496" s="84"/>
      <c r="Q496" s="84"/>
      <c r="R496" s="84"/>
      <c r="S496" s="84"/>
      <c r="T496" s="85"/>
      <c r="U496" s="38"/>
      <c r="V496" s="38"/>
      <c r="W496" s="38"/>
      <c r="X496" s="38"/>
      <c r="Y496" s="38"/>
      <c r="Z496" s="38"/>
      <c r="AA496" s="38"/>
      <c r="AB496" s="38"/>
      <c r="AC496" s="38"/>
      <c r="AD496" s="38"/>
      <c r="AE496" s="38"/>
      <c r="AT496" s="17" t="s">
        <v>165</v>
      </c>
      <c r="AU496" s="17" t="s">
        <v>85</v>
      </c>
    </row>
    <row r="497" spans="1:47" s="2" customFormat="1" ht="12">
      <c r="A497" s="38"/>
      <c r="B497" s="39"/>
      <c r="C497" s="40"/>
      <c r="D497" s="232" t="s">
        <v>216</v>
      </c>
      <c r="E497" s="40"/>
      <c r="F497" s="258" t="s">
        <v>991</v>
      </c>
      <c r="G497" s="40"/>
      <c r="H497" s="40"/>
      <c r="I497" s="136"/>
      <c r="J497" s="40"/>
      <c r="K497" s="40"/>
      <c r="L497" s="44"/>
      <c r="M497" s="234"/>
      <c r="N497" s="235"/>
      <c r="O497" s="84"/>
      <c r="P497" s="84"/>
      <c r="Q497" s="84"/>
      <c r="R497" s="84"/>
      <c r="S497" s="84"/>
      <c r="T497" s="85"/>
      <c r="U497" s="38"/>
      <c r="V497" s="38"/>
      <c r="W497" s="38"/>
      <c r="X497" s="38"/>
      <c r="Y497" s="38"/>
      <c r="Z497" s="38"/>
      <c r="AA497" s="38"/>
      <c r="AB497" s="38"/>
      <c r="AC497" s="38"/>
      <c r="AD497" s="38"/>
      <c r="AE497" s="38"/>
      <c r="AT497" s="17" t="s">
        <v>216</v>
      </c>
      <c r="AU497" s="17" t="s">
        <v>85</v>
      </c>
    </row>
    <row r="498" spans="1:51" s="13" customFormat="1" ht="12">
      <c r="A498" s="13"/>
      <c r="B498" s="236"/>
      <c r="C498" s="237"/>
      <c r="D498" s="232" t="s">
        <v>166</v>
      </c>
      <c r="E498" s="238" t="s">
        <v>19</v>
      </c>
      <c r="F498" s="239" t="s">
        <v>1729</v>
      </c>
      <c r="G498" s="237"/>
      <c r="H498" s="240">
        <v>4</v>
      </c>
      <c r="I498" s="241"/>
      <c r="J498" s="237"/>
      <c r="K498" s="237"/>
      <c r="L498" s="242"/>
      <c r="M498" s="243"/>
      <c r="N498" s="244"/>
      <c r="O498" s="244"/>
      <c r="P498" s="244"/>
      <c r="Q498" s="244"/>
      <c r="R498" s="244"/>
      <c r="S498" s="244"/>
      <c r="T498" s="245"/>
      <c r="U498" s="13"/>
      <c r="V498" s="13"/>
      <c r="W498" s="13"/>
      <c r="X498" s="13"/>
      <c r="Y498" s="13"/>
      <c r="Z498" s="13"/>
      <c r="AA498" s="13"/>
      <c r="AB498" s="13"/>
      <c r="AC498" s="13"/>
      <c r="AD498" s="13"/>
      <c r="AE498" s="13"/>
      <c r="AT498" s="246" t="s">
        <v>166</v>
      </c>
      <c r="AU498" s="246" t="s">
        <v>85</v>
      </c>
      <c r="AV498" s="13" t="s">
        <v>85</v>
      </c>
      <c r="AW498" s="13" t="s">
        <v>34</v>
      </c>
      <c r="AX498" s="13" t="s">
        <v>82</v>
      </c>
      <c r="AY498" s="246" t="s">
        <v>158</v>
      </c>
    </row>
    <row r="499" spans="1:65" s="2" customFormat="1" ht="21.75" customHeight="1">
      <c r="A499" s="38"/>
      <c r="B499" s="39"/>
      <c r="C499" s="259" t="s">
        <v>852</v>
      </c>
      <c r="D499" s="259" t="s">
        <v>199</v>
      </c>
      <c r="E499" s="260" t="s">
        <v>999</v>
      </c>
      <c r="F499" s="261" t="s">
        <v>1000</v>
      </c>
      <c r="G499" s="262" t="s">
        <v>202</v>
      </c>
      <c r="H499" s="263">
        <v>28</v>
      </c>
      <c r="I499" s="264"/>
      <c r="J499" s="265">
        <f>ROUND(I499*H499,2)</f>
        <v>0</v>
      </c>
      <c r="K499" s="261" t="s">
        <v>213</v>
      </c>
      <c r="L499" s="266"/>
      <c r="M499" s="267" t="s">
        <v>19</v>
      </c>
      <c r="N499" s="268" t="s">
        <v>45</v>
      </c>
      <c r="O499" s="84"/>
      <c r="P499" s="228">
        <f>O499*H499</f>
        <v>0</v>
      </c>
      <c r="Q499" s="228">
        <v>0</v>
      </c>
      <c r="R499" s="228">
        <f>Q499*H499</f>
        <v>0</v>
      </c>
      <c r="S499" s="228">
        <v>0</v>
      </c>
      <c r="T499" s="229">
        <f>S499*H499</f>
        <v>0</v>
      </c>
      <c r="U499" s="38"/>
      <c r="V499" s="38"/>
      <c r="W499" s="38"/>
      <c r="X499" s="38"/>
      <c r="Y499" s="38"/>
      <c r="Z499" s="38"/>
      <c r="AA499" s="38"/>
      <c r="AB499" s="38"/>
      <c r="AC499" s="38"/>
      <c r="AD499" s="38"/>
      <c r="AE499" s="38"/>
      <c r="AR499" s="230" t="s">
        <v>249</v>
      </c>
      <c r="AT499" s="230" t="s">
        <v>199</v>
      </c>
      <c r="AU499" s="230" t="s">
        <v>85</v>
      </c>
      <c r="AY499" s="17" t="s">
        <v>158</v>
      </c>
      <c r="BE499" s="231">
        <f>IF(N499="základní",J499,0)</f>
        <v>0</v>
      </c>
      <c r="BF499" s="231">
        <f>IF(N499="snížená",J499,0)</f>
        <v>0</v>
      </c>
      <c r="BG499" s="231">
        <f>IF(N499="zákl. přenesená",J499,0)</f>
        <v>0</v>
      </c>
      <c r="BH499" s="231">
        <f>IF(N499="sníž. přenesená",J499,0)</f>
        <v>0</v>
      </c>
      <c r="BI499" s="231">
        <f>IF(N499="nulová",J499,0)</f>
        <v>0</v>
      </c>
      <c r="BJ499" s="17" t="s">
        <v>82</v>
      </c>
      <c r="BK499" s="231">
        <f>ROUND(I499*H499,2)</f>
        <v>0</v>
      </c>
      <c r="BL499" s="17" t="s">
        <v>249</v>
      </c>
      <c r="BM499" s="230" t="s">
        <v>1001</v>
      </c>
    </row>
    <row r="500" spans="1:47" s="2" customFormat="1" ht="12">
      <c r="A500" s="38"/>
      <c r="B500" s="39"/>
      <c r="C500" s="40"/>
      <c r="D500" s="232" t="s">
        <v>165</v>
      </c>
      <c r="E500" s="40"/>
      <c r="F500" s="233" t="s">
        <v>1000</v>
      </c>
      <c r="G500" s="40"/>
      <c r="H500" s="40"/>
      <c r="I500" s="136"/>
      <c r="J500" s="40"/>
      <c r="K500" s="40"/>
      <c r="L500" s="44"/>
      <c r="M500" s="234"/>
      <c r="N500" s="235"/>
      <c r="O500" s="84"/>
      <c r="P500" s="84"/>
      <c r="Q500" s="84"/>
      <c r="R500" s="84"/>
      <c r="S500" s="84"/>
      <c r="T500" s="85"/>
      <c r="U500" s="38"/>
      <c r="V500" s="38"/>
      <c r="W500" s="38"/>
      <c r="X500" s="38"/>
      <c r="Y500" s="38"/>
      <c r="Z500" s="38"/>
      <c r="AA500" s="38"/>
      <c r="AB500" s="38"/>
      <c r="AC500" s="38"/>
      <c r="AD500" s="38"/>
      <c r="AE500" s="38"/>
      <c r="AT500" s="17" t="s">
        <v>165</v>
      </c>
      <c r="AU500" s="17" t="s">
        <v>85</v>
      </c>
    </row>
    <row r="501" spans="1:51" s="13" customFormat="1" ht="12">
      <c r="A501" s="13"/>
      <c r="B501" s="236"/>
      <c r="C501" s="237"/>
      <c r="D501" s="232" t="s">
        <v>166</v>
      </c>
      <c r="E501" s="238" t="s">
        <v>19</v>
      </c>
      <c r="F501" s="239" t="s">
        <v>1730</v>
      </c>
      <c r="G501" s="237"/>
      <c r="H501" s="240">
        <v>28</v>
      </c>
      <c r="I501" s="241"/>
      <c r="J501" s="237"/>
      <c r="K501" s="237"/>
      <c r="L501" s="242"/>
      <c r="M501" s="243"/>
      <c r="N501" s="244"/>
      <c r="O501" s="244"/>
      <c r="P501" s="244"/>
      <c r="Q501" s="244"/>
      <c r="R501" s="244"/>
      <c r="S501" s="244"/>
      <c r="T501" s="245"/>
      <c r="U501" s="13"/>
      <c r="V501" s="13"/>
      <c r="W501" s="13"/>
      <c r="X501" s="13"/>
      <c r="Y501" s="13"/>
      <c r="Z501" s="13"/>
      <c r="AA501" s="13"/>
      <c r="AB501" s="13"/>
      <c r="AC501" s="13"/>
      <c r="AD501" s="13"/>
      <c r="AE501" s="13"/>
      <c r="AT501" s="246" t="s">
        <v>166</v>
      </c>
      <c r="AU501" s="246" t="s">
        <v>85</v>
      </c>
      <c r="AV501" s="13" t="s">
        <v>85</v>
      </c>
      <c r="AW501" s="13" t="s">
        <v>34</v>
      </c>
      <c r="AX501" s="13" t="s">
        <v>82</v>
      </c>
      <c r="AY501" s="246" t="s">
        <v>158</v>
      </c>
    </row>
    <row r="502" spans="1:65" s="2" customFormat="1" ht="21.75" customHeight="1">
      <c r="A502" s="38"/>
      <c r="B502" s="39"/>
      <c r="C502" s="219" t="s">
        <v>856</v>
      </c>
      <c r="D502" s="219" t="s">
        <v>159</v>
      </c>
      <c r="E502" s="220" t="s">
        <v>1004</v>
      </c>
      <c r="F502" s="221" t="s">
        <v>1005</v>
      </c>
      <c r="G502" s="222" t="s">
        <v>162</v>
      </c>
      <c r="H502" s="223">
        <v>210</v>
      </c>
      <c r="I502" s="224"/>
      <c r="J502" s="225">
        <f>ROUND(I502*H502,2)</f>
        <v>0</v>
      </c>
      <c r="K502" s="221" t="s">
        <v>213</v>
      </c>
      <c r="L502" s="44"/>
      <c r="M502" s="226" t="s">
        <v>19</v>
      </c>
      <c r="N502" s="227" t="s">
        <v>45</v>
      </c>
      <c r="O502" s="84"/>
      <c r="P502" s="228">
        <f>O502*H502</f>
        <v>0</v>
      </c>
      <c r="Q502" s="228">
        <v>0.00015</v>
      </c>
      <c r="R502" s="228">
        <f>Q502*H502</f>
        <v>0.0315</v>
      </c>
      <c r="S502" s="228">
        <v>0</v>
      </c>
      <c r="T502" s="229">
        <f>S502*H502</f>
        <v>0</v>
      </c>
      <c r="U502" s="38"/>
      <c r="V502" s="38"/>
      <c r="W502" s="38"/>
      <c r="X502" s="38"/>
      <c r="Y502" s="38"/>
      <c r="Z502" s="38"/>
      <c r="AA502" s="38"/>
      <c r="AB502" s="38"/>
      <c r="AC502" s="38"/>
      <c r="AD502" s="38"/>
      <c r="AE502" s="38"/>
      <c r="AR502" s="230" t="s">
        <v>195</v>
      </c>
      <c r="AT502" s="230" t="s">
        <v>159</v>
      </c>
      <c r="AU502" s="230" t="s">
        <v>85</v>
      </c>
      <c r="AY502" s="17" t="s">
        <v>158</v>
      </c>
      <c r="BE502" s="231">
        <f>IF(N502="základní",J502,0)</f>
        <v>0</v>
      </c>
      <c r="BF502" s="231">
        <f>IF(N502="snížená",J502,0)</f>
        <v>0</v>
      </c>
      <c r="BG502" s="231">
        <f>IF(N502="zákl. přenesená",J502,0)</f>
        <v>0</v>
      </c>
      <c r="BH502" s="231">
        <f>IF(N502="sníž. přenesená",J502,0)</f>
        <v>0</v>
      </c>
      <c r="BI502" s="231">
        <f>IF(N502="nulová",J502,0)</f>
        <v>0</v>
      </c>
      <c r="BJ502" s="17" t="s">
        <v>82</v>
      </c>
      <c r="BK502" s="231">
        <f>ROUND(I502*H502,2)</f>
        <v>0</v>
      </c>
      <c r="BL502" s="17" t="s">
        <v>195</v>
      </c>
      <c r="BM502" s="230" t="s">
        <v>1006</v>
      </c>
    </row>
    <row r="503" spans="1:47" s="2" customFormat="1" ht="12">
      <c r="A503" s="38"/>
      <c r="B503" s="39"/>
      <c r="C503" s="40"/>
      <c r="D503" s="232" t="s">
        <v>165</v>
      </c>
      <c r="E503" s="40"/>
      <c r="F503" s="233" t="s">
        <v>1007</v>
      </c>
      <c r="G503" s="40"/>
      <c r="H503" s="40"/>
      <c r="I503" s="136"/>
      <c r="J503" s="40"/>
      <c r="K503" s="40"/>
      <c r="L503" s="44"/>
      <c r="M503" s="234"/>
      <c r="N503" s="235"/>
      <c r="O503" s="84"/>
      <c r="P503" s="84"/>
      <c r="Q503" s="84"/>
      <c r="R503" s="84"/>
      <c r="S503" s="84"/>
      <c r="T503" s="85"/>
      <c r="U503" s="38"/>
      <c r="V503" s="38"/>
      <c r="W503" s="38"/>
      <c r="X503" s="38"/>
      <c r="Y503" s="38"/>
      <c r="Z503" s="38"/>
      <c r="AA503" s="38"/>
      <c r="AB503" s="38"/>
      <c r="AC503" s="38"/>
      <c r="AD503" s="38"/>
      <c r="AE503" s="38"/>
      <c r="AT503" s="17" t="s">
        <v>165</v>
      </c>
      <c r="AU503" s="17" t="s">
        <v>85</v>
      </c>
    </row>
    <row r="504" spans="1:47" s="2" customFormat="1" ht="12">
      <c r="A504" s="38"/>
      <c r="B504" s="39"/>
      <c r="C504" s="40"/>
      <c r="D504" s="232" t="s">
        <v>216</v>
      </c>
      <c r="E504" s="40"/>
      <c r="F504" s="258" t="s">
        <v>991</v>
      </c>
      <c r="G504" s="40"/>
      <c r="H504" s="40"/>
      <c r="I504" s="136"/>
      <c r="J504" s="40"/>
      <c r="K504" s="40"/>
      <c r="L504" s="44"/>
      <c r="M504" s="234"/>
      <c r="N504" s="235"/>
      <c r="O504" s="84"/>
      <c r="P504" s="84"/>
      <c r="Q504" s="84"/>
      <c r="R504" s="84"/>
      <c r="S504" s="84"/>
      <c r="T504" s="85"/>
      <c r="U504" s="38"/>
      <c r="V504" s="38"/>
      <c r="W504" s="38"/>
      <c r="X504" s="38"/>
      <c r="Y504" s="38"/>
      <c r="Z504" s="38"/>
      <c r="AA504" s="38"/>
      <c r="AB504" s="38"/>
      <c r="AC504" s="38"/>
      <c r="AD504" s="38"/>
      <c r="AE504" s="38"/>
      <c r="AT504" s="17" t="s">
        <v>216</v>
      </c>
      <c r="AU504" s="17" t="s">
        <v>85</v>
      </c>
    </row>
    <row r="505" spans="1:51" s="13" customFormat="1" ht="12">
      <c r="A505" s="13"/>
      <c r="B505" s="236"/>
      <c r="C505" s="237"/>
      <c r="D505" s="232" t="s">
        <v>166</v>
      </c>
      <c r="E505" s="238" t="s">
        <v>19</v>
      </c>
      <c r="F505" s="239" t="s">
        <v>1731</v>
      </c>
      <c r="G505" s="237"/>
      <c r="H505" s="240">
        <v>210</v>
      </c>
      <c r="I505" s="241"/>
      <c r="J505" s="237"/>
      <c r="K505" s="237"/>
      <c r="L505" s="242"/>
      <c r="M505" s="243"/>
      <c r="N505" s="244"/>
      <c r="O505" s="244"/>
      <c r="P505" s="244"/>
      <c r="Q505" s="244"/>
      <c r="R505" s="244"/>
      <c r="S505" s="244"/>
      <c r="T505" s="245"/>
      <c r="U505" s="13"/>
      <c r="V505" s="13"/>
      <c r="W505" s="13"/>
      <c r="X505" s="13"/>
      <c r="Y505" s="13"/>
      <c r="Z505" s="13"/>
      <c r="AA505" s="13"/>
      <c r="AB505" s="13"/>
      <c r="AC505" s="13"/>
      <c r="AD505" s="13"/>
      <c r="AE505" s="13"/>
      <c r="AT505" s="246" t="s">
        <v>166</v>
      </c>
      <c r="AU505" s="246" t="s">
        <v>85</v>
      </c>
      <c r="AV505" s="13" t="s">
        <v>85</v>
      </c>
      <c r="AW505" s="13" t="s">
        <v>34</v>
      </c>
      <c r="AX505" s="13" t="s">
        <v>82</v>
      </c>
      <c r="AY505" s="246" t="s">
        <v>158</v>
      </c>
    </row>
    <row r="506" spans="1:65" s="2" customFormat="1" ht="21.75" customHeight="1">
      <c r="A506" s="38"/>
      <c r="B506" s="39"/>
      <c r="C506" s="219" t="s">
        <v>860</v>
      </c>
      <c r="D506" s="219" t="s">
        <v>159</v>
      </c>
      <c r="E506" s="220" t="s">
        <v>1010</v>
      </c>
      <c r="F506" s="221" t="s">
        <v>1011</v>
      </c>
      <c r="G506" s="222" t="s">
        <v>162</v>
      </c>
      <c r="H506" s="223">
        <v>210</v>
      </c>
      <c r="I506" s="224"/>
      <c r="J506" s="225">
        <f>ROUND(I506*H506,2)</f>
        <v>0</v>
      </c>
      <c r="K506" s="221" t="s">
        <v>213</v>
      </c>
      <c r="L506" s="44"/>
      <c r="M506" s="226" t="s">
        <v>19</v>
      </c>
      <c r="N506" s="227" t="s">
        <v>45</v>
      </c>
      <c r="O506" s="84"/>
      <c r="P506" s="228">
        <f>O506*H506</f>
        <v>0</v>
      </c>
      <c r="Q506" s="228">
        <v>0</v>
      </c>
      <c r="R506" s="228">
        <f>Q506*H506</f>
        <v>0</v>
      </c>
      <c r="S506" s="228">
        <v>0</v>
      </c>
      <c r="T506" s="229">
        <f>S506*H506</f>
        <v>0</v>
      </c>
      <c r="U506" s="38"/>
      <c r="V506" s="38"/>
      <c r="W506" s="38"/>
      <c r="X506" s="38"/>
      <c r="Y506" s="38"/>
      <c r="Z506" s="38"/>
      <c r="AA506" s="38"/>
      <c r="AB506" s="38"/>
      <c r="AC506" s="38"/>
      <c r="AD506" s="38"/>
      <c r="AE506" s="38"/>
      <c r="AR506" s="230" t="s">
        <v>249</v>
      </c>
      <c r="AT506" s="230" t="s">
        <v>159</v>
      </c>
      <c r="AU506" s="230" t="s">
        <v>85</v>
      </c>
      <c r="AY506" s="17" t="s">
        <v>158</v>
      </c>
      <c r="BE506" s="231">
        <f>IF(N506="základní",J506,0)</f>
        <v>0</v>
      </c>
      <c r="BF506" s="231">
        <f>IF(N506="snížená",J506,0)</f>
        <v>0</v>
      </c>
      <c r="BG506" s="231">
        <f>IF(N506="zákl. přenesená",J506,0)</f>
        <v>0</v>
      </c>
      <c r="BH506" s="231">
        <f>IF(N506="sníž. přenesená",J506,0)</f>
        <v>0</v>
      </c>
      <c r="BI506" s="231">
        <f>IF(N506="nulová",J506,0)</f>
        <v>0</v>
      </c>
      <c r="BJ506" s="17" t="s">
        <v>82</v>
      </c>
      <c r="BK506" s="231">
        <f>ROUND(I506*H506,2)</f>
        <v>0</v>
      </c>
      <c r="BL506" s="17" t="s">
        <v>249</v>
      </c>
      <c r="BM506" s="230" t="s">
        <v>1012</v>
      </c>
    </row>
    <row r="507" spans="1:47" s="2" customFormat="1" ht="12">
      <c r="A507" s="38"/>
      <c r="B507" s="39"/>
      <c r="C507" s="40"/>
      <c r="D507" s="232" t="s">
        <v>165</v>
      </c>
      <c r="E507" s="40"/>
      <c r="F507" s="233" t="s">
        <v>1013</v>
      </c>
      <c r="G507" s="40"/>
      <c r="H507" s="40"/>
      <c r="I507" s="136"/>
      <c r="J507" s="40"/>
      <c r="K507" s="40"/>
      <c r="L507" s="44"/>
      <c r="M507" s="234"/>
      <c r="N507" s="235"/>
      <c r="O507" s="84"/>
      <c r="P507" s="84"/>
      <c r="Q507" s="84"/>
      <c r="R507" s="84"/>
      <c r="S507" s="84"/>
      <c r="T507" s="85"/>
      <c r="U507" s="38"/>
      <c r="V507" s="38"/>
      <c r="W507" s="38"/>
      <c r="X507" s="38"/>
      <c r="Y507" s="38"/>
      <c r="Z507" s="38"/>
      <c r="AA507" s="38"/>
      <c r="AB507" s="38"/>
      <c r="AC507" s="38"/>
      <c r="AD507" s="38"/>
      <c r="AE507" s="38"/>
      <c r="AT507" s="17" t="s">
        <v>165</v>
      </c>
      <c r="AU507" s="17" t="s">
        <v>85</v>
      </c>
    </row>
    <row r="508" spans="1:47" s="2" customFormat="1" ht="12">
      <c r="A508" s="38"/>
      <c r="B508" s="39"/>
      <c r="C508" s="40"/>
      <c r="D508" s="232" t="s">
        <v>216</v>
      </c>
      <c r="E508" s="40"/>
      <c r="F508" s="258" t="s">
        <v>991</v>
      </c>
      <c r="G508" s="40"/>
      <c r="H508" s="40"/>
      <c r="I508" s="136"/>
      <c r="J508" s="40"/>
      <c r="K508" s="40"/>
      <c r="L508" s="44"/>
      <c r="M508" s="234"/>
      <c r="N508" s="235"/>
      <c r="O508" s="84"/>
      <c r="P508" s="84"/>
      <c r="Q508" s="84"/>
      <c r="R508" s="84"/>
      <c r="S508" s="84"/>
      <c r="T508" s="85"/>
      <c r="U508" s="38"/>
      <c r="V508" s="38"/>
      <c r="W508" s="38"/>
      <c r="X508" s="38"/>
      <c r="Y508" s="38"/>
      <c r="Z508" s="38"/>
      <c r="AA508" s="38"/>
      <c r="AB508" s="38"/>
      <c r="AC508" s="38"/>
      <c r="AD508" s="38"/>
      <c r="AE508" s="38"/>
      <c r="AT508" s="17" t="s">
        <v>216</v>
      </c>
      <c r="AU508" s="17" t="s">
        <v>85</v>
      </c>
    </row>
    <row r="509" spans="1:51" s="13" customFormat="1" ht="12">
      <c r="A509" s="13"/>
      <c r="B509" s="236"/>
      <c r="C509" s="237"/>
      <c r="D509" s="232" t="s">
        <v>166</v>
      </c>
      <c r="E509" s="238" t="s">
        <v>19</v>
      </c>
      <c r="F509" s="239" t="s">
        <v>1731</v>
      </c>
      <c r="G509" s="237"/>
      <c r="H509" s="240">
        <v>210</v>
      </c>
      <c r="I509" s="241"/>
      <c r="J509" s="237"/>
      <c r="K509" s="237"/>
      <c r="L509" s="242"/>
      <c r="M509" s="243"/>
      <c r="N509" s="244"/>
      <c r="O509" s="244"/>
      <c r="P509" s="244"/>
      <c r="Q509" s="244"/>
      <c r="R509" s="244"/>
      <c r="S509" s="244"/>
      <c r="T509" s="245"/>
      <c r="U509" s="13"/>
      <c r="V509" s="13"/>
      <c r="W509" s="13"/>
      <c r="X509" s="13"/>
      <c r="Y509" s="13"/>
      <c r="Z509" s="13"/>
      <c r="AA509" s="13"/>
      <c r="AB509" s="13"/>
      <c r="AC509" s="13"/>
      <c r="AD509" s="13"/>
      <c r="AE509" s="13"/>
      <c r="AT509" s="246" t="s">
        <v>166</v>
      </c>
      <c r="AU509" s="246" t="s">
        <v>85</v>
      </c>
      <c r="AV509" s="13" t="s">
        <v>85</v>
      </c>
      <c r="AW509" s="13" t="s">
        <v>34</v>
      </c>
      <c r="AX509" s="13" t="s">
        <v>82</v>
      </c>
      <c r="AY509" s="246" t="s">
        <v>158</v>
      </c>
    </row>
    <row r="510" spans="1:65" s="2" customFormat="1" ht="21.75" customHeight="1">
      <c r="A510" s="38"/>
      <c r="B510" s="39"/>
      <c r="C510" s="259" t="s">
        <v>864</v>
      </c>
      <c r="D510" s="259" t="s">
        <v>199</v>
      </c>
      <c r="E510" s="260" t="s">
        <v>1015</v>
      </c>
      <c r="F510" s="261" t="s">
        <v>1016</v>
      </c>
      <c r="G510" s="262" t="s">
        <v>202</v>
      </c>
      <c r="H510" s="263">
        <v>60</v>
      </c>
      <c r="I510" s="264"/>
      <c r="J510" s="265">
        <f>ROUND(I510*H510,2)</f>
        <v>0</v>
      </c>
      <c r="K510" s="261" t="s">
        <v>213</v>
      </c>
      <c r="L510" s="266"/>
      <c r="M510" s="267" t="s">
        <v>19</v>
      </c>
      <c r="N510" s="268" t="s">
        <v>45</v>
      </c>
      <c r="O510" s="84"/>
      <c r="P510" s="228">
        <f>O510*H510</f>
        <v>0</v>
      </c>
      <c r="Q510" s="228">
        <v>0.0125</v>
      </c>
      <c r="R510" s="228">
        <f>Q510*H510</f>
        <v>0.75</v>
      </c>
      <c r="S510" s="228">
        <v>0</v>
      </c>
      <c r="T510" s="229">
        <f>S510*H510</f>
        <v>0</v>
      </c>
      <c r="U510" s="38"/>
      <c r="V510" s="38"/>
      <c r="W510" s="38"/>
      <c r="X510" s="38"/>
      <c r="Y510" s="38"/>
      <c r="Z510" s="38"/>
      <c r="AA510" s="38"/>
      <c r="AB510" s="38"/>
      <c r="AC510" s="38"/>
      <c r="AD510" s="38"/>
      <c r="AE510" s="38"/>
      <c r="AR510" s="230" t="s">
        <v>249</v>
      </c>
      <c r="AT510" s="230" t="s">
        <v>199</v>
      </c>
      <c r="AU510" s="230" t="s">
        <v>85</v>
      </c>
      <c r="AY510" s="17" t="s">
        <v>158</v>
      </c>
      <c r="BE510" s="231">
        <f>IF(N510="základní",J510,0)</f>
        <v>0</v>
      </c>
      <c r="BF510" s="231">
        <f>IF(N510="snížená",J510,0)</f>
        <v>0</v>
      </c>
      <c r="BG510" s="231">
        <f>IF(N510="zákl. přenesená",J510,0)</f>
        <v>0</v>
      </c>
      <c r="BH510" s="231">
        <f>IF(N510="sníž. přenesená",J510,0)</f>
        <v>0</v>
      </c>
      <c r="BI510" s="231">
        <f>IF(N510="nulová",J510,0)</f>
        <v>0</v>
      </c>
      <c r="BJ510" s="17" t="s">
        <v>82</v>
      </c>
      <c r="BK510" s="231">
        <f>ROUND(I510*H510,2)</f>
        <v>0</v>
      </c>
      <c r="BL510" s="17" t="s">
        <v>249</v>
      </c>
      <c r="BM510" s="230" t="s">
        <v>1017</v>
      </c>
    </row>
    <row r="511" spans="1:47" s="2" customFormat="1" ht="12">
      <c r="A511" s="38"/>
      <c r="B511" s="39"/>
      <c r="C511" s="40"/>
      <c r="D511" s="232" t="s">
        <v>165</v>
      </c>
      <c r="E511" s="40"/>
      <c r="F511" s="233" t="s">
        <v>1016</v>
      </c>
      <c r="G511" s="40"/>
      <c r="H511" s="40"/>
      <c r="I511" s="136"/>
      <c r="J511" s="40"/>
      <c r="K511" s="40"/>
      <c r="L511" s="44"/>
      <c r="M511" s="234"/>
      <c r="N511" s="235"/>
      <c r="O511" s="84"/>
      <c r="P511" s="84"/>
      <c r="Q511" s="84"/>
      <c r="R511" s="84"/>
      <c r="S511" s="84"/>
      <c r="T511" s="85"/>
      <c r="U511" s="38"/>
      <c r="V511" s="38"/>
      <c r="W511" s="38"/>
      <c r="X511" s="38"/>
      <c r="Y511" s="38"/>
      <c r="Z511" s="38"/>
      <c r="AA511" s="38"/>
      <c r="AB511" s="38"/>
      <c r="AC511" s="38"/>
      <c r="AD511" s="38"/>
      <c r="AE511" s="38"/>
      <c r="AT511" s="17" t="s">
        <v>165</v>
      </c>
      <c r="AU511" s="17" t="s">
        <v>85</v>
      </c>
    </row>
    <row r="512" spans="1:51" s="13" customFormat="1" ht="12">
      <c r="A512" s="13"/>
      <c r="B512" s="236"/>
      <c r="C512" s="237"/>
      <c r="D512" s="232" t="s">
        <v>166</v>
      </c>
      <c r="E512" s="238" t="s">
        <v>19</v>
      </c>
      <c r="F512" s="239" t="s">
        <v>1732</v>
      </c>
      <c r="G512" s="237"/>
      <c r="H512" s="240">
        <v>60</v>
      </c>
      <c r="I512" s="241"/>
      <c r="J512" s="237"/>
      <c r="K512" s="237"/>
      <c r="L512" s="242"/>
      <c r="M512" s="243"/>
      <c r="N512" s="244"/>
      <c r="O512" s="244"/>
      <c r="P512" s="244"/>
      <c r="Q512" s="244"/>
      <c r="R512" s="244"/>
      <c r="S512" s="244"/>
      <c r="T512" s="245"/>
      <c r="U512" s="13"/>
      <c r="V512" s="13"/>
      <c r="W512" s="13"/>
      <c r="X512" s="13"/>
      <c r="Y512" s="13"/>
      <c r="Z512" s="13"/>
      <c r="AA512" s="13"/>
      <c r="AB512" s="13"/>
      <c r="AC512" s="13"/>
      <c r="AD512" s="13"/>
      <c r="AE512" s="13"/>
      <c r="AT512" s="246" t="s">
        <v>166</v>
      </c>
      <c r="AU512" s="246" t="s">
        <v>85</v>
      </c>
      <c r="AV512" s="13" t="s">
        <v>85</v>
      </c>
      <c r="AW512" s="13" t="s">
        <v>34</v>
      </c>
      <c r="AX512" s="13" t="s">
        <v>82</v>
      </c>
      <c r="AY512" s="246" t="s">
        <v>158</v>
      </c>
    </row>
    <row r="513" spans="1:65" s="2" customFormat="1" ht="21.75" customHeight="1">
      <c r="A513" s="38"/>
      <c r="B513" s="39"/>
      <c r="C513" s="219" t="s">
        <v>869</v>
      </c>
      <c r="D513" s="219" t="s">
        <v>159</v>
      </c>
      <c r="E513" s="220" t="s">
        <v>1025</v>
      </c>
      <c r="F513" s="221" t="s">
        <v>1026</v>
      </c>
      <c r="G513" s="222" t="s">
        <v>1027</v>
      </c>
      <c r="H513" s="223">
        <v>44.8</v>
      </c>
      <c r="I513" s="224"/>
      <c r="J513" s="225">
        <f>ROUND(I513*H513,2)</f>
        <v>0</v>
      </c>
      <c r="K513" s="221" t="s">
        <v>213</v>
      </c>
      <c r="L513" s="44"/>
      <c r="M513" s="226" t="s">
        <v>19</v>
      </c>
      <c r="N513" s="227" t="s">
        <v>45</v>
      </c>
      <c r="O513" s="84"/>
      <c r="P513" s="228">
        <f>O513*H513</f>
        <v>0</v>
      </c>
      <c r="Q513" s="228">
        <v>0</v>
      </c>
      <c r="R513" s="228">
        <f>Q513*H513</f>
        <v>0</v>
      </c>
      <c r="S513" s="228">
        <v>0</v>
      </c>
      <c r="T513" s="229">
        <f>S513*H513</f>
        <v>0</v>
      </c>
      <c r="U513" s="38"/>
      <c r="V513" s="38"/>
      <c r="W513" s="38"/>
      <c r="X513" s="38"/>
      <c r="Y513" s="38"/>
      <c r="Z513" s="38"/>
      <c r="AA513" s="38"/>
      <c r="AB513" s="38"/>
      <c r="AC513" s="38"/>
      <c r="AD513" s="38"/>
      <c r="AE513" s="38"/>
      <c r="AR513" s="230" t="s">
        <v>163</v>
      </c>
      <c r="AT513" s="230" t="s">
        <v>159</v>
      </c>
      <c r="AU513" s="230" t="s">
        <v>85</v>
      </c>
      <c r="AY513" s="17" t="s">
        <v>158</v>
      </c>
      <c r="BE513" s="231">
        <f>IF(N513="základní",J513,0)</f>
        <v>0</v>
      </c>
      <c r="BF513" s="231">
        <f>IF(N513="snížená",J513,0)</f>
        <v>0</v>
      </c>
      <c r="BG513" s="231">
        <f>IF(N513="zákl. přenesená",J513,0)</f>
        <v>0</v>
      </c>
      <c r="BH513" s="231">
        <f>IF(N513="sníž. přenesená",J513,0)</f>
        <v>0</v>
      </c>
      <c r="BI513" s="231">
        <f>IF(N513="nulová",J513,0)</f>
        <v>0</v>
      </c>
      <c r="BJ513" s="17" t="s">
        <v>82</v>
      </c>
      <c r="BK513" s="231">
        <f>ROUND(I513*H513,2)</f>
        <v>0</v>
      </c>
      <c r="BL513" s="17" t="s">
        <v>163</v>
      </c>
      <c r="BM513" s="230" t="s">
        <v>1028</v>
      </c>
    </row>
    <row r="514" spans="1:47" s="2" customFormat="1" ht="12">
      <c r="A514" s="38"/>
      <c r="B514" s="39"/>
      <c r="C514" s="40"/>
      <c r="D514" s="232" t="s">
        <v>165</v>
      </c>
      <c r="E514" s="40"/>
      <c r="F514" s="233" t="s">
        <v>1029</v>
      </c>
      <c r="G514" s="40"/>
      <c r="H514" s="40"/>
      <c r="I514" s="136"/>
      <c r="J514" s="40"/>
      <c r="K514" s="40"/>
      <c r="L514" s="44"/>
      <c r="M514" s="234"/>
      <c r="N514" s="235"/>
      <c r="O514" s="84"/>
      <c r="P514" s="84"/>
      <c r="Q514" s="84"/>
      <c r="R514" s="84"/>
      <c r="S514" s="84"/>
      <c r="T514" s="85"/>
      <c r="U514" s="38"/>
      <c r="V514" s="38"/>
      <c r="W514" s="38"/>
      <c r="X514" s="38"/>
      <c r="Y514" s="38"/>
      <c r="Z514" s="38"/>
      <c r="AA514" s="38"/>
      <c r="AB514" s="38"/>
      <c r="AC514" s="38"/>
      <c r="AD514" s="38"/>
      <c r="AE514" s="38"/>
      <c r="AT514" s="17" t="s">
        <v>165</v>
      </c>
      <c r="AU514" s="17" t="s">
        <v>85</v>
      </c>
    </row>
    <row r="515" spans="1:47" s="2" customFormat="1" ht="12">
      <c r="A515" s="38"/>
      <c r="B515" s="39"/>
      <c r="C515" s="40"/>
      <c r="D515" s="232" t="s">
        <v>216</v>
      </c>
      <c r="E515" s="40"/>
      <c r="F515" s="258" t="s">
        <v>1030</v>
      </c>
      <c r="G515" s="40"/>
      <c r="H515" s="40"/>
      <c r="I515" s="136"/>
      <c r="J515" s="40"/>
      <c r="K515" s="40"/>
      <c r="L515" s="44"/>
      <c r="M515" s="234"/>
      <c r="N515" s="235"/>
      <c r="O515" s="84"/>
      <c r="P515" s="84"/>
      <c r="Q515" s="84"/>
      <c r="R515" s="84"/>
      <c r="S515" s="84"/>
      <c r="T515" s="85"/>
      <c r="U515" s="38"/>
      <c r="V515" s="38"/>
      <c r="W515" s="38"/>
      <c r="X515" s="38"/>
      <c r="Y515" s="38"/>
      <c r="Z515" s="38"/>
      <c r="AA515" s="38"/>
      <c r="AB515" s="38"/>
      <c r="AC515" s="38"/>
      <c r="AD515" s="38"/>
      <c r="AE515" s="38"/>
      <c r="AT515" s="17" t="s">
        <v>216</v>
      </c>
      <c r="AU515" s="17" t="s">
        <v>85</v>
      </c>
    </row>
    <row r="516" spans="1:51" s="13" customFormat="1" ht="12">
      <c r="A516" s="13"/>
      <c r="B516" s="236"/>
      <c r="C516" s="237"/>
      <c r="D516" s="232" t="s">
        <v>166</v>
      </c>
      <c r="E516" s="238" t="s">
        <v>19</v>
      </c>
      <c r="F516" s="239" t="s">
        <v>1733</v>
      </c>
      <c r="G516" s="237"/>
      <c r="H516" s="240">
        <v>44.8</v>
      </c>
      <c r="I516" s="241"/>
      <c r="J516" s="237"/>
      <c r="K516" s="237"/>
      <c r="L516" s="242"/>
      <c r="M516" s="243"/>
      <c r="N516" s="244"/>
      <c r="O516" s="244"/>
      <c r="P516" s="244"/>
      <c r="Q516" s="244"/>
      <c r="R516" s="244"/>
      <c r="S516" s="244"/>
      <c r="T516" s="245"/>
      <c r="U516" s="13"/>
      <c r="V516" s="13"/>
      <c r="W516" s="13"/>
      <c r="X516" s="13"/>
      <c r="Y516" s="13"/>
      <c r="Z516" s="13"/>
      <c r="AA516" s="13"/>
      <c r="AB516" s="13"/>
      <c r="AC516" s="13"/>
      <c r="AD516" s="13"/>
      <c r="AE516" s="13"/>
      <c r="AT516" s="246" t="s">
        <v>166</v>
      </c>
      <c r="AU516" s="246" t="s">
        <v>85</v>
      </c>
      <c r="AV516" s="13" t="s">
        <v>85</v>
      </c>
      <c r="AW516" s="13" t="s">
        <v>34</v>
      </c>
      <c r="AX516" s="13" t="s">
        <v>82</v>
      </c>
      <c r="AY516" s="246" t="s">
        <v>158</v>
      </c>
    </row>
    <row r="517" spans="1:65" s="2" customFormat="1" ht="21.75" customHeight="1">
      <c r="A517" s="38"/>
      <c r="B517" s="39"/>
      <c r="C517" s="219" t="s">
        <v>874</v>
      </c>
      <c r="D517" s="219" t="s">
        <v>159</v>
      </c>
      <c r="E517" s="220" t="s">
        <v>1043</v>
      </c>
      <c r="F517" s="221" t="s">
        <v>1044</v>
      </c>
      <c r="G517" s="222" t="s">
        <v>194</v>
      </c>
      <c r="H517" s="223">
        <v>360</v>
      </c>
      <c r="I517" s="224"/>
      <c r="J517" s="225">
        <f>ROUND(I517*H517,2)</f>
        <v>0</v>
      </c>
      <c r="K517" s="221" t="s">
        <v>19</v>
      </c>
      <c r="L517" s="44"/>
      <c r="M517" s="226" t="s">
        <v>19</v>
      </c>
      <c r="N517" s="227" t="s">
        <v>45</v>
      </c>
      <c r="O517" s="84"/>
      <c r="P517" s="228">
        <f>O517*H517</f>
        <v>0</v>
      </c>
      <c r="Q517" s="228">
        <v>0.08425</v>
      </c>
      <c r="R517" s="228">
        <f>Q517*H517</f>
        <v>30.330000000000002</v>
      </c>
      <c r="S517" s="228">
        <v>0</v>
      </c>
      <c r="T517" s="229">
        <f>S517*H517</f>
        <v>0</v>
      </c>
      <c r="U517" s="38"/>
      <c r="V517" s="38"/>
      <c r="W517" s="38"/>
      <c r="X517" s="38"/>
      <c r="Y517" s="38"/>
      <c r="Z517" s="38"/>
      <c r="AA517" s="38"/>
      <c r="AB517" s="38"/>
      <c r="AC517" s="38"/>
      <c r="AD517" s="38"/>
      <c r="AE517" s="38"/>
      <c r="AR517" s="230" t="s">
        <v>163</v>
      </c>
      <c r="AT517" s="230" t="s">
        <v>159</v>
      </c>
      <c r="AU517" s="230" t="s">
        <v>85</v>
      </c>
      <c r="AY517" s="17" t="s">
        <v>158</v>
      </c>
      <c r="BE517" s="231">
        <f>IF(N517="základní",J517,0)</f>
        <v>0</v>
      </c>
      <c r="BF517" s="231">
        <f>IF(N517="snížená",J517,0)</f>
        <v>0</v>
      </c>
      <c r="BG517" s="231">
        <f>IF(N517="zákl. přenesená",J517,0)</f>
        <v>0</v>
      </c>
      <c r="BH517" s="231">
        <f>IF(N517="sníž. přenesená",J517,0)</f>
        <v>0</v>
      </c>
      <c r="BI517" s="231">
        <f>IF(N517="nulová",J517,0)</f>
        <v>0</v>
      </c>
      <c r="BJ517" s="17" t="s">
        <v>82</v>
      </c>
      <c r="BK517" s="231">
        <f>ROUND(I517*H517,2)</f>
        <v>0</v>
      </c>
      <c r="BL517" s="17" t="s">
        <v>163</v>
      </c>
      <c r="BM517" s="230" t="s">
        <v>1045</v>
      </c>
    </row>
    <row r="518" spans="1:47" s="2" customFormat="1" ht="12">
      <c r="A518" s="38"/>
      <c r="B518" s="39"/>
      <c r="C518" s="40"/>
      <c r="D518" s="232" t="s">
        <v>165</v>
      </c>
      <c r="E518" s="40"/>
      <c r="F518" s="233" t="s">
        <v>1044</v>
      </c>
      <c r="G518" s="40"/>
      <c r="H518" s="40"/>
      <c r="I518" s="136"/>
      <c r="J518" s="40"/>
      <c r="K518" s="40"/>
      <c r="L518" s="44"/>
      <c r="M518" s="234"/>
      <c r="N518" s="235"/>
      <c r="O518" s="84"/>
      <c r="P518" s="84"/>
      <c r="Q518" s="84"/>
      <c r="R518" s="84"/>
      <c r="S518" s="84"/>
      <c r="T518" s="85"/>
      <c r="U518" s="38"/>
      <c r="V518" s="38"/>
      <c r="W518" s="38"/>
      <c r="X518" s="38"/>
      <c r="Y518" s="38"/>
      <c r="Z518" s="38"/>
      <c r="AA518" s="38"/>
      <c r="AB518" s="38"/>
      <c r="AC518" s="38"/>
      <c r="AD518" s="38"/>
      <c r="AE518" s="38"/>
      <c r="AT518" s="17" t="s">
        <v>165</v>
      </c>
      <c r="AU518" s="17" t="s">
        <v>85</v>
      </c>
    </row>
    <row r="519" spans="1:51" s="13" customFormat="1" ht="12">
      <c r="A519" s="13"/>
      <c r="B519" s="236"/>
      <c r="C519" s="237"/>
      <c r="D519" s="232" t="s">
        <v>166</v>
      </c>
      <c r="E519" s="238" t="s">
        <v>19</v>
      </c>
      <c r="F519" s="239" t="s">
        <v>1734</v>
      </c>
      <c r="G519" s="237"/>
      <c r="H519" s="240">
        <v>360</v>
      </c>
      <c r="I519" s="241"/>
      <c r="J519" s="237"/>
      <c r="K519" s="237"/>
      <c r="L519" s="242"/>
      <c r="M519" s="243"/>
      <c r="N519" s="244"/>
      <c r="O519" s="244"/>
      <c r="P519" s="244"/>
      <c r="Q519" s="244"/>
      <c r="R519" s="244"/>
      <c r="S519" s="244"/>
      <c r="T519" s="245"/>
      <c r="U519" s="13"/>
      <c r="V519" s="13"/>
      <c r="W519" s="13"/>
      <c r="X519" s="13"/>
      <c r="Y519" s="13"/>
      <c r="Z519" s="13"/>
      <c r="AA519" s="13"/>
      <c r="AB519" s="13"/>
      <c r="AC519" s="13"/>
      <c r="AD519" s="13"/>
      <c r="AE519" s="13"/>
      <c r="AT519" s="246" t="s">
        <v>166</v>
      </c>
      <c r="AU519" s="246" t="s">
        <v>85</v>
      </c>
      <c r="AV519" s="13" t="s">
        <v>85</v>
      </c>
      <c r="AW519" s="13" t="s">
        <v>34</v>
      </c>
      <c r="AX519" s="13" t="s">
        <v>82</v>
      </c>
      <c r="AY519" s="246" t="s">
        <v>158</v>
      </c>
    </row>
    <row r="520" spans="1:65" s="2" customFormat="1" ht="16.5" customHeight="1">
      <c r="A520" s="38"/>
      <c r="B520" s="39"/>
      <c r="C520" s="259" t="s">
        <v>879</v>
      </c>
      <c r="D520" s="259" t="s">
        <v>199</v>
      </c>
      <c r="E520" s="260" t="s">
        <v>1048</v>
      </c>
      <c r="F520" s="261" t="s">
        <v>1448</v>
      </c>
      <c r="G520" s="262" t="s">
        <v>194</v>
      </c>
      <c r="H520" s="263">
        <v>36</v>
      </c>
      <c r="I520" s="264"/>
      <c r="J520" s="265">
        <f>ROUND(I520*H520,2)</f>
        <v>0</v>
      </c>
      <c r="K520" s="261" t="s">
        <v>19</v>
      </c>
      <c r="L520" s="266"/>
      <c r="M520" s="267" t="s">
        <v>19</v>
      </c>
      <c r="N520" s="268" t="s">
        <v>45</v>
      </c>
      <c r="O520" s="84"/>
      <c r="P520" s="228">
        <f>O520*H520</f>
        <v>0</v>
      </c>
      <c r="Q520" s="228">
        <v>0.14</v>
      </c>
      <c r="R520" s="228">
        <f>Q520*H520</f>
        <v>5.040000000000001</v>
      </c>
      <c r="S520" s="228">
        <v>0</v>
      </c>
      <c r="T520" s="229">
        <f>S520*H520</f>
        <v>0</v>
      </c>
      <c r="U520" s="38"/>
      <c r="V520" s="38"/>
      <c r="W520" s="38"/>
      <c r="X520" s="38"/>
      <c r="Y520" s="38"/>
      <c r="Z520" s="38"/>
      <c r="AA520" s="38"/>
      <c r="AB520" s="38"/>
      <c r="AC520" s="38"/>
      <c r="AD520" s="38"/>
      <c r="AE520" s="38"/>
      <c r="AR520" s="230" t="s">
        <v>218</v>
      </c>
      <c r="AT520" s="230" t="s">
        <v>199</v>
      </c>
      <c r="AU520" s="230" t="s">
        <v>85</v>
      </c>
      <c r="AY520" s="17" t="s">
        <v>158</v>
      </c>
      <c r="BE520" s="231">
        <f>IF(N520="základní",J520,0)</f>
        <v>0</v>
      </c>
      <c r="BF520" s="231">
        <f>IF(N520="snížená",J520,0)</f>
        <v>0</v>
      </c>
      <c r="BG520" s="231">
        <f>IF(N520="zákl. přenesená",J520,0)</f>
        <v>0</v>
      </c>
      <c r="BH520" s="231">
        <f>IF(N520="sníž. přenesená",J520,0)</f>
        <v>0</v>
      </c>
      <c r="BI520" s="231">
        <f>IF(N520="nulová",J520,0)</f>
        <v>0</v>
      </c>
      <c r="BJ520" s="17" t="s">
        <v>82</v>
      </c>
      <c r="BK520" s="231">
        <f>ROUND(I520*H520,2)</f>
        <v>0</v>
      </c>
      <c r="BL520" s="17" t="s">
        <v>163</v>
      </c>
      <c r="BM520" s="230" t="s">
        <v>1050</v>
      </c>
    </row>
    <row r="521" spans="1:47" s="2" customFormat="1" ht="12">
      <c r="A521" s="38"/>
      <c r="B521" s="39"/>
      <c r="C521" s="40"/>
      <c r="D521" s="232" t="s">
        <v>165</v>
      </c>
      <c r="E521" s="40"/>
      <c r="F521" s="233" t="s">
        <v>1448</v>
      </c>
      <c r="G521" s="40"/>
      <c r="H521" s="40"/>
      <c r="I521" s="136"/>
      <c r="J521" s="40"/>
      <c r="K521" s="40"/>
      <c r="L521" s="44"/>
      <c r="M521" s="234"/>
      <c r="N521" s="235"/>
      <c r="O521" s="84"/>
      <c r="P521" s="84"/>
      <c r="Q521" s="84"/>
      <c r="R521" s="84"/>
      <c r="S521" s="84"/>
      <c r="T521" s="85"/>
      <c r="U521" s="38"/>
      <c r="V521" s="38"/>
      <c r="W521" s="38"/>
      <c r="X521" s="38"/>
      <c r="Y521" s="38"/>
      <c r="Z521" s="38"/>
      <c r="AA521" s="38"/>
      <c r="AB521" s="38"/>
      <c r="AC521" s="38"/>
      <c r="AD521" s="38"/>
      <c r="AE521" s="38"/>
      <c r="AT521" s="17" t="s">
        <v>165</v>
      </c>
      <c r="AU521" s="17" t="s">
        <v>85</v>
      </c>
    </row>
    <row r="522" spans="1:51" s="13" customFormat="1" ht="12">
      <c r="A522" s="13"/>
      <c r="B522" s="236"/>
      <c r="C522" s="237"/>
      <c r="D522" s="232" t="s">
        <v>166</v>
      </c>
      <c r="E522" s="238" t="s">
        <v>19</v>
      </c>
      <c r="F522" s="239" t="s">
        <v>1735</v>
      </c>
      <c r="G522" s="237"/>
      <c r="H522" s="240">
        <v>36</v>
      </c>
      <c r="I522" s="241"/>
      <c r="J522" s="237"/>
      <c r="K522" s="237"/>
      <c r="L522" s="242"/>
      <c r="M522" s="243"/>
      <c r="N522" s="244"/>
      <c r="O522" s="244"/>
      <c r="P522" s="244"/>
      <c r="Q522" s="244"/>
      <c r="R522" s="244"/>
      <c r="S522" s="244"/>
      <c r="T522" s="245"/>
      <c r="U522" s="13"/>
      <c r="V522" s="13"/>
      <c r="W522" s="13"/>
      <c r="X522" s="13"/>
      <c r="Y522" s="13"/>
      <c r="Z522" s="13"/>
      <c r="AA522" s="13"/>
      <c r="AB522" s="13"/>
      <c r="AC522" s="13"/>
      <c r="AD522" s="13"/>
      <c r="AE522" s="13"/>
      <c r="AT522" s="246" t="s">
        <v>166</v>
      </c>
      <c r="AU522" s="246" t="s">
        <v>85</v>
      </c>
      <c r="AV522" s="13" t="s">
        <v>85</v>
      </c>
      <c r="AW522" s="13" t="s">
        <v>34</v>
      </c>
      <c r="AX522" s="13" t="s">
        <v>82</v>
      </c>
      <c r="AY522" s="246" t="s">
        <v>158</v>
      </c>
    </row>
    <row r="523" spans="1:65" s="2" customFormat="1" ht="21.75" customHeight="1">
      <c r="A523" s="38"/>
      <c r="B523" s="39"/>
      <c r="C523" s="219" t="s">
        <v>884</v>
      </c>
      <c r="D523" s="219" t="s">
        <v>159</v>
      </c>
      <c r="E523" s="220" t="s">
        <v>1033</v>
      </c>
      <c r="F523" s="221" t="s">
        <v>1034</v>
      </c>
      <c r="G523" s="222" t="s">
        <v>1035</v>
      </c>
      <c r="H523" s="223">
        <v>74.102</v>
      </c>
      <c r="I523" s="224"/>
      <c r="J523" s="225">
        <f>ROUND(I523*H523,2)</f>
        <v>0</v>
      </c>
      <c r="K523" s="221" t="s">
        <v>213</v>
      </c>
      <c r="L523" s="44"/>
      <c r="M523" s="226" t="s">
        <v>19</v>
      </c>
      <c r="N523" s="227" t="s">
        <v>45</v>
      </c>
      <c r="O523" s="84"/>
      <c r="P523" s="228">
        <f>O523*H523</f>
        <v>0</v>
      </c>
      <c r="Q523" s="228">
        <v>0</v>
      </c>
      <c r="R523" s="228">
        <f>Q523*H523</f>
        <v>0</v>
      </c>
      <c r="S523" s="228">
        <v>0</v>
      </c>
      <c r="T523" s="229">
        <f>S523*H523</f>
        <v>0</v>
      </c>
      <c r="U523" s="38"/>
      <c r="V523" s="38"/>
      <c r="W523" s="38"/>
      <c r="X523" s="38"/>
      <c r="Y523" s="38"/>
      <c r="Z523" s="38"/>
      <c r="AA523" s="38"/>
      <c r="AB523" s="38"/>
      <c r="AC523" s="38"/>
      <c r="AD523" s="38"/>
      <c r="AE523" s="38"/>
      <c r="AR523" s="230" t="s">
        <v>163</v>
      </c>
      <c r="AT523" s="230" t="s">
        <v>159</v>
      </c>
      <c r="AU523" s="230" t="s">
        <v>85</v>
      </c>
      <c r="AY523" s="17" t="s">
        <v>158</v>
      </c>
      <c r="BE523" s="231">
        <f>IF(N523="základní",J523,0)</f>
        <v>0</v>
      </c>
      <c r="BF523" s="231">
        <f>IF(N523="snížená",J523,0)</f>
        <v>0</v>
      </c>
      <c r="BG523" s="231">
        <f>IF(N523="zákl. přenesená",J523,0)</f>
        <v>0</v>
      </c>
      <c r="BH523" s="231">
        <f>IF(N523="sníž. přenesená",J523,0)</f>
        <v>0</v>
      </c>
      <c r="BI523" s="231">
        <f>IF(N523="nulová",J523,0)</f>
        <v>0</v>
      </c>
      <c r="BJ523" s="17" t="s">
        <v>82</v>
      </c>
      <c r="BK523" s="231">
        <f>ROUND(I523*H523,2)</f>
        <v>0</v>
      </c>
      <c r="BL523" s="17" t="s">
        <v>163</v>
      </c>
      <c r="BM523" s="230" t="s">
        <v>1036</v>
      </c>
    </row>
    <row r="524" spans="1:47" s="2" customFormat="1" ht="12">
      <c r="A524" s="38"/>
      <c r="B524" s="39"/>
      <c r="C524" s="40"/>
      <c r="D524" s="232" t="s">
        <v>165</v>
      </c>
      <c r="E524" s="40"/>
      <c r="F524" s="233" t="s">
        <v>1037</v>
      </c>
      <c r="G524" s="40"/>
      <c r="H524" s="40"/>
      <c r="I524" s="136"/>
      <c r="J524" s="40"/>
      <c r="K524" s="40"/>
      <c r="L524" s="44"/>
      <c r="M524" s="234"/>
      <c r="N524" s="235"/>
      <c r="O524" s="84"/>
      <c r="P524" s="84"/>
      <c r="Q524" s="84"/>
      <c r="R524" s="84"/>
      <c r="S524" s="84"/>
      <c r="T524" s="85"/>
      <c r="U524" s="38"/>
      <c r="V524" s="38"/>
      <c r="W524" s="38"/>
      <c r="X524" s="38"/>
      <c r="Y524" s="38"/>
      <c r="Z524" s="38"/>
      <c r="AA524" s="38"/>
      <c r="AB524" s="38"/>
      <c r="AC524" s="38"/>
      <c r="AD524" s="38"/>
      <c r="AE524" s="38"/>
      <c r="AT524" s="17" t="s">
        <v>165</v>
      </c>
      <c r="AU524" s="17" t="s">
        <v>85</v>
      </c>
    </row>
    <row r="525" spans="1:47" s="2" customFormat="1" ht="12">
      <c r="A525" s="38"/>
      <c r="B525" s="39"/>
      <c r="C525" s="40"/>
      <c r="D525" s="232" t="s">
        <v>216</v>
      </c>
      <c r="E525" s="40"/>
      <c r="F525" s="258" t="s">
        <v>1038</v>
      </c>
      <c r="G525" s="40"/>
      <c r="H525" s="40"/>
      <c r="I525" s="136"/>
      <c r="J525" s="40"/>
      <c r="K525" s="40"/>
      <c r="L525" s="44"/>
      <c r="M525" s="234"/>
      <c r="N525" s="235"/>
      <c r="O525" s="84"/>
      <c r="P525" s="84"/>
      <c r="Q525" s="84"/>
      <c r="R525" s="84"/>
      <c r="S525" s="84"/>
      <c r="T525" s="85"/>
      <c r="U525" s="38"/>
      <c r="V525" s="38"/>
      <c r="W525" s="38"/>
      <c r="X525" s="38"/>
      <c r="Y525" s="38"/>
      <c r="Z525" s="38"/>
      <c r="AA525" s="38"/>
      <c r="AB525" s="38"/>
      <c r="AC525" s="38"/>
      <c r="AD525" s="38"/>
      <c r="AE525" s="38"/>
      <c r="AT525" s="17" t="s">
        <v>216</v>
      </c>
      <c r="AU525" s="17" t="s">
        <v>85</v>
      </c>
    </row>
    <row r="526" spans="1:47" s="2" customFormat="1" ht="12">
      <c r="A526" s="38"/>
      <c r="B526" s="39"/>
      <c r="C526" s="40"/>
      <c r="D526" s="232" t="s">
        <v>181</v>
      </c>
      <c r="E526" s="40"/>
      <c r="F526" s="258" t="s">
        <v>1039</v>
      </c>
      <c r="G526" s="40"/>
      <c r="H526" s="40"/>
      <c r="I526" s="136"/>
      <c r="J526" s="40"/>
      <c r="K526" s="40"/>
      <c r="L526" s="44"/>
      <c r="M526" s="234"/>
      <c r="N526" s="235"/>
      <c r="O526" s="84"/>
      <c r="P526" s="84"/>
      <c r="Q526" s="84"/>
      <c r="R526" s="84"/>
      <c r="S526" s="84"/>
      <c r="T526" s="85"/>
      <c r="U526" s="38"/>
      <c r="V526" s="38"/>
      <c r="W526" s="38"/>
      <c r="X526" s="38"/>
      <c r="Y526" s="38"/>
      <c r="Z526" s="38"/>
      <c r="AA526" s="38"/>
      <c r="AB526" s="38"/>
      <c r="AC526" s="38"/>
      <c r="AD526" s="38"/>
      <c r="AE526" s="38"/>
      <c r="AT526" s="17" t="s">
        <v>181</v>
      </c>
      <c r="AU526" s="17" t="s">
        <v>85</v>
      </c>
    </row>
    <row r="527" spans="1:51" s="13" customFormat="1" ht="12">
      <c r="A527" s="13"/>
      <c r="B527" s="236"/>
      <c r="C527" s="237"/>
      <c r="D527" s="232" t="s">
        <v>166</v>
      </c>
      <c r="E527" s="238" t="s">
        <v>19</v>
      </c>
      <c r="F527" s="239" t="s">
        <v>1736</v>
      </c>
      <c r="G527" s="237"/>
      <c r="H527" s="240">
        <v>67.05</v>
      </c>
      <c r="I527" s="241"/>
      <c r="J527" s="237"/>
      <c r="K527" s="237"/>
      <c r="L527" s="242"/>
      <c r="M527" s="243"/>
      <c r="N527" s="244"/>
      <c r="O527" s="244"/>
      <c r="P527" s="244"/>
      <c r="Q527" s="244"/>
      <c r="R527" s="244"/>
      <c r="S527" s="244"/>
      <c r="T527" s="245"/>
      <c r="U527" s="13"/>
      <c r="V527" s="13"/>
      <c r="W527" s="13"/>
      <c r="X527" s="13"/>
      <c r="Y527" s="13"/>
      <c r="Z527" s="13"/>
      <c r="AA527" s="13"/>
      <c r="AB527" s="13"/>
      <c r="AC527" s="13"/>
      <c r="AD527" s="13"/>
      <c r="AE527" s="13"/>
      <c r="AT527" s="246" t="s">
        <v>166</v>
      </c>
      <c r="AU527" s="246" t="s">
        <v>85</v>
      </c>
      <c r="AV527" s="13" t="s">
        <v>85</v>
      </c>
      <c r="AW527" s="13" t="s">
        <v>34</v>
      </c>
      <c r="AX527" s="13" t="s">
        <v>74</v>
      </c>
      <c r="AY527" s="246" t="s">
        <v>158</v>
      </c>
    </row>
    <row r="528" spans="1:51" s="13" customFormat="1" ht="12">
      <c r="A528" s="13"/>
      <c r="B528" s="236"/>
      <c r="C528" s="237"/>
      <c r="D528" s="232" t="s">
        <v>166</v>
      </c>
      <c r="E528" s="238" t="s">
        <v>19</v>
      </c>
      <c r="F528" s="239" t="s">
        <v>1737</v>
      </c>
      <c r="G528" s="237"/>
      <c r="H528" s="240">
        <v>7.052</v>
      </c>
      <c r="I528" s="241"/>
      <c r="J528" s="237"/>
      <c r="K528" s="237"/>
      <c r="L528" s="242"/>
      <c r="M528" s="243"/>
      <c r="N528" s="244"/>
      <c r="O528" s="244"/>
      <c r="P528" s="244"/>
      <c r="Q528" s="244"/>
      <c r="R528" s="244"/>
      <c r="S528" s="244"/>
      <c r="T528" s="245"/>
      <c r="U528" s="13"/>
      <c r="V528" s="13"/>
      <c r="W528" s="13"/>
      <c r="X528" s="13"/>
      <c r="Y528" s="13"/>
      <c r="Z528" s="13"/>
      <c r="AA528" s="13"/>
      <c r="AB528" s="13"/>
      <c r="AC528" s="13"/>
      <c r="AD528" s="13"/>
      <c r="AE528" s="13"/>
      <c r="AT528" s="246" t="s">
        <v>166</v>
      </c>
      <c r="AU528" s="246" t="s">
        <v>85</v>
      </c>
      <c r="AV528" s="13" t="s">
        <v>85</v>
      </c>
      <c r="AW528" s="13" t="s">
        <v>34</v>
      </c>
      <c r="AX528" s="13" t="s">
        <v>74</v>
      </c>
      <c r="AY528" s="246" t="s">
        <v>158</v>
      </c>
    </row>
    <row r="529" spans="1:51" s="14" customFormat="1" ht="12">
      <c r="A529" s="14"/>
      <c r="B529" s="247"/>
      <c r="C529" s="248"/>
      <c r="D529" s="232" t="s">
        <v>166</v>
      </c>
      <c r="E529" s="249" t="s">
        <v>19</v>
      </c>
      <c r="F529" s="250" t="s">
        <v>175</v>
      </c>
      <c r="G529" s="248"/>
      <c r="H529" s="251">
        <v>74.102</v>
      </c>
      <c r="I529" s="252"/>
      <c r="J529" s="248"/>
      <c r="K529" s="248"/>
      <c r="L529" s="253"/>
      <c r="M529" s="254"/>
      <c r="N529" s="255"/>
      <c r="O529" s="255"/>
      <c r="P529" s="255"/>
      <c r="Q529" s="255"/>
      <c r="R529" s="255"/>
      <c r="S529" s="255"/>
      <c r="T529" s="256"/>
      <c r="U529" s="14"/>
      <c r="V529" s="14"/>
      <c r="W529" s="14"/>
      <c r="X529" s="14"/>
      <c r="Y529" s="14"/>
      <c r="Z529" s="14"/>
      <c r="AA529" s="14"/>
      <c r="AB529" s="14"/>
      <c r="AC529" s="14"/>
      <c r="AD529" s="14"/>
      <c r="AE529" s="14"/>
      <c r="AT529" s="257" t="s">
        <v>166</v>
      </c>
      <c r="AU529" s="257" t="s">
        <v>85</v>
      </c>
      <c r="AV529" s="14" t="s">
        <v>163</v>
      </c>
      <c r="AW529" s="14" t="s">
        <v>34</v>
      </c>
      <c r="AX529" s="14" t="s">
        <v>82</v>
      </c>
      <c r="AY529" s="257" t="s">
        <v>158</v>
      </c>
    </row>
    <row r="530" spans="1:65" s="2" customFormat="1" ht="16.5" customHeight="1">
      <c r="A530" s="38"/>
      <c r="B530" s="39"/>
      <c r="C530" s="219" t="s">
        <v>889</v>
      </c>
      <c r="D530" s="219" t="s">
        <v>159</v>
      </c>
      <c r="E530" s="220" t="s">
        <v>1053</v>
      </c>
      <c r="F530" s="221" t="s">
        <v>1054</v>
      </c>
      <c r="G530" s="222" t="s">
        <v>1035</v>
      </c>
      <c r="H530" s="223">
        <v>74.102</v>
      </c>
      <c r="I530" s="224"/>
      <c r="J530" s="225">
        <f>ROUND(I530*H530,2)</f>
        <v>0</v>
      </c>
      <c r="K530" s="221" t="s">
        <v>19</v>
      </c>
      <c r="L530" s="44"/>
      <c r="M530" s="226" t="s">
        <v>19</v>
      </c>
      <c r="N530" s="227" t="s">
        <v>45</v>
      </c>
      <c r="O530" s="84"/>
      <c r="P530" s="228">
        <f>O530*H530</f>
        <v>0</v>
      </c>
      <c r="Q530" s="228">
        <v>0</v>
      </c>
      <c r="R530" s="228">
        <f>Q530*H530</f>
        <v>0</v>
      </c>
      <c r="S530" s="228">
        <v>0</v>
      </c>
      <c r="T530" s="229">
        <f>S530*H530</f>
        <v>0</v>
      </c>
      <c r="U530" s="38"/>
      <c r="V530" s="38"/>
      <c r="W530" s="38"/>
      <c r="X530" s="38"/>
      <c r="Y530" s="38"/>
      <c r="Z530" s="38"/>
      <c r="AA530" s="38"/>
      <c r="AB530" s="38"/>
      <c r="AC530" s="38"/>
      <c r="AD530" s="38"/>
      <c r="AE530" s="38"/>
      <c r="AR530" s="230" t="s">
        <v>163</v>
      </c>
      <c r="AT530" s="230" t="s">
        <v>159</v>
      </c>
      <c r="AU530" s="230" t="s">
        <v>85</v>
      </c>
      <c r="AY530" s="17" t="s">
        <v>158</v>
      </c>
      <c r="BE530" s="231">
        <f>IF(N530="základní",J530,0)</f>
        <v>0</v>
      </c>
      <c r="BF530" s="231">
        <f>IF(N530="snížená",J530,0)</f>
        <v>0</v>
      </c>
      <c r="BG530" s="231">
        <f>IF(N530="zákl. přenesená",J530,0)</f>
        <v>0</v>
      </c>
      <c r="BH530" s="231">
        <f>IF(N530="sníž. přenesená",J530,0)</f>
        <v>0</v>
      </c>
      <c r="BI530" s="231">
        <f>IF(N530="nulová",J530,0)</f>
        <v>0</v>
      </c>
      <c r="BJ530" s="17" t="s">
        <v>82</v>
      </c>
      <c r="BK530" s="231">
        <f>ROUND(I530*H530,2)</f>
        <v>0</v>
      </c>
      <c r="BL530" s="17" t="s">
        <v>163</v>
      </c>
      <c r="BM530" s="230" t="s">
        <v>1055</v>
      </c>
    </row>
    <row r="531" spans="1:47" s="2" customFormat="1" ht="12">
      <c r="A531" s="38"/>
      <c r="B531" s="39"/>
      <c r="C531" s="40"/>
      <c r="D531" s="232" t="s">
        <v>165</v>
      </c>
      <c r="E531" s="40"/>
      <c r="F531" s="233" t="s">
        <v>1054</v>
      </c>
      <c r="G531" s="40"/>
      <c r="H531" s="40"/>
      <c r="I531" s="136"/>
      <c r="J531" s="40"/>
      <c r="K531" s="40"/>
      <c r="L531" s="44"/>
      <c r="M531" s="234"/>
      <c r="N531" s="235"/>
      <c r="O531" s="84"/>
      <c r="P531" s="84"/>
      <c r="Q531" s="84"/>
      <c r="R531" s="84"/>
      <c r="S531" s="84"/>
      <c r="T531" s="85"/>
      <c r="U531" s="38"/>
      <c r="V531" s="38"/>
      <c r="W531" s="38"/>
      <c r="X531" s="38"/>
      <c r="Y531" s="38"/>
      <c r="Z531" s="38"/>
      <c r="AA531" s="38"/>
      <c r="AB531" s="38"/>
      <c r="AC531" s="38"/>
      <c r="AD531" s="38"/>
      <c r="AE531" s="38"/>
      <c r="AT531" s="17" t="s">
        <v>165</v>
      </c>
      <c r="AU531" s="17" t="s">
        <v>85</v>
      </c>
    </row>
    <row r="532" spans="1:51" s="13" customFormat="1" ht="12">
      <c r="A532" s="13"/>
      <c r="B532" s="236"/>
      <c r="C532" s="237"/>
      <c r="D532" s="232" t="s">
        <v>166</v>
      </c>
      <c r="E532" s="238" t="s">
        <v>19</v>
      </c>
      <c r="F532" s="239" t="s">
        <v>1736</v>
      </c>
      <c r="G532" s="237"/>
      <c r="H532" s="240">
        <v>67.05</v>
      </c>
      <c r="I532" s="241"/>
      <c r="J532" s="237"/>
      <c r="K532" s="237"/>
      <c r="L532" s="242"/>
      <c r="M532" s="243"/>
      <c r="N532" s="244"/>
      <c r="O532" s="244"/>
      <c r="P532" s="244"/>
      <c r="Q532" s="244"/>
      <c r="R532" s="244"/>
      <c r="S532" s="244"/>
      <c r="T532" s="245"/>
      <c r="U532" s="13"/>
      <c r="V532" s="13"/>
      <c r="W532" s="13"/>
      <c r="X532" s="13"/>
      <c r="Y532" s="13"/>
      <c r="Z532" s="13"/>
      <c r="AA532" s="13"/>
      <c r="AB532" s="13"/>
      <c r="AC532" s="13"/>
      <c r="AD532" s="13"/>
      <c r="AE532" s="13"/>
      <c r="AT532" s="246" t="s">
        <v>166</v>
      </c>
      <c r="AU532" s="246" t="s">
        <v>85</v>
      </c>
      <c r="AV532" s="13" t="s">
        <v>85</v>
      </c>
      <c r="AW532" s="13" t="s">
        <v>34</v>
      </c>
      <c r="AX532" s="13" t="s">
        <v>74</v>
      </c>
      <c r="AY532" s="246" t="s">
        <v>158</v>
      </c>
    </row>
    <row r="533" spans="1:51" s="13" customFormat="1" ht="12">
      <c r="A533" s="13"/>
      <c r="B533" s="236"/>
      <c r="C533" s="237"/>
      <c r="D533" s="232" t="s">
        <v>166</v>
      </c>
      <c r="E533" s="238" t="s">
        <v>19</v>
      </c>
      <c r="F533" s="239" t="s">
        <v>1737</v>
      </c>
      <c r="G533" s="237"/>
      <c r="H533" s="240">
        <v>7.052</v>
      </c>
      <c r="I533" s="241"/>
      <c r="J533" s="237"/>
      <c r="K533" s="237"/>
      <c r="L533" s="242"/>
      <c r="M533" s="243"/>
      <c r="N533" s="244"/>
      <c r="O533" s="244"/>
      <c r="P533" s="244"/>
      <c r="Q533" s="244"/>
      <c r="R533" s="244"/>
      <c r="S533" s="244"/>
      <c r="T533" s="245"/>
      <c r="U533" s="13"/>
      <c r="V533" s="13"/>
      <c r="W533" s="13"/>
      <c r="X533" s="13"/>
      <c r="Y533" s="13"/>
      <c r="Z533" s="13"/>
      <c r="AA533" s="13"/>
      <c r="AB533" s="13"/>
      <c r="AC533" s="13"/>
      <c r="AD533" s="13"/>
      <c r="AE533" s="13"/>
      <c r="AT533" s="246" t="s">
        <v>166</v>
      </c>
      <c r="AU533" s="246" t="s">
        <v>85</v>
      </c>
      <c r="AV533" s="13" t="s">
        <v>85</v>
      </c>
      <c r="AW533" s="13" t="s">
        <v>34</v>
      </c>
      <c r="AX533" s="13" t="s">
        <v>74</v>
      </c>
      <c r="AY533" s="246" t="s">
        <v>158</v>
      </c>
    </row>
    <row r="534" spans="1:51" s="14" customFormat="1" ht="12">
      <c r="A534" s="14"/>
      <c r="B534" s="247"/>
      <c r="C534" s="248"/>
      <c r="D534" s="232" t="s">
        <v>166</v>
      </c>
      <c r="E534" s="249" t="s">
        <v>19</v>
      </c>
      <c r="F534" s="250" t="s">
        <v>175</v>
      </c>
      <c r="G534" s="248"/>
      <c r="H534" s="251">
        <v>74.102</v>
      </c>
      <c r="I534" s="252"/>
      <c r="J534" s="248"/>
      <c r="K534" s="248"/>
      <c r="L534" s="253"/>
      <c r="M534" s="254"/>
      <c r="N534" s="255"/>
      <c r="O534" s="255"/>
      <c r="P534" s="255"/>
      <c r="Q534" s="255"/>
      <c r="R534" s="255"/>
      <c r="S534" s="255"/>
      <c r="T534" s="256"/>
      <c r="U534" s="14"/>
      <c r="V534" s="14"/>
      <c r="W534" s="14"/>
      <c r="X534" s="14"/>
      <c r="Y534" s="14"/>
      <c r="Z534" s="14"/>
      <c r="AA534" s="14"/>
      <c r="AB534" s="14"/>
      <c r="AC534" s="14"/>
      <c r="AD534" s="14"/>
      <c r="AE534" s="14"/>
      <c r="AT534" s="257" t="s">
        <v>166</v>
      </c>
      <c r="AU534" s="257" t="s">
        <v>85</v>
      </c>
      <c r="AV534" s="14" t="s">
        <v>163</v>
      </c>
      <c r="AW534" s="14" t="s">
        <v>34</v>
      </c>
      <c r="AX534" s="14" t="s">
        <v>82</v>
      </c>
      <c r="AY534" s="257" t="s">
        <v>158</v>
      </c>
    </row>
    <row r="535" spans="1:65" s="2" customFormat="1" ht="21.75" customHeight="1">
      <c r="A535" s="38"/>
      <c r="B535" s="39"/>
      <c r="C535" s="219" t="s">
        <v>893</v>
      </c>
      <c r="D535" s="219" t="s">
        <v>159</v>
      </c>
      <c r="E535" s="220" t="s">
        <v>1057</v>
      </c>
      <c r="F535" s="221" t="s">
        <v>1058</v>
      </c>
      <c r="G535" s="222" t="s">
        <v>1059</v>
      </c>
      <c r="H535" s="223">
        <v>125.973</v>
      </c>
      <c r="I535" s="224"/>
      <c r="J535" s="225">
        <f>ROUND(I535*H535,2)</f>
        <v>0</v>
      </c>
      <c r="K535" s="221" t="s">
        <v>213</v>
      </c>
      <c r="L535" s="44"/>
      <c r="M535" s="226" t="s">
        <v>19</v>
      </c>
      <c r="N535" s="227" t="s">
        <v>45</v>
      </c>
      <c r="O535" s="84"/>
      <c r="P535" s="228">
        <f>O535*H535</f>
        <v>0</v>
      </c>
      <c r="Q535" s="228">
        <v>0</v>
      </c>
      <c r="R535" s="228">
        <f>Q535*H535</f>
        <v>0</v>
      </c>
      <c r="S535" s="228">
        <v>0</v>
      </c>
      <c r="T535" s="229">
        <f>S535*H535</f>
        <v>0</v>
      </c>
      <c r="U535" s="38"/>
      <c r="V535" s="38"/>
      <c r="W535" s="38"/>
      <c r="X535" s="38"/>
      <c r="Y535" s="38"/>
      <c r="Z535" s="38"/>
      <c r="AA535" s="38"/>
      <c r="AB535" s="38"/>
      <c r="AC535" s="38"/>
      <c r="AD535" s="38"/>
      <c r="AE535" s="38"/>
      <c r="AR535" s="230" t="s">
        <v>163</v>
      </c>
      <c r="AT535" s="230" t="s">
        <v>159</v>
      </c>
      <c r="AU535" s="230" t="s">
        <v>85</v>
      </c>
      <c r="AY535" s="17" t="s">
        <v>158</v>
      </c>
      <c r="BE535" s="231">
        <f>IF(N535="základní",J535,0)</f>
        <v>0</v>
      </c>
      <c r="BF535" s="231">
        <f>IF(N535="snížená",J535,0)</f>
        <v>0</v>
      </c>
      <c r="BG535" s="231">
        <f>IF(N535="zákl. přenesená",J535,0)</f>
        <v>0</v>
      </c>
      <c r="BH535" s="231">
        <f>IF(N535="sníž. přenesená",J535,0)</f>
        <v>0</v>
      </c>
      <c r="BI535" s="231">
        <f>IF(N535="nulová",J535,0)</f>
        <v>0</v>
      </c>
      <c r="BJ535" s="17" t="s">
        <v>82</v>
      </c>
      <c r="BK535" s="231">
        <f>ROUND(I535*H535,2)</f>
        <v>0</v>
      </c>
      <c r="BL535" s="17" t="s">
        <v>163</v>
      </c>
      <c r="BM535" s="230" t="s">
        <v>1060</v>
      </c>
    </row>
    <row r="536" spans="1:47" s="2" customFormat="1" ht="12">
      <c r="A536" s="38"/>
      <c r="B536" s="39"/>
      <c r="C536" s="40"/>
      <c r="D536" s="232" t="s">
        <v>165</v>
      </c>
      <c r="E536" s="40"/>
      <c r="F536" s="233" t="s">
        <v>1061</v>
      </c>
      <c r="G536" s="40"/>
      <c r="H536" s="40"/>
      <c r="I536" s="136"/>
      <c r="J536" s="40"/>
      <c r="K536" s="40"/>
      <c r="L536" s="44"/>
      <c r="M536" s="234"/>
      <c r="N536" s="235"/>
      <c r="O536" s="84"/>
      <c r="P536" s="84"/>
      <c r="Q536" s="84"/>
      <c r="R536" s="84"/>
      <c r="S536" s="84"/>
      <c r="T536" s="85"/>
      <c r="U536" s="38"/>
      <c r="V536" s="38"/>
      <c r="W536" s="38"/>
      <c r="X536" s="38"/>
      <c r="Y536" s="38"/>
      <c r="Z536" s="38"/>
      <c r="AA536" s="38"/>
      <c r="AB536" s="38"/>
      <c r="AC536" s="38"/>
      <c r="AD536" s="38"/>
      <c r="AE536" s="38"/>
      <c r="AT536" s="17" t="s">
        <v>165</v>
      </c>
      <c r="AU536" s="17" t="s">
        <v>85</v>
      </c>
    </row>
    <row r="537" spans="1:47" s="2" customFormat="1" ht="12">
      <c r="A537" s="38"/>
      <c r="B537" s="39"/>
      <c r="C537" s="40"/>
      <c r="D537" s="232" t="s">
        <v>216</v>
      </c>
      <c r="E537" s="40"/>
      <c r="F537" s="258" t="s">
        <v>1062</v>
      </c>
      <c r="G537" s="40"/>
      <c r="H537" s="40"/>
      <c r="I537" s="136"/>
      <c r="J537" s="40"/>
      <c r="K537" s="40"/>
      <c r="L537" s="44"/>
      <c r="M537" s="234"/>
      <c r="N537" s="235"/>
      <c r="O537" s="84"/>
      <c r="P537" s="84"/>
      <c r="Q537" s="84"/>
      <c r="R537" s="84"/>
      <c r="S537" s="84"/>
      <c r="T537" s="85"/>
      <c r="U537" s="38"/>
      <c r="V537" s="38"/>
      <c r="W537" s="38"/>
      <c r="X537" s="38"/>
      <c r="Y537" s="38"/>
      <c r="Z537" s="38"/>
      <c r="AA537" s="38"/>
      <c r="AB537" s="38"/>
      <c r="AC537" s="38"/>
      <c r="AD537" s="38"/>
      <c r="AE537" s="38"/>
      <c r="AT537" s="17" t="s">
        <v>216</v>
      </c>
      <c r="AU537" s="17" t="s">
        <v>85</v>
      </c>
    </row>
    <row r="538" spans="1:51" s="13" customFormat="1" ht="12">
      <c r="A538" s="13"/>
      <c r="B538" s="236"/>
      <c r="C538" s="237"/>
      <c r="D538" s="232" t="s">
        <v>166</v>
      </c>
      <c r="E538" s="238" t="s">
        <v>19</v>
      </c>
      <c r="F538" s="239" t="s">
        <v>1738</v>
      </c>
      <c r="G538" s="237"/>
      <c r="H538" s="240">
        <v>113.985</v>
      </c>
      <c r="I538" s="241"/>
      <c r="J538" s="237"/>
      <c r="K538" s="237"/>
      <c r="L538" s="242"/>
      <c r="M538" s="243"/>
      <c r="N538" s="244"/>
      <c r="O538" s="244"/>
      <c r="P538" s="244"/>
      <c r="Q538" s="244"/>
      <c r="R538" s="244"/>
      <c r="S538" s="244"/>
      <c r="T538" s="245"/>
      <c r="U538" s="13"/>
      <c r="V538" s="13"/>
      <c r="W538" s="13"/>
      <c r="X538" s="13"/>
      <c r="Y538" s="13"/>
      <c r="Z538" s="13"/>
      <c r="AA538" s="13"/>
      <c r="AB538" s="13"/>
      <c r="AC538" s="13"/>
      <c r="AD538" s="13"/>
      <c r="AE538" s="13"/>
      <c r="AT538" s="246" t="s">
        <v>166</v>
      </c>
      <c r="AU538" s="246" t="s">
        <v>85</v>
      </c>
      <c r="AV538" s="13" t="s">
        <v>85</v>
      </c>
      <c r="AW538" s="13" t="s">
        <v>34</v>
      </c>
      <c r="AX538" s="13" t="s">
        <v>74</v>
      </c>
      <c r="AY538" s="246" t="s">
        <v>158</v>
      </c>
    </row>
    <row r="539" spans="1:51" s="13" customFormat="1" ht="12">
      <c r="A539" s="13"/>
      <c r="B539" s="236"/>
      <c r="C539" s="237"/>
      <c r="D539" s="232" t="s">
        <v>166</v>
      </c>
      <c r="E539" s="238" t="s">
        <v>19</v>
      </c>
      <c r="F539" s="239" t="s">
        <v>1739</v>
      </c>
      <c r="G539" s="237"/>
      <c r="H539" s="240">
        <v>11.988</v>
      </c>
      <c r="I539" s="241"/>
      <c r="J539" s="237"/>
      <c r="K539" s="237"/>
      <c r="L539" s="242"/>
      <c r="M539" s="243"/>
      <c r="N539" s="244"/>
      <c r="O539" s="244"/>
      <c r="P539" s="244"/>
      <c r="Q539" s="244"/>
      <c r="R539" s="244"/>
      <c r="S539" s="244"/>
      <c r="T539" s="245"/>
      <c r="U539" s="13"/>
      <c r="V539" s="13"/>
      <c r="W539" s="13"/>
      <c r="X539" s="13"/>
      <c r="Y539" s="13"/>
      <c r="Z539" s="13"/>
      <c r="AA539" s="13"/>
      <c r="AB539" s="13"/>
      <c r="AC539" s="13"/>
      <c r="AD539" s="13"/>
      <c r="AE539" s="13"/>
      <c r="AT539" s="246" t="s">
        <v>166</v>
      </c>
      <c r="AU539" s="246" t="s">
        <v>85</v>
      </c>
      <c r="AV539" s="13" t="s">
        <v>85</v>
      </c>
      <c r="AW539" s="13" t="s">
        <v>34</v>
      </c>
      <c r="AX539" s="13" t="s">
        <v>74</v>
      </c>
      <c r="AY539" s="246" t="s">
        <v>158</v>
      </c>
    </row>
    <row r="540" spans="1:51" s="14" customFormat="1" ht="12">
      <c r="A540" s="14"/>
      <c r="B540" s="247"/>
      <c r="C540" s="248"/>
      <c r="D540" s="232" t="s">
        <v>166</v>
      </c>
      <c r="E540" s="249" t="s">
        <v>19</v>
      </c>
      <c r="F540" s="250" t="s">
        <v>175</v>
      </c>
      <c r="G540" s="248"/>
      <c r="H540" s="251">
        <v>125.973</v>
      </c>
      <c r="I540" s="252"/>
      <c r="J540" s="248"/>
      <c r="K540" s="248"/>
      <c r="L540" s="253"/>
      <c r="M540" s="254"/>
      <c r="N540" s="255"/>
      <c r="O540" s="255"/>
      <c r="P540" s="255"/>
      <c r="Q540" s="255"/>
      <c r="R540" s="255"/>
      <c r="S540" s="255"/>
      <c r="T540" s="256"/>
      <c r="U540" s="14"/>
      <c r="V540" s="14"/>
      <c r="W540" s="14"/>
      <c r="X540" s="14"/>
      <c r="Y540" s="14"/>
      <c r="Z540" s="14"/>
      <c r="AA540" s="14"/>
      <c r="AB540" s="14"/>
      <c r="AC540" s="14"/>
      <c r="AD540" s="14"/>
      <c r="AE540" s="14"/>
      <c r="AT540" s="257" t="s">
        <v>166</v>
      </c>
      <c r="AU540" s="257" t="s">
        <v>85</v>
      </c>
      <c r="AV540" s="14" t="s">
        <v>163</v>
      </c>
      <c r="AW540" s="14" t="s">
        <v>34</v>
      </c>
      <c r="AX540" s="14" t="s">
        <v>82</v>
      </c>
      <c r="AY540" s="257" t="s">
        <v>158</v>
      </c>
    </row>
    <row r="541" spans="1:65" s="2" customFormat="1" ht="16.5" customHeight="1">
      <c r="A541" s="38"/>
      <c r="B541" s="39"/>
      <c r="C541" s="219" t="s">
        <v>898</v>
      </c>
      <c r="D541" s="219" t="s">
        <v>159</v>
      </c>
      <c r="E541" s="220" t="s">
        <v>1066</v>
      </c>
      <c r="F541" s="221" t="s">
        <v>1067</v>
      </c>
      <c r="G541" s="222" t="s">
        <v>194</v>
      </c>
      <c r="H541" s="223">
        <v>787.5</v>
      </c>
      <c r="I541" s="224"/>
      <c r="J541" s="225">
        <f>ROUND(I541*H541,2)</f>
        <v>0</v>
      </c>
      <c r="K541" s="221" t="s">
        <v>19</v>
      </c>
      <c r="L541" s="44"/>
      <c r="M541" s="226" t="s">
        <v>19</v>
      </c>
      <c r="N541" s="227" t="s">
        <v>45</v>
      </c>
      <c r="O541" s="84"/>
      <c r="P541" s="228">
        <f>O541*H541</f>
        <v>0</v>
      </c>
      <c r="Q541" s="228">
        <v>0</v>
      </c>
      <c r="R541" s="228">
        <f>Q541*H541</f>
        <v>0</v>
      </c>
      <c r="S541" s="228">
        <v>0</v>
      </c>
      <c r="T541" s="229">
        <f>S541*H541</f>
        <v>0</v>
      </c>
      <c r="U541" s="38"/>
      <c r="V541" s="38"/>
      <c r="W541" s="38"/>
      <c r="X541" s="38"/>
      <c r="Y541" s="38"/>
      <c r="Z541" s="38"/>
      <c r="AA541" s="38"/>
      <c r="AB541" s="38"/>
      <c r="AC541" s="38"/>
      <c r="AD541" s="38"/>
      <c r="AE541" s="38"/>
      <c r="AR541" s="230" t="s">
        <v>163</v>
      </c>
      <c r="AT541" s="230" t="s">
        <v>159</v>
      </c>
      <c r="AU541" s="230" t="s">
        <v>85</v>
      </c>
      <c r="AY541" s="17" t="s">
        <v>158</v>
      </c>
      <c r="BE541" s="231">
        <f>IF(N541="základní",J541,0)</f>
        <v>0</v>
      </c>
      <c r="BF541" s="231">
        <f>IF(N541="snížená",J541,0)</f>
        <v>0</v>
      </c>
      <c r="BG541" s="231">
        <f>IF(N541="zákl. přenesená",J541,0)</f>
        <v>0</v>
      </c>
      <c r="BH541" s="231">
        <f>IF(N541="sníž. přenesená",J541,0)</f>
        <v>0</v>
      </c>
      <c r="BI541" s="231">
        <f>IF(N541="nulová",J541,0)</f>
        <v>0</v>
      </c>
      <c r="BJ541" s="17" t="s">
        <v>82</v>
      </c>
      <c r="BK541" s="231">
        <f>ROUND(I541*H541,2)</f>
        <v>0</v>
      </c>
      <c r="BL541" s="17" t="s">
        <v>163</v>
      </c>
      <c r="BM541" s="230" t="s">
        <v>1068</v>
      </c>
    </row>
    <row r="542" spans="1:47" s="2" customFormat="1" ht="12">
      <c r="A542" s="38"/>
      <c r="B542" s="39"/>
      <c r="C542" s="40"/>
      <c r="D542" s="232" t="s">
        <v>165</v>
      </c>
      <c r="E542" s="40"/>
      <c r="F542" s="233" t="s">
        <v>1067</v>
      </c>
      <c r="G542" s="40"/>
      <c r="H542" s="40"/>
      <c r="I542" s="136"/>
      <c r="J542" s="40"/>
      <c r="K542" s="40"/>
      <c r="L542" s="44"/>
      <c r="M542" s="234"/>
      <c r="N542" s="235"/>
      <c r="O542" s="84"/>
      <c r="P542" s="84"/>
      <c r="Q542" s="84"/>
      <c r="R542" s="84"/>
      <c r="S542" s="84"/>
      <c r="T542" s="85"/>
      <c r="U542" s="38"/>
      <c r="V542" s="38"/>
      <c r="W542" s="38"/>
      <c r="X542" s="38"/>
      <c r="Y542" s="38"/>
      <c r="Z542" s="38"/>
      <c r="AA542" s="38"/>
      <c r="AB542" s="38"/>
      <c r="AC542" s="38"/>
      <c r="AD542" s="38"/>
      <c r="AE542" s="38"/>
      <c r="AT542" s="17" t="s">
        <v>165</v>
      </c>
      <c r="AU542" s="17" t="s">
        <v>85</v>
      </c>
    </row>
    <row r="543" spans="1:51" s="13" customFormat="1" ht="12">
      <c r="A543" s="13"/>
      <c r="B543" s="236"/>
      <c r="C543" s="237"/>
      <c r="D543" s="232" t="s">
        <v>166</v>
      </c>
      <c r="E543" s="238" t="s">
        <v>19</v>
      </c>
      <c r="F543" s="239" t="s">
        <v>1740</v>
      </c>
      <c r="G543" s="237"/>
      <c r="H543" s="240">
        <v>787.5</v>
      </c>
      <c r="I543" s="241"/>
      <c r="J543" s="237"/>
      <c r="K543" s="237"/>
      <c r="L543" s="242"/>
      <c r="M543" s="243"/>
      <c r="N543" s="244"/>
      <c r="O543" s="244"/>
      <c r="P543" s="244"/>
      <c r="Q543" s="244"/>
      <c r="R543" s="244"/>
      <c r="S543" s="244"/>
      <c r="T543" s="245"/>
      <c r="U543" s="13"/>
      <c r="V543" s="13"/>
      <c r="W543" s="13"/>
      <c r="X543" s="13"/>
      <c r="Y543" s="13"/>
      <c r="Z543" s="13"/>
      <c r="AA543" s="13"/>
      <c r="AB543" s="13"/>
      <c r="AC543" s="13"/>
      <c r="AD543" s="13"/>
      <c r="AE543" s="13"/>
      <c r="AT543" s="246" t="s">
        <v>166</v>
      </c>
      <c r="AU543" s="246" t="s">
        <v>85</v>
      </c>
      <c r="AV543" s="13" t="s">
        <v>85</v>
      </c>
      <c r="AW543" s="13" t="s">
        <v>34</v>
      </c>
      <c r="AX543" s="13" t="s">
        <v>82</v>
      </c>
      <c r="AY543" s="246" t="s">
        <v>158</v>
      </c>
    </row>
    <row r="544" spans="1:63" s="12" customFormat="1" ht="22.8" customHeight="1">
      <c r="A544" s="12"/>
      <c r="B544" s="205"/>
      <c r="C544" s="206"/>
      <c r="D544" s="207" t="s">
        <v>73</v>
      </c>
      <c r="E544" s="269" t="s">
        <v>85</v>
      </c>
      <c r="F544" s="269" t="s">
        <v>1070</v>
      </c>
      <c r="G544" s="206"/>
      <c r="H544" s="206"/>
      <c r="I544" s="209"/>
      <c r="J544" s="270">
        <f>BK544</f>
        <v>0</v>
      </c>
      <c r="K544" s="206"/>
      <c r="L544" s="211"/>
      <c r="M544" s="212"/>
      <c r="N544" s="213"/>
      <c r="O544" s="213"/>
      <c r="P544" s="214">
        <f>SUM(P545:P547)</f>
        <v>0</v>
      </c>
      <c r="Q544" s="213"/>
      <c r="R544" s="214">
        <f>SUM(R545:R547)</f>
        <v>0</v>
      </c>
      <c r="S544" s="213"/>
      <c r="T544" s="215">
        <f>SUM(T545:T547)</f>
        <v>0</v>
      </c>
      <c r="U544" s="12"/>
      <c r="V544" s="12"/>
      <c r="W544" s="12"/>
      <c r="X544" s="12"/>
      <c r="Y544" s="12"/>
      <c r="Z544" s="12"/>
      <c r="AA544" s="12"/>
      <c r="AB544" s="12"/>
      <c r="AC544" s="12"/>
      <c r="AD544" s="12"/>
      <c r="AE544" s="12"/>
      <c r="AR544" s="216" t="s">
        <v>82</v>
      </c>
      <c r="AT544" s="217" t="s">
        <v>73</v>
      </c>
      <c r="AU544" s="217" t="s">
        <v>82</v>
      </c>
      <c r="AY544" s="216" t="s">
        <v>158</v>
      </c>
      <c r="BK544" s="218">
        <f>SUM(BK545:BK547)</f>
        <v>0</v>
      </c>
    </row>
    <row r="545" spans="1:65" s="2" customFormat="1" ht="21.75" customHeight="1">
      <c r="A545" s="38"/>
      <c r="B545" s="39"/>
      <c r="C545" s="219" t="s">
        <v>903</v>
      </c>
      <c r="D545" s="219" t="s">
        <v>159</v>
      </c>
      <c r="E545" s="220" t="s">
        <v>1072</v>
      </c>
      <c r="F545" s="221" t="s">
        <v>1073</v>
      </c>
      <c r="G545" s="222" t="s">
        <v>194</v>
      </c>
      <c r="H545" s="223">
        <v>375</v>
      </c>
      <c r="I545" s="224"/>
      <c r="J545" s="225">
        <f>ROUND(I545*H545,2)</f>
        <v>0</v>
      </c>
      <c r="K545" s="221" t="s">
        <v>19</v>
      </c>
      <c r="L545" s="44"/>
      <c r="M545" s="226" t="s">
        <v>19</v>
      </c>
      <c r="N545" s="227" t="s">
        <v>45</v>
      </c>
      <c r="O545" s="84"/>
      <c r="P545" s="228">
        <f>O545*H545</f>
        <v>0</v>
      </c>
      <c r="Q545" s="228">
        <v>0</v>
      </c>
      <c r="R545" s="228">
        <f>Q545*H545</f>
        <v>0</v>
      </c>
      <c r="S545" s="228">
        <v>0</v>
      </c>
      <c r="T545" s="229">
        <f>S545*H545</f>
        <v>0</v>
      </c>
      <c r="U545" s="38"/>
      <c r="V545" s="38"/>
      <c r="W545" s="38"/>
      <c r="X545" s="38"/>
      <c r="Y545" s="38"/>
      <c r="Z545" s="38"/>
      <c r="AA545" s="38"/>
      <c r="AB545" s="38"/>
      <c r="AC545" s="38"/>
      <c r="AD545" s="38"/>
      <c r="AE545" s="38"/>
      <c r="AR545" s="230" t="s">
        <v>163</v>
      </c>
      <c r="AT545" s="230" t="s">
        <v>159</v>
      </c>
      <c r="AU545" s="230" t="s">
        <v>85</v>
      </c>
      <c r="AY545" s="17" t="s">
        <v>158</v>
      </c>
      <c r="BE545" s="231">
        <f>IF(N545="základní",J545,0)</f>
        <v>0</v>
      </c>
      <c r="BF545" s="231">
        <f>IF(N545="snížená",J545,0)</f>
        <v>0</v>
      </c>
      <c r="BG545" s="231">
        <f>IF(N545="zákl. přenesená",J545,0)</f>
        <v>0</v>
      </c>
      <c r="BH545" s="231">
        <f>IF(N545="sníž. přenesená",J545,0)</f>
        <v>0</v>
      </c>
      <c r="BI545" s="231">
        <f>IF(N545="nulová",J545,0)</f>
        <v>0</v>
      </c>
      <c r="BJ545" s="17" t="s">
        <v>82</v>
      </c>
      <c r="BK545" s="231">
        <f>ROUND(I545*H545,2)</f>
        <v>0</v>
      </c>
      <c r="BL545" s="17" t="s">
        <v>163</v>
      </c>
      <c r="BM545" s="230" t="s">
        <v>1074</v>
      </c>
    </row>
    <row r="546" spans="1:47" s="2" customFormat="1" ht="12">
      <c r="A546" s="38"/>
      <c r="B546" s="39"/>
      <c r="C546" s="40"/>
      <c r="D546" s="232" t="s">
        <v>165</v>
      </c>
      <c r="E546" s="40"/>
      <c r="F546" s="233" t="s">
        <v>1073</v>
      </c>
      <c r="G546" s="40"/>
      <c r="H546" s="40"/>
      <c r="I546" s="136"/>
      <c r="J546" s="40"/>
      <c r="K546" s="40"/>
      <c r="L546" s="44"/>
      <c r="M546" s="234"/>
      <c r="N546" s="235"/>
      <c r="O546" s="84"/>
      <c r="P546" s="84"/>
      <c r="Q546" s="84"/>
      <c r="R546" s="84"/>
      <c r="S546" s="84"/>
      <c r="T546" s="85"/>
      <c r="U546" s="38"/>
      <c r="V546" s="38"/>
      <c r="W546" s="38"/>
      <c r="X546" s="38"/>
      <c r="Y546" s="38"/>
      <c r="Z546" s="38"/>
      <c r="AA546" s="38"/>
      <c r="AB546" s="38"/>
      <c r="AC546" s="38"/>
      <c r="AD546" s="38"/>
      <c r="AE546" s="38"/>
      <c r="AT546" s="17" t="s">
        <v>165</v>
      </c>
      <c r="AU546" s="17" t="s">
        <v>85</v>
      </c>
    </row>
    <row r="547" spans="1:51" s="13" customFormat="1" ht="12">
      <c r="A547" s="13"/>
      <c r="B547" s="236"/>
      <c r="C547" s="237"/>
      <c r="D547" s="232" t="s">
        <v>166</v>
      </c>
      <c r="E547" s="238" t="s">
        <v>19</v>
      </c>
      <c r="F547" s="239" t="s">
        <v>1741</v>
      </c>
      <c r="G547" s="237"/>
      <c r="H547" s="240">
        <v>375</v>
      </c>
      <c r="I547" s="241"/>
      <c r="J547" s="237"/>
      <c r="K547" s="237"/>
      <c r="L547" s="242"/>
      <c r="M547" s="243"/>
      <c r="N547" s="244"/>
      <c r="O547" s="244"/>
      <c r="P547" s="244"/>
      <c r="Q547" s="244"/>
      <c r="R547" s="244"/>
      <c r="S547" s="244"/>
      <c r="T547" s="245"/>
      <c r="U547" s="13"/>
      <c r="V547" s="13"/>
      <c r="W547" s="13"/>
      <c r="X547" s="13"/>
      <c r="Y547" s="13"/>
      <c r="Z547" s="13"/>
      <c r="AA547" s="13"/>
      <c r="AB547" s="13"/>
      <c r="AC547" s="13"/>
      <c r="AD547" s="13"/>
      <c r="AE547" s="13"/>
      <c r="AT547" s="246" t="s">
        <v>166</v>
      </c>
      <c r="AU547" s="246" t="s">
        <v>85</v>
      </c>
      <c r="AV547" s="13" t="s">
        <v>85</v>
      </c>
      <c r="AW547" s="13" t="s">
        <v>34</v>
      </c>
      <c r="AX547" s="13" t="s">
        <v>82</v>
      </c>
      <c r="AY547" s="246" t="s">
        <v>158</v>
      </c>
    </row>
    <row r="548" spans="1:63" s="12" customFormat="1" ht="22.8" customHeight="1">
      <c r="A548" s="12"/>
      <c r="B548" s="205"/>
      <c r="C548" s="206"/>
      <c r="D548" s="207" t="s">
        <v>73</v>
      </c>
      <c r="E548" s="269" t="s">
        <v>191</v>
      </c>
      <c r="F548" s="269" t="s">
        <v>1076</v>
      </c>
      <c r="G548" s="206"/>
      <c r="H548" s="206"/>
      <c r="I548" s="209"/>
      <c r="J548" s="270">
        <f>BK548</f>
        <v>0</v>
      </c>
      <c r="K548" s="206"/>
      <c r="L548" s="211"/>
      <c r="M548" s="212"/>
      <c r="N548" s="213"/>
      <c r="O548" s="213"/>
      <c r="P548" s="214">
        <f>SUM(P549:P562)</f>
        <v>0</v>
      </c>
      <c r="Q548" s="213"/>
      <c r="R548" s="214">
        <f>SUM(R549:R562)</f>
        <v>690.24</v>
      </c>
      <c r="S548" s="213"/>
      <c r="T548" s="215">
        <f>SUM(T549:T562)</f>
        <v>0</v>
      </c>
      <c r="U548" s="12"/>
      <c r="V548" s="12"/>
      <c r="W548" s="12"/>
      <c r="X548" s="12"/>
      <c r="Y548" s="12"/>
      <c r="Z548" s="12"/>
      <c r="AA548" s="12"/>
      <c r="AB548" s="12"/>
      <c r="AC548" s="12"/>
      <c r="AD548" s="12"/>
      <c r="AE548" s="12"/>
      <c r="AR548" s="216" t="s">
        <v>82</v>
      </c>
      <c r="AT548" s="217" t="s">
        <v>73</v>
      </c>
      <c r="AU548" s="217" t="s">
        <v>82</v>
      </c>
      <c r="AY548" s="216" t="s">
        <v>158</v>
      </c>
      <c r="BK548" s="218">
        <f>SUM(BK549:BK562)</f>
        <v>0</v>
      </c>
    </row>
    <row r="549" spans="1:65" s="2" customFormat="1" ht="21.75" customHeight="1">
      <c r="A549" s="38"/>
      <c r="B549" s="39"/>
      <c r="C549" s="219" t="s">
        <v>908</v>
      </c>
      <c r="D549" s="219" t="s">
        <v>159</v>
      </c>
      <c r="E549" s="220" t="s">
        <v>1078</v>
      </c>
      <c r="F549" s="221" t="s">
        <v>1079</v>
      </c>
      <c r="G549" s="222" t="s">
        <v>194</v>
      </c>
      <c r="H549" s="223">
        <v>610</v>
      </c>
      <c r="I549" s="224"/>
      <c r="J549" s="225">
        <f>ROUND(I549*H549,2)</f>
        <v>0</v>
      </c>
      <c r="K549" s="221" t="s">
        <v>19</v>
      </c>
      <c r="L549" s="44"/>
      <c r="M549" s="226" t="s">
        <v>19</v>
      </c>
      <c r="N549" s="227" t="s">
        <v>45</v>
      </c>
      <c r="O549" s="84"/>
      <c r="P549" s="228">
        <f>O549*H549</f>
        <v>0</v>
      </c>
      <c r="Q549" s="228">
        <v>0</v>
      </c>
      <c r="R549" s="228">
        <f>Q549*H549</f>
        <v>0</v>
      </c>
      <c r="S549" s="228">
        <v>0</v>
      </c>
      <c r="T549" s="229">
        <f>S549*H549</f>
        <v>0</v>
      </c>
      <c r="U549" s="38"/>
      <c r="V549" s="38"/>
      <c r="W549" s="38"/>
      <c r="X549" s="38"/>
      <c r="Y549" s="38"/>
      <c r="Z549" s="38"/>
      <c r="AA549" s="38"/>
      <c r="AB549" s="38"/>
      <c r="AC549" s="38"/>
      <c r="AD549" s="38"/>
      <c r="AE549" s="38"/>
      <c r="AR549" s="230" t="s">
        <v>163</v>
      </c>
      <c r="AT549" s="230" t="s">
        <v>159</v>
      </c>
      <c r="AU549" s="230" t="s">
        <v>85</v>
      </c>
      <c r="AY549" s="17" t="s">
        <v>158</v>
      </c>
      <c r="BE549" s="231">
        <f>IF(N549="základní",J549,0)</f>
        <v>0</v>
      </c>
      <c r="BF549" s="231">
        <f>IF(N549="snížená",J549,0)</f>
        <v>0</v>
      </c>
      <c r="BG549" s="231">
        <f>IF(N549="zákl. přenesená",J549,0)</f>
        <v>0</v>
      </c>
      <c r="BH549" s="231">
        <f>IF(N549="sníž. přenesená",J549,0)</f>
        <v>0</v>
      </c>
      <c r="BI549" s="231">
        <f>IF(N549="nulová",J549,0)</f>
        <v>0</v>
      </c>
      <c r="BJ549" s="17" t="s">
        <v>82</v>
      </c>
      <c r="BK549" s="231">
        <f>ROUND(I549*H549,2)</f>
        <v>0</v>
      </c>
      <c r="BL549" s="17" t="s">
        <v>163</v>
      </c>
      <c r="BM549" s="230" t="s">
        <v>1080</v>
      </c>
    </row>
    <row r="550" spans="1:47" s="2" customFormat="1" ht="12">
      <c r="A550" s="38"/>
      <c r="B550" s="39"/>
      <c r="C550" s="40"/>
      <c r="D550" s="232" t="s">
        <v>165</v>
      </c>
      <c r="E550" s="40"/>
      <c r="F550" s="233" t="s">
        <v>1079</v>
      </c>
      <c r="G550" s="40"/>
      <c r="H550" s="40"/>
      <c r="I550" s="136"/>
      <c r="J550" s="40"/>
      <c r="K550" s="40"/>
      <c r="L550" s="44"/>
      <c r="M550" s="234"/>
      <c r="N550" s="235"/>
      <c r="O550" s="84"/>
      <c r="P550" s="84"/>
      <c r="Q550" s="84"/>
      <c r="R550" s="84"/>
      <c r="S550" s="84"/>
      <c r="T550" s="85"/>
      <c r="U550" s="38"/>
      <c r="V550" s="38"/>
      <c r="W550" s="38"/>
      <c r="X550" s="38"/>
      <c r="Y550" s="38"/>
      <c r="Z550" s="38"/>
      <c r="AA550" s="38"/>
      <c r="AB550" s="38"/>
      <c r="AC550" s="38"/>
      <c r="AD550" s="38"/>
      <c r="AE550" s="38"/>
      <c r="AT550" s="17" t="s">
        <v>165</v>
      </c>
      <c r="AU550" s="17" t="s">
        <v>85</v>
      </c>
    </row>
    <row r="551" spans="1:51" s="13" customFormat="1" ht="12">
      <c r="A551" s="13"/>
      <c r="B551" s="236"/>
      <c r="C551" s="237"/>
      <c r="D551" s="232" t="s">
        <v>166</v>
      </c>
      <c r="E551" s="238" t="s">
        <v>19</v>
      </c>
      <c r="F551" s="239" t="s">
        <v>1742</v>
      </c>
      <c r="G551" s="237"/>
      <c r="H551" s="240">
        <v>610</v>
      </c>
      <c r="I551" s="241"/>
      <c r="J551" s="237"/>
      <c r="K551" s="237"/>
      <c r="L551" s="242"/>
      <c r="M551" s="243"/>
      <c r="N551" s="244"/>
      <c r="O551" s="244"/>
      <c r="P551" s="244"/>
      <c r="Q551" s="244"/>
      <c r="R551" s="244"/>
      <c r="S551" s="244"/>
      <c r="T551" s="245"/>
      <c r="U551" s="13"/>
      <c r="V551" s="13"/>
      <c r="W551" s="13"/>
      <c r="X551" s="13"/>
      <c r="Y551" s="13"/>
      <c r="Z551" s="13"/>
      <c r="AA551" s="13"/>
      <c r="AB551" s="13"/>
      <c r="AC551" s="13"/>
      <c r="AD551" s="13"/>
      <c r="AE551" s="13"/>
      <c r="AT551" s="246" t="s">
        <v>166</v>
      </c>
      <c r="AU551" s="246" t="s">
        <v>85</v>
      </c>
      <c r="AV551" s="13" t="s">
        <v>85</v>
      </c>
      <c r="AW551" s="13" t="s">
        <v>34</v>
      </c>
      <c r="AX551" s="13" t="s">
        <v>82</v>
      </c>
      <c r="AY551" s="246" t="s">
        <v>158</v>
      </c>
    </row>
    <row r="552" spans="1:65" s="2" customFormat="1" ht="16.5" customHeight="1">
      <c r="A552" s="38"/>
      <c r="B552" s="39"/>
      <c r="C552" s="259" t="s">
        <v>912</v>
      </c>
      <c r="D552" s="259" t="s">
        <v>199</v>
      </c>
      <c r="E552" s="260" t="s">
        <v>1083</v>
      </c>
      <c r="F552" s="261" t="s">
        <v>1084</v>
      </c>
      <c r="G552" s="262" t="s">
        <v>1059</v>
      </c>
      <c r="H552" s="263">
        <v>164.7</v>
      </c>
      <c r="I552" s="264"/>
      <c r="J552" s="265">
        <f>ROUND(I552*H552,2)</f>
        <v>0</v>
      </c>
      <c r="K552" s="261" t="s">
        <v>213</v>
      </c>
      <c r="L552" s="266"/>
      <c r="M552" s="267" t="s">
        <v>19</v>
      </c>
      <c r="N552" s="268" t="s">
        <v>45</v>
      </c>
      <c r="O552" s="84"/>
      <c r="P552" s="228">
        <f>O552*H552</f>
        <v>0</v>
      </c>
      <c r="Q552" s="228">
        <v>1</v>
      </c>
      <c r="R552" s="228">
        <f>Q552*H552</f>
        <v>164.7</v>
      </c>
      <c r="S552" s="228">
        <v>0</v>
      </c>
      <c r="T552" s="229">
        <f>S552*H552</f>
        <v>0</v>
      </c>
      <c r="U552" s="38"/>
      <c r="V552" s="38"/>
      <c r="W552" s="38"/>
      <c r="X552" s="38"/>
      <c r="Y552" s="38"/>
      <c r="Z552" s="38"/>
      <c r="AA552" s="38"/>
      <c r="AB552" s="38"/>
      <c r="AC552" s="38"/>
      <c r="AD552" s="38"/>
      <c r="AE552" s="38"/>
      <c r="AR552" s="230" t="s">
        <v>241</v>
      </c>
      <c r="AT552" s="230" t="s">
        <v>199</v>
      </c>
      <c r="AU552" s="230" t="s">
        <v>85</v>
      </c>
      <c r="AY552" s="17" t="s">
        <v>158</v>
      </c>
      <c r="BE552" s="231">
        <f>IF(N552="základní",J552,0)</f>
        <v>0</v>
      </c>
      <c r="BF552" s="231">
        <f>IF(N552="snížená",J552,0)</f>
        <v>0</v>
      </c>
      <c r="BG552" s="231">
        <f>IF(N552="zákl. přenesená",J552,0)</f>
        <v>0</v>
      </c>
      <c r="BH552" s="231">
        <f>IF(N552="sníž. přenesená",J552,0)</f>
        <v>0</v>
      </c>
      <c r="BI552" s="231">
        <f>IF(N552="nulová",J552,0)</f>
        <v>0</v>
      </c>
      <c r="BJ552" s="17" t="s">
        <v>82</v>
      </c>
      <c r="BK552" s="231">
        <f>ROUND(I552*H552,2)</f>
        <v>0</v>
      </c>
      <c r="BL552" s="17" t="s">
        <v>236</v>
      </c>
      <c r="BM552" s="230" t="s">
        <v>1085</v>
      </c>
    </row>
    <row r="553" spans="1:47" s="2" customFormat="1" ht="12">
      <c r="A553" s="38"/>
      <c r="B553" s="39"/>
      <c r="C553" s="40"/>
      <c r="D553" s="232" t="s">
        <v>165</v>
      </c>
      <c r="E553" s="40"/>
      <c r="F553" s="233" t="s">
        <v>1084</v>
      </c>
      <c r="G553" s="40"/>
      <c r="H553" s="40"/>
      <c r="I553" s="136"/>
      <c r="J553" s="40"/>
      <c r="K553" s="40"/>
      <c r="L553" s="44"/>
      <c r="M553" s="234"/>
      <c r="N553" s="235"/>
      <c r="O553" s="84"/>
      <c r="P553" s="84"/>
      <c r="Q553" s="84"/>
      <c r="R553" s="84"/>
      <c r="S553" s="84"/>
      <c r="T553" s="85"/>
      <c r="U553" s="38"/>
      <c r="V553" s="38"/>
      <c r="W553" s="38"/>
      <c r="X553" s="38"/>
      <c r="Y553" s="38"/>
      <c r="Z553" s="38"/>
      <c r="AA553" s="38"/>
      <c r="AB553" s="38"/>
      <c r="AC553" s="38"/>
      <c r="AD553" s="38"/>
      <c r="AE553" s="38"/>
      <c r="AT553" s="17" t="s">
        <v>165</v>
      </c>
      <c r="AU553" s="17" t="s">
        <v>85</v>
      </c>
    </row>
    <row r="554" spans="1:51" s="13" customFormat="1" ht="12">
      <c r="A554" s="13"/>
      <c r="B554" s="236"/>
      <c r="C554" s="237"/>
      <c r="D554" s="232" t="s">
        <v>166</v>
      </c>
      <c r="E554" s="238" t="s">
        <v>19</v>
      </c>
      <c r="F554" s="239" t="s">
        <v>1743</v>
      </c>
      <c r="G554" s="237"/>
      <c r="H554" s="240">
        <v>164.7</v>
      </c>
      <c r="I554" s="241"/>
      <c r="J554" s="237"/>
      <c r="K554" s="237"/>
      <c r="L554" s="242"/>
      <c r="M554" s="243"/>
      <c r="N554" s="244"/>
      <c r="O554" s="244"/>
      <c r="P554" s="244"/>
      <c r="Q554" s="244"/>
      <c r="R554" s="244"/>
      <c r="S554" s="244"/>
      <c r="T554" s="245"/>
      <c r="U554" s="13"/>
      <c r="V554" s="13"/>
      <c r="W554" s="13"/>
      <c r="X554" s="13"/>
      <c r="Y554" s="13"/>
      <c r="Z554" s="13"/>
      <c r="AA554" s="13"/>
      <c r="AB554" s="13"/>
      <c r="AC554" s="13"/>
      <c r="AD554" s="13"/>
      <c r="AE554" s="13"/>
      <c r="AT554" s="246" t="s">
        <v>166</v>
      </c>
      <c r="AU554" s="246" t="s">
        <v>85</v>
      </c>
      <c r="AV554" s="13" t="s">
        <v>85</v>
      </c>
      <c r="AW554" s="13" t="s">
        <v>34</v>
      </c>
      <c r="AX554" s="13" t="s">
        <v>82</v>
      </c>
      <c r="AY554" s="246" t="s">
        <v>158</v>
      </c>
    </row>
    <row r="555" spans="1:65" s="2" customFormat="1" ht="16.5" customHeight="1">
      <c r="A555" s="38"/>
      <c r="B555" s="39"/>
      <c r="C555" s="219" t="s">
        <v>917</v>
      </c>
      <c r="D555" s="219" t="s">
        <v>159</v>
      </c>
      <c r="E555" s="220" t="s">
        <v>1088</v>
      </c>
      <c r="F555" s="221" t="s">
        <v>1089</v>
      </c>
      <c r="G555" s="222" t="s">
        <v>194</v>
      </c>
      <c r="H555" s="223">
        <v>634</v>
      </c>
      <c r="I555" s="224"/>
      <c r="J555" s="225">
        <f>ROUND(I555*H555,2)</f>
        <v>0</v>
      </c>
      <c r="K555" s="221" t="s">
        <v>19</v>
      </c>
      <c r="L555" s="44"/>
      <c r="M555" s="226" t="s">
        <v>19</v>
      </c>
      <c r="N555" s="227" t="s">
        <v>45</v>
      </c>
      <c r="O555" s="84"/>
      <c r="P555" s="228">
        <f>O555*H555</f>
        <v>0</v>
      </c>
      <c r="Q555" s="228">
        <v>0</v>
      </c>
      <c r="R555" s="228">
        <f>Q555*H555</f>
        <v>0</v>
      </c>
      <c r="S555" s="228">
        <v>0</v>
      </c>
      <c r="T555" s="229">
        <f>S555*H555</f>
        <v>0</v>
      </c>
      <c r="U555" s="38"/>
      <c r="V555" s="38"/>
      <c r="W555" s="38"/>
      <c r="X555" s="38"/>
      <c r="Y555" s="38"/>
      <c r="Z555" s="38"/>
      <c r="AA555" s="38"/>
      <c r="AB555" s="38"/>
      <c r="AC555" s="38"/>
      <c r="AD555" s="38"/>
      <c r="AE555" s="38"/>
      <c r="AR555" s="230" t="s">
        <v>163</v>
      </c>
      <c r="AT555" s="230" t="s">
        <v>159</v>
      </c>
      <c r="AU555" s="230" t="s">
        <v>85</v>
      </c>
      <c r="AY555" s="17" t="s">
        <v>158</v>
      </c>
      <c r="BE555" s="231">
        <f>IF(N555="základní",J555,0)</f>
        <v>0</v>
      </c>
      <c r="BF555" s="231">
        <f>IF(N555="snížená",J555,0)</f>
        <v>0</v>
      </c>
      <c r="BG555" s="231">
        <f>IF(N555="zákl. přenesená",J555,0)</f>
        <v>0</v>
      </c>
      <c r="BH555" s="231">
        <f>IF(N555="sníž. přenesená",J555,0)</f>
        <v>0</v>
      </c>
      <c r="BI555" s="231">
        <f>IF(N555="nulová",J555,0)</f>
        <v>0</v>
      </c>
      <c r="BJ555" s="17" t="s">
        <v>82</v>
      </c>
      <c r="BK555" s="231">
        <f>ROUND(I555*H555,2)</f>
        <v>0</v>
      </c>
      <c r="BL555" s="17" t="s">
        <v>163</v>
      </c>
      <c r="BM555" s="230" t="s">
        <v>1090</v>
      </c>
    </row>
    <row r="556" spans="1:47" s="2" customFormat="1" ht="12">
      <c r="A556" s="38"/>
      <c r="B556" s="39"/>
      <c r="C556" s="40"/>
      <c r="D556" s="232" t="s">
        <v>165</v>
      </c>
      <c r="E556" s="40"/>
      <c r="F556" s="233" t="s">
        <v>1089</v>
      </c>
      <c r="G556" s="40"/>
      <c r="H556" s="40"/>
      <c r="I556" s="136"/>
      <c r="J556" s="40"/>
      <c r="K556" s="40"/>
      <c r="L556" s="44"/>
      <c r="M556" s="234"/>
      <c r="N556" s="235"/>
      <c r="O556" s="84"/>
      <c r="P556" s="84"/>
      <c r="Q556" s="84"/>
      <c r="R556" s="84"/>
      <c r="S556" s="84"/>
      <c r="T556" s="85"/>
      <c r="U556" s="38"/>
      <c r="V556" s="38"/>
      <c r="W556" s="38"/>
      <c r="X556" s="38"/>
      <c r="Y556" s="38"/>
      <c r="Z556" s="38"/>
      <c r="AA556" s="38"/>
      <c r="AB556" s="38"/>
      <c r="AC556" s="38"/>
      <c r="AD556" s="38"/>
      <c r="AE556" s="38"/>
      <c r="AT556" s="17" t="s">
        <v>165</v>
      </c>
      <c r="AU556" s="17" t="s">
        <v>85</v>
      </c>
    </row>
    <row r="557" spans="1:51" s="13" customFormat="1" ht="12">
      <c r="A557" s="13"/>
      <c r="B557" s="236"/>
      <c r="C557" s="237"/>
      <c r="D557" s="232" t="s">
        <v>166</v>
      </c>
      <c r="E557" s="238" t="s">
        <v>19</v>
      </c>
      <c r="F557" s="239" t="s">
        <v>1744</v>
      </c>
      <c r="G557" s="237"/>
      <c r="H557" s="240">
        <v>24</v>
      </c>
      <c r="I557" s="241"/>
      <c r="J557" s="237"/>
      <c r="K557" s="237"/>
      <c r="L557" s="242"/>
      <c r="M557" s="243"/>
      <c r="N557" s="244"/>
      <c r="O557" s="244"/>
      <c r="P557" s="244"/>
      <c r="Q557" s="244"/>
      <c r="R557" s="244"/>
      <c r="S557" s="244"/>
      <c r="T557" s="245"/>
      <c r="U557" s="13"/>
      <c r="V557" s="13"/>
      <c r="W557" s="13"/>
      <c r="X557" s="13"/>
      <c r="Y557" s="13"/>
      <c r="Z557" s="13"/>
      <c r="AA557" s="13"/>
      <c r="AB557" s="13"/>
      <c r="AC557" s="13"/>
      <c r="AD557" s="13"/>
      <c r="AE557" s="13"/>
      <c r="AT557" s="246" t="s">
        <v>166</v>
      </c>
      <c r="AU557" s="246" t="s">
        <v>85</v>
      </c>
      <c r="AV557" s="13" t="s">
        <v>85</v>
      </c>
      <c r="AW557" s="13" t="s">
        <v>34</v>
      </c>
      <c r="AX557" s="13" t="s">
        <v>74</v>
      </c>
      <c r="AY557" s="246" t="s">
        <v>158</v>
      </c>
    </row>
    <row r="558" spans="1:51" s="13" customFormat="1" ht="12">
      <c r="A558" s="13"/>
      <c r="B558" s="236"/>
      <c r="C558" s="237"/>
      <c r="D558" s="232" t="s">
        <v>166</v>
      </c>
      <c r="E558" s="238" t="s">
        <v>19</v>
      </c>
      <c r="F558" s="239" t="s">
        <v>1745</v>
      </c>
      <c r="G558" s="237"/>
      <c r="H558" s="240">
        <v>610</v>
      </c>
      <c r="I558" s="241"/>
      <c r="J558" s="237"/>
      <c r="K558" s="237"/>
      <c r="L558" s="242"/>
      <c r="M558" s="243"/>
      <c r="N558" s="244"/>
      <c r="O558" s="244"/>
      <c r="P558" s="244"/>
      <c r="Q558" s="244"/>
      <c r="R558" s="244"/>
      <c r="S558" s="244"/>
      <c r="T558" s="245"/>
      <c r="U558" s="13"/>
      <c r="V558" s="13"/>
      <c r="W558" s="13"/>
      <c r="X558" s="13"/>
      <c r="Y558" s="13"/>
      <c r="Z558" s="13"/>
      <c r="AA558" s="13"/>
      <c r="AB558" s="13"/>
      <c r="AC558" s="13"/>
      <c r="AD558" s="13"/>
      <c r="AE558" s="13"/>
      <c r="AT558" s="246" t="s">
        <v>166</v>
      </c>
      <c r="AU558" s="246" t="s">
        <v>85</v>
      </c>
      <c r="AV558" s="13" t="s">
        <v>85</v>
      </c>
      <c r="AW558" s="13" t="s">
        <v>34</v>
      </c>
      <c r="AX558" s="13" t="s">
        <v>74</v>
      </c>
      <c r="AY558" s="246" t="s">
        <v>158</v>
      </c>
    </row>
    <row r="559" spans="1:51" s="14" customFormat="1" ht="12">
      <c r="A559" s="14"/>
      <c r="B559" s="247"/>
      <c r="C559" s="248"/>
      <c r="D559" s="232" t="s">
        <v>166</v>
      </c>
      <c r="E559" s="249" t="s">
        <v>19</v>
      </c>
      <c r="F559" s="250" t="s">
        <v>175</v>
      </c>
      <c r="G559" s="248"/>
      <c r="H559" s="251">
        <v>634</v>
      </c>
      <c r="I559" s="252"/>
      <c r="J559" s="248"/>
      <c r="K559" s="248"/>
      <c r="L559" s="253"/>
      <c r="M559" s="254"/>
      <c r="N559" s="255"/>
      <c r="O559" s="255"/>
      <c r="P559" s="255"/>
      <c r="Q559" s="255"/>
      <c r="R559" s="255"/>
      <c r="S559" s="255"/>
      <c r="T559" s="256"/>
      <c r="U559" s="14"/>
      <c r="V559" s="14"/>
      <c r="W559" s="14"/>
      <c r="X559" s="14"/>
      <c r="Y559" s="14"/>
      <c r="Z559" s="14"/>
      <c r="AA559" s="14"/>
      <c r="AB559" s="14"/>
      <c r="AC559" s="14"/>
      <c r="AD559" s="14"/>
      <c r="AE559" s="14"/>
      <c r="AT559" s="257" t="s">
        <v>166</v>
      </c>
      <c r="AU559" s="257" t="s">
        <v>85</v>
      </c>
      <c r="AV559" s="14" t="s">
        <v>163</v>
      </c>
      <c r="AW559" s="14" t="s">
        <v>34</v>
      </c>
      <c r="AX559" s="14" t="s">
        <v>82</v>
      </c>
      <c r="AY559" s="257" t="s">
        <v>158</v>
      </c>
    </row>
    <row r="560" spans="1:65" s="2" customFormat="1" ht="16.5" customHeight="1">
      <c r="A560" s="38"/>
      <c r="B560" s="39"/>
      <c r="C560" s="259" t="s">
        <v>921</v>
      </c>
      <c r="D560" s="259" t="s">
        <v>199</v>
      </c>
      <c r="E560" s="260" t="s">
        <v>1092</v>
      </c>
      <c r="F560" s="261" t="s">
        <v>1093</v>
      </c>
      <c r="G560" s="262" t="s">
        <v>1059</v>
      </c>
      <c r="H560" s="263">
        <v>525.54</v>
      </c>
      <c r="I560" s="264"/>
      <c r="J560" s="265">
        <f>ROUND(I560*H560,2)</f>
        <v>0</v>
      </c>
      <c r="K560" s="261" t="s">
        <v>213</v>
      </c>
      <c r="L560" s="266"/>
      <c r="M560" s="267" t="s">
        <v>19</v>
      </c>
      <c r="N560" s="268" t="s">
        <v>45</v>
      </c>
      <c r="O560" s="84"/>
      <c r="P560" s="228">
        <f>O560*H560</f>
        <v>0</v>
      </c>
      <c r="Q560" s="228">
        <v>1</v>
      </c>
      <c r="R560" s="228">
        <f>Q560*H560</f>
        <v>525.54</v>
      </c>
      <c r="S560" s="228">
        <v>0</v>
      </c>
      <c r="T560" s="229">
        <f>S560*H560</f>
        <v>0</v>
      </c>
      <c r="U560" s="38"/>
      <c r="V560" s="38"/>
      <c r="W560" s="38"/>
      <c r="X560" s="38"/>
      <c r="Y560" s="38"/>
      <c r="Z560" s="38"/>
      <c r="AA560" s="38"/>
      <c r="AB560" s="38"/>
      <c r="AC560" s="38"/>
      <c r="AD560" s="38"/>
      <c r="AE560" s="38"/>
      <c r="AR560" s="230" t="s">
        <v>241</v>
      </c>
      <c r="AT560" s="230" t="s">
        <v>199</v>
      </c>
      <c r="AU560" s="230" t="s">
        <v>85</v>
      </c>
      <c r="AY560" s="17" t="s">
        <v>158</v>
      </c>
      <c r="BE560" s="231">
        <f>IF(N560="základní",J560,0)</f>
        <v>0</v>
      </c>
      <c r="BF560" s="231">
        <f>IF(N560="snížená",J560,0)</f>
        <v>0</v>
      </c>
      <c r="BG560" s="231">
        <f>IF(N560="zákl. přenesená",J560,0)</f>
        <v>0</v>
      </c>
      <c r="BH560" s="231">
        <f>IF(N560="sníž. přenesená",J560,0)</f>
        <v>0</v>
      </c>
      <c r="BI560" s="231">
        <f>IF(N560="nulová",J560,0)</f>
        <v>0</v>
      </c>
      <c r="BJ560" s="17" t="s">
        <v>82</v>
      </c>
      <c r="BK560" s="231">
        <f>ROUND(I560*H560,2)</f>
        <v>0</v>
      </c>
      <c r="BL560" s="17" t="s">
        <v>236</v>
      </c>
      <c r="BM560" s="230" t="s">
        <v>1094</v>
      </c>
    </row>
    <row r="561" spans="1:47" s="2" customFormat="1" ht="12">
      <c r="A561" s="38"/>
      <c r="B561" s="39"/>
      <c r="C561" s="40"/>
      <c r="D561" s="232" t="s">
        <v>165</v>
      </c>
      <c r="E561" s="40"/>
      <c r="F561" s="233" t="s">
        <v>1093</v>
      </c>
      <c r="G561" s="40"/>
      <c r="H561" s="40"/>
      <c r="I561" s="136"/>
      <c r="J561" s="40"/>
      <c r="K561" s="40"/>
      <c r="L561" s="44"/>
      <c r="M561" s="234"/>
      <c r="N561" s="235"/>
      <c r="O561" s="84"/>
      <c r="P561" s="84"/>
      <c r="Q561" s="84"/>
      <c r="R561" s="84"/>
      <c r="S561" s="84"/>
      <c r="T561" s="85"/>
      <c r="U561" s="38"/>
      <c r="V561" s="38"/>
      <c r="W561" s="38"/>
      <c r="X561" s="38"/>
      <c r="Y561" s="38"/>
      <c r="Z561" s="38"/>
      <c r="AA561" s="38"/>
      <c r="AB561" s="38"/>
      <c r="AC561" s="38"/>
      <c r="AD561" s="38"/>
      <c r="AE561" s="38"/>
      <c r="AT561" s="17" t="s">
        <v>165</v>
      </c>
      <c r="AU561" s="17" t="s">
        <v>85</v>
      </c>
    </row>
    <row r="562" spans="1:51" s="13" customFormat="1" ht="12">
      <c r="A562" s="13"/>
      <c r="B562" s="236"/>
      <c r="C562" s="237"/>
      <c r="D562" s="232" t="s">
        <v>166</v>
      </c>
      <c r="E562" s="238" t="s">
        <v>19</v>
      </c>
      <c r="F562" s="239" t="s">
        <v>1746</v>
      </c>
      <c r="G562" s="237"/>
      <c r="H562" s="240">
        <v>525.54</v>
      </c>
      <c r="I562" s="241"/>
      <c r="J562" s="237"/>
      <c r="K562" s="237"/>
      <c r="L562" s="242"/>
      <c r="M562" s="243"/>
      <c r="N562" s="244"/>
      <c r="O562" s="244"/>
      <c r="P562" s="244"/>
      <c r="Q562" s="244"/>
      <c r="R562" s="244"/>
      <c r="S562" s="244"/>
      <c r="T562" s="245"/>
      <c r="U562" s="13"/>
      <c r="V562" s="13"/>
      <c r="W562" s="13"/>
      <c r="X562" s="13"/>
      <c r="Y562" s="13"/>
      <c r="Z562" s="13"/>
      <c r="AA562" s="13"/>
      <c r="AB562" s="13"/>
      <c r="AC562" s="13"/>
      <c r="AD562" s="13"/>
      <c r="AE562" s="13"/>
      <c r="AT562" s="246" t="s">
        <v>166</v>
      </c>
      <c r="AU562" s="246" t="s">
        <v>85</v>
      </c>
      <c r="AV562" s="13" t="s">
        <v>85</v>
      </c>
      <c r="AW562" s="13" t="s">
        <v>34</v>
      </c>
      <c r="AX562" s="13" t="s">
        <v>82</v>
      </c>
      <c r="AY562" s="246" t="s">
        <v>158</v>
      </c>
    </row>
    <row r="563" spans="1:63" s="12" customFormat="1" ht="25.9" customHeight="1">
      <c r="A563" s="12"/>
      <c r="B563" s="205"/>
      <c r="C563" s="206"/>
      <c r="D563" s="207" t="s">
        <v>73</v>
      </c>
      <c r="E563" s="208" t="s">
        <v>1096</v>
      </c>
      <c r="F563" s="208" t="s">
        <v>1097</v>
      </c>
      <c r="G563" s="206"/>
      <c r="H563" s="206"/>
      <c r="I563" s="209"/>
      <c r="J563" s="210">
        <f>BK563</f>
        <v>0</v>
      </c>
      <c r="K563" s="206"/>
      <c r="L563" s="211"/>
      <c r="M563" s="212"/>
      <c r="N563" s="213"/>
      <c r="O563" s="213"/>
      <c r="P563" s="214">
        <f>SUM(P564:P690)</f>
        <v>0</v>
      </c>
      <c r="Q563" s="213"/>
      <c r="R563" s="214">
        <f>SUM(R564:R690)</f>
        <v>77.63653761999998</v>
      </c>
      <c r="S563" s="213"/>
      <c r="T563" s="215">
        <f>SUM(T564:T690)</f>
        <v>0</v>
      </c>
      <c r="U563" s="12"/>
      <c r="V563" s="12"/>
      <c r="W563" s="12"/>
      <c r="X563" s="12"/>
      <c r="Y563" s="12"/>
      <c r="Z563" s="12"/>
      <c r="AA563" s="12"/>
      <c r="AB563" s="12"/>
      <c r="AC563" s="12"/>
      <c r="AD563" s="12"/>
      <c r="AE563" s="12"/>
      <c r="AR563" s="216" t="s">
        <v>176</v>
      </c>
      <c r="AT563" s="217" t="s">
        <v>73</v>
      </c>
      <c r="AU563" s="217" t="s">
        <v>74</v>
      </c>
      <c r="AY563" s="216" t="s">
        <v>158</v>
      </c>
      <c r="BK563" s="218">
        <f>SUM(BK564:BK690)</f>
        <v>0</v>
      </c>
    </row>
    <row r="564" spans="1:65" s="2" customFormat="1" ht="21.75" customHeight="1">
      <c r="A564" s="38"/>
      <c r="B564" s="39"/>
      <c r="C564" s="219" t="s">
        <v>927</v>
      </c>
      <c r="D564" s="219" t="s">
        <v>159</v>
      </c>
      <c r="E564" s="220" t="s">
        <v>1104</v>
      </c>
      <c r="F564" s="221" t="s">
        <v>1105</v>
      </c>
      <c r="G564" s="222" t="s">
        <v>1106</v>
      </c>
      <c r="H564" s="223">
        <v>0.5</v>
      </c>
      <c r="I564" s="224"/>
      <c r="J564" s="225">
        <f>ROUND(I564*H564,2)</f>
        <v>0</v>
      </c>
      <c r="K564" s="221" t="s">
        <v>19</v>
      </c>
      <c r="L564" s="44"/>
      <c r="M564" s="226" t="s">
        <v>19</v>
      </c>
      <c r="N564" s="227" t="s">
        <v>45</v>
      </c>
      <c r="O564" s="84"/>
      <c r="P564" s="228">
        <f>O564*H564</f>
        <v>0</v>
      </c>
      <c r="Q564" s="228">
        <v>0.0088</v>
      </c>
      <c r="R564" s="228">
        <f>Q564*H564</f>
        <v>0.0044</v>
      </c>
      <c r="S564" s="228">
        <v>0</v>
      </c>
      <c r="T564" s="229">
        <f>S564*H564</f>
        <v>0</v>
      </c>
      <c r="U564" s="38"/>
      <c r="V564" s="38"/>
      <c r="W564" s="38"/>
      <c r="X564" s="38"/>
      <c r="Y564" s="38"/>
      <c r="Z564" s="38"/>
      <c r="AA564" s="38"/>
      <c r="AB564" s="38"/>
      <c r="AC564" s="38"/>
      <c r="AD564" s="38"/>
      <c r="AE564" s="38"/>
      <c r="AR564" s="230" t="s">
        <v>236</v>
      </c>
      <c r="AT564" s="230" t="s">
        <v>159</v>
      </c>
      <c r="AU564" s="230" t="s">
        <v>82</v>
      </c>
      <c r="AY564" s="17" t="s">
        <v>158</v>
      </c>
      <c r="BE564" s="231">
        <f>IF(N564="základní",J564,0)</f>
        <v>0</v>
      </c>
      <c r="BF564" s="231">
        <f>IF(N564="snížená",J564,0)</f>
        <v>0</v>
      </c>
      <c r="BG564" s="231">
        <f>IF(N564="zákl. přenesená",J564,0)</f>
        <v>0</v>
      </c>
      <c r="BH564" s="231">
        <f>IF(N564="sníž. přenesená",J564,0)</f>
        <v>0</v>
      </c>
      <c r="BI564" s="231">
        <f>IF(N564="nulová",J564,0)</f>
        <v>0</v>
      </c>
      <c r="BJ564" s="17" t="s">
        <v>82</v>
      </c>
      <c r="BK564" s="231">
        <f>ROUND(I564*H564,2)</f>
        <v>0</v>
      </c>
      <c r="BL564" s="17" t="s">
        <v>236</v>
      </c>
      <c r="BM564" s="230" t="s">
        <v>1107</v>
      </c>
    </row>
    <row r="565" spans="1:47" s="2" customFormat="1" ht="12">
      <c r="A565" s="38"/>
      <c r="B565" s="39"/>
      <c r="C565" s="40"/>
      <c r="D565" s="232" t="s">
        <v>165</v>
      </c>
      <c r="E565" s="40"/>
      <c r="F565" s="233" t="s">
        <v>1105</v>
      </c>
      <c r="G565" s="40"/>
      <c r="H565" s="40"/>
      <c r="I565" s="136"/>
      <c r="J565" s="40"/>
      <c r="K565" s="40"/>
      <c r="L565" s="44"/>
      <c r="M565" s="234"/>
      <c r="N565" s="235"/>
      <c r="O565" s="84"/>
      <c r="P565" s="84"/>
      <c r="Q565" s="84"/>
      <c r="R565" s="84"/>
      <c r="S565" s="84"/>
      <c r="T565" s="85"/>
      <c r="U565" s="38"/>
      <c r="V565" s="38"/>
      <c r="W565" s="38"/>
      <c r="X565" s="38"/>
      <c r="Y565" s="38"/>
      <c r="Z565" s="38"/>
      <c r="AA565" s="38"/>
      <c r="AB565" s="38"/>
      <c r="AC565" s="38"/>
      <c r="AD565" s="38"/>
      <c r="AE565" s="38"/>
      <c r="AT565" s="17" t="s">
        <v>165</v>
      </c>
      <c r="AU565" s="17" t="s">
        <v>82</v>
      </c>
    </row>
    <row r="566" spans="1:51" s="13" customFormat="1" ht="12">
      <c r="A566" s="13"/>
      <c r="B566" s="236"/>
      <c r="C566" s="237"/>
      <c r="D566" s="232" t="s">
        <v>166</v>
      </c>
      <c r="E566" s="238" t="s">
        <v>19</v>
      </c>
      <c r="F566" s="239" t="s">
        <v>1747</v>
      </c>
      <c r="G566" s="237"/>
      <c r="H566" s="240">
        <v>0.5</v>
      </c>
      <c r="I566" s="241"/>
      <c r="J566" s="237"/>
      <c r="K566" s="237"/>
      <c r="L566" s="242"/>
      <c r="M566" s="243"/>
      <c r="N566" s="244"/>
      <c r="O566" s="244"/>
      <c r="P566" s="244"/>
      <c r="Q566" s="244"/>
      <c r="R566" s="244"/>
      <c r="S566" s="244"/>
      <c r="T566" s="245"/>
      <c r="U566" s="13"/>
      <c r="V566" s="13"/>
      <c r="W566" s="13"/>
      <c r="X566" s="13"/>
      <c r="Y566" s="13"/>
      <c r="Z566" s="13"/>
      <c r="AA566" s="13"/>
      <c r="AB566" s="13"/>
      <c r="AC566" s="13"/>
      <c r="AD566" s="13"/>
      <c r="AE566" s="13"/>
      <c r="AT566" s="246" t="s">
        <v>166</v>
      </c>
      <c r="AU566" s="246" t="s">
        <v>82</v>
      </c>
      <c r="AV566" s="13" t="s">
        <v>85</v>
      </c>
      <c r="AW566" s="13" t="s">
        <v>34</v>
      </c>
      <c r="AX566" s="13" t="s">
        <v>82</v>
      </c>
      <c r="AY566" s="246" t="s">
        <v>158</v>
      </c>
    </row>
    <row r="567" spans="1:65" s="2" customFormat="1" ht="16.5" customHeight="1">
      <c r="A567" s="38"/>
      <c r="B567" s="39"/>
      <c r="C567" s="219" t="s">
        <v>931</v>
      </c>
      <c r="D567" s="219" t="s">
        <v>159</v>
      </c>
      <c r="E567" s="220" t="s">
        <v>1110</v>
      </c>
      <c r="F567" s="221" t="s">
        <v>1111</v>
      </c>
      <c r="G567" s="222" t="s">
        <v>1106</v>
      </c>
      <c r="H567" s="223">
        <v>0.5</v>
      </c>
      <c r="I567" s="224"/>
      <c r="J567" s="225">
        <f>ROUND(I567*H567,2)</f>
        <v>0</v>
      </c>
      <c r="K567" s="221" t="s">
        <v>19</v>
      </c>
      <c r="L567" s="44"/>
      <c r="M567" s="226" t="s">
        <v>19</v>
      </c>
      <c r="N567" s="227" t="s">
        <v>45</v>
      </c>
      <c r="O567" s="84"/>
      <c r="P567" s="228">
        <f>O567*H567</f>
        <v>0</v>
      </c>
      <c r="Q567" s="228">
        <v>0.0099</v>
      </c>
      <c r="R567" s="228">
        <f>Q567*H567</f>
        <v>0.00495</v>
      </c>
      <c r="S567" s="228">
        <v>0</v>
      </c>
      <c r="T567" s="229">
        <f>S567*H567</f>
        <v>0</v>
      </c>
      <c r="U567" s="38"/>
      <c r="V567" s="38"/>
      <c r="W567" s="38"/>
      <c r="X567" s="38"/>
      <c r="Y567" s="38"/>
      <c r="Z567" s="38"/>
      <c r="AA567" s="38"/>
      <c r="AB567" s="38"/>
      <c r="AC567" s="38"/>
      <c r="AD567" s="38"/>
      <c r="AE567" s="38"/>
      <c r="AR567" s="230" t="s">
        <v>236</v>
      </c>
      <c r="AT567" s="230" t="s">
        <v>159</v>
      </c>
      <c r="AU567" s="230" t="s">
        <v>82</v>
      </c>
      <c r="AY567" s="17" t="s">
        <v>158</v>
      </c>
      <c r="BE567" s="231">
        <f>IF(N567="základní",J567,0)</f>
        <v>0</v>
      </c>
      <c r="BF567" s="231">
        <f>IF(N567="snížená",J567,0)</f>
        <v>0</v>
      </c>
      <c r="BG567" s="231">
        <f>IF(N567="zákl. přenesená",J567,0)</f>
        <v>0</v>
      </c>
      <c r="BH567" s="231">
        <f>IF(N567="sníž. přenesená",J567,0)</f>
        <v>0</v>
      </c>
      <c r="BI567" s="231">
        <f>IF(N567="nulová",J567,0)</f>
        <v>0</v>
      </c>
      <c r="BJ567" s="17" t="s">
        <v>82</v>
      </c>
      <c r="BK567" s="231">
        <f>ROUND(I567*H567,2)</f>
        <v>0</v>
      </c>
      <c r="BL567" s="17" t="s">
        <v>236</v>
      </c>
      <c r="BM567" s="230" t="s">
        <v>1112</v>
      </c>
    </row>
    <row r="568" spans="1:47" s="2" customFormat="1" ht="12">
      <c r="A568" s="38"/>
      <c r="B568" s="39"/>
      <c r="C568" s="40"/>
      <c r="D568" s="232" t="s">
        <v>165</v>
      </c>
      <c r="E568" s="40"/>
      <c r="F568" s="233" t="s">
        <v>1111</v>
      </c>
      <c r="G568" s="40"/>
      <c r="H568" s="40"/>
      <c r="I568" s="136"/>
      <c r="J568" s="40"/>
      <c r="K568" s="40"/>
      <c r="L568" s="44"/>
      <c r="M568" s="234"/>
      <c r="N568" s="235"/>
      <c r="O568" s="84"/>
      <c r="P568" s="84"/>
      <c r="Q568" s="84"/>
      <c r="R568" s="84"/>
      <c r="S568" s="84"/>
      <c r="T568" s="85"/>
      <c r="U568" s="38"/>
      <c r="V568" s="38"/>
      <c r="W568" s="38"/>
      <c r="X568" s="38"/>
      <c r="Y568" s="38"/>
      <c r="Z568" s="38"/>
      <c r="AA568" s="38"/>
      <c r="AB568" s="38"/>
      <c r="AC568" s="38"/>
      <c r="AD568" s="38"/>
      <c r="AE568" s="38"/>
      <c r="AT568" s="17" t="s">
        <v>165</v>
      </c>
      <c r="AU568" s="17" t="s">
        <v>82</v>
      </c>
    </row>
    <row r="569" spans="1:51" s="13" customFormat="1" ht="12">
      <c r="A569" s="13"/>
      <c r="B569" s="236"/>
      <c r="C569" s="237"/>
      <c r="D569" s="232" t="s">
        <v>166</v>
      </c>
      <c r="E569" s="238" t="s">
        <v>19</v>
      </c>
      <c r="F569" s="239" t="s">
        <v>1747</v>
      </c>
      <c r="G569" s="237"/>
      <c r="H569" s="240">
        <v>0.5</v>
      </c>
      <c r="I569" s="241"/>
      <c r="J569" s="237"/>
      <c r="K569" s="237"/>
      <c r="L569" s="242"/>
      <c r="M569" s="243"/>
      <c r="N569" s="244"/>
      <c r="O569" s="244"/>
      <c r="P569" s="244"/>
      <c r="Q569" s="244"/>
      <c r="R569" s="244"/>
      <c r="S569" s="244"/>
      <c r="T569" s="245"/>
      <c r="U569" s="13"/>
      <c r="V569" s="13"/>
      <c r="W569" s="13"/>
      <c r="X569" s="13"/>
      <c r="Y569" s="13"/>
      <c r="Z569" s="13"/>
      <c r="AA569" s="13"/>
      <c r="AB569" s="13"/>
      <c r="AC569" s="13"/>
      <c r="AD569" s="13"/>
      <c r="AE569" s="13"/>
      <c r="AT569" s="246" t="s">
        <v>166</v>
      </c>
      <c r="AU569" s="246" t="s">
        <v>82</v>
      </c>
      <c r="AV569" s="13" t="s">
        <v>85</v>
      </c>
      <c r="AW569" s="13" t="s">
        <v>34</v>
      </c>
      <c r="AX569" s="13" t="s">
        <v>82</v>
      </c>
      <c r="AY569" s="246" t="s">
        <v>158</v>
      </c>
    </row>
    <row r="570" spans="1:65" s="2" customFormat="1" ht="21.75" customHeight="1">
      <c r="A570" s="38"/>
      <c r="B570" s="39"/>
      <c r="C570" s="219" t="s">
        <v>936</v>
      </c>
      <c r="D570" s="219" t="s">
        <v>159</v>
      </c>
      <c r="E570" s="220" t="s">
        <v>1126</v>
      </c>
      <c r="F570" s="221" t="s">
        <v>1127</v>
      </c>
      <c r="G570" s="222" t="s">
        <v>162</v>
      </c>
      <c r="H570" s="223">
        <v>10</v>
      </c>
      <c r="I570" s="224"/>
      <c r="J570" s="225">
        <f>ROUND(I570*H570,2)</f>
        <v>0</v>
      </c>
      <c r="K570" s="221" t="s">
        <v>213</v>
      </c>
      <c r="L570" s="44"/>
      <c r="M570" s="226" t="s">
        <v>19</v>
      </c>
      <c r="N570" s="227" t="s">
        <v>45</v>
      </c>
      <c r="O570" s="84"/>
      <c r="P570" s="228">
        <f>O570*H570</f>
        <v>0</v>
      </c>
      <c r="Q570" s="228">
        <v>0</v>
      </c>
      <c r="R570" s="228">
        <f>Q570*H570</f>
        <v>0</v>
      </c>
      <c r="S570" s="228">
        <v>0</v>
      </c>
      <c r="T570" s="229">
        <f>S570*H570</f>
        <v>0</v>
      </c>
      <c r="U570" s="38"/>
      <c r="V570" s="38"/>
      <c r="W570" s="38"/>
      <c r="X570" s="38"/>
      <c r="Y570" s="38"/>
      <c r="Z570" s="38"/>
      <c r="AA570" s="38"/>
      <c r="AB570" s="38"/>
      <c r="AC570" s="38"/>
      <c r="AD570" s="38"/>
      <c r="AE570" s="38"/>
      <c r="AR570" s="230" t="s">
        <v>236</v>
      </c>
      <c r="AT570" s="230" t="s">
        <v>159</v>
      </c>
      <c r="AU570" s="230" t="s">
        <v>82</v>
      </c>
      <c r="AY570" s="17" t="s">
        <v>158</v>
      </c>
      <c r="BE570" s="231">
        <f>IF(N570="základní",J570,0)</f>
        <v>0</v>
      </c>
      <c r="BF570" s="231">
        <f>IF(N570="snížená",J570,0)</f>
        <v>0</v>
      </c>
      <c r="BG570" s="231">
        <f>IF(N570="zákl. přenesená",J570,0)</f>
        <v>0</v>
      </c>
      <c r="BH570" s="231">
        <f>IF(N570="sníž. přenesená",J570,0)</f>
        <v>0</v>
      </c>
      <c r="BI570" s="231">
        <f>IF(N570="nulová",J570,0)</f>
        <v>0</v>
      </c>
      <c r="BJ570" s="17" t="s">
        <v>82</v>
      </c>
      <c r="BK570" s="231">
        <f>ROUND(I570*H570,2)</f>
        <v>0</v>
      </c>
      <c r="BL570" s="17" t="s">
        <v>236</v>
      </c>
      <c r="BM570" s="230" t="s">
        <v>1128</v>
      </c>
    </row>
    <row r="571" spans="1:47" s="2" customFormat="1" ht="12">
      <c r="A571" s="38"/>
      <c r="B571" s="39"/>
      <c r="C571" s="40"/>
      <c r="D571" s="232" t="s">
        <v>165</v>
      </c>
      <c r="E571" s="40"/>
      <c r="F571" s="233" t="s">
        <v>1129</v>
      </c>
      <c r="G571" s="40"/>
      <c r="H571" s="40"/>
      <c r="I571" s="136"/>
      <c r="J571" s="40"/>
      <c r="K571" s="40"/>
      <c r="L571" s="44"/>
      <c r="M571" s="234"/>
      <c r="N571" s="235"/>
      <c r="O571" s="84"/>
      <c r="P571" s="84"/>
      <c r="Q571" s="84"/>
      <c r="R571" s="84"/>
      <c r="S571" s="84"/>
      <c r="T571" s="85"/>
      <c r="U571" s="38"/>
      <c r="V571" s="38"/>
      <c r="W571" s="38"/>
      <c r="X571" s="38"/>
      <c r="Y571" s="38"/>
      <c r="Z571" s="38"/>
      <c r="AA571" s="38"/>
      <c r="AB571" s="38"/>
      <c r="AC571" s="38"/>
      <c r="AD571" s="38"/>
      <c r="AE571" s="38"/>
      <c r="AT571" s="17" t="s">
        <v>165</v>
      </c>
      <c r="AU571" s="17" t="s">
        <v>82</v>
      </c>
    </row>
    <row r="572" spans="1:47" s="2" customFormat="1" ht="12">
      <c r="A572" s="38"/>
      <c r="B572" s="39"/>
      <c r="C572" s="40"/>
      <c r="D572" s="232" t="s">
        <v>216</v>
      </c>
      <c r="E572" s="40"/>
      <c r="F572" s="258" t="s">
        <v>1118</v>
      </c>
      <c r="G572" s="40"/>
      <c r="H572" s="40"/>
      <c r="I572" s="136"/>
      <c r="J572" s="40"/>
      <c r="K572" s="40"/>
      <c r="L572" s="44"/>
      <c r="M572" s="234"/>
      <c r="N572" s="235"/>
      <c r="O572" s="84"/>
      <c r="P572" s="84"/>
      <c r="Q572" s="84"/>
      <c r="R572" s="84"/>
      <c r="S572" s="84"/>
      <c r="T572" s="85"/>
      <c r="U572" s="38"/>
      <c r="V572" s="38"/>
      <c r="W572" s="38"/>
      <c r="X572" s="38"/>
      <c r="Y572" s="38"/>
      <c r="Z572" s="38"/>
      <c r="AA572" s="38"/>
      <c r="AB572" s="38"/>
      <c r="AC572" s="38"/>
      <c r="AD572" s="38"/>
      <c r="AE572" s="38"/>
      <c r="AT572" s="17" t="s">
        <v>216</v>
      </c>
      <c r="AU572" s="17" t="s">
        <v>82</v>
      </c>
    </row>
    <row r="573" spans="1:51" s="13" customFormat="1" ht="12">
      <c r="A573" s="13"/>
      <c r="B573" s="236"/>
      <c r="C573" s="237"/>
      <c r="D573" s="232" t="s">
        <v>166</v>
      </c>
      <c r="E573" s="238" t="s">
        <v>19</v>
      </c>
      <c r="F573" s="239" t="s">
        <v>1748</v>
      </c>
      <c r="G573" s="237"/>
      <c r="H573" s="240">
        <v>10</v>
      </c>
      <c r="I573" s="241"/>
      <c r="J573" s="237"/>
      <c r="K573" s="237"/>
      <c r="L573" s="242"/>
      <c r="M573" s="243"/>
      <c r="N573" s="244"/>
      <c r="O573" s="244"/>
      <c r="P573" s="244"/>
      <c r="Q573" s="244"/>
      <c r="R573" s="244"/>
      <c r="S573" s="244"/>
      <c r="T573" s="245"/>
      <c r="U573" s="13"/>
      <c r="V573" s="13"/>
      <c r="W573" s="13"/>
      <c r="X573" s="13"/>
      <c r="Y573" s="13"/>
      <c r="Z573" s="13"/>
      <c r="AA573" s="13"/>
      <c r="AB573" s="13"/>
      <c r="AC573" s="13"/>
      <c r="AD573" s="13"/>
      <c r="AE573" s="13"/>
      <c r="AT573" s="246" t="s">
        <v>166</v>
      </c>
      <c r="AU573" s="246" t="s">
        <v>82</v>
      </c>
      <c r="AV573" s="13" t="s">
        <v>85</v>
      </c>
      <c r="AW573" s="13" t="s">
        <v>34</v>
      </c>
      <c r="AX573" s="13" t="s">
        <v>82</v>
      </c>
      <c r="AY573" s="246" t="s">
        <v>158</v>
      </c>
    </row>
    <row r="574" spans="1:65" s="2" customFormat="1" ht="16.5" customHeight="1">
      <c r="A574" s="38"/>
      <c r="B574" s="39"/>
      <c r="C574" s="219" t="s">
        <v>942</v>
      </c>
      <c r="D574" s="219" t="s">
        <v>159</v>
      </c>
      <c r="E574" s="220" t="s">
        <v>1749</v>
      </c>
      <c r="F574" s="221" t="s">
        <v>1750</v>
      </c>
      <c r="G574" s="222" t="s">
        <v>162</v>
      </c>
      <c r="H574" s="223">
        <v>130</v>
      </c>
      <c r="I574" s="224"/>
      <c r="J574" s="225">
        <f>ROUND(I574*H574,2)</f>
        <v>0</v>
      </c>
      <c r="K574" s="221" t="s">
        <v>213</v>
      </c>
      <c r="L574" s="44"/>
      <c r="M574" s="226" t="s">
        <v>19</v>
      </c>
      <c r="N574" s="227" t="s">
        <v>45</v>
      </c>
      <c r="O574" s="84"/>
      <c r="P574" s="228">
        <f>O574*H574</f>
        <v>0</v>
      </c>
      <c r="Q574" s="228">
        <v>0</v>
      </c>
      <c r="R574" s="228">
        <f>Q574*H574</f>
        <v>0</v>
      </c>
      <c r="S574" s="228">
        <v>0</v>
      </c>
      <c r="T574" s="229">
        <f>S574*H574</f>
        <v>0</v>
      </c>
      <c r="U574" s="38"/>
      <c r="V574" s="38"/>
      <c r="W574" s="38"/>
      <c r="X574" s="38"/>
      <c r="Y574" s="38"/>
      <c r="Z574" s="38"/>
      <c r="AA574" s="38"/>
      <c r="AB574" s="38"/>
      <c r="AC574" s="38"/>
      <c r="AD574" s="38"/>
      <c r="AE574" s="38"/>
      <c r="AR574" s="230" t="s">
        <v>236</v>
      </c>
      <c r="AT574" s="230" t="s">
        <v>159</v>
      </c>
      <c r="AU574" s="230" t="s">
        <v>82</v>
      </c>
      <c r="AY574" s="17" t="s">
        <v>158</v>
      </c>
      <c r="BE574" s="231">
        <f>IF(N574="základní",J574,0)</f>
        <v>0</v>
      </c>
      <c r="BF574" s="231">
        <f>IF(N574="snížená",J574,0)</f>
        <v>0</v>
      </c>
      <c r="BG574" s="231">
        <f>IF(N574="zákl. přenesená",J574,0)</f>
        <v>0</v>
      </c>
      <c r="BH574" s="231">
        <f>IF(N574="sníž. přenesená",J574,0)</f>
        <v>0</v>
      </c>
      <c r="BI574" s="231">
        <f>IF(N574="nulová",J574,0)</f>
        <v>0</v>
      </c>
      <c r="BJ574" s="17" t="s">
        <v>82</v>
      </c>
      <c r="BK574" s="231">
        <f>ROUND(I574*H574,2)</f>
        <v>0</v>
      </c>
      <c r="BL574" s="17" t="s">
        <v>236</v>
      </c>
      <c r="BM574" s="230" t="s">
        <v>1751</v>
      </c>
    </row>
    <row r="575" spans="1:47" s="2" customFormat="1" ht="12">
      <c r="A575" s="38"/>
      <c r="B575" s="39"/>
      <c r="C575" s="40"/>
      <c r="D575" s="232" t="s">
        <v>165</v>
      </c>
      <c r="E575" s="40"/>
      <c r="F575" s="233" t="s">
        <v>1752</v>
      </c>
      <c r="G575" s="40"/>
      <c r="H575" s="40"/>
      <c r="I575" s="136"/>
      <c r="J575" s="40"/>
      <c r="K575" s="40"/>
      <c r="L575" s="44"/>
      <c r="M575" s="234"/>
      <c r="N575" s="235"/>
      <c r="O575" s="84"/>
      <c r="P575" s="84"/>
      <c r="Q575" s="84"/>
      <c r="R575" s="84"/>
      <c r="S575" s="84"/>
      <c r="T575" s="85"/>
      <c r="U575" s="38"/>
      <c r="V575" s="38"/>
      <c r="W575" s="38"/>
      <c r="X575" s="38"/>
      <c r="Y575" s="38"/>
      <c r="Z575" s="38"/>
      <c r="AA575" s="38"/>
      <c r="AB575" s="38"/>
      <c r="AC575" s="38"/>
      <c r="AD575" s="38"/>
      <c r="AE575" s="38"/>
      <c r="AT575" s="17" t="s">
        <v>165</v>
      </c>
      <c r="AU575" s="17" t="s">
        <v>82</v>
      </c>
    </row>
    <row r="576" spans="1:47" s="2" customFormat="1" ht="12">
      <c r="A576" s="38"/>
      <c r="B576" s="39"/>
      <c r="C576" s="40"/>
      <c r="D576" s="232" t="s">
        <v>216</v>
      </c>
      <c r="E576" s="40"/>
      <c r="F576" s="258" t="s">
        <v>1118</v>
      </c>
      <c r="G576" s="40"/>
      <c r="H576" s="40"/>
      <c r="I576" s="136"/>
      <c r="J576" s="40"/>
      <c r="K576" s="40"/>
      <c r="L576" s="44"/>
      <c r="M576" s="234"/>
      <c r="N576" s="235"/>
      <c r="O576" s="84"/>
      <c r="P576" s="84"/>
      <c r="Q576" s="84"/>
      <c r="R576" s="84"/>
      <c r="S576" s="84"/>
      <c r="T576" s="85"/>
      <c r="U576" s="38"/>
      <c r="V576" s="38"/>
      <c r="W576" s="38"/>
      <c r="X576" s="38"/>
      <c r="Y576" s="38"/>
      <c r="Z576" s="38"/>
      <c r="AA576" s="38"/>
      <c r="AB576" s="38"/>
      <c r="AC576" s="38"/>
      <c r="AD576" s="38"/>
      <c r="AE576" s="38"/>
      <c r="AT576" s="17" t="s">
        <v>216</v>
      </c>
      <c r="AU576" s="17" t="s">
        <v>82</v>
      </c>
    </row>
    <row r="577" spans="1:51" s="13" customFormat="1" ht="12">
      <c r="A577" s="13"/>
      <c r="B577" s="236"/>
      <c r="C577" s="237"/>
      <c r="D577" s="232" t="s">
        <v>166</v>
      </c>
      <c r="E577" s="238" t="s">
        <v>19</v>
      </c>
      <c r="F577" s="239" t="s">
        <v>1753</v>
      </c>
      <c r="G577" s="237"/>
      <c r="H577" s="240">
        <v>130</v>
      </c>
      <c r="I577" s="241"/>
      <c r="J577" s="237"/>
      <c r="K577" s="237"/>
      <c r="L577" s="242"/>
      <c r="M577" s="243"/>
      <c r="N577" s="244"/>
      <c r="O577" s="244"/>
      <c r="P577" s="244"/>
      <c r="Q577" s="244"/>
      <c r="R577" s="244"/>
      <c r="S577" s="244"/>
      <c r="T577" s="245"/>
      <c r="U577" s="13"/>
      <c r="V577" s="13"/>
      <c r="W577" s="13"/>
      <c r="X577" s="13"/>
      <c r="Y577" s="13"/>
      <c r="Z577" s="13"/>
      <c r="AA577" s="13"/>
      <c r="AB577" s="13"/>
      <c r="AC577" s="13"/>
      <c r="AD577" s="13"/>
      <c r="AE577" s="13"/>
      <c r="AT577" s="246" t="s">
        <v>166</v>
      </c>
      <c r="AU577" s="246" t="s">
        <v>82</v>
      </c>
      <c r="AV577" s="13" t="s">
        <v>85</v>
      </c>
      <c r="AW577" s="13" t="s">
        <v>34</v>
      </c>
      <c r="AX577" s="13" t="s">
        <v>82</v>
      </c>
      <c r="AY577" s="246" t="s">
        <v>158</v>
      </c>
    </row>
    <row r="578" spans="1:65" s="2" customFormat="1" ht="16.5" customHeight="1">
      <c r="A578" s="38"/>
      <c r="B578" s="39"/>
      <c r="C578" s="219" t="s">
        <v>947</v>
      </c>
      <c r="D578" s="219" t="s">
        <v>159</v>
      </c>
      <c r="E578" s="220" t="s">
        <v>1754</v>
      </c>
      <c r="F578" s="221" t="s">
        <v>1755</v>
      </c>
      <c r="G578" s="222" t="s">
        <v>1035</v>
      </c>
      <c r="H578" s="223">
        <v>10.5</v>
      </c>
      <c r="I578" s="224"/>
      <c r="J578" s="225">
        <f>ROUND(I578*H578,2)</f>
        <v>0</v>
      </c>
      <c r="K578" s="221" t="s">
        <v>19</v>
      </c>
      <c r="L578" s="44"/>
      <c r="M578" s="226" t="s">
        <v>19</v>
      </c>
      <c r="N578" s="227" t="s">
        <v>45</v>
      </c>
      <c r="O578" s="84"/>
      <c r="P578" s="228">
        <f>O578*H578</f>
        <v>0</v>
      </c>
      <c r="Q578" s="228">
        <v>0</v>
      </c>
      <c r="R578" s="228">
        <f>Q578*H578</f>
        <v>0</v>
      </c>
      <c r="S578" s="228">
        <v>0</v>
      </c>
      <c r="T578" s="229">
        <f>S578*H578</f>
        <v>0</v>
      </c>
      <c r="U578" s="38"/>
      <c r="V578" s="38"/>
      <c r="W578" s="38"/>
      <c r="X578" s="38"/>
      <c r="Y578" s="38"/>
      <c r="Z578" s="38"/>
      <c r="AA578" s="38"/>
      <c r="AB578" s="38"/>
      <c r="AC578" s="38"/>
      <c r="AD578" s="38"/>
      <c r="AE578" s="38"/>
      <c r="AR578" s="230" t="s">
        <v>236</v>
      </c>
      <c r="AT578" s="230" t="s">
        <v>159</v>
      </c>
      <c r="AU578" s="230" t="s">
        <v>82</v>
      </c>
      <c r="AY578" s="17" t="s">
        <v>158</v>
      </c>
      <c r="BE578" s="231">
        <f>IF(N578="základní",J578,0)</f>
        <v>0</v>
      </c>
      <c r="BF578" s="231">
        <f>IF(N578="snížená",J578,0)</f>
        <v>0</v>
      </c>
      <c r="BG578" s="231">
        <f>IF(N578="zákl. přenesená",J578,0)</f>
        <v>0</v>
      </c>
      <c r="BH578" s="231">
        <f>IF(N578="sníž. přenesená",J578,0)</f>
        <v>0</v>
      </c>
      <c r="BI578" s="231">
        <f>IF(N578="nulová",J578,0)</f>
        <v>0</v>
      </c>
      <c r="BJ578" s="17" t="s">
        <v>82</v>
      </c>
      <c r="BK578" s="231">
        <f>ROUND(I578*H578,2)</f>
        <v>0</v>
      </c>
      <c r="BL578" s="17" t="s">
        <v>236</v>
      </c>
      <c r="BM578" s="230" t="s">
        <v>1756</v>
      </c>
    </row>
    <row r="579" spans="1:47" s="2" customFormat="1" ht="12">
      <c r="A579" s="38"/>
      <c r="B579" s="39"/>
      <c r="C579" s="40"/>
      <c r="D579" s="232" t="s">
        <v>165</v>
      </c>
      <c r="E579" s="40"/>
      <c r="F579" s="233" t="s">
        <v>1755</v>
      </c>
      <c r="G579" s="40"/>
      <c r="H579" s="40"/>
      <c r="I579" s="136"/>
      <c r="J579" s="40"/>
      <c r="K579" s="40"/>
      <c r="L579" s="44"/>
      <c r="M579" s="234"/>
      <c r="N579" s="235"/>
      <c r="O579" s="84"/>
      <c r="P579" s="84"/>
      <c r="Q579" s="84"/>
      <c r="R579" s="84"/>
      <c r="S579" s="84"/>
      <c r="T579" s="85"/>
      <c r="U579" s="38"/>
      <c r="V579" s="38"/>
      <c r="W579" s="38"/>
      <c r="X579" s="38"/>
      <c r="Y579" s="38"/>
      <c r="Z579" s="38"/>
      <c r="AA579" s="38"/>
      <c r="AB579" s="38"/>
      <c r="AC579" s="38"/>
      <c r="AD579" s="38"/>
      <c r="AE579" s="38"/>
      <c r="AT579" s="17" t="s">
        <v>165</v>
      </c>
      <c r="AU579" s="17" t="s">
        <v>82</v>
      </c>
    </row>
    <row r="580" spans="1:51" s="13" customFormat="1" ht="12">
      <c r="A580" s="13"/>
      <c r="B580" s="236"/>
      <c r="C580" s="237"/>
      <c r="D580" s="232" t="s">
        <v>166</v>
      </c>
      <c r="E580" s="238" t="s">
        <v>19</v>
      </c>
      <c r="F580" s="239" t="s">
        <v>1757</v>
      </c>
      <c r="G580" s="237"/>
      <c r="H580" s="240">
        <v>10.5</v>
      </c>
      <c r="I580" s="241"/>
      <c r="J580" s="237"/>
      <c r="K580" s="237"/>
      <c r="L580" s="242"/>
      <c r="M580" s="243"/>
      <c r="N580" s="244"/>
      <c r="O580" s="244"/>
      <c r="P580" s="244"/>
      <c r="Q580" s="244"/>
      <c r="R580" s="244"/>
      <c r="S580" s="244"/>
      <c r="T580" s="245"/>
      <c r="U580" s="13"/>
      <c r="V580" s="13"/>
      <c r="W580" s="13"/>
      <c r="X580" s="13"/>
      <c r="Y580" s="13"/>
      <c r="Z580" s="13"/>
      <c r="AA580" s="13"/>
      <c r="AB580" s="13"/>
      <c r="AC580" s="13"/>
      <c r="AD580" s="13"/>
      <c r="AE580" s="13"/>
      <c r="AT580" s="246" t="s">
        <v>166</v>
      </c>
      <c r="AU580" s="246" t="s">
        <v>82</v>
      </c>
      <c r="AV580" s="13" t="s">
        <v>85</v>
      </c>
      <c r="AW580" s="13" t="s">
        <v>34</v>
      </c>
      <c r="AX580" s="13" t="s">
        <v>82</v>
      </c>
      <c r="AY580" s="246" t="s">
        <v>158</v>
      </c>
    </row>
    <row r="581" spans="1:65" s="2" customFormat="1" ht="21.75" customHeight="1">
      <c r="A581" s="38"/>
      <c r="B581" s="39"/>
      <c r="C581" s="219" t="s">
        <v>952</v>
      </c>
      <c r="D581" s="219" t="s">
        <v>159</v>
      </c>
      <c r="E581" s="220" t="s">
        <v>1758</v>
      </c>
      <c r="F581" s="221" t="s">
        <v>1759</v>
      </c>
      <c r="G581" s="222" t="s">
        <v>162</v>
      </c>
      <c r="H581" s="223">
        <v>15</v>
      </c>
      <c r="I581" s="224"/>
      <c r="J581" s="225">
        <f>ROUND(I581*H581,2)</f>
        <v>0</v>
      </c>
      <c r="K581" s="221" t="s">
        <v>19</v>
      </c>
      <c r="L581" s="44"/>
      <c r="M581" s="226" t="s">
        <v>19</v>
      </c>
      <c r="N581" s="227" t="s">
        <v>45</v>
      </c>
      <c r="O581" s="84"/>
      <c r="P581" s="228">
        <f>O581*H581</f>
        <v>0</v>
      </c>
      <c r="Q581" s="228">
        <v>0</v>
      </c>
      <c r="R581" s="228">
        <f>Q581*H581</f>
        <v>0</v>
      </c>
      <c r="S581" s="228">
        <v>0</v>
      </c>
      <c r="T581" s="229">
        <f>S581*H581</f>
        <v>0</v>
      </c>
      <c r="U581" s="38"/>
      <c r="V581" s="38"/>
      <c r="W581" s="38"/>
      <c r="X581" s="38"/>
      <c r="Y581" s="38"/>
      <c r="Z581" s="38"/>
      <c r="AA581" s="38"/>
      <c r="AB581" s="38"/>
      <c r="AC581" s="38"/>
      <c r="AD581" s="38"/>
      <c r="AE581" s="38"/>
      <c r="AR581" s="230" t="s">
        <v>236</v>
      </c>
      <c r="AT581" s="230" t="s">
        <v>159</v>
      </c>
      <c r="AU581" s="230" t="s">
        <v>82</v>
      </c>
      <c r="AY581" s="17" t="s">
        <v>158</v>
      </c>
      <c r="BE581" s="231">
        <f>IF(N581="základní",J581,0)</f>
        <v>0</v>
      </c>
      <c r="BF581" s="231">
        <f>IF(N581="snížená",J581,0)</f>
        <v>0</v>
      </c>
      <c r="BG581" s="231">
        <f>IF(N581="zákl. přenesená",J581,0)</f>
        <v>0</v>
      </c>
      <c r="BH581" s="231">
        <f>IF(N581="sníž. přenesená",J581,0)</f>
        <v>0</v>
      </c>
      <c r="BI581" s="231">
        <f>IF(N581="nulová",J581,0)</f>
        <v>0</v>
      </c>
      <c r="BJ581" s="17" t="s">
        <v>82</v>
      </c>
      <c r="BK581" s="231">
        <f>ROUND(I581*H581,2)</f>
        <v>0</v>
      </c>
      <c r="BL581" s="17" t="s">
        <v>236</v>
      </c>
      <c r="BM581" s="230" t="s">
        <v>1760</v>
      </c>
    </row>
    <row r="582" spans="1:47" s="2" customFormat="1" ht="12">
      <c r="A582" s="38"/>
      <c r="B582" s="39"/>
      <c r="C582" s="40"/>
      <c r="D582" s="232" t="s">
        <v>165</v>
      </c>
      <c r="E582" s="40"/>
      <c r="F582" s="233" t="s">
        <v>1759</v>
      </c>
      <c r="G582" s="40"/>
      <c r="H582" s="40"/>
      <c r="I582" s="136"/>
      <c r="J582" s="40"/>
      <c r="K582" s="40"/>
      <c r="L582" s="44"/>
      <c r="M582" s="234"/>
      <c r="N582" s="235"/>
      <c r="O582" s="84"/>
      <c r="P582" s="84"/>
      <c r="Q582" s="84"/>
      <c r="R582" s="84"/>
      <c r="S582" s="84"/>
      <c r="T582" s="85"/>
      <c r="U582" s="38"/>
      <c r="V582" s="38"/>
      <c r="W582" s="38"/>
      <c r="X582" s="38"/>
      <c r="Y582" s="38"/>
      <c r="Z582" s="38"/>
      <c r="AA582" s="38"/>
      <c r="AB582" s="38"/>
      <c r="AC582" s="38"/>
      <c r="AD582" s="38"/>
      <c r="AE582" s="38"/>
      <c r="AT582" s="17" t="s">
        <v>165</v>
      </c>
      <c r="AU582" s="17" t="s">
        <v>82</v>
      </c>
    </row>
    <row r="583" spans="1:51" s="13" customFormat="1" ht="12">
      <c r="A583" s="13"/>
      <c r="B583" s="236"/>
      <c r="C583" s="237"/>
      <c r="D583" s="232" t="s">
        <v>166</v>
      </c>
      <c r="E583" s="238" t="s">
        <v>19</v>
      </c>
      <c r="F583" s="239" t="s">
        <v>1761</v>
      </c>
      <c r="G583" s="237"/>
      <c r="H583" s="240">
        <v>15</v>
      </c>
      <c r="I583" s="241"/>
      <c r="J583" s="237"/>
      <c r="K583" s="237"/>
      <c r="L583" s="242"/>
      <c r="M583" s="243"/>
      <c r="N583" s="244"/>
      <c r="O583" s="244"/>
      <c r="P583" s="244"/>
      <c r="Q583" s="244"/>
      <c r="R583" s="244"/>
      <c r="S583" s="244"/>
      <c r="T583" s="245"/>
      <c r="U583" s="13"/>
      <c r="V583" s="13"/>
      <c r="W583" s="13"/>
      <c r="X583" s="13"/>
      <c r="Y583" s="13"/>
      <c r="Z583" s="13"/>
      <c r="AA583" s="13"/>
      <c r="AB583" s="13"/>
      <c r="AC583" s="13"/>
      <c r="AD583" s="13"/>
      <c r="AE583" s="13"/>
      <c r="AT583" s="246" t="s">
        <v>166</v>
      </c>
      <c r="AU583" s="246" t="s">
        <v>82</v>
      </c>
      <c r="AV583" s="13" t="s">
        <v>85</v>
      </c>
      <c r="AW583" s="13" t="s">
        <v>34</v>
      </c>
      <c r="AX583" s="13" t="s">
        <v>82</v>
      </c>
      <c r="AY583" s="246" t="s">
        <v>158</v>
      </c>
    </row>
    <row r="584" spans="1:65" s="2" customFormat="1" ht="16.5" customHeight="1">
      <c r="A584" s="38"/>
      <c r="B584" s="39"/>
      <c r="C584" s="219" t="s">
        <v>957</v>
      </c>
      <c r="D584" s="219" t="s">
        <v>159</v>
      </c>
      <c r="E584" s="220" t="s">
        <v>1762</v>
      </c>
      <c r="F584" s="221" t="s">
        <v>1763</v>
      </c>
      <c r="G584" s="222" t="s">
        <v>1035</v>
      </c>
      <c r="H584" s="223">
        <v>3.5</v>
      </c>
      <c r="I584" s="224"/>
      <c r="J584" s="225">
        <f>ROUND(I584*H584,2)</f>
        <v>0</v>
      </c>
      <c r="K584" s="221" t="s">
        <v>19</v>
      </c>
      <c r="L584" s="44"/>
      <c r="M584" s="226" t="s">
        <v>19</v>
      </c>
      <c r="N584" s="227" t="s">
        <v>45</v>
      </c>
      <c r="O584" s="84"/>
      <c r="P584" s="228">
        <f>O584*H584</f>
        <v>0</v>
      </c>
      <c r="Q584" s="228">
        <v>0</v>
      </c>
      <c r="R584" s="228">
        <f>Q584*H584</f>
        <v>0</v>
      </c>
      <c r="S584" s="228">
        <v>0</v>
      </c>
      <c r="T584" s="229">
        <f>S584*H584</f>
        <v>0</v>
      </c>
      <c r="U584" s="38"/>
      <c r="V584" s="38"/>
      <c r="W584" s="38"/>
      <c r="X584" s="38"/>
      <c r="Y584" s="38"/>
      <c r="Z584" s="38"/>
      <c r="AA584" s="38"/>
      <c r="AB584" s="38"/>
      <c r="AC584" s="38"/>
      <c r="AD584" s="38"/>
      <c r="AE584" s="38"/>
      <c r="AR584" s="230" t="s">
        <v>236</v>
      </c>
      <c r="AT584" s="230" t="s">
        <v>159</v>
      </c>
      <c r="AU584" s="230" t="s">
        <v>82</v>
      </c>
      <c r="AY584" s="17" t="s">
        <v>158</v>
      </c>
      <c r="BE584" s="231">
        <f>IF(N584="základní",J584,0)</f>
        <v>0</v>
      </c>
      <c r="BF584" s="231">
        <f>IF(N584="snížená",J584,0)</f>
        <v>0</v>
      </c>
      <c r="BG584" s="231">
        <f>IF(N584="zákl. přenesená",J584,0)</f>
        <v>0</v>
      </c>
      <c r="BH584" s="231">
        <f>IF(N584="sníž. přenesená",J584,0)</f>
        <v>0</v>
      </c>
      <c r="BI584" s="231">
        <f>IF(N584="nulová",J584,0)</f>
        <v>0</v>
      </c>
      <c r="BJ584" s="17" t="s">
        <v>82</v>
      </c>
      <c r="BK584" s="231">
        <f>ROUND(I584*H584,2)</f>
        <v>0</v>
      </c>
      <c r="BL584" s="17" t="s">
        <v>236</v>
      </c>
      <c r="BM584" s="230" t="s">
        <v>1764</v>
      </c>
    </row>
    <row r="585" spans="1:47" s="2" customFormat="1" ht="12">
      <c r="A585" s="38"/>
      <c r="B585" s="39"/>
      <c r="C585" s="40"/>
      <c r="D585" s="232" t="s">
        <v>165</v>
      </c>
      <c r="E585" s="40"/>
      <c r="F585" s="233" t="s">
        <v>1763</v>
      </c>
      <c r="G585" s="40"/>
      <c r="H585" s="40"/>
      <c r="I585" s="136"/>
      <c r="J585" s="40"/>
      <c r="K585" s="40"/>
      <c r="L585" s="44"/>
      <c r="M585" s="234"/>
      <c r="N585" s="235"/>
      <c r="O585" s="84"/>
      <c r="P585" s="84"/>
      <c r="Q585" s="84"/>
      <c r="R585" s="84"/>
      <c r="S585" s="84"/>
      <c r="T585" s="85"/>
      <c r="U585" s="38"/>
      <c r="V585" s="38"/>
      <c r="W585" s="38"/>
      <c r="X585" s="38"/>
      <c r="Y585" s="38"/>
      <c r="Z585" s="38"/>
      <c r="AA585" s="38"/>
      <c r="AB585" s="38"/>
      <c r="AC585" s="38"/>
      <c r="AD585" s="38"/>
      <c r="AE585" s="38"/>
      <c r="AT585" s="17" t="s">
        <v>165</v>
      </c>
      <c r="AU585" s="17" t="s">
        <v>82</v>
      </c>
    </row>
    <row r="586" spans="1:51" s="13" customFormat="1" ht="12">
      <c r="A586" s="13"/>
      <c r="B586" s="236"/>
      <c r="C586" s="237"/>
      <c r="D586" s="232" t="s">
        <v>166</v>
      </c>
      <c r="E586" s="238" t="s">
        <v>19</v>
      </c>
      <c r="F586" s="239" t="s">
        <v>1765</v>
      </c>
      <c r="G586" s="237"/>
      <c r="H586" s="240">
        <v>3.5</v>
      </c>
      <c r="I586" s="241"/>
      <c r="J586" s="237"/>
      <c r="K586" s="237"/>
      <c r="L586" s="242"/>
      <c r="M586" s="243"/>
      <c r="N586" s="244"/>
      <c r="O586" s="244"/>
      <c r="P586" s="244"/>
      <c r="Q586" s="244"/>
      <c r="R586" s="244"/>
      <c r="S586" s="244"/>
      <c r="T586" s="245"/>
      <c r="U586" s="13"/>
      <c r="V586" s="13"/>
      <c r="W586" s="13"/>
      <c r="X586" s="13"/>
      <c r="Y586" s="13"/>
      <c r="Z586" s="13"/>
      <c r="AA586" s="13"/>
      <c r="AB586" s="13"/>
      <c r="AC586" s="13"/>
      <c r="AD586" s="13"/>
      <c r="AE586" s="13"/>
      <c r="AT586" s="246" t="s">
        <v>166</v>
      </c>
      <c r="AU586" s="246" t="s">
        <v>82</v>
      </c>
      <c r="AV586" s="13" t="s">
        <v>85</v>
      </c>
      <c r="AW586" s="13" t="s">
        <v>34</v>
      </c>
      <c r="AX586" s="13" t="s">
        <v>82</v>
      </c>
      <c r="AY586" s="246" t="s">
        <v>158</v>
      </c>
    </row>
    <row r="587" spans="1:65" s="2" customFormat="1" ht="16.5" customHeight="1">
      <c r="A587" s="38"/>
      <c r="B587" s="39"/>
      <c r="C587" s="219" t="s">
        <v>961</v>
      </c>
      <c r="D587" s="219" t="s">
        <v>159</v>
      </c>
      <c r="E587" s="220" t="s">
        <v>1766</v>
      </c>
      <c r="F587" s="221" t="s">
        <v>1767</v>
      </c>
      <c r="G587" s="222" t="s">
        <v>1035</v>
      </c>
      <c r="H587" s="223">
        <v>14</v>
      </c>
      <c r="I587" s="224"/>
      <c r="J587" s="225">
        <f>ROUND(I587*H587,2)</f>
        <v>0</v>
      </c>
      <c r="K587" s="221" t="s">
        <v>213</v>
      </c>
      <c r="L587" s="44"/>
      <c r="M587" s="226" t="s">
        <v>19</v>
      </c>
      <c r="N587" s="227" t="s">
        <v>45</v>
      </c>
      <c r="O587" s="84"/>
      <c r="P587" s="228">
        <f>O587*H587</f>
        <v>0</v>
      </c>
      <c r="Q587" s="228">
        <v>0</v>
      </c>
      <c r="R587" s="228">
        <f>Q587*H587</f>
        <v>0</v>
      </c>
      <c r="S587" s="228">
        <v>0</v>
      </c>
      <c r="T587" s="229">
        <f>S587*H587</f>
        <v>0</v>
      </c>
      <c r="U587" s="38"/>
      <c r="V587" s="38"/>
      <c r="W587" s="38"/>
      <c r="X587" s="38"/>
      <c r="Y587" s="38"/>
      <c r="Z587" s="38"/>
      <c r="AA587" s="38"/>
      <c r="AB587" s="38"/>
      <c r="AC587" s="38"/>
      <c r="AD587" s="38"/>
      <c r="AE587" s="38"/>
      <c r="AR587" s="230" t="s">
        <v>236</v>
      </c>
      <c r="AT587" s="230" t="s">
        <v>159</v>
      </c>
      <c r="AU587" s="230" t="s">
        <v>82</v>
      </c>
      <c r="AY587" s="17" t="s">
        <v>158</v>
      </c>
      <c r="BE587" s="231">
        <f>IF(N587="základní",J587,0)</f>
        <v>0</v>
      </c>
      <c r="BF587" s="231">
        <f>IF(N587="snížená",J587,0)</f>
        <v>0</v>
      </c>
      <c r="BG587" s="231">
        <f>IF(N587="zákl. přenesená",J587,0)</f>
        <v>0</v>
      </c>
      <c r="BH587" s="231">
        <f>IF(N587="sníž. přenesená",J587,0)</f>
        <v>0</v>
      </c>
      <c r="BI587" s="231">
        <f>IF(N587="nulová",J587,0)</f>
        <v>0</v>
      </c>
      <c r="BJ587" s="17" t="s">
        <v>82</v>
      </c>
      <c r="BK587" s="231">
        <f>ROUND(I587*H587,2)</f>
        <v>0</v>
      </c>
      <c r="BL587" s="17" t="s">
        <v>236</v>
      </c>
      <c r="BM587" s="230" t="s">
        <v>1768</v>
      </c>
    </row>
    <row r="588" spans="1:47" s="2" customFormat="1" ht="12">
      <c r="A588" s="38"/>
      <c r="B588" s="39"/>
      <c r="C588" s="40"/>
      <c r="D588" s="232" t="s">
        <v>165</v>
      </c>
      <c r="E588" s="40"/>
      <c r="F588" s="233" t="s">
        <v>1769</v>
      </c>
      <c r="G588" s="40"/>
      <c r="H588" s="40"/>
      <c r="I588" s="136"/>
      <c r="J588" s="40"/>
      <c r="K588" s="40"/>
      <c r="L588" s="44"/>
      <c r="M588" s="234"/>
      <c r="N588" s="235"/>
      <c r="O588" s="84"/>
      <c r="P588" s="84"/>
      <c r="Q588" s="84"/>
      <c r="R588" s="84"/>
      <c r="S588" s="84"/>
      <c r="T588" s="85"/>
      <c r="U588" s="38"/>
      <c r="V588" s="38"/>
      <c r="W588" s="38"/>
      <c r="X588" s="38"/>
      <c r="Y588" s="38"/>
      <c r="Z588" s="38"/>
      <c r="AA588" s="38"/>
      <c r="AB588" s="38"/>
      <c r="AC588" s="38"/>
      <c r="AD588" s="38"/>
      <c r="AE588" s="38"/>
      <c r="AT588" s="17" t="s">
        <v>165</v>
      </c>
      <c r="AU588" s="17" t="s">
        <v>82</v>
      </c>
    </row>
    <row r="589" spans="1:47" s="2" customFormat="1" ht="12">
      <c r="A589" s="38"/>
      <c r="B589" s="39"/>
      <c r="C589" s="40"/>
      <c r="D589" s="232" t="s">
        <v>216</v>
      </c>
      <c r="E589" s="40"/>
      <c r="F589" s="258" t="s">
        <v>1770</v>
      </c>
      <c r="G589" s="40"/>
      <c r="H589" s="40"/>
      <c r="I589" s="136"/>
      <c r="J589" s="40"/>
      <c r="K589" s="40"/>
      <c r="L589" s="44"/>
      <c r="M589" s="234"/>
      <c r="N589" s="235"/>
      <c r="O589" s="84"/>
      <c r="P589" s="84"/>
      <c r="Q589" s="84"/>
      <c r="R589" s="84"/>
      <c r="S589" s="84"/>
      <c r="T589" s="85"/>
      <c r="U589" s="38"/>
      <c r="V589" s="38"/>
      <c r="W589" s="38"/>
      <c r="X589" s="38"/>
      <c r="Y589" s="38"/>
      <c r="Z589" s="38"/>
      <c r="AA589" s="38"/>
      <c r="AB589" s="38"/>
      <c r="AC589" s="38"/>
      <c r="AD589" s="38"/>
      <c r="AE589" s="38"/>
      <c r="AT589" s="17" t="s">
        <v>216</v>
      </c>
      <c r="AU589" s="17" t="s">
        <v>82</v>
      </c>
    </row>
    <row r="590" spans="1:51" s="13" customFormat="1" ht="12">
      <c r="A590" s="13"/>
      <c r="B590" s="236"/>
      <c r="C590" s="237"/>
      <c r="D590" s="232" t="s">
        <v>166</v>
      </c>
      <c r="E590" s="238" t="s">
        <v>19</v>
      </c>
      <c r="F590" s="239" t="s">
        <v>1771</v>
      </c>
      <c r="G590" s="237"/>
      <c r="H590" s="240">
        <v>10.5</v>
      </c>
      <c r="I590" s="241"/>
      <c r="J590" s="237"/>
      <c r="K590" s="237"/>
      <c r="L590" s="242"/>
      <c r="M590" s="243"/>
      <c r="N590" s="244"/>
      <c r="O590" s="244"/>
      <c r="P590" s="244"/>
      <c r="Q590" s="244"/>
      <c r="R590" s="244"/>
      <c r="S590" s="244"/>
      <c r="T590" s="245"/>
      <c r="U590" s="13"/>
      <c r="V590" s="13"/>
      <c r="W590" s="13"/>
      <c r="X590" s="13"/>
      <c r="Y590" s="13"/>
      <c r="Z590" s="13"/>
      <c r="AA590" s="13"/>
      <c r="AB590" s="13"/>
      <c r="AC590" s="13"/>
      <c r="AD590" s="13"/>
      <c r="AE590" s="13"/>
      <c r="AT590" s="246" t="s">
        <v>166</v>
      </c>
      <c r="AU590" s="246" t="s">
        <v>82</v>
      </c>
      <c r="AV590" s="13" t="s">
        <v>85</v>
      </c>
      <c r="AW590" s="13" t="s">
        <v>34</v>
      </c>
      <c r="AX590" s="13" t="s">
        <v>74</v>
      </c>
      <c r="AY590" s="246" t="s">
        <v>158</v>
      </c>
    </row>
    <row r="591" spans="1:51" s="13" customFormat="1" ht="12">
      <c r="A591" s="13"/>
      <c r="B591" s="236"/>
      <c r="C591" s="237"/>
      <c r="D591" s="232" t="s">
        <v>166</v>
      </c>
      <c r="E591" s="238" t="s">
        <v>19</v>
      </c>
      <c r="F591" s="239" t="s">
        <v>1772</v>
      </c>
      <c r="G591" s="237"/>
      <c r="H591" s="240">
        <v>3.5</v>
      </c>
      <c r="I591" s="241"/>
      <c r="J591" s="237"/>
      <c r="K591" s="237"/>
      <c r="L591" s="242"/>
      <c r="M591" s="243"/>
      <c r="N591" s="244"/>
      <c r="O591" s="244"/>
      <c r="P591" s="244"/>
      <c r="Q591" s="244"/>
      <c r="R591" s="244"/>
      <c r="S591" s="244"/>
      <c r="T591" s="245"/>
      <c r="U591" s="13"/>
      <c r="V591" s="13"/>
      <c r="W591" s="13"/>
      <c r="X591" s="13"/>
      <c r="Y591" s="13"/>
      <c r="Z591" s="13"/>
      <c r="AA591" s="13"/>
      <c r="AB591" s="13"/>
      <c r="AC591" s="13"/>
      <c r="AD591" s="13"/>
      <c r="AE591" s="13"/>
      <c r="AT591" s="246" t="s">
        <v>166</v>
      </c>
      <c r="AU591" s="246" t="s">
        <v>82</v>
      </c>
      <c r="AV591" s="13" t="s">
        <v>85</v>
      </c>
      <c r="AW591" s="13" t="s">
        <v>34</v>
      </c>
      <c r="AX591" s="13" t="s">
        <v>74</v>
      </c>
      <c r="AY591" s="246" t="s">
        <v>158</v>
      </c>
    </row>
    <row r="592" spans="1:51" s="14" customFormat="1" ht="12">
      <c r="A592" s="14"/>
      <c r="B592" s="247"/>
      <c r="C592" s="248"/>
      <c r="D592" s="232" t="s">
        <v>166</v>
      </c>
      <c r="E592" s="249" t="s">
        <v>19</v>
      </c>
      <c r="F592" s="250" t="s">
        <v>175</v>
      </c>
      <c r="G592" s="248"/>
      <c r="H592" s="251">
        <v>14</v>
      </c>
      <c r="I592" s="252"/>
      <c r="J592" s="248"/>
      <c r="K592" s="248"/>
      <c r="L592" s="253"/>
      <c r="M592" s="254"/>
      <c r="N592" s="255"/>
      <c r="O592" s="255"/>
      <c r="P592" s="255"/>
      <c r="Q592" s="255"/>
      <c r="R592" s="255"/>
      <c r="S592" s="255"/>
      <c r="T592" s="256"/>
      <c r="U592" s="14"/>
      <c r="V592" s="14"/>
      <c r="W592" s="14"/>
      <c r="X592" s="14"/>
      <c r="Y592" s="14"/>
      <c r="Z592" s="14"/>
      <c r="AA592" s="14"/>
      <c r="AB592" s="14"/>
      <c r="AC592" s="14"/>
      <c r="AD592" s="14"/>
      <c r="AE592" s="14"/>
      <c r="AT592" s="257" t="s">
        <v>166</v>
      </c>
      <c r="AU592" s="257" t="s">
        <v>82</v>
      </c>
      <c r="AV592" s="14" t="s">
        <v>163</v>
      </c>
      <c r="AW592" s="14" t="s">
        <v>34</v>
      </c>
      <c r="AX592" s="14" t="s">
        <v>82</v>
      </c>
      <c r="AY592" s="257" t="s">
        <v>158</v>
      </c>
    </row>
    <row r="593" spans="1:65" s="2" customFormat="1" ht="21.75" customHeight="1">
      <c r="A593" s="38"/>
      <c r="B593" s="39"/>
      <c r="C593" s="219" t="s">
        <v>965</v>
      </c>
      <c r="D593" s="219" t="s">
        <v>159</v>
      </c>
      <c r="E593" s="220" t="s">
        <v>1157</v>
      </c>
      <c r="F593" s="221" t="s">
        <v>1158</v>
      </c>
      <c r="G593" s="222" t="s">
        <v>1035</v>
      </c>
      <c r="H593" s="223">
        <v>7.052</v>
      </c>
      <c r="I593" s="224"/>
      <c r="J593" s="225">
        <f>ROUND(I593*H593,2)</f>
        <v>0</v>
      </c>
      <c r="K593" s="221" t="s">
        <v>19</v>
      </c>
      <c r="L593" s="44"/>
      <c r="M593" s="226" t="s">
        <v>19</v>
      </c>
      <c r="N593" s="227" t="s">
        <v>45</v>
      </c>
      <c r="O593" s="84"/>
      <c r="P593" s="228">
        <f>O593*H593</f>
        <v>0</v>
      </c>
      <c r="Q593" s="228">
        <v>0</v>
      </c>
      <c r="R593" s="228">
        <f>Q593*H593</f>
        <v>0</v>
      </c>
      <c r="S593" s="228">
        <v>0</v>
      </c>
      <c r="T593" s="229">
        <f>S593*H593</f>
        <v>0</v>
      </c>
      <c r="U593" s="38"/>
      <c r="V593" s="38"/>
      <c r="W593" s="38"/>
      <c r="X593" s="38"/>
      <c r="Y593" s="38"/>
      <c r="Z593" s="38"/>
      <c r="AA593" s="38"/>
      <c r="AB593" s="38"/>
      <c r="AC593" s="38"/>
      <c r="AD593" s="38"/>
      <c r="AE593" s="38"/>
      <c r="AR593" s="230" t="s">
        <v>236</v>
      </c>
      <c r="AT593" s="230" t="s">
        <v>159</v>
      </c>
      <c r="AU593" s="230" t="s">
        <v>82</v>
      </c>
      <c r="AY593" s="17" t="s">
        <v>158</v>
      </c>
      <c r="BE593" s="231">
        <f>IF(N593="základní",J593,0)</f>
        <v>0</v>
      </c>
      <c r="BF593" s="231">
        <f>IF(N593="snížená",J593,0)</f>
        <v>0</v>
      </c>
      <c r="BG593" s="231">
        <f>IF(N593="zákl. přenesená",J593,0)</f>
        <v>0</v>
      </c>
      <c r="BH593" s="231">
        <f>IF(N593="sníž. přenesená",J593,0)</f>
        <v>0</v>
      </c>
      <c r="BI593" s="231">
        <f>IF(N593="nulová",J593,0)</f>
        <v>0</v>
      </c>
      <c r="BJ593" s="17" t="s">
        <v>82</v>
      </c>
      <c r="BK593" s="231">
        <f>ROUND(I593*H593,2)</f>
        <v>0</v>
      </c>
      <c r="BL593" s="17" t="s">
        <v>236</v>
      </c>
      <c r="BM593" s="230" t="s">
        <v>1159</v>
      </c>
    </row>
    <row r="594" spans="1:47" s="2" customFormat="1" ht="12">
      <c r="A594" s="38"/>
      <c r="B594" s="39"/>
      <c r="C594" s="40"/>
      <c r="D594" s="232" t="s">
        <v>165</v>
      </c>
      <c r="E594" s="40"/>
      <c r="F594" s="233" t="s">
        <v>1158</v>
      </c>
      <c r="G594" s="40"/>
      <c r="H594" s="40"/>
      <c r="I594" s="136"/>
      <c r="J594" s="40"/>
      <c r="K594" s="40"/>
      <c r="L594" s="44"/>
      <c r="M594" s="234"/>
      <c r="N594" s="235"/>
      <c r="O594" s="84"/>
      <c r="P594" s="84"/>
      <c r="Q594" s="84"/>
      <c r="R594" s="84"/>
      <c r="S594" s="84"/>
      <c r="T594" s="85"/>
      <c r="U594" s="38"/>
      <c r="V594" s="38"/>
      <c r="W594" s="38"/>
      <c r="X594" s="38"/>
      <c r="Y594" s="38"/>
      <c r="Z594" s="38"/>
      <c r="AA594" s="38"/>
      <c r="AB594" s="38"/>
      <c r="AC594" s="38"/>
      <c r="AD594" s="38"/>
      <c r="AE594" s="38"/>
      <c r="AT594" s="17" t="s">
        <v>165</v>
      </c>
      <c r="AU594" s="17" t="s">
        <v>82</v>
      </c>
    </row>
    <row r="595" spans="1:51" s="13" customFormat="1" ht="12">
      <c r="A595" s="13"/>
      <c r="B595" s="236"/>
      <c r="C595" s="237"/>
      <c r="D595" s="232" t="s">
        <v>166</v>
      </c>
      <c r="E595" s="238" t="s">
        <v>19</v>
      </c>
      <c r="F595" s="239" t="s">
        <v>1773</v>
      </c>
      <c r="G595" s="237"/>
      <c r="H595" s="240">
        <v>7.052</v>
      </c>
      <c r="I595" s="241"/>
      <c r="J595" s="237"/>
      <c r="K595" s="237"/>
      <c r="L595" s="242"/>
      <c r="M595" s="243"/>
      <c r="N595" s="244"/>
      <c r="O595" s="244"/>
      <c r="P595" s="244"/>
      <c r="Q595" s="244"/>
      <c r="R595" s="244"/>
      <c r="S595" s="244"/>
      <c r="T595" s="245"/>
      <c r="U595" s="13"/>
      <c r="V595" s="13"/>
      <c r="W595" s="13"/>
      <c r="X595" s="13"/>
      <c r="Y595" s="13"/>
      <c r="Z595" s="13"/>
      <c r="AA595" s="13"/>
      <c r="AB595" s="13"/>
      <c r="AC595" s="13"/>
      <c r="AD595" s="13"/>
      <c r="AE595" s="13"/>
      <c r="AT595" s="246" t="s">
        <v>166</v>
      </c>
      <c r="AU595" s="246" t="s">
        <v>82</v>
      </c>
      <c r="AV595" s="13" t="s">
        <v>85</v>
      </c>
      <c r="AW595" s="13" t="s">
        <v>34</v>
      </c>
      <c r="AX595" s="13" t="s">
        <v>82</v>
      </c>
      <c r="AY595" s="246" t="s">
        <v>158</v>
      </c>
    </row>
    <row r="596" spans="1:65" s="2" customFormat="1" ht="21.75" customHeight="1">
      <c r="A596" s="38"/>
      <c r="B596" s="39"/>
      <c r="C596" s="219" t="s">
        <v>970</v>
      </c>
      <c r="D596" s="219" t="s">
        <v>159</v>
      </c>
      <c r="E596" s="220" t="s">
        <v>1162</v>
      </c>
      <c r="F596" s="221" t="s">
        <v>1163</v>
      </c>
      <c r="G596" s="222" t="s">
        <v>1035</v>
      </c>
      <c r="H596" s="223">
        <v>7.052</v>
      </c>
      <c r="I596" s="224"/>
      <c r="J596" s="225">
        <f>ROUND(I596*H596,2)</f>
        <v>0</v>
      </c>
      <c r="K596" s="221" t="s">
        <v>19</v>
      </c>
      <c r="L596" s="44"/>
      <c r="M596" s="226" t="s">
        <v>19</v>
      </c>
      <c r="N596" s="227" t="s">
        <v>45</v>
      </c>
      <c r="O596" s="84"/>
      <c r="P596" s="228">
        <f>O596*H596</f>
        <v>0</v>
      </c>
      <c r="Q596" s="228">
        <v>2.25634</v>
      </c>
      <c r="R596" s="228">
        <f>Q596*H596</f>
        <v>15.911709679999998</v>
      </c>
      <c r="S596" s="228">
        <v>0</v>
      </c>
      <c r="T596" s="229">
        <f>S596*H596</f>
        <v>0</v>
      </c>
      <c r="U596" s="38"/>
      <c r="V596" s="38"/>
      <c r="W596" s="38"/>
      <c r="X596" s="38"/>
      <c r="Y596" s="38"/>
      <c r="Z596" s="38"/>
      <c r="AA596" s="38"/>
      <c r="AB596" s="38"/>
      <c r="AC596" s="38"/>
      <c r="AD596" s="38"/>
      <c r="AE596" s="38"/>
      <c r="AR596" s="230" t="s">
        <v>236</v>
      </c>
      <c r="AT596" s="230" t="s">
        <v>159</v>
      </c>
      <c r="AU596" s="230" t="s">
        <v>82</v>
      </c>
      <c r="AY596" s="17" t="s">
        <v>158</v>
      </c>
      <c r="BE596" s="231">
        <f>IF(N596="základní",J596,0)</f>
        <v>0</v>
      </c>
      <c r="BF596" s="231">
        <f>IF(N596="snížená",J596,0)</f>
        <v>0</v>
      </c>
      <c r="BG596" s="231">
        <f>IF(N596="zákl. přenesená",J596,0)</f>
        <v>0</v>
      </c>
      <c r="BH596" s="231">
        <f>IF(N596="sníž. přenesená",J596,0)</f>
        <v>0</v>
      </c>
      <c r="BI596" s="231">
        <f>IF(N596="nulová",J596,0)</f>
        <v>0</v>
      </c>
      <c r="BJ596" s="17" t="s">
        <v>82</v>
      </c>
      <c r="BK596" s="231">
        <f>ROUND(I596*H596,2)</f>
        <v>0</v>
      </c>
      <c r="BL596" s="17" t="s">
        <v>236</v>
      </c>
      <c r="BM596" s="230" t="s">
        <v>1164</v>
      </c>
    </row>
    <row r="597" spans="1:47" s="2" customFormat="1" ht="12">
      <c r="A597" s="38"/>
      <c r="B597" s="39"/>
      <c r="C597" s="40"/>
      <c r="D597" s="232" t="s">
        <v>165</v>
      </c>
      <c r="E597" s="40"/>
      <c r="F597" s="233" t="s">
        <v>1163</v>
      </c>
      <c r="G597" s="40"/>
      <c r="H597" s="40"/>
      <c r="I597" s="136"/>
      <c r="J597" s="40"/>
      <c r="K597" s="40"/>
      <c r="L597" s="44"/>
      <c r="M597" s="234"/>
      <c r="N597" s="235"/>
      <c r="O597" s="84"/>
      <c r="P597" s="84"/>
      <c r="Q597" s="84"/>
      <c r="R597" s="84"/>
      <c r="S597" s="84"/>
      <c r="T597" s="85"/>
      <c r="U597" s="38"/>
      <c r="V597" s="38"/>
      <c r="W597" s="38"/>
      <c r="X597" s="38"/>
      <c r="Y597" s="38"/>
      <c r="Z597" s="38"/>
      <c r="AA597" s="38"/>
      <c r="AB597" s="38"/>
      <c r="AC597" s="38"/>
      <c r="AD597" s="38"/>
      <c r="AE597" s="38"/>
      <c r="AT597" s="17" t="s">
        <v>165</v>
      </c>
      <c r="AU597" s="17" t="s">
        <v>82</v>
      </c>
    </row>
    <row r="598" spans="1:51" s="13" customFormat="1" ht="12">
      <c r="A598" s="13"/>
      <c r="B598" s="236"/>
      <c r="C598" s="237"/>
      <c r="D598" s="232" t="s">
        <v>166</v>
      </c>
      <c r="E598" s="238" t="s">
        <v>19</v>
      </c>
      <c r="F598" s="239" t="s">
        <v>1773</v>
      </c>
      <c r="G598" s="237"/>
      <c r="H598" s="240">
        <v>7.052</v>
      </c>
      <c r="I598" s="241"/>
      <c r="J598" s="237"/>
      <c r="K598" s="237"/>
      <c r="L598" s="242"/>
      <c r="M598" s="243"/>
      <c r="N598" s="244"/>
      <c r="O598" s="244"/>
      <c r="P598" s="244"/>
      <c r="Q598" s="244"/>
      <c r="R598" s="244"/>
      <c r="S598" s="244"/>
      <c r="T598" s="245"/>
      <c r="U598" s="13"/>
      <c r="V598" s="13"/>
      <c r="W598" s="13"/>
      <c r="X598" s="13"/>
      <c r="Y598" s="13"/>
      <c r="Z598" s="13"/>
      <c r="AA598" s="13"/>
      <c r="AB598" s="13"/>
      <c r="AC598" s="13"/>
      <c r="AD598" s="13"/>
      <c r="AE598" s="13"/>
      <c r="AT598" s="246" t="s">
        <v>166</v>
      </c>
      <c r="AU598" s="246" t="s">
        <v>82</v>
      </c>
      <c r="AV598" s="13" t="s">
        <v>85</v>
      </c>
      <c r="AW598" s="13" t="s">
        <v>34</v>
      </c>
      <c r="AX598" s="13" t="s">
        <v>82</v>
      </c>
      <c r="AY598" s="246" t="s">
        <v>158</v>
      </c>
    </row>
    <row r="599" spans="1:65" s="2" customFormat="1" ht="21.75" customHeight="1">
      <c r="A599" s="38"/>
      <c r="B599" s="39"/>
      <c r="C599" s="219" t="s">
        <v>974</v>
      </c>
      <c r="D599" s="219" t="s">
        <v>159</v>
      </c>
      <c r="E599" s="220" t="s">
        <v>1229</v>
      </c>
      <c r="F599" s="221" t="s">
        <v>1230</v>
      </c>
      <c r="G599" s="222" t="s">
        <v>1035</v>
      </c>
      <c r="H599" s="223">
        <v>6.62</v>
      </c>
      <c r="I599" s="224"/>
      <c r="J599" s="225">
        <f>ROUND(I599*H599,2)</f>
        <v>0</v>
      </c>
      <c r="K599" s="221" t="s">
        <v>19</v>
      </c>
      <c r="L599" s="44"/>
      <c r="M599" s="226" t="s">
        <v>19</v>
      </c>
      <c r="N599" s="227" t="s">
        <v>45</v>
      </c>
      <c r="O599" s="84"/>
      <c r="P599" s="228">
        <f>O599*H599</f>
        <v>0</v>
      </c>
      <c r="Q599" s="228">
        <v>2.25634</v>
      </c>
      <c r="R599" s="228">
        <f>Q599*H599</f>
        <v>14.9369708</v>
      </c>
      <c r="S599" s="228">
        <v>0</v>
      </c>
      <c r="T599" s="229">
        <f>S599*H599</f>
        <v>0</v>
      </c>
      <c r="U599" s="38"/>
      <c r="V599" s="38"/>
      <c r="W599" s="38"/>
      <c r="X599" s="38"/>
      <c r="Y599" s="38"/>
      <c r="Z599" s="38"/>
      <c r="AA599" s="38"/>
      <c r="AB599" s="38"/>
      <c r="AC599" s="38"/>
      <c r="AD599" s="38"/>
      <c r="AE599" s="38"/>
      <c r="AR599" s="230" t="s">
        <v>236</v>
      </c>
      <c r="AT599" s="230" t="s">
        <v>159</v>
      </c>
      <c r="AU599" s="230" t="s">
        <v>82</v>
      </c>
      <c r="AY599" s="17" t="s">
        <v>158</v>
      </c>
      <c r="BE599" s="231">
        <f>IF(N599="základní",J599,0)</f>
        <v>0</v>
      </c>
      <c r="BF599" s="231">
        <f>IF(N599="snížená",J599,0)</f>
        <v>0</v>
      </c>
      <c r="BG599" s="231">
        <f>IF(N599="zákl. přenesená",J599,0)</f>
        <v>0</v>
      </c>
      <c r="BH599" s="231">
        <f>IF(N599="sníž. přenesená",J599,0)</f>
        <v>0</v>
      </c>
      <c r="BI599" s="231">
        <f>IF(N599="nulová",J599,0)</f>
        <v>0</v>
      </c>
      <c r="BJ599" s="17" t="s">
        <v>82</v>
      </c>
      <c r="BK599" s="231">
        <f>ROUND(I599*H599,2)</f>
        <v>0</v>
      </c>
      <c r="BL599" s="17" t="s">
        <v>236</v>
      </c>
      <c r="BM599" s="230" t="s">
        <v>1231</v>
      </c>
    </row>
    <row r="600" spans="1:47" s="2" customFormat="1" ht="12">
      <c r="A600" s="38"/>
      <c r="B600" s="39"/>
      <c r="C600" s="40"/>
      <c r="D600" s="232" t="s">
        <v>165</v>
      </c>
      <c r="E600" s="40"/>
      <c r="F600" s="233" t="s">
        <v>1230</v>
      </c>
      <c r="G600" s="40"/>
      <c r="H600" s="40"/>
      <c r="I600" s="136"/>
      <c r="J600" s="40"/>
      <c r="K600" s="40"/>
      <c r="L600" s="44"/>
      <c r="M600" s="234"/>
      <c r="N600" s="235"/>
      <c r="O600" s="84"/>
      <c r="P600" s="84"/>
      <c r="Q600" s="84"/>
      <c r="R600" s="84"/>
      <c r="S600" s="84"/>
      <c r="T600" s="85"/>
      <c r="U600" s="38"/>
      <c r="V600" s="38"/>
      <c r="W600" s="38"/>
      <c r="X600" s="38"/>
      <c r="Y600" s="38"/>
      <c r="Z600" s="38"/>
      <c r="AA600" s="38"/>
      <c r="AB600" s="38"/>
      <c r="AC600" s="38"/>
      <c r="AD600" s="38"/>
      <c r="AE600" s="38"/>
      <c r="AT600" s="17" t="s">
        <v>165</v>
      </c>
      <c r="AU600" s="17" t="s">
        <v>82</v>
      </c>
    </row>
    <row r="601" spans="1:51" s="13" customFormat="1" ht="12">
      <c r="A601" s="13"/>
      <c r="B601" s="236"/>
      <c r="C601" s="237"/>
      <c r="D601" s="232" t="s">
        <v>166</v>
      </c>
      <c r="E601" s="238" t="s">
        <v>19</v>
      </c>
      <c r="F601" s="239" t="s">
        <v>1774</v>
      </c>
      <c r="G601" s="237"/>
      <c r="H601" s="240">
        <v>6.62</v>
      </c>
      <c r="I601" s="241"/>
      <c r="J601" s="237"/>
      <c r="K601" s="237"/>
      <c r="L601" s="242"/>
      <c r="M601" s="243"/>
      <c r="N601" s="244"/>
      <c r="O601" s="244"/>
      <c r="P601" s="244"/>
      <c r="Q601" s="244"/>
      <c r="R601" s="244"/>
      <c r="S601" s="244"/>
      <c r="T601" s="245"/>
      <c r="U601" s="13"/>
      <c r="V601" s="13"/>
      <c r="W601" s="13"/>
      <c r="X601" s="13"/>
      <c r="Y601" s="13"/>
      <c r="Z601" s="13"/>
      <c r="AA601" s="13"/>
      <c r="AB601" s="13"/>
      <c r="AC601" s="13"/>
      <c r="AD601" s="13"/>
      <c r="AE601" s="13"/>
      <c r="AT601" s="246" t="s">
        <v>166</v>
      </c>
      <c r="AU601" s="246" t="s">
        <v>82</v>
      </c>
      <c r="AV601" s="13" t="s">
        <v>85</v>
      </c>
      <c r="AW601" s="13" t="s">
        <v>34</v>
      </c>
      <c r="AX601" s="13" t="s">
        <v>82</v>
      </c>
      <c r="AY601" s="246" t="s">
        <v>158</v>
      </c>
    </row>
    <row r="602" spans="1:65" s="2" customFormat="1" ht="16.5" customHeight="1">
      <c r="A602" s="38"/>
      <c r="B602" s="39"/>
      <c r="C602" s="219" t="s">
        <v>980</v>
      </c>
      <c r="D602" s="219" t="s">
        <v>159</v>
      </c>
      <c r="E602" s="220" t="s">
        <v>1170</v>
      </c>
      <c r="F602" s="221" t="s">
        <v>1171</v>
      </c>
      <c r="G602" s="222" t="s">
        <v>1059</v>
      </c>
      <c r="H602" s="223">
        <v>0.042</v>
      </c>
      <c r="I602" s="224"/>
      <c r="J602" s="225">
        <f>ROUND(I602*H602,2)</f>
        <v>0</v>
      </c>
      <c r="K602" s="221" t="s">
        <v>19</v>
      </c>
      <c r="L602" s="44"/>
      <c r="M602" s="226" t="s">
        <v>19</v>
      </c>
      <c r="N602" s="227" t="s">
        <v>45</v>
      </c>
      <c r="O602" s="84"/>
      <c r="P602" s="228">
        <f>O602*H602</f>
        <v>0</v>
      </c>
      <c r="Q602" s="228">
        <v>1.06017</v>
      </c>
      <c r="R602" s="228">
        <f>Q602*H602</f>
        <v>0.04452714000000001</v>
      </c>
      <c r="S602" s="228">
        <v>0</v>
      </c>
      <c r="T602" s="229">
        <f>S602*H602</f>
        <v>0</v>
      </c>
      <c r="U602" s="38"/>
      <c r="V602" s="38"/>
      <c r="W602" s="38"/>
      <c r="X602" s="38"/>
      <c r="Y602" s="38"/>
      <c r="Z602" s="38"/>
      <c r="AA602" s="38"/>
      <c r="AB602" s="38"/>
      <c r="AC602" s="38"/>
      <c r="AD602" s="38"/>
      <c r="AE602" s="38"/>
      <c r="AR602" s="230" t="s">
        <v>236</v>
      </c>
      <c r="AT602" s="230" t="s">
        <v>159</v>
      </c>
      <c r="AU602" s="230" t="s">
        <v>82</v>
      </c>
      <c r="AY602" s="17" t="s">
        <v>158</v>
      </c>
      <c r="BE602" s="231">
        <f>IF(N602="základní",J602,0)</f>
        <v>0</v>
      </c>
      <c r="BF602" s="231">
        <f>IF(N602="snížená",J602,0)</f>
        <v>0</v>
      </c>
      <c r="BG602" s="231">
        <f>IF(N602="zákl. přenesená",J602,0)</f>
        <v>0</v>
      </c>
      <c r="BH602" s="231">
        <f>IF(N602="sníž. přenesená",J602,0)</f>
        <v>0</v>
      </c>
      <c r="BI602" s="231">
        <f>IF(N602="nulová",J602,0)</f>
        <v>0</v>
      </c>
      <c r="BJ602" s="17" t="s">
        <v>82</v>
      </c>
      <c r="BK602" s="231">
        <f>ROUND(I602*H602,2)</f>
        <v>0</v>
      </c>
      <c r="BL602" s="17" t="s">
        <v>236</v>
      </c>
      <c r="BM602" s="230" t="s">
        <v>1172</v>
      </c>
    </row>
    <row r="603" spans="1:47" s="2" customFormat="1" ht="12">
      <c r="A603" s="38"/>
      <c r="B603" s="39"/>
      <c r="C603" s="40"/>
      <c r="D603" s="232" t="s">
        <v>165</v>
      </c>
      <c r="E603" s="40"/>
      <c r="F603" s="233" t="s">
        <v>1171</v>
      </c>
      <c r="G603" s="40"/>
      <c r="H603" s="40"/>
      <c r="I603" s="136"/>
      <c r="J603" s="40"/>
      <c r="K603" s="40"/>
      <c r="L603" s="44"/>
      <c r="M603" s="234"/>
      <c r="N603" s="235"/>
      <c r="O603" s="84"/>
      <c r="P603" s="84"/>
      <c r="Q603" s="84"/>
      <c r="R603" s="84"/>
      <c r="S603" s="84"/>
      <c r="T603" s="85"/>
      <c r="U603" s="38"/>
      <c r="V603" s="38"/>
      <c r="W603" s="38"/>
      <c r="X603" s="38"/>
      <c r="Y603" s="38"/>
      <c r="Z603" s="38"/>
      <c r="AA603" s="38"/>
      <c r="AB603" s="38"/>
      <c r="AC603" s="38"/>
      <c r="AD603" s="38"/>
      <c r="AE603" s="38"/>
      <c r="AT603" s="17" t="s">
        <v>165</v>
      </c>
      <c r="AU603" s="17" t="s">
        <v>82</v>
      </c>
    </row>
    <row r="604" spans="1:51" s="13" customFormat="1" ht="12">
      <c r="A604" s="13"/>
      <c r="B604" s="236"/>
      <c r="C604" s="237"/>
      <c r="D604" s="232" t="s">
        <v>166</v>
      </c>
      <c r="E604" s="238" t="s">
        <v>19</v>
      </c>
      <c r="F604" s="239" t="s">
        <v>1775</v>
      </c>
      <c r="G604" s="237"/>
      <c r="H604" s="240">
        <v>0.042</v>
      </c>
      <c r="I604" s="241"/>
      <c r="J604" s="237"/>
      <c r="K604" s="237"/>
      <c r="L604" s="242"/>
      <c r="M604" s="243"/>
      <c r="N604" s="244"/>
      <c r="O604" s="244"/>
      <c r="P604" s="244"/>
      <c r="Q604" s="244"/>
      <c r="R604" s="244"/>
      <c r="S604" s="244"/>
      <c r="T604" s="245"/>
      <c r="U604" s="13"/>
      <c r="V604" s="13"/>
      <c r="W604" s="13"/>
      <c r="X604" s="13"/>
      <c r="Y604" s="13"/>
      <c r="Z604" s="13"/>
      <c r="AA604" s="13"/>
      <c r="AB604" s="13"/>
      <c r="AC604" s="13"/>
      <c r="AD604" s="13"/>
      <c r="AE604" s="13"/>
      <c r="AT604" s="246" t="s">
        <v>166</v>
      </c>
      <c r="AU604" s="246" t="s">
        <v>82</v>
      </c>
      <c r="AV604" s="13" t="s">
        <v>85</v>
      </c>
      <c r="AW604" s="13" t="s">
        <v>34</v>
      </c>
      <c r="AX604" s="13" t="s">
        <v>82</v>
      </c>
      <c r="AY604" s="246" t="s">
        <v>158</v>
      </c>
    </row>
    <row r="605" spans="1:65" s="2" customFormat="1" ht="21.75" customHeight="1">
      <c r="A605" s="38"/>
      <c r="B605" s="39"/>
      <c r="C605" s="219" t="s">
        <v>986</v>
      </c>
      <c r="D605" s="219" t="s">
        <v>159</v>
      </c>
      <c r="E605" s="220" t="s">
        <v>1198</v>
      </c>
      <c r="F605" s="221" t="s">
        <v>1199</v>
      </c>
      <c r="G605" s="222" t="s">
        <v>162</v>
      </c>
      <c r="H605" s="223">
        <v>160</v>
      </c>
      <c r="I605" s="224"/>
      <c r="J605" s="225">
        <f>ROUND(I605*H605,2)</f>
        <v>0</v>
      </c>
      <c r="K605" s="221" t="s">
        <v>213</v>
      </c>
      <c r="L605" s="44"/>
      <c r="M605" s="226" t="s">
        <v>19</v>
      </c>
      <c r="N605" s="227" t="s">
        <v>45</v>
      </c>
      <c r="O605" s="84"/>
      <c r="P605" s="228">
        <f>O605*H605</f>
        <v>0</v>
      </c>
      <c r="Q605" s="228">
        <v>0</v>
      </c>
      <c r="R605" s="228">
        <f>Q605*H605</f>
        <v>0</v>
      </c>
      <c r="S605" s="228">
        <v>0</v>
      </c>
      <c r="T605" s="229">
        <f>S605*H605</f>
        <v>0</v>
      </c>
      <c r="U605" s="38"/>
      <c r="V605" s="38"/>
      <c r="W605" s="38"/>
      <c r="X605" s="38"/>
      <c r="Y605" s="38"/>
      <c r="Z605" s="38"/>
      <c r="AA605" s="38"/>
      <c r="AB605" s="38"/>
      <c r="AC605" s="38"/>
      <c r="AD605" s="38"/>
      <c r="AE605" s="38"/>
      <c r="AR605" s="230" t="s">
        <v>236</v>
      </c>
      <c r="AT605" s="230" t="s">
        <v>159</v>
      </c>
      <c r="AU605" s="230" t="s">
        <v>82</v>
      </c>
      <c r="AY605" s="17" t="s">
        <v>158</v>
      </c>
      <c r="BE605" s="231">
        <f>IF(N605="základní",J605,0)</f>
        <v>0</v>
      </c>
      <c r="BF605" s="231">
        <f>IF(N605="snížená",J605,0)</f>
        <v>0</v>
      </c>
      <c r="BG605" s="231">
        <f>IF(N605="zákl. přenesená",J605,0)</f>
        <v>0</v>
      </c>
      <c r="BH605" s="231">
        <f>IF(N605="sníž. přenesená",J605,0)</f>
        <v>0</v>
      </c>
      <c r="BI605" s="231">
        <f>IF(N605="nulová",J605,0)</f>
        <v>0</v>
      </c>
      <c r="BJ605" s="17" t="s">
        <v>82</v>
      </c>
      <c r="BK605" s="231">
        <f>ROUND(I605*H605,2)</f>
        <v>0</v>
      </c>
      <c r="BL605" s="17" t="s">
        <v>236</v>
      </c>
      <c r="BM605" s="230" t="s">
        <v>1776</v>
      </c>
    </row>
    <row r="606" spans="1:47" s="2" customFormat="1" ht="12">
      <c r="A606" s="38"/>
      <c r="B606" s="39"/>
      <c r="C606" s="40"/>
      <c r="D606" s="232" t="s">
        <v>165</v>
      </c>
      <c r="E606" s="40"/>
      <c r="F606" s="233" t="s">
        <v>1201</v>
      </c>
      <c r="G606" s="40"/>
      <c r="H606" s="40"/>
      <c r="I606" s="136"/>
      <c r="J606" s="40"/>
      <c r="K606" s="40"/>
      <c r="L606" s="44"/>
      <c r="M606" s="234"/>
      <c r="N606" s="235"/>
      <c r="O606" s="84"/>
      <c r="P606" s="84"/>
      <c r="Q606" s="84"/>
      <c r="R606" s="84"/>
      <c r="S606" s="84"/>
      <c r="T606" s="85"/>
      <c r="U606" s="38"/>
      <c r="V606" s="38"/>
      <c r="W606" s="38"/>
      <c r="X606" s="38"/>
      <c r="Y606" s="38"/>
      <c r="Z606" s="38"/>
      <c r="AA606" s="38"/>
      <c r="AB606" s="38"/>
      <c r="AC606" s="38"/>
      <c r="AD606" s="38"/>
      <c r="AE606" s="38"/>
      <c r="AT606" s="17" t="s">
        <v>165</v>
      </c>
      <c r="AU606" s="17" t="s">
        <v>82</v>
      </c>
    </row>
    <row r="607" spans="1:47" s="2" customFormat="1" ht="12">
      <c r="A607" s="38"/>
      <c r="B607" s="39"/>
      <c r="C607" s="40"/>
      <c r="D607" s="232" t="s">
        <v>216</v>
      </c>
      <c r="E607" s="40"/>
      <c r="F607" s="258" t="s">
        <v>1179</v>
      </c>
      <c r="G607" s="40"/>
      <c r="H607" s="40"/>
      <c r="I607" s="136"/>
      <c r="J607" s="40"/>
      <c r="K607" s="40"/>
      <c r="L607" s="44"/>
      <c r="M607" s="234"/>
      <c r="N607" s="235"/>
      <c r="O607" s="84"/>
      <c r="P607" s="84"/>
      <c r="Q607" s="84"/>
      <c r="R607" s="84"/>
      <c r="S607" s="84"/>
      <c r="T607" s="85"/>
      <c r="U607" s="38"/>
      <c r="V607" s="38"/>
      <c r="W607" s="38"/>
      <c r="X607" s="38"/>
      <c r="Y607" s="38"/>
      <c r="Z607" s="38"/>
      <c r="AA607" s="38"/>
      <c r="AB607" s="38"/>
      <c r="AC607" s="38"/>
      <c r="AD607" s="38"/>
      <c r="AE607" s="38"/>
      <c r="AT607" s="17" t="s">
        <v>216</v>
      </c>
      <c r="AU607" s="17" t="s">
        <v>82</v>
      </c>
    </row>
    <row r="608" spans="1:51" s="13" customFormat="1" ht="12">
      <c r="A608" s="13"/>
      <c r="B608" s="236"/>
      <c r="C608" s="237"/>
      <c r="D608" s="232" t="s">
        <v>166</v>
      </c>
      <c r="E608" s="238" t="s">
        <v>19</v>
      </c>
      <c r="F608" s="239" t="s">
        <v>1777</v>
      </c>
      <c r="G608" s="237"/>
      <c r="H608" s="240">
        <v>160</v>
      </c>
      <c r="I608" s="241"/>
      <c r="J608" s="237"/>
      <c r="K608" s="237"/>
      <c r="L608" s="242"/>
      <c r="M608" s="243"/>
      <c r="N608" s="244"/>
      <c r="O608" s="244"/>
      <c r="P608" s="244"/>
      <c r="Q608" s="244"/>
      <c r="R608" s="244"/>
      <c r="S608" s="244"/>
      <c r="T608" s="245"/>
      <c r="U608" s="13"/>
      <c r="V608" s="13"/>
      <c r="W608" s="13"/>
      <c r="X608" s="13"/>
      <c r="Y608" s="13"/>
      <c r="Z608" s="13"/>
      <c r="AA608" s="13"/>
      <c r="AB608" s="13"/>
      <c r="AC608" s="13"/>
      <c r="AD608" s="13"/>
      <c r="AE608" s="13"/>
      <c r="AT608" s="246" t="s">
        <v>166</v>
      </c>
      <c r="AU608" s="246" t="s">
        <v>82</v>
      </c>
      <c r="AV608" s="13" t="s">
        <v>85</v>
      </c>
      <c r="AW608" s="13" t="s">
        <v>34</v>
      </c>
      <c r="AX608" s="13" t="s">
        <v>82</v>
      </c>
      <c r="AY608" s="246" t="s">
        <v>158</v>
      </c>
    </row>
    <row r="609" spans="1:65" s="2" customFormat="1" ht="21.75" customHeight="1">
      <c r="A609" s="38"/>
      <c r="B609" s="39"/>
      <c r="C609" s="219" t="s">
        <v>993</v>
      </c>
      <c r="D609" s="219" t="s">
        <v>159</v>
      </c>
      <c r="E609" s="220" t="s">
        <v>1204</v>
      </c>
      <c r="F609" s="221" t="s">
        <v>1205</v>
      </c>
      <c r="G609" s="222" t="s">
        <v>162</v>
      </c>
      <c r="H609" s="223">
        <v>160</v>
      </c>
      <c r="I609" s="224"/>
      <c r="J609" s="225">
        <f>ROUND(I609*H609,2)</f>
        <v>0</v>
      </c>
      <c r="K609" s="221" t="s">
        <v>213</v>
      </c>
      <c r="L609" s="44"/>
      <c r="M609" s="226" t="s">
        <v>19</v>
      </c>
      <c r="N609" s="227" t="s">
        <v>45</v>
      </c>
      <c r="O609" s="84"/>
      <c r="P609" s="228">
        <f>O609*H609</f>
        <v>0</v>
      </c>
      <c r="Q609" s="228">
        <v>0</v>
      </c>
      <c r="R609" s="228">
        <f>Q609*H609</f>
        <v>0</v>
      </c>
      <c r="S609" s="228">
        <v>0</v>
      </c>
      <c r="T609" s="229">
        <f>S609*H609</f>
        <v>0</v>
      </c>
      <c r="U609" s="38"/>
      <c r="V609" s="38"/>
      <c r="W609" s="38"/>
      <c r="X609" s="38"/>
      <c r="Y609" s="38"/>
      <c r="Z609" s="38"/>
      <c r="AA609" s="38"/>
      <c r="AB609" s="38"/>
      <c r="AC609" s="38"/>
      <c r="AD609" s="38"/>
      <c r="AE609" s="38"/>
      <c r="AR609" s="230" t="s">
        <v>236</v>
      </c>
      <c r="AT609" s="230" t="s">
        <v>159</v>
      </c>
      <c r="AU609" s="230" t="s">
        <v>82</v>
      </c>
      <c r="AY609" s="17" t="s">
        <v>158</v>
      </c>
      <c r="BE609" s="231">
        <f>IF(N609="základní",J609,0)</f>
        <v>0</v>
      </c>
      <c r="BF609" s="231">
        <f>IF(N609="snížená",J609,0)</f>
        <v>0</v>
      </c>
      <c r="BG609" s="231">
        <f>IF(N609="zákl. přenesená",J609,0)</f>
        <v>0</v>
      </c>
      <c r="BH609" s="231">
        <f>IF(N609="sníž. přenesená",J609,0)</f>
        <v>0</v>
      </c>
      <c r="BI609" s="231">
        <f>IF(N609="nulová",J609,0)</f>
        <v>0</v>
      </c>
      <c r="BJ609" s="17" t="s">
        <v>82</v>
      </c>
      <c r="BK609" s="231">
        <f>ROUND(I609*H609,2)</f>
        <v>0</v>
      </c>
      <c r="BL609" s="17" t="s">
        <v>236</v>
      </c>
      <c r="BM609" s="230" t="s">
        <v>1184</v>
      </c>
    </row>
    <row r="610" spans="1:47" s="2" customFormat="1" ht="12">
      <c r="A610" s="38"/>
      <c r="B610" s="39"/>
      <c r="C610" s="40"/>
      <c r="D610" s="232" t="s">
        <v>165</v>
      </c>
      <c r="E610" s="40"/>
      <c r="F610" s="233" t="s">
        <v>1207</v>
      </c>
      <c r="G610" s="40"/>
      <c r="H610" s="40"/>
      <c r="I610" s="136"/>
      <c r="J610" s="40"/>
      <c r="K610" s="40"/>
      <c r="L610" s="44"/>
      <c r="M610" s="234"/>
      <c r="N610" s="235"/>
      <c r="O610" s="84"/>
      <c r="P610" s="84"/>
      <c r="Q610" s="84"/>
      <c r="R610" s="84"/>
      <c r="S610" s="84"/>
      <c r="T610" s="85"/>
      <c r="U610" s="38"/>
      <c r="V610" s="38"/>
      <c r="W610" s="38"/>
      <c r="X610" s="38"/>
      <c r="Y610" s="38"/>
      <c r="Z610" s="38"/>
      <c r="AA610" s="38"/>
      <c r="AB610" s="38"/>
      <c r="AC610" s="38"/>
      <c r="AD610" s="38"/>
      <c r="AE610" s="38"/>
      <c r="AT610" s="17" t="s">
        <v>165</v>
      </c>
      <c r="AU610" s="17" t="s">
        <v>82</v>
      </c>
    </row>
    <row r="611" spans="1:51" s="13" customFormat="1" ht="12">
      <c r="A611" s="13"/>
      <c r="B611" s="236"/>
      <c r="C611" s="237"/>
      <c r="D611" s="232" t="s">
        <v>166</v>
      </c>
      <c r="E611" s="238" t="s">
        <v>19</v>
      </c>
      <c r="F611" s="239" t="s">
        <v>1777</v>
      </c>
      <c r="G611" s="237"/>
      <c r="H611" s="240">
        <v>160</v>
      </c>
      <c r="I611" s="241"/>
      <c r="J611" s="237"/>
      <c r="K611" s="237"/>
      <c r="L611" s="242"/>
      <c r="M611" s="243"/>
      <c r="N611" s="244"/>
      <c r="O611" s="244"/>
      <c r="P611" s="244"/>
      <c r="Q611" s="244"/>
      <c r="R611" s="244"/>
      <c r="S611" s="244"/>
      <c r="T611" s="245"/>
      <c r="U611" s="13"/>
      <c r="V611" s="13"/>
      <c r="W611" s="13"/>
      <c r="X611" s="13"/>
      <c r="Y611" s="13"/>
      <c r="Z611" s="13"/>
      <c r="AA611" s="13"/>
      <c r="AB611" s="13"/>
      <c r="AC611" s="13"/>
      <c r="AD611" s="13"/>
      <c r="AE611" s="13"/>
      <c r="AT611" s="246" t="s">
        <v>166</v>
      </c>
      <c r="AU611" s="246" t="s">
        <v>82</v>
      </c>
      <c r="AV611" s="13" t="s">
        <v>85</v>
      </c>
      <c r="AW611" s="13" t="s">
        <v>34</v>
      </c>
      <c r="AX611" s="13" t="s">
        <v>82</v>
      </c>
      <c r="AY611" s="246" t="s">
        <v>158</v>
      </c>
    </row>
    <row r="612" spans="1:65" s="2" customFormat="1" ht="21.75" customHeight="1">
      <c r="A612" s="38"/>
      <c r="B612" s="39"/>
      <c r="C612" s="219" t="s">
        <v>998</v>
      </c>
      <c r="D612" s="219" t="s">
        <v>159</v>
      </c>
      <c r="E612" s="220" t="s">
        <v>1464</v>
      </c>
      <c r="F612" s="221" t="s">
        <v>1465</v>
      </c>
      <c r="G612" s="222" t="s">
        <v>1035</v>
      </c>
      <c r="H612" s="223">
        <v>100</v>
      </c>
      <c r="I612" s="224"/>
      <c r="J612" s="225">
        <f>ROUND(I612*H612,2)</f>
        <v>0</v>
      </c>
      <c r="K612" s="221" t="s">
        <v>213</v>
      </c>
      <c r="L612" s="44"/>
      <c r="M612" s="226" t="s">
        <v>19</v>
      </c>
      <c r="N612" s="227" t="s">
        <v>45</v>
      </c>
      <c r="O612" s="84"/>
      <c r="P612" s="228">
        <f>O612*H612</f>
        <v>0</v>
      </c>
      <c r="Q612" s="228">
        <v>0</v>
      </c>
      <c r="R612" s="228">
        <f>Q612*H612</f>
        <v>0</v>
      </c>
      <c r="S612" s="228">
        <v>0</v>
      </c>
      <c r="T612" s="229">
        <f>S612*H612</f>
        <v>0</v>
      </c>
      <c r="U612" s="38"/>
      <c r="V612" s="38"/>
      <c r="W612" s="38"/>
      <c r="X612" s="38"/>
      <c r="Y612" s="38"/>
      <c r="Z612" s="38"/>
      <c r="AA612" s="38"/>
      <c r="AB612" s="38"/>
      <c r="AC612" s="38"/>
      <c r="AD612" s="38"/>
      <c r="AE612" s="38"/>
      <c r="AR612" s="230" t="s">
        <v>236</v>
      </c>
      <c r="AT612" s="230" t="s">
        <v>159</v>
      </c>
      <c r="AU612" s="230" t="s">
        <v>82</v>
      </c>
      <c r="AY612" s="17" t="s">
        <v>158</v>
      </c>
      <c r="BE612" s="231">
        <f>IF(N612="základní",J612,0)</f>
        <v>0</v>
      </c>
      <c r="BF612" s="231">
        <f>IF(N612="snížená",J612,0)</f>
        <v>0</v>
      </c>
      <c r="BG612" s="231">
        <f>IF(N612="zákl. přenesená",J612,0)</f>
        <v>0</v>
      </c>
      <c r="BH612" s="231">
        <f>IF(N612="sníž. přenesená",J612,0)</f>
        <v>0</v>
      </c>
      <c r="BI612" s="231">
        <f>IF(N612="nulová",J612,0)</f>
        <v>0</v>
      </c>
      <c r="BJ612" s="17" t="s">
        <v>82</v>
      </c>
      <c r="BK612" s="231">
        <f>ROUND(I612*H612,2)</f>
        <v>0</v>
      </c>
      <c r="BL612" s="17" t="s">
        <v>236</v>
      </c>
      <c r="BM612" s="230" t="s">
        <v>1466</v>
      </c>
    </row>
    <row r="613" spans="1:47" s="2" customFormat="1" ht="12">
      <c r="A613" s="38"/>
      <c r="B613" s="39"/>
      <c r="C613" s="40"/>
      <c r="D613" s="232" t="s">
        <v>165</v>
      </c>
      <c r="E613" s="40"/>
      <c r="F613" s="233" t="s">
        <v>1465</v>
      </c>
      <c r="G613" s="40"/>
      <c r="H613" s="40"/>
      <c r="I613" s="136"/>
      <c r="J613" s="40"/>
      <c r="K613" s="40"/>
      <c r="L613" s="44"/>
      <c r="M613" s="234"/>
      <c r="N613" s="235"/>
      <c r="O613" s="84"/>
      <c r="P613" s="84"/>
      <c r="Q613" s="84"/>
      <c r="R613" s="84"/>
      <c r="S613" s="84"/>
      <c r="T613" s="85"/>
      <c r="U613" s="38"/>
      <c r="V613" s="38"/>
      <c r="W613" s="38"/>
      <c r="X613" s="38"/>
      <c r="Y613" s="38"/>
      <c r="Z613" s="38"/>
      <c r="AA613" s="38"/>
      <c r="AB613" s="38"/>
      <c r="AC613" s="38"/>
      <c r="AD613" s="38"/>
      <c r="AE613" s="38"/>
      <c r="AT613" s="17" t="s">
        <v>165</v>
      </c>
      <c r="AU613" s="17" t="s">
        <v>82</v>
      </c>
    </row>
    <row r="614" spans="1:51" s="13" customFormat="1" ht="12">
      <c r="A614" s="13"/>
      <c r="B614" s="236"/>
      <c r="C614" s="237"/>
      <c r="D614" s="232" t="s">
        <v>166</v>
      </c>
      <c r="E614" s="238" t="s">
        <v>19</v>
      </c>
      <c r="F614" s="239" t="s">
        <v>1778</v>
      </c>
      <c r="G614" s="237"/>
      <c r="H614" s="240">
        <v>10.8</v>
      </c>
      <c r="I614" s="241"/>
      <c r="J614" s="237"/>
      <c r="K614" s="237"/>
      <c r="L614" s="242"/>
      <c r="M614" s="243"/>
      <c r="N614" s="244"/>
      <c r="O614" s="244"/>
      <c r="P614" s="244"/>
      <c r="Q614" s="244"/>
      <c r="R614" s="244"/>
      <c r="S614" s="244"/>
      <c r="T614" s="245"/>
      <c r="U614" s="13"/>
      <c r="V614" s="13"/>
      <c r="W614" s="13"/>
      <c r="X614" s="13"/>
      <c r="Y614" s="13"/>
      <c r="Z614" s="13"/>
      <c r="AA614" s="13"/>
      <c r="AB614" s="13"/>
      <c r="AC614" s="13"/>
      <c r="AD614" s="13"/>
      <c r="AE614" s="13"/>
      <c r="AT614" s="246" t="s">
        <v>166</v>
      </c>
      <c r="AU614" s="246" t="s">
        <v>82</v>
      </c>
      <c r="AV614" s="13" t="s">
        <v>85</v>
      </c>
      <c r="AW614" s="13" t="s">
        <v>34</v>
      </c>
      <c r="AX614" s="13" t="s">
        <v>74</v>
      </c>
      <c r="AY614" s="246" t="s">
        <v>158</v>
      </c>
    </row>
    <row r="615" spans="1:51" s="13" customFormat="1" ht="12">
      <c r="A615" s="13"/>
      <c r="B615" s="236"/>
      <c r="C615" s="237"/>
      <c r="D615" s="232" t="s">
        <v>166</v>
      </c>
      <c r="E615" s="238" t="s">
        <v>19</v>
      </c>
      <c r="F615" s="239" t="s">
        <v>1779</v>
      </c>
      <c r="G615" s="237"/>
      <c r="H615" s="240">
        <v>89.2</v>
      </c>
      <c r="I615" s="241"/>
      <c r="J615" s="237"/>
      <c r="K615" s="237"/>
      <c r="L615" s="242"/>
      <c r="M615" s="243"/>
      <c r="N615" s="244"/>
      <c r="O615" s="244"/>
      <c r="P615" s="244"/>
      <c r="Q615" s="244"/>
      <c r="R615" s="244"/>
      <c r="S615" s="244"/>
      <c r="T615" s="245"/>
      <c r="U615" s="13"/>
      <c r="V615" s="13"/>
      <c r="W615" s="13"/>
      <c r="X615" s="13"/>
      <c r="Y615" s="13"/>
      <c r="Z615" s="13"/>
      <c r="AA615" s="13"/>
      <c r="AB615" s="13"/>
      <c r="AC615" s="13"/>
      <c r="AD615" s="13"/>
      <c r="AE615" s="13"/>
      <c r="AT615" s="246" t="s">
        <v>166</v>
      </c>
      <c r="AU615" s="246" t="s">
        <v>82</v>
      </c>
      <c r="AV615" s="13" t="s">
        <v>85</v>
      </c>
      <c r="AW615" s="13" t="s">
        <v>34</v>
      </c>
      <c r="AX615" s="13" t="s">
        <v>74</v>
      </c>
      <c r="AY615" s="246" t="s">
        <v>158</v>
      </c>
    </row>
    <row r="616" spans="1:51" s="14" customFormat="1" ht="12">
      <c r="A616" s="14"/>
      <c r="B616" s="247"/>
      <c r="C616" s="248"/>
      <c r="D616" s="232" t="s">
        <v>166</v>
      </c>
      <c r="E616" s="249" t="s">
        <v>19</v>
      </c>
      <c r="F616" s="250" t="s">
        <v>175</v>
      </c>
      <c r="G616" s="248"/>
      <c r="H616" s="251">
        <v>100</v>
      </c>
      <c r="I616" s="252"/>
      <c r="J616" s="248"/>
      <c r="K616" s="248"/>
      <c r="L616" s="253"/>
      <c r="M616" s="254"/>
      <c r="N616" s="255"/>
      <c r="O616" s="255"/>
      <c r="P616" s="255"/>
      <c r="Q616" s="255"/>
      <c r="R616" s="255"/>
      <c r="S616" s="255"/>
      <c r="T616" s="256"/>
      <c r="U616" s="14"/>
      <c r="V616" s="14"/>
      <c r="W616" s="14"/>
      <c r="X616" s="14"/>
      <c r="Y616" s="14"/>
      <c r="Z616" s="14"/>
      <c r="AA616" s="14"/>
      <c r="AB616" s="14"/>
      <c r="AC616" s="14"/>
      <c r="AD616" s="14"/>
      <c r="AE616" s="14"/>
      <c r="AT616" s="257" t="s">
        <v>166</v>
      </c>
      <c r="AU616" s="257" t="s">
        <v>82</v>
      </c>
      <c r="AV616" s="14" t="s">
        <v>163</v>
      </c>
      <c r="AW616" s="14" t="s">
        <v>34</v>
      </c>
      <c r="AX616" s="14" t="s">
        <v>82</v>
      </c>
      <c r="AY616" s="257" t="s">
        <v>158</v>
      </c>
    </row>
    <row r="617" spans="1:65" s="2" customFormat="1" ht="21.75" customHeight="1">
      <c r="A617" s="38"/>
      <c r="B617" s="39"/>
      <c r="C617" s="219" t="s">
        <v>1003</v>
      </c>
      <c r="D617" s="219" t="s">
        <v>159</v>
      </c>
      <c r="E617" s="220" t="s">
        <v>1468</v>
      </c>
      <c r="F617" s="221" t="s">
        <v>1469</v>
      </c>
      <c r="G617" s="222" t="s">
        <v>1035</v>
      </c>
      <c r="H617" s="223">
        <v>100</v>
      </c>
      <c r="I617" s="224"/>
      <c r="J617" s="225">
        <f>ROUND(I617*H617,2)</f>
        <v>0</v>
      </c>
      <c r="K617" s="221" t="s">
        <v>213</v>
      </c>
      <c r="L617" s="44"/>
      <c r="M617" s="226" t="s">
        <v>19</v>
      </c>
      <c r="N617" s="227" t="s">
        <v>45</v>
      </c>
      <c r="O617" s="84"/>
      <c r="P617" s="228">
        <f>O617*H617</f>
        <v>0</v>
      </c>
      <c r="Q617" s="228">
        <v>0</v>
      </c>
      <c r="R617" s="228">
        <f>Q617*H617</f>
        <v>0</v>
      </c>
      <c r="S617" s="228">
        <v>0</v>
      </c>
      <c r="T617" s="229">
        <f>S617*H617</f>
        <v>0</v>
      </c>
      <c r="U617" s="38"/>
      <c r="V617" s="38"/>
      <c r="W617" s="38"/>
      <c r="X617" s="38"/>
      <c r="Y617" s="38"/>
      <c r="Z617" s="38"/>
      <c r="AA617" s="38"/>
      <c r="AB617" s="38"/>
      <c r="AC617" s="38"/>
      <c r="AD617" s="38"/>
      <c r="AE617" s="38"/>
      <c r="AR617" s="230" t="s">
        <v>236</v>
      </c>
      <c r="AT617" s="230" t="s">
        <v>159</v>
      </c>
      <c r="AU617" s="230" t="s">
        <v>82</v>
      </c>
      <c r="AY617" s="17" t="s">
        <v>158</v>
      </c>
      <c r="BE617" s="231">
        <f>IF(N617="základní",J617,0)</f>
        <v>0</v>
      </c>
      <c r="BF617" s="231">
        <f>IF(N617="snížená",J617,0)</f>
        <v>0</v>
      </c>
      <c r="BG617" s="231">
        <f>IF(N617="zákl. přenesená",J617,0)</f>
        <v>0</v>
      </c>
      <c r="BH617" s="231">
        <f>IF(N617="sníž. přenesená",J617,0)</f>
        <v>0</v>
      </c>
      <c r="BI617" s="231">
        <f>IF(N617="nulová",J617,0)</f>
        <v>0</v>
      </c>
      <c r="BJ617" s="17" t="s">
        <v>82</v>
      </c>
      <c r="BK617" s="231">
        <f>ROUND(I617*H617,2)</f>
        <v>0</v>
      </c>
      <c r="BL617" s="17" t="s">
        <v>236</v>
      </c>
      <c r="BM617" s="230" t="s">
        <v>1470</v>
      </c>
    </row>
    <row r="618" spans="1:47" s="2" customFormat="1" ht="12">
      <c r="A618" s="38"/>
      <c r="B618" s="39"/>
      <c r="C618" s="40"/>
      <c r="D618" s="232" t="s">
        <v>165</v>
      </c>
      <c r="E618" s="40"/>
      <c r="F618" s="233" t="s">
        <v>1471</v>
      </c>
      <c r="G618" s="40"/>
      <c r="H618" s="40"/>
      <c r="I618" s="136"/>
      <c r="J618" s="40"/>
      <c r="K618" s="40"/>
      <c r="L618" s="44"/>
      <c r="M618" s="234"/>
      <c r="N618" s="235"/>
      <c r="O618" s="84"/>
      <c r="P618" s="84"/>
      <c r="Q618" s="84"/>
      <c r="R618" s="84"/>
      <c r="S618" s="84"/>
      <c r="T618" s="85"/>
      <c r="U618" s="38"/>
      <c r="V618" s="38"/>
      <c r="W618" s="38"/>
      <c r="X618" s="38"/>
      <c r="Y618" s="38"/>
      <c r="Z618" s="38"/>
      <c r="AA618" s="38"/>
      <c r="AB618" s="38"/>
      <c r="AC618" s="38"/>
      <c r="AD618" s="38"/>
      <c r="AE618" s="38"/>
      <c r="AT618" s="17" t="s">
        <v>165</v>
      </c>
      <c r="AU618" s="17" t="s">
        <v>82</v>
      </c>
    </row>
    <row r="619" spans="1:47" s="2" customFormat="1" ht="12">
      <c r="A619" s="38"/>
      <c r="B619" s="39"/>
      <c r="C619" s="40"/>
      <c r="D619" s="232" t="s">
        <v>216</v>
      </c>
      <c r="E619" s="40"/>
      <c r="F619" s="258" t="s">
        <v>1472</v>
      </c>
      <c r="G619" s="40"/>
      <c r="H619" s="40"/>
      <c r="I619" s="136"/>
      <c r="J619" s="40"/>
      <c r="K619" s="40"/>
      <c r="L619" s="44"/>
      <c r="M619" s="234"/>
      <c r="N619" s="235"/>
      <c r="O619" s="84"/>
      <c r="P619" s="84"/>
      <c r="Q619" s="84"/>
      <c r="R619" s="84"/>
      <c r="S619" s="84"/>
      <c r="T619" s="85"/>
      <c r="U619" s="38"/>
      <c r="V619" s="38"/>
      <c r="W619" s="38"/>
      <c r="X619" s="38"/>
      <c r="Y619" s="38"/>
      <c r="Z619" s="38"/>
      <c r="AA619" s="38"/>
      <c r="AB619" s="38"/>
      <c r="AC619" s="38"/>
      <c r="AD619" s="38"/>
      <c r="AE619" s="38"/>
      <c r="AT619" s="17" t="s">
        <v>216</v>
      </c>
      <c r="AU619" s="17" t="s">
        <v>82</v>
      </c>
    </row>
    <row r="620" spans="1:51" s="13" customFormat="1" ht="12">
      <c r="A620" s="13"/>
      <c r="B620" s="236"/>
      <c r="C620" s="237"/>
      <c r="D620" s="232" t="s">
        <v>166</v>
      </c>
      <c r="E620" s="238" t="s">
        <v>19</v>
      </c>
      <c r="F620" s="239" t="s">
        <v>1778</v>
      </c>
      <c r="G620" s="237"/>
      <c r="H620" s="240">
        <v>10.8</v>
      </c>
      <c r="I620" s="241"/>
      <c r="J620" s="237"/>
      <c r="K620" s="237"/>
      <c r="L620" s="242"/>
      <c r="M620" s="243"/>
      <c r="N620" s="244"/>
      <c r="O620" s="244"/>
      <c r="P620" s="244"/>
      <c r="Q620" s="244"/>
      <c r="R620" s="244"/>
      <c r="S620" s="244"/>
      <c r="T620" s="245"/>
      <c r="U620" s="13"/>
      <c r="V620" s="13"/>
      <c r="W620" s="13"/>
      <c r="X620" s="13"/>
      <c r="Y620" s="13"/>
      <c r="Z620" s="13"/>
      <c r="AA620" s="13"/>
      <c r="AB620" s="13"/>
      <c r="AC620" s="13"/>
      <c r="AD620" s="13"/>
      <c r="AE620" s="13"/>
      <c r="AT620" s="246" t="s">
        <v>166</v>
      </c>
      <c r="AU620" s="246" t="s">
        <v>82</v>
      </c>
      <c r="AV620" s="13" t="s">
        <v>85</v>
      </c>
      <c r="AW620" s="13" t="s">
        <v>34</v>
      </c>
      <c r="AX620" s="13" t="s">
        <v>74</v>
      </c>
      <c r="AY620" s="246" t="s">
        <v>158</v>
      </c>
    </row>
    <row r="621" spans="1:51" s="13" customFormat="1" ht="12">
      <c r="A621" s="13"/>
      <c r="B621" s="236"/>
      <c r="C621" s="237"/>
      <c r="D621" s="232" t="s">
        <v>166</v>
      </c>
      <c r="E621" s="238" t="s">
        <v>19</v>
      </c>
      <c r="F621" s="239" t="s">
        <v>1779</v>
      </c>
      <c r="G621" s="237"/>
      <c r="H621" s="240">
        <v>89.2</v>
      </c>
      <c r="I621" s="241"/>
      <c r="J621" s="237"/>
      <c r="K621" s="237"/>
      <c r="L621" s="242"/>
      <c r="M621" s="243"/>
      <c r="N621" s="244"/>
      <c r="O621" s="244"/>
      <c r="P621" s="244"/>
      <c r="Q621" s="244"/>
      <c r="R621" s="244"/>
      <c r="S621" s="244"/>
      <c r="T621" s="245"/>
      <c r="U621" s="13"/>
      <c r="V621" s="13"/>
      <c r="W621" s="13"/>
      <c r="X621" s="13"/>
      <c r="Y621" s="13"/>
      <c r="Z621" s="13"/>
      <c r="AA621" s="13"/>
      <c r="AB621" s="13"/>
      <c r="AC621" s="13"/>
      <c r="AD621" s="13"/>
      <c r="AE621" s="13"/>
      <c r="AT621" s="246" t="s">
        <v>166</v>
      </c>
      <c r="AU621" s="246" t="s">
        <v>82</v>
      </c>
      <c r="AV621" s="13" t="s">
        <v>85</v>
      </c>
      <c r="AW621" s="13" t="s">
        <v>34</v>
      </c>
      <c r="AX621" s="13" t="s">
        <v>74</v>
      </c>
      <c r="AY621" s="246" t="s">
        <v>158</v>
      </c>
    </row>
    <row r="622" spans="1:51" s="14" customFormat="1" ht="12">
      <c r="A622" s="14"/>
      <c r="B622" s="247"/>
      <c r="C622" s="248"/>
      <c r="D622" s="232" t="s">
        <v>166</v>
      </c>
      <c r="E622" s="249" t="s">
        <v>19</v>
      </c>
      <c r="F622" s="250" t="s">
        <v>175</v>
      </c>
      <c r="G622" s="248"/>
      <c r="H622" s="251">
        <v>100</v>
      </c>
      <c r="I622" s="252"/>
      <c r="J622" s="248"/>
      <c r="K622" s="248"/>
      <c r="L622" s="253"/>
      <c r="M622" s="254"/>
      <c r="N622" s="255"/>
      <c r="O622" s="255"/>
      <c r="P622" s="255"/>
      <c r="Q622" s="255"/>
      <c r="R622" s="255"/>
      <c r="S622" s="255"/>
      <c r="T622" s="256"/>
      <c r="U622" s="14"/>
      <c r="V622" s="14"/>
      <c r="W622" s="14"/>
      <c r="X622" s="14"/>
      <c r="Y622" s="14"/>
      <c r="Z622" s="14"/>
      <c r="AA622" s="14"/>
      <c r="AB622" s="14"/>
      <c r="AC622" s="14"/>
      <c r="AD622" s="14"/>
      <c r="AE622" s="14"/>
      <c r="AT622" s="257" t="s">
        <v>166</v>
      </c>
      <c r="AU622" s="257" t="s">
        <v>82</v>
      </c>
      <c r="AV622" s="14" t="s">
        <v>163</v>
      </c>
      <c r="AW622" s="14" t="s">
        <v>34</v>
      </c>
      <c r="AX622" s="14" t="s">
        <v>82</v>
      </c>
      <c r="AY622" s="257" t="s">
        <v>158</v>
      </c>
    </row>
    <row r="623" spans="1:65" s="2" customFormat="1" ht="16.5" customHeight="1">
      <c r="A623" s="38"/>
      <c r="B623" s="39"/>
      <c r="C623" s="219" t="s">
        <v>1009</v>
      </c>
      <c r="D623" s="219" t="s">
        <v>159</v>
      </c>
      <c r="E623" s="220" t="s">
        <v>1473</v>
      </c>
      <c r="F623" s="221" t="s">
        <v>1474</v>
      </c>
      <c r="G623" s="222" t="s">
        <v>162</v>
      </c>
      <c r="H623" s="223">
        <v>215</v>
      </c>
      <c r="I623" s="224"/>
      <c r="J623" s="225">
        <f>ROUND(I623*H623,2)</f>
        <v>0</v>
      </c>
      <c r="K623" s="221" t="s">
        <v>213</v>
      </c>
      <c r="L623" s="44"/>
      <c r="M623" s="226" t="s">
        <v>19</v>
      </c>
      <c r="N623" s="227" t="s">
        <v>45</v>
      </c>
      <c r="O623" s="84"/>
      <c r="P623" s="228">
        <f>O623*H623</f>
        <v>0</v>
      </c>
      <c r="Q623" s="228">
        <v>0</v>
      </c>
      <c r="R623" s="228">
        <f>Q623*H623</f>
        <v>0</v>
      </c>
      <c r="S623" s="228">
        <v>0</v>
      </c>
      <c r="T623" s="229">
        <f>S623*H623</f>
        <v>0</v>
      </c>
      <c r="U623" s="38"/>
      <c r="V623" s="38"/>
      <c r="W623" s="38"/>
      <c r="X623" s="38"/>
      <c r="Y623" s="38"/>
      <c r="Z623" s="38"/>
      <c r="AA623" s="38"/>
      <c r="AB623" s="38"/>
      <c r="AC623" s="38"/>
      <c r="AD623" s="38"/>
      <c r="AE623" s="38"/>
      <c r="AR623" s="230" t="s">
        <v>236</v>
      </c>
      <c r="AT623" s="230" t="s">
        <v>159</v>
      </c>
      <c r="AU623" s="230" t="s">
        <v>82</v>
      </c>
      <c r="AY623" s="17" t="s">
        <v>158</v>
      </c>
      <c r="BE623" s="231">
        <f>IF(N623="základní",J623,0)</f>
        <v>0</v>
      </c>
      <c r="BF623" s="231">
        <f>IF(N623="snížená",J623,0)</f>
        <v>0</v>
      </c>
      <c r="BG623" s="231">
        <f>IF(N623="zákl. přenesená",J623,0)</f>
        <v>0</v>
      </c>
      <c r="BH623" s="231">
        <f>IF(N623="sníž. přenesená",J623,0)</f>
        <v>0</v>
      </c>
      <c r="BI623" s="231">
        <f>IF(N623="nulová",J623,0)</f>
        <v>0</v>
      </c>
      <c r="BJ623" s="17" t="s">
        <v>82</v>
      </c>
      <c r="BK623" s="231">
        <f>ROUND(I623*H623,2)</f>
        <v>0</v>
      </c>
      <c r="BL623" s="17" t="s">
        <v>236</v>
      </c>
      <c r="BM623" s="230" t="s">
        <v>1475</v>
      </c>
    </row>
    <row r="624" spans="1:47" s="2" customFormat="1" ht="12">
      <c r="A624" s="38"/>
      <c r="B624" s="39"/>
      <c r="C624" s="40"/>
      <c r="D624" s="232" t="s">
        <v>165</v>
      </c>
      <c r="E624" s="40"/>
      <c r="F624" s="233" t="s">
        <v>1474</v>
      </c>
      <c r="G624" s="40"/>
      <c r="H624" s="40"/>
      <c r="I624" s="136"/>
      <c r="J624" s="40"/>
      <c r="K624" s="40"/>
      <c r="L624" s="44"/>
      <c r="M624" s="234"/>
      <c r="N624" s="235"/>
      <c r="O624" s="84"/>
      <c r="P624" s="84"/>
      <c r="Q624" s="84"/>
      <c r="R624" s="84"/>
      <c r="S624" s="84"/>
      <c r="T624" s="85"/>
      <c r="U624" s="38"/>
      <c r="V624" s="38"/>
      <c r="W624" s="38"/>
      <c r="X624" s="38"/>
      <c r="Y624" s="38"/>
      <c r="Z624" s="38"/>
      <c r="AA624" s="38"/>
      <c r="AB624" s="38"/>
      <c r="AC624" s="38"/>
      <c r="AD624" s="38"/>
      <c r="AE624" s="38"/>
      <c r="AT624" s="17" t="s">
        <v>165</v>
      </c>
      <c r="AU624" s="17" t="s">
        <v>82</v>
      </c>
    </row>
    <row r="625" spans="1:51" s="13" customFormat="1" ht="12">
      <c r="A625" s="13"/>
      <c r="B625" s="236"/>
      <c r="C625" s="237"/>
      <c r="D625" s="232" t="s">
        <v>166</v>
      </c>
      <c r="E625" s="238" t="s">
        <v>19</v>
      </c>
      <c r="F625" s="239" t="s">
        <v>1780</v>
      </c>
      <c r="G625" s="237"/>
      <c r="H625" s="240">
        <v>215</v>
      </c>
      <c r="I625" s="241"/>
      <c r="J625" s="237"/>
      <c r="K625" s="237"/>
      <c r="L625" s="242"/>
      <c r="M625" s="243"/>
      <c r="N625" s="244"/>
      <c r="O625" s="244"/>
      <c r="P625" s="244"/>
      <c r="Q625" s="244"/>
      <c r="R625" s="244"/>
      <c r="S625" s="244"/>
      <c r="T625" s="245"/>
      <c r="U625" s="13"/>
      <c r="V625" s="13"/>
      <c r="W625" s="13"/>
      <c r="X625" s="13"/>
      <c r="Y625" s="13"/>
      <c r="Z625" s="13"/>
      <c r="AA625" s="13"/>
      <c r="AB625" s="13"/>
      <c r="AC625" s="13"/>
      <c r="AD625" s="13"/>
      <c r="AE625" s="13"/>
      <c r="AT625" s="246" t="s">
        <v>166</v>
      </c>
      <c r="AU625" s="246" t="s">
        <v>82</v>
      </c>
      <c r="AV625" s="13" t="s">
        <v>85</v>
      </c>
      <c r="AW625" s="13" t="s">
        <v>34</v>
      </c>
      <c r="AX625" s="13" t="s">
        <v>82</v>
      </c>
      <c r="AY625" s="246" t="s">
        <v>158</v>
      </c>
    </row>
    <row r="626" spans="1:65" s="2" customFormat="1" ht="21.75" customHeight="1">
      <c r="A626" s="38"/>
      <c r="B626" s="39"/>
      <c r="C626" s="219" t="s">
        <v>1014</v>
      </c>
      <c r="D626" s="219" t="s">
        <v>159</v>
      </c>
      <c r="E626" s="220" t="s">
        <v>1209</v>
      </c>
      <c r="F626" s="221" t="s">
        <v>1210</v>
      </c>
      <c r="G626" s="222" t="s">
        <v>162</v>
      </c>
      <c r="H626" s="223">
        <v>375</v>
      </c>
      <c r="I626" s="224"/>
      <c r="J626" s="225">
        <f>ROUND(I626*H626,2)</f>
        <v>0</v>
      </c>
      <c r="K626" s="221" t="s">
        <v>213</v>
      </c>
      <c r="L626" s="44"/>
      <c r="M626" s="226" t="s">
        <v>19</v>
      </c>
      <c r="N626" s="227" t="s">
        <v>45</v>
      </c>
      <c r="O626" s="84"/>
      <c r="P626" s="228">
        <f>O626*H626</f>
        <v>0</v>
      </c>
      <c r="Q626" s="228">
        <v>0.00014</v>
      </c>
      <c r="R626" s="228">
        <f>Q626*H626</f>
        <v>0.0525</v>
      </c>
      <c r="S626" s="228">
        <v>0</v>
      </c>
      <c r="T626" s="229">
        <f>S626*H626</f>
        <v>0</v>
      </c>
      <c r="U626" s="38"/>
      <c r="V626" s="38"/>
      <c r="W626" s="38"/>
      <c r="X626" s="38"/>
      <c r="Y626" s="38"/>
      <c r="Z626" s="38"/>
      <c r="AA626" s="38"/>
      <c r="AB626" s="38"/>
      <c r="AC626" s="38"/>
      <c r="AD626" s="38"/>
      <c r="AE626" s="38"/>
      <c r="AR626" s="230" t="s">
        <v>236</v>
      </c>
      <c r="AT626" s="230" t="s">
        <v>159</v>
      </c>
      <c r="AU626" s="230" t="s">
        <v>82</v>
      </c>
      <c r="AY626" s="17" t="s">
        <v>158</v>
      </c>
      <c r="BE626" s="231">
        <f>IF(N626="základní",J626,0)</f>
        <v>0</v>
      </c>
      <c r="BF626" s="231">
        <f>IF(N626="snížená",J626,0)</f>
        <v>0</v>
      </c>
      <c r="BG626" s="231">
        <f>IF(N626="zákl. přenesená",J626,0)</f>
        <v>0</v>
      </c>
      <c r="BH626" s="231">
        <f>IF(N626="sníž. přenesená",J626,0)</f>
        <v>0</v>
      </c>
      <c r="BI626" s="231">
        <f>IF(N626="nulová",J626,0)</f>
        <v>0</v>
      </c>
      <c r="BJ626" s="17" t="s">
        <v>82</v>
      </c>
      <c r="BK626" s="231">
        <f>ROUND(I626*H626,2)</f>
        <v>0</v>
      </c>
      <c r="BL626" s="17" t="s">
        <v>236</v>
      </c>
      <c r="BM626" s="230" t="s">
        <v>1211</v>
      </c>
    </row>
    <row r="627" spans="1:47" s="2" customFormat="1" ht="12">
      <c r="A627" s="38"/>
      <c r="B627" s="39"/>
      <c r="C627" s="40"/>
      <c r="D627" s="232" t="s">
        <v>165</v>
      </c>
      <c r="E627" s="40"/>
      <c r="F627" s="233" t="s">
        <v>1210</v>
      </c>
      <c r="G627" s="40"/>
      <c r="H627" s="40"/>
      <c r="I627" s="136"/>
      <c r="J627" s="40"/>
      <c r="K627" s="40"/>
      <c r="L627" s="44"/>
      <c r="M627" s="234"/>
      <c r="N627" s="235"/>
      <c r="O627" s="84"/>
      <c r="P627" s="84"/>
      <c r="Q627" s="84"/>
      <c r="R627" s="84"/>
      <c r="S627" s="84"/>
      <c r="T627" s="85"/>
      <c r="U627" s="38"/>
      <c r="V627" s="38"/>
      <c r="W627" s="38"/>
      <c r="X627" s="38"/>
      <c r="Y627" s="38"/>
      <c r="Z627" s="38"/>
      <c r="AA627" s="38"/>
      <c r="AB627" s="38"/>
      <c r="AC627" s="38"/>
      <c r="AD627" s="38"/>
      <c r="AE627" s="38"/>
      <c r="AT627" s="17" t="s">
        <v>165</v>
      </c>
      <c r="AU627" s="17" t="s">
        <v>82</v>
      </c>
    </row>
    <row r="628" spans="1:51" s="13" customFormat="1" ht="12">
      <c r="A628" s="13"/>
      <c r="B628" s="236"/>
      <c r="C628" s="237"/>
      <c r="D628" s="232" t="s">
        <v>166</v>
      </c>
      <c r="E628" s="238" t="s">
        <v>19</v>
      </c>
      <c r="F628" s="239" t="s">
        <v>1741</v>
      </c>
      <c r="G628" s="237"/>
      <c r="H628" s="240">
        <v>375</v>
      </c>
      <c r="I628" s="241"/>
      <c r="J628" s="237"/>
      <c r="K628" s="237"/>
      <c r="L628" s="242"/>
      <c r="M628" s="243"/>
      <c r="N628" s="244"/>
      <c r="O628" s="244"/>
      <c r="P628" s="244"/>
      <c r="Q628" s="244"/>
      <c r="R628" s="244"/>
      <c r="S628" s="244"/>
      <c r="T628" s="245"/>
      <c r="U628" s="13"/>
      <c r="V628" s="13"/>
      <c r="W628" s="13"/>
      <c r="X628" s="13"/>
      <c r="Y628" s="13"/>
      <c r="Z628" s="13"/>
      <c r="AA628" s="13"/>
      <c r="AB628" s="13"/>
      <c r="AC628" s="13"/>
      <c r="AD628" s="13"/>
      <c r="AE628" s="13"/>
      <c r="AT628" s="246" t="s">
        <v>166</v>
      </c>
      <c r="AU628" s="246" t="s">
        <v>82</v>
      </c>
      <c r="AV628" s="13" t="s">
        <v>85</v>
      </c>
      <c r="AW628" s="13" t="s">
        <v>34</v>
      </c>
      <c r="AX628" s="13" t="s">
        <v>82</v>
      </c>
      <c r="AY628" s="246" t="s">
        <v>158</v>
      </c>
    </row>
    <row r="629" spans="1:65" s="2" customFormat="1" ht="16.5" customHeight="1">
      <c r="A629" s="38"/>
      <c r="B629" s="39"/>
      <c r="C629" s="219" t="s">
        <v>1019</v>
      </c>
      <c r="D629" s="219" t="s">
        <v>159</v>
      </c>
      <c r="E629" s="220" t="s">
        <v>1214</v>
      </c>
      <c r="F629" s="221" t="s">
        <v>1215</v>
      </c>
      <c r="G629" s="222" t="s">
        <v>162</v>
      </c>
      <c r="H629" s="223">
        <v>500</v>
      </c>
      <c r="I629" s="224"/>
      <c r="J629" s="225">
        <f>ROUND(I629*H629,2)</f>
        <v>0</v>
      </c>
      <c r="K629" s="221" t="s">
        <v>213</v>
      </c>
      <c r="L629" s="44"/>
      <c r="M629" s="226" t="s">
        <v>19</v>
      </c>
      <c r="N629" s="227" t="s">
        <v>45</v>
      </c>
      <c r="O629" s="84"/>
      <c r="P629" s="228">
        <f>O629*H629</f>
        <v>0</v>
      </c>
      <c r="Q629" s="228">
        <v>9E-05</v>
      </c>
      <c r="R629" s="228">
        <f>Q629*H629</f>
        <v>0.045000000000000005</v>
      </c>
      <c r="S629" s="228">
        <v>0</v>
      </c>
      <c r="T629" s="229">
        <f>S629*H629</f>
        <v>0</v>
      </c>
      <c r="U629" s="38"/>
      <c r="V629" s="38"/>
      <c r="W629" s="38"/>
      <c r="X629" s="38"/>
      <c r="Y629" s="38"/>
      <c r="Z629" s="38"/>
      <c r="AA629" s="38"/>
      <c r="AB629" s="38"/>
      <c r="AC629" s="38"/>
      <c r="AD629" s="38"/>
      <c r="AE629" s="38"/>
      <c r="AR629" s="230" t="s">
        <v>236</v>
      </c>
      <c r="AT629" s="230" t="s">
        <v>159</v>
      </c>
      <c r="AU629" s="230" t="s">
        <v>82</v>
      </c>
      <c r="AY629" s="17" t="s">
        <v>158</v>
      </c>
      <c r="BE629" s="231">
        <f>IF(N629="základní",J629,0)</f>
        <v>0</v>
      </c>
      <c r="BF629" s="231">
        <f>IF(N629="snížená",J629,0)</f>
        <v>0</v>
      </c>
      <c r="BG629" s="231">
        <f>IF(N629="zákl. přenesená",J629,0)</f>
        <v>0</v>
      </c>
      <c r="BH629" s="231">
        <f>IF(N629="sníž. přenesená",J629,0)</f>
        <v>0</v>
      </c>
      <c r="BI629" s="231">
        <f>IF(N629="nulová",J629,0)</f>
        <v>0</v>
      </c>
      <c r="BJ629" s="17" t="s">
        <v>82</v>
      </c>
      <c r="BK629" s="231">
        <f>ROUND(I629*H629,2)</f>
        <v>0</v>
      </c>
      <c r="BL629" s="17" t="s">
        <v>236</v>
      </c>
      <c r="BM629" s="230" t="s">
        <v>1216</v>
      </c>
    </row>
    <row r="630" spans="1:47" s="2" customFormat="1" ht="12">
      <c r="A630" s="38"/>
      <c r="B630" s="39"/>
      <c r="C630" s="40"/>
      <c r="D630" s="232" t="s">
        <v>165</v>
      </c>
      <c r="E630" s="40"/>
      <c r="F630" s="233" t="s">
        <v>1215</v>
      </c>
      <c r="G630" s="40"/>
      <c r="H630" s="40"/>
      <c r="I630" s="136"/>
      <c r="J630" s="40"/>
      <c r="K630" s="40"/>
      <c r="L630" s="44"/>
      <c r="M630" s="234"/>
      <c r="N630" s="235"/>
      <c r="O630" s="84"/>
      <c r="P630" s="84"/>
      <c r="Q630" s="84"/>
      <c r="R630" s="84"/>
      <c r="S630" s="84"/>
      <c r="T630" s="85"/>
      <c r="U630" s="38"/>
      <c r="V630" s="38"/>
      <c r="W630" s="38"/>
      <c r="X630" s="38"/>
      <c r="Y630" s="38"/>
      <c r="Z630" s="38"/>
      <c r="AA630" s="38"/>
      <c r="AB630" s="38"/>
      <c r="AC630" s="38"/>
      <c r="AD630" s="38"/>
      <c r="AE630" s="38"/>
      <c r="AT630" s="17" t="s">
        <v>165</v>
      </c>
      <c r="AU630" s="17" t="s">
        <v>82</v>
      </c>
    </row>
    <row r="631" spans="1:65" s="2" customFormat="1" ht="16.5" customHeight="1">
      <c r="A631" s="38"/>
      <c r="B631" s="39"/>
      <c r="C631" s="259" t="s">
        <v>1024</v>
      </c>
      <c r="D631" s="259" t="s">
        <v>199</v>
      </c>
      <c r="E631" s="260" t="s">
        <v>1218</v>
      </c>
      <c r="F631" s="261" t="s">
        <v>1219</v>
      </c>
      <c r="G631" s="262" t="s">
        <v>1220</v>
      </c>
      <c r="H631" s="263">
        <v>500</v>
      </c>
      <c r="I631" s="264"/>
      <c r="J631" s="265">
        <f>ROUND(I631*H631,2)</f>
        <v>0</v>
      </c>
      <c r="K631" s="261" t="s">
        <v>213</v>
      </c>
      <c r="L631" s="266"/>
      <c r="M631" s="267" t="s">
        <v>19</v>
      </c>
      <c r="N631" s="268" t="s">
        <v>45</v>
      </c>
      <c r="O631" s="84"/>
      <c r="P631" s="228">
        <f>O631*H631</f>
        <v>0</v>
      </c>
      <c r="Q631" s="228">
        <v>0.00043</v>
      </c>
      <c r="R631" s="228">
        <f>Q631*H631</f>
        <v>0.215</v>
      </c>
      <c r="S631" s="228">
        <v>0</v>
      </c>
      <c r="T631" s="229">
        <f>S631*H631</f>
        <v>0</v>
      </c>
      <c r="U631" s="38"/>
      <c r="V631" s="38"/>
      <c r="W631" s="38"/>
      <c r="X631" s="38"/>
      <c r="Y631" s="38"/>
      <c r="Z631" s="38"/>
      <c r="AA631" s="38"/>
      <c r="AB631" s="38"/>
      <c r="AC631" s="38"/>
      <c r="AD631" s="38"/>
      <c r="AE631" s="38"/>
      <c r="AR631" s="230" t="s">
        <v>241</v>
      </c>
      <c r="AT631" s="230" t="s">
        <v>199</v>
      </c>
      <c r="AU631" s="230" t="s">
        <v>82</v>
      </c>
      <c r="AY631" s="17" t="s">
        <v>158</v>
      </c>
      <c r="BE631" s="231">
        <f>IF(N631="základní",J631,0)</f>
        <v>0</v>
      </c>
      <c r="BF631" s="231">
        <f>IF(N631="snížená",J631,0)</f>
        <v>0</v>
      </c>
      <c r="BG631" s="231">
        <f>IF(N631="zákl. přenesená",J631,0)</f>
        <v>0</v>
      </c>
      <c r="BH631" s="231">
        <f>IF(N631="sníž. přenesená",J631,0)</f>
        <v>0</v>
      </c>
      <c r="BI631" s="231">
        <f>IF(N631="nulová",J631,0)</f>
        <v>0</v>
      </c>
      <c r="BJ631" s="17" t="s">
        <v>82</v>
      </c>
      <c r="BK631" s="231">
        <f>ROUND(I631*H631,2)</f>
        <v>0</v>
      </c>
      <c r="BL631" s="17" t="s">
        <v>236</v>
      </c>
      <c r="BM631" s="230" t="s">
        <v>1221</v>
      </c>
    </row>
    <row r="632" spans="1:47" s="2" customFormat="1" ht="12">
      <c r="A632" s="38"/>
      <c r="B632" s="39"/>
      <c r="C632" s="40"/>
      <c r="D632" s="232" t="s">
        <v>165</v>
      </c>
      <c r="E632" s="40"/>
      <c r="F632" s="233" t="s">
        <v>1219</v>
      </c>
      <c r="G632" s="40"/>
      <c r="H632" s="40"/>
      <c r="I632" s="136"/>
      <c r="J632" s="40"/>
      <c r="K632" s="40"/>
      <c r="L632" s="44"/>
      <c r="M632" s="234"/>
      <c r="N632" s="235"/>
      <c r="O632" s="84"/>
      <c r="P632" s="84"/>
      <c r="Q632" s="84"/>
      <c r="R632" s="84"/>
      <c r="S632" s="84"/>
      <c r="T632" s="85"/>
      <c r="U632" s="38"/>
      <c r="V632" s="38"/>
      <c r="W632" s="38"/>
      <c r="X632" s="38"/>
      <c r="Y632" s="38"/>
      <c r="Z632" s="38"/>
      <c r="AA632" s="38"/>
      <c r="AB632" s="38"/>
      <c r="AC632" s="38"/>
      <c r="AD632" s="38"/>
      <c r="AE632" s="38"/>
      <c r="AT632" s="17" t="s">
        <v>165</v>
      </c>
      <c r="AU632" s="17" t="s">
        <v>82</v>
      </c>
    </row>
    <row r="633" spans="1:65" s="2" customFormat="1" ht="21.75" customHeight="1">
      <c r="A633" s="38"/>
      <c r="B633" s="39"/>
      <c r="C633" s="219" t="s">
        <v>1032</v>
      </c>
      <c r="D633" s="219" t="s">
        <v>159</v>
      </c>
      <c r="E633" s="220" t="s">
        <v>1224</v>
      </c>
      <c r="F633" s="221" t="s">
        <v>1225</v>
      </c>
      <c r="G633" s="222" t="s">
        <v>202</v>
      </c>
      <c r="H633" s="223">
        <v>7</v>
      </c>
      <c r="I633" s="224"/>
      <c r="J633" s="225">
        <f>ROUND(I633*H633,2)</f>
        <v>0</v>
      </c>
      <c r="K633" s="221" t="s">
        <v>213</v>
      </c>
      <c r="L633" s="44"/>
      <c r="M633" s="226" t="s">
        <v>19</v>
      </c>
      <c r="N633" s="227" t="s">
        <v>45</v>
      </c>
      <c r="O633" s="84"/>
      <c r="P633" s="228">
        <f>O633*H633</f>
        <v>0</v>
      </c>
      <c r="Q633" s="228">
        <v>0.3764</v>
      </c>
      <c r="R633" s="228">
        <f>Q633*H633</f>
        <v>2.6348000000000003</v>
      </c>
      <c r="S633" s="228">
        <v>0</v>
      </c>
      <c r="T633" s="229">
        <f>S633*H633</f>
        <v>0</v>
      </c>
      <c r="U633" s="38"/>
      <c r="V633" s="38"/>
      <c r="W633" s="38"/>
      <c r="X633" s="38"/>
      <c r="Y633" s="38"/>
      <c r="Z633" s="38"/>
      <c r="AA633" s="38"/>
      <c r="AB633" s="38"/>
      <c r="AC633" s="38"/>
      <c r="AD633" s="38"/>
      <c r="AE633" s="38"/>
      <c r="AR633" s="230" t="s">
        <v>236</v>
      </c>
      <c r="AT633" s="230" t="s">
        <v>159</v>
      </c>
      <c r="AU633" s="230" t="s">
        <v>82</v>
      </c>
      <c r="AY633" s="17" t="s">
        <v>158</v>
      </c>
      <c r="BE633" s="231">
        <f>IF(N633="základní",J633,0)</f>
        <v>0</v>
      </c>
      <c r="BF633" s="231">
        <f>IF(N633="snížená",J633,0)</f>
        <v>0</v>
      </c>
      <c r="BG633" s="231">
        <f>IF(N633="zákl. přenesená",J633,0)</f>
        <v>0</v>
      </c>
      <c r="BH633" s="231">
        <f>IF(N633="sníž. přenesená",J633,0)</f>
        <v>0</v>
      </c>
      <c r="BI633" s="231">
        <f>IF(N633="nulová",J633,0)</f>
        <v>0</v>
      </c>
      <c r="BJ633" s="17" t="s">
        <v>82</v>
      </c>
      <c r="BK633" s="231">
        <f>ROUND(I633*H633,2)</f>
        <v>0</v>
      </c>
      <c r="BL633" s="17" t="s">
        <v>236</v>
      </c>
      <c r="BM633" s="230" t="s">
        <v>1226</v>
      </c>
    </row>
    <row r="634" spans="1:47" s="2" customFormat="1" ht="12">
      <c r="A634" s="38"/>
      <c r="B634" s="39"/>
      <c r="C634" s="40"/>
      <c r="D634" s="232" t="s">
        <v>165</v>
      </c>
      <c r="E634" s="40"/>
      <c r="F634" s="233" t="s">
        <v>1225</v>
      </c>
      <c r="G634" s="40"/>
      <c r="H634" s="40"/>
      <c r="I634" s="136"/>
      <c r="J634" s="40"/>
      <c r="K634" s="40"/>
      <c r="L634" s="44"/>
      <c r="M634" s="234"/>
      <c r="N634" s="235"/>
      <c r="O634" s="84"/>
      <c r="P634" s="84"/>
      <c r="Q634" s="84"/>
      <c r="R634" s="84"/>
      <c r="S634" s="84"/>
      <c r="T634" s="85"/>
      <c r="U634" s="38"/>
      <c r="V634" s="38"/>
      <c r="W634" s="38"/>
      <c r="X634" s="38"/>
      <c r="Y634" s="38"/>
      <c r="Z634" s="38"/>
      <c r="AA634" s="38"/>
      <c r="AB634" s="38"/>
      <c r="AC634" s="38"/>
      <c r="AD634" s="38"/>
      <c r="AE634" s="38"/>
      <c r="AT634" s="17" t="s">
        <v>165</v>
      </c>
      <c r="AU634" s="17" t="s">
        <v>82</v>
      </c>
    </row>
    <row r="635" spans="1:51" s="13" customFormat="1" ht="12">
      <c r="A635" s="13"/>
      <c r="B635" s="236"/>
      <c r="C635" s="237"/>
      <c r="D635" s="232" t="s">
        <v>166</v>
      </c>
      <c r="E635" s="238" t="s">
        <v>19</v>
      </c>
      <c r="F635" s="239" t="s">
        <v>1781</v>
      </c>
      <c r="G635" s="237"/>
      <c r="H635" s="240">
        <v>7</v>
      </c>
      <c r="I635" s="241"/>
      <c r="J635" s="237"/>
      <c r="K635" s="237"/>
      <c r="L635" s="242"/>
      <c r="M635" s="243"/>
      <c r="N635" s="244"/>
      <c r="O635" s="244"/>
      <c r="P635" s="244"/>
      <c r="Q635" s="244"/>
      <c r="R635" s="244"/>
      <c r="S635" s="244"/>
      <c r="T635" s="245"/>
      <c r="U635" s="13"/>
      <c r="V635" s="13"/>
      <c r="W635" s="13"/>
      <c r="X635" s="13"/>
      <c r="Y635" s="13"/>
      <c r="Z635" s="13"/>
      <c r="AA635" s="13"/>
      <c r="AB635" s="13"/>
      <c r="AC635" s="13"/>
      <c r="AD635" s="13"/>
      <c r="AE635" s="13"/>
      <c r="AT635" s="246" t="s">
        <v>166</v>
      </c>
      <c r="AU635" s="246" t="s">
        <v>82</v>
      </c>
      <c r="AV635" s="13" t="s">
        <v>85</v>
      </c>
      <c r="AW635" s="13" t="s">
        <v>34</v>
      </c>
      <c r="AX635" s="13" t="s">
        <v>82</v>
      </c>
      <c r="AY635" s="246" t="s">
        <v>158</v>
      </c>
    </row>
    <row r="636" spans="1:65" s="2" customFormat="1" ht="21.75" customHeight="1">
      <c r="A636" s="38"/>
      <c r="B636" s="39"/>
      <c r="C636" s="219" t="s">
        <v>1042</v>
      </c>
      <c r="D636" s="219" t="s">
        <v>159</v>
      </c>
      <c r="E636" s="220" t="s">
        <v>1234</v>
      </c>
      <c r="F636" s="221" t="s">
        <v>1479</v>
      </c>
      <c r="G636" s="222" t="s">
        <v>1059</v>
      </c>
      <c r="H636" s="223">
        <v>13.902</v>
      </c>
      <c r="I636" s="224"/>
      <c r="J636" s="225">
        <f>ROUND(I636*H636,2)</f>
        <v>0</v>
      </c>
      <c r="K636" s="221" t="s">
        <v>213</v>
      </c>
      <c r="L636" s="44"/>
      <c r="M636" s="226" t="s">
        <v>19</v>
      </c>
      <c r="N636" s="227" t="s">
        <v>45</v>
      </c>
      <c r="O636" s="84"/>
      <c r="P636" s="228">
        <f>O636*H636</f>
        <v>0</v>
      </c>
      <c r="Q636" s="228">
        <v>0</v>
      </c>
      <c r="R636" s="228">
        <f>Q636*H636</f>
        <v>0</v>
      </c>
      <c r="S636" s="228">
        <v>0</v>
      </c>
      <c r="T636" s="229">
        <f>S636*H636</f>
        <v>0</v>
      </c>
      <c r="U636" s="38"/>
      <c r="V636" s="38"/>
      <c r="W636" s="38"/>
      <c r="X636" s="38"/>
      <c r="Y636" s="38"/>
      <c r="Z636" s="38"/>
      <c r="AA636" s="38"/>
      <c r="AB636" s="38"/>
      <c r="AC636" s="38"/>
      <c r="AD636" s="38"/>
      <c r="AE636" s="38"/>
      <c r="AR636" s="230" t="s">
        <v>236</v>
      </c>
      <c r="AT636" s="230" t="s">
        <v>159</v>
      </c>
      <c r="AU636" s="230" t="s">
        <v>82</v>
      </c>
      <c r="AY636" s="17" t="s">
        <v>158</v>
      </c>
      <c r="BE636" s="231">
        <f>IF(N636="základní",J636,0)</f>
        <v>0</v>
      </c>
      <c r="BF636" s="231">
        <f>IF(N636="snížená",J636,0)</f>
        <v>0</v>
      </c>
      <c r="BG636" s="231">
        <f>IF(N636="zákl. přenesená",J636,0)</f>
        <v>0</v>
      </c>
      <c r="BH636" s="231">
        <f>IF(N636="sníž. přenesená",J636,0)</f>
        <v>0</v>
      </c>
      <c r="BI636" s="231">
        <f>IF(N636="nulová",J636,0)</f>
        <v>0</v>
      </c>
      <c r="BJ636" s="17" t="s">
        <v>82</v>
      </c>
      <c r="BK636" s="231">
        <f>ROUND(I636*H636,2)</f>
        <v>0</v>
      </c>
      <c r="BL636" s="17" t="s">
        <v>236</v>
      </c>
      <c r="BM636" s="230" t="s">
        <v>1236</v>
      </c>
    </row>
    <row r="637" spans="1:47" s="2" customFormat="1" ht="12">
      <c r="A637" s="38"/>
      <c r="B637" s="39"/>
      <c r="C637" s="40"/>
      <c r="D637" s="232" t="s">
        <v>165</v>
      </c>
      <c r="E637" s="40"/>
      <c r="F637" s="233" t="s">
        <v>1479</v>
      </c>
      <c r="G637" s="40"/>
      <c r="H637" s="40"/>
      <c r="I637" s="136"/>
      <c r="J637" s="40"/>
      <c r="K637" s="40"/>
      <c r="L637" s="44"/>
      <c r="M637" s="234"/>
      <c r="N637" s="235"/>
      <c r="O637" s="84"/>
      <c r="P637" s="84"/>
      <c r="Q637" s="84"/>
      <c r="R637" s="84"/>
      <c r="S637" s="84"/>
      <c r="T637" s="85"/>
      <c r="U637" s="38"/>
      <c r="V637" s="38"/>
      <c r="W637" s="38"/>
      <c r="X637" s="38"/>
      <c r="Y637" s="38"/>
      <c r="Z637" s="38"/>
      <c r="AA637" s="38"/>
      <c r="AB637" s="38"/>
      <c r="AC637" s="38"/>
      <c r="AD637" s="38"/>
      <c r="AE637" s="38"/>
      <c r="AT637" s="17" t="s">
        <v>165</v>
      </c>
      <c r="AU637" s="17" t="s">
        <v>82</v>
      </c>
    </row>
    <row r="638" spans="1:51" s="13" customFormat="1" ht="12">
      <c r="A638" s="13"/>
      <c r="B638" s="236"/>
      <c r="C638" s="237"/>
      <c r="D638" s="232" t="s">
        <v>166</v>
      </c>
      <c r="E638" s="238" t="s">
        <v>19</v>
      </c>
      <c r="F638" s="239" t="s">
        <v>1782</v>
      </c>
      <c r="G638" s="237"/>
      <c r="H638" s="240">
        <v>13.902</v>
      </c>
      <c r="I638" s="241"/>
      <c r="J638" s="237"/>
      <c r="K638" s="237"/>
      <c r="L638" s="242"/>
      <c r="M638" s="243"/>
      <c r="N638" s="244"/>
      <c r="O638" s="244"/>
      <c r="P638" s="244"/>
      <c r="Q638" s="244"/>
      <c r="R638" s="244"/>
      <c r="S638" s="244"/>
      <c r="T638" s="245"/>
      <c r="U638" s="13"/>
      <c r="V638" s="13"/>
      <c r="W638" s="13"/>
      <c r="X638" s="13"/>
      <c r="Y638" s="13"/>
      <c r="Z638" s="13"/>
      <c r="AA638" s="13"/>
      <c r="AB638" s="13"/>
      <c r="AC638" s="13"/>
      <c r="AD638" s="13"/>
      <c r="AE638" s="13"/>
      <c r="AT638" s="246" t="s">
        <v>166</v>
      </c>
      <c r="AU638" s="246" t="s">
        <v>82</v>
      </c>
      <c r="AV638" s="13" t="s">
        <v>85</v>
      </c>
      <c r="AW638" s="13" t="s">
        <v>34</v>
      </c>
      <c r="AX638" s="13" t="s">
        <v>82</v>
      </c>
      <c r="AY638" s="246" t="s">
        <v>158</v>
      </c>
    </row>
    <row r="639" spans="1:65" s="2" customFormat="1" ht="21.75" customHeight="1">
      <c r="A639" s="38"/>
      <c r="B639" s="39"/>
      <c r="C639" s="219" t="s">
        <v>1047</v>
      </c>
      <c r="D639" s="219" t="s">
        <v>159</v>
      </c>
      <c r="E639" s="220" t="s">
        <v>1239</v>
      </c>
      <c r="F639" s="221" t="s">
        <v>1240</v>
      </c>
      <c r="G639" s="222" t="s">
        <v>1059</v>
      </c>
      <c r="H639" s="223">
        <v>13.902</v>
      </c>
      <c r="I639" s="224"/>
      <c r="J639" s="225">
        <f>ROUND(I639*H639,2)</f>
        <v>0</v>
      </c>
      <c r="K639" s="221" t="s">
        <v>213</v>
      </c>
      <c r="L639" s="44"/>
      <c r="M639" s="226" t="s">
        <v>19</v>
      </c>
      <c r="N639" s="227" t="s">
        <v>45</v>
      </c>
      <c r="O639" s="84"/>
      <c r="P639" s="228">
        <f>O639*H639</f>
        <v>0</v>
      </c>
      <c r="Q639" s="228">
        <v>0</v>
      </c>
      <c r="R639" s="228">
        <f>Q639*H639</f>
        <v>0</v>
      </c>
      <c r="S639" s="228">
        <v>0</v>
      </c>
      <c r="T639" s="229">
        <f>S639*H639</f>
        <v>0</v>
      </c>
      <c r="U639" s="38"/>
      <c r="V639" s="38"/>
      <c r="W639" s="38"/>
      <c r="X639" s="38"/>
      <c r="Y639" s="38"/>
      <c r="Z639" s="38"/>
      <c r="AA639" s="38"/>
      <c r="AB639" s="38"/>
      <c r="AC639" s="38"/>
      <c r="AD639" s="38"/>
      <c r="AE639" s="38"/>
      <c r="AR639" s="230" t="s">
        <v>236</v>
      </c>
      <c r="AT639" s="230" t="s">
        <v>159</v>
      </c>
      <c r="AU639" s="230" t="s">
        <v>82</v>
      </c>
      <c r="AY639" s="17" t="s">
        <v>158</v>
      </c>
      <c r="BE639" s="231">
        <f>IF(N639="základní",J639,0)</f>
        <v>0</v>
      </c>
      <c r="BF639" s="231">
        <f>IF(N639="snížená",J639,0)</f>
        <v>0</v>
      </c>
      <c r="BG639" s="231">
        <f>IF(N639="zákl. přenesená",J639,0)</f>
        <v>0</v>
      </c>
      <c r="BH639" s="231">
        <f>IF(N639="sníž. přenesená",J639,0)</f>
        <v>0</v>
      </c>
      <c r="BI639" s="231">
        <f>IF(N639="nulová",J639,0)</f>
        <v>0</v>
      </c>
      <c r="BJ639" s="17" t="s">
        <v>82</v>
      </c>
      <c r="BK639" s="231">
        <f>ROUND(I639*H639,2)</f>
        <v>0</v>
      </c>
      <c r="BL639" s="17" t="s">
        <v>236</v>
      </c>
      <c r="BM639" s="230" t="s">
        <v>1241</v>
      </c>
    </row>
    <row r="640" spans="1:47" s="2" customFormat="1" ht="12">
      <c r="A640" s="38"/>
      <c r="B640" s="39"/>
      <c r="C640" s="40"/>
      <c r="D640" s="232" t="s">
        <v>165</v>
      </c>
      <c r="E640" s="40"/>
      <c r="F640" s="233" t="s">
        <v>1240</v>
      </c>
      <c r="G640" s="40"/>
      <c r="H640" s="40"/>
      <c r="I640" s="136"/>
      <c r="J640" s="40"/>
      <c r="K640" s="40"/>
      <c r="L640" s="44"/>
      <c r="M640" s="234"/>
      <c r="N640" s="235"/>
      <c r="O640" s="84"/>
      <c r="P640" s="84"/>
      <c r="Q640" s="84"/>
      <c r="R640" s="84"/>
      <c r="S640" s="84"/>
      <c r="T640" s="85"/>
      <c r="U640" s="38"/>
      <c r="V640" s="38"/>
      <c r="W640" s="38"/>
      <c r="X640" s="38"/>
      <c r="Y640" s="38"/>
      <c r="Z640" s="38"/>
      <c r="AA640" s="38"/>
      <c r="AB640" s="38"/>
      <c r="AC640" s="38"/>
      <c r="AD640" s="38"/>
      <c r="AE640" s="38"/>
      <c r="AT640" s="17" t="s">
        <v>165</v>
      </c>
      <c r="AU640" s="17" t="s">
        <v>82</v>
      </c>
    </row>
    <row r="641" spans="1:51" s="13" customFormat="1" ht="12">
      <c r="A641" s="13"/>
      <c r="B641" s="236"/>
      <c r="C641" s="237"/>
      <c r="D641" s="232" t="s">
        <v>166</v>
      </c>
      <c r="E641" s="238" t="s">
        <v>19</v>
      </c>
      <c r="F641" s="239" t="s">
        <v>1782</v>
      </c>
      <c r="G641" s="237"/>
      <c r="H641" s="240">
        <v>13.902</v>
      </c>
      <c r="I641" s="241"/>
      <c r="J641" s="237"/>
      <c r="K641" s="237"/>
      <c r="L641" s="242"/>
      <c r="M641" s="243"/>
      <c r="N641" s="244"/>
      <c r="O641" s="244"/>
      <c r="P641" s="244"/>
      <c r="Q641" s="244"/>
      <c r="R641" s="244"/>
      <c r="S641" s="244"/>
      <c r="T641" s="245"/>
      <c r="U641" s="13"/>
      <c r="V641" s="13"/>
      <c r="W641" s="13"/>
      <c r="X641" s="13"/>
      <c r="Y641" s="13"/>
      <c r="Z641" s="13"/>
      <c r="AA641" s="13"/>
      <c r="AB641" s="13"/>
      <c r="AC641" s="13"/>
      <c r="AD641" s="13"/>
      <c r="AE641" s="13"/>
      <c r="AT641" s="246" t="s">
        <v>166</v>
      </c>
      <c r="AU641" s="246" t="s">
        <v>82</v>
      </c>
      <c r="AV641" s="13" t="s">
        <v>85</v>
      </c>
      <c r="AW641" s="13" t="s">
        <v>34</v>
      </c>
      <c r="AX641" s="13" t="s">
        <v>82</v>
      </c>
      <c r="AY641" s="246" t="s">
        <v>158</v>
      </c>
    </row>
    <row r="642" spans="1:65" s="2" customFormat="1" ht="16.5" customHeight="1">
      <c r="A642" s="38"/>
      <c r="B642" s="39"/>
      <c r="C642" s="219" t="s">
        <v>1052</v>
      </c>
      <c r="D642" s="219" t="s">
        <v>159</v>
      </c>
      <c r="E642" s="220" t="s">
        <v>1243</v>
      </c>
      <c r="F642" s="221" t="s">
        <v>1244</v>
      </c>
      <c r="G642" s="222" t="s">
        <v>194</v>
      </c>
      <c r="H642" s="223">
        <v>375</v>
      </c>
      <c r="I642" s="224"/>
      <c r="J642" s="225">
        <f>ROUND(I642*H642,2)</f>
        <v>0</v>
      </c>
      <c r="K642" s="221" t="s">
        <v>213</v>
      </c>
      <c r="L642" s="44"/>
      <c r="M642" s="226" t="s">
        <v>19</v>
      </c>
      <c r="N642" s="227" t="s">
        <v>45</v>
      </c>
      <c r="O642" s="84"/>
      <c r="P642" s="228">
        <f>O642*H642</f>
        <v>0</v>
      </c>
      <c r="Q642" s="228">
        <v>0</v>
      </c>
      <c r="R642" s="228">
        <f>Q642*H642</f>
        <v>0</v>
      </c>
      <c r="S642" s="228">
        <v>0</v>
      </c>
      <c r="T642" s="229">
        <f>S642*H642</f>
        <v>0</v>
      </c>
      <c r="U642" s="38"/>
      <c r="V642" s="38"/>
      <c r="W642" s="38"/>
      <c r="X642" s="38"/>
      <c r="Y642" s="38"/>
      <c r="Z642" s="38"/>
      <c r="AA642" s="38"/>
      <c r="AB642" s="38"/>
      <c r="AC642" s="38"/>
      <c r="AD642" s="38"/>
      <c r="AE642" s="38"/>
      <c r="AR642" s="230" t="s">
        <v>236</v>
      </c>
      <c r="AT642" s="230" t="s">
        <v>159</v>
      </c>
      <c r="AU642" s="230" t="s">
        <v>82</v>
      </c>
      <c r="AY642" s="17" t="s">
        <v>158</v>
      </c>
      <c r="BE642" s="231">
        <f>IF(N642="základní",J642,0)</f>
        <v>0</v>
      </c>
      <c r="BF642" s="231">
        <f>IF(N642="snížená",J642,0)</f>
        <v>0</v>
      </c>
      <c r="BG642" s="231">
        <f>IF(N642="zákl. přenesená",J642,0)</f>
        <v>0</v>
      </c>
      <c r="BH642" s="231">
        <f>IF(N642="sníž. přenesená",J642,0)</f>
        <v>0</v>
      </c>
      <c r="BI642" s="231">
        <f>IF(N642="nulová",J642,0)</f>
        <v>0</v>
      </c>
      <c r="BJ642" s="17" t="s">
        <v>82</v>
      </c>
      <c r="BK642" s="231">
        <f>ROUND(I642*H642,2)</f>
        <v>0</v>
      </c>
      <c r="BL642" s="17" t="s">
        <v>236</v>
      </c>
      <c r="BM642" s="230" t="s">
        <v>1245</v>
      </c>
    </row>
    <row r="643" spans="1:47" s="2" customFormat="1" ht="12">
      <c r="A643" s="38"/>
      <c r="B643" s="39"/>
      <c r="C643" s="40"/>
      <c r="D643" s="232" t="s">
        <v>165</v>
      </c>
      <c r="E643" s="40"/>
      <c r="F643" s="233" t="s">
        <v>1244</v>
      </c>
      <c r="G643" s="40"/>
      <c r="H643" s="40"/>
      <c r="I643" s="136"/>
      <c r="J643" s="40"/>
      <c r="K643" s="40"/>
      <c r="L643" s="44"/>
      <c r="M643" s="234"/>
      <c r="N643" s="235"/>
      <c r="O643" s="84"/>
      <c r="P643" s="84"/>
      <c r="Q643" s="84"/>
      <c r="R643" s="84"/>
      <c r="S643" s="84"/>
      <c r="T643" s="85"/>
      <c r="U643" s="38"/>
      <c r="V643" s="38"/>
      <c r="W643" s="38"/>
      <c r="X643" s="38"/>
      <c r="Y643" s="38"/>
      <c r="Z643" s="38"/>
      <c r="AA643" s="38"/>
      <c r="AB643" s="38"/>
      <c r="AC643" s="38"/>
      <c r="AD643" s="38"/>
      <c r="AE643" s="38"/>
      <c r="AT643" s="17" t="s">
        <v>165</v>
      </c>
      <c r="AU643" s="17" t="s">
        <v>82</v>
      </c>
    </row>
    <row r="644" spans="1:51" s="13" customFormat="1" ht="12">
      <c r="A644" s="13"/>
      <c r="B644" s="236"/>
      <c r="C644" s="237"/>
      <c r="D644" s="232" t="s">
        <v>166</v>
      </c>
      <c r="E644" s="238" t="s">
        <v>19</v>
      </c>
      <c r="F644" s="239" t="s">
        <v>1783</v>
      </c>
      <c r="G644" s="237"/>
      <c r="H644" s="240">
        <v>375</v>
      </c>
      <c r="I644" s="241"/>
      <c r="J644" s="237"/>
      <c r="K644" s="237"/>
      <c r="L644" s="242"/>
      <c r="M644" s="243"/>
      <c r="N644" s="244"/>
      <c r="O644" s="244"/>
      <c r="P644" s="244"/>
      <c r="Q644" s="244"/>
      <c r="R644" s="244"/>
      <c r="S644" s="244"/>
      <c r="T644" s="245"/>
      <c r="U644" s="13"/>
      <c r="V644" s="13"/>
      <c r="W644" s="13"/>
      <c r="X644" s="13"/>
      <c r="Y644" s="13"/>
      <c r="Z644" s="13"/>
      <c r="AA644" s="13"/>
      <c r="AB644" s="13"/>
      <c r="AC644" s="13"/>
      <c r="AD644" s="13"/>
      <c r="AE644" s="13"/>
      <c r="AT644" s="246" t="s">
        <v>166</v>
      </c>
      <c r="AU644" s="246" t="s">
        <v>82</v>
      </c>
      <c r="AV644" s="13" t="s">
        <v>85</v>
      </c>
      <c r="AW644" s="13" t="s">
        <v>34</v>
      </c>
      <c r="AX644" s="13" t="s">
        <v>82</v>
      </c>
      <c r="AY644" s="246" t="s">
        <v>158</v>
      </c>
    </row>
    <row r="645" spans="1:65" s="2" customFormat="1" ht="21.75" customHeight="1">
      <c r="A645" s="38"/>
      <c r="B645" s="39"/>
      <c r="C645" s="219" t="s">
        <v>1056</v>
      </c>
      <c r="D645" s="219" t="s">
        <v>159</v>
      </c>
      <c r="E645" s="220" t="s">
        <v>1120</v>
      </c>
      <c r="F645" s="221" t="s">
        <v>1121</v>
      </c>
      <c r="G645" s="222" t="s">
        <v>194</v>
      </c>
      <c r="H645" s="223">
        <v>360</v>
      </c>
      <c r="I645" s="224"/>
      <c r="J645" s="225">
        <f>ROUND(I645*H645,2)</f>
        <v>0</v>
      </c>
      <c r="K645" s="221" t="s">
        <v>213</v>
      </c>
      <c r="L645" s="44"/>
      <c r="M645" s="226" t="s">
        <v>19</v>
      </c>
      <c r="N645" s="227" t="s">
        <v>45</v>
      </c>
      <c r="O645" s="84"/>
      <c r="P645" s="228">
        <f>O645*H645</f>
        <v>0</v>
      </c>
      <c r="Q645" s="228">
        <v>0</v>
      </c>
      <c r="R645" s="228">
        <f>Q645*H645</f>
        <v>0</v>
      </c>
      <c r="S645" s="228">
        <v>0</v>
      </c>
      <c r="T645" s="229">
        <f>S645*H645</f>
        <v>0</v>
      </c>
      <c r="U645" s="38"/>
      <c r="V645" s="38"/>
      <c r="W645" s="38"/>
      <c r="X645" s="38"/>
      <c r="Y645" s="38"/>
      <c r="Z645" s="38"/>
      <c r="AA645" s="38"/>
      <c r="AB645" s="38"/>
      <c r="AC645" s="38"/>
      <c r="AD645" s="38"/>
      <c r="AE645" s="38"/>
      <c r="AR645" s="230" t="s">
        <v>236</v>
      </c>
      <c r="AT645" s="230" t="s">
        <v>159</v>
      </c>
      <c r="AU645" s="230" t="s">
        <v>82</v>
      </c>
      <c r="AY645" s="17" t="s">
        <v>158</v>
      </c>
      <c r="BE645" s="231">
        <f>IF(N645="základní",J645,0)</f>
        <v>0</v>
      </c>
      <c r="BF645" s="231">
        <f>IF(N645="snížená",J645,0)</f>
        <v>0</v>
      </c>
      <c r="BG645" s="231">
        <f>IF(N645="zákl. přenesená",J645,0)</f>
        <v>0</v>
      </c>
      <c r="BH645" s="231">
        <f>IF(N645="sníž. přenesená",J645,0)</f>
        <v>0</v>
      </c>
      <c r="BI645" s="231">
        <f>IF(N645="nulová",J645,0)</f>
        <v>0</v>
      </c>
      <c r="BJ645" s="17" t="s">
        <v>82</v>
      </c>
      <c r="BK645" s="231">
        <f>ROUND(I645*H645,2)</f>
        <v>0</v>
      </c>
      <c r="BL645" s="17" t="s">
        <v>236</v>
      </c>
      <c r="BM645" s="230" t="s">
        <v>1122</v>
      </c>
    </row>
    <row r="646" spans="1:47" s="2" customFormat="1" ht="12">
      <c r="A646" s="38"/>
      <c r="B646" s="39"/>
      <c r="C646" s="40"/>
      <c r="D646" s="232" t="s">
        <v>165</v>
      </c>
      <c r="E646" s="40"/>
      <c r="F646" s="233" t="s">
        <v>1123</v>
      </c>
      <c r="G646" s="40"/>
      <c r="H646" s="40"/>
      <c r="I646" s="136"/>
      <c r="J646" s="40"/>
      <c r="K646" s="40"/>
      <c r="L646" s="44"/>
      <c r="M646" s="234"/>
      <c r="N646" s="235"/>
      <c r="O646" s="84"/>
      <c r="P646" s="84"/>
      <c r="Q646" s="84"/>
      <c r="R646" s="84"/>
      <c r="S646" s="84"/>
      <c r="T646" s="85"/>
      <c r="U646" s="38"/>
      <c r="V646" s="38"/>
      <c r="W646" s="38"/>
      <c r="X646" s="38"/>
      <c r="Y646" s="38"/>
      <c r="Z646" s="38"/>
      <c r="AA646" s="38"/>
      <c r="AB646" s="38"/>
      <c r="AC646" s="38"/>
      <c r="AD646" s="38"/>
      <c r="AE646" s="38"/>
      <c r="AT646" s="17" t="s">
        <v>165</v>
      </c>
      <c r="AU646" s="17" t="s">
        <v>82</v>
      </c>
    </row>
    <row r="647" spans="1:47" s="2" customFormat="1" ht="12">
      <c r="A647" s="38"/>
      <c r="B647" s="39"/>
      <c r="C647" s="40"/>
      <c r="D647" s="232" t="s">
        <v>216</v>
      </c>
      <c r="E647" s="40"/>
      <c r="F647" s="258" t="s">
        <v>1124</v>
      </c>
      <c r="G647" s="40"/>
      <c r="H647" s="40"/>
      <c r="I647" s="136"/>
      <c r="J647" s="40"/>
      <c r="K647" s="40"/>
      <c r="L647" s="44"/>
      <c r="M647" s="234"/>
      <c r="N647" s="235"/>
      <c r="O647" s="84"/>
      <c r="P647" s="84"/>
      <c r="Q647" s="84"/>
      <c r="R647" s="84"/>
      <c r="S647" s="84"/>
      <c r="T647" s="85"/>
      <c r="U647" s="38"/>
      <c r="V647" s="38"/>
      <c r="W647" s="38"/>
      <c r="X647" s="38"/>
      <c r="Y647" s="38"/>
      <c r="Z647" s="38"/>
      <c r="AA647" s="38"/>
      <c r="AB647" s="38"/>
      <c r="AC647" s="38"/>
      <c r="AD647" s="38"/>
      <c r="AE647" s="38"/>
      <c r="AT647" s="17" t="s">
        <v>216</v>
      </c>
      <c r="AU647" s="17" t="s">
        <v>82</v>
      </c>
    </row>
    <row r="648" spans="1:51" s="13" customFormat="1" ht="12">
      <c r="A648" s="13"/>
      <c r="B648" s="236"/>
      <c r="C648" s="237"/>
      <c r="D648" s="232" t="s">
        <v>166</v>
      </c>
      <c r="E648" s="238" t="s">
        <v>19</v>
      </c>
      <c r="F648" s="239" t="s">
        <v>1734</v>
      </c>
      <c r="G648" s="237"/>
      <c r="H648" s="240">
        <v>360</v>
      </c>
      <c r="I648" s="241"/>
      <c r="J648" s="237"/>
      <c r="K648" s="237"/>
      <c r="L648" s="242"/>
      <c r="M648" s="243"/>
      <c r="N648" s="244"/>
      <c r="O648" s="244"/>
      <c r="P648" s="244"/>
      <c r="Q648" s="244"/>
      <c r="R648" s="244"/>
      <c r="S648" s="244"/>
      <c r="T648" s="245"/>
      <c r="U648" s="13"/>
      <c r="V648" s="13"/>
      <c r="W648" s="13"/>
      <c r="X648" s="13"/>
      <c r="Y648" s="13"/>
      <c r="Z648" s="13"/>
      <c r="AA648" s="13"/>
      <c r="AB648" s="13"/>
      <c r="AC648" s="13"/>
      <c r="AD648" s="13"/>
      <c r="AE648" s="13"/>
      <c r="AT648" s="246" t="s">
        <v>166</v>
      </c>
      <c r="AU648" s="246" t="s">
        <v>82</v>
      </c>
      <c r="AV648" s="13" t="s">
        <v>85</v>
      </c>
      <c r="AW648" s="13" t="s">
        <v>34</v>
      </c>
      <c r="AX648" s="13" t="s">
        <v>82</v>
      </c>
      <c r="AY648" s="246" t="s">
        <v>158</v>
      </c>
    </row>
    <row r="649" spans="1:65" s="2" customFormat="1" ht="21.75" customHeight="1">
      <c r="A649" s="38"/>
      <c r="B649" s="39"/>
      <c r="C649" s="219" t="s">
        <v>1065</v>
      </c>
      <c r="D649" s="219" t="s">
        <v>159</v>
      </c>
      <c r="E649" s="220" t="s">
        <v>1132</v>
      </c>
      <c r="F649" s="221" t="s">
        <v>1133</v>
      </c>
      <c r="G649" s="222" t="s">
        <v>162</v>
      </c>
      <c r="H649" s="223">
        <v>10</v>
      </c>
      <c r="I649" s="224"/>
      <c r="J649" s="225">
        <f>ROUND(I649*H649,2)</f>
        <v>0</v>
      </c>
      <c r="K649" s="221" t="s">
        <v>213</v>
      </c>
      <c r="L649" s="44"/>
      <c r="M649" s="226" t="s">
        <v>19</v>
      </c>
      <c r="N649" s="227" t="s">
        <v>45</v>
      </c>
      <c r="O649" s="84"/>
      <c r="P649" s="228">
        <f>O649*H649</f>
        <v>0</v>
      </c>
      <c r="Q649" s="228">
        <v>0</v>
      </c>
      <c r="R649" s="228">
        <f>Q649*H649</f>
        <v>0</v>
      </c>
      <c r="S649" s="228">
        <v>0</v>
      </c>
      <c r="T649" s="229">
        <f>S649*H649</f>
        <v>0</v>
      </c>
      <c r="U649" s="38"/>
      <c r="V649" s="38"/>
      <c r="W649" s="38"/>
      <c r="X649" s="38"/>
      <c r="Y649" s="38"/>
      <c r="Z649" s="38"/>
      <c r="AA649" s="38"/>
      <c r="AB649" s="38"/>
      <c r="AC649" s="38"/>
      <c r="AD649" s="38"/>
      <c r="AE649" s="38"/>
      <c r="AR649" s="230" t="s">
        <v>236</v>
      </c>
      <c r="AT649" s="230" t="s">
        <v>159</v>
      </c>
      <c r="AU649" s="230" t="s">
        <v>82</v>
      </c>
      <c r="AY649" s="17" t="s">
        <v>158</v>
      </c>
      <c r="BE649" s="231">
        <f>IF(N649="základní",J649,0)</f>
        <v>0</v>
      </c>
      <c r="BF649" s="231">
        <f>IF(N649="snížená",J649,0)</f>
        <v>0</v>
      </c>
      <c r="BG649" s="231">
        <f>IF(N649="zákl. přenesená",J649,0)</f>
        <v>0</v>
      </c>
      <c r="BH649" s="231">
        <f>IF(N649="sníž. přenesená",J649,0)</f>
        <v>0</v>
      </c>
      <c r="BI649" s="231">
        <f>IF(N649="nulová",J649,0)</f>
        <v>0</v>
      </c>
      <c r="BJ649" s="17" t="s">
        <v>82</v>
      </c>
      <c r="BK649" s="231">
        <f>ROUND(I649*H649,2)</f>
        <v>0</v>
      </c>
      <c r="BL649" s="17" t="s">
        <v>236</v>
      </c>
      <c r="BM649" s="230" t="s">
        <v>1134</v>
      </c>
    </row>
    <row r="650" spans="1:47" s="2" customFormat="1" ht="12">
      <c r="A650" s="38"/>
      <c r="B650" s="39"/>
      <c r="C650" s="40"/>
      <c r="D650" s="232" t="s">
        <v>165</v>
      </c>
      <c r="E650" s="40"/>
      <c r="F650" s="233" t="s">
        <v>1135</v>
      </c>
      <c r="G650" s="40"/>
      <c r="H650" s="40"/>
      <c r="I650" s="136"/>
      <c r="J650" s="40"/>
      <c r="K650" s="40"/>
      <c r="L650" s="44"/>
      <c r="M650" s="234"/>
      <c r="N650" s="235"/>
      <c r="O650" s="84"/>
      <c r="P650" s="84"/>
      <c r="Q650" s="84"/>
      <c r="R650" s="84"/>
      <c r="S650" s="84"/>
      <c r="T650" s="85"/>
      <c r="U650" s="38"/>
      <c r="V650" s="38"/>
      <c r="W650" s="38"/>
      <c r="X650" s="38"/>
      <c r="Y650" s="38"/>
      <c r="Z650" s="38"/>
      <c r="AA650" s="38"/>
      <c r="AB650" s="38"/>
      <c r="AC650" s="38"/>
      <c r="AD650" s="38"/>
      <c r="AE650" s="38"/>
      <c r="AT650" s="17" t="s">
        <v>165</v>
      </c>
      <c r="AU650" s="17" t="s">
        <v>82</v>
      </c>
    </row>
    <row r="651" spans="1:47" s="2" customFormat="1" ht="12">
      <c r="A651" s="38"/>
      <c r="B651" s="39"/>
      <c r="C651" s="40"/>
      <c r="D651" s="232" t="s">
        <v>216</v>
      </c>
      <c r="E651" s="40"/>
      <c r="F651" s="258" t="s">
        <v>1124</v>
      </c>
      <c r="G651" s="40"/>
      <c r="H651" s="40"/>
      <c r="I651" s="136"/>
      <c r="J651" s="40"/>
      <c r="K651" s="40"/>
      <c r="L651" s="44"/>
      <c r="M651" s="234"/>
      <c r="N651" s="235"/>
      <c r="O651" s="84"/>
      <c r="P651" s="84"/>
      <c r="Q651" s="84"/>
      <c r="R651" s="84"/>
      <c r="S651" s="84"/>
      <c r="T651" s="85"/>
      <c r="U651" s="38"/>
      <c r="V651" s="38"/>
      <c r="W651" s="38"/>
      <c r="X651" s="38"/>
      <c r="Y651" s="38"/>
      <c r="Z651" s="38"/>
      <c r="AA651" s="38"/>
      <c r="AB651" s="38"/>
      <c r="AC651" s="38"/>
      <c r="AD651" s="38"/>
      <c r="AE651" s="38"/>
      <c r="AT651" s="17" t="s">
        <v>216</v>
      </c>
      <c r="AU651" s="17" t="s">
        <v>82</v>
      </c>
    </row>
    <row r="652" spans="1:51" s="13" customFormat="1" ht="12">
      <c r="A652" s="13"/>
      <c r="B652" s="236"/>
      <c r="C652" s="237"/>
      <c r="D652" s="232" t="s">
        <v>166</v>
      </c>
      <c r="E652" s="238" t="s">
        <v>19</v>
      </c>
      <c r="F652" s="239" t="s">
        <v>1748</v>
      </c>
      <c r="G652" s="237"/>
      <c r="H652" s="240">
        <v>10</v>
      </c>
      <c r="I652" s="241"/>
      <c r="J652" s="237"/>
      <c r="K652" s="237"/>
      <c r="L652" s="242"/>
      <c r="M652" s="243"/>
      <c r="N652" s="244"/>
      <c r="O652" s="244"/>
      <c r="P652" s="244"/>
      <c r="Q652" s="244"/>
      <c r="R652" s="244"/>
      <c r="S652" s="244"/>
      <c r="T652" s="245"/>
      <c r="U652" s="13"/>
      <c r="V652" s="13"/>
      <c r="W652" s="13"/>
      <c r="X652" s="13"/>
      <c r="Y652" s="13"/>
      <c r="Z652" s="13"/>
      <c r="AA652" s="13"/>
      <c r="AB652" s="13"/>
      <c r="AC652" s="13"/>
      <c r="AD652" s="13"/>
      <c r="AE652" s="13"/>
      <c r="AT652" s="246" t="s">
        <v>166</v>
      </c>
      <c r="AU652" s="246" t="s">
        <v>82</v>
      </c>
      <c r="AV652" s="13" t="s">
        <v>85</v>
      </c>
      <c r="AW652" s="13" t="s">
        <v>34</v>
      </c>
      <c r="AX652" s="13" t="s">
        <v>82</v>
      </c>
      <c r="AY652" s="246" t="s">
        <v>158</v>
      </c>
    </row>
    <row r="653" spans="1:65" s="2" customFormat="1" ht="21.75" customHeight="1">
      <c r="A653" s="38"/>
      <c r="B653" s="39"/>
      <c r="C653" s="219" t="s">
        <v>1071</v>
      </c>
      <c r="D653" s="219" t="s">
        <v>159</v>
      </c>
      <c r="E653" s="220" t="s">
        <v>1481</v>
      </c>
      <c r="F653" s="221" t="s">
        <v>1482</v>
      </c>
      <c r="G653" s="222" t="s">
        <v>162</v>
      </c>
      <c r="H653" s="223">
        <v>10</v>
      </c>
      <c r="I653" s="224"/>
      <c r="J653" s="225">
        <f>ROUND(I653*H653,2)</f>
        <v>0</v>
      </c>
      <c r="K653" s="221" t="s">
        <v>213</v>
      </c>
      <c r="L653" s="44"/>
      <c r="M653" s="226" t="s">
        <v>19</v>
      </c>
      <c r="N653" s="227" t="s">
        <v>45</v>
      </c>
      <c r="O653" s="84"/>
      <c r="P653" s="228">
        <f>O653*H653</f>
        <v>0</v>
      </c>
      <c r="Q653" s="228">
        <v>0.11934</v>
      </c>
      <c r="R653" s="228">
        <f>Q653*H653</f>
        <v>1.1934</v>
      </c>
      <c r="S653" s="228">
        <v>0</v>
      </c>
      <c r="T653" s="229">
        <f>S653*H653</f>
        <v>0</v>
      </c>
      <c r="U653" s="38"/>
      <c r="V653" s="38"/>
      <c r="W653" s="38"/>
      <c r="X653" s="38"/>
      <c r="Y653" s="38"/>
      <c r="Z653" s="38"/>
      <c r="AA653" s="38"/>
      <c r="AB653" s="38"/>
      <c r="AC653" s="38"/>
      <c r="AD653" s="38"/>
      <c r="AE653" s="38"/>
      <c r="AR653" s="230" t="s">
        <v>236</v>
      </c>
      <c r="AT653" s="230" t="s">
        <v>159</v>
      </c>
      <c r="AU653" s="230" t="s">
        <v>82</v>
      </c>
      <c r="AY653" s="17" t="s">
        <v>158</v>
      </c>
      <c r="BE653" s="231">
        <f>IF(N653="základní",J653,0)</f>
        <v>0</v>
      </c>
      <c r="BF653" s="231">
        <f>IF(N653="snížená",J653,0)</f>
        <v>0</v>
      </c>
      <c r="BG653" s="231">
        <f>IF(N653="zákl. přenesená",J653,0)</f>
        <v>0</v>
      </c>
      <c r="BH653" s="231">
        <f>IF(N653="sníž. přenesená",J653,0)</f>
        <v>0</v>
      </c>
      <c r="BI653" s="231">
        <f>IF(N653="nulová",J653,0)</f>
        <v>0</v>
      </c>
      <c r="BJ653" s="17" t="s">
        <v>82</v>
      </c>
      <c r="BK653" s="231">
        <f>ROUND(I653*H653,2)</f>
        <v>0</v>
      </c>
      <c r="BL653" s="17" t="s">
        <v>236</v>
      </c>
      <c r="BM653" s="230" t="s">
        <v>1483</v>
      </c>
    </row>
    <row r="654" spans="1:47" s="2" customFormat="1" ht="12">
      <c r="A654" s="38"/>
      <c r="B654" s="39"/>
      <c r="C654" s="40"/>
      <c r="D654" s="232" t="s">
        <v>165</v>
      </c>
      <c r="E654" s="40"/>
      <c r="F654" s="233" t="s">
        <v>1484</v>
      </c>
      <c r="G654" s="40"/>
      <c r="H654" s="40"/>
      <c r="I654" s="136"/>
      <c r="J654" s="40"/>
      <c r="K654" s="40"/>
      <c r="L654" s="44"/>
      <c r="M654" s="234"/>
      <c r="N654" s="235"/>
      <c r="O654" s="84"/>
      <c r="P654" s="84"/>
      <c r="Q654" s="84"/>
      <c r="R654" s="84"/>
      <c r="S654" s="84"/>
      <c r="T654" s="85"/>
      <c r="U654" s="38"/>
      <c r="V654" s="38"/>
      <c r="W654" s="38"/>
      <c r="X654" s="38"/>
      <c r="Y654" s="38"/>
      <c r="Z654" s="38"/>
      <c r="AA654" s="38"/>
      <c r="AB654" s="38"/>
      <c r="AC654" s="38"/>
      <c r="AD654" s="38"/>
      <c r="AE654" s="38"/>
      <c r="AT654" s="17" t="s">
        <v>165</v>
      </c>
      <c r="AU654" s="17" t="s">
        <v>82</v>
      </c>
    </row>
    <row r="655" spans="1:47" s="2" customFormat="1" ht="12">
      <c r="A655" s="38"/>
      <c r="B655" s="39"/>
      <c r="C655" s="40"/>
      <c r="D655" s="232" t="s">
        <v>216</v>
      </c>
      <c r="E655" s="40"/>
      <c r="F655" s="258" t="s">
        <v>1124</v>
      </c>
      <c r="G655" s="40"/>
      <c r="H655" s="40"/>
      <c r="I655" s="136"/>
      <c r="J655" s="40"/>
      <c r="K655" s="40"/>
      <c r="L655" s="44"/>
      <c r="M655" s="234"/>
      <c r="N655" s="235"/>
      <c r="O655" s="84"/>
      <c r="P655" s="84"/>
      <c r="Q655" s="84"/>
      <c r="R655" s="84"/>
      <c r="S655" s="84"/>
      <c r="T655" s="85"/>
      <c r="U655" s="38"/>
      <c r="V655" s="38"/>
      <c r="W655" s="38"/>
      <c r="X655" s="38"/>
      <c r="Y655" s="38"/>
      <c r="Z655" s="38"/>
      <c r="AA655" s="38"/>
      <c r="AB655" s="38"/>
      <c r="AC655" s="38"/>
      <c r="AD655" s="38"/>
      <c r="AE655" s="38"/>
      <c r="AT655" s="17" t="s">
        <v>216</v>
      </c>
      <c r="AU655" s="17" t="s">
        <v>82</v>
      </c>
    </row>
    <row r="656" spans="1:51" s="13" customFormat="1" ht="12">
      <c r="A656" s="13"/>
      <c r="B656" s="236"/>
      <c r="C656" s="237"/>
      <c r="D656" s="232" t="s">
        <v>166</v>
      </c>
      <c r="E656" s="238" t="s">
        <v>19</v>
      </c>
      <c r="F656" s="239" t="s">
        <v>1748</v>
      </c>
      <c r="G656" s="237"/>
      <c r="H656" s="240">
        <v>10</v>
      </c>
      <c r="I656" s="241"/>
      <c r="J656" s="237"/>
      <c r="K656" s="237"/>
      <c r="L656" s="242"/>
      <c r="M656" s="243"/>
      <c r="N656" s="244"/>
      <c r="O656" s="244"/>
      <c r="P656" s="244"/>
      <c r="Q656" s="244"/>
      <c r="R656" s="244"/>
      <c r="S656" s="244"/>
      <c r="T656" s="245"/>
      <c r="U656" s="13"/>
      <c r="V656" s="13"/>
      <c r="W656" s="13"/>
      <c r="X656" s="13"/>
      <c r="Y656" s="13"/>
      <c r="Z656" s="13"/>
      <c r="AA656" s="13"/>
      <c r="AB656" s="13"/>
      <c r="AC656" s="13"/>
      <c r="AD656" s="13"/>
      <c r="AE656" s="13"/>
      <c r="AT656" s="246" t="s">
        <v>166</v>
      </c>
      <c r="AU656" s="246" t="s">
        <v>82</v>
      </c>
      <c r="AV656" s="13" t="s">
        <v>85</v>
      </c>
      <c r="AW656" s="13" t="s">
        <v>34</v>
      </c>
      <c r="AX656" s="13" t="s">
        <v>82</v>
      </c>
      <c r="AY656" s="246" t="s">
        <v>158</v>
      </c>
    </row>
    <row r="657" spans="1:65" s="2" customFormat="1" ht="16.5" customHeight="1">
      <c r="A657" s="38"/>
      <c r="B657" s="39"/>
      <c r="C657" s="259" t="s">
        <v>1077</v>
      </c>
      <c r="D657" s="259" t="s">
        <v>199</v>
      </c>
      <c r="E657" s="260" t="s">
        <v>1485</v>
      </c>
      <c r="F657" s="261" t="s">
        <v>1486</v>
      </c>
      <c r="G657" s="262" t="s">
        <v>162</v>
      </c>
      <c r="H657" s="263">
        <v>10</v>
      </c>
      <c r="I657" s="264"/>
      <c r="J657" s="265">
        <f>ROUND(I657*H657,2)</f>
        <v>0</v>
      </c>
      <c r="K657" s="261" t="s">
        <v>213</v>
      </c>
      <c r="L657" s="266"/>
      <c r="M657" s="267" t="s">
        <v>19</v>
      </c>
      <c r="N657" s="268" t="s">
        <v>45</v>
      </c>
      <c r="O657" s="84"/>
      <c r="P657" s="228">
        <f>O657*H657</f>
        <v>0</v>
      </c>
      <c r="Q657" s="228">
        <v>0.05612</v>
      </c>
      <c r="R657" s="228">
        <f>Q657*H657</f>
        <v>0.5612</v>
      </c>
      <c r="S657" s="228">
        <v>0</v>
      </c>
      <c r="T657" s="229">
        <f>S657*H657</f>
        <v>0</v>
      </c>
      <c r="U657" s="38"/>
      <c r="V657" s="38"/>
      <c r="W657" s="38"/>
      <c r="X657" s="38"/>
      <c r="Y657" s="38"/>
      <c r="Z657" s="38"/>
      <c r="AA657" s="38"/>
      <c r="AB657" s="38"/>
      <c r="AC657" s="38"/>
      <c r="AD657" s="38"/>
      <c r="AE657" s="38"/>
      <c r="AR657" s="230" t="s">
        <v>255</v>
      </c>
      <c r="AT657" s="230" t="s">
        <v>199</v>
      </c>
      <c r="AU657" s="230" t="s">
        <v>82</v>
      </c>
      <c r="AY657" s="17" t="s">
        <v>158</v>
      </c>
      <c r="BE657" s="231">
        <f>IF(N657="základní",J657,0)</f>
        <v>0</v>
      </c>
      <c r="BF657" s="231">
        <f>IF(N657="snížená",J657,0)</f>
        <v>0</v>
      </c>
      <c r="BG657" s="231">
        <f>IF(N657="zákl. přenesená",J657,0)</f>
        <v>0</v>
      </c>
      <c r="BH657" s="231">
        <f>IF(N657="sníž. přenesená",J657,0)</f>
        <v>0</v>
      </c>
      <c r="BI657" s="231">
        <f>IF(N657="nulová",J657,0)</f>
        <v>0</v>
      </c>
      <c r="BJ657" s="17" t="s">
        <v>82</v>
      </c>
      <c r="BK657" s="231">
        <f>ROUND(I657*H657,2)</f>
        <v>0</v>
      </c>
      <c r="BL657" s="17" t="s">
        <v>255</v>
      </c>
      <c r="BM657" s="230" t="s">
        <v>1487</v>
      </c>
    </row>
    <row r="658" spans="1:47" s="2" customFormat="1" ht="12">
      <c r="A658" s="38"/>
      <c r="B658" s="39"/>
      <c r="C658" s="40"/>
      <c r="D658" s="232" t="s">
        <v>165</v>
      </c>
      <c r="E658" s="40"/>
      <c r="F658" s="233" t="s">
        <v>1486</v>
      </c>
      <c r="G658" s="40"/>
      <c r="H658" s="40"/>
      <c r="I658" s="136"/>
      <c r="J658" s="40"/>
      <c r="K658" s="40"/>
      <c r="L658" s="44"/>
      <c r="M658" s="234"/>
      <c r="N658" s="235"/>
      <c r="O658" s="84"/>
      <c r="P658" s="84"/>
      <c r="Q658" s="84"/>
      <c r="R658" s="84"/>
      <c r="S658" s="84"/>
      <c r="T658" s="85"/>
      <c r="U658" s="38"/>
      <c r="V658" s="38"/>
      <c r="W658" s="38"/>
      <c r="X658" s="38"/>
      <c r="Y658" s="38"/>
      <c r="Z658" s="38"/>
      <c r="AA658" s="38"/>
      <c r="AB658" s="38"/>
      <c r="AC658" s="38"/>
      <c r="AD658" s="38"/>
      <c r="AE658" s="38"/>
      <c r="AT658" s="17" t="s">
        <v>165</v>
      </c>
      <c r="AU658" s="17" t="s">
        <v>82</v>
      </c>
    </row>
    <row r="659" spans="1:51" s="13" customFormat="1" ht="12">
      <c r="A659" s="13"/>
      <c r="B659" s="236"/>
      <c r="C659" s="237"/>
      <c r="D659" s="232" t="s">
        <v>166</v>
      </c>
      <c r="E659" s="238" t="s">
        <v>19</v>
      </c>
      <c r="F659" s="239" t="s">
        <v>1748</v>
      </c>
      <c r="G659" s="237"/>
      <c r="H659" s="240">
        <v>10</v>
      </c>
      <c r="I659" s="241"/>
      <c r="J659" s="237"/>
      <c r="K659" s="237"/>
      <c r="L659" s="242"/>
      <c r="M659" s="243"/>
      <c r="N659" s="244"/>
      <c r="O659" s="244"/>
      <c r="P659" s="244"/>
      <c r="Q659" s="244"/>
      <c r="R659" s="244"/>
      <c r="S659" s="244"/>
      <c r="T659" s="245"/>
      <c r="U659" s="13"/>
      <c r="V659" s="13"/>
      <c r="W659" s="13"/>
      <c r="X659" s="13"/>
      <c r="Y659" s="13"/>
      <c r="Z659" s="13"/>
      <c r="AA659" s="13"/>
      <c r="AB659" s="13"/>
      <c r="AC659" s="13"/>
      <c r="AD659" s="13"/>
      <c r="AE659" s="13"/>
      <c r="AT659" s="246" t="s">
        <v>166</v>
      </c>
      <c r="AU659" s="246" t="s">
        <v>82</v>
      </c>
      <c r="AV659" s="13" t="s">
        <v>85</v>
      </c>
      <c r="AW659" s="13" t="s">
        <v>34</v>
      </c>
      <c r="AX659" s="13" t="s">
        <v>82</v>
      </c>
      <c r="AY659" s="246" t="s">
        <v>158</v>
      </c>
    </row>
    <row r="660" spans="1:65" s="2" customFormat="1" ht="21.75" customHeight="1">
      <c r="A660" s="38"/>
      <c r="B660" s="39"/>
      <c r="C660" s="219" t="s">
        <v>1082</v>
      </c>
      <c r="D660" s="219" t="s">
        <v>159</v>
      </c>
      <c r="E660" s="220" t="s">
        <v>1784</v>
      </c>
      <c r="F660" s="221" t="s">
        <v>1785</v>
      </c>
      <c r="G660" s="222" t="s">
        <v>162</v>
      </c>
      <c r="H660" s="223">
        <v>30</v>
      </c>
      <c r="I660" s="224"/>
      <c r="J660" s="225">
        <f>ROUND(I660*H660,2)</f>
        <v>0</v>
      </c>
      <c r="K660" s="221" t="s">
        <v>213</v>
      </c>
      <c r="L660" s="44"/>
      <c r="M660" s="226" t="s">
        <v>19</v>
      </c>
      <c r="N660" s="227" t="s">
        <v>45</v>
      </c>
      <c r="O660" s="84"/>
      <c r="P660" s="228">
        <f>O660*H660</f>
        <v>0</v>
      </c>
      <c r="Q660" s="228">
        <v>0</v>
      </c>
      <c r="R660" s="228">
        <f>Q660*H660</f>
        <v>0</v>
      </c>
      <c r="S660" s="228">
        <v>0</v>
      </c>
      <c r="T660" s="229">
        <f>S660*H660</f>
        <v>0</v>
      </c>
      <c r="U660" s="38"/>
      <c r="V660" s="38"/>
      <c r="W660" s="38"/>
      <c r="X660" s="38"/>
      <c r="Y660" s="38"/>
      <c r="Z660" s="38"/>
      <c r="AA660" s="38"/>
      <c r="AB660" s="38"/>
      <c r="AC660" s="38"/>
      <c r="AD660" s="38"/>
      <c r="AE660" s="38"/>
      <c r="AR660" s="230" t="s">
        <v>236</v>
      </c>
      <c r="AT660" s="230" t="s">
        <v>159</v>
      </c>
      <c r="AU660" s="230" t="s">
        <v>82</v>
      </c>
      <c r="AY660" s="17" t="s">
        <v>158</v>
      </c>
      <c r="BE660" s="231">
        <f>IF(N660="základní",J660,0)</f>
        <v>0</v>
      </c>
      <c r="BF660" s="231">
        <f>IF(N660="snížená",J660,0)</f>
        <v>0</v>
      </c>
      <c r="BG660" s="231">
        <f>IF(N660="zákl. přenesená",J660,0)</f>
        <v>0</v>
      </c>
      <c r="BH660" s="231">
        <f>IF(N660="sníž. přenesená",J660,0)</f>
        <v>0</v>
      </c>
      <c r="BI660" s="231">
        <f>IF(N660="nulová",J660,0)</f>
        <v>0</v>
      </c>
      <c r="BJ660" s="17" t="s">
        <v>82</v>
      </c>
      <c r="BK660" s="231">
        <f>ROUND(I660*H660,2)</f>
        <v>0</v>
      </c>
      <c r="BL660" s="17" t="s">
        <v>236</v>
      </c>
      <c r="BM660" s="230" t="s">
        <v>1786</v>
      </c>
    </row>
    <row r="661" spans="1:47" s="2" customFormat="1" ht="12">
      <c r="A661" s="38"/>
      <c r="B661" s="39"/>
      <c r="C661" s="40"/>
      <c r="D661" s="232" t="s">
        <v>165</v>
      </c>
      <c r="E661" s="40"/>
      <c r="F661" s="233" t="s">
        <v>1787</v>
      </c>
      <c r="G661" s="40"/>
      <c r="H661" s="40"/>
      <c r="I661" s="136"/>
      <c r="J661" s="40"/>
      <c r="K661" s="40"/>
      <c r="L661" s="44"/>
      <c r="M661" s="234"/>
      <c r="N661" s="235"/>
      <c r="O661" s="84"/>
      <c r="P661" s="84"/>
      <c r="Q661" s="84"/>
      <c r="R661" s="84"/>
      <c r="S661" s="84"/>
      <c r="T661" s="85"/>
      <c r="U661" s="38"/>
      <c r="V661" s="38"/>
      <c r="W661" s="38"/>
      <c r="X661" s="38"/>
      <c r="Y661" s="38"/>
      <c r="Z661" s="38"/>
      <c r="AA661" s="38"/>
      <c r="AB661" s="38"/>
      <c r="AC661" s="38"/>
      <c r="AD661" s="38"/>
      <c r="AE661" s="38"/>
      <c r="AT661" s="17" t="s">
        <v>165</v>
      </c>
      <c r="AU661" s="17" t="s">
        <v>82</v>
      </c>
    </row>
    <row r="662" spans="1:47" s="2" customFormat="1" ht="12">
      <c r="A662" s="38"/>
      <c r="B662" s="39"/>
      <c r="C662" s="40"/>
      <c r="D662" s="232" t="s">
        <v>216</v>
      </c>
      <c r="E662" s="40"/>
      <c r="F662" s="258" t="s">
        <v>1118</v>
      </c>
      <c r="G662" s="40"/>
      <c r="H662" s="40"/>
      <c r="I662" s="136"/>
      <c r="J662" s="40"/>
      <c r="K662" s="40"/>
      <c r="L662" s="44"/>
      <c r="M662" s="234"/>
      <c r="N662" s="235"/>
      <c r="O662" s="84"/>
      <c r="P662" s="84"/>
      <c r="Q662" s="84"/>
      <c r="R662" s="84"/>
      <c r="S662" s="84"/>
      <c r="T662" s="85"/>
      <c r="U662" s="38"/>
      <c r="V662" s="38"/>
      <c r="W662" s="38"/>
      <c r="X662" s="38"/>
      <c r="Y662" s="38"/>
      <c r="Z662" s="38"/>
      <c r="AA662" s="38"/>
      <c r="AB662" s="38"/>
      <c r="AC662" s="38"/>
      <c r="AD662" s="38"/>
      <c r="AE662" s="38"/>
      <c r="AT662" s="17" t="s">
        <v>216</v>
      </c>
      <c r="AU662" s="17" t="s">
        <v>82</v>
      </c>
    </row>
    <row r="663" spans="1:51" s="13" customFormat="1" ht="12">
      <c r="A663" s="13"/>
      <c r="B663" s="236"/>
      <c r="C663" s="237"/>
      <c r="D663" s="232" t="s">
        <v>166</v>
      </c>
      <c r="E663" s="238" t="s">
        <v>19</v>
      </c>
      <c r="F663" s="239" t="s">
        <v>1788</v>
      </c>
      <c r="G663" s="237"/>
      <c r="H663" s="240">
        <v>30</v>
      </c>
      <c r="I663" s="241"/>
      <c r="J663" s="237"/>
      <c r="K663" s="237"/>
      <c r="L663" s="242"/>
      <c r="M663" s="243"/>
      <c r="N663" s="244"/>
      <c r="O663" s="244"/>
      <c r="P663" s="244"/>
      <c r="Q663" s="244"/>
      <c r="R663" s="244"/>
      <c r="S663" s="244"/>
      <c r="T663" s="245"/>
      <c r="U663" s="13"/>
      <c r="V663" s="13"/>
      <c r="W663" s="13"/>
      <c r="X663" s="13"/>
      <c r="Y663" s="13"/>
      <c r="Z663" s="13"/>
      <c r="AA663" s="13"/>
      <c r="AB663" s="13"/>
      <c r="AC663" s="13"/>
      <c r="AD663" s="13"/>
      <c r="AE663" s="13"/>
      <c r="AT663" s="246" t="s">
        <v>166</v>
      </c>
      <c r="AU663" s="246" t="s">
        <v>82</v>
      </c>
      <c r="AV663" s="13" t="s">
        <v>85</v>
      </c>
      <c r="AW663" s="13" t="s">
        <v>34</v>
      </c>
      <c r="AX663" s="13" t="s">
        <v>82</v>
      </c>
      <c r="AY663" s="246" t="s">
        <v>158</v>
      </c>
    </row>
    <row r="664" spans="1:65" s="2" customFormat="1" ht="21.75" customHeight="1">
      <c r="A664" s="38"/>
      <c r="B664" s="39"/>
      <c r="C664" s="219" t="s">
        <v>1087</v>
      </c>
      <c r="D664" s="219" t="s">
        <v>159</v>
      </c>
      <c r="E664" s="220" t="s">
        <v>1789</v>
      </c>
      <c r="F664" s="221" t="s">
        <v>1790</v>
      </c>
      <c r="G664" s="222" t="s">
        <v>194</v>
      </c>
      <c r="H664" s="223">
        <v>125</v>
      </c>
      <c r="I664" s="224"/>
      <c r="J664" s="225">
        <f>ROUND(I664*H664,2)</f>
        <v>0</v>
      </c>
      <c r="K664" s="221" t="s">
        <v>213</v>
      </c>
      <c r="L664" s="44"/>
      <c r="M664" s="226" t="s">
        <v>19</v>
      </c>
      <c r="N664" s="227" t="s">
        <v>45</v>
      </c>
      <c r="O664" s="84"/>
      <c r="P664" s="228">
        <f>O664*H664</f>
        <v>0</v>
      </c>
      <c r="Q664" s="228">
        <v>0.15192</v>
      </c>
      <c r="R664" s="228">
        <f>Q664*H664</f>
        <v>18.99</v>
      </c>
      <c r="S664" s="228">
        <v>0</v>
      </c>
      <c r="T664" s="229">
        <f>S664*H664</f>
        <v>0</v>
      </c>
      <c r="U664" s="38"/>
      <c r="V664" s="38"/>
      <c r="W664" s="38"/>
      <c r="X664" s="38"/>
      <c r="Y664" s="38"/>
      <c r="Z664" s="38"/>
      <c r="AA664" s="38"/>
      <c r="AB664" s="38"/>
      <c r="AC664" s="38"/>
      <c r="AD664" s="38"/>
      <c r="AE664" s="38"/>
      <c r="AR664" s="230" t="s">
        <v>236</v>
      </c>
      <c r="AT664" s="230" t="s">
        <v>159</v>
      </c>
      <c r="AU664" s="230" t="s">
        <v>82</v>
      </c>
      <c r="AY664" s="17" t="s">
        <v>158</v>
      </c>
      <c r="BE664" s="231">
        <f>IF(N664="základní",J664,0)</f>
        <v>0</v>
      </c>
      <c r="BF664" s="231">
        <f>IF(N664="snížená",J664,0)</f>
        <v>0</v>
      </c>
      <c r="BG664" s="231">
        <f>IF(N664="zákl. přenesená",J664,0)</f>
        <v>0</v>
      </c>
      <c r="BH664" s="231">
        <f>IF(N664="sníž. přenesená",J664,0)</f>
        <v>0</v>
      </c>
      <c r="BI664" s="231">
        <f>IF(N664="nulová",J664,0)</f>
        <v>0</v>
      </c>
      <c r="BJ664" s="17" t="s">
        <v>82</v>
      </c>
      <c r="BK664" s="231">
        <f>ROUND(I664*H664,2)</f>
        <v>0</v>
      </c>
      <c r="BL664" s="17" t="s">
        <v>236</v>
      </c>
      <c r="BM664" s="230" t="s">
        <v>1791</v>
      </c>
    </row>
    <row r="665" spans="1:47" s="2" customFormat="1" ht="12">
      <c r="A665" s="38"/>
      <c r="B665" s="39"/>
      <c r="C665" s="40"/>
      <c r="D665" s="232" t="s">
        <v>165</v>
      </c>
      <c r="E665" s="40"/>
      <c r="F665" s="233" t="s">
        <v>1792</v>
      </c>
      <c r="G665" s="40"/>
      <c r="H665" s="40"/>
      <c r="I665" s="136"/>
      <c r="J665" s="40"/>
      <c r="K665" s="40"/>
      <c r="L665" s="44"/>
      <c r="M665" s="234"/>
      <c r="N665" s="235"/>
      <c r="O665" s="84"/>
      <c r="P665" s="84"/>
      <c r="Q665" s="84"/>
      <c r="R665" s="84"/>
      <c r="S665" s="84"/>
      <c r="T665" s="85"/>
      <c r="U665" s="38"/>
      <c r="V665" s="38"/>
      <c r="W665" s="38"/>
      <c r="X665" s="38"/>
      <c r="Y665" s="38"/>
      <c r="Z665" s="38"/>
      <c r="AA665" s="38"/>
      <c r="AB665" s="38"/>
      <c r="AC665" s="38"/>
      <c r="AD665" s="38"/>
      <c r="AE665" s="38"/>
      <c r="AT665" s="17" t="s">
        <v>165</v>
      </c>
      <c r="AU665" s="17" t="s">
        <v>82</v>
      </c>
    </row>
    <row r="666" spans="1:47" s="2" customFormat="1" ht="12">
      <c r="A666" s="38"/>
      <c r="B666" s="39"/>
      <c r="C666" s="40"/>
      <c r="D666" s="232" t="s">
        <v>216</v>
      </c>
      <c r="E666" s="40"/>
      <c r="F666" s="258" t="s">
        <v>1124</v>
      </c>
      <c r="G666" s="40"/>
      <c r="H666" s="40"/>
      <c r="I666" s="136"/>
      <c r="J666" s="40"/>
      <c r="K666" s="40"/>
      <c r="L666" s="44"/>
      <c r="M666" s="234"/>
      <c r="N666" s="235"/>
      <c r="O666" s="84"/>
      <c r="P666" s="84"/>
      <c r="Q666" s="84"/>
      <c r="R666" s="84"/>
      <c r="S666" s="84"/>
      <c r="T666" s="85"/>
      <c r="U666" s="38"/>
      <c r="V666" s="38"/>
      <c r="W666" s="38"/>
      <c r="X666" s="38"/>
      <c r="Y666" s="38"/>
      <c r="Z666" s="38"/>
      <c r="AA666" s="38"/>
      <c r="AB666" s="38"/>
      <c r="AC666" s="38"/>
      <c r="AD666" s="38"/>
      <c r="AE666" s="38"/>
      <c r="AT666" s="17" t="s">
        <v>216</v>
      </c>
      <c r="AU666" s="17" t="s">
        <v>82</v>
      </c>
    </row>
    <row r="667" spans="1:51" s="13" customFormat="1" ht="12">
      <c r="A667" s="13"/>
      <c r="B667" s="236"/>
      <c r="C667" s="237"/>
      <c r="D667" s="232" t="s">
        <v>166</v>
      </c>
      <c r="E667" s="238" t="s">
        <v>19</v>
      </c>
      <c r="F667" s="239" t="s">
        <v>1793</v>
      </c>
      <c r="G667" s="237"/>
      <c r="H667" s="240">
        <v>125</v>
      </c>
      <c r="I667" s="241"/>
      <c r="J667" s="237"/>
      <c r="K667" s="237"/>
      <c r="L667" s="242"/>
      <c r="M667" s="243"/>
      <c r="N667" s="244"/>
      <c r="O667" s="244"/>
      <c r="P667" s="244"/>
      <c r="Q667" s="244"/>
      <c r="R667" s="244"/>
      <c r="S667" s="244"/>
      <c r="T667" s="245"/>
      <c r="U667" s="13"/>
      <c r="V667" s="13"/>
      <c r="W667" s="13"/>
      <c r="X667" s="13"/>
      <c r="Y667" s="13"/>
      <c r="Z667" s="13"/>
      <c r="AA667" s="13"/>
      <c r="AB667" s="13"/>
      <c r="AC667" s="13"/>
      <c r="AD667" s="13"/>
      <c r="AE667" s="13"/>
      <c r="AT667" s="246" t="s">
        <v>166</v>
      </c>
      <c r="AU667" s="246" t="s">
        <v>82</v>
      </c>
      <c r="AV667" s="13" t="s">
        <v>85</v>
      </c>
      <c r="AW667" s="13" t="s">
        <v>34</v>
      </c>
      <c r="AX667" s="13" t="s">
        <v>82</v>
      </c>
      <c r="AY667" s="246" t="s">
        <v>158</v>
      </c>
    </row>
    <row r="668" spans="1:65" s="2" customFormat="1" ht="21.75" customHeight="1">
      <c r="A668" s="38"/>
      <c r="B668" s="39"/>
      <c r="C668" s="259" t="s">
        <v>1091</v>
      </c>
      <c r="D668" s="259" t="s">
        <v>199</v>
      </c>
      <c r="E668" s="260" t="s">
        <v>1794</v>
      </c>
      <c r="F668" s="261" t="s">
        <v>1795</v>
      </c>
      <c r="G668" s="262" t="s">
        <v>1059</v>
      </c>
      <c r="H668" s="263">
        <v>14</v>
      </c>
      <c r="I668" s="264"/>
      <c r="J668" s="265">
        <f>ROUND(I668*H668,2)</f>
        <v>0</v>
      </c>
      <c r="K668" s="261" t="s">
        <v>213</v>
      </c>
      <c r="L668" s="266"/>
      <c r="M668" s="267" t="s">
        <v>19</v>
      </c>
      <c r="N668" s="268" t="s">
        <v>45</v>
      </c>
      <c r="O668" s="84"/>
      <c r="P668" s="228">
        <f>O668*H668</f>
        <v>0</v>
      </c>
      <c r="Q668" s="228">
        <v>1</v>
      </c>
      <c r="R668" s="228">
        <f>Q668*H668</f>
        <v>14</v>
      </c>
      <c r="S668" s="228">
        <v>0</v>
      </c>
      <c r="T668" s="229">
        <f>S668*H668</f>
        <v>0</v>
      </c>
      <c r="U668" s="38"/>
      <c r="V668" s="38"/>
      <c r="W668" s="38"/>
      <c r="X668" s="38"/>
      <c r="Y668" s="38"/>
      <c r="Z668" s="38"/>
      <c r="AA668" s="38"/>
      <c r="AB668" s="38"/>
      <c r="AC668" s="38"/>
      <c r="AD668" s="38"/>
      <c r="AE668" s="38"/>
      <c r="AR668" s="230" t="s">
        <v>255</v>
      </c>
      <c r="AT668" s="230" t="s">
        <v>199</v>
      </c>
      <c r="AU668" s="230" t="s">
        <v>82</v>
      </c>
      <c r="AY668" s="17" t="s">
        <v>158</v>
      </c>
      <c r="BE668" s="231">
        <f>IF(N668="základní",J668,0)</f>
        <v>0</v>
      </c>
      <c r="BF668" s="231">
        <f>IF(N668="snížená",J668,0)</f>
        <v>0</v>
      </c>
      <c r="BG668" s="231">
        <f>IF(N668="zákl. přenesená",J668,0)</f>
        <v>0</v>
      </c>
      <c r="BH668" s="231">
        <f>IF(N668="sníž. přenesená",J668,0)</f>
        <v>0</v>
      </c>
      <c r="BI668" s="231">
        <f>IF(N668="nulová",J668,0)</f>
        <v>0</v>
      </c>
      <c r="BJ668" s="17" t="s">
        <v>82</v>
      </c>
      <c r="BK668" s="231">
        <f>ROUND(I668*H668,2)</f>
        <v>0</v>
      </c>
      <c r="BL668" s="17" t="s">
        <v>255</v>
      </c>
      <c r="BM668" s="230" t="s">
        <v>1796</v>
      </c>
    </row>
    <row r="669" spans="1:47" s="2" customFormat="1" ht="12">
      <c r="A669" s="38"/>
      <c r="B669" s="39"/>
      <c r="C669" s="40"/>
      <c r="D669" s="232" t="s">
        <v>165</v>
      </c>
      <c r="E669" s="40"/>
      <c r="F669" s="233" t="s">
        <v>1795</v>
      </c>
      <c r="G669" s="40"/>
      <c r="H669" s="40"/>
      <c r="I669" s="136"/>
      <c r="J669" s="40"/>
      <c r="K669" s="40"/>
      <c r="L669" s="44"/>
      <c r="M669" s="234"/>
      <c r="N669" s="235"/>
      <c r="O669" s="84"/>
      <c r="P669" s="84"/>
      <c r="Q669" s="84"/>
      <c r="R669" s="84"/>
      <c r="S669" s="84"/>
      <c r="T669" s="85"/>
      <c r="U669" s="38"/>
      <c r="V669" s="38"/>
      <c r="W669" s="38"/>
      <c r="X669" s="38"/>
      <c r="Y669" s="38"/>
      <c r="Z669" s="38"/>
      <c r="AA669" s="38"/>
      <c r="AB669" s="38"/>
      <c r="AC669" s="38"/>
      <c r="AD669" s="38"/>
      <c r="AE669" s="38"/>
      <c r="AT669" s="17" t="s">
        <v>165</v>
      </c>
      <c r="AU669" s="17" t="s">
        <v>82</v>
      </c>
    </row>
    <row r="670" spans="1:51" s="13" customFormat="1" ht="12">
      <c r="A670" s="13"/>
      <c r="B670" s="236"/>
      <c r="C670" s="237"/>
      <c r="D670" s="232" t="s">
        <v>166</v>
      </c>
      <c r="E670" s="238" t="s">
        <v>19</v>
      </c>
      <c r="F670" s="239" t="s">
        <v>1797</v>
      </c>
      <c r="G670" s="237"/>
      <c r="H670" s="240">
        <v>14</v>
      </c>
      <c r="I670" s="241"/>
      <c r="J670" s="237"/>
      <c r="K670" s="237"/>
      <c r="L670" s="242"/>
      <c r="M670" s="243"/>
      <c r="N670" s="244"/>
      <c r="O670" s="244"/>
      <c r="P670" s="244"/>
      <c r="Q670" s="244"/>
      <c r="R670" s="244"/>
      <c r="S670" s="244"/>
      <c r="T670" s="245"/>
      <c r="U670" s="13"/>
      <c r="V670" s="13"/>
      <c r="W670" s="13"/>
      <c r="X670" s="13"/>
      <c r="Y670" s="13"/>
      <c r="Z670" s="13"/>
      <c r="AA670" s="13"/>
      <c r="AB670" s="13"/>
      <c r="AC670" s="13"/>
      <c r="AD670" s="13"/>
      <c r="AE670" s="13"/>
      <c r="AT670" s="246" t="s">
        <v>166</v>
      </c>
      <c r="AU670" s="246" t="s">
        <v>82</v>
      </c>
      <c r="AV670" s="13" t="s">
        <v>85</v>
      </c>
      <c r="AW670" s="13" t="s">
        <v>34</v>
      </c>
      <c r="AX670" s="13" t="s">
        <v>82</v>
      </c>
      <c r="AY670" s="246" t="s">
        <v>158</v>
      </c>
    </row>
    <row r="671" spans="1:65" s="2" customFormat="1" ht="21.75" customHeight="1">
      <c r="A671" s="38"/>
      <c r="B671" s="39"/>
      <c r="C671" s="219" t="s">
        <v>1098</v>
      </c>
      <c r="D671" s="219" t="s">
        <v>159</v>
      </c>
      <c r="E671" s="220" t="s">
        <v>1798</v>
      </c>
      <c r="F671" s="221" t="s">
        <v>1790</v>
      </c>
      <c r="G671" s="222" t="s">
        <v>194</v>
      </c>
      <c r="H671" s="223">
        <v>24</v>
      </c>
      <c r="I671" s="224"/>
      <c r="J671" s="225">
        <f>ROUND(I671*H671,2)</f>
        <v>0</v>
      </c>
      <c r="K671" s="221" t="s">
        <v>19</v>
      </c>
      <c r="L671" s="44"/>
      <c r="M671" s="226" t="s">
        <v>19</v>
      </c>
      <c r="N671" s="227" t="s">
        <v>45</v>
      </c>
      <c r="O671" s="84"/>
      <c r="P671" s="228">
        <f>O671*H671</f>
        <v>0</v>
      </c>
      <c r="Q671" s="228">
        <v>0.15192</v>
      </c>
      <c r="R671" s="228">
        <f>Q671*H671</f>
        <v>3.64608</v>
      </c>
      <c r="S671" s="228">
        <v>0</v>
      </c>
      <c r="T671" s="229">
        <f>S671*H671</f>
        <v>0</v>
      </c>
      <c r="U671" s="38"/>
      <c r="V671" s="38"/>
      <c r="W671" s="38"/>
      <c r="X671" s="38"/>
      <c r="Y671" s="38"/>
      <c r="Z671" s="38"/>
      <c r="AA671" s="38"/>
      <c r="AB671" s="38"/>
      <c r="AC671" s="38"/>
      <c r="AD671" s="38"/>
      <c r="AE671" s="38"/>
      <c r="AR671" s="230" t="s">
        <v>236</v>
      </c>
      <c r="AT671" s="230" t="s">
        <v>159</v>
      </c>
      <c r="AU671" s="230" t="s">
        <v>82</v>
      </c>
      <c r="AY671" s="17" t="s">
        <v>158</v>
      </c>
      <c r="BE671" s="231">
        <f>IF(N671="základní",J671,0)</f>
        <v>0</v>
      </c>
      <c r="BF671" s="231">
        <f>IF(N671="snížená",J671,0)</f>
        <v>0</v>
      </c>
      <c r="BG671" s="231">
        <f>IF(N671="zákl. přenesená",J671,0)</f>
        <v>0</v>
      </c>
      <c r="BH671" s="231">
        <f>IF(N671="sníž. přenesená",J671,0)</f>
        <v>0</v>
      </c>
      <c r="BI671" s="231">
        <f>IF(N671="nulová",J671,0)</f>
        <v>0</v>
      </c>
      <c r="BJ671" s="17" t="s">
        <v>82</v>
      </c>
      <c r="BK671" s="231">
        <f>ROUND(I671*H671,2)</f>
        <v>0</v>
      </c>
      <c r="BL671" s="17" t="s">
        <v>236</v>
      </c>
      <c r="BM671" s="230" t="s">
        <v>1799</v>
      </c>
    </row>
    <row r="672" spans="1:47" s="2" customFormat="1" ht="12">
      <c r="A672" s="38"/>
      <c r="B672" s="39"/>
      <c r="C672" s="40"/>
      <c r="D672" s="232" t="s">
        <v>165</v>
      </c>
      <c r="E672" s="40"/>
      <c r="F672" s="233" t="s">
        <v>1800</v>
      </c>
      <c r="G672" s="40"/>
      <c r="H672" s="40"/>
      <c r="I672" s="136"/>
      <c r="J672" s="40"/>
      <c r="K672" s="40"/>
      <c r="L672" s="44"/>
      <c r="M672" s="234"/>
      <c r="N672" s="235"/>
      <c r="O672" s="84"/>
      <c r="P672" s="84"/>
      <c r="Q672" s="84"/>
      <c r="R672" s="84"/>
      <c r="S672" s="84"/>
      <c r="T672" s="85"/>
      <c r="U672" s="38"/>
      <c r="V672" s="38"/>
      <c r="W672" s="38"/>
      <c r="X672" s="38"/>
      <c r="Y672" s="38"/>
      <c r="Z672" s="38"/>
      <c r="AA672" s="38"/>
      <c r="AB672" s="38"/>
      <c r="AC672" s="38"/>
      <c r="AD672" s="38"/>
      <c r="AE672" s="38"/>
      <c r="AT672" s="17" t="s">
        <v>165</v>
      </c>
      <c r="AU672" s="17" t="s">
        <v>82</v>
      </c>
    </row>
    <row r="673" spans="1:47" s="2" customFormat="1" ht="12">
      <c r="A673" s="38"/>
      <c r="B673" s="39"/>
      <c r="C673" s="40"/>
      <c r="D673" s="232" t="s">
        <v>216</v>
      </c>
      <c r="E673" s="40"/>
      <c r="F673" s="258" t="s">
        <v>1124</v>
      </c>
      <c r="G673" s="40"/>
      <c r="H673" s="40"/>
      <c r="I673" s="136"/>
      <c r="J673" s="40"/>
      <c r="K673" s="40"/>
      <c r="L673" s="44"/>
      <c r="M673" s="234"/>
      <c r="N673" s="235"/>
      <c r="O673" s="84"/>
      <c r="P673" s="84"/>
      <c r="Q673" s="84"/>
      <c r="R673" s="84"/>
      <c r="S673" s="84"/>
      <c r="T673" s="85"/>
      <c r="U673" s="38"/>
      <c r="V673" s="38"/>
      <c r="W673" s="38"/>
      <c r="X673" s="38"/>
      <c r="Y673" s="38"/>
      <c r="Z673" s="38"/>
      <c r="AA673" s="38"/>
      <c r="AB673" s="38"/>
      <c r="AC673" s="38"/>
      <c r="AD673" s="38"/>
      <c r="AE673" s="38"/>
      <c r="AT673" s="17" t="s">
        <v>216</v>
      </c>
      <c r="AU673" s="17" t="s">
        <v>82</v>
      </c>
    </row>
    <row r="674" spans="1:51" s="13" customFormat="1" ht="12">
      <c r="A674" s="13"/>
      <c r="B674" s="236"/>
      <c r="C674" s="237"/>
      <c r="D674" s="232" t="s">
        <v>166</v>
      </c>
      <c r="E674" s="238" t="s">
        <v>19</v>
      </c>
      <c r="F674" s="239" t="s">
        <v>1801</v>
      </c>
      <c r="G674" s="237"/>
      <c r="H674" s="240">
        <v>24</v>
      </c>
      <c r="I674" s="241"/>
      <c r="J674" s="237"/>
      <c r="K674" s="237"/>
      <c r="L674" s="242"/>
      <c r="M674" s="243"/>
      <c r="N674" s="244"/>
      <c r="O674" s="244"/>
      <c r="P674" s="244"/>
      <c r="Q674" s="244"/>
      <c r="R674" s="244"/>
      <c r="S674" s="244"/>
      <c r="T674" s="245"/>
      <c r="U674" s="13"/>
      <c r="V674" s="13"/>
      <c r="W674" s="13"/>
      <c r="X674" s="13"/>
      <c r="Y674" s="13"/>
      <c r="Z674" s="13"/>
      <c r="AA674" s="13"/>
      <c r="AB674" s="13"/>
      <c r="AC674" s="13"/>
      <c r="AD674" s="13"/>
      <c r="AE674" s="13"/>
      <c r="AT674" s="246" t="s">
        <v>166</v>
      </c>
      <c r="AU674" s="246" t="s">
        <v>82</v>
      </c>
      <c r="AV674" s="13" t="s">
        <v>85</v>
      </c>
      <c r="AW674" s="13" t="s">
        <v>34</v>
      </c>
      <c r="AX674" s="13" t="s">
        <v>82</v>
      </c>
      <c r="AY674" s="246" t="s">
        <v>158</v>
      </c>
    </row>
    <row r="675" spans="1:65" s="2" customFormat="1" ht="21.75" customHeight="1">
      <c r="A675" s="38"/>
      <c r="B675" s="39"/>
      <c r="C675" s="259" t="s">
        <v>1103</v>
      </c>
      <c r="D675" s="259" t="s">
        <v>199</v>
      </c>
      <c r="E675" s="260" t="s">
        <v>1802</v>
      </c>
      <c r="F675" s="261" t="s">
        <v>1803</v>
      </c>
      <c r="G675" s="262" t="s">
        <v>1059</v>
      </c>
      <c r="H675" s="263">
        <v>2.688</v>
      </c>
      <c r="I675" s="264"/>
      <c r="J675" s="265">
        <f>ROUND(I675*H675,2)</f>
        <v>0</v>
      </c>
      <c r="K675" s="261" t="s">
        <v>213</v>
      </c>
      <c r="L675" s="266"/>
      <c r="M675" s="267" t="s">
        <v>19</v>
      </c>
      <c r="N675" s="268" t="s">
        <v>45</v>
      </c>
      <c r="O675" s="84"/>
      <c r="P675" s="228">
        <f>O675*H675</f>
        <v>0</v>
      </c>
      <c r="Q675" s="228">
        <v>1</v>
      </c>
      <c r="R675" s="228">
        <f>Q675*H675</f>
        <v>2.688</v>
      </c>
      <c r="S675" s="228">
        <v>0</v>
      </c>
      <c r="T675" s="229">
        <f>S675*H675</f>
        <v>0</v>
      </c>
      <c r="U675" s="38"/>
      <c r="V675" s="38"/>
      <c r="W675" s="38"/>
      <c r="X675" s="38"/>
      <c r="Y675" s="38"/>
      <c r="Z675" s="38"/>
      <c r="AA675" s="38"/>
      <c r="AB675" s="38"/>
      <c r="AC675" s="38"/>
      <c r="AD675" s="38"/>
      <c r="AE675" s="38"/>
      <c r="AR675" s="230" t="s">
        <v>255</v>
      </c>
      <c r="AT675" s="230" t="s">
        <v>199</v>
      </c>
      <c r="AU675" s="230" t="s">
        <v>82</v>
      </c>
      <c r="AY675" s="17" t="s">
        <v>158</v>
      </c>
      <c r="BE675" s="231">
        <f>IF(N675="základní",J675,0)</f>
        <v>0</v>
      </c>
      <c r="BF675" s="231">
        <f>IF(N675="snížená",J675,0)</f>
        <v>0</v>
      </c>
      <c r="BG675" s="231">
        <f>IF(N675="zákl. přenesená",J675,0)</f>
        <v>0</v>
      </c>
      <c r="BH675" s="231">
        <f>IF(N675="sníž. přenesená",J675,0)</f>
        <v>0</v>
      </c>
      <c r="BI675" s="231">
        <f>IF(N675="nulová",J675,0)</f>
        <v>0</v>
      </c>
      <c r="BJ675" s="17" t="s">
        <v>82</v>
      </c>
      <c r="BK675" s="231">
        <f>ROUND(I675*H675,2)</f>
        <v>0</v>
      </c>
      <c r="BL675" s="17" t="s">
        <v>255</v>
      </c>
      <c r="BM675" s="230" t="s">
        <v>1804</v>
      </c>
    </row>
    <row r="676" spans="1:47" s="2" customFormat="1" ht="12">
      <c r="A676" s="38"/>
      <c r="B676" s="39"/>
      <c r="C676" s="40"/>
      <c r="D676" s="232" t="s">
        <v>165</v>
      </c>
      <c r="E676" s="40"/>
      <c r="F676" s="233" t="s">
        <v>1803</v>
      </c>
      <c r="G676" s="40"/>
      <c r="H676" s="40"/>
      <c r="I676" s="136"/>
      <c r="J676" s="40"/>
      <c r="K676" s="40"/>
      <c r="L676" s="44"/>
      <c r="M676" s="234"/>
      <c r="N676" s="235"/>
      <c r="O676" s="84"/>
      <c r="P676" s="84"/>
      <c r="Q676" s="84"/>
      <c r="R676" s="84"/>
      <c r="S676" s="84"/>
      <c r="T676" s="85"/>
      <c r="U676" s="38"/>
      <c r="V676" s="38"/>
      <c r="W676" s="38"/>
      <c r="X676" s="38"/>
      <c r="Y676" s="38"/>
      <c r="Z676" s="38"/>
      <c r="AA676" s="38"/>
      <c r="AB676" s="38"/>
      <c r="AC676" s="38"/>
      <c r="AD676" s="38"/>
      <c r="AE676" s="38"/>
      <c r="AT676" s="17" t="s">
        <v>165</v>
      </c>
      <c r="AU676" s="17" t="s">
        <v>82</v>
      </c>
    </row>
    <row r="677" spans="1:51" s="13" customFormat="1" ht="12">
      <c r="A677" s="13"/>
      <c r="B677" s="236"/>
      <c r="C677" s="237"/>
      <c r="D677" s="232" t="s">
        <v>166</v>
      </c>
      <c r="E677" s="238" t="s">
        <v>19</v>
      </c>
      <c r="F677" s="239" t="s">
        <v>1805</v>
      </c>
      <c r="G677" s="237"/>
      <c r="H677" s="240">
        <v>2.688</v>
      </c>
      <c r="I677" s="241"/>
      <c r="J677" s="237"/>
      <c r="K677" s="237"/>
      <c r="L677" s="242"/>
      <c r="M677" s="243"/>
      <c r="N677" s="244"/>
      <c r="O677" s="244"/>
      <c r="P677" s="244"/>
      <c r="Q677" s="244"/>
      <c r="R677" s="244"/>
      <c r="S677" s="244"/>
      <c r="T677" s="245"/>
      <c r="U677" s="13"/>
      <c r="V677" s="13"/>
      <c r="W677" s="13"/>
      <c r="X677" s="13"/>
      <c r="Y677" s="13"/>
      <c r="Z677" s="13"/>
      <c r="AA677" s="13"/>
      <c r="AB677" s="13"/>
      <c r="AC677" s="13"/>
      <c r="AD677" s="13"/>
      <c r="AE677" s="13"/>
      <c r="AT677" s="246" t="s">
        <v>166</v>
      </c>
      <c r="AU677" s="246" t="s">
        <v>82</v>
      </c>
      <c r="AV677" s="13" t="s">
        <v>85</v>
      </c>
      <c r="AW677" s="13" t="s">
        <v>34</v>
      </c>
      <c r="AX677" s="13" t="s">
        <v>82</v>
      </c>
      <c r="AY677" s="246" t="s">
        <v>158</v>
      </c>
    </row>
    <row r="678" spans="1:65" s="2" customFormat="1" ht="16.5" customHeight="1">
      <c r="A678" s="38"/>
      <c r="B678" s="39"/>
      <c r="C678" s="259" t="s">
        <v>1109</v>
      </c>
      <c r="D678" s="259" t="s">
        <v>199</v>
      </c>
      <c r="E678" s="260" t="s">
        <v>1806</v>
      </c>
      <c r="F678" s="261" t="s">
        <v>1807</v>
      </c>
      <c r="G678" s="262" t="s">
        <v>531</v>
      </c>
      <c r="H678" s="263">
        <v>20</v>
      </c>
      <c r="I678" s="264"/>
      <c r="J678" s="265">
        <f>ROUND(I678*H678,2)</f>
        <v>0</v>
      </c>
      <c r="K678" s="261" t="s">
        <v>213</v>
      </c>
      <c r="L678" s="266"/>
      <c r="M678" s="267" t="s">
        <v>19</v>
      </c>
      <c r="N678" s="268" t="s">
        <v>45</v>
      </c>
      <c r="O678" s="84"/>
      <c r="P678" s="228">
        <f>O678*H678</f>
        <v>0</v>
      </c>
      <c r="Q678" s="228">
        <v>0.001</v>
      </c>
      <c r="R678" s="228">
        <f>Q678*H678</f>
        <v>0.02</v>
      </c>
      <c r="S678" s="228">
        <v>0</v>
      </c>
      <c r="T678" s="229">
        <f>S678*H678</f>
        <v>0</v>
      </c>
      <c r="U678" s="38"/>
      <c r="V678" s="38"/>
      <c r="W678" s="38"/>
      <c r="X678" s="38"/>
      <c r="Y678" s="38"/>
      <c r="Z678" s="38"/>
      <c r="AA678" s="38"/>
      <c r="AB678" s="38"/>
      <c r="AC678" s="38"/>
      <c r="AD678" s="38"/>
      <c r="AE678" s="38"/>
      <c r="AR678" s="230" t="s">
        <v>255</v>
      </c>
      <c r="AT678" s="230" t="s">
        <v>199</v>
      </c>
      <c r="AU678" s="230" t="s">
        <v>82</v>
      </c>
      <c r="AY678" s="17" t="s">
        <v>158</v>
      </c>
      <c r="BE678" s="231">
        <f>IF(N678="základní",J678,0)</f>
        <v>0</v>
      </c>
      <c r="BF678" s="231">
        <f>IF(N678="snížená",J678,0)</f>
        <v>0</v>
      </c>
      <c r="BG678" s="231">
        <f>IF(N678="zákl. přenesená",J678,0)</f>
        <v>0</v>
      </c>
      <c r="BH678" s="231">
        <f>IF(N678="sníž. přenesená",J678,0)</f>
        <v>0</v>
      </c>
      <c r="BI678" s="231">
        <f>IF(N678="nulová",J678,0)</f>
        <v>0</v>
      </c>
      <c r="BJ678" s="17" t="s">
        <v>82</v>
      </c>
      <c r="BK678" s="231">
        <f>ROUND(I678*H678,2)</f>
        <v>0</v>
      </c>
      <c r="BL678" s="17" t="s">
        <v>255</v>
      </c>
      <c r="BM678" s="230" t="s">
        <v>1808</v>
      </c>
    </row>
    <row r="679" spans="1:47" s="2" customFormat="1" ht="12">
      <c r="A679" s="38"/>
      <c r="B679" s="39"/>
      <c r="C679" s="40"/>
      <c r="D679" s="232" t="s">
        <v>165</v>
      </c>
      <c r="E679" s="40"/>
      <c r="F679" s="233" t="s">
        <v>1807</v>
      </c>
      <c r="G679" s="40"/>
      <c r="H679" s="40"/>
      <c r="I679" s="136"/>
      <c r="J679" s="40"/>
      <c r="K679" s="40"/>
      <c r="L679" s="44"/>
      <c r="M679" s="234"/>
      <c r="N679" s="235"/>
      <c r="O679" s="84"/>
      <c r="P679" s="84"/>
      <c r="Q679" s="84"/>
      <c r="R679" s="84"/>
      <c r="S679" s="84"/>
      <c r="T679" s="85"/>
      <c r="U679" s="38"/>
      <c r="V679" s="38"/>
      <c r="W679" s="38"/>
      <c r="X679" s="38"/>
      <c r="Y679" s="38"/>
      <c r="Z679" s="38"/>
      <c r="AA679" s="38"/>
      <c r="AB679" s="38"/>
      <c r="AC679" s="38"/>
      <c r="AD679" s="38"/>
      <c r="AE679" s="38"/>
      <c r="AT679" s="17" t="s">
        <v>165</v>
      </c>
      <c r="AU679" s="17" t="s">
        <v>82</v>
      </c>
    </row>
    <row r="680" spans="1:51" s="13" customFormat="1" ht="12">
      <c r="A680" s="13"/>
      <c r="B680" s="236"/>
      <c r="C680" s="237"/>
      <c r="D680" s="232" t="s">
        <v>166</v>
      </c>
      <c r="E680" s="238" t="s">
        <v>19</v>
      </c>
      <c r="F680" s="239" t="s">
        <v>1809</v>
      </c>
      <c r="G680" s="237"/>
      <c r="H680" s="240">
        <v>20</v>
      </c>
      <c r="I680" s="241"/>
      <c r="J680" s="237"/>
      <c r="K680" s="237"/>
      <c r="L680" s="242"/>
      <c r="M680" s="243"/>
      <c r="N680" s="244"/>
      <c r="O680" s="244"/>
      <c r="P680" s="244"/>
      <c r="Q680" s="244"/>
      <c r="R680" s="244"/>
      <c r="S680" s="244"/>
      <c r="T680" s="245"/>
      <c r="U680" s="13"/>
      <c r="V680" s="13"/>
      <c r="W680" s="13"/>
      <c r="X680" s="13"/>
      <c r="Y680" s="13"/>
      <c r="Z680" s="13"/>
      <c r="AA680" s="13"/>
      <c r="AB680" s="13"/>
      <c r="AC680" s="13"/>
      <c r="AD680" s="13"/>
      <c r="AE680" s="13"/>
      <c r="AT680" s="246" t="s">
        <v>166</v>
      </c>
      <c r="AU680" s="246" t="s">
        <v>82</v>
      </c>
      <c r="AV680" s="13" t="s">
        <v>85</v>
      </c>
      <c r="AW680" s="13" t="s">
        <v>34</v>
      </c>
      <c r="AX680" s="13" t="s">
        <v>82</v>
      </c>
      <c r="AY680" s="246" t="s">
        <v>158</v>
      </c>
    </row>
    <row r="681" spans="1:65" s="2" customFormat="1" ht="16.5" customHeight="1">
      <c r="A681" s="38"/>
      <c r="B681" s="39"/>
      <c r="C681" s="259" t="s">
        <v>1113</v>
      </c>
      <c r="D681" s="259" t="s">
        <v>199</v>
      </c>
      <c r="E681" s="260" t="s">
        <v>1810</v>
      </c>
      <c r="F681" s="261" t="s">
        <v>1811</v>
      </c>
      <c r="G681" s="262" t="s">
        <v>1059</v>
      </c>
      <c r="H681" s="263">
        <v>2.688</v>
      </c>
      <c r="I681" s="264"/>
      <c r="J681" s="265">
        <f>ROUND(I681*H681,2)</f>
        <v>0</v>
      </c>
      <c r="K681" s="261" t="s">
        <v>213</v>
      </c>
      <c r="L681" s="266"/>
      <c r="M681" s="267" t="s">
        <v>19</v>
      </c>
      <c r="N681" s="268" t="s">
        <v>45</v>
      </c>
      <c r="O681" s="84"/>
      <c r="P681" s="228">
        <f>O681*H681</f>
        <v>0</v>
      </c>
      <c r="Q681" s="228">
        <v>1</v>
      </c>
      <c r="R681" s="228">
        <f>Q681*H681</f>
        <v>2.688</v>
      </c>
      <c r="S681" s="228">
        <v>0</v>
      </c>
      <c r="T681" s="229">
        <f>S681*H681</f>
        <v>0</v>
      </c>
      <c r="U681" s="38"/>
      <c r="V681" s="38"/>
      <c r="W681" s="38"/>
      <c r="X681" s="38"/>
      <c r="Y681" s="38"/>
      <c r="Z681" s="38"/>
      <c r="AA681" s="38"/>
      <c r="AB681" s="38"/>
      <c r="AC681" s="38"/>
      <c r="AD681" s="38"/>
      <c r="AE681" s="38"/>
      <c r="AR681" s="230" t="s">
        <v>255</v>
      </c>
      <c r="AT681" s="230" t="s">
        <v>199</v>
      </c>
      <c r="AU681" s="230" t="s">
        <v>82</v>
      </c>
      <c r="AY681" s="17" t="s">
        <v>158</v>
      </c>
      <c r="BE681" s="231">
        <f>IF(N681="základní",J681,0)</f>
        <v>0</v>
      </c>
      <c r="BF681" s="231">
        <f>IF(N681="snížená",J681,0)</f>
        <v>0</v>
      </c>
      <c r="BG681" s="231">
        <f>IF(N681="zákl. přenesená",J681,0)</f>
        <v>0</v>
      </c>
      <c r="BH681" s="231">
        <f>IF(N681="sníž. přenesená",J681,0)</f>
        <v>0</v>
      </c>
      <c r="BI681" s="231">
        <f>IF(N681="nulová",J681,0)</f>
        <v>0</v>
      </c>
      <c r="BJ681" s="17" t="s">
        <v>82</v>
      </c>
      <c r="BK681" s="231">
        <f>ROUND(I681*H681,2)</f>
        <v>0</v>
      </c>
      <c r="BL681" s="17" t="s">
        <v>255</v>
      </c>
      <c r="BM681" s="230" t="s">
        <v>1812</v>
      </c>
    </row>
    <row r="682" spans="1:47" s="2" customFormat="1" ht="12">
      <c r="A682" s="38"/>
      <c r="B682" s="39"/>
      <c r="C682" s="40"/>
      <c r="D682" s="232" t="s">
        <v>165</v>
      </c>
      <c r="E682" s="40"/>
      <c r="F682" s="233" t="s">
        <v>1811</v>
      </c>
      <c r="G682" s="40"/>
      <c r="H682" s="40"/>
      <c r="I682" s="136"/>
      <c r="J682" s="40"/>
      <c r="K682" s="40"/>
      <c r="L682" s="44"/>
      <c r="M682" s="234"/>
      <c r="N682" s="235"/>
      <c r="O682" s="84"/>
      <c r="P682" s="84"/>
      <c r="Q682" s="84"/>
      <c r="R682" s="84"/>
      <c r="S682" s="84"/>
      <c r="T682" s="85"/>
      <c r="U682" s="38"/>
      <c r="V682" s="38"/>
      <c r="W682" s="38"/>
      <c r="X682" s="38"/>
      <c r="Y682" s="38"/>
      <c r="Z682" s="38"/>
      <c r="AA682" s="38"/>
      <c r="AB682" s="38"/>
      <c r="AC682" s="38"/>
      <c r="AD682" s="38"/>
      <c r="AE682" s="38"/>
      <c r="AT682" s="17" t="s">
        <v>165</v>
      </c>
      <c r="AU682" s="17" t="s">
        <v>82</v>
      </c>
    </row>
    <row r="683" spans="1:51" s="13" customFormat="1" ht="12">
      <c r="A683" s="13"/>
      <c r="B683" s="236"/>
      <c r="C683" s="237"/>
      <c r="D683" s="232" t="s">
        <v>166</v>
      </c>
      <c r="E683" s="238" t="s">
        <v>19</v>
      </c>
      <c r="F683" s="239" t="s">
        <v>1805</v>
      </c>
      <c r="G683" s="237"/>
      <c r="H683" s="240">
        <v>2.688</v>
      </c>
      <c r="I683" s="241"/>
      <c r="J683" s="237"/>
      <c r="K683" s="237"/>
      <c r="L683" s="242"/>
      <c r="M683" s="243"/>
      <c r="N683" s="244"/>
      <c r="O683" s="244"/>
      <c r="P683" s="244"/>
      <c r="Q683" s="244"/>
      <c r="R683" s="244"/>
      <c r="S683" s="244"/>
      <c r="T683" s="245"/>
      <c r="U683" s="13"/>
      <c r="V683" s="13"/>
      <c r="W683" s="13"/>
      <c r="X683" s="13"/>
      <c r="Y683" s="13"/>
      <c r="Z683" s="13"/>
      <c r="AA683" s="13"/>
      <c r="AB683" s="13"/>
      <c r="AC683" s="13"/>
      <c r="AD683" s="13"/>
      <c r="AE683" s="13"/>
      <c r="AT683" s="246" t="s">
        <v>166</v>
      </c>
      <c r="AU683" s="246" t="s">
        <v>82</v>
      </c>
      <c r="AV683" s="13" t="s">
        <v>85</v>
      </c>
      <c r="AW683" s="13" t="s">
        <v>34</v>
      </c>
      <c r="AX683" s="13" t="s">
        <v>82</v>
      </c>
      <c r="AY683" s="246" t="s">
        <v>158</v>
      </c>
    </row>
    <row r="684" spans="1:65" s="2" customFormat="1" ht="21.75" customHeight="1">
      <c r="A684" s="38"/>
      <c r="B684" s="39"/>
      <c r="C684" s="219" t="s">
        <v>1119</v>
      </c>
      <c r="D684" s="219" t="s">
        <v>159</v>
      </c>
      <c r="E684" s="220" t="s">
        <v>1813</v>
      </c>
      <c r="F684" s="221" t="s">
        <v>1814</v>
      </c>
      <c r="G684" s="222" t="s">
        <v>162</v>
      </c>
      <c r="H684" s="223">
        <v>30</v>
      </c>
      <c r="I684" s="224"/>
      <c r="J684" s="225">
        <f>ROUND(I684*H684,2)</f>
        <v>0</v>
      </c>
      <c r="K684" s="221" t="s">
        <v>19</v>
      </c>
      <c r="L684" s="44"/>
      <c r="M684" s="226" t="s">
        <v>19</v>
      </c>
      <c r="N684" s="227" t="s">
        <v>45</v>
      </c>
      <c r="O684" s="84"/>
      <c r="P684" s="228">
        <f>O684*H684</f>
        <v>0</v>
      </c>
      <c r="Q684" s="228">
        <v>0</v>
      </c>
      <c r="R684" s="228">
        <f>Q684*H684</f>
        <v>0</v>
      </c>
      <c r="S684" s="228">
        <v>0</v>
      </c>
      <c r="T684" s="229">
        <f>S684*H684</f>
        <v>0</v>
      </c>
      <c r="U684" s="38"/>
      <c r="V684" s="38"/>
      <c r="W684" s="38"/>
      <c r="X684" s="38"/>
      <c r="Y684" s="38"/>
      <c r="Z684" s="38"/>
      <c r="AA684" s="38"/>
      <c r="AB684" s="38"/>
      <c r="AC684" s="38"/>
      <c r="AD684" s="38"/>
      <c r="AE684" s="38"/>
      <c r="AR684" s="230" t="s">
        <v>236</v>
      </c>
      <c r="AT684" s="230" t="s">
        <v>159</v>
      </c>
      <c r="AU684" s="230" t="s">
        <v>82</v>
      </c>
      <c r="AY684" s="17" t="s">
        <v>158</v>
      </c>
      <c r="BE684" s="231">
        <f>IF(N684="základní",J684,0)</f>
        <v>0</v>
      </c>
      <c r="BF684" s="231">
        <f>IF(N684="snížená",J684,0)</f>
        <v>0</v>
      </c>
      <c r="BG684" s="231">
        <f>IF(N684="zákl. přenesená",J684,0)</f>
        <v>0</v>
      </c>
      <c r="BH684" s="231">
        <f>IF(N684="sníž. přenesená",J684,0)</f>
        <v>0</v>
      </c>
      <c r="BI684" s="231">
        <f>IF(N684="nulová",J684,0)</f>
        <v>0</v>
      </c>
      <c r="BJ684" s="17" t="s">
        <v>82</v>
      </c>
      <c r="BK684" s="231">
        <f>ROUND(I684*H684,2)</f>
        <v>0</v>
      </c>
      <c r="BL684" s="17" t="s">
        <v>236</v>
      </c>
      <c r="BM684" s="230" t="s">
        <v>1815</v>
      </c>
    </row>
    <row r="685" spans="1:47" s="2" customFormat="1" ht="12">
      <c r="A685" s="38"/>
      <c r="B685" s="39"/>
      <c r="C685" s="40"/>
      <c r="D685" s="232" t="s">
        <v>165</v>
      </c>
      <c r="E685" s="40"/>
      <c r="F685" s="233" t="s">
        <v>1814</v>
      </c>
      <c r="G685" s="40"/>
      <c r="H685" s="40"/>
      <c r="I685" s="136"/>
      <c r="J685" s="40"/>
      <c r="K685" s="40"/>
      <c r="L685" s="44"/>
      <c r="M685" s="234"/>
      <c r="N685" s="235"/>
      <c r="O685" s="84"/>
      <c r="P685" s="84"/>
      <c r="Q685" s="84"/>
      <c r="R685" s="84"/>
      <c r="S685" s="84"/>
      <c r="T685" s="85"/>
      <c r="U685" s="38"/>
      <c r="V685" s="38"/>
      <c r="W685" s="38"/>
      <c r="X685" s="38"/>
      <c r="Y685" s="38"/>
      <c r="Z685" s="38"/>
      <c r="AA685" s="38"/>
      <c r="AB685" s="38"/>
      <c r="AC685" s="38"/>
      <c r="AD685" s="38"/>
      <c r="AE685" s="38"/>
      <c r="AT685" s="17" t="s">
        <v>165</v>
      </c>
      <c r="AU685" s="17" t="s">
        <v>82</v>
      </c>
    </row>
    <row r="686" spans="1:47" s="2" customFormat="1" ht="12">
      <c r="A686" s="38"/>
      <c r="B686" s="39"/>
      <c r="C686" s="40"/>
      <c r="D686" s="232" t="s">
        <v>216</v>
      </c>
      <c r="E686" s="40"/>
      <c r="F686" s="258" t="s">
        <v>1118</v>
      </c>
      <c r="G686" s="40"/>
      <c r="H686" s="40"/>
      <c r="I686" s="136"/>
      <c r="J686" s="40"/>
      <c r="K686" s="40"/>
      <c r="L686" s="44"/>
      <c r="M686" s="234"/>
      <c r="N686" s="235"/>
      <c r="O686" s="84"/>
      <c r="P686" s="84"/>
      <c r="Q686" s="84"/>
      <c r="R686" s="84"/>
      <c r="S686" s="84"/>
      <c r="T686" s="85"/>
      <c r="U686" s="38"/>
      <c r="V686" s="38"/>
      <c r="W686" s="38"/>
      <c r="X686" s="38"/>
      <c r="Y686" s="38"/>
      <c r="Z686" s="38"/>
      <c r="AA686" s="38"/>
      <c r="AB686" s="38"/>
      <c r="AC686" s="38"/>
      <c r="AD686" s="38"/>
      <c r="AE686" s="38"/>
      <c r="AT686" s="17" t="s">
        <v>216</v>
      </c>
      <c r="AU686" s="17" t="s">
        <v>82</v>
      </c>
    </row>
    <row r="687" spans="1:51" s="13" customFormat="1" ht="12">
      <c r="A687" s="13"/>
      <c r="B687" s="236"/>
      <c r="C687" s="237"/>
      <c r="D687" s="232" t="s">
        <v>166</v>
      </c>
      <c r="E687" s="238" t="s">
        <v>19</v>
      </c>
      <c r="F687" s="239" t="s">
        <v>1788</v>
      </c>
      <c r="G687" s="237"/>
      <c r="H687" s="240">
        <v>30</v>
      </c>
      <c r="I687" s="241"/>
      <c r="J687" s="237"/>
      <c r="K687" s="237"/>
      <c r="L687" s="242"/>
      <c r="M687" s="243"/>
      <c r="N687" s="244"/>
      <c r="O687" s="244"/>
      <c r="P687" s="244"/>
      <c r="Q687" s="244"/>
      <c r="R687" s="244"/>
      <c r="S687" s="244"/>
      <c r="T687" s="245"/>
      <c r="U687" s="13"/>
      <c r="V687" s="13"/>
      <c r="W687" s="13"/>
      <c r="X687" s="13"/>
      <c r="Y687" s="13"/>
      <c r="Z687" s="13"/>
      <c r="AA687" s="13"/>
      <c r="AB687" s="13"/>
      <c r="AC687" s="13"/>
      <c r="AD687" s="13"/>
      <c r="AE687" s="13"/>
      <c r="AT687" s="246" t="s">
        <v>166</v>
      </c>
      <c r="AU687" s="246" t="s">
        <v>82</v>
      </c>
      <c r="AV687" s="13" t="s">
        <v>85</v>
      </c>
      <c r="AW687" s="13" t="s">
        <v>34</v>
      </c>
      <c r="AX687" s="13" t="s">
        <v>82</v>
      </c>
      <c r="AY687" s="246" t="s">
        <v>158</v>
      </c>
    </row>
    <row r="688" spans="1:65" s="2" customFormat="1" ht="16.5" customHeight="1">
      <c r="A688" s="38"/>
      <c r="B688" s="39"/>
      <c r="C688" s="219" t="s">
        <v>1125</v>
      </c>
      <c r="D688" s="219" t="s">
        <v>159</v>
      </c>
      <c r="E688" s="220" t="s">
        <v>1099</v>
      </c>
      <c r="F688" s="221" t="s">
        <v>1100</v>
      </c>
      <c r="G688" s="222" t="s">
        <v>202</v>
      </c>
      <c r="H688" s="223">
        <v>4</v>
      </c>
      <c r="I688" s="224"/>
      <c r="J688" s="225">
        <f>ROUND(I688*H688,2)</f>
        <v>0</v>
      </c>
      <c r="K688" s="221" t="s">
        <v>213</v>
      </c>
      <c r="L688" s="44"/>
      <c r="M688" s="226" t="s">
        <v>19</v>
      </c>
      <c r="N688" s="227" t="s">
        <v>45</v>
      </c>
      <c r="O688" s="84"/>
      <c r="P688" s="228">
        <f>O688*H688</f>
        <v>0</v>
      </c>
      <c r="Q688" s="228">
        <v>0</v>
      </c>
      <c r="R688" s="228">
        <f>Q688*H688</f>
        <v>0</v>
      </c>
      <c r="S688" s="228">
        <v>0</v>
      </c>
      <c r="T688" s="229">
        <f>S688*H688</f>
        <v>0</v>
      </c>
      <c r="U688" s="38"/>
      <c r="V688" s="38"/>
      <c r="W688" s="38"/>
      <c r="X688" s="38"/>
      <c r="Y688" s="38"/>
      <c r="Z688" s="38"/>
      <c r="AA688" s="38"/>
      <c r="AB688" s="38"/>
      <c r="AC688" s="38"/>
      <c r="AD688" s="38"/>
      <c r="AE688" s="38"/>
      <c r="AR688" s="230" t="s">
        <v>236</v>
      </c>
      <c r="AT688" s="230" t="s">
        <v>159</v>
      </c>
      <c r="AU688" s="230" t="s">
        <v>82</v>
      </c>
      <c r="AY688" s="17" t="s">
        <v>158</v>
      </c>
      <c r="BE688" s="231">
        <f>IF(N688="základní",J688,0)</f>
        <v>0</v>
      </c>
      <c r="BF688" s="231">
        <f>IF(N688="snížená",J688,0)</f>
        <v>0</v>
      </c>
      <c r="BG688" s="231">
        <f>IF(N688="zákl. přenesená",J688,0)</f>
        <v>0</v>
      </c>
      <c r="BH688" s="231">
        <f>IF(N688="sníž. přenesená",J688,0)</f>
        <v>0</v>
      </c>
      <c r="BI688" s="231">
        <f>IF(N688="nulová",J688,0)</f>
        <v>0</v>
      </c>
      <c r="BJ688" s="17" t="s">
        <v>82</v>
      </c>
      <c r="BK688" s="231">
        <f>ROUND(I688*H688,2)</f>
        <v>0</v>
      </c>
      <c r="BL688" s="17" t="s">
        <v>236</v>
      </c>
      <c r="BM688" s="230" t="s">
        <v>1816</v>
      </c>
    </row>
    <row r="689" spans="1:47" s="2" customFormat="1" ht="12">
      <c r="A689" s="38"/>
      <c r="B689" s="39"/>
      <c r="C689" s="40"/>
      <c r="D689" s="232" t="s">
        <v>165</v>
      </c>
      <c r="E689" s="40"/>
      <c r="F689" s="233" t="s">
        <v>1102</v>
      </c>
      <c r="G689" s="40"/>
      <c r="H689" s="40"/>
      <c r="I689" s="136"/>
      <c r="J689" s="40"/>
      <c r="K689" s="40"/>
      <c r="L689" s="44"/>
      <c r="M689" s="234"/>
      <c r="N689" s="235"/>
      <c r="O689" s="84"/>
      <c r="P689" s="84"/>
      <c r="Q689" s="84"/>
      <c r="R689" s="84"/>
      <c r="S689" s="84"/>
      <c r="T689" s="85"/>
      <c r="U689" s="38"/>
      <c r="V689" s="38"/>
      <c r="W689" s="38"/>
      <c r="X689" s="38"/>
      <c r="Y689" s="38"/>
      <c r="Z689" s="38"/>
      <c r="AA689" s="38"/>
      <c r="AB689" s="38"/>
      <c r="AC689" s="38"/>
      <c r="AD689" s="38"/>
      <c r="AE689" s="38"/>
      <c r="AT689" s="17" t="s">
        <v>165</v>
      </c>
      <c r="AU689" s="17" t="s">
        <v>82</v>
      </c>
    </row>
    <row r="690" spans="1:51" s="13" customFormat="1" ht="12">
      <c r="A690" s="13"/>
      <c r="B690" s="236"/>
      <c r="C690" s="237"/>
      <c r="D690" s="232" t="s">
        <v>166</v>
      </c>
      <c r="E690" s="238" t="s">
        <v>19</v>
      </c>
      <c r="F690" s="239" t="s">
        <v>1729</v>
      </c>
      <c r="G690" s="237"/>
      <c r="H690" s="240">
        <v>4</v>
      </c>
      <c r="I690" s="241"/>
      <c r="J690" s="237"/>
      <c r="K690" s="237"/>
      <c r="L690" s="242"/>
      <c r="M690" s="243"/>
      <c r="N690" s="244"/>
      <c r="O690" s="244"/>
      <c r="P690" s="244"/>
      <c r="Q690" s="244"/>
      <c r="R690" s="244"/>
      <c r="S690" s="244"/>
      <c r="T690" s="245"/>
      <c r="U690" s="13"/>
      <c r="V690" s="13"/>
      <c r="W690" s="13"/>
      <c r="X690" s="13"/>
      <c r="Y690" s="13"/>
      <c r="Z690" s="13"/>
      <c r="AA690" s="13"/>
      <c r="AB690" s="13"/>
      <c r="AC690" s="13"/>
      <c r="AD690" s="13"/>
      <c r="AE690" s="13"/>
      <c r="AT690" s="246" t="s">
        <v>166</v>
      </c>
      <c r="AU690" s="246" t="s">
        <v>82</v>
      </c>
      <c r="AV690" s="13" t="s">
        <v>85</v>
      </c>
      <c r="AW690" s="13" t="s">
        <v>34</v>
      </c>
      <c r="AX690" s="13" t="s">
        <v>82</v>
      </c>
      <c r="AY690" s="246" t="s">
        <v>158</v>
      </c>
    </row>
    <row r="691" spans="1:63" s="12" customFormat="1" ht="25.9" customHeight="1">
      <c r="A691" s="12"/>
      <c r="B691" s="205"/>
      <c r="C691" s="206"/>
      <c r="D691" s="207" t="s">
        <v>73</v>
      </c>
      <c r="E691" s="208" t="s">
        <v>1247</v>
      </c>
      <c r="F691" s="208" t="s">
        <v>1248</v>
      </c>
      <c r="G691" s="206"/>
      <c r="H691" s="206"/>
      <c r="I691" s="209"/>
      <c r="J691" s="210">
        <f>BK691</f>
        <v>0</v>
      </c>
      <c r="K691" s="206"/>
      <c r="L691" s="211"/>
      <c r="M691" s="212"/>
      <c r="N691" s="213"/>
      <c r="O691" s="213"/>
      <c r="P691" s="214">
        <f>SUM(P692:P695)</f>
        <v>0</v>
      </c>
      <c r="Q691" s="213"/>
      <c r="R691" s="214">
        <f>SUM(R692:R695)</f>
        <v>0</v>
      </c>
      <c r="S691" s="213"/>
      <c r="T691" s="215">
        <f>SUM(T692:T695)</f>
        <v>0</v>
      </c>
      <c r="U691" s="12"/>
      <c r="V691" s="12"/>
      <c r="W691" s="12"/>
      <c r="X691" s="12"/>
      <c r="Y691" s="12"/>
      <c r="Z691" s="12"/>
      <c r="AA691" s="12"/>
      <c r="AB691" s="12"/>
      <c r="AC691" s="12"/>
      <c r="AD691" s="12"/>
      <c r="AE691" s="12"/>
      <c r="AR691" s="216" t="s">
        <v>163</v>
      </c>
      <c r="AT691" s="217" t="s">
        <v>73</v>
      </c>
      <c r="AU691" s="217" t="s">
        <v>74</v>
      </c>
      <c r="AY691" s="216" t="s">
        <v>158</v>
      </c>
      <c r="BK691" s="218">
        <f>SUM(BK692:BK695)</f>
        <v>0</v>
      </c>
    </row>
    <row r="692" spans="1:65" s="2" customFormat="1" ht="16.5" customHeight="1">
      <c r="A692" s="38"/>
      <c r="B692" s="39"/>
      <c r="C692" s="219" t="s">
        <v>1131</v>
      </c>
      <c r="D692" s="219" t="s">
        <v>159</v>
      </c>
      <c r="E692" s="220" t="s">
        <v>1258</v>
      </c>
      <c r="F692" s="221" t="s">
        <v>1259</v>
      </c>
      <c r="G692" s="222" t="s">
        <v>1252</v>
      </c>
      <c r="H692" s="223">
        <v>80</v>
      </c>
      <c r="I692" s="224"/>
      <c r="J692" s="225">
        <f>ROUND(I692*H692,2)</f>
        <v>0</v>
      </c>
      <c r="K692" s="221" t="s">
        <v>213</v>
      </c>
      <c r="L692" s="44"/>
      <c r="M692" s="226" t="s">
        <v>19</v>
      </c>
      <c r="N692" s="227" t="s">
        <v>45</v>
      </c>
      <c r="O692" s="84"/>
      <c r="P692" s="228">
        <f>O692*H692</f>
        <v>0</v>
      </c>
      <c r="Q692" s="228">
        <v>0</v>
      </c>
      <c r="R692" s="228">
        <f>Q692*H692</f>
        <v>0</v>
      </c>
      <c r="S692" s="228">
        <v>0</v>
      </c>
      <c r="T692" s="229">
        <f>S692*H692</f>
        <v>0</v>
      </c>
      <c r="U692" s="38"/>
      <c r="V692" s="38"/>
      <c r="W692" s="38"/>
      <c r="X692" s="38"/>
      <c r="Y692" s="38"/>
      <c r="Z692" s="38"/>
      <c r="AA692" s="38"/>
      <c r="AB692" s="38"/>
      <c r="AC692" s="38"/>
      <c r="AD692" s="38"/>
      <c r="AE692" s="38"/>
      <c r="AR692" s="230" t="s">
        <v>249</v>
      </c>
      <c r="AT692" s="230" t="s">
        <v>159</v>
      </c>
      <c r="AU692" s="230" t="s">
        <v>82</v>
      </c>
      <c r="AY692" s="17" t="s">
        <v>158</v>
      </c>
      <c r="BE692" s="231">
        <f>IF(N692="základní",J692,0)</f>
        <v>0</v>
      </c>
      <c r="BF692" s="231">
        <f>IF(N692="snížená",J692,0)</f>
        <v>0</v>
      </c>
      <c r="BG692" s="231">
        <f>IF(N692="zákl. přenesená",J692,0)</f>
        <v>0</v>
      </c>
      <c r="BH692" s="231">
        <f>IF(N692="sníž. přenesená",J692,0)</f>
        <v>0</v>
      </c>
      <c r="BI692" s="231">
        <f>IF(N692="nulová",J692,0)</f>
        <v>0</v>
      </c>
      <c r="BJ692" s="17" t="s">
        <v>82</v>
      </c>
      <c r="BK692" s="231">
        <f>ROUND(I692*H692,2)</f>
        <v>0</v>
      </c>
      <c r="BL692" s="17" t="s">
        <v>249</v>
      </c>
      <c r="BM692" s="230" t="s">
        <v>1488</v>
      </c>
    </row>
    <row r="693" spans="1:47" s="2" customFormat="1" ht="12">
      <c r="A693" s="38"/>
      <c r="B693" s="39"/>
      <c r="C693" s="40"/>
      <c r="D693" s="232" t="s">
        <v>165</v>
      </c>
      <c r="E693" s="40"/>
      <c r="F693" s="233" t="s">
        <v>1261</v>
      </c>
      <c r="G693" s="40"/>
      <c r="H693" s="40"/>
      <c r="I693" s="136"/>
      <c r="J693" s="40"/>
      <c r="K693" s="40"/>
      <c r="L693" s="44"/>
      <c r="M693" s="234"/>
      <c r="N693" s="235"/>
      <c r="O693" s="84"/>
      <c r="P693" s="84"/>
      <c r="Q693" s="84"/>
      <c r="R693" s="84"/>
      <c r="S693" s="84"/>
      <c r="T693" s="85"/>
      <c r="U693" s="38"/>
      <c r="V693" s="38"/>
      <c r="W693" s="38"/>
      <c r="X693" s="38"/>
      <c r="Y693" s="38"/>
      <c r="Z693" s="38"/>
      <c r="AA693" s="38"/>
      <c r="AB693" s="38"/>
      <c r="AC693" s="38"/>
      <c r="AD693" s="38"/>
      <c r="AE693" s="38"/>
      <c r="AT693" s="17" t="s">
        <v>165</v>
      </c>
      <c r="AU693" s="17" t="s">
        <v>82</v>
      </c>
    </row>
    <row r="694" spans="1:47" s="2" customFormat="1" ht="12">
      <c r="A694" s="38"/>
      <c r="B694" s="39"/>
      <c r="C694" s="40"/>
      <c r="D694" s="232" t="s">
        <v>181</v>
      </c>
      <c r="E694" s="40"/>
      <c r="F694" s="258" t="s">
        <v>1489</v>
      </c>
      <c r="G694" s="40"/>
      <c r="H694" s="40"/>
      <c r="I694" s="136"/>
      <c r="J694" s="40"/>
      <c r="K694" s="40"/>
      <c r="L694" s="44"/>
      <c r="M694" s="234"/>
      <c r="N694" s="235"/>
      <c r="O694" s="84"/>
      <c r="P694" s="84"/>
      <c r="Q694" s="84"/>
      <c r="R694" s="84"/>
      <c r="S694" s="84"/>
      <c r="T694" s="85"/>
      <c r="U694" s="38"/>
      <c r="V694" s="38"/>
      <c r="W694" s="38"/>
      <c r="X694" s="38"/>
      <c r="Y694" s="38"/>
      <c r="Z694" s="38"/>
      <c r="AA694" s="38"/>
      <c r="AB694" s="38"/>
      <c r="AC694" s="38"/>
      <c r="AD694" s="38"/>
      <c r="AE694" s="38"/>
      <c r="AT694" s="17" t="s">
        <v>181</v>
      </c>
      <c r="AU694" s="17" t="s">
        <v>82</v>
      </c>
    </row>
    <row r="695" spans="1:51" s="13" customFormat="1" ht="12">
      <c r="A695" s="13"/>
      <c r="B695" s="236"/>
      <c r="C695" s="237"/>
      <c r="D695" s="232" t="s">
        <v>166</v>
      </c>
      <c r="E695" s="238" t="s">
        <v>19</v>
      </c>
      <c r="F695" s="239" t="s">
        <v>1817</v>
      </c>
      <c r="G695" s="237"/>
      <c r="H695" s="240">
        <v>80</v>
      </c>
      <c r="I695" s="241"/>
      <c r="J695" s="237"/>
      <c r="K695" s="237"/>
      <c r="L695" s="242"/>
      <c r="M695" s="243"/>
      <c r="N695" s="244"/>
      <c r="O695" s="244"/>
      <c r="P695" s="244"/>
      <c r="Q695" s="244"/>
      <c r="R695" s="244"/>
      <c r="S695" s="244"/>
      <c r="T695" s="245"/>
      <c r="U695" s="13"/>
      <c r="V695" s="13"/>
      <c r="W695" s="13"/>
      <c r="X695" s="13"/>
      <c r="Y695" s="13"/>
      <c r="Z695" s="13"/>
      <c r="AA695" s="13"/>
      <c r="AB695" s="13"/>
      <c r="AC695" s="13"/>
      <c r="AD695" s="13"/>
      <c r="AE695" s="13"/>
      <c r="AT695" s="246" t="s">
        <v>166</v>
      </c>
      <c r="AU695" s="246" t="s">
        <v>82</v>
      </c>
      <c r="AV695" s="13" t="s">
        <v>85</v>
      </c>
      <c r="AW695" s="13" t="s">
        <v>34</v>
      </c>
      <c r="AX695" s="13" t="s">
        <v>82</v>
      </c>
      <c r="AY695" s="246" t="s">
        <v>158</v>
      </c>
    </row>
    <row r="696" spans="1:63" s="12" customFormat="1" ht="25.9" customHeight="1">
      <c r="A696" s="12"/>
      <c r="B696" s="205"/>
      <c r="C696" s="206"/>
      <c r="D696" s="207" t="s">
        <v>73</v>
      </c>
      <c r="E696" s="208" t="s">
        <v>1262</v>
      </c>
      <c r="F696" s="208" t="s">
        <v>1263</v>
      </c>
      <c r="G696" s="206"/>
      <c r="H696" s="206"/>
      <c r="I696" s="209"/>
      <c r="J696" s="210">
        <f>BK696</f>
        <v>0</v>
      </c>
      <c r="K696" s="206"/>
      <c r="L696" s="211"/>
      <c r="M696" s="212"/>
      <c r="N696" s="213"/>
      <c r="O696" s="213"/>
      <c r="P696" s="214">
        <f>P697</f>
        <v>0</v>
      </c>
      <c r="Q696" s="213"/>
      <c r="R696" s="214">
        <f>R697</f>
        <v>0</v>
      </c>
      <c r="S696" s="213"/>
      <c r="T696" s="215">
        <f>T697</f>
        <v>0</v>
      </c>
      <c r="U696" s="12"/>
      <c r="V696" s="12"/>
      <c r="W696" s="12"/>
      <c r="X696" s="12"/>
      <c r="Y696" s="12"/>
      <c r="Z696" s="12"/>
      <c r="AA696" s="12"/>
      <c r="AB696" s="12"/>
      <c r="AC696" s="12"/>
      <c r="AD696" s="12"/>
      <c r="AE696" s="12"/>
      <c r="AR696" s="216" t="s">
        <v>191</v>
      </c>
      <c r="AT696" s="217" t="s">
        <v>73</v>
      </c>
      <c r="AU696" s="217" t="s">
        <v>74</v>
      </c>
      <c r="AY696" s="216" t="s">
        <v>158</v>
      </c>
      <c r="BK696" s="218">
        <f>BK697</f>
        <v>0</v>
      </c>
    </row>
    <row r="697" spans="1:63" s="12" customFormat="1" ht="22.8" customHeight="1">
      <c r="A697" s="12"/>
      <c r="B697" s="205"/>
      <c r="C697" s="206"/>
      <c r="D697" s="207" t="s">
        <v>73</v>
      </c>
      <c r="E697" s="269" t="s">
        <v>1264</v>
      </c>
      <c r="F697" s="269" t="s">
        <v>1265</v>
      </c>
      <c r="G697" s="206"/>
      <c r="H697" s="206"/>
      <c r="I697" s="209"/>
      <c r="J697" s="270">
        <f>BK697</f>
        <v>0</v>
      </c>
      <c r="K697" s="206"/>
      <c r="L697" s="211"/>
      <c r="M697" s="212"/>
      <c r="N697" s="213"/>
      <c r="O697" s="213"/>
      <c r="P697" s="214">
        <f>SUM(P698:P709)</f>
        <v>0</v>
      </c>
      <c r="Q697" s="213"/>
      <c r="R697" s="214">
        <f>SUM(R698:R709)</f>
        <v>0</v>
      </c>
      <c r="S697" s="213"/>
      <c r="T697" s="215">
        <f>SUM(T698:T709)</f>
        <v>0</v>
      </c>
      <c r="U697" s="12"/>
      <c r="V697" s="12"/>
      <c r="W697" s="12"/>
      <c r="X697" s="12"/>
      <c r="Y697" s="12"/>
      <c r="Z697" s="12"/>
      <c r="AA697" s="12"/>
      <c r="AB697" s="12"/>
      <c r="AC697" s="12"/>
      <c r="AD697" s="12"/>
      <c r="AE697" s="12"/>
      <c r="AR697" s="216" t="s">
        <v>191</v>
      </c>
      <c r="AT697" s="217" t="s">
        <v>73</v>
      </c>
      <c r="AU697" s="217" t="s">
        <v>82</v>
      </c>
      <c r="AY697" s="216" t="s">
        <v>158</v>
      </c>
      <c r="BK697" s="218">
        <f>SUM(BK698:BK709)</f>
        <v>0</v>
      </c>
    </row>
    <row r="698" spans="1:65" s="2" customFormat="1" ht="16.5" customHeight="1">
      <c r="A698" s="38"/>
      <c r="B698" s="39"/>
      <c r="C698" s="219" t="s">
        <v>1136</v>
      </c>
      <c r="D698" s="219" t="s">
        <v>159</v>
      </c>
      <c r="E698" s="220" t="s">
        <v>1267</v>
      </c>
      <c r="F698" s="221" t="s">
        <v>1268</v>
      </c>
      <c r="G698" s="222" t="s">
        <v>1269</v>
      </c>
      <c r="H698" s="223">
        <v>1</v>
      </c>
      <c r="I698" s="224"/>
      <c r="J698" s="225">
        <f>ROUND(I698*H698,2)</f>
        <v>0</v>
      </c>
      <c r="K698" s="221" t="s">
        <v>213</v>
      </c>
      <c r="L698" s="44"/>
      <c r="M698" s="226" t="s">
        <v>19</v>
      </c>
      <c r="N698" s="227" t="s">
        <v>45</v>
      </c>
      <c r="O698" s="84"/>
      <c r="P698" s="228">
        <f>O698*H698</f>
        <v>0</v>
      </c>
      <c r="Q698" s="228">
        <v>0</v>
      </c>
      <c r="R698" s="228">
        <f>Q698*H698</f>
        <v>0</v>
      </c>
      <c r="S698" s="228">
        <v>0</v>
      </c>
      <c r="T698" s="229">
        <f>S698*H698</f>
        <v>0</v>
      </c>
      <c r="U698" s="38"/>
      <c r="V698" s="38"/>
      <c r="W698" s="38"/>
      <c r="X698" s="38"/>
      <c r="Y698" s="38"/>
      <c r="Z698" s="38"/>
      <c r="AA698" s="38"/>
      <c r="AB698" s="38"/>
      <c r="AC698" s="38"/>
      <c r="AD698" s="38"/>
      <c r="AE698" s="38"/>
      <c r="AR698" s="230" t="s">
        <v>1270</v>
      </c>
      <c r="AT698" s="230" t="s">
        <v>159</v>
      </c>
      <c r="AU698" s="230" t="s">
        <v>85</v>
      </c>
      <c r="AY698" s="17" t="s">
        <v>158</v>
      </c>
      <c r="BE698" s="231">
        <f>IF(N698="základní",J698,0)</f>
        <v>0</v>
      </c>
      <c r="BF698" s="231">
        <f>IF(N698="snížená",J698,0)</f>
        <v>0</v>
      </c>
      <c r="BG698" s="231">
        <f>IF(N698="zákl. přenesená",J698,0)</f>
        <v>0</v>
      </c>
      <c r="BH698" s="231">
        <f>IF(N698="sníž. přenesená",J698,0)</f>
        <v>0</v>
      </c>
      <c r="BI698" s="231">
        <f>IF(N698="nulová",J698,0)</f>
        <v>0</v>
      </c>
      <c r="BJ698" s="17" t="s">
        <v>82</v>
      </c>
      <c r="BK698" s="231">
        <f>ROUND(I698*H698,2)</f>
        <v>0</v>
      </c>
      <c r="BL698" s="17" t="s">
        <v>1270</v>
      </c>
      <c r="BM698" s="230" t="s">
        <v>1818</v>
      </c>
    </row>
    <row r="699" spans="1:47" s="2" customFormat="1" ht="12">
      <c r="A699" s="38"/>
      <c r="B699" s="39"/>
      <c r="C699" s="40"/>
      <c r="D699" s="232" t="s">
        <v>165</v>
      </c>
      <c r="E699" s="40"/>
      <c r="F699" s="233" t="s">
        <v>1272</v>
      </c>
      <c r="G699" s="40"/>
      <c r="H699" s="40"/>
      <c r="I699" s="136"/>
      <c r="J699" s="40"/>
      <c r="K699" s="40"/>
      <c r="L699" s="44"/>
      <c r="M699" s="234"/>
      <c r="N699" s="235"/>
      <c r="O699" s="84"/>
      <c r="P699" s="84"/>
      <c r="Q699" s="84"/>
      <c r="R699" s="84"/>
      <c r="S699" s="84"/>
      <c r="T699" s="85"/>
      <c r="U699" s="38"/>
      <c r="V699" s="38"/>
      <c r="W699" s="38"/>
      <c r="X699" s="38"/>
      <c r="Y699" s="38"/>
      <c r="Z699" s="38"/>
      <c r="AA699" s="38"/>
      <c r="AB699" s="38"/>
      <c r="AC699" s="38"/>
      <c r="AD699" s="38"/>
      <c r="AE699" s="38"/>
      <c r="AT699" s="17" t="s">
        <v>165</v>
      </c>
      <c r="AU699" s="17" t="s">
        <v>85</v>
      </c>
    </row>
    <row r="700" spans="1:65" s="2" customFormat="1" ht="16.5" customHeight="1">
      <c r="A700" s="38"/>
      <c r="B700" s="39"/>
      <c r="C700" s="219" t="s">
        <v>1140</v>
      </c>
      <c r="D700" s="219" t="s">
        <v>159</v>
      </c>
      <c r="E700" s="220" t="s">
        <v>1274</v>
      </c>
      <c r="F700" s="221" t="s">
        <v>1275</v>
      </c>
      <c r="G700" s="222" t="s">
        <v>1269</v>
      </c>
      <c r="H700" s="223">
        <v>1</v>
      </c>
      <c r="I700" s="224"/>
      <c r="J700" s="225">
        <f>ROUND(I700*H700,2)</f>
        <v>0</v>
      </c>
      <c r="K700" s="221" t="s">
        <v>213</v>
      </c>
      <c r="L700" s="44"/>
      <c r="M700" s="226" t="s">
        <v>19</v>
      </c>
      <c r="N700" s="227" t="s">
        <v>45</v>
      </c>
      <c r="O700" s="84"/>
      <c r="P700" s="228">
        <f>O700*H700</f>
        <v>0</v>
      </c>
      <c r="Q700" s="228">
        <v>0</v>
      </c>
      <c r="R700" s="228">
        <f>Q700*H700</f>
        <v>0</v>
      </c>
      <c r="S700" s="228">
        <v>0</v>
      </c>
      <c r="T700" s="229">
        <f>S700*H700</f>
        <v>0</v>
      </c>
      <c r="U700" s="38"/>
      <c r="V700" s="38"/>
      <c r="W700" s="38"/>
      <c r="X700" s="38"/>
      <c r="Y700" s="38"/>
      <c r="Z700" s="38"/>
      <c r="AA700" s="38"/>
      <c r="AB700" s="38"/>
      <c r="AC700" s="38"/>
      <c r="AD700" s="38"/>
      <c r="AE700" s="38"/>
      <c r="AR700" s="230" t="s">
        <v>1270</v>
      </c>
      <c r="AT700" s="230" t="s">
        <v>159</v>
      </c>
      <c r="AU700" s="230" t="s">
        <v>85</v>
      </c>
      <c r="AY700" s="17" t="s">
        <v>158</v>
      </c>
      <c r="BE700" s="231">
        <f>IF(N700="základní",J700,0)</f>
        <v>0</v>
      </c>
      <c r="BF700" s="231">
        <f>IF(N700="snížená",J700,0)</f>
        <v>0</v>
      </c>
      <c r="BG700" s="231">
        <f>IF(N700="zákl. přenesená",J700,0)</f>
        <v>0</v>
      </c>
      <c r="BH700" s="231">
        <f>IF(N700="sníž. přenesená",J700,0)</f>
        <v>0</v>
      </c>
      <c r="BI700" s="231">
        <f>IF(N700="nulová",J700,0)</f>
        <v>0</v>
      </c>
      <c r="BJ700" s="17" t="s">
        <v>82</v>
      </c>
      <c r="BK700" s="231">
        <f>ROUND(I700*H700,2)</f>
        <v>0</v>
      </c>
      <c r="BL700" s="17" t="s">
        <v>1270</v>
      </c>
      <c r="BM700" s="230" t="s">
        <v>1819</v>
      </c>
    </row>
    <row r="701" spans="1:47" s="2" customFormat="1" ht="12">
      <c r="A701" s="38"/>
      <c r="B701" s="39"/>
      <c r="C701" s="40"/>
      <c r="D701" s="232" t="s">
        <v>165</v>
      </c>
      <c r="E701" s="40"/>
      <c r="F701" s="233" t="s">
        <v>1275</v>
      </c>
      <c r="G701" s="40"/>
      <c r="H701" s="40"/>
      <c r="I701" s="136"/>
      <c r="J701" s="40"/>
      <c r="K701" s="40"/>
      <c r="L701" s="44"/>
      <c r="M701" s="234"/>
      <c r="N701" s="235"/>
      <c r="O701" s="84"/>
      <c r="P701" s="84"/>
      <c r="Q701" s="84"/>
      <c r="R701" s="84"/>
      <c r="S701" s="84"/>
      <c r="T701" s="85"/>
      <c r="U701" s="38"/>
      <c r="V701" s="38"/>
      <c r="W701" s="38"/>
      <c r="X701" s="38"/>
      <c r="Y701" s="38"/>
      <c r="Z701" s="38"/>
      <c r="AA701" s="38"/>
      <c r="AB701" s="38"/>
      <c r="AC701" s="38"/>
      <c r="AD701" s="38"/>
      <c r="AE701" s="38"/>
      <c r="AT701" s="17" t="s">
        <v>165</v>
      </c>
      <c r="AU701" s="17" t="s">
        <v>85</v>
      </c>
    </row>
    <row r="702" spans="1:65" s="2" customFormat="1" ht="16.5" customHeight="1">
      <c r="A702" s="38"/>
      <c r="B702" s="39"/>
      <c r="C702" s="219" t="s">
        <v>1146</v>
      </c>
      <c r="D702" s="219" t="s">
        <v>159</v>
      </c>
      <c r="E702" s="220" t="s">
        <v>1278</v>
      </c>
      <c r="F702" s="221" t="s">
        <v>1279</v>
      </c>
      <c r="G702" s="222" t="s">
        <v>1269</v>
      </c>
      <c r="H702" s="223">
        <v>1</v>
      </c>
      <c r="I702" s="224"/>
      <c r="J702" s="225">
        <f>ROUND(I702*H702,2)</f>
        <v>0</v>
      </c>
      <c r="K702" s="221" t="s">
        <v>213</v>
      </c>
      <c r="L702" s="44"/>
      <c r="M702" s="226" t="s">
        <v>19</v>
      </c>
      <c r="N702" s="227" t="s">
        <v>45</v>
      </c>
      <c r="O702" s="84"/>
      <c r="P702" s="228">
        <f>O702*H702</f>
        <v>0</v>
      </c>
      <c r="Q702" s="228">
        <v>0</v>
      </c>
      <c r="R702" s="228">
        <f>Q702*H702</f>
        <v>0</v>
      </c>
      <c r="S702" s="228">
        <v>0</v>
      </c>
      <c r="T702" s="229">
        <f>S702*H702</f>
        <v>0</v>
      </c>
      <c r="U702" s="38"/>
      <c r="V702" s="38"/>
      <c r="W702" s="38"/>
      <c r="X702" s="38"/>
      <c r="Y702" s="38"/>
      <c r="Z702" s="38"/>
      <c r="AA702" s="38"/>
      <c r="AB702" s="38"/>
      <c r="AC702" s="38"/>
      <c r="AD702" s="38"/>
      <c r="AE702" s="38"/>
      <c r="AR702" s="230" t="s">
        <v>1270</v>
      </c>
      <c r="AT702" s="230" t="s">
        <v>159</v>
      </c>
      <c r="AU702" s="230" t="s">
        <v>85</v>
      </c>
      <c r="AY702" s="17" t="s">
        <v>158</v>
      </c>
      <c r="BE702" s="231">
        <f>IF(N702="základní",J702,0)</f>
        <v>0</v>
      </c>
      <c r="BF702" s="231">
        <f>IF(N702="snížená",J702,0)</f>
        <v>0</v>
      </c>
      <c r="BG702" s="231">
        <f>IF(N702="zákl. přenesená",J702,0)</f>
        <v>0</v>
      </c>
      <c r="BH702" s="231">
        <f>IF(N702="sníž. přenesená",J702,0)</f>
        <v>0</v>
      </c>
      <c r="BI702" s="231">
        <f>IF(N702="nulová",J702,0)</f>
        <v>0</v>
      </c>
      <c r="BJ702" s="17" t="s">
        <v>82</v>
      </c>
      <c r="BK702" s="231">
        <f>ROUND(I702*H702,2)</f>
        <v>0</v>
      </c>
      <c r="BL702" s="17" t="s">
        <v>1270</v>
      </c>
      <c r="BM702" s="230" t="s">
        <v>1820</v>
      </c>
    </row>
    <row r="703" spans="1:47" s="2" customFormat="1" ht="12">
      <c r="A703" s="38"/>
      <c r="B703" s="39"/>
      <c r="C703" s="40"/>
      <c r="D703" s="232" t="s">
        <v>165</v>
      </c>
      <c r="E703" s="40"/>
      <c r="F703" s="233" t="s">
        <v>1279</v>
      </c>
      <c r="G703" s="40"/>
      <c r="H703" s="40"/>
      <c r="I703" s="136"/>
      <c r="J703" s="40"/>
      <c r="K703" s="40"/>
      <c r="L703" s="44"/>
      <c r="M703" s="234"/>
      <c r="N703" s="235"/>
      <c r="O703" s="84"/>
      <c r="P703" s="84"/>
      <c r="Q703" s="84"/>
      <c r="R703" s="84"/>
      <c r="S703" s="84"/>
      <c r="T703" s="85"/>
      <c r="U703" s="38"/>
      <c r="V703" s="38"/>
      <c r="W703" s="38"/>
      <c r="X703" s="38"/>
      <c r="Y703" s="38"/>
      <c r="Z703" s="38"/>
      <c r="AA703" s="38"/>
      <c r="AB703" s="38"/>
      <c r="AC703" s="38"/>
      <c r="AD703" s="38"/>
      <c r="AE703" s="38"/>
      <c r="AT703" s="17" t="s">
        <v>165</v>
      </c>
      <c r="AU703" s="17" t="s">
        <v>85</v>
      </c>
    </row>
    <row r="704" spans="1:65" s="2" customFormat="1" ht="21.75" customHeight="1">
      <c r="A704" s="38"/>
      <c r="B704" s="39"/>
      <c r="C704" s="219" t="s">
        <v>1151</v>
      </c>
      <c r="D704" s="219" t="s">
        <v>159</v>
      </c>
      <c r="E704" s="220" t="s">
        <v>1282</v>
      </c>
      <c r="F704" s="221" t="s">
        <v>1283</v>
      </c>
      <c r="G704" s="222" t="s">
        <v>1269</v>
      </c>
      <c r="H704" s="223">
        <v>1</v>
      </c>
      <c r="I704" s="224"/>
      <c r="J704" s="225">
        <f>ROUND(I704*H704,2)</f>
        <v>0</v>
      </c>
      <c r="K704" s="221" t="s">
        <v>213</v>
      </c>
      <c r="L704" s="44"/>
      <c r="M704" s="226" t="s">
        <v>19</v>
      </c>
      <c r="N704" s="227" t="s">
        <v>45</v>
      </c>
      <c r="O704" s="84"/>
      <c r="P704" s="228">
        <f>O704*H704</f>
        <v>0</v>
      </c>
      <c r="Q704" s="228">
        <v>0</v>
      </c>
      <c r="R704" s="228">
        <f>Q704*H704</f>
        <v>0</v>
      </c>
      <c r="S704" s="228">
        <v>0</v>
      </c>
      <c r="T704" s="229">
        <f>S704*H704</f>
        <v>0</v>
      </c>
      <c r="U704" s="38"/>
      <c r="V704" s="38"/>
      <c r="W704" s="38"/>
      <c r="X704" s="38"/>
      <c r="Y704" s="38"/>
      <c r="Z704" s="38"/>
      <c r="AA704" s="38"/>
      <c r="AB704" s="38"/>
      <c r="AC704" s="38"/>
      <c r="AD704" s="38"/>
      <c r="AE704" s="38"/>
      <c r="AR704" s="230" t="s">
        <v>1270</v>
      </c>
      <c r="AT704" s="230" t="s">
        <v>159</v>
      </c>
      <c r="AU704" s="230" t="s">
        <v>85</v>
      </c>
      <c r="AY704" s="17" t="s">
        <v>158</v>
      </c>
      <c r="BE704" s="231">
        <f>IF(N704="základní",J704,0)</f>
        <v>0</v>
      </c>
      <c r="BF704" s="231">
        <f>IF(N704="snížená",J704,0)</f>
        <v>0</v>
      </c>
      <c r="BG704" s="231">
        <f>IF(N704="zákl. přenesená",J704,0)</f>
        <v>0</v>
      </c>
      <c r="BH704" s="231">
        <f>IF(N704="sníž. přenesená",J704,0)</f>
        <v>0</v>
      </c>
      <c r="BI704" s="231">
        <f>IF(N704="nulová",J704,0)</f>
        <v>0</v>
      </c>
      <c r="BJ704" s="17" t="s">
        <v>82</v>
      </c>
      <c r="BK704" s="231">
        <f>ROUND(I704*H704,2)</f>
        <v>0</v>
      </c>
      <c r="BL704" s="17" t="s">
        <v>1270</v>
      </c>
      <c r="BM704" s="230" t="s">
        <v>1821</v>
      </c>
    </row>
    <row r="705" spans="1:47" s="2" customFormat="1" ht="12">
      <c r="A705" s="38"/>
      <c r="B705" s="39"/>
      <c r="C705" s="40"/>
      <c r="D705" s="232" t="s">
        <v>165</v>
      </c>
      <c r="E705" s="40"/>
      <c r="F705" s="233" t="s">
        <v>1283</v>
      </c>
      <c r="G705" s="40"/>
      <c r="H705" s="40"/>
      <c r="I705" s="136"/>
      <c r="J705" s="40"/>
      <c r="K705" s="40"/>
      <c r="L705" s="44"/>
      <c r="M705" s="234"/>
      <c r="N705" s="235"/>
      <c r="O705" s="84"/>
      <c r="P705" s="84"/>
      <c r="Q705" s="84"/>
      <c r="R705" s="84"/>
      <c r="S705" s="84"/>
      <c r="T705" s="85"/>
      <c r="U705" s="38"/>
      <c r="V705" s="38"/>
      <c r="W705" s="38"/>
      <c r="X705" s="38"/>
      <c r="Y705" s="38"/>
      <c r="Z705" s="38"/>
      <c r="AA705" s="38"/>
      <c r="AB705" s="38"/>
      <c r="AC705" s="38"/>
      <c r="AD705" s="38"/>
      <c r="AE705" s="38"/>
      <c r="AT705" s="17" t="s">
        <v>165</v>
      </c>
      <c r="AU705" s="17" t="s">
        <v>85</v>
      </c>
    </row>
    <row r="706" spans="1:65" s="2" customFormat="1" ht="16.5" customHeight="1">
      <c r="A706" s="38"/>
      <c r="B706" s="39"/>
      <c r="C706" s="219" t="s">
        <v>1156</v>
      </c>
      <c r="D706" s="219" t="s">
        <v>159</v>
      </c>
      <c r="E706" s="220" t="s">
        <v>1286</v>
      </c>
      <c r="F706" s="221" t="s">
        <v>1287</v>
      </c>
      <c r="G706" s="222" t="s">
        <v>1269</v>
      </c>
      <c r="H706" s="223">
        <v>1</v>
      </c>
      <c r="I706" s="224"/>
      <c r="J706" s="225">
        <f>ROUND(I706*H706,2)</f>
        <v>0</v>
      </c>
      <c r="K706" s="221" t="s">
        <v>213</v>
      </c>
      <c r="L706" s="44"/>
      <c r="M706" s="226" t="s">
        <v>19</v>
      </c>
      <c r="N706" s="227" t="s">
        <v>45</v>
      </c>
      <c r="O706" s="84"/>
      <c r="P706" s="228">
        <f>O706*H706</f>
        <v>0</v>
      </c>
      <c r="Q706" s="228">
        <v>0</v>
      </c>
      <c r="R706" s="228">
        <f>Q706*H706</f>
        <v>0</v>
      </c>
      <c r="S706" s="228">
        <v>0</v>
      </c>
      <c r="T706" s="229">
        <f>S706*H706</f>
        <v>0</v>
      </c>
      <c r="U706" s="38"/>
      <c r="V706" s="38"/>
      <c r="W706" s="38"/>
      <c r="X706" s="38"/>
      <c r="Y706" s="38"/>
      <c r="Z706" s="38"/>
      <c r="AA706" s="38"/>
      <c r="AB706" s="38"/>
      <c r="AC706" s="38"/>
      <c r="AD706" s="38"/>
      <c r="AE706" s="38"/>
      <c r="AR706" s="230" t="s">
        <v>1270</v>
      </c>
      <c r="AT706" s="230" t="s">
        <v>159</v>
      </c>
      <c r="AU706" s="230" t="s">
        <v>85</v>
      </c>
      <c r="AY706" s="17" t="s">
        <v>158</v>
      </c>
      <c r="BE706" s="231">
        <f>IF(N706="základní",J706,0)</f>
        <v>0</v>
      </c>
      <c r="BF706" s="231">
        <f>IF(N706="snížená",J706,0)</f>
        <v>0</v>
      </c>
      <c r="BG706" s="231">
        <f>IF(N706="zákl. přenesená",J706,0)</f>
        <v>0</v>
      </c>
      <c r="BH706" s="231">
        <f>IF(N706="sníž. přenesená",J706,0)</f>
        <v>0</v>
      </c>
      <c r="BI706" s="231">
        <f>IF(N706="nulová",J706,0)</f>
        <v>0</v>
      </c>
      <c r="BJ706" s="17" t="s">
        <v>82</v>
      </c>
      <c r="BK706" s="231">
        <f>ROUND(I706*H706,2)</f>
        <v>0</v>
      </c>
      <c r="BL706" s="17" t="s">
        <v>1270</v>
      </c>
      <c r="BM706" s="230" t="s">
        <v>1822</v>
      </c>
    </row>
    <row r="707" spans="1:47" s="2" customFormat="1" ht="12">
      <c r="A707" s="38"/>
      <c r="B707" s="39"/>
      <c r="C707" s="40"/>
      <c r="D707" s="232" t="s">
        <v>165</v>
      </c>
      <c r="E707" s="40"/>
      <c r="F707" s="233" t="s">
        <v>1287</v>
      </c>
      <c r="G707" s="40"/>
      <c r="H707" s="40"/>
      <c r="I707" s="136"/>
      <c r="J707" s="40"/>
      <c r="K707" s="40"/>
      <c r="L707" s="44"/>
      <c r="M707" s="234"/>
      <c r="N707" s="235"/>
      <c r="O707" s="84"/>
      <c r="P707" s="84"/>
      <c r="Q707" s="84"/>
      <c r="R707" s="84"/>
      <c r="S707" s="84"/>
      <c r="T707" s="85"/>
      <c r="U707" s="38"/>
      <c r="V707" s="38"/>
      <c r="W707" s="38"/>
      <c r="X707" s="38"/>
      <c r="Y707" s="38"/>
      <c r="Z707" s="38"/>
      <c r="AA707" s="38"/>
      <c r="AB707" s="38"/>
      <c r="AC707" s="38"/>
      <c r="AD707" s="38"/>
      <c r="AE707" s="38"/>
      <c r="AT707" s="17" t="s">
        <v>165</v>
      </c>
      <c r="AU707" s="17" t="s">
        <v>85</v>
      </c>
    </row>
    <row r="708" spans="1:65" s="2" customFormat="1" ht="16.5" customHeight="1">
      <c r="A708" s="38"/>
      <c r="B708" s="39"/>
      <c r="C708" s="219" t="s">
        <v>1161</v>
      </c>
      <c r="D708" s="219" t="s">
        <v>159</v>
      </c>
      <c r="E708" s="220" t="s">
        <v>1290</v>
      </c>
      <c r="F708" s="221" t="s">
        <v>1291</v>
      </c>
      <c r="G708" s="222" t="s">
        <v>1269</v>
      </c>
      <c r="H708" s="223">
        <v>1</v>
      </c>
      <c r="I708" s="224"/>
      <c r="J708" s="225">
        <f>ROUND(I708*H708,2)</f>
        <v>0</v>
      </c>
      <c r="K708" s="221" t="s">
        <v>213</v>
      </c>
      <c r="L708" s="44"/>
      <c r="M708" s="226" t="s">
        <v>19</v>
      </c>
      <c r="N708" s="227" t="s">
        <v>45</v>
      </c>
      <c r="O708" s="84"/>
      <c r="P708" s="228">
        <f>O708*H708</f>
        <v>0</v>
      </c>
      <c r="Q708" s="228">
        <v>0</v>
      </c>
      <c r="R708" s="228">
        <f>Q708*H708</f>
        <v>0</v>
      </c>
      <c r="S708" s="228">
        <v>0</v>
      </c>
      <c r="T708" s="229">
        <f>S708*H708</f>
        <v>0</v>
      </c>
      <c r="U708" s="38"/>
      <c r="V708" s="38"/>
      <c r="W708" s="38"/>
      <c r="X708" s="38"/>
      <c r="Y708" s="38"/>
      <c r="Z708" s="38"/>
      <c r="AA708" s="38"/>
      <c r="AB708" s="38"/>
      <c r="AC708" s="38"/>
      <c r="AD708" s="38"/>
      <c r="AE708" s="38"/>
      <c r="AR708" s="230" t="s">
        <v>1270</v>
      </c>
      <c r="AT708" s="230" t="s">
        <v>159</v>
      </c>
      <c r="AU708" s="230" t="s">
        <v>85</v>
      </c>
      <c r="AY708" s="17" t="s">
        <v>158</v>
      </c>
      <c r="BE708" s="231">
        <f>IF(N708="základní",J708,0)</f>
        <v>0</v>
      </c>
      <c r="BF708" s="231">
        <f>IF(N708="snížená",J708,0)</f>
        <v>0</v>
      </c>
      <c r="BG708" s="231">
        <f>IF(N708="zákl. přenesená",J708,0)</f>
        <v>0</v>
      </c>
      <c r="BH708" s="231">
        <f>IF(N708="sníž. přenesená",J708,0)</f>
        <v>0</v>
      </c>
      <c r="BI708" s="231">
        <f>IF(N708="nulová",J708,0)</f>
        <v>0</v>
      </c>
      <c r="BJ708" s="17" t="s">
        <v>82</v>
      </c>
      <c r="BK708" s="231">
        <f>ROUND(I708*H708,2)</f>
        <v>0</v>
      </c>
      <c r="BL708" s="17" t="s">
        <v>1270</v>
      </c>
      <c r="BM708" s="230" t="s">
        <v>1823</v>
      </c>
    </row>
    <row r="709" spans="1:47" s="2" customFormat="1" ht="12">
      <c r="A709" s="38"/>
      <c r="B709" s="39"/>
      <c r="C709" s="40"/>
      <c r="D709" s="232" t="s">
        <v>165</v>
      </c>
      <c r="E709" s="40"/>
      <c r="F709" s="233" t="s">
        <v>1291</v>
      </c>
      <c r="G709" s="40"/>
      <c r="H709" s="40"/>
      <c r="I709" s="136"/>
      <c r="J709" s="40"/>
      <c r="K709" s="40"/>
      <c r="L709" s="44"/>
      <c r="M709" s="271"/>
      <c r="N709" s="272"/>
      <c r="O709" s="273"/>
      <c r="P709" s="273"/>
      <c r="Q709" s="273"/>
      <c r="R709" s="273"/>
      <c r="S709" s="273"/>
      <c r="T709" s="274"/>
      <c r="U709" s="38"/>
      <c r="V709" s="38"/>
      <c r="W709" s="38"/>
      <c r="X709" s="38"/>
      <c r="Y709" s="38"/>
      <c r="Z709" s="38"/>
      <c r="AA709" s="38"/>
      <c r="AB709" s="38"/>
      <c r="AC709" s="38"/>
      <c r="AD709" s="38"/>
      <c r="AE709" s="38"/>
      <c r="AT709" s="17" t="s">
        <v>165</v>
      </c>
      <c r="AU709" s="17" t="s">
        <v>85</v>
      </c>
    </row>
    <row r="710" spans="1:31" s="2" customFormat="1" ht="6.95" customHeight="1">
      <c r="A710" s="38"/>
      <c r="B710" s="59"/>
      <c r="C710" s="60"/>
      <c r="D710" s="60"/>
      <c r="E710" s="60"/>
      <c r="F710" s="60"/>
      <c r="G710" s="60"/>
      <c r="H710" s="60"/>
      <c r="I710" s="169"/>
      <c r="J710" s="60"/>
      <c r="K710" s="60"/>
      <c r="L710" s="44"/>
      <c r="M710" s="38"/>
      <c r="O710" s="38"/>
      <c r="P710" s="38"/>
      <c r="Q710" s="38"/>
      <c r="R710" s="38"/>
      <c r="S710" s="38"/>
      <c r="T710" s="38"/>
      <c r="U710" s="38"/>
      <c r="V710" s="38"/>
      <c r="W710" s="38"/>
      <c r="X710" s="38"/>
      <c r="Y710" s="38"/>
      <c r="Z710" s="38"/>
      <c r="AA710" s="38"/>
      <c r="AB710" s="38"/>
      <c r="AC710" s="38"/>
      <c r="AD710" s="38"/>
      <c r="AE710" s="38"/>
    </row>
  </sheetData>
  <sheetProtection password="CC35" sheet="1" objects="1" scenarios="1" formatColumns="0" formatRows="0" autoFilter="0"/>
  <autoFilter ref="C91:K709"/>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8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97</v>
      </c>
    </row>
    <row r="3" spans="2:46" s="1" customFormat="1" ht="6.95" customHeight="1">
      <c r="B3" s="129"/>
      <c r="C3" s="130"/>
      <c r="D3" s="130"/>
      <c r="E3" s="130"/>
      <c r="F3" s="130"/>
      <c r="G3" s="130"/>
      <c r="H3" s="130"/>
      <c r="I3" s="131"/>
      <c r="J3" s="130"/>
      <c r="K3" s="130"/>
      <c r="L3" s="20"/>
      <c r="AT3" s="17" t="s">
        <v>85</v>
      </c>
    </row>
    <row r="4" spans="2:46" s="1" customFormat="1" ht="24.95" customHeight="1">
      <c r="B4" s="20"/>
      <c r="D4" s="132" t="s">
        <v>118</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Preference veřejné dopravy města Třebíč</v>
      </c>
      <c r="F7" s="134"/>
      <c r="G7" s="134"/>
      <c r="H7" s="134"/>
      <c r="I7" s="128"/>
      <c r="L7" s="20"/>
    </row>
    <row r="8" spans="1:31" s="2" customFormat="1" ht="12" customHeight="1">
      <c r="A8" s="38"/>
      <c r="B8" s="44"/>
      <c r="C8" s="38"/>
      <c r="D8" s="134" t="s">
        <v>119</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1824</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84</v>
      </c>
      <c r="G11" s="38"/>
      <c r="H11" s="38"/>
      <c r="I11" s="140" t="s">
        <v>20</v>
      </c>
      <c r="J11" s="139" t="s">
        <v>121</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25. 5. 2021</v>
      </c>
      <c r="K12" s="38"/>
      <c r="L12" s="137"/>
      <c r="S12" s="38"/>
      <c r="T12" s="38"/>
      <c r="U12" s="38"/>
      <c r="V12" s="38"/>
      <c r="W12" s="38"/>
      <c r="X12" s="38"/>
      <c r="Y12" s="38"/>
      <c r="Z12" s="38"/>
      <c r="AA12" s="38"/>
      <c r="AB12" s="38"/>
      <c r="AC12" s="38"/>
      <c r="AD12" s="38"/>
      <c r="AE12" s="38"/>
    </row>
    <row r="13" spans="1:31" s="2" customFormat="1" ht="21.8" customHeight="1">
      <c r="A13" s="38"/>
      <c r="B13" s="44"/>
      <c r="C13" s="38"/>
      <c r="D13" s="142" t="s">
        <v>122</v>
      </c>
      <c r="E13" s="38"/>
      <c r="F13" s="143" t="s">
        <v>123</v>
      </c>
      <c r="G13" s="38"/>
      <c r="H13" s="38"/>
      <c r="I13" s="144" t="s">
        <v>124</v>
      </c>
      <c r="J13" s="143" t="s">
        <v>125</v>
      </c>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22</v>
      </c>
      <c r="F15" s="38"/>
      <c r="G15" s="38"/>
      <c r="H15" s="38"/>
      <c r="I15" s="140" t="s">
        <v>28</v>
      </c>
      <c r="J15" s="139" t="s">
        <v>29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33</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36</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83.25" customHeight="1">
      <c r="A27" s="145"/>
      <c r="B27" s="146"/>
      <c r="C27" s="145"/>
      <c r="D27" s="145"/>
      <c r="E27" s="147" t="s">
        <v>39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1"/>
      <c r="J29" s="150"/>
      <c r="K29" s="150"/>
      <c r="L29" s="137"/>
      <c r="S29" s="38"/>
      <c r="T29" s="38"/>
      <c r="U29" s="38"/>
      <c r="V29" s="38"/>
      <c r="W29" s="38"/>
      <c r="X29" s="38"/>
      <c r="Y29" s="38"/>
      <c r="Z29" s="38"/>
      <c r="AA29" s="38"/>
      <c r="AB29" s="38"/>
      <c r="AC29" s="38"/>
      <c r="AD29" s="38"/>
      <c r="AE29" s="38"/>
    </row>
    <row r="30" spans="1:31" s="2" customFormat="1" ht="25.4" customHeight="1">
      <c r="A30" s="38"/>
      <c r="B30" s="44"/>
      <c r="C30" s="38"/>
      <c r="D30" s="152" t="s">
        <v>40</v>
      </c>
      <c r="E30" s="38"/>
      <c r="F30" s="38"/>
      <c r="G30" s="38"/>
      <c r="H30" s="38"/>
      <c r="I30" s="136"/>
      <c r="J30" s="153">
        <f>ROUND(J92,2)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1"/>
      <c r="J31" s="150"/>
      <c r="K31" s="150"/>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4" t="s">
        <v>42</v>
      </c>
      <c r="G32" s="38"/>
      <c r="H32" s="38"/>
      <c r="I32" s="155" t="s">
        <v>41</v>
      </c>
      <c r="J32" s="154"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6" t="s">
        <v>44</v>
      </c>
      <c r="E33" s="134" t="s">
        <v>45</v>
      </c>
      <c r="F33" s="157">
        <f>ROUND((SUM(BE92:BE807)),2)</f>
        <v>0</v>
      </c>
      <c r="G33" s="38"/>
      <c r="H33" s="38"/>
      <c r="I33" s="158">
        <v>0.21</v>
      </c>
      <c r="J33" s="157">
        <f>ROUND(((SUM(BE92:BE807))*I33),2)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7">
        <f>ROUND((SUM(BF92:BF807)),2)</f>
        <v>0</v>
      </c>
      <c r="G34" s="38"/>
      <c r="H34" s="38"/>
      <c r="I34" s="158">
        <v>0.15</v>
      </c>
      <c r="J34" s="157">
        <f>ROUND(((SUM(BF92:BF807))*I34),2)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7">
        <f>ROUND((SUM(BG92:BG807)),2)</f>
        <v>0</v>
      </c>
      <c r="G35" s="38"/>
      <c r="H35" s="38"/>
      <c r="I35" s="158">
        <v>0.21</v>
      </c>
      <c r="J35" s="157">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7">
        <f>ROUND((SUM(BH92:BH807)),2)</f>
        <v>0</v>
      </c>
      <c r="G36" s="38"/>
      <c r="H36" s="38"/>
      <c r="I36" s="158">
        <v>0.15</v>
      </c>
      <c r="J36" s="157">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7">
        <f>ROUND((SUM(BI92:BI807)),2)</f>
        <v>0</v>
      </c>
      <c r="G37" s="38"/>
      <c r="H37" s="38"/>
      <c r="I37" s="158">
        <v>0</v>
      </c>
      <c r="J37" s="157">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9"/>
      <c r="D39" s="160" t="s">
        <v>50</v>
      </c>
      <c r="E39" s="161"/>
      <c r="F39" s="161"/>
      <c r="G39" s="162" t="s">
        <v>51</v>
      </c>
      <c r="H39" s="163" t="s">
        <v>52</v>
      </c>
      <c r="I39" s="164"/>
      <c r="J39" s="165">
        <f>SUM(J30:J37)</f>
        <v>0</v>
      </c>
      <c r="K39" s="166"/>
      <c r="L39" s="137"/>
      <c r="S39" s="38"/>
      <c r="T39" s="38"/>
      <c r="U39" s="38"/>
      <c r="V39" s="38"/>
      <c r="W39" s="38"/>
      <c r="X39" s="38"/>
      <c r="Y39" s="38"/>
      <c r="Z39" s="38"/>
      <c r="AA39" s="38"/>
      <c r="AB39" s="38"/>
      <c r="AC39" s="38"/>
      <c r="AD39" s="38"/>
      <c r="AE39" s="38"/>
    </row>
    <row r="40" spans="1:31" s="2" customFormat="1" ht="14.4" customHeight="1">
      <c r="A40" s="38"/>
      <c r="B40" s="167"/>
      <c r="C40" s="168"/>
      <c r="D40" s="168"/>
      <c r="E40" s="168"/>
      <c r="F40" s="168"/>
      <c r="G40" s="168"/>
      <c r="H40" s="168"/>
      <c r="I40" s="169"/>
      <c r="J40" s="168"/>
      <c r="K40" s="168"/>
      <c r="L40" s="137"/>
      <c r="S40" s="38"/>
      <c r="T40" s="38"/>
      <c r="U40" s="38"/>
      <c r="V40" s="38"/>
      <c r="W40" s="38"/>
      <c r="X40" s="38"/>
      <c r="Y40" s="38"/>
      <c r="Z40" s="38"/>
      <c r="AA40" s="38"/>
      <c r="AB40" s="38"/>
      <c r="AC40" s="38"/>
      <c r="AD40" s="38"/>
      <c r="AE40" s="38"/>
    </row>
    <row r="44" spans="1:31" s="2" customFormat="1" ht="6.95" customHeight="1">
      <c r="A44" s="38"/>
      <c r="B44" s="170"/>
      <c r="C44" s="171"/>
      <c r="D44" s="171"/>
      <c r="E44" s="171"/>
      <c r="F44" s="171"/>
      <c r="G44" s="171"/>
      <c r="H44" s="171"/>
      <c r="I44" s="172"/>
      <c r="J44" s="171"/>
      <c r="K44" s="171"/>
      <c r="L44" s="137"/>
      <c r="S44" s="38"/>
      <c r="T44" s="38"/>
      <c r="U44" s="38"/>
      <c r="V44" s="38"/>
      <c r="W44" s="38"/>
      <c r="X44" s="38"/>
      <c r="Y44" s="38"/>
      <c r="Z44" s="38"/>
      <c r="AA44" s="38"/>
      <c r="AB44" s="38"/>
      <c r="AC44" s="38"/>
      <c r="AD44" s="38"/>
      <c r="AE44" s="38"/>
    </row>
    <row r="45" spans="1:31" s="2" customFormat="1" ht="24.95" customHeight="1">
      <c r="A45" s="38"/>
      <c r="B45" s="39"/>
      <c r="C45" s="23" t="s">
        <v>126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3" t="str">
        <f>E7</f>
        <v>Preference veřejné dopravy města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119</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G.a - Znojemská x Družstevní x Kubišova - SSZ</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Město Třebíč</v>
      </c>
      <c r="G52" s="40"/>
      <c r="H52" s="40"/>
      <c r="I52" s="140" t="s">
        <v>23</v>
      </c>
      <c r="J52" s="72" t="str">
        <f>IF(J12="","",J12)</f>
        <v>25. 5. 2021</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32</v>
      </c>
      <c r="J54" s="36" t="str">
        <f>E21</f>
        <v>Ing. Karel Tomek</v>
      </c>
      <c r="K54" s="40"/>
      <c r="L54" s="137"/>
      <c r="S54" s="38"/>
      <c r="T54" s="38"/>
      <c r="U54" s="38"/>
      <c r="V54" s="38"/>
      <c r="W54" s="38"/>
      <c r="X54" s="38"/>
      <c r="Y54" s="38"/>
      <c r="Z54" s="38"/>
      <c r="AA54" s="38"/>
      <c r="AB54" s="38"/>
      <c r="AC54" s="38"/>
      <c r="AD54" s="38"/>
      <c r="AE54" s="38"/>
    </row>
    <row r="55" spans="1:31" s="2" customFormat="1" ht="25.65" customHeight="1">
      <c r="A55" s="38"/>
      <c r="B55" s="39"/>
      <c r="C55" s="32" t="s">
        <v>30</v>
      </c>
      <c r="D55" s="40"/>
      <c r="E55" s="40"/>
      <c r="F55" s="27" t="str">
        <f>IF(E18="","",E18)</f>
        <v>Vyplň údaj</v>
      </c>
      <c r="G55" s="40"/>
      <c r="H55" s="40"/>
      <c r="I55" s="140" t="s">
        <v>35</v>
      </c>
      <c r="J55" s="36" t="str">
        <f>E24</f>
        <v>Ivalú Macarena Ávila Herrera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4" t="s">
        <v>127</v>
      </c>
      <c r="D57" s="175"/>
      <c r="E57" s="175"/>
      <c r="F57" s="175"/>
      <c r="G57" s="175"/>
      <c r="H57" s="175"/>
      <c r="I57" s="176"/>
      <c r="J57" s="177" t="s">
        <v>128</v>
      </c>
      <c r="K57" s="175"/>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8" t="s">
        <v>72</v>
      </c>
      <c r="D59" s="40"/>
      <c r="E59" s="40"/>
      <c r="F59" s="40"/>
      <c r="G59" s="40"/>
      <c r="H59" s="40"/>
      <c r="I59" s="136"/>
      <c r="J59" s="102">
        <f>J92</f>
        <v>0</v>
      </c>
      <c r="K59" s="40"/>
      <c r="L59" s="137"/>
      <c r="S59" s="38"/>
      <c r="T59" s="38"/>
      <c r="U59" s="38"/>
      <c r="V59" s="38"/>
      <c r="W59" s="38"/>
      <c r="X59" s="38"/>
      <c r="Y59" s="38"/>
      <c r="Z59" s="38"/>
      <c r="AA59" s="38"/>
      <c r="AB59" s="38"/>
      <c r="AC59" s="38"/>
      <c r="AD59" s="38"/>
      <c r="AE59" s="38"/>
      <c r="AU59" s="17" t="s">
        <v>129</v>
      </c>
    </row>
    <row r="60" spans="1:31" s="9" customFormat="1" ht="24.95" customHeight="1">
      <c r="A60" s="9"/>
      <c r="B60" s="179"/>
      <c r="C60" s="180"/>
      <c r="D60" s="181" t="s">
        <v>130</v>
      </c>
      <c r="E60" s="182"/>
      <c r="F60" s="182"/>
      <c r="G60" s="182"/>
      <c r="H60" s="182"/>
      <c r="I60" s="183"/>
      <c r="J60" s="184">
        <f>J93</f>
        <v>0</v>
      </c>
      <c r="K60" s="180"/>
      <c r="L60" s="185"/>
      <c r="S60" s="9"/>
      <c r="T60" s="9"/>
      <c r="U60" s="9"/>
      <c r="V60" s="9"/>
      <c r="W60" s="9"/>
      <c r="X60" s="9"/>
      <c r="Y60" s="9"/>
      <c r="Z60" s="9"/>
      <c r="AA60" s="9"/>
      <c r="AB60" s="9"/>
      <c r="AC60" s="9"/>
      <c r="AD60" s="9"/>
      <c r="AE60" s="9"/>
    </row>
    <row r="61" spans="1:31" s="9" customFormat="1" ht="24.95" customHeight="1">
      <c r="A61" s="9"/>
      <c r="B61" s="179"/>
      <c r="C61" s="180"/>
      <c r="D61" s="181" t="s">
        <v>131</v>
      </c>
      <c r="E61" s="182"/>
      <c r="F61" s="182"/>
      <c r="G61" s="182"/>
      <c r="H61" s="182"/>
      <c r="I61" s="183"/>
      <c r="J61" s="184">
        <f>J112</f>
        <v>0</v>
      </c>
      <c r="K61" s="180"/>
      <c r="L61" s="185"/>
      <c r="S61" s="9"/>
      <c r="T61" s="9"/>
      <c r="U61" s="9"/>
      <c r="V61" s="9"/>
      <c r="W61" s="9"/>
      <c r="X61" s="9"/>
      <c r="Y61" s="9"/>
      <c r="Z61" s="9"/>
      <c r="AA61" s="9"/>
      <c r="AB61" s="9"/>
      <c r="AC61" s="9"/>
      <c r="AD61" s="9"/>
      <c r="AE61" s="9"/>
    </row>
    <row r="62" spans="1:31" s="9" customFormat="1" ht="24.95" customHeight="1">
      <c r="A62" s="9"/>
      <c r="B62" s="179"/>
      <c r="C62" s="180"/>
      <c r="D62" s="181" t="s">
        <v>132</v>
      </c>
      <c r="E62" s="182"/>
      <c r="F62" s="182"/>
      <c r="G62" s="182"/>
      <c r="H62" s="182"/>
      <c r="I62" s="183"/>
      <c r="J62" s="184">
        <f>J119</f>
        <v>0</v>
      </c>
      <c r="K62" s="180"/>
      <c r="L62" s="185"/>
      <c r="S62" s="9"/>
      <c r="T62" s="9"/>
      <c r="U62" s="9"/>
      <c r="V62" s="9"/>
      <c r="W62" s="9"/>
      <c r="X62" s="9"/>
      <c r="Y62" s="9"/>
      <c r="Z62" s="9"/>
      <c r="AA62" s="9"/>
      <c r="AB62" s="9"/>
      <c r="AC62" s="9"/>
      <c r="AD62" s="9"/>
      <c r="AE62" s="9"/>
    </row>
    <row r="63" spans="1:31" s="10" customFormat="1" ht="19.9" customHeight="1">
      <c r="A63" s="10"/>
      <c r="B63" s="186"/>
      <c r="C63" s="187"/>
      <c r="D63" s="188" t="s">
        <v>133</v>
      </c>
      <c r="E63" s="189"/>
      <c r="F63" s="189"/>
      <c r="G63" s="189"/>
      <c r="H63" s="189"/>
      <c r="I63" s="190"/>
      <c r="J63" s="191">
        <f>J120</f>
        <v>0</v>
      </c>
      <c r="K63" s="187"/>
      <c r="L63" s="192"/>
      <c r="S63" s="10"/>
      <c r="T63" s="10"/>
      <c r="U63" s="10"/>
      <c r="V63" s="10"/>
      <c r="W63" s="10"/>
      <c r="X63" s="10"/>
      <c r="Y63" s="10"/>
      <c r="Z63" s="10"/>
      <c r="AA63" s="10"/>
      <c r="AB63" s="10"/>
      <c r="AC63" s="10"/>
      <c r="AD63" s="10"/>
      <c r="AE63" s="10"/>
    </row>
    <row r="64" spans="1:31" s="9" customFormat="1" ht="24.95" customHeight="1">
      <c r="A64" s="9"/>
      <c r="B64" s="179"/>
      <c r="C64" s="180"/>
      <c r="D64" s="181" t="s">
        <v>134</v>
      </c>
      <c r="E64" s="182"/>
      <c r="F64" s="182"/>
      <c r="G64" s="182"/>
      <c r="H64" s="182"/>
      <c r="I64" s="183"/>
      <c r="J64" s="184">
        <f>J139</f>
        <v>0</v>
      </c>
      <c r="K64" s="180"/>
      <c r="L64" s="185"/>
      <c r="S64" s="9"/>
      <c r="T64" s="9"/>
      <c r="U64" s="9"/>
      <c r="V64" s="9"/>
      <c r="W64" s="9"/>
      <c r="X64" s="9"/>
      <c r="Y64" s="9"/>
      <c r="Z64" s="9"/>
      <c r="AA64" s="9"/>
      <c r="AB64" s="9"/>
      <c r="AC64" s="9"/>
      <c r="AD64" s="9"/>
      <c r="AE64" s="9"/>
    </row>
    <row r="65" spans="1:31" s="9" customFormat="1" ht="24.95" customHeight="1">
      <c r="A65" s="9"/>
      <c r="B65" s="179"/>
      <c r="C65" s="180"/>
      <c r="D65" s="181" t="s">
        <v>135</v>
      </c>
      <c r="E65" s="182"/>
      <c r="F65" s="182"/>
      <c r="G65" s="182"/>
      <c r="H65" s="182"/>
      <c r="I65" s="183"/>
      <c r="J65" s="184">
        <f>J234</f>
        <v>0</v>
      </c>
      <c r="K65" s="180"/>
      <c r="L65" s="185"/>
      <c r="S65" s="9"/>
      <c r="T65" s="9"/>
      <c r="U65" s="9"/>
      <c r="V65" s="9"/>
      <c r="W65" s="9"/>
      <c r="X65" s="9"/>
      <c r="Y65" s="9"/>
      <c r="Z65" s="9"/>
      <c r="AA65" s="9"/>
      <c r="AB65" s="9"/>
      <c r="AC65" s="9"/>
      <c r="AD65" s="9"/>
      <c r="AE65" s="9"/>
    </row>
    <row r="66" spans="1:31" s="10" customFormat="1" ht="19.9" customHeight="1">
      <c r="A66" s="10"/>
      <c r="B66" s="186"/>
      <c r="C66" s="187"/>
      <c r="D66" s="188" t="s">
        <v>136</v>
      </c>
      <c r="E66" s="189"/>
      <c r="F66" s="189"/>
      <c r="G66" s="189"/>
      <c r="H66" s="189"/>
      <c r="I66" s="190"/>
      <c r="J66" s="191">
        <f>J551</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137</v>
      </c>
      <c r="E67" s="189"/>
      <c r="F67" s="189"/>
      <c r="G67" s="189"/>
      <c r="H67" s="189"/>
      <c r="I67" s="190"/>
      <c r="J67" s="191">
        <f>J610</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138</v>
      </c>
      <c r="E68" s="189"/>
      <c r="F68" s="189"/>
      <c r="G68" s="189"/>
      <c r="H68" s="189"/>
      <c r="I68" s="190"/>
      <c r="J68" s="191">
        <f>J614</f>
        <v>0</v>
      </c>
      <c r="K68" s="187"/>
      <c r="L68" s="192"/>
      <c r="S68" s="10"/>
      <c r="T68" s="10"/>
      <c r="U68" s="10"/>
      <c r="V68" s="10"/>
      <c r="W68" s="10"/>
      <c r="X68" s="10"/>
      <c r="Y68" s="10"/>
      <c r="Z68" s="10"/>
      <c r="AA68" s="10"/>
      <c r="AB68" s="10"/>
      <c r="AC68" s="10"/>
      <c r="AD68" s="10"/>
      <c r="AE68" s="10"/>
    </row>
    <row r="69" spans="1:31" s="9" customFormat="1" ht="24.95" customHeight="1">
      <c r="A69" s="9"/>
      <c r="B69" s="179"/>
      <c r="C69" s="180"/>
      <c r="D69" s="181" t="s">
        <v>139</v>
      </c>
      <c r="E69" s="182"/>
      <c r="F69" s="182"/>
      <c r="G69" s="182"/>
      <c r="H69" s="182"/>
      <c r="I69" s="183"/>
      <c r="J69" s="184">
        <f>J631</f>
        <v>0</v>
      </c>
      <c r="K69" s="180"/>
      <c r="L69" s="185"/>
      <c r="S69" s="9"/>
      <c r="T69" s="9"/>
      <c r="U69" s="9"/>
      <c r="V69" s="9"/>
      <c r="W69" s="9"/>
      <c r="X69" s="9"/>
      <c r="Y69" s="9"/>
      <c r="Z69" s="9"/>
      <c r="AA69" s="9"/>
      <c r="AB69" s="9"/>
      <c r="AC69" s="9"/>
      <c r="AD69" s="9"/>
      <c r="AE69" s="9"/>
    </row>
    <row r="70" spans="1:31" s="9" customFormat="1" ht="24.95" customHeight="1">
      <c r="A70" s="9"/>
      <c r="B70" s="179"/>
      <c r="C70" s="180"/>
      <c r="D70" s="181" t="s">
        <v>140</v>
      </c>
      <c r="E70" s="182"/>
      <c r="F70" s="182"/>
      <c r="G70" s="182"/>
      <c r="H70" s="182"/>
      <c r="I70" s="183"/>
      <c r="J70" s="184">
        <f>J785</f>
        <v>0</v>
      </c>
      <c r="K70" s="180"/>
      <c r="L70" s="185"/>
      <c r="S70" s="9"/>
      <c r="T70" s="9"/>
      <c r="U70" s="9"/>
      <c r="V70" s="9"/>
      <c r="W70" s="9"/>
      <c r="X70" s="9"/>
      <c r="Y70" s="9"/>
      <c r="Z70" s="9"/>
      <c r="AA70" s="9"/>
      <c r="AB70" s="9"/>
      <c r="AC70" s="9"/>
      <c r="AD70" s="9"/>
      <c r="AE70" s="9"/>
    </row>
    <row r="71" spans="1:31" s="9" customFormat="1" ht="24.95" customHeight="1">
      <c r="A71" s="9"/>
      <c r="B71" s="179"/>
      <c r="C71" s="180"/>
      <c r="D71" s="181" t="s">
        <v>141</v>
      </c>
      <c r="E71" s="182"/>
      <c r="F71" s="182"/>
      <c r="G71" s="182"/>
      <c r="H71" s="182"/>
      <c r="I71" s="183"/>
      <c r="J71" s="184">
        <f>J794</f>
        <v>0</v>
      </c>
      <c r="K71" s="180"/>
      <c r="L71" s="185"/>
      <c r="S71" s="9"/>
      <c r="T71" s="9"/>
      <c r="U71" s="9"/>
      <c r="V71" s="9"/>
      <c r="W71" s="9"/>
      <c r="X71" s="9"/>
      <c r="Y71" s="9"/>
      <c r="Z71" s="9"/>
      <c r="AA71" s="9"/>
      <c r="AB71" s="9"/>
      <c r="AC71" s="9"/>
      <c r="AD71" s="9"/>
      <c r="AE71" s="9"/>
    </row>
    <row r="72" spans="1:31" s="10" customFormat="1" ht="19.9" customHeight="1">
      <c r="A72" s="10"/>
      <c r="B72" s="186"/>
      <c r="C72" s="187"/>
      <c r="D72" s="188" t="s">
        <v>142</v>
      </c>
      <c r="E72" s="189"/>
      <c r="F72" s="189"/>
      <c r="G72" s="189"/>
      <c r="H72" s="189"/>
      <c r="I72" s="190"/>
      <c r="J72" s="191">
        <f>J795</f>
        <v>0</v>
      </c>
      <c r="K72" s="187"/>
      <c r="L72" s="192"/>
      <c r="S72" s="10"/>
      <c r="T72" s="10"/>
      <c r="U72" s="10"/>
      <c r="V72" s="10"/>
      <c r="W72" s="10"/>
      <c r="X72" s="10"/>
      <c r="Y72" s="10"/>
      <c r="Z72" s="10"/>
      <c r="AA72" s="10"/>
      <c r="AB72" s="10"/>
      <c r="AC72" s="10"/>
      <c r="AD72" s="10"/>
      <c r="AE72" s="10"/>
    </row>
    <row r="73" spans="1:31" s="2" customFormat="1" ht="21.8"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6.95" customHeight="1">
      <c r="A74" s="38"/>
      <c r="B74" s="59"/>
      <c r="C74" s="60"/>
      <c r="D74" s="60"/>
      <c r="E74" s="60"/>
      <c r="F74" s="60"/>
      <c r="G74" s="60"/>
      <c r="H74" s="60"/>
      <c r="I74" s="169"/>
      <c r="J74" s="60"/>
      <c r="K74" s="60"/>
      <c r="L74" s="137"/>
      <c r="S74" s="38"/>
      <c r="T74" s="38"/>
      <c r="U74" s="38"/>
      <c r="V74" s="38"/>
      <c r="W74" s="38"/>
      <c r="X74" s="38"/>
      <c r="Y74" s="38"/>
      <c r="Z74" s="38"/>
      <c r="AA74" s="38"/>
      <c r="AB74" s="38"/>
      <c r="AC74" s="38"/>
      <c r="AD74" s="38"/>
      <c r="AE74" s="38"/>
    </row>
    <row r="78" spans="1:31" s="2" customFormat="1" ht="6.95" customHeight="1">
      <c r="A78" s="38"/>
      <c r="B78" s="61"/>
      <c r="C78" s="62"/>
      <c r="D78" s="62"/>
      <c r="E78" s="62"/>
      <c r="F78" s="62"/>
      <c r="G78" s="62"/>
      <c r="H78" s="62"/>
      <c r="I78" s="172"/>
      <c r="J78" s="62"/>
      <c r="K78" s="62"/>
      <c r="L78" s="137"/>
      <c r="S78" s="38"/>
      <c r="T78" s="38"/>
      <c r="U78" s="38"/>
      <c r="V78" s="38"/>
      <c r="W78" s="38"/>
      <c r="X78" s="38"/>
      <c r="Y78" s="38"/>
      <c r="Z78" s="38"/>
      <c r="AA78" s="38"/>
      <c r="AB78" s="38"/>
      <c r="AC78" s="38"/>
      <c r="AD78" s="38"/>
      <c r="AE78" s="38"/>
    </row>
    <row r="79" spans="1:31" s="2" customFormat="1" ht="24.95" customHeight="1">
      <c r="A79" s="38"/>
      <c r="B79" s="39"/>
      <c r="C79" s="23" t="s">
        <v>143</v>
      </c>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2" customHeight="1">
      <c r="A81" s="38"/>
      <c r="B81" s="39"/>
      <c r="C81" s="32" t="s">
        <v>16</v>
      </c>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6.5" customHeight="1">
      <c r="A82" s="38"/>
      <c r="B82" s="39"/>
      <c r="C82" s="40"/>
      <c r="D82" s="40"/>
      <c r="E82" s="173" t="str">
        <f>E7</f>
        <v>Preference veřejné dopravy města Třebíč</v>
      </c>
      <c r="F82" s="32"/>
      <c r="G82" s="32"/>
      <c r="H82" s="32"/>
      <c r="I82" s="136"/>
      <c r="J82" s="40"/>
      <c r="K82" s="40"/>
      <c r="L82" s="137"/>
      <c r="S82" s="38"/>
      <c r="T82" s="38"/>
      <c r="U82" s="38"/>
      <c r="V82" s="38"/>
      <c r="W82" s="38"/>
      <c r="X82" s="38"/>
      <c r="Y82" s="38"/>
      <c r="Z82" s="38"/>
      <c r="AA82" s="38"/>
      <c r="AB82" s="38"/>
      <c r="AC82" s="38"/>
      <c r="AD82" s="38"/>
      <c r="AE82" s="38"/>
    </row>
    <row r="83" spans="1:31" s="2" customFormat="1" ht="12" customHeight="1">
      <c r="A83" s="38"/>
      <c r="B83" s="39"/>
      <c r="C83" s="32" t="s">
        <v>119</v>
      </c>
      <c r="D83" s="40"/>
      <c r="E83" s="40"/>
      <c r="F83" s="40"/>
      <c r="G83" s="40"/>
      <c r="H83" s="40"/>
      <c r="I83" s="136"/>
      <c r="J83" s="40"/>
      <c r="K83" s="40"/>
      <c r="L83" s="137"/>
      <c r="S83" s="38"/>
      <c r="T83" s="38"/>
      <c r="U83" s="38"/>
      <c r="V83" s="38"/>
      <c r="W83" s="38"/>
      <c r="X83" s="38"/>
      <c r="Y83" s="38"/>
      <c r="Z83" s="38"/>
      <c r="AA83" s="38"/>
      <c r="AB83" s="38"/>
      <c r="AC83" s="38"/>
      <c r="AD83" s="38"/>
      <c r="AE83" s="38"/>
    </row>
    <row r="84" spans="1:31" s="2" customFormat="1" ht="16.5" customHeight="1">
      <c r="A84" s="38"/>
      <c r="B84" s="39"/>
      <c r="C84" s="40"/>
      <c r="D84" s="40"/>
      <c r="E84" s="69" t="str">
        <f>E9</f>
        <v>G.a - Znojemská x Družstevní x Kubišova - SSZ</v>
      </c>
      <c r="F84" s="40"/>
      <c r="G84" s="40"/>
      <c r="H84" s="40"/>
      <c r="I84" s="136"/>
      <c r="J84" s="40"/>
      <c r="K84" s="40"/>
      <c r="L84" s="137"/>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136"/>
      <c r="J85" s="40"/>
      <c r="K85" s="40"/>
      <c r="L85" s="137"/>
      <c r="S85" s="38"/>
      <c r="T85" s="38"/>
      <c r="U85" s="38"/>
      <c r="V85" s="38"/>
      <c r="W85" s="38"/>
      <c r="X85" s="38"/>
      <c r="Y85" s="38"/>
      <c r="Z85" s="38"/>
      <c r="AA85" s="38"/>
      <c r="AB85" s="38"/>
      <c r="AC85" s="38"/>
      <c r="AD85" s="38"/>
      <c r="AE85" s="38"/>
    </row>
    <row r="86" spans="1:31" s="2" customFormat="1" ht="12" customHeight="1">
      <c r="A86" s="38"/>
      <c r="B86" s="39"/>
      <c r="C86" s="32" t="s">
        <v>21</v>
      </c>
      <c r="D86" s="40"/>
      <c r="E86" s="40"/>
      <c r="F86" s="27" t="str">
        <f>F12</f>
        <v>Město Třebíč</v>
      </c>
      <c r="G86" s="40"/>
      <c r="H86" s="40"/>
      <c r="I86" s="140" t="s">
        <v>23</v>
      </c>
      <c r="J86" s="72" t="str">
        <f>IF(J12="","",J12)</f>
        <v>25. 5. 2021</v>
      </c>
      <c r="K86" s="40"/>
      <c r="L86" s="137"/>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136"/>
      <c r="J87" s="40"/>
      <c r="K87" s="40"/>
      <c r="L87" s="137"/>
      <c r="S87" s="38"/>
      <c r="T87" s="38"/>
      <c r="U87" s="38"/>
      <c r="V87" s="38"/>
      <c r="W87" s="38"/>
      <c r="X87" s="38"/>
      <c r="Y87" s="38"/>
      <c r="Z87" s="38"/>
      <c r="AA87" s="38"/>
      <c r="AB87" s="38"/>
      <c r="AC87" s="38"/>
      <c r="AD87" s="38"/>
      <c r="AE87" s="38"/>
    </row>
    <row r="88" spans="1:31" s="2" customFormat="1" ht="15.15" customHeight="1">
      <c r="A88" s="38"/>
      <c r="B88" s="39"/>
      <c r="C88" s="32" t="s">
        <v>25</v>
      </c>
      <c r="D88" s="40"/>
      <c r="E88" s="40"/>
      <c r="F88" s="27" t="str">
        <f>E15</f>
        <v>Město Třebíč</v>
      </c>
      <c r="G88" s="40"/>
      <c r="H88" s="40"/>
      <c r="I88" s="140" t="s">
        <v>32</v>
      </c>
      <c r="J88" s="36" t="str">
        <f>E21</f>
        <v>Ing. Karel Tomek</v>
      </c>
      <c r="K88" s="40"/>
      <c r="L88" s="137"/>
      <c r="S88" s="38"/>
      <c r="T88" s="38"/>
      <c r="U88" s="38"/>
      <c r="V88" s="38"/>
      <c r="W88" s="38"/>
      <c r="X88" s="38"/>
      <c r="Y88" s="38"/>
      <c r="Z88" s="38"/>
      <c r="AA88" s="38"/>
      <c r="AB88" s="38"/>
      <c r="AC88" s="38"/>
      <c r="AD88" s="38"/>
      <c r="AE88" s="38"/>
    </row>
    <row r="89" spans="1:31" s="2" customFormat="1" ht="25.65" customHeight="1">
      <c r="A89" s="38"/>
      <c r="B89" s="39"/>
      <c r="C89" s="32" t="s">
        <v>30</v>
      </c>
      <c r="D89" s="40"/>
      <c r="E89" s="40"/>
      <c r="F89" s="27" t="str">
        <f>IF(E18="","",E18)</f>
        <v>Vyplň údaj</v>
      </c>
      <c r="G89" s="40"/>
      <c r="H89" s="40"/>
      <c r="I89" s="140" t="s">
        <v>35</v>
      </c>
      <c r="J89" s="36" t="str">
        <f>E24</f>
        <v>Ivalú Macarena Ávila Herrera</v>
      </c>
      <c r="K89" s="40"/>
      <c r="L89" s="137"/>
      <c r="S89" s="38"/>
      <c r="T89" s="38"/>
      <c r="U89" s="38"/>
      <c r="V89" s="38"/>
      <c r="W89" s="38"/>
      <c r="X89" s="38"/>
      <c r="Y89" s="38"/>
      <c r="Z89" s="38"/>
      <c r="AA89" s="38"/>
      <c r="AB89" s="38"/>
      <c r="AC89" s="38"/>
      <c r="AD89" s="38"/>
      <c r="AE89" s="38"/>
    </row>
    <row r="90" spans="1:31" s="2" customFormat="1" ht="10.3" customHeight="1">
      <c r="A90" s="38"/>
      <c r="B90" s="39"/>
      <c r="C90" s="40"/>
      <c r="D90" s="40"/>
      <c r="E90" s="40"/>
      <c r="F90" s="40"/>
      <c r="G90" s="40"/>
      <c r="H90" s="40"/>
      <c r="I90" s="136"/>
      <c r="J90" s="40"/>
      <c r="K90" s="40"/>
      <c r="L90" s="137"/>
      <c r="S90" s="38"/>
      <c r="T90" s="38"/>
      <c r="U90" s="38"/>
      <c r="V90" s="38"/>
      <c r="W90" s="38"/>
      <c r="X90" s="38"/>
      <c r="Y90" s="38"/>
      <c r="Z90" s="38"/>
      <c r="AA90" s="38"/>
      <c r="AB90" s="38"/>
      <c r="AC90" s="38"/>
      <c r="AD90" s="38"/>
      <c r="AE90" s="38"/>
    </row>
    <row r="91" spans="1:31" s="11" customFormat="1" ht="29.25" customHeight="1">
      <c r="A91" s="193"/>
      <c r="B91" s="194"/>
      <c r="C91" s="195" t="s">
        <v>144</v>
      </c>
      <c r="D91" s="196" t="s">
        <v>59</v>
      </c>
      <c r="E91" s="196" t="s">
        <v>55</v>
      </c>
      <c r="F91" s="196" t="s">
        <v>56</v>
      </c>
      <c r="G91" s="196" t="s">
        <v>145</v>
      </c>
      <c r="H91" s="196" t="s">
        <v>146</v>
      </c>
      <c r="I91" s="197" t="s">
        <v>147</v>
      </c>
      <c r="J91" s="196" t="s">
        <v>128</v>
      </c>
      <c r="K91" s="198" t="s">
        <v>148</v>
      </c>
      <c r="L91" s="199"/>
      <c r="M91" s="92" t="s">
        <v>19</v>
      </c>
      <c r="N91" s="93" t="s">
        <v>44</v>
      </c>
      <c r="O91" s="93" t="s">
        <v>149</v>
      </c>
      <c r="P91" s="93" t="s">
        <v>150</v>
      </c>
      <c r="Q91" s="93" t="s">
        <v>151</v>
      </c>
      <c r="R91" s="93" t="s">
        <v>152</v>
      </c>
      <c r="S91" s="93" t="s">
        <v>153</v>
      </c>
      <c r="T91" s="94" t="s">
        <v>154</v>
      </c>
      <c r="U91" s="193"/>
      <c r="V91" s="193"/>
      <c r="W91" s="193"/>
      <c r="X91" s="193"/>
      <c r="Y91" s="193"/>
      <c r="Z91" s="193"/>
      <c r="AA91" s="193"/>
      <c r="AB91" s="193"/>
      <c r="AC91" s="193"/>
      <c r="AD91" s="193"/>
      <c r="AE91" s="193"/>
    </row>
    <row r="92" spans="1:63" s="2" customFormat="1" ht="22.8" customHeight="1">
      <c r="A92" s="38"/>
      <c r="B92" s="39"/>
      <c r="C92" s="99" t="s">
        <v>155</v>
      </c>
      <c r="D92" s="40"/>
      <c r="E92" s="40"/>
      <c r="F92" s="40"/>
      <c r="G92" s="40"/>
      <c r="H92" s="40"/>
      <c r="I92" s="136"/>
      <c r="J92" s="200">
        <f>BK92</f>
        <v>0</v>
      </c>
      <c r="K92" s="40"/>
      <c r="L92" s="44"/>
      <c r="M92" s="95"/>
      <c r="N92" s="201"/>
      <c r="O92" s="96"/>
      <c r="P92" s="202">
        <f>P93+P112+P119+P139+P234+P631+P785+P794</f>
        <v>0</v>
      </c>
      <c r="Q92" s="96"/>
      <c r="R92" s="202">
        <f>R93+R112+R119+R139+R234+R631+R785+R794</f>
        <v>126.96631273999998</v>
      </c>
      <c r="S92" s="96"/>
      <c r="T92" s="203">
        <f>T93+T112+T119+T139+T234+T631+T785+T794</f>
        <v>14.24</v>
      </c>
      <c r="U92" s="38"/>
      <c r="V92" s="38"/>
      <c r="W92" s="38"/>
      <c r="X92" s="38"/>
      <c r="Y92" s="38"/>
      <c r="Z92" s="38"/>
      <c r="AA92" s="38"/>
      <c r="AB92" s="38"/>
      <c r="AC92" s="38"/>
      <c r="AD92" s="38"/>
      <c r="AE92" s="38"/>
      <c r="AT92" s="17" t="s">
        <v>73</v>
      </c>
      <c r="AU92" s="17" t="s">
        <v>129</v>
      </c>
      <c r="BK92" s="204">
        <f>BK93+BK112+BK119+BK139+BK234+BK631+BK785+BK794</f>
        <v>0</v>
      </c>
    </row>
    <row r="93" spans="1:63" s="12" customFormat="1" ht="25.9" customHeight="1">
      <c r="A93" s="12"/>
      <c r="B93" s="205"/>
      <c r="C93" s="206"/>
      <c r="D93" s="207" t="s">
        <v>73</v>
      </c>
      <c r="E93" s="208" t="s">
        <v>156</v>
      </c>
      <c r="F93" s="208" t="s">
        <v>157</v>
      </c>
      <c r="G93" s="206"/>
      <c r="H93" s="206"/>
      <c r="I93" s="209"/>
      <c r="J93" s="210">
        <f>BK93</f>
        <v>0</v>
      </c>
      <c r="K93" s="206"/>
      <c r="L93" s="211"/>
      <c r="M93" s="212"/>
      <c r="N93" s="213"/>
      <c r="O93" s="213"/>
      <c r="P93" s="214">
        <f>SUM(P94:P111)</f>
        <v>0</v>
      </c>
      <c r="Q93" s="213"/>
      <c r="R93" s="214">
        <f>SUM(R94:R111)</f>
        <v>0</v>
      </c>
      <c r="S93" s="213"/>
      <c r="T93" s="215">
        <f>SUM(T94:T111)</f>
        <v>0</v>
      </c>
      <c r="U93" s="12"/>
      <c r="V93" s="12"/>
      <c r="W93" s="12"/>
      <c r="X93" s="12"/>
      <c r="Y93" s="12"/>
      <c r="Z93" s="12"/>
      <c r="AA93" s="12"/>
      <c r="AB93" s="12"/>
      <c r="AC93" s="12"/>
      <c r="AD93" s="12"/>
      <c r="AE93" s="12"/>
      <c r="AR93" s="216" t="s">
        <v>82</v>
      </c>
      <c r="AT93" s="217" t="s">
        <v>73</v>
      </c>
      <c r="AU93" s="217" t="s">
        <v>74</v>
      </c>
      <c r="AY93" s="216" t="s">
        <v>158</v>
      </c>
      <c r="BK93" s="218">
        <f>SUM(BK94:BK111)</f>
        <v>0</v>
      </c>
    </row>
    <row r="94" spans="1:65" s="2" customFormat="1" ht="16.5" customHeight="1">
      <c r="A94" s="38"/>
      <c r="B94" s="39"/>
      <c r="C94" s="219" t="s">
        <v>82</v>
      </c>
      <c r="D94" s="219" t="s">
        <v>159</v>
      </c>
      <c r="E94" s="220" t="s">
        <v>160</v>
      </c>
      <c r="F94" s="221" t="s">
        <v>161</v>
      </c>
      <c r="G94" s="222" t="s">
        <v>162</v>
      </c>
      <c r="H94" s="223">
        <v>62.7</v>
      </c>
      <c r="I94" s="224"/>
      <c r="J94" s="225">
        <f>ROUND(I94*H94,2)</f>
        <v>0</v>
      </c>
      <c r="K94" s="221" t="s">
        <v>19</v>
      </c>
      <c r="L94" s="44"/>
      <c r="M94" s="226" t="s">
        <v>19</v>
      </c>
      <c r="N94" s="227" t="s">
        <v>45</v>
      </c>
      <c r="O94" s="84"/>
      <c r="P94" s="228">
        <f>O94*H94</f>
        <v>0</v>
      </c>
      <c r="Q94" s="228">
        <v>0</v>
      </c>
      <c r="R94" s="228">
        <f>Q94*H94</f>
        <v>0</v>
      </c>
      <c r="S94" s="228">
        <v>0</v>
      </c>
      <c r="T94" s="229">
        <f>S94*H94</f>
        <v>0</v>
      </c>
      <c r="U94" s="38"/>
      <c r="V94" s="38"/>
      <c r="W94" s="38"/>
      <c r="X94" s="38"/>
      <c r="Y94" s="38"/>
      <c r="Z94" s="38"/>
      <c r="AA94" s="38"/>
      <c r="AB94" s="38"/>
      <c r="AC94" s="38"/>
      <c r="AD94" s="38"/>
      <c r="AE94" s="38"/>
      <c r="AR94" s="230" t="s">
        <v>163</v>
      </c>
      <c r="AT94" s="230" t="s">
        <v>159</v>
      </c>
      <c r="AU94" s="230" t="s">
        <v>82</v>
      </c>
      <c r="AY94" s="17" t="s">
        <v>158</v>
      </c>
      <c r="BE94" s="231">
        <f>IF(N94="základní",J94,0)</f>
        <v>0</v>
      </c>
      <c r="BF94" s="231">
        <f>IF(N94="snížená",J94,0)</f>
        <v>0</v>
      </c>
      <c r="BG94" s="231">
        <f>IF(N94="zákl. přenesená",J94,0)</f>
        <v>0</v>
      </c>
      <c r="BH94" s="231">
        <f>IF(N94="sníž. přenesená",J94,0)</f>
        <v>0</v>
      </c>
      <c r="BI94" s="231">
        <f>IF(N94="nulová",J94,0)</f>
        <v>0</v>
      </c>
      <c r="BJ94" s="17" t="s">
        <v>82</v>
      </c>
      <c r="BK94" s="231">
        <f>ROUND(I94*H94,2)</f>
        <v>0</v>
      </c>
      <c r="BL94" s="17" t="s">
        <v>163</v>
      </c>
      <c r="BM94" s="230" t="s">
        <v>164</v>
      </c>
    </row>
    <row r="95" spans="1:47" s="2" customFormat="1" ht="12">
      <c r="A95" s="38"/>
      <c r="B95" s="39"/>
      <c r="C95" s="40"/>
      <c r="D95" s="232" t="s">
        <v>165</v>
      </c>
      <c r="E95" s="40"/>
      <c r="F95" s="233" t="s">
        <v>161</v>
      </c>
      <c r="G95" s="40"/>
      <c r="H95" s="40"/>
      <c r="I95" s="136"/>
      <c r="J95" s="40"/>
      <c r="K95" s="40"/>
      <c r="L95" s="44"/>
      <c r="M95" s="234"/>
      <c r="N95" s="235"/>
      <c r="O95" s="84"/>
      <c r="P95" s="84"/>
      <c r="Q95" s="84"/>
      <c r="R95" s="84"/>
      <c r="S95" s="84"/>
      <c r="T95" s="85"/>
      <c r="U95" s="38"/>
      <c r="V95" s="38"/>
      <c r="W95" s="38"/>
      <c r="X95" s="38"/>
      <c r="Y95" s="38"/>
      <c r="Z95" s="38"/>
      <c r="AA95" s="38"/>
      <c r="AB95" s="38"/>
      <c r="AC95" s="38"/>
      <c r="AD95" s="38"/>
      <c r="AE95" s="38"/>
      <c r="AT95" s="17" t="s">
        <v>165</v>
      </c>
      <c r="AU95" s="17" t="s">
        <v>82</v>
      </c>
    </row>
    <row r="96" spans="1:51" s="13" customFormat="1" ht="12">
      <c r="A96" s="13"/>
      <c r="B96" s="236"/>
      <c r="C96" s="237"/>
      <c r="D96" s="232" t="s">
        <v>166</v>
      </c>
      <c r="E96" s="238" t="s">
        <v>19</v>
      </c>
      <c r="F96" s="239" t="s">
        <v>1825</v>
      </c>
      <c r="G96" s="237"/>
      <c r="H96" s="240">
        <v>57</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166</v>
      </c>
      <c r="AU96" s="246" t="s">
        <v>82</v>
      </c>
      <c r="AV96" s="13" t="s">
        <v>85</v>
      </c>
      <c r="AW96" s="13" t="s">
        <v>34</v>
      </c>
      <c r="AX96" s="13" t="s">
        <v>82</v>
      </c>
      <c r="AY96" s="246" t="s">
        <v>158</v>
      </c>
    </row>
    <row r="97" spans="1:51" s="13" customFormat="1" ht="12">
      <c r="A97" s="13"/>
      <c r="B97" s="236"/>
      <c r="C97" s="237"/>
      <c r="D97" s="232" t="s">
        <v>166</v>
      </c>
      <c r="E97" s="237"/>
      <c r="F97" s="239" t="s">
        <v>1826</v>
      </c>
      <c r="G97" s="237"/>
      <c r="H97" s="240">
        <v>62.7</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166</v>
      </c>
      <c r="AU97" s="246" t="s">
        <v>82</v>
      </c>
      <c r="AV97" s="13" t="s">
        <v>85</v>
      </c>
      <c r="AW97" s="13" t="s">
        <v>4</v>
      </c>
      <c r="AX97" s="13" t="s">
        <v>82</v>
      </c>
      <c r="AY97" s="246" t="s">
        <v>158</v>
      </c>
    </row>
    <row r="98" spans="1:65" s="2" customFormat="1" ht="21.75" customHeight="1">
      <c r="A98" s="38"/>
      <c r="B98" s="39"/>
      <c r="C98" s="219" t="s">
        <v>85</v>
      </c>
      <c r="D98" s="219" t="s">
        <v>159</v>
      </c>
      <c r="E98" s="220" t="s">
        <v>169</v>
      </c>
      <c r="F98" s="221" t="s">
        <v>170</v>
      </c>
      <c r="G98" s="222" t="s">
        <v>171</v>
      </c>
      <c r="H98" s="223">
        <v>6</v>
      </c>
      <c r="I98" s="224"/>
      <c r="J98" s="225">
        <f>ROUND(I98*H98,2)</f>
        <v>0</v>
      </c>
      <c r="K98" s="221" t="s">
        <v>19</v>
      </c>
      <c r="L98" s="44"/>
      <c r="M98" s="226" t="s">
        <v>19</v>
      </c>
      <c r="N98" s="227" t="s">
        <v>45</v>
      </c>
      <c r="O98" s="84"/>
      <c r="P98" s="228">
        <f>O98*H98</f>
        <v>0</v>
      </c>
      <c r="Q98" s="228">
        <v>0</v>
      </c>
      <c r="R98" s="228">
        <f>Q98*H98</f>
        <v>0</v>
      </c>
      <c r="S98" s="228">
        <v>0</v>
      </c>
      <c r="T98" s="229">
        <f>S98*H98</f>
        <v>0</v>
      </c>
      <c r="U98" s="38"/>
      <c r="V98" s="38"/>
      <c r="W98" s="38"/>
      <c r="X98" s="38"/>
      <c r="Y98" s="38"/>
      <c r="Z98" s="38"/>
      <c r="AA98" s="38"/>
      <c r="AB98" s="38"/>
      <c r="AC98" s="38"/>
      <c r="AD98" s="38"/>
      <c r="AE98" s="38"/>
      <c r="AR98" s="230" t="s">
        <v>163</v>
      </c>
      <c r="AT98" s="230" t="s">
        <v>159</v>
      </c>
      <c r="AU98" s="230" t="s">
        <v>82</v>
      </c>
      <c r="AY98" s="17" t="s">
        <v>158</v>
      </c>
      <c r="BE98" s="231">
        <f>IF(N98="základní",J98,0)</f>
        <v>0</v>
      </c>
      <c r="BF98" s="231">
        <f>IF(N98="snížená",J98,0)</f>
        <v>0</v>
      </c>
      <c r="BG98" s="231">
        <f>IF(N98="zákl. přenesená",J98,0)</f>
        <v>0</v>
      </c>
      <c r="BH98" s="231">
        <f>IF(N98="sníž. přenesená",J98,0)</f>
        <v>0</v>
      </c>
      <c r="BI98" s="231">
        <f>IF(N98="nulová",J98,0)</f>
        <v>0</v>
      </c>
      <c r="BJ98" s="17" t="s">
        <v>82</v>
      </c>
      <c r="BK98" s="231">
        <f>ROUND(I98*H98,2)</f>
        <v>0</v>
      </c>
      <c r="BL98" s="17" t="s">
        <v>163</v>
      </c>
      <c r="BM98" s="230" t="s">
        <v>172</v>
      </c>
    </row>
    <row r="99" spans="1:47" s="2" customFormat="1" ht="12">
      <c r="A99" s="38"/>
      <c r="B99" s="39"/>
      <c r="C99" s="40"/>
      <c r="D99" s="232" t="s">
        <v>165</v>
      </c>
      <c r="E99" s="40"/>
      <c r="F99" s="233" t="s">
        <v>170</v>
      </c>
      <c r="G99" s="40"/>
      <c r="H99" s="40"/>
      <c r="I99" s="136"/>
      <c r="J99" s="40"/>
      <c r="K99" s="40"/>
      <c r="L99" s="44"/>
      <c r="M99" s="234"/>
      <c r="N99" s="235"/>
      <c r="O99" s="84"/>
      <c r="P99" s="84"/>
      <c r="Q99" s="84"/>
      <c r="R99" s="84"/>
      <c r="S99" s="84"/>
      <c r="T99" s="85"/>
      <c r="U99" s="38"/>
      <c r="V99" s="38"/>
      <c r="W99" s="38"/>
      <c r="X99" s="38"/>
      <c r="Y99" s="38"/>
      <c r="Z99" s="38"/>
      <c r="AA99" s="38"/>
      <c r="AB99" s="38"/>
      <c r="AC99" s="38"/>
      <c r="AD99" s="38"/>
      <c r="AE99" s="38"/>
      <c r="AT99" s="17" t="s">
        <v>165</v>
      </c>
      <c r="AU99" s="17" t="s">
        <v>82</v>
      </c>
    </row>
    <row r="100" spans="1:51" s="13" customFormat="1" ht="12">
      <c r="A100" s="13"/>
      <c r="B100" s="236"/>
      <c r="C100" s="237"/>
      <c r="D100" s="232" t="s">
        <v>166</v>
      </c>
      <c r="E100" s="238" t="s">
        <v>19</v>
      </c>
      <c r="F100" s="239" t="s">
        <v>173</v>
      </c>
      <c r="G100" s="237"/>
      <c r="H100" s="240">
        <v>2</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166</v>
      </c>
      <c r="AU100" s="246" t="s">
        <v>82</v>
      </c>
      <c r="AV100" s="13" t="s">
        <v>85</v>
      </c>
      <c r="AW100" s="13" t="s">
        <v>34</v>
      </c>
      <c r="AX100" s="13" t="s">
        <v>74</v>
      </c>
      <c r="AY100" s="246" t="s">
        <v>158</v>
      </c>
    </row>
    <row r="101" spans="1:51" s="13" customFormat="1" ht="12">
      <c r="A101" s="13"/>
      <c r="B101" s="236"/>
      <c r="C101" s="237"/>
      <c r="D101" s="232" t="s">
        <v>166</v>
      </c>
      <c r="E101" s="238" t="s">
        <v>19</v>
      </c>
      <c r="F101" s="239" t="s">
        <v>174</v>
      </c>
      <c r="G101" s="237"/>
      <c r="H101" s="240">
        <v>4</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166</v>
      </c>
      <c r="AU101" s="246" t="s">
        <v>82</v>
      </c>
      <c r="AV101" s="13" t="s">
        <v>85</v>
      </c>
      <c r="AW101" s="13" t="s">
        <v>34</v>
      </c>
      <c r="AX101" s="13" t="s">
        <v>74</v>
      </c>
      <c r="AY101" s="246" t="s">
        <v>158</v>
      </c>
    </row>
    <row r="102" spans="1:51" s="14" customFormat="1" ht="12">
      <c r="A102" s="14"/>
      <c r="B102" s="247"/>
      <c r="C102" s="248"/>
      <c r="D102" s="232" t="s">
        <v>166</v>
      </c>
      <c r="E102" s="249" t="s">
        <v>19</v>
      </c>
      <c r="F102" s="250" t="s">
        <v>175</v>
      </c>
      <c r="G102" s="248"/>
      <c r="H102" s="251">
        <v>6</v>
      </c>
      <c r="I102" s="252"/>
      <c r="J102" s="248"/>
      <c r="K102" s="248"/>
      <c r="L102" s="253"/>
      <c r="M102" s="254"/>
      <c r="N102" s="255"/>
      <c r="O102" s="255"/>
      <c r="P102" s="255"/>
      <c r="Q102" s="255"/>
      <c r="R102" s="255"/>
      <c r="S102" s="255"/>
      <c r="T102" s="256"/>
      <c r="U102" s="14"/>
      <c r="V102" s="14"/>
      <c r="W102" s="14"/>
      <c r="X102" s="14"/>
      <c r="Y102" s="14"/>
      <c r="Z102" s="14"/>
      <c r="AA102" s="14"/>
      <c r="AB102" s="14"/>
      <c r="AC102" s="14"/>
      <c r="AD102" s="14"/>
      <c r="AE102" s="14"/>
      <c r="AT102" s="257" t="s">
        <v>166</v>
      </c>
      <c r="AU102" s="257" t="s">
        <v>82</v>
      </c>
      <c r="AV102" s="14" t="s">
        <v>163</v>
      </c>
      <c r="AW102" s="14" t="s">
        <v>34</v>
      </c>
      <c r="AX102" s="14" t="s">
        <v>82</v>
      </c>
      <c r="AY102" s="257" t="s">
        <v>158</v>
      </c>
    </row>
    <row r="103" spans="1:65" s="2" customFormat="1" ht="16.5" customHeight="1">
      <c r="A103" s="38"/>
      <c r="B103" s="39"/>
      <c r="C103" s="219" t="s">
        <v>176</v>
      </c>
      <c r="D103" s="219" t="s">
        <v>159</v>
      </c>
      <c r="E103" s="220" t="s">
        <v>177</v>
      </c>
      <c r="F103" s="221" t="s">
        <v>178</v>
      </c>
      <c r="G103" s="222" t="s">
        <v>179</v>
      </c>
      <c r="H103" s="223">
        <v>2</v>
      </c>
      <c r="I103" s="224"/>
      <c r="J103" s="225">
        <f>ROUND(I103*H103,2)</f>
        <v>0</v>
      </c>
      <c r="K103" s="221" t="s">
        <v>19</v>
      </c>
      <c r="L103" s="44"/>
      <c r="M103" s="226" t="s">
        <v>19</v>
      </c>
      <c r="N103" s="227" t="s">
        <v>45</v>
      </c>
      <c r="O103" s="84"/>
      <c r="P103" s="228">
        <f>O103*H103</f>
        <v>0</v>
      </c>
      <c r="Q103" s="228">
        <v>0</v>
      </c>
      <c r="R103" s="228">
        <f>Q103*H103</f>
        <v>0</v>
      </c>
      <c r="S103" s="228">
        <v>0</v>
      </c>
      <c r="T103" s="229">
        <f>S103*H103</f>
        <v>0</v>
      </c>
      <c r="U103" s="38"/>
      <c r="V103" s="38"/>
      <c r="W103" s="38"/>
      <c r="X103" s="38"/>
      <c r="Y103" s="38"/>
      <c r="Z103" s="38"/>
      <c r="AA103" s="38"/>
      <c r="AB103" s="38"/>
      <c r="AC103" s="38"/>
      <c r="AD103" s="38"/>
      <c r="AE103" s="38"/>
      <c r="AR103" s="230" t="s">
        <v>163</v>
      </c>
      <c r="AT103" s="230" t="s">
        <v>159</v>
      </c>
      <c r="AU103" s="230" t="s">
        <v>82</v>
      </c>
      <c r="AY103" s="17" t="s">
        <v>158</v>
      </c>
      <c r="BE103" s="231">
        <f>IF(N103="základní",J103,0)</f>
        <v>0</v>
      </c>
      <c r="BF103" s="231">
        <f>IF(N103="snížená",J103,0)</f>
        <v>0</v>
      </c>
      <c r="BG103" s="231">
        <f>IF(N103="zákl. přenesená",J103,0)</f>
        <v>0</v>
      </c>
      <c r="BH103" s="231">
        <f>IF(N103="sníž. přenesená",J103,0)</f>
        <v>0</v>
      </c>
      <c r="BI103" s="231">
        <f>IF(N103="nulová",J103,0)</f>
        <v>0</v>
      </c>
      <c r="BJ103" s="17" t="s">
        <v>82</v>
      </c>
      <c r="BK103" s="231">
        <f>ROUND(I103*H103,2)</f>
        <v>0</v>
      </c>
      <c r="BL103" s="17" t="s">
        <v>163</v>
      </c>
      <c r="BM103" s="230" t="s">
        <v>180</v>
      </c>
    </row>
    <row r="104" spans="1:47" s="2" customFormat="1" ht="12">
      <c r="A104" s="38"/>
      <c r="B104" s="39"/>
      <c r="C104" s="40"/>
      <c r="D104" s="232" t="s">
        <v>165</v>
      </c>
      <c r="E104" s="40"/>
      <c r="F104" s="233" t="s">
        <v>178</v>
      </c>
      <c r="G104" s="40"/>
      <c r="H104" s="40"/>
      <c r="I104" s="136"/>
      <c r="J104" s="40"/>
      <c r="K104" s="40"/>
      <c r="L104" s="44"/>
      <c r="M104" s="234"/>
      <c r="N104" s="235"/>
      <c r="O104" s="84"/>
      <c r="P104" s="84"/>
      <c r="Q104" s="84"/>
      <c r="R104" s="84"/>
      <c r="S104" s="84"/>
      <c r="T104" s="85"/>
      <c r="U104" s="38"/>
      <c r="V104" s="38"/>
      <c r="W104" s="38"/>
      <c r="X104" s="38"/>
      <c r="Y104" s="38"/>
      <c r="Z104" s="38"/>
      <c r="AA104" s="38"/>
      <c r="AB104" s="38"/>
      <c r="AC104" s="38"/>
      <c r="AD104" s="38"/>
      <c r="AE104" s="38"/>
      <c r="AT104" s="17" t="s">
        <v>165</v>
      </c>
      <c r="AU104" s="17" t="s">
        <v>82</v>
      </c>
    </row>
    <row r="105" spans="1:47" s="2" customFormat="1" ht="12">
      <c r="A105" s="38"/>
      <c r="B105" s="39"/>
      <c r="C105" s="40"/>
      <c r="D105" s="232" t="s">
        <v>181</v>
      </c>
      <c r="E105" s="40"/>
      <c r="F105" s="258" t="s">
        <v>182</v>
      </c>
      <c r="G105" s="40"/>
      <c r="H105" s="40"/>
      <c r="I105" s="136"/>
      <c r="J105" s="40"/>
      <c r="K105" s="40"/>
      <c r="L105" s="44"/>
      <c r="M105" s="234"/>
      <c r="N105" s="235"/>
      <c r="O105" s="84"/>
      <c r="P105" s="84"/>
      <c r="Q105" s="84"/>
      <c r="R105" s="84"/>
      <c r="S105" s="84"/>
      <c r="T105" s="85"/>
      <c r="U105" s="38"/>
      <c r="V105" s="38"/>
      <c r="W105" s="38"/>
      <c r="X105" s="38"/>
      <c r="Y105" s="38"/>
      <c r="Z105" s="38"/>
      <c r="AA105" s="38"/>
      <c r="AB105" s="38"/>
      <c r="AC105" s="38"/>
      <c r="AD105" s="38"/>
      <c r="AE105" s="38"/>
      <c r="AT105" s="17" t="s">
        <v>181</v>
      </c>
      <c r="AU105" s="17" t="s">
        <v>82</v>
      </c>
    </row>
    <row r="106" spans="1:51" s="13" customFormat="1" ht="12">
      <c r="A106" s="13"/>
      <c r="B106" s="236"/>
      <c r="C106" s="237"/>
      <c r="D106" s="232" t="s">
        <v>166</v>
      </c>
      <c r="E106" s="238" t="s">
        <v>19</v>
      </c>
      <c r="F106" s="239" t="s">
        <v>183</v>
      </c>
      <c r="G106" s="237"/>
      <c r="H106" s="240">
        <v>2</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166</v>
      </c>
      <c r="AU106" s="246" t="s">
        <v>82</v>
      </c>
      <c r="AV106" s="13" t="s">
        <v>85</v>
      </c>
      <c r="AW106" s="13" t="s">
        <v>34</v>
      </c>
      <c r="AX106" s="13" t="s">
        <v>74</v>
      </c>
      <c r="AY106" s="246" t="s">
        <v>158</v>
      </c>
    </row>
    <row r="107" spans="1:51" s="14" customFormat="1" ht="12">
      <c r="A107" s="14"/>
      <c r="B107" s="247"/>
      <c r="C107" s="248"/>
      <c r="D107" s="232" t="s">
        <v>166</v>
      </c>
      <c r="E107" s="249" t="s">
        <v>19</v>
      </c>
      <c r="F107" s="250" t="s">
        <v>175</v>
      </c>
      <c r="G107" s="248"/>
      <c r="H107" s="251">
        <v>2</v>
      </c>
      <c r="I107" s="252"/>
      <c r="J107" s="248"/>
      <c r="K107" s="248"/>
      <c r="L107" s="253"/>
      <c r="M107" s="254"/>
      <c r="N107" s="255"/>
      <c r="O107" s="255"/>
      <c r="P107" s="255"/>
      <c r="Q107" s="255"/>
      <c r="R107" s="255"/>
      <c r="S107" s="255"/>
      <c r="T107" s="256"/>
      <c r="U107" s="14"/>
      <c r="V107" s="14"/>
      <c r="W107" s="14"/>
      <c r="X107" s="14"/>
      <c r="Y107" s="14"/>
      <c r="Z107" s="14"/>
      <c r="AA107" s="14"/>
      <c r="AB107" s="14"/>
      <c r="AC107" s="14"/>
      <c r="AD107" s="14"/>
      <c r="AE107" s="14"/>
      <c r="AT107" s="257" t="s">
        <v>166</v>
      </c>
      <c r="AU107" s="257" t="s">
        <v>82</v>
      </c>
      <c r="AV107" s="14" t="s">
        <v>163</v>
      </c>
      <c r="AW107" s="14" t="s">
        <v>34</v>
      </c>
      <c r="AX107" s="14" t="s">
        <v>82</v>
      </c>
      <c r="AY107" s="257" t="s">
        <v>158</v>
      </c>
    </row>
    <row r="108" spans="1:65" s="2" customFormat="1" ht="16.5" customHeight="1">
      <c r="A108" s="38"/>
      <c r="B108" s="39"/>
      <c r="C108" s="219" t="s">
        <v>163</v>
      </c>
      <c r="D108" s="219" t="s">
        <v>159</v>
      </c>
      <c r="E108" s="220" t="s">
        <v>184</v>
      </c>
      <c r="F108" s="221" t="s">
        <v>185</v>
      </c>
      <c r="G108" s="222" t="s">
        <v>179</v>
      </c>
      <c r="H108" s="223">
        <v>2</v>
      </c>
      <c r="I108" s="224"/>
      <c r="J108" s="225">
        <f>ROUND(I108*H108,2)</f>
        <v>0</v>
      </c>
      <c r="K108" s="221" t="s">
        <v>19</v>
      </c>
      <c r="L108" s="44"/>
      <c r="M108" s="226" t="s">
        <v>19</v>
      </c>
      <c r="N108" s="227" t="s">
        <v>45</v>
      </c>
      <c r="O108" s="84"/>
      <c r="P108" s="228">
        <f>O108*H108</f>
        <v>0</v>
      </c>
      <c r="Q108" s="228">
        <v>0</v>
      </c>
      <c r="R108" s="228">
        <f>Q108*H108</f>
        <v>0</v>
      </c>
      <c r="S108" s="228">
        <v>0</v>
      </c>
      <c r="T108" s="229">
        <f>S108*H108</f>
        <v>0</v>
      </c>
      <c r="U108" s="38"/>
      <c r="V108" s="38"/>
      <c r="W108" s="38"/>
      <c r="X108" s="38"/>
      <c r="Y108" s="38"/>
      <c r="Z108" s="38"/>
      <c r="AA108" s="38"/>
      <c r="AB108" s="38"/>
      <c r="AC108" s="38"/>
      <c r="AD108" s="38"/>
      <c r="AE108" s="38"/>
      <c r="AR108" s="230" t="s">
        <v>163</v>
      </c>
      <c r="AT108" s="230" t="s">
        <v>159</v>
      </c>
      <c r="AU108" s="230" t="s">
        <v>82</v>
      </c>
      <c r="AY108" s="17" t="s">
        <v>158</v>
      </c>
      <c r="BE108" s="231">
        <f>IF(N108="základní",J108,0)</f>
        <v>0</v>
      </c>
      <c r="BF108" s="231">
        <f>IF(N108="snížená",J108,0)</f>
        <v>0</v>
      </c>
      <c r="BG108" s="231">
        <f>IF(N108="zákl. přenesená",J108,0)</f>
        <v>0</v>
      </c>
      <c r="BH108" s="231">
        <f>IF(N108="sníž. přenesená",J108,0)</f>
        <v>0</v>
      </c>
      <c r="BI108" s="231">
        <f>IF(N108="nulová",J108,0)</f>
        <v>0</v>
      </c>
      <c r="BJ108" s="17" t="s">
        <v>82</v>
      </c>
      <c r="BK108" s="231">
        <f>ROUND(I108*H108,2)</f>
        <v>0</v>
      </c>
      <c r="BL108" s="17" t="s">
        <v>163</v>
      </c>
      <c r="BM108" s="230" t="s">
        <v>186</v>
      </c>
    </row>
    <row r="109" spans="1:47" s="2" customFormat="1" ht="12">
      <c r="A109" s="38"/>
      <c r="B109" s="39"/>
      <c r="C109" s="40"/>
      <c r="D109" s="232" t="s">
        <v>165</v>
      </c>
      <c r="E109" s="40"/>
      <c r="F109" s="233" t="s">
        <v>185</v>
      </c>
      <c r="G109" s="40"/>
      <c r="H109" s="40"/>
      <c r="I109" s="136"/>
      <c r="J109" s="40"/>
      <c r="K109" s="40"/>
      <c r="L109" s="44"/>
      <c r="M109" s="234"/>
      <c r="N109" s="235"/>
      <c r="O109" s="84"/>
      <c r="P109" s="84"/>
      <c r="Q109" s="84"/>
      <c r="R109" s="84"/>
      <c r="S109" s="84"/>
      <c r="T109" s="85"/>
      <c r="U109" s="38"/>
      <c r="V109" s="38"/>
      <c r="W109" s="38"/>
      <c r="X109" s="38"/>
      <c r="Y109" s="38"/>
      <c r="Z109" s="38"/>
      <c r="AA109" s="38"/>
      <c r="AB109" s="38"/>
      <c r="AC109" s="38"/>
      <c r="AD109" s="38"/>
      <c r="AE109" s="38"/>
      <c r="AT109" s="17" t="s">
        <v>165</v>
      </c>
      <c r="AU109" s="17" t="s">
        <v>82</v>
      </c>
    </row>
    <row r="110" spans="1:47" s="2" customFormat="1" ht="12">
      <c r="A110" s="38"/>
      <c r="B110" s="39"/>
      <c r="C110" s="40"/>
      <c r="D110" s="232" t="s">
        <v>181</v>
      </c>
      <c r="E110" s="40"/>
      <c r="F110" s="258" t="s">
        <v>187</v>
      </c>
      <c r="G110" s="40"/>
      <c r="H110" s="40"/>
      <c r="I110" s="136"/>
      <c r="J110" s="40"/>
      <c r="K110" s="40"/>
      <c r="L110" s="44"/>
      <c r="M110" s="234"/>
      <c r="N110" s="235"/>
      <c r="O110" s="84"/>
      <c r="P110" s="84"/>
      <c r="Q110" s="84"/>
      <c r="R110" s="84"/>
      <c r="S110" s="84"/>
      <c r="T110" s="85"/>
      <c r="U110" s="38"/>
      <c r="V110" s="38"/>
      <c r="W110" s="38"/>
      <c r="X110" s="38"/>
      <c r="Y110" s="38"/>
      <c r="Z110" s="38"/>
      <c r="AA110" s="38"/>
      <c r="AB110" s="38"/>
      <c r="AC110" s="38"/>
      <c r="AD110" s="38"/>
      <c r="AE110" s="38"/>
      <c r="AT110" s="17" t="s">
        <v>181</v>
      </c>
      <c r="AU110" s="17" t="s">
        <v>82</v>
      </c>
    </row>
    <row r="111" spans="1:51" s="13" customFormat="1" ht="12">
      <c r="A111" s="13"/>
      <c r="B111" s="236"/>
      <c r="C111" s="237"/>
      <c r="D111" s="232" t="s">
        <v>166</v>
      </c>
      <c r="E111" s="238" t="s">
        <v>19</v>
      </c>
      <c r="F111" s="239" t="s">
        <v>188</v>
      </c>
      <c r="G111" s="237"/>
      <c r="H111" s="240">
        <v>2</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166</v>
      </c>
      <c r="AU111" s="246" t="s">
        <v>82</v>
      </c>
      <c r="AV111" s="13" t="s">
        <v>85</v>
      </c>
      <c r="AW111" s="13" t="s">
        <v>34</v>
      </c>
      <c r="AX111" s="13" t="s">
        <v>82</v>
      </c>
      <c r="AY111" s="246" t="s">
        <v>158</v>
      </c>
    </row>
    <row r="112" spans="1:63" s="12" customFormat="1" ht="25.9" customHeight="1">
      <c r="A112" s="12"/>
      <c r="B112" s="205"/>
      <c r="C112" s="206"/>
      <c r="D112" s="207" t="s">
        <v>73</v>
      </c>
      <c r="E112" s="208" t="s">
        <v>189</v>
      </c>
      <c r="F112" s="208" t="s">
        <v>190</v>
      </c>
      <c r="G112" s="206"/>
      <c r="H112" s="206"/>
      <c r="I112" s="209"/>
      <c r="J112" s="210">
        <f>BK112</f>
        <v>0</v>
      </c>
      <c r="K112" s="206"/>
      <c r="L112" s="211"/>
      <c r="M112" s="212"/>
      <c r="N112" s="213"/>
      <c r="O112" s="213"/>
      <c r="P112" s="214">
        <f>SUM(P113:P118)</f>
        <v>0</v>
      </c>
      <c r="Q112" s="213"/>
      <c r="R112" s="214">
        <f>SUM(R113:R118)</f>
        <v>0.068855</v>
      </c>
      <c r="S112" s="213"/>
      <c r="T112" s="215">
        <f>SUM(T113:T118)</f>
        <v>0</v>
      </c>
      <c r="U112" s="12"/>
      <c r="V112" s="12"/>
      <c r="W112" s="12"/>
      <c r="X112" s="12"/>
      <c r="Y112" s="12"/>
      <c r="Z112" s="12"/>
      <c r="AA112" s="12"/>
      <c r="AB112" s="12"/>
      <c r="AC112" s="12"/>
      <c r="AD112" s="12"/>
      <c r="AE112" s="12"/>
      <c r="AR112" s="216" t="s">
        <v>85</v>
      </c>
      <c r="AT112" s="217" t="s">
        <v>73</v>
      </c>
      <c r="AU112" s="217" t="s">
        <v>74</v>
      </c>
      <c r="AY112" s="216" t="s">
        <v>158</v>
      </c>
      <c r="BK112" s="218">
        <f>SUM(BK113:BK118)</f>
        <v>0</v>
      </c>
    </row>
    <row r="113" spans="1:65" s="2" customFormat="1" ht="21.75" customHeight="1">
      <c r="A113" s="38"/>
      <c r="B113" s="39"/>
      <c r="C113" s="219" t="s">
        <v>191</v>
      </c>
      <c r="D113" s="219" t="s">
        <v>159</v>
      </c>
      <c r="E113" s="220" t="s">
        <v>192</v>
      </c>
      <c r="F113" s="221" t="s">
        <v>193</v>
      </c>
      <c r="G113" s="222" t="s">
        <v>194</v>
      </c>
      <c r="H113" s="223">
        <v>1.02</v>
      </c>
      <c r="I113" s="224"/>
      <c r="J113" s="225">
        <f>ROUND(I113*H113,2)</f>
        <v>0</v>
      </c>
      <c r="K113" s="221" t="s">
        <v>19</v>
      </c>
      <c r="L113" s="44"/>
      <c r="M113" s="226" t="s">
        <v>19</v>
      </c>
      <c r="N113" s="227" t="s">
        <v>45</v>
      </c>
      <c r="O113" s="84"/>
      <c r="P113" s="228">
        <f>O113*H113</f>
        <v>0</v>
      </c>
      <c r="Q113" s="228">
        <v>0.00025</v>
      </c>
      <c r="R113" s="228">
        <f>Q113*H113</f>
        <v>0.000255</v>
      </c>
      <c r="S113" s="228">
        <v>0</v>
      </c>
      <c r="T113" s="229">
        <f>S113*H113</f>
        <v>0</v>
      </c>
      <c r="U113" s="38"/>
      <c r="V113" s="38"/>
      <c r="W113" s="38"/>
      <c r="X113" s="38"/>
      <c r="Y113" s="38"/>
      <c r="Z113" s="38"/>
      <c r="AA113" s="38"/>
      <c r="AB113" s="38"/>
      <c r="AC113" s="38"/>
      <c r="AD113" s="38"/>
      <c r="AE113" s="38"/>
      <c r="AR113" s="230" t="s">
        <v>195</v>
      </c>
      <c r="AT113" s="230" t="s">
        <v>159</v>
      </c>
      <c r="AU113" s="230" t="s">
        <v>82</v>
      </c>
      <c r="AY113" s="17" t="s">
        <v>158</v>
      </c>
      <c r="BE113" s="231">
        <f>IF(N113="základní",J113,0)</f>
        <v>0</v>
      </c>
      <c r="BF113" s="231">
        <f>IF(N113="snížená",J113,0)</f>
        <v>0</v>
      </c>
      <c r="BG113" s="231">
        <f>IF(N113="zákl. přenesená",J113,0)</f>
        <v>0</v>
      </c>
      <c r="BH113" s="231">
        <f>IF(N113="sníž. přenesená",J113,0)</f>
        <v>0</v>
      </c>
      <c r="BI113" s="231">
        <f>IF(N113="nulová",J113,0)</f>
        <v>0</v>
      </c>
      <c r="BJ113" s="17" t="s">
        <v>82</v>
      </c>
      <c r="BK113" s="231">
        <f>ROUND(I113*H113,2)</f>
        <v>0</v>
      </c>
      <c r="BL113" s="17" t="s">
        <v>195</v>
      </c>
      <c r="BM113" s="230" t="s">
        <v>196</v>
      </c>
    </row>
    <row r="114" spans="1:47" s="2" customFormat="1" ht="12">
      <c r="A114" s="38"/>
      <c r="B114" s="39"/>
      <c r="C114" s="40"/>
      <c r="D114" s="232" t="s">
        <v>165</v>
      </c>
      <c r="E114" s="40"/>
      <c r="F114" s="233" t="s">
        <v>193</v>
      </c>
      <c r="G114" s="40"/>
      <c r="H114" s="40"/>
      <c r="I114" s="136"/>
      <c r="J114" s="40"/>
      <c r="K114" s="40"/>
      <c r="L114" s="44"/>
      <c r="M114" s="234"/>
      <c r="N114" s="235"/>
      <c r="O114" s="84"/>
      <c r="P114" s="84"/>
      <c r="Q114" s="84"/>
      <c r="R114" s="84"/>
      <c r="S114" s="84"/>
      <c r="T114" s="85"/>
      <c r="U114" s="38"/>
      <c r="V114" s="38"/>
      <c r="W114" s="38"/>
      <c r="X114" s="38"/>
      <c r="Y114" s="38"/>
      <c r="Z114" s="38"/>
      <c r="AA114" s="38"/>
      <c r="AB114" s="38"/>
      <c r="AC114" s="38"/>
      <c r="AD114" s="38"/>
      <c r="AE114" s="38"/>
      <c r="AT114" s="17" t="s">
        <v>165</v>
      </c>
      <c r="AU114" s="17" t="s">
        <v>82</v>
      </c>
    </row>
    <row r="115" spans="1:51" s="13" customFormat="1" ht="12">
      <c r="A115" s="13"/>
      <c r="B115" s="236"/>
      <c r="C115" s="237"/>
      <c r="D115" s="232" t="s">
        <v>166</v>
      </c>
      <c r="E115" s="238" t="s">
        <v>19</v>
      </c>
      <c r="F115" s="239" t="s">
        <v>197</v>
      </c>
      <c r="G115" s="237"/>
      <c r="H115" s="240">
        <v>1.02</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166</v>
      </c>
      <c r="AU115" s="246" t="s">
        <v>82</v>
      </c>
      <c r="AV115" s="13" t="s">
        <v>85</v>
      </c>
      <c r="AW115" s="13" t="s">
        <v>34</v>
      </c>
      <c r="AX115" s="13" t="s">
        <v>82</v>
      </c>
      <c r="AY115" s="246" t="s">
        <v>158</v>
      </c>
    </row>
    <row r="116" spans="1:65" s="2" customFormat="1" ht="16.5" customHeight="1">
      <c r="A116" s="38"/>
      <c r="B116" s="39"/>
      <c r="C116" s="259" t="s">
        <v>198</v>
      </c>
      <c r="D116" s="259" t="s">
        <v>199</v>
      </c>
      <c r="E116" s="260" t="s">
        <v>200</v>
      </c>
      <c r="F116" s="261" t="s">
        <v>201</v>
      </c>
      <c r="G116" s="262" t="s">
        <v>202</v>
      </c>
      <c r="H116" s="263">
        <v>4</v>
      </c>
      <c r="I116" s="264"/>
      <c r="J116" s="265">
        <f>ROUND(I116*H116,2)</f>
        <v>0</v>
      </c>
      <c r="K116" s="261" t="s">
        <v>19</v>
      </c>
      <c r="L116" s="266"/>
      <c r="M116" s="267" t="s">
        <v>19</v>
      </c>
      <c r="N116" s="268" t="s">
        <v>45</v>
      </c>
      <c r="O116" s="84"/>
      <c r="P116" s="228">
        <f>O116*H116</f>
        <v>0</v>
      </c>
      <c r="Q116" s="228">
        <v>0.01715</v>
      </c>
      <c r="R116" s="228">
        <f>Q116*H116</f>
        <v>0.0686</v>
      </c>
      <c r="S116" s="228">
        <v>0</v>
      </c>
      <c r="T116" s="229">
        <f>S116*H116</f>
        <v>0</v>
      </c>
      <c r="U116" s="38"/>
      <c r="V116" s="38"/>
      <c r="W116" s="38"/>
      <c r="X116" s="38"/>
      <c r="Y116" s="38"/>
      <c r="Z116" s="38"/>
      <c r="AA116" s="38"/>
      <c r="AB116" s="38"/>
      <c r="AC116" s="38"/>
      <c r="AD116" s="38"/>
      <c r="AE116" s="38"/>
      <c r="AR116" s="230" t="s">
        <v>203</v>
      </c>
      <c r="AT116" s="230" t="s">
        <v>199</v>
      </c>
      <c r="AU116" s="230" t="s">
        <v>82</v>
      </c>
      <c r="AY116" s="17" t="s">
        <v>158</v>
      </c>
      <c r="BE116" s="231">
        <f>IF(N116="základní",J116,0)</f>
        <v>0</v>
      </c>
      <c r="BF116" s="231">
        <f>IF(N116="snížená",J116,0)</f>
        <v>0</v>
      </c>
      <c r="BG116" s="231">
        <f>IF(N116="zákl. přenesená",J116,0)</f>
        <v>0</v>
      </c>
      <c r="BH116" s="231">
        <f>IF(N116="sníž. přenesená",J116,0)</f>
        <v>0</v>
      </c>
      <c r="BI116" s="231">
        <f>IF(N116="nulová",J116,0)</f>
        <v>0</v>
      </c>
      <c r="BJ116" s="17" t="s">
        <v>82</v>
      </c>
      <c r="BK116" s="231">
        <f>ROUND(I116*H116,2)</f>
        <v>0</v>
      </c>
      <c r="BL116" s="17" t="s">
        <v>195</v>
      </c>
      <c r="BM116" s="230" t="s">
        <v>204</v>
      </c>
    </row>
    <row r="117" spans="1:47" s="2" customFormat="1" ht="12">
      <c r="A117" s="38"/>
      <c r="B117" s="39"/>
      <c r="C117" s="40"/>
      <c r="D117" s="232" t="s">
        <v>165</v>
      </c>
      <c r="E117" s="40"/>
      <c r="F117" s="233" t="s">
        <v>201</v>
      </c>
      <c r="G117" s="40"/>
      <c r="H117" s="40"/>
      <c r="I117" s="136"/>
      <c r="J117" s="40"/>
      <c r="K117" s="40"/>
      <c r="L117" s="44"/>
      <c r="M117" s="234"/>
      <c r="N117" s="235"/>
      <c r="O117" s="84"/>
      <c r="P117" s="84"/>
      <c r="Q117" s="84"/>
      <c r="R117" s="84"/>
      <c r="S117" s="84"/>
      <c r="T117" s="85"/>
      <c r="U117" s="38"/>
      <c r="V117" s="38"/>
      <c r="W117" s="38"/>
      <c r="X117" s="38"/>
      <c r="Y117" s="38"/>
      <c r="Z117" s="38"/>
      <c r="AA117" s="38"/>
      <c r="AB117" s="38"/>
      <c r="AC117" s="38"/>
      <c r="AD117" s="38"/>
      <c r="AE117" s="38"/>
      <c r="AT117" s="17" t="s">
        <v>165</v>
      </c>
      <c r="AU117" s="17" t="s">
        <v>82</v>
      </c>
    </row>
    <row r="118" spans="1:51" s="13" customFormat="1" ht="12">
      <c r="A118" s="13"/>
      <c r="B118" s="236"/>
      <c r="C118" s="237"/>
      <c r="D118" s="232" t="s">
        <v>166</v>
      </c>
      <c r="E118" s="238" t="s">
        <v>19</v>
      </c>
      <c r="F118" s="239" t="s">
        <v>1827</v>
      </c>
      <c r="G118" s="237"/>
      <c r="H118" s="240">
        <v>4</v>
      </c>
      <c r="I118" s="241"/>
      <c r="J118" s="237"/>
      <c r="K118" s="237"/>
      <c r="L118" s="242"/>
      <c r="M118" s="243"/>
      <c r="N118" s="244"/>
      <c r="O118" s="244"/>
      <c r="P118" s="244"/>
      <c r="Q118" s="244"/>
      <c r="R118" s="244"/>
      <c r="S118" s="244"/>
      <c r="T118" s="245"/>
      <c r="U118" s="13"/>
      <c r="V118" s="13"/>
      <c r="W118" s="13"/>
      <c r="X118" s="13"/>
      <c r="Y118" s="13"/>
      <c r="Z118" s="13"/>
      <c r="AA118" s="13"/>
      <c r="AB118" s="13"/>
      <c r="AC118" s="13"/>
      <c r="AD118" s="13"/>
      <c r="AE118" s="13"/>
      <c r="AT118" s="246" t="s">
        <v>166</v>
      </c>
      <c r="AU118" s="246" t="s">
        <v>82</v>
      </c>
      <c r="AV118" s="13" t="s">
        <v>85</v>
      </c>
      <c r="AW118" s="13" t="s">
        <v>34</v>
      </c>
      <c r="AX118" s="13" t="s">
        <v>82</v>
      </c>
      <c r="AY118" s="246" t="s">
        <v>158</v>
      </c>
    </row>
    <row r="119" spans="1:63" s="12" customFormat="1" ht="25.9" customHeight="1">
      <c r="A119" s="12"/>
      <c r="B119" s="205"/>
      <c r="C119" s="206"/>
      <c r="D119" s="207" t="s">
        <v>73</v>
      </c>
      <c r="E119" s="208" t="s">
        <v>206</v>
      </c>
      <c r="F119" s="208" t="s">
        <v>207</v>
      </c>
      <c r="G119" s="206"/>
      <c r="H119" s="206"/>
      <c r="I119" s="209"/>
      <c r="J119" s="210">
        <f>BK119</f>
        <v>0</v>
      </c>
      <c r="K119" s="206"/>
      <c r="L119" s="211"/>
      <c r="M119" s="212"/>
      <c r="N119" s="213"/>
      <c r="O119" s="213"/>
      <c r="P119" s="214">
        <f>P120</f>
        <v>0</v>
      </c>
      <c r="Q119" s="213"/>
      <c r="R119" s="214">
        <f>R120</f>
        <v>0.00388</v>
      </c>
      <c r="S119" s="213"/>
      <c r="T119" s="215">
        <f>T120</f>
        <v>0</v>
      </c>
      <c r="U119" s="12"/>
      <c r="V119" s="12"/>
      <c r="W119" s="12"/>
      <c r="X119" s="12"/>
      <c r="Y119" s="12"/>
      <c r="Z119" s="12"/>
      <c r="AA119" s="12"/>
      <c r="AB119" s="12"/>
      <c r="AC119" s="12"/>
      <c r="AD119" s="12"/>
      <c r="AE119" s="12"/>
      <c r="AR119" s="216" t="s">
        <v>85</v>
      </c>
      <c r="AT119" s="217" t="s">
        <v>73</v>
      </c>
      <c r="AU119" s="217" t="s">
        <v>74</v>
      </c>
      <c r="AY119" s="216" t="s">
        <v>158</v>
      </c>
      <c r="BK119" s="218">
        <f>BK120</f>
        <v>0</v>
      </c>
    </row>
    <row r="120" spans="1:63" s="12" customFormat="1" ht="22.8" customHeight="1">
      <c r="A120" s="12"/>
      <c r="B120" s="205"/>
      <c r="C120" s="206"/>
      <c r="D120" s="207" t="s">
        <v>73</v>
      </c>
      <c r="E120" s="269" t="s">
        <v>208</v>
      </c>
      <c r="F120" s="269" t="s">
        <v>209</v>
      </c>
      <c r="G120" s="206"/>
      <c r="H120" s="206"/>
      <c r="I120" s="209"/>
      <c r="J120" s="270">
        <f>BK120</f>
        <v>0</v>
      </c>
      <c r="K120" s="206"/>
      <c r="L120" s="211"/>
      <c r="M120" s="212"/>
      <c r="N120" s="213"/>
      <c r="O120" s="213"/>
      <c r="P120" s="214">
        <f>SUM(P121:P138)</f>
        <v>0</v>
      </c>
      <c r="Q120" s="213"/>
      <c r="R120" s="214">
        <f>SUM(R121:R138)</f>
        <v>0.00388</v>
      </c>
      <c r="S120" s="213"/>
      <c r="T120" s="215">
        <f>SUM(T121:T138)</f>
        <v>0</v>
      </c>
      <c r="U120" s="12"/>
      <c r="V120" s="12"/>
      <c r="W120" s="12"/>
      <c r="X120" s="12"/>
      <c r="Y120" s="12"/>
      <c r="Z120" s="12"/>
      <c r="AA120" s="12"/>
      <c r="AB120" s="12"/>
      <c r="AC120" s="12"/>
      <c r="AD120" s="12"/>
      <c r="AE120" s="12"/>
      <c r="AR120" s="216" t="s">
        <v>85</v>
      </c>
      <c r="AT120" s="217" t="s">
        <v>73</v>
      </c>
      <c r="AU120" s="217" t="s">
        <v>82</v>
      </c>
      <c r="AY120" s="216" t="s">
        <v>158</v>
      </c>
      <c r="BK120" s="218">
        <f>SUM(BK121:BK138)</f>
        <v>0</v>
      </c>
    </row>
    <row r="121" spans="1:65" s="2" customFormat="1" ht="16.5" customHeight="1">
      <c r="A121" s="38"/>
      <c r="B121" s="39"/>
      <c r="C121" s="219" t="s">
        <v>210</v>
      </c>
      <c r="D121" s="219" t="s">
        <v>159</v>
      </c>
      <c r="E121" s="220" t="s">
        <v>211</v>
      </c>
      <c r="F121" s="221" t="s">
        <v>212</v>
      </c>
      <c r="G121" s="222" t="s">
        <v>162</v>
      </c>
      <c r="H121" s="223">
        <v>60</v>
      </c>
      <c r="I121" s="224"/>
      <c r="J121" s="225">
        <f>ROUND(I121*H121,2)</f>
        <v>0</v>
      </c>
      <c r="K121" s="221" t="s">
        <v>213</v>
      </c>
      <c r="L121" s="44"/>
      <c r="M121" s="226" t="s">
        <v>19</v>
      </c>
      <c r="N121" s="227" t="s">
        <v>45</v>
      </c>
      <c r="O121" s="84"/>
      <c r="P121" s="228">
        <f>O121*H121</f>
        <v>0</v>
      </c>
      <c r="Q121" s="228">
        <v>0</v>
      </c>
      <c r="R121" s="228">
        <f>Q121*H121</f>
        <v>0</v>
      </c>
      <c r="S121" s="228">
        <v>0</v>
      </c>
      <c r="T121" s="229">
        <f>S121*H121</f>
        <v>0</v>
      </c>
      <c r="U121" s="38"/>
      <c r="V121" s="38"/>
      <c r="W121" s="38"/>
      <c r="X121" s="38"/>
      <c r="Y121" s="38"/>
      <c r="Z121" s="38"/>
      <c r="AA121" s="38"/>
      <c r="AB121" s="38"/>
      <c r="AC121" s="38"/>
      <c r="AD121" s="38"/>
      <c r="AE121" s="38"/>
      <c r="AR121" s="230" t="s">
        <v>195</v>
      </c>
      <c r="AT121" s="230" t="s">
        <v>159</v>
      </c>
      <c r="AU121" s="230" t="s">
        <v>85</v>
      </c>
      <c r="AY121" s="17" t="s">
        <v>158</v>
      </c>
      <c r="BE121" s="231">
        <f>IF(N121="základní",J121,0)</f>
        <v>0</v>
      </c>
      <c r="BF121" s="231">
        <f>IF(N121="snížená",J121,0)</f>
        <v>0</v>
      </c>
      <c r="BG121" s="231">
        <f>IF(N121="zákl. přenesená",J121,0)</f>
        <v>0</v>
      </c>
      <c r="BH121" s="231">
        <f>IF(N121="sníž. přenesená",J121,0)</f>
        <v>0</v>
      </c>
      <c r="BI121" s="231">
        <f>IF(N121="nulová",J121,0)</f>
        <v>0</v>
      </c>
      <c r="BJ121" s="17" t="s">
        <v>82</v>
      </c>
      <c r="BK121" s="231">
        <f>ROUND(I121*H121,2)</f>
        <v>0</v>
      </c>
      <c r="BL121" s="17" t="s">
        <v>195</v>
      </c>
      <c r="BM121" s="230" t="s">
        <v>214</v>
      </c>
    </row>
    <row r="122" spans="1:47" s="2" customFormat="1" ht="12">
      <c r="A122" s="38"/>
      <c r="B122" s="39"/>
      <c r="C122" s="40"/>
      <c r="D122" s="232" t="s">
        <v>165</v>
      </c>
      <c r="E122" s="40"/>
      <c r="F122" s="233" t="s">
        <v>215</v>
      </c>
      <c r="G122" s="40"/>
      <c r="H122" s="40"/>
      <c r="I122" s="136"/>
      <c r="J122" s="40"/>
      <c r="K122" s="40"/>
      <c r="L122" s="44"/>
      <c r="M122" s="234"/>
      <c r="N122" s="235"/>
      <c r="O122" s="84"/>
      <c r="P122" s="84"/>
      <c r="Q122" s="84"/>
      <c r="R122" s="84"/>
      <c r="S122" s="84"/>
      <c r="T122" s="85"/>
      <c r="U122" s="38"/>
      <c r="V122" s="38"/>
      <c r="W122" s="38"/>
      <c r="X122" s="38"/>
      <c r="Y122" s="38"/>
      <c r="Z122" s="38"/>
      <c r="AA122" s="38"/>
      <c r="AB122" s="38"/>
      <c r="AC122" s="38"/>
      <c r="AD122" s="38"/>
      <c r="AE122" s="38"/>
      <c r="AT122" s="17" t="s">
        <v>165</v>
      </c>
      <c r="AU122" s="17" t="s">
        <v>85</v>
      </c>
    </row>
    <row r="123" spans="1:47" s="2" customFormat="1" ht="12">
      <c r="A123" s="38"/>
      <c r="B123" s="39"/>
      <c r="C123" s="40"/>
      <c r="D123" s="232" t="s">
        <v>216</v>
      </c>
      <c r="E123" s="40"/>
      <c r="F123" s="258" t="s">
        <v>217</v>
      </c>
      <c r="G123" s="40"/>
      <c r="H123" s="40"/>
      <c r="I123" s="136"/>
      <c r="J123" s="40"/>
      <c r="K123" s="40"/>
      <c r="L123" s="44"/>
      <c r="M123" s="234"/>
      <c r="N123" s="235"/>
      <c r="O123" s="84"/>
      <c r="P123" s="84"/>
      <c r="Q123" s="84"/>
      <c r="R123" s="84"/>
      <c r="S123" s="84"/>
      <c r="T123" s="85"/>
      <c r="U123" s="38"/>
      <c r="V123" s="38"/>
      <c r="W123" s="38"/>
      <c r="X123" s="38"/>
      <c r="Y123" s="38"/>
      <c r="Z123" s="38"/>
      <c r="AA123" s="38"/>
      <c r="AB123" s="38"/>
      <c r="AC123" s="38"/>
      <c r="AD123" s="38"/>
      <c r="AE123" s="38"/>
      <c r="AT123" s="17" t="s">
        <v>216</v>
      </c>
      <c r="AU123" s="17" t="s">
        <v>85</v>
      </c>
    </row>
    <row r="124" spans="1:65" s="2" customFormat="1" ht="16.5" customHeight="1">
      <c r="A124" s="38"/>
      <c r="B124" s="39"/>
      <c r="C124" s="259" t="s">
        <v>218</v>
      </c>
      <c r="D124" s="259" t="s">
        <v>199</v>
      </c>
      <c r="E124" s="260" t="s">
        <v>219</v>
      </c>
      <c r="F124" s="261" t="s">
        <v>220</v>
      </c>
      <c r="G124" s="262" t="s">
        <v>162</v>
      </c>
      <c r="H124" s="263">
        <v>72</v>
      </c>
      <c r="I124" s="264"/>
      <c r="J124" s="265">
        <f>ROUND(I124*H124,2)</f>
        <v>0</v>
      </c>
      <c r="K124" s="261" t="s">
        <v>213</v>
      </c>
      <c r="L124" s="266"/>
      <c r="M124" s="267" t="s">
        <v>19</v>
      </c>
      <c r="N124" s="268" t="s">
        <v>45</v>
      </c>
      <c r="O124" s="84"/>
      <c r="P124" s="228">
        <f>O124*H124</f>
        <v>0</v>
      </c>
      <c r="Q124" s="228">
        <v>4E-05</v>
      </c>
      <c r="R124" s="228">
        <f>Q124*H124</f>
        <v>0.00288</v>
      </c>
      <c r="S124" s="228">
        <v>0</v>
      </c>
      <c r="T124" s="229">
        <f>S124*H124</f>
        <v>0</v>
      </c>
      <c r="U124" s="38"/>
      <c r="V124" s="38"/>
      <c r="W124" s="38"/>
      <c r="X124" s="38"/>
      <c r="Y124" s="38"/>
      <c r="Z124" s="38"/>
      <c r="AA124" s="38"/>
      <c r="AB124" s="38"/>
      <c r="AC124" s="38"/>
      <c r="AD124" s="38"/>
      <c r="AE124" s="38"/>
      <c r="AR124" s="230" t="s">
        <v>203</v>
      </c>
      <c r="AT124" s="230" t="s">
        <v>199</v>
      </c>
      <c r="AU124" s="230" t="s">
        <v>85</v>
      </c>
      <c r="AY124" s="17" t="s">
        <v>158</v>
      </c>
      <c r="BE124" s="231">
        <f>IF(N124="základní",J124,0)</f>
        <v>0</v>
      </c>
      <c r="BF124" s="231">
        <f>IF(N124="snížená",J124,0)</f>
        <v>0</v>
      </c>
      <c r="BG124" s="231">
        <f>IF(N124="zákl. přenesená",J124,0)</f>
        <v>0</v>
      </c>
      <c r="BH124" s="231">
        <f>IF(N124="sníž. přenesená",J124,0)</f>
        <v>0</v>
      </c>
      <c r="BI124" s="231">
        <f>IF(N124="nulová",J124,0)</f>
        <v>0</v>
      </c>
      <c r="BJ124" s="17" t="s">
        <v>82</v>
      </c>
      <c r="BK124" s="231">
        <f>ROUND(I124*H124,2)</f>
        <v>0</v>
      </c>
      <c r="BL124" s="17" t="s">
        <v>195</v>
      </c>
      <c r="BM124" s="230" t="s">
        <v>221</v>
      </c>
    </row>
    <row r="125" spans="1:47" s="2" customFormat="1" ht="12">
      <c r="A125" s="38"/>
      <c r="B125" s="39"/>
      <c r="C125" s="40"/>
      <c r="D125" s="232" t="s">
        <v>165</v>
      </c>
      <c r="E125" s="40"/>
      <c r="F125" s="233" t="s">
        <v>220</v>
      </c>
      <c r="G125" s="40"/>
      <c r="H125" s="40"/>
      <c r="I125" s="136"/>
      <c r="J125" s="40"/>
      <c r="K125" s="40"/>
      <c r="L125" s="44"/>
      <c r="M125" s="234"/>
      <c r="N125" s="235"/>
      <c r="O125" s="84"/>
      <c r="P125" s="84"/>
      <c r="Q125" s="84"/>
      <c r="R125" s="84"/>
      <c r="S125" s="84"/>
      <c r="T125" s="85"/>
      <c r="U125" s="38"/>
      <c r="V125" s="38"/>
      <c r="W125" s="38"/>
      <c r="X125" s="38"/>
      <c r="Y125" s="38"/>
      <c r="Z125" s="38"/>
      <c r="AA125" s="38"/>
      <c r="AB125" s="38"/>
      <c r="AC125" s="38"/>
      <c r="AD125" s="38"/>
      <c r="AE125" s="38"/>
      <c r="AT125" s="17" t="s">
        <v>165</v>
      </c>
      <c r="AU125" s="17" t="s">
        <v>85</v>
      </c>
    </row>
    <row r="126" spans="1:51" s="13" customFormat="1" ht="12">
      <c r="A126" s="13"/>
      <c r="B126" s="236"/>
      <c r="C126" s="237"/>
      <c r="D126" s="232" t="s">
        <v>166</v>
      </c>
      <c r="E126" s="238" t="s">
        <v>19</v>
      </c>
      <c r="F126" s="239" t="s">
        <v>1828</v>
      </c>
      <c r="G126" s="237"/>
      <c r="H126" s="240">
        <v>60</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166</v>
      </c>
      <c r="AU126" s="246" t="s">
        <v>85</v>
      </c>
      <c r="AV126" s="13" t="s">
        <v>85</v>
      </c>
      <c r="AW126" s="13" t="s">
        <v>34</v>
      </c>
      <c r="AX126" s="13" t="s">
        <v>82</v>
      </c>
      <c r="AY126" s="246" t="s">
        <v>158</v>
      </c>
    </row>
    <row r="127" spans="1:51" s="13" customFormat="1" ht="12">
      <c r="A127" s="13"/>
      <c r="B127" s="236"/>
      <c r="C127" s="237"/>
      <c r="D127" s="232" t="s">
        <v>166</v>
      </c>
      <c r="E127" s="237"/>
      <c r="F127" s="239" t="s">
        <v>1829</v>
      </c>
      <c r="G127" s="237"/>
      <c r="H127" s="240">
        <v>72</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166</v>
      </c>
      <c r="AU127" s="246" t="s">
        <v>85</v>
      </c>
      <c r="AV127" s="13" t="s">
        <v>85</v>
      </c>
      <c r="AW127" s="13" t="s">
        <v>4</v>
      </c>
      <c r="AX127" s="13" t="s">
        <v>82</v>
      </c>
      <c r="AY127" s="246" t="s">
        <v>158</v>
      </c>
    </row>
    <row r="128" spans="1:65" s="2" customFormat="1" ht="21.75" customHeight="1">
      <c r="A128" s="38"/>
      <c r="B128" s="39"/>
      <c r="C128" s="219" t="s">
        <v>156</v>
      </c>
      <c r="D128" s="219" t="s">
        <v>159</v>
      </c>
      <c r="E128" s="220" t="s">
        <v>224</v>
      </c>
      <c r="F128" s="221" t="s">
        <v>225</v>
      </c>
      <c r="G128" s="222" t="s">
        <v>202</v>
      </c>
      <c r="H128" s="223">
        <v>1</v>
      </c>
      <c r="I128" s="224"/>
      <c r="J128" s="225">
        <f>ROUND(I128*H128,2)</f>
        <v>0</v>
      </c>
      <c r="K128" s="221" t="s">
        <v>213</v>
      </c>
      <c r="L128" s="44"/>
      <c r="M128" s="226" t="s">
        <v>19</v>
      </c>
      <c r="N128" s="227" t="s">
        <v>45</v>
      </c>
      <c r="O128" s="84"/>
      <c r="P128" s="228">
        <f>O128*H128</f>
        <v>0</v>
      </c>
      <c r="Q128" s="228">
        <v>0</v>
      </c>
      <c r="R128" s="228">
        <f>Q128*H128</f>
        <v>0</v>
      </c>
      <c r="S128" s="228">
        <v>0</v>
      </c>
      <c r="T128" s="229">
        <f>S128*H128</f>
        <v>0</v>
      </c>
      <c r="U128" s="38"/>
      <c r="V128" s="38"/>
      <c r="W128" s="38"/>
      <c r="X128" s="38"/>
      <c r="Y128" s="38"/>
      <c r="Z128" s="38"/>
      <c r="AA128" s="38"/>
      <c r="AB128" s="38"/>
      <c r="AC128" s="38"/>
      <c r="AD128" s="38"/>
      <c r="AE128" s="38"/>
      <c r="AR128" s="230" t="s">
        <v>195</v>
      </c>
      <c r="AT128" s="230" t="s">
        <v>159</v>
      </c>
      <c r="AU128" s="230" t="s">
        <v>85</v>
      </c>
      <c r="AY128" s="17" t="s">
        <v>158</v>
      </c>
      <c r="BE128" s="231">
        <f>IF(N128="základní",J128,0)</f>
        <v>0</v>
      </c>
      <c r="BF128" s="231">
        <f>IF(N128="snížená",J128,0)</f>
        <v>0</v>
      </c>
      <c r="BG128" s="231">
        <f>IF(N128="zákl. přenesená",J128,0)</f>
        <v>0</v>
      </c>
      <c r="BH128" s="231">
        <f>IF(N128="sníž. přenesená",J128,0)</f>
        <v>0</v>
      </c>
      <c r="BI128" s="231">
        <f>IF(N128="nulová",J128,0)</f>
        <v>0</v>
      </c>
      <c r="BJ128" s="17" t="s">
        <v>82</v>
      </c>
      <c r="BK128" s="231">
        <f>ROUND(I128*H128,2)</f>
        <v>0</v>
      </c>
      <c r="BL128" s="17" t="s">
        <v>195</v>
      </c>
      <c r="BM128" s="230" t="s">
        <v>226</v>
      </c>
    </row>
    <row r="129" spans="1:47" s="2" customFormat="1" ht="12">
      <c r="A129" s="38"/>
      <c r="B129" s="39"/>
      <c r="C129" s="40"/>
      <c r="D129" s="232" t="s">
        <v>165</v>
      </c>
      <c r="E129" s="40"/>
      <c r="F129" s="233" t="s">
        <v>225</v>
      </c>
      <c r="G129" s="40"/>
      <c r="H129" s="40"/>
      <c r="I129" s="136"/>
      <c r="J129" s="40"/>
      <c r="K129" s="40"/>
      <c r="L129" s="44"/>
      <c r="M129" s="234"/>
      <c r="N129" s="235"/>
      <c r="O129" s="84"/>
      <c r="P129" s="84"/>
      <c r="Q129" s="84"/>
      <c r="R129" s="84"/>
      <c r="S129" s="84"/>
      <c r="T129" s="85"/>
      <c r="U129" s="38"/>
      <c r="V129" s="38"/>
      <c r="W129" s="38"/>
      <c r="X129" s="38"/>
      <c r="Y129" s="38"/>
      <c r="Z129" s="38"/>
      <c r="AA129" s="38"/>
      <c r="AB129" s="38"/>
      <c r="AC129" s="38"/>
      <c r="AD129" s="38"/>
      <c r="AE129" s="38"/>
      <c r="AT129" s="17" t="s">
        <v>165</v>
      </c>
      <c r="AU129" s="17" t="s">
        <v>85</v>
      </c>
    </row>
    <row r="130" spans="1:51" s="13" customFormat="1" ht="12">
      <c r="A130" s="13"/>
      <c r="B130" s="236"/>
      <c r="C130" s="237"/>
      <c r="D130" s="232" t="s">
        <v>166</v>
      </c>
      <c r="E130" s="238" t="s">
        <v>19</v>
      </c>
      <c r="F130" s="239" t="s">
        <v>243</v>
      </c>
      <c r="G130" s="237"/>
      <c r="H130" s="240">
        <v>1</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166</v>
      </c>
      <c r="AU130" s="246" t="s">
        <v>85</v>
      </c>
      <c r="AV130" s="13" t="s">
        <v>85</v>
      </c>
      <c r="AW130" s="13" t="s">
        <v>34</v>
      </c>
      <c r="AX130" s="13" t="s">
        <v>82</v>
      </c>
      <c r="AY130" s="246" t="s">
        <v>158</v>
      </c>
    </row>
    <row r="131" spans="1:65" s="2" customFormat="1" ht="16.5" customHeight="1">
      <c r="A131" s="38"/>
      <c r="B131" s="39"/>
      <c r="C131" s="259" t="s">
        <v>228</v>
      </c>
      <c r="D131" s="259" t="s">
        <v>199</v>
      </c>
      <c r="E131" s="260" t="s">
        <v>229</v>
      </c>
      <c r="F131" s="261" t="s">
        <v>230</v>
      </c>
      <c r="G131" s="262" t="s">
        <v>202</v>
      </c>
      <c r="H131" s="263">
        <v>1</v>
      </c>
      <c r="I131" s="264"/>
      <c r="J131" s="265">
        <f>ROUND(I131*H131,2)</f>
        <v>0</v>
      </c>
      <c r="K131" s="261" t="s">
        <v>19</v>
      </c>
      <c r="L131" s="266"/>
      <c r="M131" s="267" t="s">
        <v>19</v>
      </c>
      <c r="N131" s="268" t="s">
        <v>45</v>
      </c>
      <c r="O131" s="84"/>
      <c r="P131" s="228">
        <f>O131*H131</f>
        <v>0</v>
      </c>
      <c r="Q131" s="228">
        <v>0.001</v>
      </c>
      <c r="R131" s="228">
        <f>Q131*H131</f>
        <v>0.001</v>
      </c>
      <c r="S131" s="228">
        <v>0</v>
      </c>
      <c r="T131" s="229">
        <f>S131*H131</f>
        <v>0</v>
      </c>
      <c r="U131" s="38"/>
      <c r="V131" s="38"/>
      <c r="W131" s="38"/>
      <c r="X131" s="38"/>
      <c r="Y131" s="38"/>
      <c r="Z131" s="38"/>
      <c r="AA131" s="38"/>
      <c r="AB131" s="38"/>
      <c r="AC131" s="38"/>
      <c r="AD131" s="38"/>
      <c r="AE131" s="38"/>
      <c r="AR131" s="230" t="s">
        <v>203</v>
      </c>
      <c r="AT131" s="230" t="s">
        <v>199</v>
      </c>
      <c r="AU131" s="230" t="s">
        <v>85</v>
      </c>
      <c r="AY131" s="17" t="s">
        <v>158</v>
      </c>
      <c r="BE131" s="231">
        <f>IF(N131="základní",J131,0)</f>
        <v>0</v>
      </c>
      <c r="BF131" s="231">
        <f>IF(N131="snížená",J131,0)</f>
        <v>0</v>
      </c>
      <c r="BG131" s="231">
        <f>IF(N131="zákl. přenesená",J131,0)</f>
        <v>0</v>
      </c>
      <c r="BH131" s="231">
        <f>IF(N131="sníž. přenesená",J131,0)</f>
        <v>0</v>
      </c>
      <c r="BI131" s="231">
        <f>IF(N131="nulová",J131,0)</f>
        <v>0</v>
      </c>
      <c r="BJ131" s="17" t="s">
        <v>82</v>
      </c>
      <c r="BK131" s="231">
        <f>ROUND(I131*H131,2)</f>
        <v>0</v>
      </c>
      <c r="BL131" s="17" t="s">
        <v>195</v>
      </c>
      <c r="BM131" s="230" t="s">
        <v>231</v>
      </c>
    </row>
    <row r="132" spans="1:47" s="2" customFormat="1" ht="12">
      <c r="A132" s="38"/>
      <c r="B132" s="39"/>
      <c r="C132" s="40"/>
      <c r="D132" s="232" t="s">
        <v>165</v>
      </c>
      <c r="E132" s="40"/>
      <c r="F132" s="233" t="s">
        <v>232</v>
      </c>
      <c r="G132" s="40"/>
      <c r="H132" s="40"/>
      <c r="I132" s="136"/>
      <c r="J132" s="40"/>
      <c r="K132" s="40"/>
      <c r="L132" s="44"/>
      <c r="M132" s="234"/>
      <c r="N132" s="235"/>
      <c r="O132" s="84"/>
      <c r="P132" s="84"/>
      <c r="Q132" s="84"/>
      <c r="R132" s="84"/>
      <c r="S132" s="84"/>
      <c r="T132" s="85"/>
      <c r="U132" s="38"/>
      <c r="V132" s="38"/>
      <c r="W132" s="38"/>
      <c r="X132" s="38"/>
      <c r="Y132" s="38"/>
      <c r="Z132" s="38"/>
      <c r="AA132" s="38"/>
      <c r="AB132" s="38"/>
      <c r="AC132" s="38"/>
      <c r="AD132" s="38"/>
      <c r="AE132" s="38"/>
      <c r="AT132" s="17" t="s">
        <v>165</v>
      </c>
      <c r="AU132" s="17" t="s">
        <v>85</v>
      </c>
    </row>
    <row r="133" spans="1:51" s="13" customFormat="1" ht="12">
      <c r="A133" s="13"/>
      <c r="B133" s="236"/>
      <c r="C133" s="237"/>
      <c r="D133" s="232" t="s">
        <v>166</v>
      </c>
      <c r="E133" s="238" t="s">
        <v>19</v>
      </c>
      <c r="F133" s="239" t="s">
        <v>243</v>
      </c>
      <c r="G133" s="237"/>
      <c r="H133" s="240">
        <v>1</v>
      </c>
      <c r="I133" s="241"/>
      <c r="J133" s="237"/>
      <c r="K133" s="237"/>
      <c r="L133" s="242"/>
      <c r="M133" s="243"/>
      <c r="N133" s="244"/>
      <c r="O133" s="244"/>
      <c r="P133" s="244"/>
      <c r="Q133" s="244"/>
      <c r="R133" s="244"/>
      <c r="S133" s="244"/>
      <c r="T133" s="245"/>
      <c r="U133" s="13"/>
      <c r="V133" s="13"/>
      <c r="W133" s="13"/>
      <c r="X133" s="13"/>
      <c r="Y133" s="13"/>
      <c r="Z133" s="13"/>
      <c r="AA133" s="13"/>
      <c r="AB133" s="13"/>
      <c r="AC133" s="13"/>
      <c r="AD133" s="13"/>
      <c r="AE133" s="13"/>
      <c r="AT133" s="246" t="s">
        <v>166</v>
      </c>
      <c r="AU133" s="246" t="s">
        <v>85</v>
      </c>
      <c r="AV133" s="13" t="s">
        <v>85</v>
      </c>
      <c r="AW133" s="13" t="s">
        <v>34</v>
      </c>
      <c r="AX133" s="13" t="s">
        <v>82</v>
      </c>
      <c r="AY133" s="246" t="s">
        <v>158</v>
      </c>
    </row>
    <row r="134" spans="1:65" s="2" customFormat="1" ht="21.75" customHeight="1">
      <c r="A134" s="38"/>
      <c r="B134" s="39"/>
      <c r="C134" s="219" t="s">
        <v>233</v>
      </c>
      <c r="D134" s="219" t="s">
        <v>159</v>
      </c>
      <c r="E134" s="220" t="s">
        <v>234</v>
      </c>
      <c r="F134" s="221" t="s">
        <v>235</v>
      </c>
      <c r="G134" s="222" t="s">
        <v>202</v>
      </c>
      <c r="H134" s="223">
        <v>1</v>
      </c>
      <c r="I134" s="224"/>
      <c r="J134" s="225">
        <f>ROUND(I134*H134,2)</f>
        <v>0</v>
      </c>
      <c r="K134" s="221" t="s">
        <v>19</v>
      </c>
      <c r="L134" s="44"/>
      <c r="M134" s="226" t="s">
        <v>19</v>
      </c>
      <c r="N134" s="227" t="s">
        <v>45</v>
      </c>
      <c r="O134" s="84"/>
      <c r="P134" s="228">
        <f>O134*H134</f>
        <v>0</v>
      </c>
      <c r="Q134" s="228">
        <v>0</v>
      </c>
      <c r="R134" s="228">
        <f>Q134*H134</f>
        <v>0</v>
      </c>
      <c r="S134" s="228">
        <v>0</v>
      </c>
      <c r="T134" s="229">
        <f>S134*H134</f>
        <v>0</v>
      </c>
      <c r="U134" s="38"/>
      <c r="V134" s="38"/>
      <c r="W134" s="38"/>
      <c r="X134" s="38"/>
      <c r="Y134" s="38"/>
      <c r="Z134" s="38"/>
      <c r="AA134" s="38"/>
      <c r="AB134" s="38"/>
      <c r="AC134" s="38"/>
      <c r="AD134" s="38"/>
      <c r="AE134" s="38"/>
      <c r="AR134" s="230" t="s">
        <v>236</v>
      </c>
      <c r="AT134" s="230" t="s">
        <v>159</v>
      </c>
      <c r="AU134" s="230" t="s">
        <v>85</v>
      </c>
      <c r="AY134" s="17" t="s">
        <v>158</v>
      </c>
      <c r="BE134" s="231">
        <f>IF(N134="základní",J134,0)</f>
        <v>0</v>
      </c>
      <c r="BF134" s="231">
        <f>IF(N134="snížená",J134,0)</f>
        <v>0</v>
      </c>
      <c r="BG134" s="231">
        <f>IF(N134="zákl. přenesená",J134,0)</f>
        <v>0</v>
      </c>
      <c r="BH134" s="231">
        <f>IF(N134="sníž. přenesená",J134,0)</f>
        <v>0</v>
      </c>
      <c r="BI134" s="231">
        <f>IF(N134="nulová",J134,0)</f>
        <v>0</v>
      </c>
      <c r="BJ134" s="17" t="s">
        <v>82</v>
      </c>
      <c r="BK134" s="231">
        <f>ROUND(I134*H134,2)</f>
        <v>0</v>
      </c>
      <c r="BL134" s="17" t="s">
        <v>236</v>
      </c>
      <c r="BM134" s="230" t="s">
        <v>237</v>
      </c>
    </row>
    <row r="135" spans="1:47" s="2" customFormat="1" ht="12">
      <c r="A135" s="38"/>
      <c r="B135" s="39"/>
      <c r="C135" s="40"/>
      <c r="D135" s="232" t="s">
        <v>165</v>
      </c>
      <c r="E135" s="40"/>
      <c r="F135" s="233" t="s">
        <v>235</v>
      </c>
      <c r="G135" s="40"/>
      <c r="H135" s="40"/>
      <c r="I135" s="136"/>
      <c r="J135" s="40"/>
      <c r="K135" s="40"/>
      <c r="L135" s="44"/>
      <c r="M135" s="234"/>
      <c r="N135" s="235"/>
      <c r="O135" s="84"/>
      <c r="P135" s="84"/>
      <c r="Q135" s="84"/>
      <c r="R135" s="84"/>
      <c r="S135" s="84"/>
      <c r="T135" s="85"/>
      <c r="U135" s="38"/>
      <c r="V135" s="38"/>
      <c r="W135" s="38"/>
      <c r="X135" s="38"/>
      <c r="Y135" s="38"/>
      <c r="Z135" s="38"/>
      <c r="AA135" s="38"/>
      <c r="AB135" s="38"/>
      <c r="AC135" s="38"/>
      <c r="AD135" s="38"/>
      <c r="AE135" s="38"/>
      <c r="AT135" s="17" t="s">
        <v>165</v>
      </c>
      <c r="AU135" s="17" t="s">
        <v>85</v>
      </c>
    </row>
    <row r="136" spans="1:65" s="2" customFormat="1" ht="16.5" customHeight="1">
      <c r="A136" s="38"/>
      <c r="B136" s="39"/>
      <c r="C136" s="259" t="s">
        <v>238</v>
      </c>
      <c r="D136" s="259" t="s">
        <v>199</v>
      </c>
      <c r="E136" s="260" t="s">
        <v>239</v>
      </c>
      <c r="F136" s="261" t="s">
        <v>240</v>
      </c>
      <c r="G136" s="262" t="s">
        <v>202</v>
      </c>
      <c r="H136" s="263">
        <v>1</v>
      </c>
      <c r="I136" s="264"/>
      <c r="J136" s="265">
        <f>ROUND(I136*H136,2)</f>
        <v>0</v>
      </c>
      <c r="K136" s="261" t="s">
        <v>19</v>
      </c>
      <c r="L136" s="266"/>
      <c r="M136" s="267" t="s">
        <v>19</v>
      </c>
      <c r="N136" s="268" t="s">
        <v>45</v>
      </c>
      <c r="O136" s="84"/>
      <c r="P136" s="228">
        <f>O136*H136</f>
        <v>0</v>
      </c>
      <c r="Q136" s="228">
        <v>0</v>
      </c>
      <c r="R136" s="228">
        <f>Q136*H136</f>
        <v>0</v>
      </c>
      <c r="S136" s="228">
        <v>0</v>
      </c>
      <c r="T136" s="229">
        <f>S136*H136</f>
        <v>0</v>
      </c>
      <c r="U136" s="38"/>
      <c r="V136" s="38"/>
      <c r="W136" s="38"/>
      <c r="X136" s="38"/>
      <c r="Y136" s="38"/>
      <c r="Z136" s="38"/>
      <c r="AA136" s="38"/>
      <c r="AB136" s="38"/>
      <c r="AC136" s="38"/>
      <c r="AD136" s="38"/>
      <c r="AE136" s="38"/>
      <c r="AR136" s="230" t="s">
        <v>241</v>
      </c>
      <c r="AT136" s="230" t="s">
        <v>199</v>
      </c>
      <c r="AU136" s="230" t="s">
        <v>85</v>
      </c>
      <c r="AY136" s="17" t="s">
        <v>158</v>
      </c>
      <c r="BE136" s="231">
        <f>IF(N136="základní",J136,0)</f>
        <v>0</v>
      </c>
      <c r="BF136" s="231">
        <f>IF(N136="snížená",J136,0)</f>
        <v>0</v>
      </c>
      <c r="BG136" s="231">
        <f>IF(N136="zákl. přenesená",J136,0)</f>
        <v>0</v>
      </c>
      <c r="BH136" s="231">
        <f>IF(N136="sníž. přenesená",J136,0)</f>
        <v>0</v>
      </c>
      <c r="BI136" s="231">
        <f>IF(N136="nulová",J136,0)</f>
        <v>0</v>
      </c>
      <c r="BJ136" s="17" t="s">
        <v>82</v>
      </c>
      <c r="BK136" s="231">
        <f>ROUND(I136*H136,2)</f>
        <v>0</v>
      </c>
      <c r="BL136" s="17" t="s">
        <v>236</v>
      </c>
      <c r="BM136" s="230" t="s">
        <v>242</v>
      </c>
    </row>
    <row r="137" spans="1:47" s="2" customFormat="1" ht="12">
      <c r="A137" s="38"/>
      <c r="B137" s="39"/>
      <c r="C137" s="40"/>
      <c r="D137" s="232" t="s">
        <v>165</v>
      </c>
      <c r="E137" s="40"/>
      <c r="F137" s="233" t="s">
        <v>240</v>
      </c>
      <c r="G137" s="40"/>
      <c r="H137" s="40"/>
      <c r="I137" s="136"/>
      <c r="J137" s="40"/>
      <c r="K137" s="40"/>
      <c r="L137" s="44"/>
      <c r="M137" s="234"/>
      <c r="N137" s="235"/>
      <c r="O137" s="84"/>
      <c r="P137" s="84"/>
      <c r="Q137" s="84"/>
      <c r="R137" s="84"/>
      <c r="S137" s="84"/>
      <c r="T137" s="85"/>
      <c r="U137" s="38"/>
      <c r="V137" s="38"/>
      <c r="W137" s="38"/>
      <c r="X137" s="38"/>
      <c r="Y137" s="38"/>
      <c r="Z137" s="38"/>
      <c r="AA137" s="38"/>
      <c r="AB137" s="38"/>
      <c r="AC137" s="38"/>
      <c r="AD137" s="38"/>
      <c r="AE137" s="38"/>
      <c r="AT137" s="17" t="s">
        <v>165</v>
      </c>
      <c r="AU137" s="17" t="s">
        <v>85</v>
      </c>
    </row>
    <row r="138" spans="1:51" s="13" customFormat="1" ht="12">
      <c r="A138" s="13"/>
      <c r="B138" s="236"/>
      <c r="C138" s="237"/>
      <c r="D138" s="232" t="s">
        <v>166</v>
      </c>
      <c r="E138" s="238" t="s">
        <v>19</v>
      </c>
      <c r="F138" s="239" t="s">
        <v>243</v>
      </c>
      <c r="G138" s="237"/>
      <c r="H138" s="240">
        <v>1</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166</v>
      </c>
      <c r="AU138" s="246" t="s">
        <v>85</v>
      </c>
      <c r="AV138" s="13" t="s">
        <v>85</v>
      </c>
      <c r="AW138" s="13" t="s">
        <v>34</v>
      </c>
      <c r="AX138" s="13" t="s">
        <v>82</v>
      </c>
      <c r="AY138" s="246" t="s">
        <v>158</v>
      </c>
    </row>
    <row r="139" spans="1:63" s="12" customFormat="1" ht="25.9" customHeight="1">
      <c r="A139" s="12"/>
      <c r="B139" s="205"/>
      <c r="C139" s="206"/>
      <c r="D139" s="207" t="s">
        <v>73</v>
      </c>
      <c r="E139" s="208" t="s">
        <v>244</v>
      </c>
      <c r="F139" s="208" t="s">
        <v>245</v>
      </c>
      <c r="G139" s="206"/>
      <c r="H139" s="206"/>
      <c r="I139" s="209"/>
      <c r="J139" s="210">
        <f>BK139</f>
        <v>0</v>
      </c>
      <c r="K139" s="206"/>
      <c r="L139" s="211"/>
      <c r="M139" s="212"/>
      <c r="N139" s="213"/>
      <c r="O139" s="213"/>
      <c r="P139" s="214">
        <f>SUM(P140:P233)</f>
        <v>0</v>
      </c>
      <c r="Q139" s="213"/>
      <c r="R139" s="214">
        <f>SUM(R140:R233)</f>
        <v>0.24870499999999995</v>
      </c>
      <c r="S139" s="213"/>
      <c r="T139" s="215">
        <f>SUM(T140:T233)</f>
        <v>0</v>
      </c>
      <c r="U139" s="12"/>
      <c r="V139" s="12"/>
      <c r="W139" s="12"/>
      <c r="X139" s="12"/>
      <c r="Y139" s="12"/>
      <c r="Z139" s="12"/>
      <c r="AA139" s="12"/>
      <c r="AB139" s="12"/>
      <c r="AC139" s="12"/>
      <c r="AD139" s="12"/>
      <c r="AE139" s="12"/>
      <c r="AR139" s="216" t="s">
        <v>176</v>
      </c>
      <c r="AT139" s="217" t="s">
        <v>73</v>
      </c>
      <c r="AU139" s="217" t="s">
        <v>74</v>
      </c>
      <c r="AY139" s="216" t="s">
        <v>158</v>
      </c>
      <c r="BK139" s="218">
        <f>SUM(BK140:BK233)</f>
        <v>0</v>
      </c>
    </row>
    <row r="140" spans="1:65" s="2" customFormat="1" ht="33" customHeight="1">
      <c r="A140" s="38"/>
      <c r="B140" s="39"/>
      <c r="C140" s="219" t="s">
        <v>246</v>
      </c>
      <c r="D140" s="219" t="s">
        <v>159</v>
      </c>
      <c r="E140" s="220" t="s">
        <v>247</v>
      </c>
      <c r="F140" s="221" t="s">
        <v>248</v>
      </c>
      <c r="G140" s="222" t="s">
        <v>202</v>
      </c>
      <c r="H140" s="223">
        <v>3</v>
      </c>
      <c r="I140" s="224"/>
      <c r="J140" s="225">
        <f>ROUND(I140*H140,2)</f>
        <v>0</v>
      </c>
      <c r="K140" s="221" t="s">
        <v>213</v>
      </c>
      <c r="L140" s="44"/>
      <c r="M140" s="226" t="s">
        <v>19</v>
      </c>
      <c r="N140" s="227" t="s">
        <v>45</v>
      </c>
      <c r="O140" s="84"/>
      <c r="P140" s="228">
        <f>O140*H140</f>
        <v>0</v>
      </c>
      <c r="Q140" s="228">
        <v>0</v>
      </c>
      <c r="R140" s="228">
        <f>Q140*H140</f>
        <v>0</v>
      </c>
      <c r="S140" s="228">
        <v>0</v>
      </c>
      <c r="T140" s="229">
        <f>S140*H140</f>
        <v>0</v>
      </c>
      <c r="U140" s="38"/>
      <c r="V140" s="38"/>
      <c r="W140" s="38"/>
      <c r="X140" s="38"/>
      <c r="Y140" s="38"/>
      <c r="Z140" s="38"/>
      <c r="AA140" s="38"/>
      <c r="AB140" s="38"/>
      <c r="AC140" s="38"/>
      <c r="AD140" s="38"/>
      <c r="AE140" s="38"/>
      <c r="AR140" s="230" t="s">
        <v>249</v>
      </c>
      <c r="AT140" s="230" t="s">
        <v>159</v>
      </c>
      <c r="AU140" s="230" t="s">
        <v>82</v>
      </c>
      <c r="AY140" s="17" t="s">
        <v>158</v>
      </c>
      <c r="BE140" s="231">
        <f>IF(N140="základní",J140,0)</f>
        <v>0</v>
      </c>
      <c r="BF140" s="231">
        <f>IF(N140="snížená",J140,0)</f>
        <v>0</v>
      </c>
      <c r="BG140" s="231">
        <f>IF(N140="zákl. přenesená",J140,0)</f>
        <v>0</v>
      </c>
      <c r="BH140" s="231">
        <f>IF(N140="sníž. přenesená",J140,0)</f>
        <v>0</v>
      </c>
      <c r="BI140" s="231">
        <f>IF(N140="nulová",J140,0)</f>
        <v>0</v>
      </c>
      <c r="BJ140" s="17" t="s">
        <v>82</v>
      </c>
      <c r="BK140" s="231">
        <f>ROUND(I140*H140,2)</f>
        <v>0</v>
      </c>
      <c r="BL140" s="17" t="s">
        <v>249</v>
      </c>
      <c r="BM140" s="230" t="s">
        <v>250</v>
      </c>
    </row>
    <row r="141" spans="1:47" s="2" customFormat="1" ht="12">
      <c r="A141" s="38"/>
      <c r="B141" s="39"/>
      <c r="C141" s="40"/>
      <c r="D141" s="232" t="s">
        <v>165</v>
      </c>
      <c r="E141" s="40"/>
      <c r="F141" s="233" t="s">
        <v>251</v>
      </c>
      <c r="G141" s="40"/>
      <c r="H141" s="40"/>
      <c r="I141" s="136"/>
      <c r="J141" s="40"/>
      <c r="K141" s="40"/>
      <c r="L141" s="44"/>
      <c r="M141" s="234"/>
      <c r="N141" s="235"/>
      <c r="O141" s="84"/>
      <c r="P141" s="84"/>
      <c r="Q141" s="84"/>
      <c r="R141" s="84"/>
      <c r="S141" s="84"/>
      <c r="T141" s="85"/>
      <c r="U141" s="38"/>
      <c r="V141" s="38"/>
      <c r="W141" s="38"/>
      <c r="X141" s="38"/>
      <c r="Y141" s="38"/>
      <c r="Z141" s="38"/>
      <c r="AA141" s="38"/>
      <c r="AB141" s="38"/>
      <c r="AC141" s="38"/>
      <c r="AD141" s="38"/>
      <c r="AE141" s="38"/>
      <c r="AT141" s="17" t="s">
        <v>165</v>
      </c>
      <c r="AU141" s="17" t="s">
        <v>82</v>
      </c>
    </row>
    <row r="142" spans="1:65" s="2" customFormat="1" ht="33" customHeight="1">
      <c r="A142" s="38"/>
      <c r="B142" s="39"/>
      <c r="C142" s="259" t="s">
        <v>252</v>
      </c>
      <c r="D142" s="259" t="s">
        <v>199</v>
      </c>
      <c r="E142" s="260" t="s">
        <v>253</v>
      </c>
      <c r="F142" s="261" t="s">
        <v>254</v>
      </c>
      <c r="G142" s="262" t="s">
        <v>202</v>
      </c>
      <c r="H142" s="263">
        <v>3</v>
      </c>
      <c r="I142" s="264"/>
      <c r="J142" s="265">
        <f>ROUND(I142*H142,2)</f>
        <v>0</v>
      </c>
      <c r="K142" s="261" t="s">
        <v>213</v>
      </c>
      <c r="L142" s="266"/>
      <c r="M142" s="267" t="s">
        <v>19</v>
      </c>
      <c r="N142" s="268" t="s">
        <v>45</v>
      </c>
      <c r="O142" s="84"/>
      <c r="P142" s="228">
        <f>O142*H142</f>
        <v>0</v>
      </c>
      <c r="Q142" s="228">
        <v>0.0081</v>
      </c>
      <c r="R142" s="228">
        <f>Q142*H142</f>
        <v>0.0243</v>
      </c>
      <c r="S142" s="228">
        <v>0</v>
      </c>
      <c r="T142" s="229">
        <f>S142*H142</f>
        <v>0</v>
      </c>
      <c r="U142" s="38"/>
      <c r="V142" s="38"/>
      <c r="W142" s="38"/>
      <c r="X142" s="38"/>
      <c r="Y142" s="38"/>
      <c r="Z142" s="38"/>
      <c r="AA142" s="38"/>
      <c r="AB142" s="38"/>
      <c r="AC142" s="38"/>
      <c r="AD142" s="38"/>
      <c r="AE142" s="38"/>
      <c r="AR142" s="230" t="s">
        <v>255</v>
      </c>
      <c r="AT142" s="230" t="s">
        <v>199</v>
      </c>
      <c r="AU142" s="230" t="s">
        <v>82</v>
      </c>
      <c r="AY142" s="17" t="s">
        <v>158</v>
      </c>
      <c r="BE142" s="231">
        <f>IF(N142="základní",J142,0)</f>
        <v>0</v>
      </c>
      <c r="BF142" s="231">
        <f>IF(N142="snížená",J142,0)</f>
        <v>0</v>
      </c>
      <c r="BG142" s="231">
        <f>IF(N142="zákl. přenesená",J142,0)</f>
        <v>0</v>
      </c>
      <c r="BH142" s="231">
        <f>IF(N142="sníž. přenesená",J142,0)</f>
        <v>0</v>
      </c>
      <c r="BI142" s="231">
        <f>IF(N142="nulová",J142,0)</f>
        <v>0</v>
      </c>
      <c r="BJ142" s="17" t="s">
        <v>82</v>
      </c>
      <c r="BK142" s="231">
        <f>ROUND(I142*H142,2)</f>
        <v>0</v>
      </c>
      <c r="BL142" s="17" t="s">
        <v>255</v>
      </c>
      <c r="BM142" s="230" t="s">
        <v>1300</v>
      </c>
    </row>
    <row r="143" spans="1:47" s="2" customFormat="1" ht="12">
      <c r="A143" s="38"/>
      <c r="B143" s="39"/>
      <c r="C143" s="40"/>
      <c r="D143" s="232" t="s">
        <v>165</v>
      </c>
      <c r="E143" s="40"/>
      <c r="F143" s="233" t="s">
        <v>254</v>
      </c>
      <c r="G143" s="40"/>
      <c r="H143" s="40"/>
      <c r="I143" s="136"/>
      <c r="J143" s="40"/>
      <c r="K143" s="40"/>
      <c r="L143" s="44"/>
      <c r="M143" s="234"/>
      <c r="N143" s="235"/>
      <c r="O143" s="84"/>
      <c r="P143" s="84"/>
      <c r="Q143" s="84"/>
      <c r="R143" s="84"/>
      <c r="S143" s="84"/>
      <c r="T143" s="85"/>
      <c r="U143" s="38"/>
      <c r="V143" s="38"/>
      <c r="W143" s="38"/>
      <c r="X143" s="38"/>
      <c r="Y143" s="38"/>
      <c r="Z143" s="38"/>
      <c r="AA143" s="38"/>
      <c r="AB143" s="38"/>
      <c r="AC143" s="38"/>
      <c r="AD143" s="38"/>
      <c r="AE143" s="38"/>
      <c r="AT143" s="17" t="s">
        <v>165</v>
      </c>
      <c r="AU143" s="17" t="s">
        <v>82</v>
      </c>
    </row>
    <row r="144" spans="1:51" s="13" customFormat="1" ht="12">
      <c r="A144" s="13"/>
      <c r="B144" s="236"/>
      <c r="C144" s="237"/>
      <c r="D144" s="232" t="s">
        <v>166</v>
      </c>
      <c r="E144" s="238" t="s">
        <v>19</v>
      </c>
      <c r="F144" s="239" t="s">
        <v>1830</v>
      </c>
      <c r="G144" s="237"/>
      <c r="H144" s="240">
        <v>3</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166</v>
      </c>
      <c r="AU144" s="246" t="s">
        <v>82</v>
      </c>
      <c r="AV144" s="13" t="s">
        <v>85</v>
      </c>
      <c r="AW144" s="13" t="s">
        <v>34</v>
      </c>
      <c r="AX144" s="13" t="s">
        <v>82</v>
      </c>
      <c r="AY144" s="246" t="s">
        <v>158</v>
      </c>
    </row>
    <row r="145" spans="1:65" s="2" customFormat="1" ht="21.75" customHeight="1">
      <c r="A145" s="38"/>
      <c r="B145" s="39"/>
      <c r="C145" s="219" t="s">
        <v>8</v>
      </c>
      <c r="D145" s="219" t="s">
        <v>159</v>
      </c>
      <c r="E145" s="220" t="s">
        <v>257</v>
      </c>
      <c r="F145" s="221" t="s">
        <v>258</v>
      </c>
      <c r="G145" s="222" t="s">
        <v>202</v>
      </c>
      <c r="H145" s="223">
        <v>1</v>
      </c>
      <c r="I145" s="224"/>
      <c r="J145" s="225">
        <f>ROUND(I145*H145,2)</f>
        <v>0</v>
      </c>
      <c r="K145" s="221" t="s">
        <v>213</v>
      </c>
      <c r="L145" s="44"/>
      <c r="M145" s="226" t="s">
        <v>19</v>
      </c>
      <c r="N145" s="227" t="s">
        <v>45</v>
      </c>
      <c r="O145" s="84"/>
      <c r="P145" s="228">
        <f>O145*H145</f>
        <v>0</v>
      </c>
      <c r="Q145" s="228">
        <v>0</v>
      </c>
      <c r="R145" s="228">
        <f>Q145*H145</f>
        <v>0</v>
      </c>
      <c r="S145" s="228">
        <v>0</v>
      </c>
      <c r="T145" s="229">
        <f>S145*H145</f>
        <v>0</v>
      </c>
      <c r="U145" s="38"/>
      <c r="V145" s="38"/>
      <c r="W145" s="38"/>
      <c r="X145" s="38"/>
      <c r="Y145" s="38"/>
      <c r="Z145" s="38"/>
      <c r="AA145" s="38"/>
      <c r="AB145" s="38"/>
      <c r="AC145" s="38"/>
      <c r="AD145" s="38"/>
      <c r="AE145" s="38"/>
      <c r="AR145" s="230" t="s">
        <v>236</v>
      </c>
      <c r="AT145" s="230" t="s">
        <v>159</v>
      </c>
      <c r="AU145" s="230" t="s">
        <v>82</v>
      </c>
      <c r="AY145" s="17" t="s">
        <v>158</v>
      </c>
      <c r="BE145" s="231">
        <f>IF(N145="základní",J145,0)</f>
        <v>0</v>
      </c>
      <c r="BF145" s="231">
        <f>IF(N145="snížená",J145,0)</f>
        <v>0</v>
      </c>
      <c r="BG145" s="231">
        <f>IF(N145="zákl. přenesená",J145,0)</f>
        <v>0</v>
      </c>
      <c r="BH145" s="231">
        <f>IF(N145="sníž. přenesená",J145,0)</f>
        <v>0</v>
      </c>
      <c r="BI145" s="231">
        <f>IF(N145="nulová",J145,0)</f>
        <v>0</v>
      </c>
      <c r="BJ145" s="17" t="s">
        <v>82</v>
      </c>
      <c r="BK145" s="231">
        <f>ROUND(I145*H145,2)</f>
        <v>0</v>
      </c>
      <c r="BL145" s="17" t="s">
        <v>236</v>
      </c>
      <c r="BM145" s="230" t="s">
        <v>259</v>
      </c>
    </row>
    <row r="146" spans="1:47" s="2" customFormat="1" ht="12">
      <c r="A146" s="38"/>
      <c r="B146" s="39"/>
      <c r="C146" s="40"/>
      <c r="D146" s="232" t="s">
        <v>165</v>
      </c>
      <c r="E146" s="40"/>
      <c r="F146" s="233" t="s">
        <v>260</v>
      </c>
      <c r="G146" s="40"/>
      <c r="H146" s="40"/>
      <c r="I146" s="136"/>
      <c r="J146" s="40"/>
      <c r="K146" s="40"/>
      <c r="L146" s="44"/>
      <c r="M146" s="234"/>
      <c r="N146" s="235"/>
      <c r="O146" s="84"/>
      <c r="P146" s="84"/>
      <c r="Q146" s="84"/>
      <c r="R146" s="84"/>
      <c r="S146" s="84"/>
      <c r="T146" s="85"/>
      <c r="U146" s="38"/>
      <c r="V146" s="38"/>
      <c r="W146" s="38"/>
      <c r="X146" s="38"/>
      <c r="Y146" s="38"/>
      <c r="Z146" s="38"/>
      <c r="AA146" s="38"/>
      <c r="AB146" s="38"/>
      <c r="AC146" s="38"/>
      <c r="AD146" s="38"/>
      <c r="AE146" s="38"/>
      <c r="AT146" s="17" t="s">
        <v>165</v>
      </c>
      <c r="AU146" s="17" t="s">
        <v>82</v>
      </c>
    </row>
    <row r="147" spans="1:47" s="2" customFormat="1" ht="12">
      <c r="A147" s="38"/>
      <c r="B147" s="39"/>
      <c r="C147" s="40"/>
      <c r="D147" s="232" t="s">
        <v>216</v>
      </c>
      <c r="E147" s="40"/>
      <c r="F147" s="258" t="s">
        <v>261</v>
      </c>
      <c r="G147" s="40"/>
      <c r="H147" s="40"/>
      <c r="I147" s="136"/>
      <c r="J147" s="40"/>
      <c r="K147" s="40"/>
      <c r="L147" s="44"/>
      <c r="M147" s="234"/>
      <c r="N147" s="235"/>
      <c r="O147" s="84"/>
      <c r="P147" s="84"/>
      <c r="Q147" s="84"/>
      <c r="R147" s="84"/>
      <c r="S147" s="84"/>
      <c r="T147" s="85"/>
      <c r="U147" s="38"/>
      <c r="V147" s="38"/>
      <c r="W147" s="38"/>
      <c r="X147" s="38"/>
      <c r="Y147" s="38"/>
      <c r="Z147" s="38"/>
      <c r="AA147" s="38"/>
      <c r="AB147" s="38"/>
      <c r="AC147" s="38"/>
      <c r="AD147" s="38"/>
      <c r="AE147" s="38"/>
      <c r="AT147" s="17" t="s">
        <v>216</v>
      </c>
      <c r="AU147" s="17" t="s">
        <v>82</v>
      </c>
    </row>
    <row r="148" spans="1:51" s="13" customFormat="1" ht="12">
      <c r="A148" s="13"/>
      <c r="B148" s="236"/>
      <c r="C148" s="237"/>
      <c r="D148" s="232" t="s">
        <v>166</v>
      </c>
      <c r="E148" s="238" t="s">
        <v>19</v>
      </c>
      <c r="F148" s="239" t="s">
        <v>1831</v>
      </c>
      <c r="G148" s="237"/>
      <c r="H148" s="240">
        <v>1</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166</v>
      </c>
      <c r="AU148" s="246" t="s">
        <v>82</v>
      </c>
      <c r="AV148" s="13" t="s">
        <v>85</v>
      </c>
      <c r="AW148" s="13" t="s">
        <v>34</v>
      </c>
      <c r="AX148" s="13" t="s">
        <v>82</v>
      </c>
      <c r="AY148" s="246" t="s">
        <v>158</v>
      </c>
    </row>
    <row r="149" spans="1:65" s="2" customFormat="1" ht="21.75" customHeight="1">
      <c r="A149" s="38"/>
      <c r="B149" s="39"/>
      <c r="C149" s="219" t="s">
        <v>195</v>
      </c>
      <c r="D149" s="219" t="s">
        <v>159</v>
      </c>
      <c r="E149" s="220" t="s">
        <v>262</v>
      </c>
      <c r="F149" s="221" t="s">
        <v>263</v>
      </c>
      <c r="G149" s="222" t="s">
        <v>202</v>
      </c>
      <c r="H149" s="223">
        <v>6</v>
      </c>
      <c r="I149" s="224"/>
      <c r="J149" s="225">
        <f>ROUND(I149*H149,2)</f>
        <v>0</v>
      </c>
      <c r="K149" s="221" t="s">
        <v>213</v>
      </c>
      <c r="L149" s="44"/>
      <c r="M149" s="226" t="s">
        <v>19</v>
      </c>
      <c r="N149" s="227" t="s">
        <v>45</v>
      </c>
      <c r="O149" s="84"/>
      <c r="P149" s="228">
        <f>O149*H149</f>
        <v>0</v>
      </c>
      <c r="Q149" s="228">
        <v>0</v>
      </c>
      <c r="R149" s="228">
        <f>Q149*H149</f>
        <v>0</v>
      </c>
      <c r="S149" s="228">
        <v>0</v>
      </c>
      <c r="T149" s="229">
        <f>S149*H149</f>
        <v>0</v>
      </c>
      <c r="U149" s="38"/>
      <c r="V149" s="38"/>
      <c r="W149" s="38"/>
      <c r="X149" s="38"/>
      <c r="Y149" s="38"/>
      <c r="Z149" s="38"/>
      <c r="AA149" s="38"/>
      <c r="AB149" s="38"/>
      <c r="AC149" s="38"/>
      <c r="AD149" s="38"/>
      <c r="AE149" s="38"/>
      <c r="AR149" s="230" t="s">
        <v>236</v>
      </c>
      <c r="AT149" s="230" t="s">
        <v>159</v>
      </c>
      <c r="AU149" s="230" t="s">
        <v>82</v>
      </c>
      <c r="AY149" s="17" t="s">
        <v>158</v>
      </c>
      <c r="BE149" s="231">
        <f>IF(N149="základní",J149,0)</f>
        <v>0</v>
      </c>
      <c r="BF149" s="231">
        <f>IF(N149="snížená",J149,0)</f>
        <v>0</v>
      </c>
      <c r="BG149" s="231">
        <f>IF(N149="zákl. přenesená",J149,0)</f>
        <v>0</v>
      </c>
      <c r="BH149" s="231">
        <f>IF(N149="sníž. přenesená",J149,0)</f>
        <v>0</v>
      </c>
      <c r="BI149" s="231">
        <f>IF(N149="nulová",J149,0)</f>
        <v>0</v>
      </c>
      <c r="BJ149" s="17" t="s">
        <v>82</v>
      </c>
      <c r="BK149" s="231">
        <f>ROUND(I149*H149,2)</f>
        <v>0</v>
      </c>
      <c r="BL149" s="17" t="s">
        <v>236</v>
      </c>
      <c r="BM149" s="230" t="s">
        <v>264</v>
      </c>
    </row>
    <row r="150" spans="1:47" s="2" customFormat="1" ht="12">
      <c r="A150" s="38"/>
      <c r="B150" s="39"/>
      <c r="C150" s="40"/>
      <c r="D150" s="232" t="s">
        <v>165</v>
      </c>
      <c r="E150" s="40"/>
      <c r="F150" s="233" t="s">
        <v>265</v>
      </c>
      <c r="G150" s="40"/>
      <c r="H150" s="40"/>
      <c r="I150" s="136"/>
      <c r="J150" s="40"/>
      <c r="K150" s="40"/>
      <c r="L150" s="44"/>
      <c r="M150" s="234"/>
      <c r="N150" s="235"/>
      <c r="O150" s="84"/>
      <c r="P150" s="84"/>
      <c r="Q150" s="84"/>
      <c r="R150" s="84"/>
      <c r="S150" s="84"/>
      <c r="T150" s="85"/>
      <c r="U150" s="38"/>
      <c r="V150" s="38"/>
      <c r="W150" s="38"/>
      <c r="X150" s="38"/>
      <c r="Y150" s="38"/>
      <c r="Z150" s="38"/>
      <c r="AA150" s="38"/>
      <c r="AB150" s="38"/>
      <c r="AC150" s="38"/>
      <c r="AD150" s="38"/>
      <c r="AE150" s="38"/>
      <c r="AT150" s="17" t="s">
        <v>165</v>
      </c>
      <c r="AU150" s="17" t="s">
        <v>82</v>
      </c>
    </row>
    <row r="151" spans="1:47" s="2" customFormat="1" ht="12">
      <c r="A151" s="38"/>
      <c r="B151" s="39"/>
      <c r="C151" s="40"/>
      <c r="D151" s="232" t="s">
        <v>216</v>
      </c>
      <c r="E151" s="40"/>
      <c r="F151" s="258" t="s">
        <v>261</v>
      </c>
      <c r="G151" s="40"/>
      <c r="H151" s="40"/>
      <c r="I151" s="136"/>
      <c r="J151" s="40"/>
      <c r="K151" s="40"/>
      <c r="L151" s="44"/>
      <c r="M151" s="234"/>
      <c r="N151" s="235"/>
      <c r="O151" s="84"/>
      <c r="P151" s="84"/>
      <c r="Q151" s="84"/>
      <c r="R151" s="84"/>
      <c r="S151" s="84"/>
      <c r="T151" s="85"/>
      <c r="U151" s="38"/>
      <c r="V151" s="38"/>
      <c r="W151" s="38"/>
      <c r="X151" s="38"/>
      <c r="Y151" s="38"/>
      <c r="Z151" s="38"/>
      <c r="AA151" s="38"/>
      <c r="AB151" s="38"/>
      <c r="AC151" s="38"/>
      <c r="AD151" s="38"/>
      <c r="AE151" s="38"/>
      <c r="AT151" s="17" t="s">
        <v>216</v>
      </c>
      <c r="AU151" s="17" t="s">
        <v>82</v>
      </c>
    </row>
    <row r="152" spans="1:51" s="13" customFormat="1" ht="12">
      <c r="A152" s="13"/>
      <c r="B152" s="236"/>
      <c r="C152" s="237"/>
      <c r="D152" s="232" t="s">
        <v>166</v>
      </c>
      <c r="E152" s="238" t="s">
        <v>19</v>
      </c>
      <c r="F152" s="239" t="s">
        <v>1832</v>
      </c>
      <c r="G152" s="237"/>
      <c r="H152" s="240">
        <v>6</v>
      </c>
      <c r="I152" s="241"/>
      <c r="J152" s="237"/>
      <c r="K152" s="237"/>
      <c r="L152" s="242"/>
      <c r="M152" s="243"/>
      <c r="N152" s="244"/>
      <c r="O152" s="244"/>
      <c r="P152" s="244"/>
      <c r="Q152" s="244"/>
      <c r="R152" s="244"/>
      <c r="S152" s="244"/>
      <c r="T152" s="245"/>
      <c r="U152" s="13"/>
      <c r="V152" s="13"/>
      <c r="W152" s="13"/>
      <c r="X152" s="13"/>
      <c r="Y152" s="13"/>
      <c r="Z152" s="13"/>
      <c r="AA152" s="13"/>
      <c r="AB152" s="13"/>
      <c r="AC152" s="13"/>
      <c r="AD152" s="13"/>
      <c r="AE152" s="13"/>
      <c r="AT152" s="246" t="s">
        <v>166</v>
      </c>
      <c r="AU152" s="246" t="s">
        <v>82</v>
      </c>
      <c r="AV152" s="13" t="s">
        <v>85</v>
      </c>
      <c r="AW152" s="13" t="s">
        <v>34</v>
      </c>
      <c r="AX152" s="13" t="s">
        <v>82</v>
      </c>
      <c r="AY152" s="246" t="s">
        <v>158</v>
      </c>
    </row>
    <row r="153" spans="1:65" s="2" customFormat="1" ht="21.75" customHeight="1">
      <c r="A153" s="38"/>
      <c r="B153" s="39"/>
      <c r="C153" s="219" t="s">
        <v>266</v>
      </c>
      <c r="D153" s="219" t="s">
        <v>159</v>
      </c>
      <c r="E153" s="220" t="s">
        <v>267</v>
      </c>
      <c r="F153" s="221" t="s">
        <v>268</v>
      </c>
      <c r="G153" s="222" t="s">
        <v>202</v>
      </c>
      <c r="H153" s="223">
        <v>1</v>
      </c>
      <c r="I153" s="224"/>
      <c r="J153" s="225">
        <f>ROUND(I153*H153,2)</f>
        <v>0</v>
      </c>
      <c r="K153" s="221" t="s">
        <v>213</v>
      </c>
      <c r="L153" s="44"/>
      <c r="M153" s="226" t="s">
        <v>19</v>
      </c>
      <c r="N153" s="227" t="s">
        <v>45</v>
      </c>
      <c r="O153" s="84"/>
      <c r="P153" s="228">
        <f>O153*H153</f>
        <v>0</v>
      </c>
      <c r="Q153" s="228">
        <v>0</v>
      </c>
      <c r="R153" s="228">
        <f>Q153*H153</f>
        <v>0</v>
      </c>
      <c r="S153" s="228">
        <v>0</v>
      </c>
      <c r="T153" s="229">
        <f>S153*H153</f>
        <v>0</v>
      </c>
      <c r="U153" s="38"/>
      <c r="V153" s="38"/>
      <c r="W153" s="38"/>
      <c r="X153" s="38"/>
      <c r="Y153" s="38"/>
      <c r="Z153" s="38"/>
      <c r="AA153" s="38"/>
      <c r="AB153" s="38"/>
      <c r="AC153" s="38"/>
      <c r="AD153" s="38"/>
      <c r="AE153" s="38"/>
      <c r="AR153" s="230" t="s">
        <v>236</v>
      </c>
      <c r="AT153" s="230" t="s">
        <v>159</v>
      </c>
      <c r="AU153" s="230" t="s">
        <v>82</v>
      </c>
      <c r="AY153" s="17" t="s">
        <v>158</v>
      </c>
      <c r="BE153" s="231">
        <f>IF(N153="základní",J153,0)</f>
        <v>0</v>
      </c>
      <c r="BF153" s="231">
        <f>IF(N153="snížená",J153,0)</f>
        <v>0</v>
      </c>
      <c r="BG153" s="231">
        <f>IF(N153="zákl. přenesená",J153,0)</f>
        <v>0</v>
      </c>
      <c r="BH153" s="231">
        <f>IF(N153="sníž. přenesená",J153,0)</f>
        <v>0</v>
      </c>
      <c r="BI153" s="231">
        <f>IF(N153="nulová",J153,0)</f>
        <v>0</v>
      </c>
      <c r="BJ153" s="17" t="s">
        <v>82</v>
      </c>
      <c r="BK153" s="231">
        <f>ROUND(I153*H153,2)</f>
        <v>0</v>
      </c>
      <c r="BL153" s="17" t="s">
        <v>236</v>
      </c>
      <c r="BM153" s="230" t="s">
        <v>269</v>
      </c>
    </row>
    <row r="154" spans="1:47" s="2" customFormat="1" ht="12">
      <c r="A154" s="38"/>
      <c r="B154" s="39"/>
      <c r="C154" s="40"/>
      <c r="D154" s="232" t="s">
        <v>165</v>
      </c>
      <c r="E154" s="40"/>
      <c r="F154" s="233" t="s">
        <v>268</v>
      </c>
      <c r="G154" s="40"/>
      <c r="H154" s="40"/>
      <c r="I154" s="136"/>
      <c r="J154" s="40"/>
      <c r="K154" s="40"/>
      <c r="L154" s="44"/>
      <c r="M154" s="234"/>
      <c r="N154" s="235"/>
      <c r="O154" s="84"/>
      <c r="P154" s="84"/>
      <c r="Q154" s="84"/>
      <c r="R154" s="84"/>
      <c r="S154" s="84"/>
      <c r="T154" s="85"/>
      <c r="U154" s="38"/>
      <c r="V154" s="38"/>
      <c r="W154" s="38"/>
      <c r="X154" s="38"/>
      <c r="Y154" s="38"/>
      <c r="Z154" s="38"/>
      <c r="AA154" s="38"/>
      <c r="AB154" s="38"/>
      <c r="AC154" s="38"/>
      <c r="AD154" s="38"/>
      <c r="AE154" s="38"/>
      <c r="AT154" s="17" t="s">
        <v>165</v>
      </c>
      <c r="AU154" s="17" t="s">
        <v>82</v>
      </c>
    </row>
    <row r="155" spans="1:51" s="13" customFormat="1" ht="12">
      <c r="A155" s="13"/>
      <c r="B155" s="236"/>
      <c r="C155" s="237"/>
      <c r="D155" s="232" t="s">
        <v>166</v>
      </c>
      <c r="E155" s="238" t="s">
        <v>19</v>
      </c>
      <c r="F155" s="239" t="s">
        <v>1831</v>
      </c>
      <c r="G155" s="237"/>
      <c r="H155" s="240">
        <v>1</v>
      </c>
      <c r="I155" s="241"/>
      <c r="J155" s="237"/>
      <c r="K155" s="237"/>
      <c r="L155" s="242"/>
      <c r="M155" s="243"/>
      <c r="N155" s="244"/>
      <c r="O155" s="244"/>
      <c r="P155" s="244"/>
      <c r="Q155" s="244"/>
      <c r="R155" s="244"/>
      <c r="S155" s="244"/>
      <c r="T155" s="245"/>
      <c r="U155" s="13"/>
      <c r="V155" s="13"/>
      <c r="W155" s="13"/>
      <c r="X155" s="13"/>
      <c r="Y155" s="13"/>
      <c r="Z155" s="13"/>
      <c r="AA155" s="13"/>
      <c r="AB155" s="13"/>
      <c r="AC155" s="13"/>
      <c r="AD155" s="13"/>
      <c r="AE155" s="13"/>
      <c r="AT155" s="246" t="s">
        <v>166</v>
      </c>
      <c r="AU155" s="246" t="s">
        <v>82</v>
      </c>
      <c r="AV155" s="13" t="s">
        <v>85</v>
      </c>
      <c r="AW155" s="13" t="s">
        <v>34</v>
      </c>
      <c r="AX155" s="13" t="s">
        <v>82</v>
      </c>
      <c r="AY155" s="246" t="s">
        <v>158</v>
      </c>
    </row>
    <row r="156" spans="1:65" s="2" customFormat="1" ht="21.75" customHeight="1">
      <c r="A156" s="38"/>
      <c r="B156" s="39"/>
      <c r="C156" s="219" t="s">
        <v>271</v>
      </c>
      <c r="D156" s="219" t="s">
        <v>159</v>
      </c>
      <c r="E156" s="220" t="s">
        <v>272</v>
      </c>
      <c r="F156" s="221" t="s">
        <v>273</v>
      </c>
      <c r="G156" s="222" t="s">
        <v>202</v>
      </c>
      <c r="H156" s="223">
        <v>11</v>
      </c>
      <c r="I156" s="224"/>
      <c r="J156" s="225">
        <f>ROUND(I156*H156,2)</f>
        <v>0</v>
      </c>
      <c r="K156" s="221" t="s">
        <v>213</v>
      </c>
      <c r="L156" s="44"/>
      <c r="M156" s="226" t="s">
        <v>19</v>
      </c>
      <c r="N156" s="227" t="s">
        <v>45</v>
      </c>
      <c r="O156" s="84"/>
      <c r="P156" s="228">
        <f>O156*H156</f>
        <v>0</v>
      </c>
      <c r="Q156" s="228">
        <v>0</v>
      </c>
      <c r="R156" s="228">
        <f>Q156*H156</f>
        <v>0</v>
      </c>
      <c r="S156" s="228">
        <v>0</v>
      </c>
      <c r="T156" s="229">
        <f>S156*H156</f>
        <v>0</v>
      </c>
      <c r="U156" s="38"/>
      <c r="V156" s="38"/>
      <c r="W156" s="38"/>
      <c r="X156" s="38"/>
      <c r="Y156" s="38"/>
      <c r="Z156" s="38"/>
      <c r="AA156" s="38"/>
      <c r="AB156" s="38"/>
      <c r="AC156" s="38"/>
      <c r="AD156" s="38"/>
      <c r="AE156" s="38"/>
      <c r="AR156" s="230" t="s">
        <v>236</v>
      </c>
      <c r="AT156" s="230" t="s">
        <v>159</v>
      </c>
      <c r="AU156" s="230" t="s">
        <v>82</v>
      </c>
      <c r="AY156" s="17" t="s">
        <v>158</v>
      </c>
      <c r="BE156" s="231">
        <f>IF(N156="základní",J156,0)</f>
        <v>0</v>
      </c>
      <c r="BF156" s="231">
        <f>IF(N156="snížená",J156,0)</f>
        <v>0</v>
      </c>
      <c r="BG156" s="231">
        <f>IF(N156="zákl. přenesená",J156,0)</f>
        <v>0</v>
      </c>
      <c r="BH156" s="231">
        <f>IF(N156="sníž. přenesená",J156,0)</f>
        <v>0</v>
      </c>
      <c r="BI156" s="231">
        <f>IF(N156="nulová",J156,0)</f>
        <v>0</v>
      </c>
      <c r="BJ156" s="17" t="s">
        <v>82</v>
      </c>
      <c r="BK156" s="231">
        <f>ROUND(I156*H156,2)</f>
        <v>0</v>
      </c>
      <c r="BL156" s="17" t="s">
        <v>236</v>
      </c>
      <c r="BM156" s="230" t="s">
        <v>274</v>
      </c>
    </row>
    <row r="157" spans="1:47" s="2" customFormat="1" ht="12">
      <c r="A157" s="38"/>
      <c r="B157" s="39"/>
      <c r="C157" s="40"/>
      <c r="D157" s="232" t="s">
        <v>165</v>
      </c>
      <c r="E157" s="40"/>
      <c r="F157" s="233" t="s">
        <v>275</v>
      </c>
      <c r="G157" s="40"/>
      <c r="H157" s="40"/>
      <c r="I157" s="136"/>
      <c r="J157" s="40"/>
      <c r="K157" s="40"/>
      <c r="L157" s="44"/>
      <c r="M157" s="234"/>
      <c r="N157" s="235"/>
      <c r="O157" s="84"/>
      <c r="P157" s="84"/>
      <c r="Q157" s="84"/>
      <c r="R157" s="84"/>
      <c r="S157" s="84"/>
      <c r="T157" s="85"/>
      <c r="U157" s="38"/>
      <c r="V157" s="38"/>
      <c r="W157" s="38"/>
      <c r="X157" s="38"/>
      <c r="Y157" s="38"/>
      <c r="Z157" s="38"/>
      <c r="AA157" s="38"/>
      <c r="AB157" s="38"/>
      <c r="AC157" s="38"/>
      <c r="AD157" s="38"/>
      <c r="AE157" s="38"/>
      <c r="AT157" s="17" t="s">
        <v>165</v>
      </c>
      <c r="AU157" s="17" t="s">
        <v>82</v>
      </c>
    </row>
    <row r="158" spans="1:51" s="13" customFormat="1" ht="12">
      <c r="A158" s="13"/>
      <c r="B158" s="236"/>
      <c r="C158" s="237"/>
      <c r="D158" s="232" t="s">
        <v>166</v>
      </c>
      <c r="E158" s="238" t="s">
        <v>19</v>
      </c>
      <c r="F158" s="239" t="s">
        <v>1833</v>
      </c>
      <c r="G158" s="237"/>
      <c r="H158" s="240">
        <v>11</v>
      </c>
      <c r="I158" s="241"/>
      <c r="J158" s="237"/>
      <c r="K158" s="237"/>
      <c r="L158" s="242"/>
      <c r="M158" s="243"/>
      <c r="N158" s="244"/>
      <c r="O158" s="244"/>
      <c r="P158" s="244"/>
      <c r="Q158" s="244"/>
      <c r="R158" s="244"/>
      <c r="S158" s="244"/>
      <c r="T158" s="245"/>
      <c r="U158" s="13"/>
      <c r="V158" s="13"/>
      <c r="W158" s="13"/>
      <c r="X158" s="13"/>
      <c r="Y158" s="13"/>
      <c r="Z158" s="13"/>
      <c r="AA158" s="13"/>
      <c r="AB158" s="13"/>
      <c r="AC158" s="13"/>
      <c r="AD158" s="13"/>
      <c r="AE158" s="13"/>
      <c r="AT158" s="246" t="s">
        <v>166</v>
      </c>
      <c r="AU158" s="246" t="s">
        <v>82</v>
      </c>
      <c r="AV158" s="13" t="s">
        <v>85</v>
      </c>
      <c r="AW158" s="13" t="s">
        <v>34</v>
      </c>
      <c r="AX158" s="13" t="s">
        <v>82</v>
      </c>
      <c r="AY158" s="246" t="s">
        <v>158</v>
      </c>
    </row>
    <row r="159" spans="1:65" s="2" customFormat="1" ht="21.75" customHeight="1">
      <c r="A159" s="38"/>
      <c r="B159" s="39"/>
      <c r="C159" s="219" t="s">
        <v>277</v>
      </c>
      <c r="D159" s="219" t="s">
        <v>159</v>
      </c>
      <c r="E159" s="220" t="s">
        <v>278</v>
      </c>
      <c r="F159" s="221" t="s">
        <v>279</v>
      </c>
      <c r="G159" s="222" t="s">
        <v>202</v>
      </c>
      <c r="H159" s="223">
        <v>1</v>
      </c>
      <c r="I159" s="224"/>
      <c r="J159" s="225">
        <f>ROUND(I159*H159,2)</f>
        <v>0</v>
      </c>
      <c r="K159" s="221" t="s">
        <v>213</v>
      </c>
      <c r="L159" s="44"/>
      <c r="M159" s="226" t="s">
        <v>19</v>
      </c>
      <c r="N159" s="227" t="s">
        <v>45</v>
      </c>
      <c r="O159" s="84"/>
      <c r="P159" s="228">
        <f>O159*H159</f>
        <v>0</v>
      </c>
      <c r="Q159" s="228">
        <v>0</v>
      </c>
      <c r="R159" s="228">
        <f>Q159*H159</f>
        <v>0</v>
      </c>
      <c r="S159" s="228">
        <v>0</v>
      </c>
      <c r="T159" s="229">
        <f>S159*H159</f>
        <v>0</v>
      </c>
      <c r="U159" s="38"/>
      <c r="V159" s="38"/>
      <c r="W159" s="38"/>
      <c r="X159" s="38"/>
      <c r="Y159" s="38"/>
      <c r="Z159" s="38"/>
      <c r="AA159" s="38"/>
      <c r="AB159" s="38"/>
      <c r="AC159" s="38"/>
      <c r="AD159" s="38"/>
      <c r="AE159" s="38"/>
      <c r="AR159" s="230" t="s">
        <v>236</v>
      </c>
      <c r="AT159" s="230" t="s">
        <v>159</v>
      </c>
      <c r="AU159" s="230" t="s">
        <v>82</v>
      </c>
      <c r="AY159" s="17" t="s">
        <v>158</v>
      </c>
      <c r="BE159" s="231">
        <f>IF(N159="základní",J159,0)</f>
        <v>0</v>
      </c>
      <c r="BF159" s="231">
        <f>IF(N159="snížená",J159,0)</f>
        <v>0</v>
      </c>
      <c r="BG159" s="231">
        <f>IF(N159="zákl. přenesená",J159,0)</f>
        <v>0</v>
      </c>
      <c r="BH159" s="231">
        <f>IF(N159="sníž. přenesená",J159,0)</f>
        <v>0</v>
      </c>
      <c r="BI159" s="231">
        <f>IF(N159="nulová",J159,0)</f>
        <v>0</v>
      </c>
      <c r="BJ159" s="17" t="s">
        <v>82</v>
      </c>
      <c r="BK159" s="231">
        <f>ROUND(I159*H159,2)</f>
        <v>0</v>
      </c>
      <c r="BL159" s="17" t="s">
        <v>236</v>
      </c>
      <c r="BM159" s="230" t="s">
        <v>280</v>
      </c>
    </row>
    <row r="160" spans="1:47" s="2" customFormat="1" ht="12">
      <c r="A160" s="38"/>
      <c r="B160" s="39"/>
      <c r="C160" s="40"/>
      <c r="D160" s="232" t="s">
        <v>165</v>
      </c>
      <c r="E160" s="40"/>
      <c r="F160" s="233" t="s">
        <v>281</v>
      </c>
      <c r="G160" s="40"/>
      <c r="H160" s="40"/>
      <c r="I160" s="136"/>
      <c r="J160" s="40"/>
      <c r="K160" s="40"/>
      <c r="L160" s="44"/>
      <c r="M160" s="234"/>
      <c r="N160" s="235"/>
      <c r="O160" s="84"/>
      <c r="P160" s="84"/>
      <c r="Q160" s="84"/>
      <c r="R160" s="84"/>
      <c r="S160" s="84"/>
      <c r="T160" s="85"/>
      <c r="U160" s="38"/>
      <c r="V160" s="38"/>
      <c r="W160" s="38"/>
      <c r="X160" s="38"/>
      <c r="Y160" s="38"/>
      <c r="Z160" s="38"/>
      <c r="AA160" s="38"/>
      <c r="AB160" s="38"/>
      <c r="AC160" s="38"/>
      <c r="AD160" s="38"/>
      <c r="AE160" s="38"/>
      <c r="AT160" s="17" t="s">
        <v>165</v>
      </c>
      <c r="AU160" s="17" t="s">
        <v>82</v>
      </c>
    </row>
    <row r="161" spans="1:51" s="13" customFormat="1" ht="12">
      <c r="A161" s="13"/>
      <c r="B161" s="236"/>
      <c r="C161" s="237"/>
      <c r="D161" s="232" t="s">
        <v>166</v>
      </c>
      <c r="E161" s="238" t="s">
        <v>19</v>
      </c>
      <c r="F161" s="239" t="s">
        <v>1831</v>
      </c>
      <c r="G161" s="237"/>
      <c r="H161" s="240">
        <v>1</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166</v>
      </c>
      <c r="AU161" s="246" t="s">
        <v>82</v>
      </c>
      <c r="AV161" s="13" t="s">
        <v>85</v>
      </c>
      <c r="AW161" s="13" t="s">
        <v>34</v>
      </c>
      <c r="AX161" s="13" t="s">
        <v>82</v>
      </c>
      <c r="AY161" s="246" t="s">
        <v>158</v>
      </c>
    </row>
    <row r="162" spans="1:65" s="2" customFormat="1" ht="21.75" customHeight="1">
      <c r="A162" s="38"/>
      <c r="B162" s="39"/>
      <c r="C162" s="219" t="s">
        <v>282</v>
      </c>
      <c r="D162" s="219" t="s">
        <v>159</v>
      </c>
      <c r="E162" s="220" t="s">
        <v>283</v>
      </c>
      <c r="F162" s="221" t="s">
        <v>284</v>
      </c>
      <c r="G162" s="222" t="s">
        <v>202</v>
      </c>
      <c r="H162" s="223">
        <v>1</v>
      </c>
      <c r="I162" s="224"/>
      <c r="J162" s="225">
        <f>ROUND(I162*H162,2)</f>
        <v>0</v>
      </c>
      <c r="K162" s="221" t="s">
        <v>213</v>
      </c>
      <c r="L162" s="44"/>
      <c r="M162" s="226" t="s">
        <v>19</v>
      </c>
      <c r="N162" s="227" t="s">
        <v>45</v>
      </c>
      <c r="O162" s="84"/>
      <c r="P162" s="228">
        <f>O162*H162</f>
        <v>0</v>
      </c>
      <c r="Q162" s="228">
        <v>0</v>
      </c>
      <c r="R162" s="228">
        <f>Q162*H162</f>
        <v>0</v>
      </c>
      <c r="S162" s="228">
        <v>0</v>
      </c>
      <c r="T162" s="229">
        <f>S162*H162</f>
        <v>0</v>
      </c>
      <c r="U162" s="38"/>
      <c r="V162" s="38"/>
      <c r="W162" s="38"/>
      <c r="X162" s="38"/>
      <c r="Y162" s="38"/>
      <c r="Z162" s="38"/>
      <c r="AA162" s="38"/>
      <c r="AB162" s="38"/>
      <c r="AC162" s="38"/>
      <c r="AD162" s="38"/>
      <c r="AE162" s="38"/>
      <c r="AR162" s="230" t="s">
        <v>236</v>
      </c>
      <c r="AT162" s="230" t="s">
        <v>159</v>
      </c>
      <c r="AU162" s="230" t="s">
        <v>82</v>
      </c>
      <c r="AY162" s="17" t="s">
        <v>158</v>
      </c>
      <c r="BE162" s="231">
        <f>IF(N162="základní",J162,0)</f>
        <v>0</v>
      </c>
      <c r="BF162" s="231">
        <f>IF(N162="snížená",J162,0)</f>
        <v>0</v>
      </c>
      <c r="BG162" s="231">
        <f>IF(N162="zákl. přenesená",J162,0)</f>
        <v>0</v>
      </c>
      <c r="BH162" s="231">
        <f>IF(N162="sníž. přenesená",J162,0)</f>
        <v>0</v>
      </c>
      <c r="BI162" s="231">
        <f>IF(N162="nulová",J162,0)</f>
        <v>0</v>
      </c>
      <c r="BJ162" s="17" t="s">
        <v>82</v>
      </c>
      <c r="BK162" s="231">
        <f>ROUND(I162*H162,2)</f>
        <v>0</v>
      </c>
      <c r="BL162" s="17" t="s">
        <v>236</v>
      </c>
      <c r="BM162" s="230" t="s">
        <v>285</v>
      </c>
    </row>
    <row r="163" spans="1:47" s="2" customFormat="1" ht="12">
      <c r="A163" s="38"/>
      <c r="B163" s="39"/>
      <c r="C163" s="40"/>
      <c r="D163" s="232" t="s">
        <v>165</v>
      </c>
      <c r="E163" s="40"/>
      <c r="F163" s="233" t="s">
        <v>286</v>
      </c>
      <c r="G163" s="40"/>
      <c r="H163" s="40"/>
      <c r="I163" s="136"/>
      <c r="J163" s="40"/>
      <c r="K163" s="40"/>
      <c r="L163" s="44"/>
      <c r="M163" s="234"/>
      <c r="N163" s="235"/>
      <c r="O163" s="84"/>
      <c r="P163" s="84"/>
      <c r="Q163" s="84"/>
      <c r="R163" s="84"/>
      <c r="S163" s="84"/>
      <c r="T163" s="85"/>
      <c r="U163" s="38"/>
      <c r="V163" s="38"/>
      <c r="W163" s="38"/>
      <c r="X163" s="38"/>
      <c r="Y163" s="38"/>
      <c r="Z163" s="38"/>
      <c r="AA163" s="38"/>
      <c r="AB163" s="38"/>
      <c r="AC163" s="38"/>
      <c r="AD163" s="38"/>
      <c r="AE163" s="38"/>
      <c r="AT163" s="17" t="s">
        <v>165</v>
      </c>
      <c r="AU163" s="17" t="s">
        <v>82</v>
      </c>
    </row>
    <row r="164" spans="1:51" s="13" customFormat="1" ht="12">
      <c r="A164" s="13"/>
      <c r="B164" s="236"/>
      <c r="C164" s="237"/>
      <c r="D164" s="232" t="s">
        <v>166</v>
      </c>
      <c r="E164" s="238" t="s">
        <v>19</v>
      </c>
      <c r="F164" s="239" t="s">
        <v>1834</v>
      </c>
      <c r="G164" s="237"/>
      <c r="H164" s="240">
        <v>1</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166</v>
      </c>
      <c r="AU164" s="246" t="s">
        <v>82</v>
      </c>
      <c r="AV164" s="13" t="s">
        <v>85</v>
      </c>
      <c r="AW164" s="13" t="s">
        <v>34</v>
      </c>
      <c r="AX164" s="13" t="s">
        <v>82</v>
      </c>
      <c r="AY164" s="246" t="s">
        <v>158</v>
      </c>
    </row>
    <row r="165" spans="1:65" s="2" customFormat="1" ht="16.5" customHeight="1">
      <c r="A165" s="38"/>
      <c r="B165" s="39"/>
      <c r="C165" s="219" t="s">
        <v>7</v>
      </c>
      <c r="D165" s="219" t="s">
        <v>159</v>
      </c>
      <c r="E165" s="220" t="s">
        <v>288</v>
      </c>
      <c r="F165" s="221" t="s">
        <v>289</v>
      </c>
      <c r="G165" s="222" t="s">
        <v>202</v>
      </c>
      <c r="H165" s="223">
        <v>4</v>
      </c>
      <c r="I165" s="224"/>
      <c r="J165" s="225">
        <f>ROUND(I165*H165,2)</f>
        <v>0</v>
      </c>
      <c r="K165" s="221" t="s">
        <v>213</v>
      </c>
      <c r="L165" s="44"/>
      <c r="M165" s="226" t="s">
        <v>19</v>
      </c>
      <c r="N165" s="227" t="s">
        <v>45</v>
      </c>
      <c r="O165" s="84"/>
      <c r="P165" s="228">
        <f>O165*H165</f>
        <v>0</v>
      </c>
      <c r="Q165" s="228">
        <v>0</v>
      </c>
      <c r="R165" s="228">
        <f>Q165*H165</f>
        <v>0</v>
      </c>
      <c r="S165" s="228">
        <v>0</v>
      </c>
      <c r="T165" s="229">
        <f>S165*H165</f>
        <v>0</v>
      </c>
      <c r="U165" s="38"/>
      <c r="V165" s="38"/>
      <c r="W165" s="38"/>
      <c r="X165" s="38"/>
      <c r="Y165" s="38"/>
      <c r="Z165" s="38"/>
      <c r="AA165" s="38"/>
      <c r="AB165" s="38"/>
      <c r="AC165" s="38"/>
      <c r="AD165" s="38"/>
      <c r="AE165" s="38"/>
      <c r="AR165" s="230" t="s">
        <v>236</v>
      </c>
      <c r="AT165" s="230" t="s">
        <v>159</v>
      </c>
      <c r="AU165" s="230" t="s">
        <v>82</v>
      </c>
      <c r="AY165" s="17" t="s">
        <v>158</v>
      </c>
      <c r="BE165" s="231">
        <f>IF(N165="základní",J165,0)</f>
        <v>0</v>
      </c>
      <c r="BF165" s="231">
        <f>IF(N165="snížená",J165,0)</f>
        <v>0</v>
      </c>
      <c r="BG165" s="231">
        <f>IF(N165="zákl. přenesená",J165,0)</f>
        <v>0</v>
      </c>
      <c r="BH165" s="231">
        <f>IF(N165="sníž. přenesená",J165,0)</f>
        <v>0</v>
      </c>
      <c r="BI165" s="231">
        <f>IF(N165="nulová",J165,0)</f>
        <v>0</v>
      </c>
      <c r="BJ165" s="17" t="s">
        <v>82</v>
      </c>
      <c r="BK165" s="231">
        <f>ROUND(I165*H165,2)</f>
        <v>0</v>
      </c>
      <c r="BL165" s="17" t="s">
        <v>236</v>
      </c>
      <c r="BM165" s="230" t="s">
        <v>290</v>
      </c>
    </row>
    <row r="166" spans="1:47" s="2" customFormat="1" ht="12">
      <c r="A166" s="38"/>
      <c r="B166" s="39"/>
      <c r="C166" s="40"/>
      <c r="D166" s="232" t="s">
        <v>165</v>
      </c>
      <c r="E166" s="40"/>
      <c r="F166" s="233" t="s">
        <v>291</v>
      </c>
      <c r="G166" s="40"/>
      <c r="H166" s="40"/>
      <c r="I166" s="136"/>
      <c r="J166" s="40"/>
      <c r="K166" s="40"/>
      <c r="L166" s="44"/>
      <c r="M166" s="234"/>
      <c r="N166" s="235"/>
      <c r="O166" s="84"/>
      <c r="P166" s="84"/>
      <c r="Q166" s="84"/>
      <c r="R166" s="84"/>
      <c r="S166" s="84"/>
      <c r="T166" s="85"/>
      <c r="U166" s="38"/>
      <c r="V166" s="38"/>
      <c r="W166" s="38"/>
      <c r="X166" s="38"/>
      <c r="Y166" s="38"/>
      <c r="Z166" s="38"/>
      <c r="AA166" s="38"/>
      <c r="AB166" s="38"/>
      <c r="AC166" s="38"/>
      <c r="AD166" s="38"/>
      <c r="AE166" s="38"/>
      <c r="AT166" s="17" t="s">
        <v>165</v>
      </c>
      <c r="AU166" s="17" t="s">
        <v>82</v>
      </c>
    </row>
    <row r="167" spans="1:51" s="13" customFormat="1" ht="12">
      <c r="A167" s="13"/>
      <c r="B167" s="236"/>
      <c r="C167" s="237"/>
      <c r="D167" s="232" t="s">
        <v>166</v>
      </c>
      <c r="E167" s="238" t="s">
        <v>19</v>
      </c>
      <c r="F167" s="239" t="s">
        <v>1835</v>
      </c>
      <c r="G167" s="237"/>
      <c r="H167" s="240">
        <v>4</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166</v>
      </c>
      <c r="AU167" s="246" t="s">
        <v>82</v>
      </c>
      <c r="AV167" s="13" t="s">
        <v>85</v>
      </c>
      <c r="AW167" s="13" t="s">
        <v>34</v>
      </c>
      <c r="AX167" s="13" t="s">
        <v>82</v>
      </c>
      <c r="AY167" s="246" t="s">
        <v>158</v>
      </c>
    </row>
    <row r="168" spans="1:65" s="2" customFormat="1" ht="16.5" customHeight="1">
      <c r="A168" s="38"/>
      <c r="B168" s="39"/>
      <c r="C168" s="219" t="s">
        <v>293</v>
      </c>
      <c r="D168" s="219" t="s">
        <v>159</v>
      </c>
      <c r="E168" s="220" t="s">
        <v>305</v>
      </c>
      <c r="F168" s="221" t="s">
        <v>306</v>
      </c>
      <c r="G168" s="222" t="s">
        <v>202</v>
      </c>
      <c r="H168" s="223">
        <v>5</v>
      </c>
      <c r="I168" s="224"/>
      <c r="J168" s="225">
        <f>ROUND(I168*H168,2)</f>
        <v>0</v>
      </c>
      <c r="K168" s="221" t="s">
        <v>213</v>
      </c>
      <c r="L168" s="44"/>
      <c r="M168" s="226" t="s">
        <v>19</v>
      </c>
      <c r="N168" s="227" t="s">
        <v>45</v>
      </c>
      <c r="O168" s="84"/>
      <c r="P168" s="228">
        <f>O168*H168</f>
        <v>0</v>
      </c>
      <c r="Q168" s="228">
        <v>0</v>
      </c>
      <c r="R168" s="228">
        <f>Q168*H168</f>
        <v>0</v>
      </c>
      <c r="S168" s="228">
        <v>0</v>
      </c>
      <c r="T168" s="229">
        <f>S168*H168</f>
        <v>0</v>
      </c>
      <c r="U168" s="38"/>
      <c r="V168" s="38"/>
      <c r="W168" s="38"/>
      <c r="X168" s="38"/>
      <c r="Y168" s="38"/>
      <c r="Z168" s="38"/>
      <c r="AA168" s="38"/>
      <c r="AB168" s="38"/>
      <c r="AC168" s="38"/>
      <c r="AD168" s="38"/>
      <c r="AE168" s="38"/>
      <c r="AR168" s="230" t="s">
        <v>236</v>
      </c>
      <c r="AT168" s="230" t="s">
        <v>159</v>
      </c>
      <c r="AU168" s="230" t="s">
        <v>82</v>
      </c>
      <c r="AY168" s="17" t="s">
        <v>158</v>
      </c>
      <c r="BE168" s="231">
        <f>IF(N168="základní",J168,0)</f>
        <v>0</v>
      </c>
      <c r="BF168" s="231">
        <f>IF(N168="snížená",J168,0)</f>
        <v>0</v>
      </c>
      <c r="BG168" s="231">
        <f>IF(N168="zákl. přenesená",J168,0)</f>
        <v>0</v>
      </c>
      <c r="BH168" s="231">
        <f>IF(N168="sníž. přenesená",J168,0)</f>
        <v>0</v>
      </c>
      <c r="BI168" s="231">
        <f>IF(N168="nulová",J168,0)</f>
        <v>0</v>
      </c>
      <c r="BJ168" s="17" t="s">
        <v>82</v>
      </c>
      <c r="BK168" s="231">
        <f>ROUND(I168*H168,2)</f>
        <v>0</v>
      </c>
      <c r="BL168" s="17" t="s">
        <v>236</v>
      </c>
      <c r="BM168" s="230" t="s">
        <v>307</v>
      </c>
    </row>
    <row r="169" spans="1:47" s="2" customFormat="1" ht="12">
      <c r="A169" s="38"/>
      <c r="B169" s="39"/>
      <c r="C169" s="40"/>
      <c r="D169" s="232" t="s">
        <v>165</v>
      </c>
      <c r="E169" s="40"/>
      <c r="F169" s="233" t="s">
        <v>308</v>
      </c>
      <c r="G169" s="40"/>
      <c r="H169" s="40"/>
      <c r="I169" s="136"/>
      <c r="J169" s="40"/>
      <c r="K169" s="40"/>
      <c r="L169" s="44"/>
      <c r="M169" s="234"/>
      <c r="N169" s="235"/>
      <c r="O169" s="84"/>
      <c r="P169" s="84"/>
      <c r="Q169" s="84"/>
      <c r="R169" s="84"/>
      <c r="S169" s="84"/>
      <c r="T169" s="85"/>
      <c r="U169" s="38"/>
      <c r="V169" s="38"/>
      <c r="W169" s="38"/>
      <c r="X169" s="38"/>
      <c r="Y169" s="38"/>
      <c r="Z169" s="38"/>
      <c r="AA169" s="38"/>
      <c r="AB169" s="38"/>
      <c r="AC169" s="38"/>
      <c r="AD169" s="38"/>
      <c r="AE169" s="38"/>
      <c r="AT169" s="17" t="s">
        <v>165</v>
      </c>
      <c r="AU169" s="17" t="s">
        <v>82</v>
      </c>
    </row>
    <row r="170" spans="1:51" s="13" customFormat="1" ht="12">
      <c r="A170" s="13"/>
      <c r="B170" s="236"/>
      <c r="C170" s="237"/>
      <c r="D170" s="232" t="s">
        <v>166</v>
      </c>
      <c r="E170" s="238" t="s">
        <v>19</v>
      </c>
      <c r="F170" s="239" t="s">
        <v>1836</v>
      </c>
      <c r="G170" s="237"/>
      <c r="H170" s="240">
        <v>5</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166</v>
      </c>
      <c r="AU170" s="246" t="s">
        <v>82</v>
      </c>
      <c r="AV170" s="13" t="s">
        <v>85</v>
      </c>
      <c r="AW170" s="13" t="s">
        <v>34</v>
      </c>
      <c r="AX170" s="13" t="s">
        <v>82</v>
      </c>
      <c r="AY170" s="246" t="s">
        <v>158</v>
      </c>
    </row>
    <row r="171" spans="1:65" s="2" customFormat="1" ht="21.75" customHeight="1">
      <c r="A171" s="38"/>
      <c r="B171" s="39"/>
      <c r="C171" s="219" t="s">
        <v>298</v>
      </c>
      <c r="D171" s="219" t="s">
        <v>159</v>
      </c>
      <c r="E171" s="220" t="s">
        <v>310</v>
      </c>
      <c r="F171" s="221" t="s">
        <v>311</v>
      </c>
      <c r="G171" s="222" t="s">
        <v>202</v>
      </c>
      <c r="H171" s="223">
        <v>1</v>
      </c>
      <c r="I171" s="224"/>
      <c r="J171" s="225">
        <f>ROUND(I171*H171,2)</f>
        <v>0</v>
      </c>
      <c r="K171" s="221" t="s">
        <v>213</v>
      </c>
      <c r="L171" s="44"/>
      <c r="M171" s="226" t="s">
        <v>19</v>
      </c>
      <c r="N171" s="227" t="s">
        <v>45</v>
      </c>
      <c r="O171" s="84"/>
      <c r="P171" s="228">
        <f>O171*H171</f>
        <v>0</v>
      </c>
      <c r="Q171" s="228">
        <v>0</v>
      </c>
      <c r="R171" s="228">
        <f>Q171*H171</f>
        <v>0</v>
      </c>
      <c r="S171" s="228">
        <v>0</v>
      </c>
      <c r="T171" s="229">
        <f>S171*H171</f>
        <v>0</v>
      </c>
      <c r="U171" s="38"/>
      <c r="V171" s="38"/>
      <c r="W171" s="38"/>
      <c r="X171" s="38"/>
      <c r="Y171" s="38"/>
      <c r="Z171" s="38"/>
      <c r="AA171" s="38"/>
      <c r="AB171" s="38"/>
      <c r="AC171" s="38"/>
      <c r="AD171" s="38"/>
      <c r="AE171" s="38"/>
      <c r="AR171" s="230" t="s">
        <v>236</v>
      </c>
      <c r="AT171" s="230" t="s">
        <v>159</v>
      </c>
      <c r="AU171" s="230" t="s">
        <v>82</v>
      </c>
      <c r="AY171" s="17" t="s">
        <v>158</v>
      </c>
      <c r="BE171" s="231">
        <f>IF(N171="základní",J171,0)</f>
        <v>0</v>
      </c>
      <c r="BF171" s="231">
        <f>IF(N171="snížená",J171,0)</f>
        <v>0</v>
      </c>
      <c r="BG171" s="231">
        <f>IF(N171="zákl. přenesená",J171,0)</f>
        <v>0</v>
      </c>
      <c r="BH171" s="231">
        <f>IF(N171="sníž. přenesená",J171,0)</f>
        <v>0</v>
      </c>
      <c r="BI171" s="231">
        <f>IF(N171="nulová",J171,0)</f>
        <v>0</v>
      </c>
      <c r="BJ171" s="17" t="s">
        <v>82</v>
      </c>
      <c r="BK171" s="231">
        <f>ROUND(I171*H171,2)</f>
        <v>0</v>
      </c>
      <c r="BL171" s="17" t="s">
        <v>236</v>
      </c>
      <c r="BM171" s="230" t="s">
        <v>312</v>
      </c>
    </row>
    <row r="172" spans="1:47" s="2" customFormat="1" ht="12">
      <c r="A172" s="38"/>
      <c r="B172" s="39"/>
      <c r="C172" s="40"/>
      <c r="D172" s="232" t="s">
        <v>165</v>
      </c>
      <c r="E172" s="40"/>
      <c r="F172" s="233" t="s">
        <v>313</v>
      </c>
      <c r="G172" s="40"/>
      <c r="H172" s="40"/>
      <c r="I172" s="136"/>
      <c r="J172" s="40"/>
      <c r="K172" s="40"/>
      <c r="L172" s="44"/>
      <c r="M172" s="234"/>
      <c r="N172" s="235"/>
      <c r="O172" s="84"/>
      <c r="P172" s="84"/>
      <c r="Q172" s="84"/>
      <c r="R172" s="84"/>
      <c r="S172" s="84"/>
      <c r="T172" s="85"/>
      <c r="U172" s="38"/>
      <c r="V172" s="38"/>
      <c r="W172" s="38"/>
      <c r="X172" s="38"/>
      <c r="Y172" s="38"/>
      <c r="Z172" s="38"/>
      <c r="AA172" s="38"/>
      <c r="AB172" s="38"/>
      <c r="AC172" s="38"/>
      <c r="AD172" s="38"/>
      <c r="AE172" s="38"/>
      <c r="AT172" s="17" t="s">
        <v>165</v>
      </c>
      <c r="AU172" s="17" t="s">
        <v>82</v>
      </c>
    </row>
    <row r="173" spans="1:51" s="13" customFormat="1" ht="12">
      <c r="A173" s="13"/>
      <c r="B173" s="236"/>
      <c r="C173" s="237"/>
      <c r="D173" s="232" t="s">
        <v>166</v>
      </c>
      <c r="E173" s="238" t="s">
        <v>19</v>
      </c>
      <c r="F173" s="239" t="s">
        <v>1834</v>
      </c>
      <c r="G173" s="237"/>
      <c r="H173" s="240">
        <v>1</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166</v>
      </c>
      <c r="AU173" s="246" t="s">
        <v>82</v>
      </c>
      <c r="AV173" s="13" t="s">
        <v>85</v>
      </c>
      <c r="AW173" s="13" t="s">
        <v>34</v>
      </c>
      <c r="AX173" s="13" t="s">
        <v>82</v>
      </c>
      <c r="AY173" s="246" t="s">
        <v>158</v>
      </c>
    </row>
    <row r="174" spans="1:65" s="2" customFormat="1" ht="21.75" customHeight="1">
      <c r="A174" s="38"/>
      <c r="B174" s="39"/>
      <c r="C174" s="219" t="s">
        <v>304</v>
      </c>
      <c r="D174" s="219" t="s">
        <v>159</v>
      </c>
      <c r="E174" s="220" t="s">
        <v>315</v>
      </c>
      <c r="F174" s="221" t="s">
        <v>316</v>
      </c>
      <c r="G174" s="222" t="s">
        <v>202</v>
      </c>
      <c r="H174" s="223">
        <v>8</v>
      </c>
      <c r="I174" s="224"/>
      <c r="J174" s="225">
        <f>ROUND(I174*H174,2)</f>
        <v>0</v>
      </c>
      <c r="K174" s="221" t="s">
        <v>213</v>
      </c>
      <c r="L174" s="44"/>
      <c r="M174" s="226" t="s">
        <v>19</v>
      </c>
      <c r="N174" s="227" t="s">
        <v>45</v>
      </c>
      <c r="O174" s="84"/>
      <c r="P174" s="228">
        <f>O174*H174</f>
        <v>0</v>
      </c>
      <c r="Q174" s="228">
        <v>0</v>
      </c>
      <c r="R174" s="228">
        <f>Q174*H174</f>
        <v>0</v>
      </c>
      <c r="S174" s="228">
        <v>0</v>
      </c>
      <c r="T174" s="229">
        <f>S174*H174</f>
        <v>0</v>
      </c>
      <c r="U174" s="38"/>
      <c r="V174" s="38"/>
      <c r="W174" s="38"/>
      <c r="X174" s="38"/>
      <c r="Y174" s="38"/>
      <c r="Z174" s="38"/>
      <c r="AA174" s="38"/>
      <c r="AB174" s="38"/>
      <c r="AC174" s="38"/>
      <c r="AD174" s="38"/>
      <c r="AE174" s="38"/>
      <c r="AR174" s="230" t="s">
        <v>236</v>
      </c>
      <c r="AT174" s="230" t="s">
        <v>159</v>
      </c>
      <c r="AU174" s="230" t="s">
        <v>82</v>
      </c>
      <c r="AY174" s="17" t="s">
        <v>158</v>
      </c>
      <c r="BE174" s="231">
        <f>IF(N174="základní",J174,0)</f>
        <v>0</v>
      </c>
      <c r="BF174" s="231">
        <f>IF(N174="snížená",J174,0)</f>
        <v>0</v>
      </c>
      <c r="BG174" s="231">
        <f>IF(N174="zákl. přenesená",J174,0)</f>
        <v>0</v>
      </c>
      <c r="BH174" s="231">
        <f>IF(N174="sníž. přenesená",J174,0)</f>
        <v>0</v>
      </c>
      <c r="BI174" s="231">
        <f>IF(N174="nulová",J174,0)</f>
        <v>0</v>
      </c>
      <c r="BJ174" s="17" t="s">
        <v>82</v>
      </c>
      <c r="BK174" s="231">
        <f>ROUND(I174*H174,2)</f>
        <v>0</v>
      </c>
      <c r="BL174" s="17" t="s">
        <v>236</v>
      </c>
      <c r="BM174" s="230" t="s">
        <v>317</v>
      </c>
    </row>
    <row r="175" spans="1:47" s="2" customFormat="1" ht="12">
      <c r="A175" s="38"/>
      <c r="B175" s="39"/>
      <c r="C175" s="40"/>
      <c r="D175" s="232" t="s">
        <v>165</v>
      </c>
      <c r="E175" s="40"/>
      <c r="F175" s="233" t="s">
        <v>316</v>
      </c>
      <c r="G175" s="40"/>
      <c r="H175" s="40"/>
      <c r="I175" s="136"/>
      <c r="J175" s="40"/>
      <c r="K175" s="40"/>
      <c r="L175" s="44"/>
      <c r="M175" s="234"/>
      <c r="N175" s="235"/>
      <c r="O175" s="84"/>
      <c r="P175" s="84"/>
      <c r="Q175" s="84"/>
      <c r="R175" s="84"/>
      <c r="S175" s="84"/>
      <c r="T175" s="85"/>
      <c r="U175" s="38"/>
      <c r="V175" s="38"/>
      <c r="W175" s="38"/>
      <c r="X175" s="38"/>
      <c r="Y175" s="38"/>
      <c r="Z175" s="38"/>
      <c r="AA175" s="38"/>
      <c r="AB175" s="38"/>
      <c r="AC175" s="38"/>
      <c r="AD175" s="38"/>
      <c r="AE175" s="38"/>
      <c r="AT175" s="17" t="s">
        <v>165</v>
      </c>
      <c r="AU175" s="17" t="s">
        <v>82</v>
      </c>
    </row>
    <row r="176" spans="1:51" s="13" customFormat="1" ht="12">
      <c r="A176" s="13"/>
      <c r="B176" s="236"/>
      <c r="C176" s="237"/>
      <c r="D176" s="232" t="s">
        <v>166</v>
      </c>
      <c r="E176" s="238" t="s">
        <v>19</v>
      </c>
      <c r="F176" s="239" t="s">
        <v>1837</v>
      </c>
      <c r="G176" s="237"/>
      <c r="H176" s="240">
        <v>8</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166</v>
      </c>
      <c r="AU176" s="246" t="s">
        <v>82</v>
      </c>
      <c r="AV176" s="13" t="s">
        <v>85</v>
      </c>
      <c r="AW176" s="13" t="s">
        <v>34</v>
      </c>
      <c r="AX176" s="13" t="s">
        <v>82</v>
      </c>
      <c r="AY176" s="246" t="s">
        <v>158</v>
      </c>
    </row>
    <row r="177" spans="1:65" s="2" customFormat="1" ht="21.75" customHeight="1">
      <c r="A177" s="38"/>
      <c r="B177" s="39"/>
      <c r="C177" s="219" t="s">
        <v>309</v>
      </c>
      <c r="D177" s="219" t="s">
        <v>159</v>
      </c>
      <c r="E177" s="220" t="s">
        <v>320</v>
      </c>
      <c r="F177" s="221" t="s">
        <v>321</v>
      </c>
      <c r="G177" s="222" t="s">
        <v>202</v>
      </c>
      <c r="H177" s="223">
        <v>2</v>
      </c>
      <c r="I177" s="224"/>
      <c r="J177" s="225">
        <f>ROUND(I177*H177,2)</f>
        <v>0</v>
      </c>
      <c r="K177" s="221" t="s">
        <v>213</v>
      </c>
      <c r="L177" s="44"/>
      <c r="M177" s="226" t="s">
        <v>19</v>
      </c>
      <c r="N177" s="227" t="s">
        <v>45</v>
      </c>
      <c r="O177" s="84"/>
      <c r="P177" s="228">
        <f>O177*H177</f>
        <v>0</v>
      </c>
      <c r="Q177" s="228">
        <v>0</v>
      </c>
      <c r="R177" s="228">
        <f>Q177*H177</f>
        <v>0</v>
      </c>
      <c r="S177" s="228">
        <v>0</v>
      </c>
      <c r="T177" s="229">
        <f>S177*H177</f>
        <v>0</v>
      </c>
      <c r="U177" s="38"/>
      <c r="V177" s="38"/>
      <c r="W177" s="38"/>
      <c r="X177" s="38"/>
      <c r="Y177" s="38"/>
      <c r="Z177" s="38"/>
      <c r="AA177" s="38"/>
      <c r="AB177" s="38"/>
      <c r="AC177" s="38"/>
      <c r="AD177" s="38"/>
      <c r="AE177" s="38"/>
      <c r="AR177" s="230" t="s">
        <v>236</v>
      </c>
      <c r="AT177" s="230" t="s">
        <v>159</v>
      </c>
      <c r="AU177" s="230" t="s">
        <v>82</v>
      </c>
      <c r="AY177" s="17" t="s">
        <v>158</v>
      </c>
      <c r="BE177" s="231">
        <f>IF(N177="základní",J177,0)</f>
        <v>0</v>
      </c>
      <c r="BF177" s="231">
        <f>IF(N177="snížená",J177,0)</f>
        <v>0</v>
      </c>
      <c r="BG177" s="231">
        <f>IF(N177="zákl. přenesená",J177,0)</f>
        <v>0</v>
      </c>
      <c r="BH177" s="231">
        <f>IF(N177="sníž. přenesená",J177,0)</f>
        <v>0</v>
      </c>
      <c r="BI177" s="231">
        <f>IF(N177="nulová",J177,0)</f>
        <v>0</v>
      </c>
      <c r="BJ177" s="17" t="s">
        <v>82</v>
      </c>
      <c r="BK177" s="231">
        <f>ROUND(I177*H177,2)</f>
        <v>0</v>
      </c>
      <c r="BL177" s="17" t="s">
        <v>236</v>
      </c>
      <c r="BM177" s="230" t="s">
        <v>322</v>
      </c>
    </row>
    <row r="178" spans="1:47" s="2" customFormat="1" ht="12">
      <c r="A178" s="38"/>
      <c r="B178" s="39"/>
      <c r="C178" s="40"/>
      <c r="D178" s="232" t="s">
        <v>165</v>
      </c>
      <c r="E178" s="40"/>
      <c r="F178" s="233" t="s">
        <v>321</v>
      </c>
      <c r="G178" s="40"/>
      <c r="H178" s="40"/>
      <c r="I178" s="136"/>
      <c r="J178" s="40"/>
      <c r="K178" s="40"/>
      <c r="L178" s="44"/>
      <c r="M178" s="234"/>
      <c r="N178" s="235"/>
      <c r="O178" s="84"/>
      <c r="P178" s="84"/>
      <c r="Q178" s="84"/>
      <c r="R178" s="84"/>
      <c r="S178" s="84"/>
      <c r="T178" s="85"/>
      <c r="U178" s="38"/>
      <c r="V178" s="38"/>
      <c r="W178" s="38"/>
      <c r="X178" s="38"/>
      <c r="Y178" s="38"/>
      <c r="Z178" s="38"/>
      <c r="AA178" s="38"/>
      <c r="AB178" s="38"/>
      <c r="AC178" s="38"/>
      <c r="AD178" s="38"/>
      <c r="AE178" s="38"/>
      <c r="AT178" s="17" t="s">
        <v>165</v>
      </c>
      <c r="AU178" s="17" t="s">
        <v>82</v>
      </c>
    </row>
    <row r="179" spans="1:51" s="13" customFormat="1" ht="12">
      <c r="A179" s="13"/>
      <c r="B179" s="236"/>
      <c r="C179" s="237"/>
      <c r="D179" s="232" t="s">
        <v>166</v>
      </c>
      <c r="E179" s="238" t="s">
        <v>19</v>
      </c>
      <c r="F179" s="239" t="s">
        <v>1838</v>
      </c>
      <c r="G179" s="237"/>
      <c r="H179" s="240">
        <v>2</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166</v>
      </c>
      <c r="AU179" s="246" t="s">
        <v>82</v>
      </c>
      <c r="AV179" s="13" t="s">
        <v>85</v>
      </c>
      <c r="AW179" s="13" t="s">
        <v>34</v>
      </c>
      <c r="AX179" s="13" t="s">
        <v>82</v>
      </c>
      <c r="AY179" s="246" t="s">
        <v>158</v>
      </c>
    </row>
    <row r="180" spans="1:65" s="2" customFormat="1" ht="21.75" customHeight="1">
      <c r="A180" s="38"/>
      <c r="B180" s="39"/>
      <c r="C180" s="219" t="s">
        <v>314</v>
      </c>
      <c r="D180" s="219" t="s">
        <v>159</v>
      </c>
      <c r="E180" s="220" t="s">
        <v>325</v>
      </c>
      <c r="F180" s="221" t="s">
        <v>326</v>
      </c>
      <c r="G180" s="222" t="s">
        <v>202</v>
      </c>
      <c r="H180" s="223">
        <v>2</v>
      </c>
      <c r="I180" s="224"/>
      <c r="J180" s="225">
        <f>ROUND(I180*H180,2)</f>
        <v>0</v>
      </c>
      <c r="K180" s="221" t="s">
        <v>213</v>
      </c>
      <c r="L180" s="44"/>
      <c r="M180" s="226" t="s">
        <v>19</v>
      </c>
      <c r="N180" s="227" t="s">
        <v>45</v>
      </c>
      <c r="O180" s="84"/>
      <c r="P180" s="228">
        <f>O180*H180</f>
        <v>0</v>
      </c>
      <c r="Q180" s="228">
        <v>0</v>
      </c>
      <c r="R180" s="228">
        <f>Q180*H180</f>
        <v>0</v>
      </c>
      <c r="S180" s="228">
        <v>0</v>
      </c>
      <c r="T180" s="229">
        <f>S180*H180</f>
        <v>0</v>
      </c>
      <c r="U180" s="38"/>
      <c r="V180" s="38"/>
      <c r="W180" s="38"/>
      <c r="X180" s="38"/>
      <c r="Y180" s="38"/>
      <c r="Z180" s="38"/>
      <c r="AA180" s="38"/>
      <c r="AB180" s="38"/>
      <c r="AC180" s="38"/>
      <c r="AD180" s="38"/>
      <c r="AE180" s="38"/>
      <c r="AR180" s="230" t="s">
        <v>236</v>
      </c>
      <c r="AT180" s="230" t="s">
        <v>159</v>
      </c>
      <c r="AU180" s="230" t="s">
        <v>82</v>
      </c>
      <c r="AY180" s="17" t="s">
        <v>158</v>
      </c>
      <c r="BE180" s="231">
        <f>IF(N180="základní",J180,0)</f>
        <v>0</v>
      </c>
      <c r="BF180" s="231">
        <f>IF(N180="snížená",J180,0)</f>
        <v>0</v>
      </c>
      <c r="BG180" s="231">
        <f>IF(N180="zákl. přenesená",J180,0)</f>
        <v>0</v>
      </c>
      <c r="BH180" s="231">
        <f>IF(N180="sníž. přenesená",J180,0)</f>
        <v>0</v>
      </c>
      <c r="BI180" s="231">
        <f>IF(N180="nulová",J180,0)</f>
        <v>0</v>
      </c>
      <c r="BJ180" s="17" t="s">
        <v>82</v>
      </c>
      <c r="BK180" s="231">
        <f>ROUND(I180*H180,2)</f>
        <v>0</v>
      </c>
      <c r="BL180" s="17" t="s">
        <v>236</v>
      </c>
      <c r="BM180" s="230" t="s">
        <v>327</v>
      </c>
    </row>
    <row r="181" spans="1:47" s="2" customFormat="1" ht="12">
      <c r="A181" s="38"/>
      <c r="B181" s="39"/>
      <c r="C181" s="40"/>
      <c r="D181" s="232" t="s">
        <v>165</v>
      </c>
      <c r="E181" s="40"/>
      <c r="F181" s="233" t="s">
        <v>326</v>
      </c>
      <c r="G181" s="40"/>
      <c r="H181" s="40"/>
      <c r="I181" s="136"/>
      <c r="J181" s="40"/>
      <c r="K181" s="40"/>
      <c r="L181" s="44"/>
      <c r="M181" s="234"/>
      <c r="N181" s="235"/>
      <c r="O181" s="84"/>
      <c r="P181" s="84"/>
      <c r="Q181" s="84"/>
      <c r="R181" s="84"/>
      <c r="S181" s="84"/>
      <c r="T181" s="85"/>
      <c r="U181" s="38"/>
      <c r="V181" s="38"/>
      <c r="W181" s="38"/>
      <c r="X181" s="38"/>
      <c r="Y181" s="38"/>
      <c r="Z181" s="38"/>
      <c r="AA181" s="38"/>
      <c r="AB181" s="38"/>
      <c r="AC181" s="38"/>
      <c r="AD181" s="38"/>
      <c r="AE181" s="38"/>
      <c r="AT181" s="17" t="s">
        <v>165</v>
      </c>
      <c r="AU181" s="17" t="s">
        <v>82</v>
      </c>
    </row>
    <row r="182" spans="1:65" s="2" customFormat="1" ht="21.75" customHeight="1">
      <c r="A182" s="38"/>
      <c r="B182" s="39"/>
      <c r="C182" s="259" t="s">
        <v>319</v>
      </c>
      <c r="D182" s="259" t="s">
        <v>199</v>
      </c>
      <c r="E182" s="260" t="s">
        <v>329</v>
      </c>
      <c r="F182" s="261" t="s">
        <v>330</v>
      </c>
      <c r="G182" s="262" t="s">
        <v>202</v>
      </c>
      <c r="H182" s="263">
        <v>2</v>
      </c>
      <c r="I182" s="264"/>
      <c r="J182" s="265">
        <f>ROUND(I182*H182,2)</f>
        <v>0</v>
      </c>
      <c r="K182" s="261" t="s">
        <v>213</v>
      </c>
      <c r="L182" s="266"/>
      <c r="M182" s="267" t="s">
        <v>19</v>
      </c>
      <c r="N182" s="268" t="s">
        <v>45</v>
      </c>
      <c r="O182" s="84"/>
      <c r="P182" s="228">
        <f>O182*H182</f>
        <v>0</v>
      </c>
      <c r="Q182" s="228">
        <v>0.0037</v>
      </c>
      <c r="R182" s="228">
        <f>Q182*H182</f>
        <v>0.0074</v>
      </c>
      <c r="S182" s="228">
        <v>0</v>
      </c>
      <c r="T182" s="229">
        <f>S182*H182</f>
        <v>0</v>
      </c>
      <c r="U182" s="38"/>
      <c r="V182" s="38"/>
      <c r="W182" s="38"/>
      <c r="X182" s="38"/>
      <c r="Y182" s="38"/>
      <c r="Z182" s="38"/>
      <c r="AA182" s="38"/>
      <c r="AB182" s="38"/>
      <c r="AC182" s="38"/>
      <c r="AD182" s="38"/>
      <c r="AE182" s="38"/>
      <c r="AR182" s="230" t="s">
        <v>241</v>
      </c>
      <c r="AT182" s="230" t="s">
        <v>199</v>
      </c>
      <c r="AU182" s="230" t="s">
        <v>82</v>
      </c>
      <c r="AY182" s="17" t="s">
        <v>158</v>
      </c>
      <c r="BE182" s="231">
        <f>IF(N182="základní",J182,0)</f>
        <v>0</v>
      </c>
      <c r="BF182" s="231">
        <f>IF(N182="snížená",J182,0)</f>
        <v>0</v>
      </c>
      <c r="BG182" s="231">
        <f>IF(N182="zákl. přenesená",J182,0)</f>
        <v>0</v>
      </c>
      <c r="BH182" s="231">
        <f>IF(N182="sníž. přenesená",J182,0)</f>
        <v>0</v>
      </c>
      <c r="BI182" s="231">
        <f>IF(N182="nulová",J182,0)</f>
        <v>0</v>
      </c>
      <c r="BJ182" s="17" t="s">
        <v>82</v>
      </c>
      <c r="BK182" s="231">
        <f>ROUND(I182*H182,2)</f>
        <v>0</v>
      </c>
      <c r="BL182" s="17" t="s">
        <v>236</v>
      </c>
      <c r="BM182" s="230" t="s">
        <v>331</v>
      </c>
    </row>
    <row r="183" spans="1:47" s="2" customFormat="1" ht="12">
      <c r="A183" s="38"/>
      <c r="B183" s="39"/>
      <c r="C183" s="40"/>
      <c r="D183" s="232" t="s">
        <v>165</v>
      </c>
      <c r="E183" s="40"/>
      <c r="F183" s="233" t="s">
        <v>330</v>
      </c>
      <c r="G183" s="40"/>
      <c r="H183" s="40"/>
      <c r="I183" s="136"/>
      <c r="J183" s="40"/>
      <c r="K183" s="40"/>
      <c r="L183" s="44"/>
      <c r="M183" s="234"/>
      <c r="N183" s="235"/>
      <c r="O183" s="84"/>
      <c r="P183" s="84"/>
      <c r="Q183" s="84"/>
      <c r="R183" s="84"/>
      <c r="S183" s="84"/>
      <c r="T183" s="85"/>
      <c r="U183" s="38"/>
      <c r="V183" s="38"/>
      <c r="W183" s="38"/>
      <c r="X183" s="38"/>
      <c r="Y183" s="38"/>
      <c r="Z183" s="38"/>
      <c r="AA183" s="38"/>
      <c r="AB183" s="38"/>
      <c r="AC183" s="38"/>
      <c r="AD183" s="38"/>
      <c r="AE183" s="38"/>
      <c r="AT183" s="17" t="s">
        <v>165</v>
      </c>
      <c r="AU183" s="17" t="s">
        <v>82</v>
      </c>
    </row>
    <row r="184" spans="1:51" s="13" customFormat="1" ht="12">
      <c r="A184" s="13"/>
      <c r="B184" s="236"/>
      <c r="C184" s="237"/>
      <c r="D184" s="232" t="s">
        <v>166</v>
      </c>
      <c r="E184" s="238" t="s">
        <v>19</v>
      </c>
      <c r="F184" s="239" t="s">
        <v>1838</v>
      </c>
      <c r="G184" s="237"/>
      <c r="H184" s="240">
        <v>2</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166</v>
      </c>
      <c r="AU184" s="246" t="s">
        <v>82</v>
      </c>
      <c r="AV184" s="13" t="s">
        <v>85</v>
      </c>
      <c r="AW184" s="13" t="s">
        <v>34</v>
      </c>
      <c r="AX184" s="13" t="s">
        <v>82</v>
      </c>
      <c r="AY184" s="246" t="s">
        <v>158</v>
      </c>
    </row>
    <row r="185" spans="1:65" s="2" customFormat="1" ht="33" customHeight="1">
      <c r="A185" s="38"/>
      <c r="B185" s="39"/>
      <c r="C185" s="219" t="s">
        <v>324</v>
      </c>
      <c r="D185" s="219" t="s">
        <v>159</v>
      </c>
      <c r="E185" s="220" t="s">
        <v>333</v>
      </c>
      <c r="F185" s="221" t="s">
        <v>334</v>
      </c>
      <c r="G185" s="222" t="s">
        <v>162</v>
      </c>
      <c r="H185" s="223">
        <v>300</v>
      </c>
      <c r="I185" s="224"/>
      <c r="J185" s="225">
        <f>ROUND(I185*H185,2)</f>
        <v>0</v>
      </c>
      <c r="K185" s="221" t="s">
        <v>213</v>
      </c>
      <c r="L185" s="44"/>
      <c r="M185" s="226" t="s">
        <v>19</v>
      </c>
      <c r="N185" s="227" t="s">
        <v>45</v>
      </c>
      <c r="O185" s="84"/>
      <c r="P185" s="228">
        <f>O185*H185</f>
        <v>0</v>
      </c>
      <c r="Q185" s="228">
        <v>0</v>
      </c>
      <c r="R185" s="228">
        <f>Q185*H185</f>
        <v>0</v>
      </c>
      <c r="S185" s="228">
        <v>0</v>
      </c>
      <c r="T185" s="229">
        <f>S185*H185</f>
        <v>0</v>
      </c>
      <c r="U185" s="38"/>
      <c r="V185" s="38"/>
      <c r="W185" s="38"/>
      <c r="X185" s="38"/>
      <c r="Y185" s="38"/>
      <c r="Z185" s="38"/>
      <c r="AA185" s="38"/>
      <c r="AB185" s="38"/>
      <c r="AC185" s="38"/>
      <c r="AD185" s="38"/>
      <c r="AE185" s="38"/>
      <c r="AR185" s="230" t="s">
        <v>236</v>
      </c>
      <c r="AT185" s="230" t="s">
        <v>159</v>
      </c>
      <c r="AU185" s="230" t="s">
        <v>82</v>
      </c>
      <c r="AY185" s="17" t="s">
        <v>158</v>
      </c>
      <c r="BE185" s="231">
        <f>IF(N185="základní",J185,0)</f>
        <v>0</v>
      </c>
      <c r="BF185" s="231">
        <f>IF(N185="snížená",J185,0)</f>
        <v>0</v>
      </c>
      <c r="BG185" s="231">
        <f>IF(N185="zákl. přenesená",J185,0)</f>
        <v>0</v>
      </c>
      <c r="BH185" s="231">
        <f>IF(N185="sníž. přenesená",J185,0)</f>
        <v>0</v>
      </c>
      <c r="BI185" s="231">
        <f>IF(N185="nulová",J185,0)</f>
        <v>0</v>
      </c>
      <c r="BJ185" s="17" t="s">
        <v>82</v>
      </c>
      <c r="BK185" s="231">
        <f>ROUND(I185*H185,2)</f>
        <v>0</v>
      </c>
      <c r="BL185" s="17" t="s">
        <v>236</v>
      </c>
      <c r="BM185" s="230" t="s">
        <v>335</v>
      </c>
    </row>
    <row r="186" spans="1:47" s="2" customFormat="1" ht="12">
      <c r="A186" s="38"/>
      <c r="B186" s="39"/>
      <c r="C186" s="40"/>
      <c r="D186" s="232" t="s">
        <v>165</v>
      </c>
      <c r="E186" s="40"/>
      <c r="F186" s="233" t="s">
        <v>334</v>
      </c>
      <c r="G186" s="40"/>
      <c r="H186" s="40"/>
      <c r="I186" s="136"/>
      <c r="J186" s="40"/>
      <c r="K186" s="40"/>
      <c r="L186" s="44"/>
      <c r="M186" s="234"/>
      <c r="N186" s="235"/>
      <c r="O186" s="84"/>
      <c r="P186" s="84"/>
      <c r="Q186" s="84"/>
      <c r="R186" s="84"/>
      <c r="S186" s="84"/>
      <c r="T186" s="85"/>
      <c r="U186" s="38"/>
      <c r="V186" s="38"/>
      <c r="W186" s="38"/>
      <c r="X186" s="38"/>
      <c r="Y186" s="38"/>
      <c r="Z186" s="38"/>
      <c r="AA186" s="38"/>
      <c r="AB186" s="38"/>
      <c r="AC186" s="38"/>
      <c r="AD186" s="38"/>
      <c r="AE186" s="38"/>
      <c r="AT186" s="17" t="s">
        <v>165</v>
      </c>
      <c r="AU186" s="17" t="s">
        <v>82</v>
      </c>
    </row>
    <row r="187" spans="1:65" s="2" customFormat="1" ht="16.5" customHeight="1">
      <c r="A187" s="38"/>
      <c r="B187" s="39"/>
      <c r="C187" s="259" t="s">
        <v>328</v>
      </c>
      <c r="D187" s="259" t="s">
        <v>199</v>
      </c>
      <c r="E187" s="260" t="s">
        <v>337</v>
      </c>
      <c r="F187" s="261" t="s">
        <v>338</v>
      </c>
      <c r="G187" s="262" t="s">
        <v>162</v>
      </c>
      <c r="H187" s="263">
        <v>345</v>
      </c>
      <c r="I187" s="264"/>
      <c r="J187" s="265">
        <f>ROUND(I187*H187,2)</f>
        <v>0</v>
      </c>
      <c r="K187" s="261" t="s">
        <v>19</v>
      </c>
      <c r="L187" s="266"/>
      <c r="M187" s="267" t="s">
        <v>19</v>
      </c>
      <c r="N187" s="268" t="s">
        <v>45</v>
      </c>
      <c r="O187" s="84"/>
      <c r="P187" s="228">
        <f>O187*H187</f>
        <v>0</v>
      </c>
      <c r="Q187" s="228">
        <v>0.00013</v>
      </c>
      <c r="R187" s="228">
        <f>Q187*H187</f>
        <v>0.044849999999999994</v>
      </c>
      <c r="S187" s="228">
        <v>0</v>
      </c>
      <c r="T187" s="229">
        <f>S187*H187</f>
        <v>0</v>
      </c>
      <c r="U187" s="38"/>
      <c r="V187" s="38"/>
      <c r="W187" s="38"/>
      <c r="X187" s="38"/>
      <c r="Y187" s="38"/>
      <c r="Z187" s="38"/>
      <c r="AA187" s="38"/>
      <c r="AB187" s="38"/>
      <c r="AC187" s="38"/>
      <c r="AD187" s="38"/>
      <c r="AE187" s="38"/>
      <c r="AR187" s="230" t="s">
        <v>241</v>
      </c>
      <c r="AT187" s="230" t="s">
        <v>199</v>
      </c>
      <c r="AU187" s="230" t="s">
        <v>82</v>
      </c>
      <c r="AY187" s="17" t="s">
        <v>158</v>
      </c>
      <c r="BE187" s="231">
        <f>IF(N187="základní",J187,0)</f>
        <v>0</v>
      </c>
      <c r="BF187" s="231">
        <f>IF(N187="snížená",J187,0)</f>
        <v>0</v>
      </c>
      <c r="BG187" s="231">
        <f>IF(N187="zákl. přenesená",J187,0)</f>
        <v>0</v>
      </c>
      <c r="BH187" s="231">
        <f>IF(N187="sníž. přenesená",J187,0)</f>
        <v>0</v>
      </c>
      <c r="BI187" s="231">
        <f>IF(N187="nulová",J187,0)</f>
        <v>0</v>
      </c>
      <c r="BJ187" s="17" t="s">
        <v>82</v>
      </c>
      <c r="BK187" s="231">
        <f>ROUND(I187*H187,2)</f>
        <v>0</v>
      </c>
      <c r="BL187" s="17" t="s">
        <v>236</v>
      </c>
      <c r="BM187" s="230" t="s">
        <v>339</v>
      </c>
    </row>
    <row r="188" spans="1:47" s="2" customFormat="1" ht="12">
      <c r="A188" s="38"/>
      <c r="B188" s="39"/>
      <c r="C188" s="40"/>
      <c r="D188" s="232" t="s">
        <v>165</v>
      </c>
      <c r="E188" s="40"/>
      <c r="F188" s="233" t="s">
        <v>338</v>
      </c>
      <c r="G188" s="40"/>
      <c r="H188" s="40"/>
      <c r="I188" s="136"/>
      <c r="J188" s="40"/>
      <c r="K188" s="40"/>
      <c r="L188" s="44"/>
      <c r="M188" s="234"/>
      <c r="N188" s="235"/>
      <c r="O188" s="84"/>
      <c r="P188" s="84"/>
      <c r="Q188" s="84"/>
      <c r="R188" s="84"/>
      <c r="S188" s="84"/>
      <c r="T188" s="85"/>
      <c r="U188" s="38"/>
      <c r="V188" s="38"/>
      <c r="W188" s="38"/>
      <c r="X188" s="38"/>
      <c r="Y188" s="38"/>
      <c r="Z188" s="38"/>
      <c r="AA188" s="38"/>
      <c r="AB188" s="38"/>
      <c r="AC188" s="38"/>
      <c r="AD188" s="38"/>
      <c r="AE188" s="38"/>
      <c r="AT188" s="17" t="s">
        <v>165</v>
      </c>
      <c r="AU188" s="17" t="s">
        <v>82</v>
      </c>
    </row>
    <row r="189" spans="1:51" s="13" customFormat="1" ht="12">
      <c r="A189" s="13"/>
      <c r="B189" s="236"/>
      <c r="C189" s="237"/>
      <c r="D189" s="232" t="s">
        <v>166</v>
      </c>
      <c r="E189" s="238" t="s">
        <v>19</v>
      </c>
      <c r="F189" s="239" t="s">
        <v>1839</v>
      </c>
      <c r="G189" s="237"/>
      <c r="H189" s="240">
        <v>300</v>
      </c>
      <c r="I189" s="241"/>
      <c r="J189" s="237"/>
      <c r="K189" s="237"/>
      <c r="L189" s="242"/>
      <c r="M189" s="243"/>
      <c r="N189" s="244"/>
      <c r="O189" s="244"/>
      <c r="P189" s="244"/>
      <c r="Q189" s="244"/>
      <c r="R189" s="244"/>
      <c r="S189" s="244"/>
      <c r="T189" s="245"/>
      <c r="U189" s="13"/>
      <c r="V189" s="13"/>
      <c r="W189" s="13"/>
      <c r="X189" s="13"/>
      <c r="Y189" s="13"/>
      <c r="Z189" s="13"/>
      <c r="AA189" s="13"/>
      <c r="AB189" s="13"/>
      <c r="AC189" s="13"/>
      <c r="AD189" s="13"/>
      <c r="AE189" s="13"/>
      <c r="AT189" s="246" t="s">
        <v>166</v>
      </c>
      <c r="AU189" s="246" t="s">
        <v>82</v>
      </c>
      <c r="AV189" s="13" t="s">
        <v>85</v>
      </c>
      <c r="AW189" s="13" t="s">
        <v>34</v>
      </c>
      <c r="AX189" s="13" t="s">
        <v>82</v>
      </c>
      <c r="AY189" s="246" t="s">
        <v>158</v>
      </c>
    </row>
    <row r="190" spans="1:51" s="13" customFormat="1" ht="12">
      <c r="A190" s="13"/>
      <c r="B190" s="236"/>
      <c r="C190" s="237"/>
      <c r="D190" s="232" t="s">
        <v>166</v>
      </c>
      <c r="E190" s="237"/>
      <c r="F190" s="239" t="s">
        <v>1329</v>
      </c>
      <c r="G190" s="237"/>
      <c r="H190" s="240">
        <v>345</v>
      </c>
      <c r="I190" s="241"/>
      <c r="J190" s="237"/>
      <c r="K190" s="237"/>
      <c r="L190" s="242"/>
      <c r="M190" s="243"/>
      <c r="N190" s="244"/>
      <c r="O190" s="244"/>
      <c r="P190" s="244"/>
      <c r="Q190" s="244"/>
      <c r="R190" s="244"/>
      <c r="S190" s="244"/>
      <c r="T190" s="245"/>
      <c r="U190" s="13"/>
      <c r="V190" s="13"/>
      <c r="W190" s="13"/>
      <c r="X190" s="13"/>
      <c r="Y190" s="13"/>
      <c r="Z190" s="13"/>
      <c r="AA190" s="13"/>
      <c r="AB190" s="13"/>
      <c r="AC190" s="13"/>
      <c r="AD190" s="13"/>
      <c r="AE190" s="13"/>
      <c r="AT190" s="246" t="s">
        <v>166</v>
      </c>
      <c r="AU190" s="246" t="s">
        <v>82</v>
      </c>
      <c r="AV190" s="13" t="s">
        <v>85</v>
      </c>
      <c r="AW190" s="13" t="s">
        <v>4</v>
      </c>
      <c r="AX190" s="13" t="s">
        <v>82</v>
      </c>
      <c r="AY190" s="246" t="s">
        <v>158</v>
      </c>
    </row>
    <row r="191" spans="1:65" s="2" customFormat="1" ht="21.75" customHeight="1">
      <c r="A191" s="38"/>
      <c r="B191" s="39"/>
      <c r="C191" s="219" t="s">
        <v>332</v>
      </c>
      <c r="D191" s="219" t="s">
        <v>159</v>
      </c>
      <c r="E191" s="220" t="s">
        <v>342</v>
      </c>
      <c r="F191" s="221" t="s">
        <v>343</v>
      </c>
      <c r="G191" s="222" t="s">
        <v>162</v>
      </c>
      <c r="H191" s="223">
        <v>300</v>
      </c>
      <c r="I191" s="224"/>
      <c r="J191" s="225">
        <f>ROUND(I191*H191,2)</f>
        <v>0</v>
      </c>
      <c r="K191" s="221" t="s">
        <v>19</v>
      </c>
      <c r="L191" s="44"/>
      <c r="M191" s="226" t="s">
        <v>19</v>
      </c>
      <c r="N191" s="227" t="s">
        <v>45</v>
      </c>
      <c r="O191" s="84"/>
      <c r="P191" s="228">
        <f>O191*H191</f>
        <v>0</v>
      </c>
      <c r="Q191" s="228">
        <v>0</v>
      </c>
      <c r="R191" s="228">
        <f>Q191*H191</f>
        <v>0</v>
      </c>
      <c r="S191" s="228">
        <v>0</v>
      </c>
      <c r="T191" s="229">
        <f>S191*H191</f>
        <v>0</v>
      </c>
      <c r="U191" s="38"/>
      <c r="V191" s="38"/>
      <c r="W191" s="38"/>
      <c r="X191" s="38"/>
      <c r="Y191" s="38"/>
      <c r="Z191" s="38"/>
      <c r="AA191" s="38"/>
      <c r="AB191" s="38"/>
      <c r="AC191" s="38"/>
      <c r="AD191" s="38"/>
      <c r="AE191" s="38"/>
      <c r="AR191" s="230" t="s">
        <v>236</v>
      </c>
      <c r="AT191" s="230" t="s">
        <v>159</v>
      </c>
      <c r="AU191" s="230" t="s">
        <v>82</v>
      </c>
      <c r="AY191" s="17" t="s">
        <v>158</v>
      </c>
      <c r="BE191" s="231">
        <f>IF(N191="základní",J191,0)</f>
        <v>0</v>
      </c>
      <c r="BF191" s="231">
        <f>IF(N191="snížená",J191,0)</f>
        <v>0</v>
      </c>
      <c r="BG191" s="231">
        <f>IF(N191="zákl. přenesená",J191,0)</f>
        <v>0</v>
      </c>
      <c r="BH191" s="231">
        <f>IF(N191="sníž. přenesená",J191,0)</f>
        <v>0</v>
      </c>
      <c r="BI191" s="231">
        <f>IF(N191="nulová",J191,0)</f>
        <v>0</v>
      </c>
      <c r="BJ191" s="17" t="s">
        <v>82</v>
      </c>
      <c r="BK191" s="231">
        <f>ROUND(I191*H191,2)</f>
        <v>0</v>
      </c>
      <c r="BL191" s="17" t="s">
        <v>236</v>
      </c>
      <c r="BM191" s="230" t="s">
        <v>344</v>
      </c>
    </row>
    <row r="192" spans="1:47" s="2" customFormat="1" ht="12">
      <c r="A192" s="38"/>
      <c r="B192" s="39"/>
      <c r="C192" s="40"/>
      <c r="D192" s="232" t="s">
        <v>165</v>
      </c>
      <c r="E192" s="40"/>
      <c r="F192" s="233" t="s">
        <v>343</v>
      </c>
      <c r="G192" s="40"/>
      <c r="H192" s="40"/>
      <c r="I192" s="136"/>
      <c r="J192" s="40"/>
      <c r="K192" s="40"/>
      <c r="L192" s="44"/>
      <c r="M192" s="234"/>
      <c r="N192" s="235"/>
      <c r="O192" s="84"/>
      <c r="P192" s="84"/>
      <c r="Q192" s="84"/>
      <c r="R192" s="84"/>
      <c r="S192" s="84"/>
      <c r="T192" s="85"/>
      <c r="U192" s="38"/>
      <c r="V192" s="38"/>
      <c r="W192" s="38"/>
      <c r="X192" s="38"/>
      <c r="Y192" s="38"/>
      <c r="Z192" s="38"/>
      <c r="AA192" s="38"/>
      <c r="AB192" s="38"/>
      <c r="AC192" s="38"/>
      <c r="AD192" s="38"/>
      <c r="AE192" s="38"/>
      <c r="AT192" s="17" t="s">
        <v>165</v>
      </c>
      <c r="AU192" s="17" t="s">
        <v>82</v>
      </c>
    </row>
    <row r="193" spans="1:65" s="2" customFormat="1" ht="16.5" customHeight="1">
      <c r="A193" s="38"/>
      <c r="B193" s="39"/>
      <c r="C193" s="259" t="s">
        <v>336</v>
      </c>
      <c r="D193" s="259" t="s">
        <v>199</v>
      </c>
      <c r="E193" s="260" t="s">
        <v>346</v>
      </c>
      <c r="F193" s="261" t="s">
        <v>347</v>
      </c>
      <c r="G193" s="262" t="s">
        <v>162</v>
      </c>
      <c r="H193" s="263">
        <v>345</v>
      </c>
      <c r="I193" s="264"/>
      <c r="J193" s="265">
        <f>ROUND(I193*H193,2)</f>
        <v>0</v>
      </c>
      <c r="K193" s="261" t="s">
        <v>19</v>
      </c>
      <c r="L193" s="266"/>
      <c r="M193" s="267" t="s">
        <v>19</v>
      </c>
      <c r="N193" s="268" t="s">
        <v>45</v>
      </c>
      <c r="O193" s="84"/>
      <c r="P193" s="228">
        <f>O193*H193</f>
        <v>0</v>
      </c>
      <c r="Q193" s="228">
        <v>0.00024</v>
      </c>
      <c r="R193" s="228">
        <f>Q193*H193</f>
        <v>0.0828</v>
      </c>
      <c r="S193" s="228">
        <v>0</v>
      </c>
      <c r="T193" s="229">
        <f>S193*H193</f>
        <v>0</v>
      </c>
      <c r="U193" s="38"/>
      <c r="V193" s="38"/>
      <c r="W193" s="38"/>
      <c r="X193" s="38"/>
      <c r="Y193" s="38"/>
      <c r="Z193" s="38"/>
      <c r="AA193" s="38"/>
      <c r="AB193" s="38"/>
      <c r="AC193" s="38"/>
      <c r="AD193" s="38"/>
      <c r="AE193" s="38"/>
      <c r="AR193" s="230" t="s">
        <v>241</v>
      </c>
      <c r="AT193" s="230" t="s">
        <v>199</v>
      </c>
      <c r="AU193" s="230" t="s">
        <v>82</v>
      </c>
      <c r="AY193" s="17" t="s">
        <v>158</v>
      </c>
      <c r="BE193" s="231">
        <f>IF(N193="základní",J193,0)</f>
        <v>0</v>
      </c>
      <c r="BF193" s="231">
        <f>IF(N193="snížená",J193,0)</f>
        <v>0</v>
      </c>
      <c r="BG193" s="231">
        <f>IF(N193="zákl. přenesená",J193,0)</f>
        <v>0</v>
      </c>
      <c r="BH193" s="231">
        <f>IF(N193="sníž. přenesená",J193,0)</f>
        <v>0</v>
      </c>
      <c r="BI193" s="231">
        <f>IF(N193="nulová",J193,0)</f>
        <v>0</v>
      </c>
      <c r="BJ193" s="17" t="s">
        <v>82</v>
      </c>
      <c r="BK193" s="231">
        <f>ROUND(I193*H193,2)</f>
        <v>0</v>
      </c>
      <c r="BL193" s="17" t="s">
        <v>236</v>
      </c>
      <c r="BM193" s="230" t="s">
        <v>348</v>
      </c>
    </row>
    <row r="194" spans="1:47" s="2" customFormat="1" ht="12">
      <c r="A194" s="38"/>
      <c r="B194" s="39"/>
      <c r="C194" s="40"/>
      <c r="D194" s="232" t="s">
        <v>165</v>
      </c>
      <c r="E194" s="40"/>
      <c r="F194" s="233" t="s">
        <v>347</v>
      </c>
      <c r="G194" s="40"/>
      <c r="H194" s="40"/>
      <c r="I194" s="136"/>
      <c r="J194" s="40"/>
      <c r="K194" s="40"/>
      <c r="L194" s="44"/>
      <c r="M194" s="234"/>
      <c r="N194" s="235"/>
      <c r="O194" s="84"/>
      <c r="P194" s="84"/>
      <c r="Q194" s="84"/>
      <c r="R194" s="84"/>
      <c r="S194" s="84"/>
      <c r="T194" s="85"/>
      <c r="U194" s="38"/>
      <c r="V194" s="38"/>
      <c r="W194" s="38"/>
      <c r="X194" s="38"/>
      <c r="Y194" s="38"/>
      <c r="Z194" s="38"/>
      <c r="AA194" s="38"/>
      <c r="AB194" s="38"/>
      <c r="AC194" s="38"/>
      <c r="AD194" s="38"/>
      <c r="AE194" s="38"/>
      <c r="AT194" s="17" t="s">
        <v>165</v>
      </c>
      <c r="AU194" s="17" t="s">
        <v>82</v>
      </c>
    </row>
    <row r="195" spans="1:51" s="13" customFormat="1" ht="12">
      <c r="A195" s="13"/>
      <c r="B195" s="236"/>
      <c r="C195" s="237"/>
      <c r="D195" s="232" t="s">
        <v>166</v>
      </c>
      <c r="E195" s="238" t="s">
        <v>19</v>
      </c>
      <c r="F195" s="239" t="s">
        <v>1839</v>
      </c>
      <c r="G195" s="237"/>
      <c r="H195" s="240">
        <v>300</v>
      </c>
      <c r="I195" s="241"/>
      <c r="J195" s="237"/>
      <c r="K195" s="237"/>
      <c r="L195" s="242"/>
      <c r="M195" s="243"/>
      <c r="N195" s="244"/>
      <c r="O195" s="244"/>
      <c r="P195" s="244"/>
      <c r="Q195" s="244"/>
      <c r="R195" s="244"/>
      <c r="S195" s="244"/>
      <c r="T195" s="245"/>
      <c r="U195" s="13"/>
      <c r="V195" s="13"/>
      <c r="W195" s="13"/>
      <c r="X195" s="13"/>
      <c r="Y195" s="13"/>
      <c r="Z195" s="13"/>
      <c r="AA195" s="13"/>
      <c r="AB195" s="13"/>
      <c r="AC195" s="13"/>
      <c r="AD195" s="13"/>
      <c r="AE195" s="13"/>
      <c r="AT195" s="246" t="s">
        <v>166</v>
      </c>
      <c r="AU195" s="246" t="s">
        <v>82</v>
      </c>
      <c r="AV195" s="13" t="s">
        <v>85</v>
      </c>
      <c r="AW195" s="13" t="s">
        <v>34</v>
      </c>
      <c r="AX195" s="13" t="s">
        <v>82</v>
      </c>
      <c r="AY195" s="246" t="s">
        <v>158</v>
      </c>
    </row>
    <row r="196" spans="1:51" s="13" customFormat="1" ht="12">
      <c r="A196" s="13"/>
      <c r="B196" s="236"/>
      <c r="C196" s="237"/>
      <c r="D196" s="232" t="s">
        <v>166</v>
      </c>
      <c r="E196" s="237"/>
      <c r="F196" s="239" t="s">
        <v>1329</v>
      </c>
      <c r="G196" s="237"/>
      <c r="H196" s="240">
        <v>345</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166</v>
      </c>
      <c r="AU196" s="246" t="s">
        <v>82</v>
      </c>
      <c r="AV196" s="13" t="s">
        <v>85</v>
      </c>
      <c r="AW196" s="13" t="s">
        <v>4</v>
      </c>
      <c r="AX196" s="13" t="s">
        <v>82</v>
      </c>
      <c r="AY196" s="246" t="s">
        <v>158</v>
      </c>
    </row>
    <row r="197" spans="1:65" s="2" customFormat="1" ht="21.75" customHeight="1">
      <c r="A197" s="38"/>
      <c r="B197" s="39"/>
      <c r="C197" s="219" t="s">
        <v>203</v>
      </c>
      <c r="D197" s="219" t="s">
        <v>159</v>
      </c>
      <c r="E197" s="220" t="s">
        <v>352</v>
      </c>
      <c r="F197" s="221" t="s">
        <v>353</v>
      </c>
      <c r="G197" s="222" t="s">
        <v>162</v>
      </c>
      <c r="H197" s="223">
        <v>55</v>
      </c>
      <c r="I197" s="224"/>
      <c r="J197" s="225">
        <f>ROUND(I197*H197,2)</f>
        <v>0</v>
      </c>
      <c r="K197" s="221" t="s">
        <v>213</v>
      </c>
      <c r="L197" s="44"/>
      <c r="M197" s="226" t="s">
        <v>19</v>
      </c>
      <c r="N197" s="227" t="s">
        <v>45</v>
      </c>
      <c r="O197" s="84"/>
      <c r="P197" s="228">
        <f>O197*H197</f>
        <v>0</v>
      </c>
      <c r="Q197" s="228">
        <v>0</v>
      </c>
      <c r="R197" s="228">
        <f>Q197*H197</f>
        <v>0</v>
      </c>
      <c r="S197" s="228">
        <v>0</v>
      </c>
      <c r="T197" s="229">
        <f>S197*H197</f>
        <v>0</v>
      </c>
      <c r="U197" s="38"/>
      <c r="V197" s="38"/>
      <c r="W197" s="38"/>
      <c r="X197" s="38"/>
      <c r="Y197" s="38"/>
      <c r="Z197" s="38"/>
      <c r="AA197" s="38"/>
      <c r="AB197" s="38"/>
      <c r="AC197" s="38"/>
      <c r="AD197" s="38"/>
      <c r="AE197" s="38"/>
      <c r="AR197" s="230" t="s">
        <v>236</v>
      </c>
      <c r="AT197" s="230" t="s">
        <v>159</v>
      </c>
      <c r="AU197" s="230" t="s">
        <v>82</v>
      </c>
      <c r="AY197" s="17" t="s">
        <v>158</v>
      </c>
      <c r="BE197" s="231">
        <f>IF(N197="základní",J197,0)</f>
        <v>0</v>
      </c>
      <c r="BF197" s="231">
        <f>IF(N197="snížená",J197,0)</f>
        <v>0</v>
      </c>
      <c r="BG197" s="231">
        <f>IF(N197="zákl. přenesená",J197,0)</f>
        <v>0</v>
      </c>
      <c r="BH197" s="231">
        <f>IF(N197="sníž. přenesená",J197,0)</f>
        <v>0</v>
      </c>
      <c r="BI197" s="231">
        <f>IF(N197="nulová",J197,0)</f>
        <v>0</v>
      </c>
      <c r="BJ197" s="17" t="s">
        <v>82</v>
      </c>
      <c r="BK197" s="231">
        <f>ROUND(I197*H197,2)</f>
        <v>0</v>
      </c>
      <c r="BL197" s="17" t="s">
        <v>236</v>
      </c>
      <c r="BM197" s="230" t="s">
        <v>354</v>
      </c>
    </row>
    <row r="198" spans="1:47" s="2" customFormat="1" ht="12">
      <c r="A198" s="38"/>
      <c r="B198" s="39"/>
      <c r="C198" s="40"/>
      <c r="D198" s="232" t="s">
        <v>165</v>
      </c>
      <c r="E198" s="40"/>
      <c r="F198" s="233" t="s">
        <v>355</v>
      </c>
      <c r="G198" s="40"/>
      <c r="H198" s="40"/>
      <c r="I198" s="136"/>
      <c r="J198" s="40"/>
      <c r="K198" s="40"/>
      <c r="L198" s="44"/>
      <c r="M198" s="234"/>
      <c r="N198" s="235"/>
      <c r="O198" s="84"/>
      <c r="P198" s="84"/>
      <c r="Q198" s="84"/>
      <c r="R198" s="84"/>
      <c r="S198" s="84"/>
      <c r="T198" s="85"/>
      <c r="U198" s="38"/>
      <c r="V198" s="38"/>
      <c r="W198" s="38"/>
      <c r="X198" s="38"/>
      <c r="Y198" s="38"/>
      <c r="Z198" s="38"/>
      <c r="AA198" s="38"/>
      <c r="AB198" s="38"/>
      <c r="AC198" s="38"/>
      <c r="AD198" s="38"/>
      <c r="AE198" s="38"/>
      <c r="AT198" s="17" t="s">
        <v>165</v>
      </c>
      <c r="AU198" s="17" t="s">
        <v>82</v>
      </c>
    </row>
    <row r="199" spans="1:65" s="2" customFormat="1" ht="16.5" customHeight="1">
      <c r="A199" s="38"/>
      <c r="B199" s="39"/>
      <c r="C199" s="259" t="s">
        <v>345</v>
      </c>
      <c r="D199" s="259" t="s">
        <v>199</v>
      </c>
      <c r="E199" s="260" t="s">
        <v>357</v>
      </c>
      <c r="F199" s="261" t="s">
        <v>358</v>
      </c>
      <c r="G199" s="262" t="s">
        <v>162</v>
      </c>
      <c r="H199" s="263">
        <v>28.75</v>
      </c>
      <c r="I199" s="264"/>
      <c r="J199" s="265">
        <f>ROUND(I199*H199,2)</f>
        <v>0</v>
      </c>
      <c r="K199" s="261" t="s">
        <v>19</v>
      </c>
      <c r="L199" s="266"/>
      <c r="M199" s="267" t="s">
        <v>19</v>
      </c>
      <c r="N199" s="268" t="s">
        <v>45</v>
      </c>
      <c r="O199" s="84"/>
      <c r="P199" s="228">
        <f>O199*H199</f>
        <v>0</v>
      </c>
      <c r="Q199" s="228">
        <v>0.00162</v>
      </c>
      <c r="R199" s="228">
        <f>Q199*H199</f>
        <v>0.046575</v>
      </c>
      <c r="S199" s="228">
        <v>0</v>
      </c>
      <c r="T199" s="229">
        <f>S199*H199</f>
        <v>0</v>
      </c>
      <c r="U199" s="38"/>
      <c r="V199" s="38"/>
      <c r="W199" s="38"/>
      <c r="X199" s="38"/>
      <c r="Y199" s="38"/>
      <c r="Z199" s="38"/>
      <c r="AA199" s="38"/>
      <c r="AB199" s="38"/>
      <c r="AC199" s="38"/>
      <c r="AD199" s="38"/>
      <c r="AE199" s="38"/>
      <c r="AR199" s="230" t="s">
        <v>241</v>
      </c>
      <c r="AT199" s="230" t="s">
        <v>199</v>
      </c>
      <c r="AU199" s="230" t="s">
        <v>82</v>
      </c>
      <c r="AY199" s="17" t="s">
        <v>158</v>
      </c>
      <c r="BE199" s="231">
        <f>IF(N199="základní",J199,0)</f>
        <v>0</v>
      </c>
      <c r="BF199" s="231">
        <f>IF(N199="snížená",J199,0)</f>
        <v>0</v>
      </c>
      <c r="BG199" s="231">
        <f>IF(N199="zákl. přenesená",J199,0)</f>
        <v>0</v>
      </c>
      <c r="BH199" s="231">
        <f>IF(N199="sníž. přenesená",J199,0)</f>
        <v>0</v>
      </c>
      <c r="BI199" s="231">
        <f>IF(N199="nulová",J199,0)</f>
        <v>0</v>
      </c>
      <c r="BJ199" s="17" t="s">
        <v>82</v>
      </c>
      <c r="BK199" s="231">
        <f>ROUND(I199*H199,2)</f>
        <v>0</v>
      </c>
      <c r="BL199" s="17" t="s">
        <v>236</v>
      </c>
      <c r="BM199" s="230" t="s">
        <v>359</v>
      </c>
    </row>
    <row r="200" spans="1:47" s="2" customFormat="1" ht="12">
      <c r="A200" s="38"/>
      <c r="B200" s="39"/>
      <c r="C200" s="40"/>
      <c r="D200" s="232" t="s">
        <v>165</v>
      </c>
      <c r="E200" s="40"/>
      <c r="F200" s="233" t="s">
        <v>358</v>
      </c>
      <c r="G200" s="40"/>
      <c r="H200" s="40"/>
      <c r="I200" s="136"/>
      <c r="J200" s="40"/>
      <c r="K200" s="40"/>
      <c r="L200" s="44"/>
      <c r="M200" s="234"/>
      <c r="N200" s="235"/>
      <c r="O200" s="84"/>
      <c r="P200" s="84"/>
      <c r="Q200" s="84"/>
      <c r="R200" s="84"/>
      <c r="S200" s="84"/>
      <c r="T200" s="85"/>
      <c r="U200" s="38"/>
      <c r="V200" s="38"/>
      <c r="W200" s="38"/>
      <c r="X200" s="38"/>
      <c r="Y200" s="38"/>
      <c r="Z200" s="38"/>
      <c r="AA200" s="38"/>
      <c r="AB200" s="38"/>
      <c r="AC200" s="38"/>
      <c r="AD200" s="38"/>
      <c r="AE200" s="38"/>
      <c r="AT200" s="17" t="s">
        <v>165</v>
      </c>
      <c r="AU200" s="17" t="s">
        <v>82</v>
      </c>
    </row>
    <row r="201" spans="1:51" s="13" customFormat="1" ht="12">
      <c r="A201" s="13"/>
      <c r="B201" s="236"/>
      <c r="C201" s="237"/>
      <c r="D201" s="232" t="s">
        <v>166</v>
      </c>
      <c r="E201" s="238" t="s">
        <v>19</v>
      </c>
      <c r="F201" s="239" t="s">
        <v>1840</v>
      </c>
      <c r="G201" s="237"/>
      <c r="H201" s="240">
        <v>25</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166</v>
      </c>
      <c r="AU201" s="246" t="s">
        <v>82</v>
      </c>
      <c r="AV201" s="13" t="s">
        <v>85</v>
      </c>
      <c r="AW201" s="13" t="s">
        <v>34</v>
      </c>
      <c r="AX201" s="13" t="s">
        <v>82</v>
      </c>
      <c r="AY201" s="246" t="s">
        <v>158</v>
      </c>
    </row>
    <row r="202" spans="1:51" s="13" customFormat="1" ht="12">
      <c r="A202" s="13"/>
      <c r="B202" s="236"/>
      <c r="C202" s="237"/>
      <c r="D202" s="232" t="s">
        <v>166</v>
      </c>
      <c r="E202" s="237"/>
      <c r="F202" s="239" t="s">
        <v>1841</v>
      </c>
      <c r="G202" s="237"/>
      <c r="H202" s="240">
        <v>28.75</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166</v>
      </c>
      <c r="AU202" s="246" t="s">
        <v>82</v>
      </c>
      <c r="AV202" s="13" t="s">
        <v>85</v>
      </c>
      <c r="AW202" s="13" t="s">
        <v>4</v>
      </c>
      <c r="AX202" s="13" t="s">
        <v>82</v>
      </c>
      <c r="AY202" s="246" t="s">
        <v>158</v>
      </c>
    </row>
    <row r="203" spans="1:65" s="2" customFormat="1" ht="16.5" customHeight="1">
      <c r="A203" s="38"/>
      <c r="B203" s="39"/>
      <c r="C203" s="259" t="s">
        <v>351</v>
      </c>
      <c r="D203" s="259" t="s">
        <v>199</v>
      </c>
      <c r="E203" s="260" t="s">
        <v>1842</v>
      </c>
      <c r="F203" s="261" t="s">
        <v>1843</v>
      </c>
      <c r="G203" s="262" t="s">
        <v>162</v>
      </c>
      <c r="H203" s="263">
        <v>34.5</v>
      </c>
      <c r="I203" s="264"/>
      <c r="J203" s="265">
        <f>ROUND(I203*H203,2)</f>
        <v>0</v>
      </c>
      <c r="K203" s="261" t="s">
        <v>213</v>
      </c>
      <c r="L203" s="266"/>
      <c r="M203" s="267" t="s">
        <v>19</v>
      </c>
      <c r="N203" s="268" t="s">
        <v>45</v>
      </c>
      <c r="O203" s="84"/>
      <c r="P203" s="228">
        <f>O203*H203</f>
        <v>0</v>
      </c>
      <c r="Q203" s="228">
        <v>0.0009</v>
      </c>
      <c r="R203" s="228">
        <f>Q203*H203</f>
        <v>0.031049999999999998</v>
      </c>
      <c r="S203" s="228">
        <v>0</v>
      </c>
      <c r="T203" s="229">
        <f>S203*H203</f>
        <v>0</v>
      </c>
      <c r="U203" s="38"/>
      <c r="V203" s="38"/>
      <c r="W203" s="38"/>
      <c r="X203" s="38"/>
      <c r="Y203" s="38"/>
      <c r="Z203" s="38"/>
      <c r="AA203" s="38"/>
      <c r="AB203" s="38"/>
      <c r="AC203" s="38"/>
      <c r="AD203" s="38"/>
      <c r="AE203" s="38"/>
      <c r="AR203" s="230" t="s">
        <v>255</v>
      </c>
      <c r="AT203" s="230" t="s">
        <v>199</v>
      </c>
      <c r="AU203" s="230" t="s">
        <v>82</v>
      </c>
      <c r="AY203" s="17" t="s">
        <v>158</v>
      </c>
      <c r="BE203" s="231">
        <f>IF(N203="základní",J203,0)</f>
        <v>0</v>
      </c>
      <c r="BF203" s="231">
        <f>IF(N203="snížená",J203,0)</f>
        <v>0</v>
      </c>
      <c r="BG203" s="231">
        <f>IF(N203="zákl. přenesená",J203,0)</f>
        <v>0</v>
      </c>
      <c r="BH203" s="231">
        <f>IF(N203="sníž. přenesená",J203,0)</f>
        <v>0</v>
      </c>
      <c r="BI203" s="231">
        <f>IF(N203="nulová",J203,0)</f>
        <v>0</v>
      </c>
      <c r="BJ203" s="17" t="s">
        <v>82</v>
      </c>
      <c r="BK203" s="231">
        <f>ROUND(I203*H203,2)</f>
        <v>0</v>
      </c>
      <c r="BL203" s="17" t="s">
        <v>255</v>
      </c>
      <c r="BM203" s="230" t="s">
        <v>1844</v>
      </c>
    </row>
    <row r="204" spans="1:47" s="2" customFormat="1" ht="12">
      <c r="A204" s="38"/>
      <c r="B204" s="39"/>
      <c r="C204" s="40"/>
      <c r="D204" s="232" t="s">
        <v>165</v>
      </c>
      <c r="E204" s="40"/>
      <c r="F204" s="233" t="s">
        <v>1843</v>
      </c>
      <c r="G204" s="40"/>
      <c r="H204" s="40"/>
      <c r="I204" s="136"/>
      <c r="J204" s="40"/>
      <c r="K204" s="40"/>
      <c r="L204" s="44"/>
      <c r="M204" s="234"/>
      <c r="N204" s="235"/>
      <c r="O204" s="84"/>
      <c r="P204" s="84"/>
      <c r="Q204" s="84"/>
      <c r="R204" s="84"/>
      <c r="S204" s="84"/>
      <c r="T204" s="85"/>
      <c r="U204" s="38"/>
      <c r="V204" s="38"/>
      <c r="W204" s="38"/>
      <c r="X204" s="38"/>
      <c r="Y204" s="38"/>
      <c r="Z204" s="38"/>
      <c r="AA204" s="38"/>
      <c r="AB204" s="38"/>
      <c r="AC204" s="38"/>
      <c r="AD204" s="38"/>
      <c r="AE204" s="38"/>
      <c r="AT204" s="17" t="s">
        <v>165</v>
      </c>
      <c r="AU204" s="17" t="s">
        <v>82</v>
      </c>
    </row>
    <row r="205" spans="1:51" s="13" customFormat="1" ht="12">
      <c r="A205" s="13"/>
      <c r="B205" s="236"/>
      <c r="C205" s="237"/>
      <c r="D205" s="232" t="s">
        <v>166</v>
      </c>
      <c r="E205" s="238" t="s">
        <v>19</v>
      </c>
      <c r="F205" s="239" t="s">
        <v>1845</v>
      </c>
      <c r="G205" s="237"/>
      <c r="H205" s="240">
        <v>30</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166</v>
      </c>
      <c r="AU205" s="246" t="s">
        <v>82</v>
      </c>
      <c r="AV205" s="13" t="s">
        <v>85</v>
      </c>
      <c r="AW205" s="13" t="s">
        <v>34</v>
      </c>
      <c r="AX205" s="13" t="s">
        <v>82</v>
      </c>
      <c r="AY205" s="246" t="s">
        <v>158</v>
      </c>
    </row>
    <row r="206" spans="1:51" s="13" customFormat="1" ht="12">
      <c r="A206" s="13"/>
      <c r="B206" s="236"/>
      <c r="C206" s="237"/>
      <c r="D206" s="232" t="s">
        <v>166</v>
      </c>
      <c r="E206" s="237"/>
      <c r="F206" s="239" t="s">
        <v>1846</v>
      </c>
      <c r="G206" s="237"/>
      <c r="H206" s="240">
        <v>34.5</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166</v>
      </c>
      <c r="AU206" s="246" t="s">
        <v>82</v>
      </c>
      <c r="AV206" s="13" t="s">
        <v>85</v>
      </c>
      <c r="AW206" s="13" t="s">
        <v>4</v>
      </c>
      <c r="AX206" s="13" t="s">
        <v>82</v>
      </c>
      <c r="AY206" s="246" t="s">
        <v>158</v>
      </c>
    </row>
    <row r="207" spans="1:65" s="2" customFormat="1" ht="21.75" customHeight="1">
      <c r="A207" s="38"/>
      <c r="B207" s="39"/>
      <c r="C207" s="219" t="s">
        <v>356</v>
      </c>
      <c r="D207" s="219" t="s">
        <v>159</v>
      </c>
      <c r="E207" s="220" t="s">
        <v>362</v>
      </c>
      <c r="F207" s="221" t="s">
        <v>363</v>
      </c>
      <c r="G207" s="222" t="s">
        <v>162</v>
      </c>
      <c r="H207" s="223">
        <v>60</v>
      </c>
      <c r="I207" s="224"/>
      <c r="J207" s="225">
        <f>ROUND(I207*H207,2)</f>
        <v>0</v>
      </c>
      <c r="K207" s="221" t="s">
        <v>213</v>
      </c>
      <c r="L207" s="44"/>
      <c r="M207" s="226" t="s">
        <v>19</v>
      </c>
      <c r="N207" s="227" t="s">
        <v>45</v>
      </c>
      <c r="O207" s="84"/>
      <c r="P207" s="228">
        <f>O207*H207</f>
        <v>0</v>
      </c>
      <c r="Q207" s="228">
        <v>0</v>
      </c>
      <c r="R207" s="228">
        <f>Q207*H207</f>
        <v>0</v>
      </c>
      <c r="S207" s="228">
        <v>0</v>
      </c>
      <c r="T207" s="229">
        <f>S207*H207</f>
        <v>0</v>
      </c>
      <c r="U207" s="38"/>
      <c r="V207" s="38"/>
      <c r="W207" s="38"/>
      <c r="X207" s="38"/>
      <c r="Y207" s="38"/>
      <c r="Z207" s="38"/>
      <c r="AA207" s="38"/>
      <c r="AB207" s="38"/>
      <c r="AC207" s="38"/>
      <c r="AD207" s="38"/>
      <c r="AE207" s="38"/>
      <c r="AR207" s="230" t="s">
        <v>236</v>
      </c>
      <c r="AT207" s="230" t="s">
        <v>159</v>
      </c>
      <c r="AU207" s="230" t="s">
        <v>82</v>
      </c>
      <c r="AY207" s="17" t="s">
        <v>158</v>
      </c>
      <c r="BE207" s="231">
        <f>IF(N207="základní",J207,0)</f>
        <v>0</v>
      </c>
      <c r="BF207" s="231">
        <f>IF(N207="snížená",J207,0)</f>
        <v>0</v>
      </c>
      <c r="BG207" s="231">
        <f>IF(N207="zákl. přenesená",J207,0)</f>
        <v>0</v>
      </c>
      <c r="BH207" s="231">
        <f>IF(N207="sníž. přenesená",J207,0)</f>
        <v>0</v>
      </c>
      <c r="BI207" s="231">
        <f>IF(N207="nulová",J207,0)</f>
        <v>0</v>
      </c>
      <c r="BJ207" s="17" t="s">
        <v>82</v>
      </c>
      <c r="BK207" s="231">
        <f>ROUND(I207*H207,2)</f>
        <v>0</v>
      </c>
      <c r="BL207" s="17" t="s">
        <v>236</v>
      </c>
      <c r="BM207" s="230" t="s">
        <v>364</v>
      </c>
    </row>
    <row r="208" spans="1:47" s="2" customFormat="1" ht="12">
      <c r="A208" s="38"/>
      <c r="B208" s="39"/>
      <c r="C208" s="40"/>
      <c r="D208" s="232" t="s">
        <v>165</v>
      </c>
      <c r="E208" s="40"/>
      <c r="F208" s="233" t="s">
        <v>365</v>
      </c>
      <c r="G208" s="40"/>
      <c r="H208" s="40"/>
      <c r="I208" s="136"/>
      <c r="J208" s="40"/>
      <c r="K208" s="40"/>
      <c r="L208" s="44"/>
      <c r="M208" s="234"/>
      <c r="N208" s="235"/>
      <c r="O208" s="84"/>
      <c r="P208" s="84"/>
      <c r="Q208" s="84"/>
      <c r="R208" s="84"/>
      <c r="S208" s="84"/>
      <c r="T208" s="85"/>
      <c r="U208" s="38"/>
      <c r="V208" s="38"/>
      <c r="W208" s="38"/>
      <c r="X208" s="38"/>
      <c r="Y208" s="38"/>
      <c r="Z208" s="38"/>
      <c r="AA208" s="38"/>
      <c r="AB208" s="38"/>
      <c r="AC208" s="38"/>
      <c r="AD208" s="38"/>
      <c r="AE208" s="38"/>
      <c r="AT208" s="17" t="s">
        <v>165</v>
      </c>
      <c r="AU208" s="17" t="s">
        <v>82</v>
      </c>
    </row>
    <row r="209" spans="1:65" s="2" customFormat="1" ht="16.5" customHeight="1">
      <c r="A209" s="38"/>
      <c r="B209" s="39"/>
      <c r="C209" s="259" t="s">
        <v>361</v>
      </c>
      <c r="D209" s="259" t="s">
        <v>199</v>
      </c>
      <c r="E209" s="260" t="s">
        <v>367</v>
      </c>
      <c r="F209" s="261" t="s">
        <v>368</v>
      </c>
      <c r="G209" s="262" t="s">
        <v>162</v>
      </c>
      <c r="H209" s="263">
        <v>69</v>
      </c>
      <c r="I209" s="264"/>
      <c r="J209" s="265">
        <f>ROUND(I209*H209,2)</f>
        <v>0</v>
      </c>
      <c r="K209" s="261" t="s">
        <v>19</v>
      </c>
      <c r="L209" s="266"/>
      <c r="M209" s="267" t="s">
        <v>19</v>
      </c>
      <c r="N209" s="268" t="s">
        <v>45</v>
      </c>
      <c r="O209" s="84"/>
      <c r="P209" s="228">
        <f>O209*H209</f>
        <v>0</v>
      </c>
      <c r="Q209" s="228">
        <v>0.00017</v>
      </c>
      <c r="R209" s="228">
        <f>Q209*H209</f>
        <v>0.01173</v>
      </c>
      <c r="S209" s="228">
        <v>0</v>
      </c>
      <c r="T209" s="229">
        <f>S209*H209</f>
        <v>0</v>
      </c>
      <c r="U209" s="38"/>
      <c r="V209" s="38"/>
      <c r="W209" s="38"/>
      <c r="X209" s="38"/>
      <c r="Y209" s="38"/>
      <c r="Z209" s="38"/>
      <c r="AA209" s="38"/>
      <c r="AB209" s="38"/>
      <c r="AC209" s="38"/>
      <c r="AD209" s="38"/>
      <c r="AE209" s="38"/>
      <c r="AR209" s="230" t="s">
        <v>255</v>
      </c>
      <c r="AT209" s="230" t="s">
        <v>199</v>
      </c>
      <c r="AU209" s="230" t="s">
        <v>82</v>
      </c>
      <c r="AY209" s="17" t="s">
        <v>158</v>
      </c>
      <c r="BE209" s="231">
        <f>IF(N209="základní",J209,0)</f>
        <v>0</v>
      </c>
      <c r="BF209" s="231">
        <f>IF(N209="snížená",J209,0)</f>
        <v>0</v>
      </c>
      <c r="BG209" s="231">
        <f>IF(N209="zákl. přenesená",J209,0)</f>
        <v>0</v>
      </c>
      <c r="BH209" s="231">
        <f>IF(N209="sníž. přenesená",J209,0)</f>
        <v>0</v>
      </c>
      <c r="BI209" s="231">
        <f>IF(N209="nulová",J209,0)</f>
        <v>0</v>
      </c>
      <c r="BJ209" s="17" t="s">
        <v>82</v>
      </c>
      <c r="BK209" s="231">
        <f>ROUND(I209*H209,2)</f>
        <v>0</v>
      </c>
      <c r="BL209" s="17" t="s">
        <v>255</v>
      </c>
      <c r="BM209" s="230" t="s">
        <v>369</v>
      </c>
    </row>
    <row r="210" spans="1:47" s="2" customFormat="1" ht="12">
      <c r="A210" s="38"/>
      <c r="B210" s="39"/>
      <c r="C210" s="40"/>
      <c r="D210" s="232" t="s">
        <v>165</v>
      </c>
      <c r="E210" s="40"/>
      <c r="F210" s="233" t="s">
        <v>368</v>
      </c>
      <c r="G210" s="40"/>
      <c r="H210" s="40"/>
      <c r="I210" s="136"/>
      <c r="J210" s="40"/>
      <c r="K210" s="40"/>
      <c r="L210" s="44"/>
      <c r="M210" s="234"/>
      <c r="N210" s="235"/>
      <c r="O210" s="84"/>
      <c r="P210" s="84"/>
      <c r="Q210" s="84"/>
      <c r="R210" s="84"/>
      <c r="S210" s="84"/>
      <c r="T210" s="85"/>
      <c r="U210" s="38"/>
      <c r="V210" s="38"/>
      <c r="W210" s="38"/>
      <c r="X210" s="38"/>
      <c r="Y210" s="38"/>
      <c r="Z210" s="38"/>
      <c r="AA210" s="38"/>
      <c r="AB210" s="38"/>
      <c r="AC210" s="38"/>
      <c r="AD210" s="38"/>
      <c r="AE210" s="38"/>
      <c r="AT210" s="17" t="s">
        <v>165</v>
      </c>
      <c r="AU210" s="17" t="s">
        <v>82</v>
      </c>
    </row>
    <row r="211" spans="1:51" s="13" customFormat="1" ht="12">
      <c r="A211" s="13"/>
      <c r="B211" s="236"/>
      <c r="C211" s="237"/>
      <c r="D211" s="232" t="s">
        <v>166</v>
      </c>
      <c r="E211" s="238" t="s">
        <v>19</v>
      </c>
      <c r="F211" s="239" t="s">
        <v>1847</v>
      </c>
      <c r="G211" s="237"/>
      <c r="H211" s="240">
        <v>60</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166</v>
      </c>
      <c r="AU211" s="246" t="s">
        <v>82</v>
      </c>
      <c r="AV211" s="13" t="s">
        <v>85</v>
      </c>
      <c r="AW211" s="13" t="s">
        <v>34</v>
      </c>
      <c r="AX211" s="13" t="s">
        <v>82</v>
      </c>
      <c r="AY211" s="246" t="s">
        <v>158</v>
      </c>
    </row>
    <row r="212" spans="1:51" s="13" customFormat="1" ht="12">
      <c r="A212" s="13"/>
      <c r="B212" s="236"/>
      <c r="C212" s="237"/>
      <c r="D212" s="232" t="s">
        <v>166</v>
      </c>
      <c r="E212" s="237"/>
      <c r="F212" s="239" t="s">
        <v>1848</v>
      </c>
      <c r="G212" s="237"/>
      <c r="H212" s="240">
        <v>69</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166</v>
      </c>
      <c r="AU212" s="246" t="s">
        <v>82</v>
      </c>
      <c r="AV212" s="13" t="s">
        <v>85</v>
      </c>
      <c r="AW212" s="13" t="s">
        <v>4</v>
      </c>
      <c r="AX212" s="13" t="s">
        <v>82</v>
      </c>
      <c r="AY212" s="246" t="s">
        <v>158</v>
      </c>
    </row>
    <row r="213" spans="1:65" s="2" customFormat="1" ht="16.5" customHeight="1">
      <c r="A213" s="38"/>
      <c r="B213" s="39"/>
      <c r="C213" s="219" t="s">
        <v>366</v>
      </c>
      <c r="D213" s="219" t="s">
        <v>159</v>
      </c>
      <c r="E213" s="220" t="s">
        <v>373</v>
      </c>
      <c r="F213" s="221" t="s">
        <v>374</v>
      </c>
      <c r="G213" s="222" t="s">
        <v>202</v>
      </c>
      <c r="H213" s="223">
        <v>10</v>
      </c>
      <c r="I213" s="224"/>
      <c r="J213" s="225">
        <f>ROUND(I213*H213,2)</f>
        <v>0</v>
      </c>
      <c r="K213" s="221" t="s">
        <v>213</v>
      </c>
      <c r="L213" s="44"/>
      <c r="M213" s="226" t="s">
        <v>19</v>
      </c>
      <c r="N213" s="227" t="s">
        <v>45</v>
      </c>
      <c r="O213" s="84"/>
      <c r="P213" s="228">
        <f>O213*H213</f>
        <v>0</v>
      </c>
      <c r="Q213" s="228">
        <v>0</v>
      </c>
      <c r="R213" s="228">
        <f>Q213*H213</f>
        <v>0</v>
      </c>
      <c r="S213" s="228">
        <v>0</v>
      </c>
      <c r="T213" s="229">
        <f>S213*H213</f>
        <v>0</v>
      </c>
      <c r="U213" s="38"/>
      <c r="V213" s="38"/>
      <c r="W213" s="38"/>
      <c r="X213" s="38"/>
      <c r="Y213" s="38"/>
      <c r="Z213" s="38"/>
      <c r="AA213" s="38"/>
      <c r="AB213" s="38"/>
      <c r="AC213" s="38"/>
      <c r="AD213" s="38"/>
      <c r="AE213" s="38"/>
      <c r="AR213" s="230" t="s">
        <v>236</v>
      </c>
      <c r="AT213" s="230" t="s">
        <v>159</v>
      </c>
      <c r="AU213" s="230" t="s">
        <v>82</v>
      </c>
      <c r="AY213" s="17" t="s">
        <v>158</v>
      </c>
      <c r="BE213" s="231">
        <f>IF(N213="základní",J213,0)</f>
        <v>0</v>
      </c>
      <c r="BF213" s="231">
        <f>IF(N213="snížená",J213,0)</f>
        <v>0</v>
      </c>
      <c r="BG213" s="231">
        <f>IF(N213="zákl. přenesená",J213,0)</f>
        <v>0</v>
      </c>
      <c r="BH213" s="231">
        <f>IF(N213="sníž. přenesená",J213,0)</f>
        <v>0</v>
      </c>
      <c r="BI213" s="231">
        <f>IF(N213="nulová",J213,0)</f>
        <v>0</v>
      </c>
      <c r="BJ213" s="17" t="s">
        <v>82</v>
      </c>
      <c r="BK213" s="231">
        <f>ROUND(I213*H213,2)</f>
        <v>0</v>
      </c>
      <c r="BL213" s="17" t="s">
        <v>236</v>
      </c>
      <c r="BM213" s="230" t="s">
        <v>375</v>
      </c>
    </row>
    <row r="214" spans="1:47" s="2" customFormat="1" ht="12">
      <c r="A214" s="38"/>
      <c r="B214" s="39"/>
      <c r="C214" s="40"/>
      <c r="D214" s="232" t="s">
        <v>165</v>
      </c>
      <c r="E214" s="40"/>
      <c r="F214" s="233" t="s">
        <v>376</v>
      </c>
      <c r="G214" s="40"/>
      <c r="H214" s="40"/>
      <c r="I214" s="136"/>
      <c r="J214" s="40"/>
      <c r="K214" s="40"/>
      <c r="L214" s="44"/>
      <c r="M214" s="234"/>
      <c r="N214" s="235"/>
      <c r="O214" s="84"/>
      <c r="P214" s="84"/>
      <c r="Q214" s="84"/>
      <c r="R214" s="84"/>
      <c r="S214" s="84"/>
      <c r="T214" s="85"/>
      <c r="U214" s="38"/>
      <c r="V214" s="38"/>
      <c r="W214" s="38"/>
      <c r="X214" s="38"/>
      <c r="Y214" s="38"/>
      <c r="Z214" s="38"/>
      <c r="AA214" s="38"/>
      <c r="AB214" s="38"/>
      <c r="AC214" s="38"/>
      <c r="AD214" s="38"/>
      <c r="AE214" s="38"/>
      <c r="AT214" s="17" t="s">
        <v>165</v>
      </c>
      <c r="AU214" s="17" t="s">
        <v>82</v>
      </c>
    </row>
    <row r="215" spans="1:51" s="13" customFormat="1" ht="12">
      <c r="A215" s="13"/>
      <c r="B215" s="236"/>
      <c r="C215" s="237"/>
      <c r="D215" s="232" t="s">
        <v>166</v>
      </c>
      <c r="E215" s="238" t="s">
        <v>19</v>
      </c>
      <c r="F215" s="239" t="s">
        <v>1849</v>
      </c>
      <c r="G215" s="237"/>
      <c r="H215" s="240">
        <v>10</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166</v>
      </c>
      <c r="AU215" s="246" t="s">
        <v>82</v>
      </c>
      <c r="AV215" s="13" t="s">
        <v>85</v>
      </c>
      <c r="AW215" s="13" t="s">
        <v>34</v>
      </c>
      <c r="AX215" s="13" t="s">
        <v>82</v>
      </c>
      <c r="AY215" s="246" t="s">
        <v>158</v>
      </c>
    </row>
    <row r="216" spans="1:65" s="2" customFormat="1" ht="16.5" customHeight="1">
      <c r="A216" s="38"/>
      <c r="B216" s="39"/>
      <c r="C216" s="219" t="s">
        <v>372</v>
      </c>
      <c r="D216" s="219" t="s">
        <v>159</v>
      </c>
      <c r="E216" s="220" t="s">
        <v>378</v>
      </c>
      <c r="F216" s="221" t="s">
        <v>379</v>
      </c>
      <c r="G216" s="222" t="s">
        <v>202</v>
      </c>
      <c r="H216" s="223">
        <v>2</v>
      </c>
      <c r="I216" s="224"/>
      <c r="J216" s="225">
        <f>ROUND(I216*H216,2)</f>
        <v>0</v>
      </c>
      <c r="K216" s="221" t="s">
        <v>213</v>
      </c>
      <c r="L216" s="44"/>
      <c r="M216" s="226" t="s">
        <v>19</v>
      </c>
      <c r="N216" s="227" t="s">
        <v>45</v>
      </c>
      <c r="O216" s="84"/>
      <c r="P216" s="228">
        <f>O216*H216</f>
        <v>0</v>
      </c>
      <c r="Q216" s="228">
        <v>0</v>
      </c>
      <c r="R216" s="228">
        <f>Q216*H216</f>
        <v>0</v>
      </c>
      <c r="S216" s="228">
        <v>0</v>
      </c>
      <c r="T216" s="229">
        <f>S216*H216</f>
        <v>0</v>
      </c>
      <c r="U216" s="38"/>
      <c r="V216" s="38"/>
      <c r="W216" s="38"/>
      <c r="X216" s="38"/>
      <c r="Y216" s="38"/>
      <c r="Z216" s="38"/>
      <c r="AA216" s="38"/>
      <c r="AB216" s="38"/>
      <c r="AC216" s="38"/>
      <c r="AD216" s="38"/>
      <c r="AE216" s="38"/>
      <c r="AR216" s="230" t="s">
        <v>236</v>
      </c>
      <c r="AT216" s="230" t="s">
        <v>159</v>
      </c>
      <c r="AU216" s="230" t="s">
        <v>82</v>
      </c>
      <c r="AY216" s="17" t="s">
        <v>158</v>
      </c>
      <c r="BE216" s="231">
        <f>IF(N216="základní",J216,0)</f>
        <v>0</v>
      </c>
      <c r="BF216" s="231">
        <f>IF(N216="snížená",J216,0)</f>
        <v>0</v>
      </c>
      <c r="BG216" s="231">
        <f>IF(N216="zákl. přenesená",J216,0)</f>
        <v>0</v>
      </c>
      <c r="BH216" s="231">
        <f>IF(N216="sníž. přenesená",J216,0)</f>
        <v>0</v>
      </c>
      <c r="BI216" s="231">
        <f>IF(N216="nulová",J216,0)</f>
        <v>0</v>
      </c>
      <c r="BJ216" s="17" t="s">
        <v>82</v>
      </c>
      <c r="BK216" s="231">
        <f>ROUND(I216*H216,2)</f>
        <v>0</v>
      </c>
      <c r="BL216" s="17" t="s">
        <v>236</v>
      </c>
      <c r="BM216" s="230" t="s">
        <v>380</v>
      </c>
    </row>
    <row r="217" spans="1:47" s="2" customFormat="1" ht="12">
      <c r="A217" s="38"/>
      <c r="B217" s="39"/>
      <c r="C217" s="40"/>
      <c r="D217" s="232" t="s">
        <v>165</v>
      </c>
      <c r="E217" s="40"/>
      <c r="F217" s="233" t="s">
        <v>381</v>
      </c>
      <c r="G217" s="40"/>
      <c r="H217" s="40"/>
      <c r="I217" s="136"/>
      <c r="J217" s="40"/>
      <c r="K217" s="40"/>
      <c r="L217" s="44"/>
      <c r="M217" s="234"/>
      <c r="N217" s="235"/>
      <c r="O217" s="84"/>
      <c r="P217" s="84"/>
      <c r="Q217" s="84"/>
      <c r="R217" s="84"/>
      <c r="S217" s="84"/>
      <c r="T217" s="85"/>
      <c r="U217" s="38"/>
      <c r="V217" s="38"/>
      <c r="W217" s="38"/>
      <c r="X217" s="38"/>
      <c r="Y217" s="38"/>
      <c r="Z217" s="38"/>
      <c r="AA217" s="38"/>
      <c r="AB217" s="38"/>
      <c r="AC217" s="38"/>
      <c r="AD217" s="38"/>
      <c r="AE217" s="38"/>
      <c r="AT217" s="17" t="s">
        <v>165</v>
      </c>
      <c r="AU217" s="17" t="s">
        <v>82</v>
      </c>
    </row>
    <row r="218" spans="1:51" s="13" customFormat="1" ht="12">
      <c r="A218" s="13"/>
      <c r="B218" s="236"/>
      <c r="C218" s="237"/>
      <c r="D218" s="232" t="s">
        <v>166</v>
      </c>
      <c r="E218" s="238" t="s">
        <v>19</v>
      </c>
      <c r="F218" s="239" t="s">
        <v>1850</v>
      </c>
      <c r="G218" s="237"/>
      <c r="H218" s="240">
        <v>2</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166</v>
      </c>
      <c r="AU218" s="246" t="s">
        <v>82</v>
      </c>
      <c r="AV218" s="13" t="s">
        <v>85</v>
      </c>
      <c r="AW218" s="13" t="s">
        <v>34</v>
      </c>
      <c r="AX218" s="13" t="s">
        <v>82</v>
      </c>
      <c r="AY218" s="246" t="s">
        <v>158</v>
      </c>
    </row>
    <row r="219" spans="1:65" s="2" customFormat="1" ht="21.75" customHeight="1">
      <c r="A219" s="38"/>
      <c r="B219" s="39"/>
      <c r="C219" s="259" t="s">
        <v>377</v>
      </c>
      <c r="D219" s="259" t="s">
        <v>199</v>
      </c>
      <c r="E219" s="260" t="s">
        <v>383</v>
      </c>
      <c r="F219" s="261" t="s">
        <v>384</v>
      </c>
      <c r="G219" s="262" t="s">
        <v>202</v>
      </c>
      <c r="H219" s="263">
        <v>5</v>
      </c>
      <c r="I219" s="264"/>
      <c r="J219" s="265">
        <f>ROUND(I219*H219,2)</f>
        <v>0</v>
      </c>
      <c r="K219" s="261" t="s">
        <v>19</v>
      </c>
      <c r="L219" s="266"/>
      <c r="M219" s="267" t="s">
        <v>19</v>
      </c>
      <c r="N219" s="268" t="s">
        <v>45</v>
      </c>
      <c r="O219" s="84"/>
      <c r="P219" s="228">
        <f>O219*H219</f>
        <v>0</v>
      </c>
      <c r="Q219" s="228">
        <v>0</v>
      </c>
      <c r="R219" s="228">
        <f>Q219*H219</f>
        <v>0</v>
      </c>
      <c r="S219" s="228">
        <v>0</v>
      </c>
      <c r="T219" s="229">
        <f>S219*H219</f>
        <v>0</v>
      </c>
      <c r="U219" s="38"/>
      <c r="V219" s="38"/>
      <c r="W219" s="38"/>
      <c r="X219" s="38"/>
      <c r="Y219" s="38"/>
      <c r="Z219" s="38"/>
      <c r="AA219" s="38"/>
      <c r="AB219" s="38"/>
      <c r="AC219" s="38"/>
      <c r="AD219" s="38"/>
      <c r="AE219" s="38"/>
      <c r="AR219" s="230" t="s">
        <v>241</v>
      </c>
      <c r="AT219" s="230" t="s">
        <v>199</v>
      </c>
      <c r="AU219" s="230" t="s">
        <v>82</v>
      </c>
      <c r="AY219" s="17" t="s">
        <v>158</v>
      </c>
      <c r="BE219" s="231">
        <f>IF(N219="základní",J219,0)</f>
        <v>0</v>
      </c>
      <c r="BF219" s="231">
        <f>IF(N219="snížená",J219,0)</f>
        <v>0</v>
      </c>
      <c r="BG219" s="231">
        <f>IF(N219="zákl. přenesená",J219,0)</f>
        <v>0</v>
      </c>
      <c r="BH219" s="231">
        <f>IF(N219="sníž. přenesená",J219,0)</f>
        <v>0</v>
      </c>
      <c r="BI219" s="231">
        <f>IF(N219="nulová",J219,0)</f>
        <v>0</v>
      </c>
      <c r="BJ219" s="17" t="s">
        <v>82</v>
      </c>
      <c r="BK219" s="231">
        <f>ROUND(I219*H219,2)</f>
        <v>0</v>
      </c>
      <c r="BL219" s="17" t="s">
        <v>236</v>
      </c>
      <c r="BM219" s="230" t="s">
        <v>385</v>
      </c>
    </row>
    <row r="220" spans="1:47" s="2" customFormat="1" ht="12">
      <c r="A220" s="38"/>
      <c r="B220" s="39"/>
      <c r="C220" s="40"/>
      <c r="D220" s="232" t="s">
        <v>165</v>
      </c>
      <c r="E220" s="40"/>
      <c r="F220" s="233" t="s">
        <v>384</v>
      </c>
      <c r="G220" s="40"/>
      <c r="H220" s="40"/>
      <c r="I220" s="136"/>
      <c r="J220" s="40"/>
      <c r="K220" s="40"/>
      <c r="L220" s="44"/>
      <c r="M220" s="234"/>
      <c r="N220" s="235"/>
      <c r="O220" s="84"/>
      <c r="P220" s="84"/>
      <c r="Q220" s="84"/>
      <c r="R220" s="84"/>
      <c r="S220" s="84"/>
      <c r="T220" s="85"/>
      <c r="U220" s="38"/>
      <c r="V220" s="38"/>
      <c r="W220" s="38"/>
      <c r="X220" s="38"/>
      <c r="Y220" s="38"/>
      <c r="Z220" s="38"/>
      <c r="AA220" s="38"/>
      <c r="AB220" s="38"/>
      <c r="AC220" s="38"/>
      <c r="AD220" s="38"/>
      <c r="AE220" s="38"/>
      <c r="AT220" s="17" t="s">
        <v>165</v>
      </c>
      <c r="AU220" s="17" t="s">
        <v>82</v>
      </c>
    </row>
    <row r="221" spans="1:51" s="13" customFormat="1" ht="12">
      <c r="A221" s="13"/>
      <c r="B221" s="236"/>
      <c r="C221" s="237"/>
      <c r="D221" s="232" t="s">
        <v>166</v>
      </c>
      <c r="E221" s="238" t="s">
        <v>19</v>
      </c>
      <c r="F221" s="239" t="s">
        <v>1851</v>
      </c>
      <c r="G221" s="237"/>
      <c r="H221" s="240">
        <v>5</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166</v>
      </c>
      <c r="AU221" s="246" t="s">
        <v>82</v>
      </c>
      <c r="AV221" s="13" t="s">
        <v>85</v>
      </c>
      <c r="AW221" s="13" t="s">
        <v>34</v>
      </c>
      <c r="AX221" s="13" t="s">
        <v>82</v>
      </c>
      <c r="AY221" s="246" t="s">
        <v>158</v>
      </c>
    </row>
    <row r="222" spans="1:65" s="2" customFormat="1" ht="21.75" customHeight="1">
      <c r="A222" s="38"/>
      <c r="B222" s="39"/>
      <c r="C222" s="259" t="s">
        <v>382</v>
      </c>
      <c r="D222" s="259" t="s">
        <v>199</v>
      </c>
      <c r="E222" s="260" t="s">
        <v>388</v>
      </c>
      <c r="F222" s="261" t="s">
        <v>389</v>
      </c>
      <c r="G222" s="262" t="s">
        <v>202</v>
      </c>
      <c r="H222" s="263">
        <v>7</v>
      </c>
      <c r="I222" s="264"/>
      <c r="J222" s="265">
        <f>ROUND(I222*H222,2)</f>
        <v>0</v>
      </c>
      <c r="K222" s="261" t="s">
        <v>19</v>
      </c>
      <c r="L222" s="266"/>
      <c r="M222" s="267" t="s">
        <v>19</v>
      </c>
      <c r="N222" s="268" t="s">
        <v>45</v>
      </c>
      <c r="O222" s="84"/>
      <c r="P222" s="228">
        <f>O222*H222</f>
        <v>0</v>
      </c>
      <c r="Q222" s="228">
        <v>0</v>
      </c>
      <c r="R222" s="228">
        <f>Q222*H222</f>
        <v>0</v>
      </c>
      <c r="S222" s="228">
        <v>0</v>
      </c>
      <c r="T222" s="229">
        <f>S222*H222</f>
        <v>0</v>
      </c>
      <c r="U222" s="38"/>
      <c r="V222" s="38"/>
      <c r="W222" s="38"/>
      <c r="X222" s="38"/>
      <c r="Y222" s="38"/>
      <c r="Z222" s="38"/>
      <c r="AA222" s="38"/>
      <c r="AB222" s="38"/>
      <c r="AC222" s="38"/>
      <c r="AD222" s="38"/>
      <c r="AE222" s="38"/>
      <c r="AR222" s="230" t="s">
        <v>241</v>
      </c>
      <c r="AT222" s="230" t="s">
        <v>199</v>
      </c>
      <c r="AU222" s="230" t="s">
        <v>82</v>
      </c>
      <c r="AY222" s="17" t="s">
        <v>158</v>
      </c>
      <c r="BE222" s="231">
        <f>IF(N222="základní",J222,0)</f>
        <v>0</v>
      </c>
      <c r="BF222" s="231">
        <f>IF(N222="snížená",J222,0)</f>
        <v>0</v>
      </c>
      <c r="BG222" s="231">
        <f>IF(N222="zákl. přenesená",J222,0)</f>
        <v>0</v>
      </c>
      <c r="BH222" s="231">
        <f>IF(N222="sníž. přenesená",J222,0)</f>
        <v>0</v>
      </c>
      <c r="BI222" s="231">
        <f>IF(N222="nulová",J222,0)</f>
        <v>0</v>
      </c>
      <c r="BJ222" s="17" t="s">
        <v>82</v>
      </c>
      <c r="BK222" s="231">
        <f>ROUND(I222*H222,2)</f>
        <v>0</v>
      </c>
      <c r="BL222" s="17" t="s">
        <v>236</v>
      </c>
      <c r="BM222" s="230" t="s">
        <v>390</v>
      </c>
    </row>
    <row r="223" spans="1:47" s="2" customFormat="1" ht="12">
      <c r="A223" s="38"/>
      <c r="B223" s="39"/>
      <c r="C223" s="40"/>
      <c r="D223" s="232" t="s">
        <v>165</v>
      </c>
      <c r="E223" s="40"/>
      <c r="F223" s="233" t="s">
        <v>389</v>
      </c>
      <c r="G223" s="40"/>
      <c r="H223" s="40"/>
      <c r="I223" s="136"/>
      <c r="J223" s="40"/>
      <c r="K223" s="40"/>
      <c r="L223" s="44"/>
      <c r="M223" s="234"/>
      <c r="N223" s="235"/>
      <c r="O223" s="84"/>
      <c r="P223" s="84"/>
      <c r="Q223" s="84"/>
      <c r="R223" s="84"/>
      <c r="S223" s="84"/>
      <c r="T223" s="85"/>
      <c r="U223" s="38"/>
      <c r="V223" s="38"/>
      <c r="W223" s="38"/>
      <c r="X223" s="38"/>
      <c r="Y223" s="38"/>
      <c r="Z223" s="38"/>
      <c r="AA223" s="38"/>
      <c r="AB223" s="38"/>
      <c r="AC223" s="38"/>
      <c r="AD223" s="38"/>
      <c r="AE223" s="38"/>
      <c r="AT223" s="17" t="s">
        <v>165</v>
      </c>
      <c r="AU223" s="17" t="s">
        <v>82</v>
      </c>
    </row>
    <row r="224" spans="1:51" s="13" customFormat="1" ht="12">
      <c r="A224" s="13"/>
      <c r="B224" s="236"/>
      <c r="C224" s="237"/>
      <c r="D224" s="232" t="s">
        <v>166</v>
      </c>
      <c r="E224" s="238" t="s">
        <v>19</v>
      </c>
      <c r="F224" s="239" t="s">
        <v>1852</v>
      </c>
      <c r="G224" s="237"/>
      <c r="H224" s="240">
        <v>7</v>
      </c>
      <c r="I224" s="241"/>
      <c r="J224" s="237"/>
      <c r="K224" s="237"/>
      <c r="L224" s="242"/>
      <c r="M224" s="243"/>
      <c r="N224" s="244"/>
      <c r="O224" s="244"/>
      <c r="P224" s="244"/>
      <c r="Q224" s="244"/>
      <c r="R224" s="244"/>
      <c r="S224" s="244"/>
      <c r="T224" s="245"/>
      <c r="U224" s="13"/>
      <c r="V224" s="13"/>
      <c r="W224" s="13"/>
      <c r="X224" s="13"/>
      <c r="Y224" s="13"/>
      <c r="Z224" s="13"/>
      <c r="AA224" s="13"/>
      <c r="AB224" s="13"/>
      <c r="AC224" s="13"/>
      <c r="AD224" s="13"/>
      <c r="AE224" s="13"/>
      <c r="AT224" s="246" t="s">
        <v>166</v>
      </c>
      <c r="AU224" s="246" t="s">
        <v>82</v>
      </c>
      <c r="AV224" s="13" t="s">
        <v>85</v>
      </c>
      <c r="AW224" s="13" t="s">
        <v>34</v>
      </c>
      <c r="AX224" s="13" t="s">
        <v>82</v>
      </c>
      <c r="AY224" s="246" t="s">
        <v>158</v>
      </c>
    </row>
    <row r="225" spans="1:65" s="2" customFormat="1" ht="33" customHeight="1">
      <c r="A225" s="38"/>
      <c r="B225" s="39"/>
      <c r="C225" s="259" t="s">
        <v>387</v>
      </c>
      <c r="D225" s="259" t="s">
        <v>199</v>
      </c>
      <c r="E225" s="260" t="s">
        <v>393</v>
      </c>
      <c r="F225" s="261" t="s">
        <v>394</v>
      </c>
      <c r="G225" s="262" t="s">
        <v>202</v>
      </c>
      <c r="H225" s="263">
        <v>12</v>
      </c>
      <c r="I225" s="264"/>
      <c r="J225" s="265">
        <f>ROUND(I225*H225,2)</f>
        <v>0</v>
      </c>
      <c r="K225" s="261" t="s">
        <v>19</v>
      </c>
      <c r="L225" s="266"/>
      <c r="M225" s="267" t="s">
        <v>19</v>
      </c>
      <c r="N225" s="268" t="s">
        <v>45</v>
      </c>
      <c r="O225" s="84"/>
      <c r="P225" s="228">
        <f>O225*H225</f>
        <v>0</v>
      </c>
      <c r="Q225" s="228">
        <v>0</v>
      </c>
      <c r="R225" s="228">
        <f>Q225*H225</f>
        <v>0</v>
      </c>
      <c r="S225" s="228">
        <v>0</v>
      </c>
      <c r="T225" s="229">
        <f>S225*H225</f>
        <v>0</v>
      </c>
      <c r="U225" s="38"/>
      <c r="V225" s="38"/>
      <c r="W225" s="38"/>
      <c r="X225" s="38"/>
      <c r="Y225" s="38"/>
      <c r="Z225" s="38"/>
      <c r="AA225" s="38"/>
      <c r="AB225" s="38"/>
      <c r="AC225" s="38"/>
      <c r="AD225" s="38"/>
      <c r="AE225" s="38"/>
      <c r="AR225" s="230" t="s">
        <v>241</v>
      </c>
      <c r="AT225" s="230" t="s">
        <v>199</v>
      </c>
      <c r="AU225" s="230" t="s">
        <v>82</v>
      </c>
      <c r="AY225" s="17" t="s">
        <v>158</v>
      </c>
      <c r="BE225" s="231">
        <f>IF(N225="základní",J225,0)</f>
        <v>0</v>
      </c>
      <c r="BF225" s="231">
        <f>IF(N225="snížená",J225,0)</f>
        <v>0</v>
      </c>
      <c r="BG225" s="231">
        <f>IF(N225="zákl. přenesená",J225,0)</f>
        <v>0</v>
      </c>
      <c r="BH225" s="231">
        <f>IF(N225="sníž. přenesená",J225,0)</f>
        <v>0</v>
      </c>
      <c r="BI225" s="231">
        <f>IF(N225="nulová",J225,0)</f>
        <v>0</v>
      </c>
      <c r="BJ225" s="17" t="s">
        <v>82</v>
      </c>
      <c r="BK225" s="231">
        <f>ROUND(I225*H225,2)</f>
        <v>0</v>
      </c>
      <c r="BL225" s="17" t="s">
        <v>236</v>
      </c>
      <c r="BM225" s="230" t="s">
        <v>395</v>
      </c>
    </row>
    <row r="226" spans="1:47" s="2" customFormat="1" ht="12">
      <c r="A226" s="38"/>
      <c r="B226" s="39"/>
      <c r="C226" s="40"/>
      <c r="D226" s="232" t="s">
        <v>165</v>
      </c>
      <c r="E226" s="40"/>
      <c r="F226" s="233" t="s">
        <v>394</v>
      </c>
      <c r="G226" s="40"/>
      <c r="H226" s="40"/>
      <c r="I226" s="136"/>
      <c r="J226" s="40"/>
      <c r="K226" s="40"/>
      <c r="L226" s="44"/>
      <c r="M226" s="234"/>
      <c r="N226" s="235"/>
      <c r="O226" s="84"/>
      <c r="P226" s="84"/>
      <c r="Q226" s="84"/>
      <c r="R226" s="84"/>
      <c r="S226" s="84"/>
      <c r="T226" s="85"/>
      <c r="U226" s="38"/>
      <c r="V226" s="38"/>
      <c r="W226" s="38"/>
      <c r="X226" s="38"/>
      <c r="Y226" s="38"/>
      <c r="Z226" s="38"/>
      <c r="AA226" s="38"/>
      <c r="AB226" s="38"/>
      <c r="AC226" s="38"/>
      <c r="AD226" s="38"/>
      <c r="AE226" s="38"/>
      <c r="AT226" s="17" t="s">
        <v>165</v>
      </c>
      <c r="AU226" s="17" t="s">
        <v>82</v>
      </c>
    </row>
    <row r="227" spans="1:51" s="13" customFormat="1" ht="12">
      <c r="A227" s="13"/>
      <c r="B227" s="236"/>
      <c r="C227" s="237"/>
      <c r="D227" s="232" t="s">
        <v>166</v>
      </c>
      <c r="E227" s="238" t="s">
        <v>19</v>
      </c>
      <c r="F227" s="239" t="s">
        <v>1853</v>
      </c>
      <c r="G227" s="237"/>
      <c r="H227" s="240">
        <v>12</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166</v>
      </c>
      <c r="AU227" s="246" t="s">
        <v>82</v>
      </c>
      <c r="AV227" s="13" t="s">
        <v>85</v>
      </c>
      <c r="AW227" s="13" t="s">
        <v>34</v>
      </c>
      <c r="AX227" s="13" t="s">
        <v>82</v>
      </c>
      <c r="AY227" s="246" t="s">
        <v>158</v>
      </c>
    </row>
    <row r="228" spans="1:65" s="2" customFormat="1" ht="21.75" customHeight="1">
      <c r="A228" s="38"/>
      <c r="B228" s="39"/>
      <c r="C228" s="219" t="s">
        <v>392</v>
      </c>
      <c r="D228" s="219" t="s">
        <v>159</v>
      </c>
      <c r="E228" s="220" t="s">
        <v>398</v>
      </c>
      <c r="F228" s="221" t="s">
        <v>399</v>
      </c>
      <c r="G228" s="222" t="s">
        <v>202</v>
      </c>
      <c r="H228" s="223">
        <v>10</v>
      </c>
      <c r="I228" s="224"/>
      <c r="J228" s="225">
        <f>ROUND(I228*H228,2)</f>
        <v>0</v>
      </c>
      <c r="K228" s="221" t="s">
        <v>19</v>
      </c>
      <c r="L228" s="44"/>
      <c r="M228" s="226" t="s">
        <v>19</v>
      </c>
      <c r="N228" s="227" t="s">
        <v>45</v>
      </c>
      <c r="O228" s="84"/>
      <c r="P228" s="228">
        <f>O228*H228</f>
        <v>0</v>
      </c>
      <c r="Q228" s="228">
        <v>0</v>
      </c>
      <c r="R228" s="228">
        <f>Q228*H228</f>
        <v>0</v>
      </c>
      <c r="S228" s="228">
        <v>0</v>
      </c>
      <c r="T228" s="229">
        <f>S228*H228</f>
        <v>0</v>
      </c>
      <c r="U228" s="38"/>
      <c r="V228" s="38"/>
      <c r="W228" s="38"/>
      <c r="X228" s="38"/>
      <c r="Y228" s="38"/>
      <c r="Z228" s="38"/>
      <c r="AA228" s="38"/>
      <c r="AB228" s="38"/>
      <c r="AC228" s="38"/>
      <c r="AD228" s="38"/>
      <c r="AE228" s="38"/>
      <c r="AR228" s="230" t="s">
        <v>236</v>
      </c>
      <c r="AT228" s="230" t="s">
        <v>159</v>
      </c>
      <c r="AU228" s="230" t="s">
        <v>82</v>
      </c>
      <c r="AY228" s="17" t="s">
        <v>158</v>
      </c>
      <c r="BE228" s="231">
        <f>IF(N228="základní",J228,0)</f>
        <v>0</v>
      </c>
      <c r="BF228" s="231">
        <f>IF(N228="snížená",J228,0)</f>
        <v>0</v>
      </c>
      <c r="BG228" s="231">
        <f>IF(N228="zákl. přenesená",J228,0)</f>
        <v>0</v>
      </c>
      <c r="BH228" s="231">
        <f>IF(N228="sníž. přenesená",J228,0)</f>
        <v>0</v>
      </c>
      <c r="BI228" s="231">
        <f>IF(N228="nulová",J228,0)</f>
        <v>0</v>
      </c>
      <c r="BJ228" s="17" t="s">
        <v>82</v>
      </c>
      <c r="BK228" s="231">
        <f>ROUND(I228*H228,2)</f>
        <v>0</v>
      </c>
      <c r="BL228" s="17" t="s">
        <v>236</v>
      </c>
      <c r="BM228" s="230" t="s">
        <v>400</v>
      </c>
    </row>
    <row r="229" spans="1:47" s="2" customFormat="1" ht="12">
      <c r="A229" s="38"/>
      <c r="B229" s="39"/>
      <c r="C229" s="40"/>
      <c r="D229" s="232" t="s">
        <v>165</v>
      </c>
      <c r="E229" s="40"/>
      <c r="F229" s="233" t="s">
        <v>401</v>
      </c>
      <c r="G229" s="40"/>
      <c r="H229" s="40"/>
      <c r="I229" s="136"/>
      <c r="J229" s="40"/>
      <c r="K229" s="40"/>
      <c r="L229" s="44"/>
      <c r="M229" s="234"/>
      <c r="N229" s="235"/>
      <c r="O229" s="84"/>
      <c r="P229" s="84"/>
      <c r="Q229" s="84"/>
      <c r="R229" s="84"/>
      <c r="S229" s="84"/>
      <c r="T229" s="85"/>
      <c r="U229" s="38"/>
      <c r="V229" s="38"/>
      <c r="W229" s="38"/>
      <c r="X229" s="38"/>
      <c r="Y229" s="38"/>
      <c r="Z229" s="38"/>
      <c r="AA229" s="38"/>
      <c r="AB229" s="38"/>
      <c r="AC229" s="38"/>
      <c r="AD229" s="38"/>
      <c r="AE229" s="38"/>
      <c r="AT229" s="17" t="s">
        <v>165</v>
      </c>
      <c r="AU229" s="17" t="s">
        <v>82</v>
      </c>
    </row>
    <row r="230" spans="1:51" s="13" customFormat="1" ht="12">
      <c r="A230" s="13"/>
      <c r="B230" s="236"/>
      <c r="C230" s="237"/>
      <c r="D230" s="232" t="s">
        <v>166</v>
      </c>
      <c r="E230" s="238" t="s">
        <v>19</v>
      </c>
      <c r="F230" s="239" t="s">
        <v>1849</v>
      </c>
      <c r="G230" s="237"/>
      <c r="H230" s="240">
        <v>10</v>
      </c>
      <c r="I230" s="241"/>
      <c r="J230" s="237"/>
      <c r="K230" s="237"/>
      <c r="L230" s="242"/>
      <c r="M230" s="243"/>
      <c r="N230" s="244"/>
      <c r="O230" s="244"/>
      <c r="P230" s="244"/>
      <c r="Q230" s="244"/>
      <c r="R230" s="244"/>
      <c r="S230" s="244"/>
      <c r="T230" s="245"/>
      <c r="U230" s="13"/>
      <c r="V230" s="13"/>
      <c r="W230" s="13"/>
      <c r="X230" s="13"/>
      <c r="Y230" s="13"/>
      <c r="Z230" s="13"/>
      <c r="AA230" s="13"/>
      <c r="AB230" s="13"/>
      <c r="AC230" s="13"/>
      <c r="AD230" s="13"/>
      <c r="AE230" s="13"/>
      <c r="AT230" s="246" t="s">
        <v>166</v>
      </c>
      <c r="AU230" s="246" t="s">
        <v>82</v>
      </c>
      <c r="AV230" s="13" t="s">
        <v>85</v>
      </c>
      <c r="AW230" s="13" t="s">
        <v>34</v>
      </c>
      <c r="AX230" s="13" t="s">
        <v>82</v>
      </c>
      <c r="AY230" s="246" t="s">
        <v>158</v>
      </c>
    </row>
    <row r="231" spans="1:65" s="2" customFormat="1" ht="16.5" customHeight="1">
      <c r="A231" s="38"/>
      <c r="B231" s="39"/>
      <c r="C231" s="219" t="s">
        <v>397</v>
      </c>
      <c r="D231" s="219" t="s">
        <v>159</v>
      </c>
      <c r="E231" s="220" t="s">
        <v>404</v>
      </c>
      <c r="F231" s="221" t="s">
        <v>405</v>
      </c>
      <c r="G231" s="222" t="s">
        <v>202</v>
      </c>
      <c r="H231" s="223">
        <v>1</v>
      </c>
      <c r="I231" s="224"/>
      <c r="J231" s="225">
        <f>ROUND(I231*H231,2)</f>
        <v>0</v>
      </c>
      <c r="K231" s="221" t="s">
        <v>19</v>
      </c>
      <c r="L231" s="44"/>
      <c r="M231" s="226" t="s">
        <v>19</v>
      </c>
      <c r="N231" s="227" t="s">
        <v>45</v>
      </c>
      <c r="O231" s="84"/>
      <c r="P231" s="228">
        <f>O231*H231</f>
        <v>0</v>
      </c>
      <c r="Q231" s="228">
        <v>0</v>
      </c>
      <c r="R231" s="228">
        <f>Q231*H231</f>
        <v>0</v>
      </c>
      <c r="S231" s="228">
        <v>0</v>
      </c>
      <c r="T231" s="229">
        <f>S231*H231</f>
        <v>0</v>
      </c>
      <c r="U231" s="38"/>
      <c r="V231" s="38"/>
      <c r="W231" s="38"/>
      <c r="X231" s="38"/>
      <c r="Y231" s="38"/>
      <c r="Z231" s="38"/>
      <c r="AA231" s="38"/>
      <c r="AB231" s="38"/>
      <c r="AC231" s="38"/>
      <c r="AD231" s="38"/>
      <c r="AE231" s="38"/>
      <c r="AR231" s="230" t="s">
        <v>236</v>
      </c>
      <c r="AT231" s="230" t="s">
        <v>159</v>
      </c>
      <c r="AU231" s="230" t="s">
        <v>82</v>
      </c>
      <c r="AY231" s="17" t="s">
        <v>158</v>
      </c>
      <c r="BE231" s="231">
        <f>IF(N231="základní",J231,0)</f>
        <v>0</v>
      </c>
      <c r="BF231" s="231">
        <f>IF(N231="snížená",J231,0)</f>
        <v>0</v>
      </c>
      <c r="BG231" s="231">
        <f>IF(N231="zákl. přenesená",J231,0)</f>
        <v>0</v>
      </c>
      <c r="BH231" s="231">
        <f>IF(N231="sníž. přenesená",J231,0)</f>
        <v>0</v>
      </c>
      <c r="BI231" s="231">
        <f>IF(N231="nulová",J231,0)</f>
        <v>0</v>
      </c>
      <c r="BJ231" s="17" t="s">
        <v>82</v>
      </c>
      <c r="BK231" s="231">
        <f>ROUND(I231*H231,2)</f>
        <v>0</v>
      </c>
      <c r="BL231" s="17" t="s">
        <v>236</v>
      </c>
      <c r="BM231" s="230" t="s">
        <v>406</v>
      </c>
    </row>
    <row r="232" spans="1:47" s="2" customFormat="1" ht="12">
      <c r="A232" s="38"/>
      <c r="B232" s="39"/>
      <c r="C232" s="40"/>
      <c r="D232" s="232" t="s">
        <v>165</v>
      </c>
      <c r="E232" s="40"/>
      <c r="F232" s="233" t="s">
        <v>405</v>
      </c>
      <c r="G232" s="40"/>
      <c r="H232" s="40"/>
      <c r="I232" s="136"/>
      <c r="J232" s="40"/>
      <c r="K232" s="40"/>
      <c r="L232" s="44"/>
      <c r="M232" s="234"/>
      <c r="N232" s="235"/>
      <c r="O232" s="84"/>
      <c r="P232" s="84"/>
      <c r="Q232" s="84"/>
      <c r="R232" s="84"/>
      <c r="S232" s="84"/>
      <c r="T232" s="85"/>
      <c r="U232" s="38"/>
      <c r="V232" s="38"/>
      <c r="W232" s="38"/>
      <c r="X232" s="38"/>
      <c r="Y232" s="38"/>
      <c r="Z232" s="38"/>
      <c r="AA232" s="38"/>
      <c r="AB232" s="38"/>
      <c r="AC232" s="38"/>
      <c r="AD232" s="38"/>
      <c r="AE232" s="38"/>
      <c r="AT232" s="17" t="s">
        <v>165</v>
      </c>
      <c r="AU232" s="17" t="s">
        <v>82</v>
      </c>
    </row>
    <row r="233" spans="1:51" s="13" customFormat="1" ht="12">
      <c r="A233" s="13"/>
      <c r="B233" s="236"/>
      <c r="C233" s="237"/>
      <c r="D233" s="232" t="s">
        <v>166</v>
      </c>
      <c r="E233" s="238" t="s">
        <v>19</v>
      </c>
      <c r="F233" s="239" t="s">
        <v>1854</v>
      </c>
      <c r="G233" s="237"/>
      <c r="H233" s="240">
        <v>1</v>
      </c>
      <c r="I233" s="241"/>
      <c r="J233" s="237"/>
      <c r="K233" s="237"/>
      <c r="L233" s="242"/>
      <c r="M233" s="243"/>
      <c r="N233" s="244"/>
      <c r="O233" s="244"/>
      <c r="P233" s="244"/>
      <c r="Q233" s="244"/>
      <c r="R233" s="244"/>
      <c r="S233" s="244"/>
      <c r="T233" s="245"/>
      <c r="U233" s="13"/>
      <c r="V233" s="13"/>
      <c r="W233" s="13"/>
      <c r="X233" s="13"/>
      <c r="Y233" s="13"/>
      <c r="Z233" s="13"/>
      <c r="AA233" s="13"/>
      <c r="AB233" s="13"/>
      <c r="AC233" s="13"/>
      <c r="AD233" s="13"/>
      <c r="AE233" s="13"/>
      <c r="AT233" s="246" t="s">
        <v>166</v>
      </c>
      <c r="AU233" s="246" t="s">
        <v>82</v>
      </c>
      <c r="AV233" s="13" t="s">
        <v>85</v>
      </c>
      <c r="AW233" s="13" t="s">
        <v>34</v>
      </c>
      <c r="AX233" s="13" t="s">
        <v>82</v>
      </c>
      <c r="AY233" s="246" t="s">
        <v>158</v>
      </c>
    </row>
    <row r="234" spans="1:63" s="12" customFormat="1" ht="25.9" customHeight="1">
      <c r="A234" s="12"/>
      <c r="B234" s="205"/>
      <c r="C234" s="206"/>
      <c r="D234" s="207" t="s">
        <v>73</v>
      </c>
      <c r="E234" s="208" t="s">
        <v>408</v>
      </c>
      <c r="F234" s="208" t="s">
        <v>409</v>
      </c>
      <c r="G234" s="206"/>
      <c r="H234" s="206"/>
      <c r="I234" s="209"/>
      <c r="J234" s="210">
        <f>BK234</f>
        <v>0</v>
      </c>
      <c r="K234" s="206"/>
      <c r="L234" s="211"/>
      <c r="M234" s="212"/>
      <c r="N234" s="213"/>
      <c r="O234" s="213"/>
      <c r="P234" s="214">
        <f>P235+SUM(P236:P551)+P610+P614</f>
        <v>0</v>
      </c>
      <c r="Q234" s="213"/>
      <c r="R234" s="214">
        <f>R235+SUM(R236:R551)+R610+R614</f>
        <v>64.278179</v>
      </c>
      <c r="S234" s="213"/>
      <c r="T234" s="215">
        <f>T235+SUM(T236:T551)+T610+T614</f>
        <v>14.24</v>
      </c>
      <c r="U234" s="12"/>
      <c r="V234" s="12"/>
      <c r="W234" s="12"/>
      <c r="X234" s="12"/>
      <c r="Y234" s="12"/>
      <c r="Z234" s="12"/>
      <c r="AA234" s="12"/>
      <c r="AB234" s="12"/>
      <c r="AC234" s="12"/>
      <c r="AD234" s="12"/>
      <c r="AE234" s="12"/>
      <c r="AR234" s="216" t="s">
        <v>176</v>
      </c>
      <c r="AT234" s="217" t="s">
        <v>73</v>
      </c>
      <c r="AU234" s="217" t="s">
        <v>74</v>
      </c>
      <c r="AY234" s="216" t="s">
        <v>158</v>
      </c>
      <c r="BK234" s="218">
        <f>BK235+SUM(BK236:BK551)+BK610+BK614</f>
        <v>0</v>
      </c>
    </row>
    <row r="235" spans="1:65" s="2" customFormat="1" ht="55.5" customHeight="1">
      <c r="A235" s="38"/>
      <c r="B235" s="39"/>
      <c r="C235" s="219" t="s">
        <v>403</v>
      </c>
      <c r="D235" s="219" t="s">
        <v>159</v>
      </c>
      <c r="E235" s="220" t="s">
        <v>1301</v>
      </c>
      <c r="F235" s="221" t="s">
        <v>1302</v>
      </c>
      <c r="G235" s="222" t="s">
        <v>1303</v>
      </c>
      <c r="H235" s="223">
        <v>3</v>
      </c>
      <c r="I235" s="224"/>
      <c r="J235" s="225">
        <f>ROUND(I235*H235,2)</f>
        <v>0</v>
      </c>
      <c r="K235" s="221" t="s">
        <v>19</v>
      </c>
      <c r="L235" s="44"/>
      <c r="M235" s="226" t="s">
        <v>19</v>
      </c>
      <c r="N235" s="227" t="s">
        <v>45</v>
      </c>
      <c r="O235" s="84"/>
      <c r="P235" s="228">
        <f>O235*H235</f>
        <v>0</v>
      </c>
      <c r="Q235" s="228">
        <v>0</v>
      </c>
      <c r="R235" s="228">
        <f>Q235*H235</f>
        <v>0</v>
      </c>
      <c r="S235" s="228">
        <v>0</v>
      </c>
      <c r="T235" s="229">
        <f>S235*H235</f>
        <v>0</v>
      </c>
      <c r="U235" s="38"/>
      <c r="V235" s="38"/>
      <c r="W235" s="38"/>
      <c r="X235" s="38"/>
      <c r="Y235" s="38"/>
      <c r="Z235" s="38"/>
      <c r="AA235" s="38"/>
      <c r="AB235" s="38"/>
      <c r="AC235" s="38"/>
      <c r="AD235" s="38"/>
      <c r="AE235" s="38"/>
      <c r="AR235" s="230" t="s">
        <v>236</v>
      </c>
      <c r="AT235" s="230" t="s">
        <v>159</v>
      </c>
      <c r="AU235" s="230" t="s">
        <v>82</v>
      </c>
      <c r="AY235" s="17" t="s">
        <v>158</v>
      </c>
      <c r="BE235" s="231">
        <f>IF(N235="základní",J235,0)</f>
        <v>0</v>
      </c>
      <c r="BF235" s="231">
        <f>IF(N235="snížená",J235,0)</f>
        <v>0</v>
      </c>
      <c r="BG235" s="231">
        <f>IF(N235="zákl. přenesená",J235,0)</f>
        <v>0</v>
      </c>
      <c r="BH235" s="231">
        <f>IF(N235="sníž. přenesená",J235,0)</f>
        <v>0</v>
      </c>
      <c r="BI235" s="231">
        <f>IF(N235="nulová",J235,0)</f>
        <v>0</v>
      </c>
      <c r="BJ235" s="17" t="s">
        <v>82</v>
      </c>
      <c r="BK235" s="231">
        <f>ROUND(I235*H235,2)</f>
        <v>0</v>
      </c>
      <c r="BL235" s="17" t="s">
        <v>236</v>
      </c>
      <c r="BM235" s="230" t="s">
        <v>1855</v>
      </c>
    </row>
    <row r="236" spans="1:47" s="2" customFormat="1" ht="12">
      <c r="A236" s="38"/>
      <c r="B236" s="39"/>
      <c r="C236" s="40"/>
      <c r="D236" s="232" t="s">
        <v>165</v>
      </c>
      <c r="E236" s="40"/>
      <c r="F236" s="233" t="s">
        <v>1305</v>
      </c>
      <c r="G236" s="40"/>
      <c r="H236" s="40"/>
      <c r="I236" s="136"/>
      <c r="J236" s="40"/>
      <c r="K236" s="40"/>
      <c r="L236" s="44"/>
      <c r="M236" s="234"/>
      <c r="N236" s="235"/>
      <c r="O236" s="84"/>
      <c r="P236" s="84"/>
      <c r="Q236" s="84"/>
      <c r="R236" s="84"/>
      <c r="S236" s="84"/>
      <c r="T236" s="85"/>
      <c r="U236" s="38"/>
      <c r="V236" s="38"/>
      <c r="W236" s="38"/>
      <c r="X236" s="38"/>
      <c r="Y236" s="38"/>
      <c r="Z236" s="38"/>
      <c r="AA236" s="38"/>
      <c r="AB236" s="38"/>
      <c r="AC236" s="38"/>
      <c r="AD236" s="38"/>
      <c r="AE236" s="38"/>
      <c r="AT236" s="17" t="s">
        <v>165</v>
      </c>
      <c r="AU236" s="17" t="s">
        <v>82</v>
      </c>
    </row>
    <row r="237" spans="1:51" s="13" customFormat="1" ht="12">
      <c r="A237" s="13"/>
      <c r="B237" s="236"/>
      <c r="C237" s="237"/>
      <c r="D237" s="232" t="s">
        <v>166</v>
      </c>
      <c r="E237" s="238" t="s">
        <v>19</v>
      </c>
      <c r="F237" s="239" t="s">
        <v>1856</v>
      </c>
      <c r="G237" s="237"/>
      <c r="H237" s="240">
        <v>3</v>
      </c>
      <c r="I237" s="241"/>
      <c r="J237" s="237"/>
      <c r="K237" s="237"/>
      <c r="L237" s="242"/>
      <c r="M237" s="243"/>
      <c r="N237" s="244"/>
      <c r="O237" s="244"/>
      <c r="P237" s="244"/>
      <c r="Q237" s="244"/>
      <c r="R237" s="244"/>
      <c r="S237" s="244"/>
      <c r="T237" s="245"/>
      <c r="U237" s="13"/>
      <c r="V237" s="13"/>
      <c r="W237" s="13"/>
      <c r="X237" s="13"/>
      <c r="Y237" s="13"/>
      <c r="Z237" s="13"/>
      <c r="AA237" s="13"/>
      <c r="AB237" s="13"/>
      <c r="AC237" s="13"/>
      <c r="AD237" s="13"/>
      <c r="AE237" s="13"/>
      <c r="AT237" s="246" t="s">
        <v>166</v>
      </c>
      <c r="AU237" s="246" t="s">
        <v>82</v>
      </c>
      <c r="AV237" s="13" t="s">
        <v>85</v>
      </c>
      <c r="AW237" s="13" t="s">
        <v>34</v>
      </c>
      <c r="AX237" s="13" t="s">
        <v>82</v>
      </c>
      <c r="AY237" s="246" t="s">
        <v>158</v>
      </c>
    </row>
    <row r="238" spans="1:65" s="2" customFormat="1" ht="33" customHeight="1">
      <c r="A238" s="38"/>
      <c r="B238" s="39"/>
      <c r="C238" s="219" t="s">
        <v>222</v>
      </c>
      <c r="D238" s="219" t="s">
        <v>159</v>
      </c>
      <c r="E238" s="220" t="s">
        <v>410</v>
      </c>
      <c r="F238" s="221" t="s">
        <v>411</v>
      </c>
      <c r="G238" s="222" t="s">
        <v>202</v>
      </c>
      <c r="H238" s="223">
        <v>5</v>
      </c>
      <c r="I238" s="224"/>
      <c r="J238" s="225">
        <f>ROUND(I238*H238,2)</f>
        <v>0</v>
      </c>
      <c r="K238" s="221" t="s">
        <v>19</v>
      </c>
      <c r="L238" s="44"/>
      <c r="M238" s="226" t="s">
        <v>19</v>
      </c>
      <c r="N238" s="227" t="s">
        <v>45</v>
      </c>
      <c r="O238" s="84"/>
      <c r="P238" s="228">
        <f>O238*H238</f>
        <v>0</v>
      </c>
      <c r="Q238" s="228">
        <v>0.8901</v>
      </c>
      <c r="R238" s="228">
        <f>Q238*H238</f>
        <v>4.4505</v>
      </c>
      <c r="S238" s="228">
        <v>0</v>
      </c>
      <c r="T238" s="229">
        <f>S238*H238</f>
        <v>0</v>
      </c>
      <c r="U238" s="38"/>
      <c r="V238" s="38"/>
      <c r="W238" s="38"/>
      <c r="X238" s="38"/>
      <c r="Y238" s="38"/>
      <c r="Z238" s="38"/>
      <c r="AA238" s="38"/>
      <c r="AB238" s="38"/>
      <c r="AC238" s="38"/>
      <c r="AD238" s="38"/>
      <c r="AE238" s="38"/>
      <c r="AR238" s="230" t="s">
        <v>236</v>
      </c>
      <c r="AT238" s="230" t="s">
        <v>159</v>
      </c>
      <c r="AU238" s="230" t="s">
        <v>82</v>
      </c>
      <c r="AY238" s="17" t="s">
        <v>158</v>
      </c>
      <c r="BE238" s="231">
        <f>IF(N238="základní",J238,0)</f>
        <v>0</v>
      </c>
      <c r="BF238" s="231">
        <f>IF(N238="snížená",J238,0)</f>
        <v>0</v>
      </c>
      <c r="BG238" s="231">
        <f>IF(N238="zákl. přenesená",J238,0)</f>
        <v>0</v>
      </c>
      <c r="BH238" s="231">
        <f>IF(N238="sníž. přenesená",J238,0)</f>
        <v>0</v>
      </c>
      <c r="BI238" s="231">
        <f>IF(N238="nulová",J238,0)</f>
        <v>0</v>
      </c>
      <c r="BJ238" s="17" t="s">
        <v>82</v>
      </c>
      <c r="BK238" s="231">
        <f>ROUND(I238*H238,2)</f>
        <v>0</v>
      </c>
      <c r="BL238" s="17" t="s">
        <v>236</v>
      </c>
      <c r="BM238" s="230" t="s">
        <v>412</v>
      </c>
    </row>
    <row r="239" spans="1:47" s="2" customFormat="1" ht="12">
      <c r="A239" s="38"/>
      <c r="B239" s="39"/>
      <c r="C239" s="40"/>
      <c r="D239" s="232" t="s">
        <v>165</v>
      </c>
      <c r="E239" s="40"/>
      <c r="F239" s="233" t="s">
        <v>411</v>
      </c>
      <c r="G239" s="40"/>
      <c r="H239" s="40"/>
      <c r="I239" s="136"/>
      <c r="J239" s="40"/>
      <c r="K239" s="40"/>
      <c r="L239" s="44"/>
      <c r="M239" s="234"/>
      <c r="N239" s="235"/>
      <c r="O239" s="84"/>
      <c r="P239" s="84"/>
      <c r="Q239" s="84"/>
      <c r="R239" s="84"/>
      <c r="S239" s="84"/>
      <c r="T239" s="85"/>
      <c r="U239" s="38"/>
      <c r="V239" s="38"/>
      <c r="W239" s="38"/>
      <c r="X239" s="38"/>
      <c r="Y239" s="38"/>
      <c r="Z239" s="38"/>
      <c r="AA239" s="38"/>
      <c r="AB239" s="38"/>
      <c r="AC239" s="38"/>
      <c r="AD239" s="38"/>
      <c r="AE239" s="38"/>
      <c r="AT239" s="17" t="s">
        <v>165</v>
      </c>
      <c r="AU239" s="17" t="s">
        <v>82</v>
      </c>
    </row>
    <row r="240" spans="1:47" s="2" customFormat="1" ht="12">
      <c r="A240" s="38"/>
      <c r="B240" s="39"/>
      <c r="C240" s="40"/>
      <c r="D240" s="232" t="s">
        <v>216</v>
      </c>
      <c r="E240" s="40"/>
      <c r="F240" s="258" t="s">
        <v>413</v>
      </c>
      <c r="G240" s="40"/>
      <c r="H240" s="40"/>
      <c r="I240" s="136"/>
      <c r="J240" s="40"/>
      <c r="K240" s="40"/>
      <c r="L240" s="44"/>
      <c r="M240" s="234"/>
      <c r="N240" s="235"/>
      <c r="O240" s="84"/>
      <c r="P240" s="84"/>
      <c r="Q240" s="84"/>
      <c r="R240" s="84"/>
      <c r="S240" s="84"/>
      <c r="T240" s="85"/>
      <c r="U240" s="38"/>
      <c r="V240" s="38"/>
      <c r="W240" s="38"/>
      <c r="X240" s="38"/>
      <c r="Y240" s="38"/>
      <c r="Z240" s="38"/>
      <c r="AA240" s="38"/>
      <c r="AB240" s="38"/>
      <c r="AC240" s="38"/>
      <c r="AD240" s="38"/>
      <c r="AE240" s="38"/>
      <c r="AT240" s="17" t="s">
        <v>216</v>
      </c>
      <c r="AU240" s="17" t="s">
        <v>82</v>
      </c>
    </row>
    <row r="241" spans="1:51" s="13" customFormat="1" ht="12">
      <c r="A241" s="13"/>
      <c r="B241" s="236"/>
      <c r="C241" s="237"/>
      <c r="D241" s="232" t="s">
        <v>166</v>
      </c>
      <c r="E241" s="238" t="s">
        <v>19</v>
      </c>
      <c r="F241" s="239" t="s">
        <v>1857</v>
      </c>
      <c r="G241" s="237"/>
      <c r="H241" s="240">
        <v>5</v>
      </c>
      <c r="I241" s="241"/>
      <c r="J241" s="237"/>
      <c r="K241" s="237"/>
      <c r="L241" s="242"/>
      <c r="M241" s="243"/>
      <c r="N241" s="244"/>
      <c r="O241" s="244"/>
      <c r="P241" s="244"/>
      <c r="Q241" s="244"/>
      <c r="R241" s="244"/>
      <c r="S241" s="244"/>
      <c r="T241" s="245"/>
      <c r="U241" s="13"/>
      <c r="V241" s="13"/>
      <c r="W241" s="13"/>
      <c r="X241" s="13"/>
      <c r="Y241" s="13"/>
      <c r="Z241" s="13"/>
      <c r="AA241" s="13"/>
      <c r="AB241" s="13"/>
      <c r="AC241" s="13"/>
      <c r="AD241" s="13"/>
      <c r="AE241" s="13"/>
      <c r="AT241" s="246" t="s">
        <v>166</v>
      </c>
      <c r="AU241" s="246" t="s">
        <v>82</v>
      </c>
      <c r="AV241" s="13" t="s">
        <v>85</v>
      </c>
      <c r="AW241" s="13" t="s">
        <v>34</v>
      </c>
      <c r="AX241" s="13" t="s">
        <v>82</v>
      </c>
      <c r="AY241" s="246" t="s">
        <v>158</v>
      </c>
    </row>
    <row r="242" spans="1:65" s="2" customFormat="1" ht="33" customHeight="1">
      <c r="A242" s="38"/>
      <c r="B242" s="39"/>
      <c r="C242" s="219" t="s">
        <v>415</v>
      </c>
      <c r="D242" s="219" t="s">
        <v>159</v>
      </c>
      <c r="E242" s="220" t="s">
        <v>416</v>
      </c>
      <c r="F242" s="221" t="s">
        <v>417</v>
      </c>
      <c r="G242" s="222" t="s">
        <v>202</v>
      </c>
      <c r="H242" s="223">
        <v>4</v>
      </c>
      <c r="I242" s="224"/>
      <c r="J242" s="225">
        <f>ROUND(I242*H242,2)</f>
        <v>0</v>
      </c>
      <c r="K242" s="221" t="s">
        <v>19</v>
      </c>
      <c r="L242" s="44"/>
      <c r="M242" s="226" t="s">
        <v>19</v>
      </c>
      <c r="N242" s="227" t="s">
        <v>45</v>
      </c>
      <c r="O242" s="84"/>
      <c r="P242" s="228">
        <f>O242*H242</f>
        <v>0</v>
      </c>
      <c r="Q242" s="228">
        <v>0</v>
      </c>
      <c r="R242" s="228">
        <f>Q242*H242</f>
        <v>0</v>
      </c>
      <c r="S242" s="228">
        <v>0</v>
      </c>
      <c r="T242" s="229">
        <f>S242*H242</f>
        <v>0</v>
      </c>
      <c r="U242" s="38"/>
      <c r="V242" s="38"/>
      <c r="W242" s="38"/>
      <c r="X242" s="38"/>
      <c r="Y242" s="38"/>
      <c r="Z242" s="38"/>
      <c r="AA242" s="38"/>
      <c r="AB242" s="38"/>
      <c r="AC242" s="38"/>
      <c r="AD242" s="38"/>
      <c r="AE242" s="38"/>
      <c r="AR242" s="230" t="s">
        <v>236</v>
      </c>
      <c r="AT242" s="230" t="s">
        <v>159</v>
      </c>
      <c r="AU242" s="230" t="s">
        <v>82</v>
      </c>
      <c r="AY242" s="17" t="s">
        <v>158</v>
      </c>
      <c r="BE242" s="231">
        <f>IF(N242="základní",J242,0)</f>
        <v>0</v>
      </c>
      <c r="BF242" s="231">
        <f>IF(N242="snížená",J242,0)</f>
        <v>0</v>
      </c>
      <c r="BG242" s="231">
        <f>IF(N242="zákl. přenesená",J242,0)</f>
        <v>0</v>
      </c>
      <c r="BH242" s="231">
        <f>IF(N242="sníž. přenesená",J242,0)</f>
        <v>0</v>
      </c>
      <c r="BI242" s="231">
        <f>IF(N242="nulová",J242,0)</f>
        <v>0</v>
      </c>
      <c r="BJ242" s="17" t="s">
        <v>82</v>
      </c>
      <c r="BK242" s="231">
        <f>ROUND(I242*H242,2)</f>
        <v>0</v>
      </c>
      <c r="BL242" s="17" t="s">
        <v>236</v>
      </c>
      <c r="BM242" s="230" t="s">
        <v>418</v>
      </c>
    </row>
    <row r="243" spans="1:47" s="2" customFormat="1" ht="12">
      <c r="A243" s="38"/>
      <c r="B243" s="39"/>
      <c r="C243" s="40"/>
      <c r="D243" s="232" t="s">
        <v>165</v>
      </c>
      <c r="E243" s="40"/>
      <c r="F243" s="233" t="s">
        <v>417</v>
      </c>
      <c r="G243" s="40"/>
      <c r="H243" s="40"/>
      <c r="I243" s="136"/>
      <c r="J243" s="40"/>
      <c r="K243" s="40"/>
      <c r="L243" s="44"/>
      <c r="M243" s="234"/>
      <c r="N243" s="235"/>
      <c r="O243" s="84"/>
      <c r="P243" s="84"/>
      <c r="Q243" s="84"/>
      <c r="R243" s="84"/>
      <c r="S243" s="84"/>
      <c r="T243" s="85"/>
      <c r="U243" s="38"/>
      <c r="V243" s="38"/>
      <c r="W243" s="38"/>
      <c r="X243" s="38"/>
      <c r="Y243" s="38"/>
      <c r="Z243" s="38"/>
      <c r="AA243" s="38"/>
      <c r="AB243" s="38"/>
      <c r="AC243" s="38"/>
      <c r="AD243" s="38"/>
      <c r="AE243" s="38"/>
      <c r="AT243" s="17" t="s">
        <v>165</v>
      </c>
      <c r="AU243" s="17" t="s">
        <v>82</v>
      </c>
    </row>
    <row r="244" spans="1:51" s="13" customFormat="1" ht="12">
      <c r="A244" s="13"/>
      <c r="B244" s="236"/>
      <c r="C244" s="237"/>
      <c r="D244" s="232" t="s">
        <v>166</v>
      </c>
      <c r="E244" s="238" t="s">
        <v>19</v>
      </c>
      <c r="F244" s="239" t="s">
        <v>1858</v>
      </c>
      <c r="G244" s="237"/>
      <c r="H244" s="240">
        <v>4</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166</v>
      </c>
      <c r="AU244" s="246" t="s">
        <v>82</v>
      </c>
      <c r="AV244" s="13" t="s">
        <v>85</v>
      </c>
      <c r="AW244" s="13" t="s">
        <v>34</v>
      </c>
      <c r="AX244" s="13" t="s">
        <v>82</v>
      </c>
      <c r="AY244" s="246" t="s">
        <v>158</v>
      </c>
    </row>
    <row r="245" spans="1:65" s="2" customFormat="1" ht="33" customHeight="1">
      <c r="A245" s="38"/>
      <c r="B245" s="39"/>
      <c r="C245" s="219" t="s">
        <v>420</v>
      </c>
      <c r="D245" s="219" t="s">
        <v>159</v>
      </c>
      <c r="E245" s="220" t="s">
        <v>421</v>
      </c>
      <c r="F245" s="221" t="s">
        <v>422</v>
      </c>
      <c r="G245" s="222" t="s">
        <v>202</v>
      </c>
      <c r="H245" s="223">
        <v>1</v>
      </c>
      <c r="I245" s="224"/>
      <c r="J245" s="225">
        <f>ROUND(I245*H245,2)</f>
        <v>0</v>
      </c>
      <c r="K245" s="221" t="s">
        <v>19</v>
      </c>
      <c r="L245" s="44"/>
      <c r="M245" s="226" t="s">
        <v>19</v>
      </c>
      <c r="N245" s="227" t="s">
        <v>45</v>
      </c>
      <c r="O245" s="84"/>
      <c r="P245" s="228">
        <f>O245*H245</f>
        <v>0</v>
      </c>
      <c r="Q245" s="228">
        <v>0</v>
      </c>
      <c r="R245" s="228">
        <f>Q245*H245</f>
        <v>0</v>
      </c>
      <c r="S245" s="228">
        <v>0</v>
      </c>
      <c r="T245" s="229">
        <f>S245*H245</f>
        <v>0</v>
      </c>
      <c r="U245" s="38"/>
      <c r="V245" s="38"/>
      <c r="W245" s="38"/>
      <c r="X245" s="38"/>
      <c r="Y245" s="38"/>
      <c r="Z245" s="38"/>
      <c r="AA245" s="38"/>
      <c r="AB245" s="38"/>
      <c r="AC245" s="38"/>
      <c r="AD245" s="38"/>
      <c r="AE245" s="38"/>
      <c r="AR245" s="230" t="s">
        <v>236</v>
      </c>
      <c r="AT245" s="230" t="s">
        <v>159</v>
      </c>
      <c r="AU245" s="230" t="s">
        <v>82</v>
      </c>
      <c r="AY245" s="17" t="s">
        <v>158</v>
      </c>
      <c r="BE245" s="231">
        <f>IF(N245="základní",J245,0)</f>
        <v>0</v>
      </c>
      <c r="BF245" s="231">
        <f>IF(N245="snížená",J245,0)</f>
        <v>0</v>
      </c>
      <c r="BG245" s="231">
        <f>IF(N245="zákl. přenesená",J245,0)</f>
        <v>0</v>
      </c>
      <c r="BH245" s="231">
        <f>IF(N245="sníž. přenesená",J245,0)</f>
        <v>0</v>
      </c>
      <c r="BI245" s="231">
        <f>IF(N245="nulová",J245,0)</f>
        <v>0</v>
      </c>
      <c r="BJ245" s="17" t="s">
        <v>82</v>
      </c>
      <c r="BK245" s="231">
        <f>ROUND(I245*H245,2)</f>
        <v>0</v>
      </c>
      <c r="BL245" s="17" t="s">
        <v>236</v>
      </c>
      <c r="BM245" s="230" t="s">
        <v>423</v>
      </c>
    </row>
    <row r="246" spans="1:47" s="2" customFormat="1" ht="12">
      <c r="A246" s="38"/>
      <c r="B246" s="39"/>
      <c r="C246" s="40"/>
      <c r="D246" s="232" t="s">
        <v>165</v>
      </c>
      <c r="E246" s="40"/>
      <c r="F246" s="233" t="s">
        <v>422</v>
      </c>
      <c r="G246" s="40"/>
      <c r="H246" s="40"/>
      <c r="I246" s="136"/>
      <c r="J246" s="40"/>
      <c r="K246" s="40"/>
      <c r="L246" s="44"/>
      <c r="M246" s="234"/>
      <c r="N246" s="235"/>
      <c r="O246" s="84"/>
      <c r="P246" s="84"/>
      <c r="Q246" s="84"/>
      <c r="R246" s="84"/>
      <c r="S246" s="84"/>
      <c r="T246" s="85"/>
      <c r="U246" s="38"/>
      <c r="V246" s="38"/>
      <c r="W246" s="38"/>
      <c r="X246" s="38"/>
      <c r="Y246" s="38"/>
      <c r="Z246" s="38"/>
      <c r="AA246" s="38"/>
      <c r="AB246" s="38"/>
      <c r="AC246" s="38"/>
      <c r="AD246" s="38"/>
      <c r="AE246" s="38"/>
      <c r="AT246" s="17" t="s">
        <v>165</v>
      </c>
      <c r="AU246" s="17" t="s">
        <v>82</v>
      </c>
    </row>
    <row r="247" spans="1:51" s="13" customFormat="1" ht="12">
      <c r="A247" s="13"/>
      <c r="B247" s="236"/>
      <c r="C247" s="237"/>
      <c r="D247" s="232" t="s">
        <v>166</v>
      </c>
      <c r="E247" s="238" t="s">
        <v>19</v>
      </c>
      <c r="F247" s="239" t="s">
        <v>1854</v>
      </c>
      <c r="G247" s="237"/>
      <c r="H247" s="240">
        <v>1</v>
      </c>
      <c r="I247" s="241"/>
      <c r="J247" s="237"/>
      <c r="K247" s="237"/>
      <c r="L247" s="242"/>
      <c r="M247" s="243"/>
      <c r="N247" s="244"/>
      <c r="O247" s="244"/>
      <c r="P247" s="244"/>
      <c r="Q247" s="244"/>
      <c r="R247" s="244"/>
      <c r="S247" s="244"/>
      <c r="T247" s="245"/>
      <c r="U247" s="13"/>
      <c r="V247" s="13"/>
      <c r="W247" s="13"/>
      <c r="X247" s="13"/>
      <c r="Y247" s="13"/>
      <c r="Z247" s="13"/>
      <c r="AA247" s="13"/>
      <c r="AB247" s="13"/>
      <c r="AC247" s="13"/>
      <c r="AD247" s="13"/>
      <c r="AE247" s="13"/>
      <c r="AT247" s="246" t="s">
        <v>166</v>
      </c>
      <c r="AU247" s="246" t="s">
        <v>82</v>
      </c>
      <c r="AV247" s="13" t="s">
        <v>85</v>
      </c>
      <c r="AW247" s="13" t="s">
        <v>34</v>
      </c>
      <c r="AX247" s="13" t="s">
        <v>82</v>
      </c>
      <c r="AY247" s="246" t="s">
        <v>158</v>
      </c>
    </row>
    <row r="248" spans="1:65" s="2" customFormat="1" ht="21.75" customHeight="1">
      <c r="A248" s="38"/>
      <c r="B248" s="39"/>
      <c r="C248" s="219" t="s">
        <v>425</v>
      </c>
      <c r="D248" s="219" t="s">
        <v>159</v>
      </c>
      <c r="E248" s="220" t="s">
        <v>426</v>
      </c>
      <c r="F248" s="221" t="s">
        <v>427</v>
      </c>
      <c r="G248" s="222" t="s">
        <v>162</v>
      </c>
      <c r="H248" s="223">
        <v>63</v>
      </c>
      <c r="I248" s="224"/>
      <c r="J248" s="225">
        <f>ROUND(I248*H248,2)</f>
        <v>0</v>
      </c>
      <c r="K248" s="221" t="s">
        <v>19</v>
      </c>
      <c r="L248" s="44"/>
      <c r="M248" s="226" t="s">
        <v>19</v>
      </c>
      <c r="N248" s="227" t="s">
        <v>45</v>
      </c>
      <c r="O248" s="84"/>
      <c r="P248" s="228">
        <f>O248*H248</f>
        <v>0</v>
      </c>
      <c r="Q248" s="228">
        <v>0</v>
      </c>
      <c r="R248" s="228">
        <f>Q248*H248</f>
        <v>0</v>
      </c>
      <c r="S248" s="228">
        <v>0</v>
      </c>
      <c r="T248" s="229">
        <f>S248*H248</f>
        <v>0</v>
      </c>
      <c r="U248" s="38"/>
      <c r="V248" s="38"/>
      <c r="W248" s="38"/>
      <c r="X248" s="38"/>
      <c r="Y248" s="38"/>
      <c r="Z248" s="38"/>
      <c r="AA248" s="38"/>
      <c r="AB248" s="38"/>
      <c r="AC248" s="38"/>
      <c r="AD248" s="38"/>
      <c r="AE248" s="38"/>
      <c r="AR248" s="230" t="s">
        <v>236</v>
      </c>
      <c r="AT248" s="230" t="s">
        <v>159</v>
      </c>
      <c r="AU248" s="230" t="s">
        <v>82</v>
      </c>
      <c r="AY248" s="17" t="s">
        <v>158</v>
      </c>
      <c r="BE248" s="231">
        <f>IF(N248="základní",J248,0)</f>
        <v>0</v>
      </c>
      <c r="BF248" s="231">
        <f>IF(N248="snížená",J248,0)</f>
        <v>0</v>
      </c>
      <c r="BG248" s="231">
        <f>IF(N248="zákl. přenesená",J248,0)</f>
        <v>0</v>
      </c>
      <c r="BH248" s="231">
        <f>IF(N248="sníž. přenesená",J248,0)</f>
        <v>0</v>
      </c>
      <c r="BI248" s="231">
        <f>IF(N248="nulová",J248,0)</f>
        <v>0</v>
      </c>
      <c r="BJ248" s="17" t="s">
        <v>82</v>
      </c>
      <c r="BK248" s="231">
        <f>ROUND(I248*H248,2)</f>
        <v>0</v>
      </c>
      <c r="BL248" s="17" t="s">
        <v>236</v>
      </c>
      <c r="BM248" s="230" t="s">
        <v>428</v>
      </c>
    </row>
    <row r="249" spans="1:47" s="2" customFormat="1" ht="12">
      <c r="A249" s="38"/>
      <c r="B249" s="39"/>
      <c r="C249" s="40"/>
      <c r="D249" s="232" t="s">
        <v>165</v>
      </c>
      <c r="E249" s="40"/>
      <c r="F249" s="233" t="s">
        <v>427</v>
      </c>
      <c r="G249" s="40"/>
      <c r="H249" s="40"/>
      <c r="I249" s="136"/>
      <c r="J249" s="40"/>
      <c r="K249" s="40"/>
      <c r="L249" s="44"/>
      <c r="M249" s="234"/>
      <c r="N249" s="235"/>
      <c r="O249" s="84"/>
      <c r="P249" s="84"/>
      <c r="Q249" s="84"/>
      <c r="R249" s="84"/>
      <c r="S249" s="84"/>
      <c r="T249" s="85"/>
      <c r="U249" s="38"/>
      <c r="V249" s="38"/>
      <c r="W249" s="38"/>
      <c r="X249" s="38"/>
      <c r="Y249" s="38"/>
      <c r="Z249" s="38"/>
      <c r="AA249" s="38"/>
      <c r="AB249" s="38"/>
      <c r="AC249" s="38"/>
      <c r="AD249" s="38"/>
      <c r="AE249" s="38"/>
      <c r="AT249" s="17" t="s">
        <v>165</v>
      </c>
      <c r="AU249" s="17" t="s">
        <v>82</v>
      </c>
    </row>
    <row r="250" spans="1:65" s="2" customFormat="1" ht="16.5" customHeight="1">
      <c r="A250" s="38"/>
      <c r="B250" s="39"/>
      <c r="C250" s="259" t="s">
        <v>429</v>
      </c>
      <c r="D250" s="259" t="s">
        <v>199</v>
      </c>
      <c r="E250" s="260" t="s">
        <v>430</v>
      </c>
      <c r="F250" s="261" t="s">
        <v>431</v>
      </c>
      <c r="G250" s="262" t="s">
        <v>162</v>
      </c>
      <c r="H250" s="263">
        <v>72.45</v>
      </c>
      <c r="I250" s="264"/>
      <c r="J250" s="265">
        <f>ROUND(I250*H250,2)</f>
        <v>0</v>
      </c>
      <c r="K250" s="261" t="s">
        <v>19</v>
      </c>
      <c r="L250" s="266"/>
      <c r="M250" s="267" t="s">
        <v>19</v>
      </c>
      <c r="N250" s="268" t="s">
        <v>45</v>
      </c>
      <c r="O250" s="84"/>
      <c r="P250" s="228">
        <f>O250*H250</f>
        <v>0</v>
      </c>
      <c r="Q250" s="228">
        <v>0.00012</v>
      </c>
      <c r="R250" s="228">
        <f>Q250*H250</f>
        <v>0.008694</v>
      </c>
      <c r="S250" s="228">
        <v>0</v>
      </c>
      <c r="T250" s="229">
        <f>S250*H250</f>
        <v>0</v>
      </c>
      <c r="U250" s="38"/>
      <c r="V250" s="38"/>
      <c r="W250" s="38"/>
      <c r="X250" s="38"/>
      <c r="Y250" s="38"/>
      <c r="Z250" s="38"/>
      <c r="AA250" s="38"/>
      <c r="AB250" s="38"/>
      <c r="AC250" s="38"/>
      <c r="AD250" s="38"/>
      <c r="AE250" s="38"/>
      <c r="AR250" s="230" t="s">
        <v>241</v>
      </c>
      <c r="AT250" s="230" t="s">
        <v>199</v>
      </c>
      <c r="AU250" s="230" t="s">
        <v>82</v>
      </c>
      <c r="AY250" s="17" t="s">
        <v>158</v>
      </c>
      <c r="BE250" s="231">
        <f>IF(N250="základní",J250,0)</f>
        <v>0</v>
      </c>
      <c r="BF250" s="231">
        <f>IF(N250="snížená",J250,0)</f>
        <v>0</v>
      </c>
      <c r="BG250" s="231">
        <f>IF(N250="zákl. přenesená",J250,0)</f>
        <v>0</v>
      </c>
      <c r="BH250" s="231">
        <f>IF(N250="sníž. přenesená",J250,0)</f>
        <v>0</v>
      </c>
      <c r="BI250" s="231">
        <f>IF(N250="nulová",J250,0)</f>
        <v>0</v>
      </c>
      <c r="BJ250" s="17" t="s">
        <v>82</v>
      </c>
      <c r="BK250" s="231">
        <f>ROUND(I250*H250,2)</f>
        <v>0</v>
      </c>
      <c r="BL250" s="17" t="s">
        <v>236</v>
      </c>
      <c r="BM250" s="230" t="s">
        <v>432</v>
      </c>
    </row>
    <row r="251" spans="1:47" s="2" customFormat="1" ht="12">
      <c r="A251" s="38"/>
      <c r="B251" s="39"/>
      <c r="C251" s="40"/>
      <c r="D251" s="232" t="s">
        <v>165</v>
      </c>
      <c r="E251" s="40"/>
      <c r="F251" s="233" t="s">
        <v>431</v>
      </c>
      <c r="G251" s="40"/>
      <c r="H251" s="40"/>
      <c r="I251" s="136"/>
      <c r="J251" s="40"/>
      <c r="K251" s="40"/>
      <c r="L251" s="44"/>
      <c r="M251" s="234"/>
      <c r="N251" s="235"/>
      <c r="O251" s="84"/>
      <c r="P251" s="84"/>
      <c r="Q251" s="84"/>
      <c r="R251" s="84"/>
      <c r="S251" s="84"/>
      <c r="T251" s="85"/>
      <c r="U251" s="38"/>
      <c r="V251" s="38"/>
      <c r="W251" s="38"/>
      <c r="X251" s="38"/>
      <c r="Y251" s="38"/>
      <c r="Z251" s="38"/>
      <c r="AA251" s="38"/>
      <c r="AB251" s="38"/>
      <c r="AC251" s="38"/>
      <c r="AD251" s="38"/>
      <c r="AE251" s="38"/>
      <c r="AT251" s="17" t="s">
        <v>165</v>
      </c>
      <c r="AU251" s="17" t="s">
        <v>82</v>
      </c>
    </row>
    <row r="252" spans="1:51" s="13" customFormat="1" ht="12">
      <c r="A252" s="13"/>
      <c r="B252" s="236"/>
      <c r="C252" s="237"/>
      <c r="D252" s="232" t="s">
        <v>166</v>
      </c>
      <c r="E252" s="238" t="s">
        <v>19</v>
      </c>
      <c r="F252" s="239" t="s">
        <v>1859</v>
      </c>
      <c r="G252" s="237"/>
      <c r="H252" s="240">
        <v>63</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166</v>
      </c>
      <c r="AU252" s="246" t="s">
        <v>82</v>
      </c>
      <c r="AV252" s="13" t="s">
        <v>85</v>
      </c>
      <c r="AW252" s="13" t="s">
        <v>34</v>
      </c>
      <c r="AX252" s="13" t="s">
        <v>82</v>
      </c>
      <c r="AY252" s="246" t="s">
        <v>158</v>
      </c>
    </row>
    <row r="253" spans="1:51" s="13" customFormat="1" ht="12">
      <c r="A253" s="13"/>
      <c r="B253" s="236"/>
      <c r="C253" s="237"/>
      <c r="D253" s="232" t="s">
        <v>166</v>
      </c>
      <c r="E253" s="237"/>
      <c r="F253" s="239" t="s">
        <v>1860</v>
      </c>
      <c r="G253" s="237"/>
      <c r="H253" s="240">
        <v>72.45</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166</v>
      </c>
      <c r="AU253" s="246" t="s">
        <v>82</v>
      </c>
      <c r="AV253" s="13" t="s">
        <v>85</v>
      </c>
      <c r="AW253" s="13" t="s">
        <v>4</v>
      </c>
      <c r="AX253" s="13" t="s">
        <v>82</v>
      </c>
      <c r="AY253" s="246" t="s">
        <v>158</v>
      </c>
    </row>
    <row r="254" spans="1:65" s="2" customFormat="1" ht="21.75" customHeight="1">
      <c r="A254" s="38"/>
      <c r="B254" s="39"/>
      <c r="C254" s="219" t="s">
        <v>435</v>
      </c>
      <c r="D254" s="219" t="s">
        <v>159</v>
      </c>
      <c r="E254" s="220" t="s">
        <v>436</v>
      </c>
      <c r="F254" s="221" t="s">
        <v>437</v>
      </c>
      <c r="G254" s="222" t="s">
        <v>162</v>
      </c>
      <c r="H254" s="223">
        <v>360</v>
      </c>
      <c r="I254" s="224"/>
      <c r="J254" s="225">
        <f>ROUND(I254*H254,2)</f>
        <v>0</v>
      </c>
      <c r="K254" s="221" t="s">
        <v>213</v>
      </c>
      <c r="L254" s="44"/>
      <c r="M254" s="226" t="s">
        <v>19</v>
      </c>
      <c r="N254" s="227" t="s">
        <v>45</v>
      </c>
      <c r="O254" s="84"/>
      <c r="P254" s="228">
        <f>O254*H254</f>
        <v>0</v>
      </c>
      <c r="Q254" s="228">
        <v>0</v>
      </c>
      <c r="R254" s="228">
        <f>Q254*H254</f>
        <v>0</v>
      </c>
      <c r="S254" s="228">
        <v>0</v>
      </c>
      <c r="T254" s="229">
        <f>S254*H254</f>
        <v>0</v>
      </c>
      <c r="U254" s="38"/>
      <c r="V254" s="38"/>
      <c r="W254" s="38"/>
      <c r="X254" s="38"/>
      <c r="Y254" s="38"/>
      <c r="Z254" s="38"/>
      <c r="AA254" s="38"/>
      <c r="AB254" s="38"/>
      <c r="AC254" s="38"/>
      <c r="AD254" s="38"/>
      <c r="AE254" s="38"/>
      <c r="AR254" s="230" t="s">
        <v>236</v>
      </c>
      <c r="AT254" s="230" t="s">
        <v>159</v>
      </c>
      <c r="AU254" s="230" t="s">
        <v>82</v>
      </c>
      <c r="AY254" s="17" t="s">
        <v>158</v>
      </c>
      <c r="BE254" s="231">
        <f>IF(N254="základní",J254,0)</f>
        <v>0</v>
      </c>
      <c r="BF254" s="231">
        <f>IF(N254="snížená",J254,0)</f>
        <v>0</v>
      </c>
      <c r="BG254" s="231">
        <f>IF(N254="zákl. přenesená",J254,0)</f>
        <v>0</v>
      </c>
      <c r="BH254" s="231">
        <f>IF(N254="sníž. přenesená",J254,0)</f>
        <v>0</v>
      </c>
      <c r="BI254" s="231">
        <f>IF(N254="nulová",J254,0)</f>
        <v>0</v>
      </c>
      <c r="BJ254" s="17" t="s">
        <v>82</v>
      </c>
      <c r="BK254" s="231">
        <f>ROUND(I254*H254,2)</f>
        <v>0</v>
      </c>
      <c r="BL254" s="17" t="s">
        <v>236</v>
      </c>
      <c r="BM254" s="230" t="s">
        <v>438</v>
      </c>
    </row>
    <row r="255" spans="1:47" s="2" customFormat="1" ht="12">
      <c r="A255" s="38"/>
      <c r="B255" s="39"/>
      <c r="C255" s="40"/>
      <c r="D255" s="232" t="s">
        <v>165</v>
      </c>
      <c r="E255" s="40"/>
      <c r="F255" s="233" t="s">
        <v>437</v>
      </c>
      <c r="G255" s="40"/>
      <c r="H255" s="40"/>
      <c r="I255" s="136"/>
      <c r="J255" s="40"/>
      <c r="K255" s="40"/>
      <c r="L255" s="44"/>
      <c r="M255" s="234"/>
      <c r="N255" s="235"/>
      <c r="O255" s="84"/>
      <c r="P255" s="84"/>
      <c r="Q255" s="84"/>
      <c r="R255" s="84"/>
      <c r="S255" s="84"/>
      <c r="T255" s="85"/>
      <c r="U255" s="38"/>
      <c r="V255" s="38"/>
      <c r="W255" s="38"/>
      <c r="X255" s="38"/>
      <c r="Y255" s="38"/>
      <c r="Z255" s="38"/>
      <c r="AA255" s="38"/>
      <c r="AB255" s="38"/>
      <c r="AC255" s="38"/>
      <c r="AD255" s="38"/>
      <c r="AE255" s="38"/>
      <c r="AT255" s="17" t="s">
        <v>165</v>
      </c>
      <c r="AU255" s="17" t="s">
        <v>82</v>
      </c>
    </row>
    <row r="256" spans="1:65" s="2" customFormat="1" ht="16.5" customHeight="1">
      <c r="A256" s="38"/>
      <c r="B256" s="39"/>
      <c r="C256" s="259" t="s">
        <v>439</v>
      </c>
      <c r="D256" s="259" t="s">
        <v>199</v>
      </c>
      <c r="E256" s="260" t="s">
        <v>440</v>
      </c>
      <c r="F256" s="261" t="s">
        <v>441</v>
      </c>
      <c r="G256" s="262" t="s">
        <v>162</v>
      </c>
      <c r="H256" s="263">
        <v>396.75</v>
      </c>
      <c r="I256" s="264"/>
      <c r="J256" s="265">
        <f>ROUND(I256*H256,2)</f>
        <v>0</v>
      </c>
      <c r="K256" s="261" t="s">
        <v>19</v>
      </c>
      <c r="L256" s="266"/>
      <c r="M256" s="267" t="s">
        <v>19</v>
      </c>
      <c r="N256" s="268" t="s">
        <v>45</v>
      </c>
      <c r="O256" s="84"/>
      <c r="P256" s="228">
        <f>O256*H256</f>
        <v>0</v>
      </c>
      <c r="Q256" s="228">
        <v>0</v>
      </c>
      <c r="R256" s="228">
        <f>Q256*H256</f>
        <v>0</v>
      </c>
      <c r="S256" s="228">
        <v>0</v>
      </c>
      <c r="T256" s="229">
        <f>S256*H256</f>
        <v>0</v>
      </c>
      <c r="U256" s="38"/>
      <c r="V256" s="38"/>
      <c r="W256" s="38"/>
      <c r="X256" s="38"/>
      <c r="Y256" s="38"/>
      <c r="Z256" s="38"/>
      <c r="AA256" s="38"/>
      <c r="AB256" s="38"/>
      <c r="AC256" s="38"/>
      <c r="AD256" s="38"/>
      <c r="AE256" s="38"/>
      <c r="AR256" s="230" t="s">
        <v>241</v>
      </c>
      <c r="AT256" s="230" t="s">
        <v>199</v>
      </c>
      <c r="AU256" s="230" t="s">
        <v>82</v>
      </c>
      <c r="AY256" s="17" t="s">
        <v>158</v>
      </c>
      <c r="BE256" s="231">
        <f>IF(N256="základní",J256,0)</f>
        <v>0</v>
      </c>
      <c r="BF256" s="231">
        <f>IF(N256="snížená",J256,0)</f>
        <v>0</v>
      </c>
      <c r="BG256" s="231">
        <f>IF(N256="zákl. přenesená",J256,0)</f>
        <v>0</v>
      </c>
      <c r="BH256" s="231">
        <f>IF(N256="sníž. přenesená",J256,0)</f>
        <v>0</v>
      </c>
      <c r="BI256" s="231">
        <f>IF(N256="nulová",J256,0)</f>
        <v>0</v>
      </c>
      <c r="BJ256" s="17" t="s">
        <v>82</v>
      </c>
      <c r="BK256" s="231">
        <f>ROUND(I256*H256,2)</f>
        <v>0</v>
      </c>
      <c r="BL256" s="17" t="s">
        <v>236</v>
      </c>
      <c r="BM256" s="230" t="s">
        <v>442</v>
      </c>
    </row>
    <row r="257" spans="1:47" s="2" customFormat="1" ht="12">
      <c r="A257" s="38"/>
      <c r="B257" s="39"/>
      <c r="C257" s="40"/>
      <c r="D257" s="232" t="s">
        <v>165</v>
      </c>
      <c r="E257" s="40"/>
      <c r="F257" s="233" t="s">
        <v>441</v>
      </c>
      <c r="G257" s="40"/>
      <c r="H257" s="40"/>
      <c r="I257" s="136"/>
      <c r="J257" s="40"/>
      <c r="K257" s="40"/>
      <c r="L257" s="44"/>
      <c r="M257" s="234"/>
      <c r="N257" s="235"/>
      <c r="O257" s="84"/>
      <c r="P257" s="84"/>
      <c r="Q257" s="84"/>
      <c r="R257" s="84"/>
      <c r="S257" s="84"/>
      <c r="T257" s="85"/>
      <c r="U257" s="38"/>
      <c r="V257" s="38"/>
      <c r="W257" s="38"/>
      <c r="X257" s="38"/>
      <c r="Y257" s="38"/>
      <c r="Z257" s="38"/>
      <c r="AA257" s="38"/>
      <c r="AB257" s="38"/>
      <c r="AC257" s="38"/>
      <c r="AD257" s="38"/>
      <c r="AE257" s="38"/>
      <c r="AT257" s="17" t="s">
        <v>165</v>
      </c>
      <c r="AU257" s="17" t="s">
        <v>82</v>
      </c>
    </row>
    <row r="258" spans="1:51" s="13" customFormat="1" ht="12">
      <c r="A258" s="13"/>
      <c r="B258" s="236"/>
      <c r="C258" s="237"/>
      <c r="D258" s="232" t="s">
        <v>166</v>
      </c>
      <c r="E258" s="238" t="s">
        <v>19</v>
      </c>
      <c r="F258" s="239" t="s">
        <v>1861</v>
      </c>
      <c r="G258" s="237"/>
      <c r="H258" s="240">
        <v>345</v>
      </c>
      <c r="I258" s="241"/>
      <c r="J258" s="237"/>
      <c r="K258" s="237"/>
      <c r="L258" s="242"/>
      <c r="M258" s="243"/>
      <c r="N258" s="244"/>
      <c r="O258" s="244"/>
      <c r="P258" s="244"/>
      <c r="Q258" s="244"/>
      <c r="R258" s="244"/>
      <c r="S258" s="244"/>
      <c r="T258" s="245"/>
      <c r="U258" s="13"/>
      <c r="V258" s="13"/>
      <c r="W258" s="13"/>
      <c r="X258" s="13"/>
      <c r="Y258" s="13"/>
      <c r="Z258" s="13"/>
      <c r="AA258" s="13"/>
      <c r="AB258" s="13"/>
      <c r="AC258" s="13"/>
      <c r="AD258" s="13"/>
      <c r="AE258" s="13"/>
      <c r="AT258" s="246" t="s">
        <v>166</v>
      </c>
      <c r="AU258" s="246" t="s">
        <v>82</v>
      </c>
      <c r="AV258" s="13" t="s">
        <v>85</v>
      </c>
      <c r="AW258" s="13" t="s">
        <v>34</v>
      </c>
      <c r="AX258" s="13" t="s">
        <v>82</v>
      </c>
      <c r="AY258" s="246" t="s">
        <v>158</v>
      </c>
    </row>
    <row r="259" spans="1:51" s="13" customFormat="1" ht="12">
      <c r="A259" s="13"/>
      <c r="B259" s="236"/>
      <c r="C259" s="237"/>
      <c r="D259" s="232" t="s">
        <v>166</v>
      </c>
      <c r="E259" s="237"/>
      <c r="F259" s="239" t="s">
        <v>1862</v>
      </c>
      <c r="G259" s="237"/>
      <c r="H259" s="240">
        <v>396.75</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166</v>
      </c>
      <c r="AU259" s="246" t="s">
        <v>82</v>
      </c>
      <c r="AV259" s="13" t="s">
        <v>85</v>
      </c>
      <c r="AW259" s="13" t="s">
        <v>4</v>
      </c>
      <c r="AX259" s="13" t="s">
        <v>82</v>
      </c>
      <c r="AY259" s="246" t="s">
        <v>158</v>
      </c>
    </row>
    <row r="260" spans="1:65" s="2" customFormat="1" ht="16.5" customHeight="1">
      <c r="A260" s="38"/>
      <c r="B260" s="39"/>
      <c r="C260" s="259" t="s">
        <v>445</v>
      </c>
      <c r="D260" s="259" t="s">
        <v>199</v>
      </c>
      <c r="E260" s="260" t="s">
        <v>446</v>
      </c>
      <c r="F260" s="261" t="s">
        <v>447</v>
      </c>
      <c r="G260" s="262" t="s">
        <v>162</v>
      </c>
      <c r="H260" s="263">
        <v>17.25</v>
      </c>
      <c r="I260" s="264"/>
      <c r="J260" s="265">
        <f>ROUND(I260*H260,2)</f>
        <v>0</v>
      </c>
      <c r="K260" s="261" t="s">
        <v>19</v>
      </c>
      <c r="L260" s="266"/>
      <c r="M260" s="267" t="s">
        <v>19</v>
      </c>
      <c r="N260" s="268" t="s">
        <v>45</v>
      </c>
      <c r="O260" s="84"/>
      <c r="P260" s="228">
        <f>O260*H260</f>
        <v>0</v>
      </c>
      <c r="Q260" s="228">
        <v>0</v>
      </c>
      <c r="R260" s="228">
        <f>Q260*H260</f>
        <v>0</v>
      </c>
      <c r="S260" s="228">
        <v>0</v>
      </c>
      <c r="T260" s="229">
        <f>S260*H260</f>
        <v>0</v>
      </c>
      <c r="U260" s="38"/>
      <c r="V260" s="38"/>
      <c r="W260" s="38"/>
      <c r="X260" s="38"/>
      <c r="Y260" s="38"/>
      <c r="Z260" s="38"/>
      <c r="AA260" s="38"/>
      <c r="AB260" s="38"/>
      <c r="AC260" s="38"/>
      <c r="AD260" s="38"/>
      <c r="AE260" s="38"/>
      <c r="AR260" s="230" t="s">
        <v>241</v>
      </c>
      <c r="AT260" s="230" t="s">
        <v>199</v>
      </c>
      <c r="AU260" s="230" t="s">
        <v>82</v>
      </c>
      <c r="AY260" s="17" t="s">
        <v>158</v>
      </c>
      <c r="BE260" s="231">
        <f>IF(N260="základní",J260,0)</f>
        <v>0</v>
      </c>
      <c r="BF260" s="231">
        <f>IF(N260="snížená",J260,0)</f>
        <v>0</v>
      </c>
      <c r="BG260" s="231">
        <f>IF(N260="zákl. přenesená",J260,0)</f>
        <v>0</v>
      </c>
      <c r="BH260" s="231">
        <f>IF(N260="sníž. přenesená",J260,0)</f>
        <v>0</v>
      </c>
      <c r="BI260" s="231">
        <f>IF(N260="nulová",J260,0)</f>
        <v>0</v>
      </c>
      <c r="BJ260" s="17" t="s">
        <v>82</v>
      </c>
      <c r="BK260" s="231">
        <f>ROUND(I260*H260,2)</f>
        <v>0</v>
      </c>
      <c r="BL260" s="17" t="s">
        <v>236</v>
      </c>
      <c r="BM260" s="230" t="s">
        <v>448</v>
      </c>
    </row>
    <row r="261" spans="1:47" s="2" customFormat="1" ht="12">
      <c r="A261" s="38"/>
      <c r="B261" s="39"/>
      <c r="C261" s="40"/>
      <c r="D261" s="232" t="s">
        <v>165</v>
      </c>
      <c r="E261" s="40"/>
      <c r="F261" s="233" t="s">
        <v>447</v>
      </c>
      <c r="G261" s="40"/>
      <c r="H261" s="40"/>
      <c r="I261" s="136"/>
      <c r="J261" s="40"/>
      <c r="K261" s="40"/>
      <c r="L261" s="44"/>
      <c r="M261" s="234"/>
      <c r="N261" s="235"/>
      <c r="O261" s="84"/>
      <c r="P261" s="84"/>
      <c r="Q261" s="84"/>
      <c r="R261" s="84"/>
      <c r="S261" s="84"/>
      <c r="T261" s="85"/>
      <c r="U261" s="38"/>
      <c r="V261" s="38"/>
      <c r="W261" s="38"/>
      <c r="X261" s="38"/>
      <c r="Y261" s="38"/>
      <c r="Z261" s="38"/>
      <c r="AA261" s="38"/>
      <c r="AB261" s="38"/>
      <c r="AC261" s="38"/>
      <c r="AD261" s="38"/>
      <c r="AE261" s="38"/>
      <c r="AT261" s="17" t="s">
        <v>165</v>
      </c>
      <c r="AU261" s="17" t="s">
        <v>82</v>
      </c>
    </row>
    <row r="262" spans="1:51" s="13" customFormat="1" ht="12">
      <c r="A262" s="13"/>
      <c r="B262" s="236"/>
      <c r="C262" s="237"/>
      <c r="D262" s="232" t="s">
        <v>166</v>
      </c>
      <c r="E262" s="238" t="s">
        <v>19</v>
      </c>
      <c r="F262" s="239" t="s">
        <v>1863</v>
      </c>
      <c r="G262" s="237"/>
      <c r="H262" s="240">
        <v>15</v>
      </c>
      <c r="I262" s="241"/>
      <c r="J262" s="237"/>
      <c r="K262" s="237"/>
      <c r="L262" s="242"/>
      <c r="M262" s="243"/>
      <c r="N262" s="244"/>
      <c r="O262" s="244"/>
      <c r="P262" s="244"/>
      <c r="Q262" s="244"/>
      <c r="R262" s="244"/>
      <c r="S262" s="244"/>
      <c r="T262" s="245"/>
      <c r="U262" s="13"/>
      <c r="V262" s="13"/>
      <c r="W262" s="13"/>
      <c r="X262" s="13"/>
      <c r="Y262" s="13"/>
      <c r="Z262" s="13"/>
      <c r="AA262" s="13"/>
      <c r="AB262" s="13"/>
      <c r="AC262" s="13"/>
      <c r="AD262" s="13"/>
      <c r="AE262" s="13"/>
      <c r="AT262" s="246" t="s">
        <v>166</v>
      </c>
      <c r="AU262" s="246" t="s">
        <v>82</v>
      </c>
      <c r="AV262" s="13" t="s">
        <v>85</v>
      </c>
      <c r="AW262" s="13" t="s">
        <v>34</v>
      </c>
      <c r="AX262" s="13" t="s">
        <v>82</v>
      </c>
      <c r="AY262" s="246" t="s">
        <v>158</v>
      </c>
    </row>
    <row r="263" spans="1:51" s="13" customFormat="1" ht="12">
      <c r="A263" s="13"/>
      <c r="B263" s="236"/>
      <c r="C263" s="237"/>
      <c r="D263" s="232" t="s">
        <v>166</v>
      </c>
      <c r="E263" s="237"/>
      <c r="F263" s="239" t="s">
        <v>1346</v>
      </c>
      <c r="G263" s="237"/>
      <c r="H263" s="240">
        <v>17.25</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166</v>
      </c>
      <c r="AU263" s="246" t="s">
        <v>82</v>
      </c>
      <c r="AV263" s="13" t="s">
        <v>85</v>
      </c>
      <c r="AW263" s="13" t="s">
        <v>4</v>
      </c>
      <c r="AX263" s="13" t="s">
        <v>82</v>
      </c>
      <c r="AY263" s="246" t="s">
        <v>158</v>
      </c>
    </row>
    <row r="264" spans="1:65" s="2" customFormat="1" ht="21.75" customHeight="1">
      <c r="A264" s="38"/>
      <c r="B264" s="39"/>
      <c r="C264" s="219" t="s">
        <v>450</v>
      </c>
      <c r="D264" s="219" t="s">
        <v>159</v>
      </c>
      <c r="E264" s="220" t="s">
        <v>451</v>
      </c>
      <c r="F264" s="221" t="s">
        <v>452</v>
      </c>
      <c r="G264" s="222" t="s">
        <v>162</v>
      </c>
      <c r="H264" s="223">
        <v>10</v>
      </c>
      <c r="I264" s="224"/>
      <c r="J264" s="225">
        <f>ROUND(I264*H264,2)</f>
        <v>0</v>
      </c>
      <c r="K264" s="221" t="s">
        <v>19</v>
      </c>
      <c r="L264" s="44"/>
      <c r="M264" s="226" t="s">
        <v>19</v>
      </c>
      <c r="N264" s="227" t="s">
        <v>45</v>
      </c>
      <c r="O264" s="84"/>
      <c r="P264" s="228">
        <f>O264*H264</f>
        <v>0</v>
      </c>
      <c r="Q264" s="228">
        <v>0</v>
      </c>
      <c r="R264" s="228">
        <f>Q264*H264</f>
        <v>0</v>
      </c>
      <c r="S264" s="228">
        <v>0</v>
      </c>
      <c r="T264" s="229">
        <f>S264*H264</f>
        <v>0</v>
      </c>
      <c r="U264" s="38"/>
      <c r="V264" s="38"/>
      <c r="W264" s="38"/>
      <c r="X264" s="38"/>
      <c r="Y264" s="38"/>
      <c r="Z264" s="38"/>
      <c r="AA264" s="38"/>
      <c r="AB264" s="38"/>
      <c r="AC264" s="38"/>
      <c r="AD264" s="38"/>
      <c r="AE264" s="38"/>
      <c r="AR264" s="230" t="s">
        <v>236</v>
      </c>
      <c r="AT264" s="230" t="s">
        <v>159</v>
      </c>
      <c r="AU264" s="230" t="s">
        <v>82</v>
      </c>
      <c r="AY264" s="17" t="s">
        <v>158</v>
      </c>
      <c r="BE264" s="231">
        <f>IF(N264="základní",J264,0)</f>
        <v>0</v>
      </c>
      <c r="BF264" s="231">
        <f>IF(N264="snížená",J264,0)</f>
        <v>0</v>
      </c>
      <c r="BG264" s="231">
        <f>IF(N264="zákl. přenesená",J264,0)</f>
        <v>0</v>
      </c>
      <c r="BH264" s="231">
        <f>IF(N264="sníž. přenesená",J264,0)</f>
        <v>0</v>
      </c>
      <c r="BI264" s="231">
        <f>IF(N264="nulová",J264,0)</f>
        <v>0</v>
      </c>
      <c r="BJ264" s="17" t="s">
        <v>82</v>
      </c>
      <c r="BK264" s="231">
        <f>ROUND(I264*H264,2)</f>
        <v>0</v>
      </c>
      <c r="BL264" s="17" t="s">
        <v>236</v>
      </c>
      <c r="BM264" s="230" t="s">
        <v>453</v>
      </c>
    </row>
    <row r="265" spans="1:47" s="2" customFormat="1" ht="12">
      <c r="A265" s="38"/>
      <c r="B265" s="39"/>
      <c r="C265" s="40"/>
      <c r="D265" s="232" t="s">
        <v>165</v>
      </c>
      <c r="E265" s="40"/>
      <c r="F265" s="233" t="s">
        <v>452</v>
      </c>
      <c r="G265" s="40"/>
      <c r="H265" s="40"/>
      <c r="I265" s="136"/>
      <c r="J265" s="40"/>
      <c r="K265" s="40"/>
      <c r="L265" s="44"/>
      <c r="M265" s="234"/>
      <c r="N265" s="235"/>
      <c r="O265" s="84"/>
      <c r="P265" s="84"/>
      <c r="Q265" s="84"/>
      <c r="R265" s="84"/>
      <c r="S265" s="84"/>
      <c r="T265" s="85"/>
      <c r="U265" s="38"/>
      <c r="V265" s="38"/>
      <c r="W265" s="38"/>
      <c r="X265" s="38"/>
      <c r="Y265" s="38"/>
      <c r="Z265" s="38"/>
      <c r="AA265" s="38"/>
      <c r="AB265" s="38"/>
      <c r="AC265" s="38"/>
      <c r="AD265" s="38"/>
      <c r="AE265" s="38"/>
      <c r="AT265" s="17" t="s">
        <v>165</v>
      </c>
      <c r="AU265" s="17" t="s">
        <v>82</v>
      </c>
    </row>
    <row r="266" spans="1:65" s="2" customFormat="1" ht="21.75" customHeight="1">
      <c r="A266" s="38"/>
      <c r="B266" s="39"/>
      <c r="C266" s="259" t="s">
        <v>454</v>
      </c>
      <c r="D266" s="259" t="s">
        <v>199</v>
      </c>
      <c r="E266" s="260" t="s">
        <v>455</v>
      </c>
      <c r="F266" s="261" t="s">
        <v>456</v>
      </c>
      <c r="G266" s="262" t="s">
        <v>162</v>
      </c>
      <c r="H266" s="263">
        <v>11.5</v>
      </c>
      <c r="I266" s="264"/>
      <c r="J266" s="265">
        <f>ROUND(I266*H266,2)</f>
        <v>0</v>
      </c>
      <c r="K266" s="261" t="s">
        <v>19</v>
      </c>
      <c r="L266" s="266"/>
      <c r="M266" s="267" t="s">
        <v>19</v>
      </c>
      <c r="N266" s="268" t="s">
        <v>45</v>
      </c>
      <c r="O266" s="84"/>
      <c r="P266" s="228">
        <f>O266*H266</f>
        <v>0</v>
      </c>
      <c r="Q266" s="228">
        <v>0.00042</v>
      </c>
      <c r="R266" s="228">
        <f>Q266*H266</f>
        <v>0.00483</v>
      </c>
      <c r="S266" s="228">
        <v>0</v>
      </c>
      <c r="T266" s="229">
        <f>S266*H266</f>
        <v>0</v>
      </c>
      <c r="U266" s="38"/>
      <c r="V266" s="38"/>
      <c r="W266" s="38"/>
      <c r="X266" s="38"/>
      <c r="Y266" s="38"/>
      <c r="Z266" s="38"/>
      <c r="AA266" s="38"/>
      <c r="AB266" s="38"/>
      <c r="AC266" s="38"/>
      <c r="AD266" s="38"/>
      <c r="AE266" s="38"/>
      <c r="AR266" s="230" t="s">
        <v>241</v>
      </c>
      <c r="AT266" s="230" t="s">
        <v>199</v>
      </c>
      <c r="AU266" s="230" t="s">
        <v>82</v>
      </c>
      <c r="AY266" s="17" t="s">
        <v>158</v>
      </c>
      <c r="BE266" s="231">
        <f>IF(N266="základní",J266,0)</f>
        <v>0</v>
      </c>
      <c r="BF266" s="231">
        <f>IF(N266="snížená",J266,0)</f>
        <v>0</v>
      </c>
      <c r="BG266" s="231">
        <f>IF(N266="zákl. přenesená",J266,0)</f>
        <v>0</v>
      </c>
      <c r="BH266" s="231">
        <f>IF(N266="sníž. přenesená",J266,0)</f>
        <v>0</v>
      </c>
      <c r="BI266" s="231">
        <f>IF(N266="nulová",J266,0)</f>
        <v>0</v>
      </c>
      <c r="BJ266" s="17" t="s">
        <v>82</v>
      </c>
      <c r="BK266" s="231">
        <f>ROUND(I266*H266,2)</f>
        <v>0</v>
      </c>
      <c r="BL266" s="17" t="s">
        <v>236</v>
      </c>
      <c r="BM266" s="230" t="s">
        <v>457</v>
      </c>
    </row>
    <row r="267" spans="1:47" s="2" customFormat="1" ht="12">
      <c r="A267" s="38"/>
      <c r="B267" s="39"/>
      <c r="C267" s="40"/>
      <c r="D267" s="232" t="s">
        <v>165</v>
      </c>
      <c r="E267" s="40"/>
      <c r="F267" s="233" t="s">
        <v>456</v>
      </c>
      <c r="G267" s="40"/>
      <c r="H267" s="40"/>
      <c r="I267" s="136"/>
      <c r="J267" s="40"/>
      <c r="K267" s="40"/>
      <c r="L267" s="44"/>
      <c r="M267" s="234"/>
      <c r="N267" s="235"/>
      <c r="O267" s="84"/>
      <c r="P267" s="84"/>
      <c r="Q267" s="84"/>
      <c r="R267" s="84"/>
      <c r="S267" s="84"/>
      <c r="T267" s="85"/>
      <c r="U267" s="38"/>
      <c r="V267" s="38"/>
      <c r="W267" s="38"/>
      <c r="X267" s="38"/>
      <c r="Y267" s="38"/>
      <c r="Z267" s="38"/>
      <c r="AA267" s="38"/>
      <c r="AB267" s="38"/>
      <c r="AC267" s="38"/>
      <c r="AD267" s="38"/>
      <c r="AE267" s="38"/>
      <c r="AT267" s="17" t="s">
        <v>165</v>
      </c>
      <c r="AU267" s="17" t="s">
        <v>82</v>
      </c>
    </row>
    <row r="268" spans="1:51" s="13" customFormat="1" ht="12">
      <c r="A268" s="13"/>
      <c r="B268" s="236"/>
      <c r="C268" s="237"/>
      <c r="D268" s="232" t="s">
        <v>166</v>
      </c>
      <c r="E268" s="238" t="s">
        <v>19</v>
      </c>
      <c r="F268" s="239" t="s">
        <v>1864</v>
      </c>
      <c r="G268" s="237"/>
      <c r="H268" s="240">
        <v>10</v>
      </c>
      <c r="I268" s="241"/>
      <c r="J268" s="237"/>
      <c r="K268" s="237"/>
      <c r="L268" s="242"/>
      <c r="M268" s="243"/>
      <c r="N268" s="244"/>
      <c r="O268" s="244"/>
      <c r="P268" s="244"/>
      <c r="Q268" s="244"/>
      <c r="R268" s="244"/>
      <c r="S268" s="244"/>
      <c r="T268" s="245"/>
      <c r="U268" s="13"/>
      <c r="V268" s="13"/>
      <c r="W268" s="13"/>
      <c r="X268" s="13"/>
      <c r="Y268" s="13"/>
      <c r="Z268" s="13"/>
      <c r="AA268" s="13"/>
      <c r="AB268" s="13"/>
      <c r="AC268" s="13"/>
      <c r="AD268" s="13"/>
      <c r="AE268" s="13"/>
      <c r="AT268" s="246" t="s">
        <v>166</v>
      </c>
      <c r="AU268" s="246" t="s">
        <v>82</v>
      </c>
      <c r="AV268" s="13" t="s">
        <v>85</v>
      </c>
      <c r="AW268" s="13" t="s">
        <v>34</v>
      </c>
      <c r="AX268" s="13" t="s">
        <v>82</v>
      </c>
      <c r="AY268" s="246" t="s">
        <v>158</v>
      </c>
    </row>
    <row r="269" spans="1:51" s="13" customFormat="1" ht="12">
      <c r="A269" s="13"/>
      <c r="B269" s="236"/>
      <c r="C269" s="237"/>
      <c r="D269" s="232" t="s">
        <v>166</v>
      </c>
      <c r="E269" s="237"/>
      <c r="F269" s="239" t="s">
        <v>1331</v>
      </c>
      <c r="G269" s="237"/>
      <c r="H269" s="240">
        <v>11.5</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166</v>
      </c>
      <c r="AU269" s="246" t="s">
        <v>82</v>
      </c>
      <c r="AV269" s="13" t="s">
        <v>85</v>
      </c>
      <c r="AW269" s="13" t="s">
        <v>4</v>
      </c>
      <c r="AX269" s="13" t="s">
        <v>82</v>
      </c>
      <c r="AY269" s="246" t="s">
        <v>158</v>
      </c>
    </row>
    <row r="270" spans="1:65" s="2" customFormat="1" ht="21.75" customHeight="1">
      <c r="A270" s="38"/>
      <c r="B270" s="39"/>
      <c r="C270" s="259" t="s">
        <v>459</v>
      </c>
      <c r="D270" s="259" t="s">
        <v>199</v>
      </c>
      <c r="E270" s="260" t="s">
        <v>460</v>
      </c>
      <c r="F270" s="261" t="s">
        <v>461</v>
      </c>
      <c r="G270" s="262" t="s">
        <v>202</v>
      </c>
      <c r="H270" s="263">
        <v>2</v>
      </c>
      <c r="I270" s="264"/>
      <c r="J270" s="265">
        <f>ROUND(I270*H270,2)</f>
        <v>0</v>
      </c>
      <c r="K270" s="261" t="s">
        <v>19</v>
      </c>
      <c r="L270" s="266"/>
      <c r="M270" s="267" t="s">
        <v>19</v>
      </c>
      <c r="N270" s="268" t="s">
        <v>45</v>
      </c>
      <c r="O270" s="84"/>
      <c r="P270" s="228">
        <f>O270*H270</f>
        <v>0</v>
      </c>
      <c r="Q270" s="228">
        <v>0.00042</v>
      </c>
      <c r="R270" s="228">
        <f>Q270*H270</f>
        <v>0.00084</v>
      </c>
      <c r="S270" s="228">
        <v>0</v>
      </c>
      <c r="T270" s="229">
        <f>S270*H270</f>
        <v>0</v>
      </c>
      <c r="U270" s="38"/>
      <c r="V270" s="38"/>
      <c r="W270" s="38"/>
      <c r="X270" s="38"/>
      <c r="Y270" s="38"/>
      <c r="Z270" s="38"/>
      <c r="AA270" s="38"/>
      <c r="AB270" s="38"/>
      <c r="AC270" s="38"/>
      <c r="AD270" s="38"/>
      <c r="AE270" s="38"/>
      <c r="AR270" s="230" t="s">
        <v>241</v>
      </c>
      <c r="AT270" s="230" t="s">
        <v>199</v>
      </c>
      <c r="AU270" s="230" t="s">
        <v>82</v>
      </c>
      <c r="AY270" s="17" t="s">
        <v>158</v>
      </c>
      <c r="BE270" s="231">
        <f>IF(N270="základní",J270,0)</f>
        <v>0</v>
      </c>
      <c r="BF270" s="231">
        <f>IF(N270="snížená",J270,0)</f>
        <v>0</v>
      </c>
      <c r="BG270" s="231">
        <f>IF(N270="zákl. přenesená",J270,0)</f>
        <v>0</v>
      </c>
      <c r="BH270" s="231">
        <f>IF(N270="sníž. přenesená",J270,0)</f>
        <v>0</v>
      </c>
      <c r="BI270" s="231">
        <f>IF(N270="nulová",J270,0)</f>
        <v>0</v>
      </c>
      <c r="BJ270" s="17" t="s">
        <v>82</v>
      </c>
      <c r="BK270" s="231">
        <f>ROUND(I270*H270,2)</f>
        <v>0</v>
      </c>
      <c r="BL270" s="17" t="s">
        <v>236</v>
      </c>
      <c r="BM270" s="230" t="s">
        <v>462</v>
      </c>
    </row>
    <row r="271" spans="1:47" s="2" customFormat="1" ht="12">
      <c r="A271" s="38"/>
      <c r="B271" s="39"/>
      <c r="C271" s="40"/>
      <c r="D271" s="232" t="s">
        <v>165</v>
      </c>
      <c r="E271" s="40"/>
      <c r="F271" s="233" t="s">
        <v>461</v>
      </c>
      <c r="G271" s="40"/>
      <c r="H271" s="40"/>
      <c r="I271" s="136"/>
      <c r="J271" s="40"/>
      <c r="K271" s="40"/>
      <c r="L271" s="44"/>
      <c r="M271" s="234"/>
      <c r="N271" s="235"/>
      <c r="O271" s="84"/>
      <c r="P271" s="84"/>
      <c r="Q271" s="84"/>
      <c r="R271" s="84"/>
      <c r="S271" s="84"/>
      <c r="T271" s="85"/>
      <c r="U271" s="38"/>
      <c r="V271" s="38"/>
      <c r="W271" s="38"/>
      <c r="X271" s="38"/>
      <c r="Y271" s="38"/>
      <c r="Z271" s="38"/>
      <c r="AA271" s="38"/>
      <c r="AB271" s="38"/>
      <c r="AC271" s="38"/>
      <c r="AD271" s="38"/>
      <c r="AE271" s="38"/>
      <c r="AT271" s="17" t="s">
        <v>165</v>
      </c>
      <c r="AU271" s="17" t="s">
        <v>82</v>
      </c>
    </row>
    <row r="272" spans="1:51" s="13" customFormat="1" ht="12">
      <c r="A272" s="13"/>
      <c r="B272" s="236"/>
      <c r="C272" s="237"/>
      <c r="D272" s="232" t="s">
        <v>166</v>
      </c>
      <c r="E272" s="238" t="s">
        <v>19</v>
      </c>
      <c r="F272" s="239" t="s">
        <v>1865</v>
      </c>
      <c r="G272" s="237"/>
      <c r="H272" s="240">
        <v>2</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166</v>
      </c>
      <c r="AU272" s="246" t="s">
        <v>82</v>
      </c>
      <c r="AV272" s="13" t="s">
        <v>85</v>
      </c>
      <c r="AW272" s="13" t="s">
        <v>34</v>
      </c>
      <c r="AX272" s="13" t="s">
        <v>82</v>
      </c>
      <c r="AY272" s="246" t="s">
        <v>158</v>
      </c>
    </row>
    <row r="273" spans="1:65" s="2" customFormat="1" ht="21.75" customHeight="1">
      <c r="A273" s="38"/>
      <c r="B273" s="39"/>
      <c r="C273" s="219" t="s">
        <v>464</v>
      </c>
      <c r="D273" s="219" t="s">
        <v>159</v>
      </c>
      <c r="E273" s="220" t="s">
        <v>465</v>
      </c>
      <c r="F273" s="221" t="s">
        <v>466</v>
      </c>
      <c r="G273" s="222" t="s">
        <v>162</v>
      </c>
      <c r="H273" s="223">
        <v>220</v>
      </c>
      <c r="I273" s="224"/>
      <c r="J273" s="225">
        <f>ROUND(I273*H273,2)</f>
        <v>0</v>
      </c>
      <c r="K273" s="221" t="s">
        <v>213</v>
      </c>
      <c r="L273" s="44"/>
      <c r="M273" s="226" t="s">
        <v>19</v>
      </c>
      <c r="N273" s="227" t="s">
        <v>45</v>
      </c>
      <c r="O273" s="84"/>
      <c r="P273" s="228">
        <f>O273*H273</f>
        <v>0</v>
      </c>
      <c r="Q273" s="228">
        <v>0</v>
      </c>
      <c r="R273" s="228">
        <f>Q273*H273</f>
        <v>0</v>
      </c>
      <c r="S273" s="228">
        <v>0</v>
      </c>
      <c r="T273" s="229">
        <f>S273*H273</f>
        <v>0</v>
      </c>
      <c r="U273" s="38"/>
      <c r="V273" s="38"/>
      <c r="W273" s="38"/>
      <c r="X273" s="38"/>
      <c r="Y273" s="38"/>
      <c r="Z273" s="38"/>
      <c r="AA273" s="38"/>
      <c r="AB273" s="38"/>
      <c r="AC273" s="38"/>
      <c r="AD273" s="38"/>
      <c r="AE273" s="38"/>
      <c r="AR273" s="230" t="s">
        <v>236</v>
      </c>
      <c r="AT273" s="230" t="s">
        <v>159</v>
      </c>
      <c r="AU273" s="230" t="s">
        <v>82</v>
      </c>
      <c r="AY273" s="17" t="s">
        <v>158</v>
      </c>
      <c r="BE273" s="231">
        <f>IF(N273="základní",J273,0)</f>
        <v>0</v>
      </c>
      <c r="BF273" s="231">
        <f>IF(N273="snížená",J273,0)</f>
        <v>0</v>
      </c>
      <c r="BG273" s="231">
        <f>IF(N273="zákl. přenesená",J273,0)</f>
        <v>0</v>
      </c>
      <c r="BH273" s="231">
        <f>IF(N273="sníž. přenesená",J273,0)</f>
        <v>0</v>
      </c>
      <c r="BI273" s="231">
        <f>IF(N273="nulová",J273,0)</f>
        <v>0</v>
      </c>
      <c r="BJ273" s="17" t="s">
        <v>82</v>
      </c>
      <c r="BK273" s="231">
        <f>ROUND(I273*H273,2)</f>
        <v>0</v>
      </c>
      <c r="BL273" s="17" t="s">
        <v>236</v>
      </c>
      <c r="BM273" s="230" t="s">
        <v>467</v>
      </c>
    </row>
    <row r="274" spans="1:47" s="2" customFormat="1" ht="12">
      <c r="A274" s="38"/>
      <c r="B274" s="39"/>
      <c r="C274" s="40"/>
      <c r="D274" s="232" t="s">
        <v>165</v>
      </c>
      <c r="E274" s="40"/>
      <c r="F274" s="233" t="s">
        <v>468</v>
      </c>
      <c r="G274" s="40"/>
      <c r="H274" s="40"/>
      <c r="I274" s="136"/>
      <c r="J274" s="40"/>
      <c r="K274" s="40"/>
      <c r="L274" s="44"/>
      <c r="M274" s="234"/>
      <c r="N274" s="235"/>
      <c r="O274" s="84"/>
      <c r="P274" s="84"/>
      <c r="Q274" s="84"/>
      <c r="R274" s="84"/>
      <c r="S274" s="84"/>
      <c r="T274" s="85"/>
      <c r="U274" s="38"/>
      <c r="V274" s="38"/>
      <c r="W274" s="38"/>
      <c r="X274" s="38"/>
      <c r="Y274" s="38"/>
      <c r="Z274" s="38"/>
      <c r="AA274" s="38"/>
      <c r="AB274" s="38"/>
      <c r="AC274" s="38"/>
      <c r="AD274" s="38"/>
      <c r="AE274" s="38"/>
      <c r="AT274" s="17" t="s">
        <v>165</v>
      </c>
      <c r="AU274" s="17" t="s">
        <v>82</v>
      </c>
    </row>
    <row r="275" spans="1:65" s="2" customFormat="1" ht="16.5" customHeight="1">
      <c r="A275" s="38"/>
      <c r="B275" s="39"/>
      <c r="C275" s="259" t="s">
        <v>469</v>
      </c>
      <c r="D275" s="259" t="s">
        <v>199</v>
      </c>
      <c r="E275" s="260" t="s">
        <v>470</v>
      </c>
      <c r="F275" s="261" t="s">
        <v>471</v>
      </c>
      <c r="G275" s="262" t="s">
        <v>162</v>
      </c>
      <c r="H275" s="263">
        <v>253</v>
      </c>
      <c r="I275" s="264"/>
      <c r="J275" s="265">
        <f>ROUND(I275*H275,2)</f>
        <v>0</v>
      </c>
      <c r="K275" s="261" t="s">
        <v>213</v>
      </c>
      <c r="L275" s="266"/>
      <c r="M275" s="267" t="s">
        <v>19</v>
      </c>
      <c r="N275" s="268" t="s">
        <v>45</v>
      </c>
      <c r="O275" s="84"/>
      <c r="P275" s="228">
        <f>O275*H275</f>
        <v>0</v>
      </c>
      <c r="Q275" s="228">
        <v>0.00048</v>
      </c>
      <c r="R275" s="228">
        <f>Q275*H275</f>
        <v>0.12144</v>
      </c>
      <c r="S275" s="228">
        <v>0</v>
      </c>
      <c r="T275" s="229">
        <f>S275*H275</f>
        <v>0</v>
      </c>
      <c r="U275" s="38"/>
      <c r="V275" s="38"/>
      <c r="W275" s="38"/>
      <c r="X275" s="38"/>
      <c r="Y275" s="38"/>
      <c r="Z275" s="38"/>
      <c r="AA275" s="38"/>
      <c r="AB275" s="38"/>
      <c r="AC275" s="38"/>
      <c r="AD275" s="38"/>
      <c r="AE275" s="38"/>
      <c r="AR275" s="230" t="s">
        <v>241</v>
      </c>
      <c r="AT275" s="230" t="s">
        <v>199</v>
      </c>
      <c r="AU275" s="230" t="s">
        <v>82</v>
      </c>
      <c r="AY275" s="17" t="s">
        <v>158</v>
      </c>
      <c r="BE275" s="231">
        <f>IF(N275="základní",J275,0)</f>
        <v>0</v>
      </c>
      <c r="BF275" s="231">
        <f>IF(N275="snížená",J275,0)</f>
        <v>0</v>
      </c>
      <c r="BG275" s="231">
        <f>IF(N275="zákl. přenesená",J275,0)</f>
        <v>0</v>
      </c>
      <c r="BH275" s="231">
        <f>IF(N275="sníž. přenesená",J275,0)</f>
        <v>0</v>
      </c>
      <c r="BI275" s="231">
        <f>IF(N275="nulová",J275,0)</f>
        <v>0</v>
      </c>
      <c r="BJ275" s="17" t="s">
        <v>82</v>
      </c>
      <c r="BK275" s="231">
        <f>ROUND(I275*H275,2)</f>
        <v>0</v>
      </c>
      <c r="BL275" s="17" t="s">
        <v>236</v>
      </c>
      <c r="BM275" s="230" t="s">
        <v>472</v>
      </c>
    </row>
    <row r="276" spans="1:47" s="2" customFormat="1" ht="12">
      <c r="A276" s="38"/>
      <c r="B276" s="39"/>
      <c r="C276" s="40"/>
      <c r="D276" s="232" t="s">
        <v>165</v>
      </c>
      <c r="E276" s="40"/>
      <c r="F276" s="233" t="s">
        <v>471</v>
      </c>
      <c r="G276" s="40"/>
      <c r="H276" s="40"/>
      <c r="I276" s="136"/>
      <c r="J276" s="40"/>
      <c r="K276" s="40"/>
      <c r="L276" s="44"/>
      <c r="M276" s="234"/>
      <c r="N276" s="235"/>
      <c r="O276" s="84"/>
      <c r="P276" s="84"/>
      <c r="Q276" s="84"/>
      <c r="R276" s="84"/>
      <c r="S276" s="84"/>
      <c r="T276" s="85"/>
      <c r="U276" s="38"/>
      <c r="V276" s="38"/>
      <c r="W276" s="38"/>
      <c r="X276" s="38"/>
      <c r="Y276" s="38"/>
      <c r="Z276" s="38"/>
      <c r="AA276" s="38"/>
      <c r="AB276" s="38"/>
      <c r="AC276" s="38"/>
      <c r="AD276" s="38"/>
      <c r="AE276" s="38"/>
      <c r="AT276" s="17" t="s">
        <v>165</v>
      </c>
      <c r="AU276" s="17" t="s">
        <v>82</v>
      </c>
    </row>
    <row r="277" spans="1:51" s="13" customFormat="1" ht="12">
      <c r="A277" s="13"/>
      <c r="B277" s="236"/>
      <c r="C277" s="237"/>
      <c r="D277" s="232" t="s">
        <v>166</v>
      </c>
      <c r="E277" s="238" t="s">
        <v>19</v>
      </c>
      <c r="F277" s="239" t="s">
        <v>1866</v>
      </c>
      <c r="G277" s="237"/>
      <c r="H277" s="240">
        <v>220</v>
      </c>
      <c r="I277" s="241"/>
      <c r="J277" s="237"/>
      <c r="K277" s="237"/>
      <c r="L277" s="242"/>
      <c r="M277" s="243"/>
      <c r="N277" s="244"/>
      <c r="O277" s="244"/>
      <c r="P277" s="244"/>
      <c r="Q277" s="244"/>
      <c r="R277" s="244"/>
      <c r="S277" s="244"/>
      <c r="T277" s="245"/>
      <c r="U277" s="13"/>
      <c r="V277" s="13"/>
      <c r="W277" s="13"/>
      <c r="X277" s="13"/>
      <c r="Y277" s="13"/>
      <c r="Z277" s="13"/>
      <c r="AA277" s="13"/>
      <c r="AB277" s="13"/>
      <c r="AC277" s="13"/>
      <c r="AD277" s="13"/>
      <c r="AE277" s="13"/>
      <c r="AT277" s="246" t="s">
        <v>166</v>
      </c>
      <c r="AU277" s="246" t="s">
        <v>82</v>
      </c>
      <c r="AV277" s="13" t="s">
        <v>85</v>
      </c>
      <c r="AW277" s="13" t="s">
        <v>34</v>
      </c>
      <c r="AX277" s="13" t="s">
        <v>82</v>
      </c>
      <c r="AY277" s="246" t="s">
        <v>158</v>
      </c>
    </row>
    <row r="278" spans="1:51" s="13" customFormat="1" ht="12">
      <c r="A278" s="13"/>
      <c r="B278" s="236"/>
      <c r="C278" s="237"/>
      <c r="D278" s="232" t="s">
        <v>166</v>
      </c>
      <c r="E278" s="237"/>
      <c r="F278" s="239" t="s">
        <v>1867</v>
      </c>
      <c r="G278" s="237"/>
      <c r="H278" s="240">
        <v>253</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166</v>
      </c>
      <c r="AU278" s="246" t="s">
        <v>82</v>
      </c>
      <c r="AV278" s="13" t="s">
        <v>85</v>
      </c>
      <c r="AW278" s="13" t="s">
        <v>4</v>
      </c>
      <c r="AX278" s="13" t="s">
        <v>82</v>
      </c>
      <c r="AY278" s="246" t="s">
        <v>158</v>
      </c>
    </row>
    <row r="279" spans="1:65" s="2" customFormat="1" ht="21.75" customHeight="1">
      <c r="A279" s="38"/>
      <c r="B279" s="39"/>
      <c r="C279" s="219" t="s">
        <v>474</v>
      </c>
      <c r="D279" s="219" t="s">
        <v>159</v>
      </c>
      <c r="E279" s="220" t="s">
        <v>492</v>
      </c>
      <c r="F279" s="221" t="s">
        <v>493</v>
      </c>
      <c r="G279" s="222" t="s">
        <v>162</v>
      </c>
      <c r="H279" s="223">
        <v>265</v>
      </c>
      <c r="I279" s="224"/>
      <c r="J279" s="225">
        <f>ROUND(I279*H279,2)</f>
        <v>0</v>
      </c>
      <c r="K279" s="221" t="s">
        <v>213</v>
      </c>
      <c r="L279" s="44"/>
      <c r="M279" s="226" t="s">
        <v>19</v>
      </c>
      <c r="N279" s="227" t="s">
        <v>45</v>
      </c>
      <c r="O279" s="84"/>
      <c r="P279" s="228">
        <f>O279*H279</f>
        <v>0</v>
      </c>
      <c r="Q279" s="228">
        <v>0</v>
      </c>
      <c r="R279" s="228">
        <f>Q279*H279</f>
        <v>0</v>
      </c>
      <c r="S279" s="228">
        <v>0</v>
      </c>
      <c r="T279" s="229">
        <f>S279*H279</f>
        <v>0</v>
      </c>
      <c r="U279" s="38"/>
      <c r="V279" s="38"/>
      <c r="W279" s="38"/>
      <c r="X279" s="38"/>
      <c r="Y279" s="38"/>
      <c r="Z279" s="38"/>
      <c r="AA279" s="38"/>
      <c r="AB279" s="38"/>
      <c r="AC279" s="38"/>
      <c r="AD279" s="38"/>
      <c r="AE279" s="38"/>
      <c r="AR279" s="230" t="s">
        <v>236</v>
      </c>
      <c r="AT279" s="230" t="s">
        <v>159</v>
      </c>
      <c r="AU279" s="230" t="s">
        <v>82</v>
      </c>
      <c r="AY279" s="17" t="s">
        <v>158</v>
      </c>
      <c r="BE279" s="231">
        <f>IF(N279="základní",J279,0)</f>
        <v>0</v>
      </c>
      <c r="BF279" s="231">
        <f>IF(N279="snížená",J279,0)</f>
        <v>0</v>
      </c>
      <c r="BG279" s="231">
        <f>IF(N279="zákl. přenesená",J279,0)</f>
        <v>0</v>
      </c>
      <c r="BH279" s="231">
        <f>IF(N279="sníž. přenesená",J279,0)</f>
        <v>0</v>
      </c>
      <c r="BI279" s="231">
        <f>IF(N279="nulová",J279,0)</f>
        <v>0</v>
      </c>
      <c r="BJ279" s="17" t="s">
        <v>82</v>
      </c>
      <c r="BK279" s="231">
        <f>ROUND(I279*H279,2)</f>
        <v>0</v>
      </c>
      <c r="BL279" s="17" t="s">
        <v>236</v>
      </c>
      <c r="BM279" s="230" t="s">
        <v>494</v>
      </c>
    </row>
    <row r="280" spans="1:47" s="2" customFormat="1" ht="12">
      <c r="A280" s="38"/>
      <c r="B280" s="39"/>
      <c r="C280" s="40"/>
      <c r="D280" s="232" t="s">
        <v>165</v>
      </c>
      <c r="E280" s="40"/>
      <c r="F280" s="233" t="s">
        <v>495</v>
      </c>
      <c r="G280" s="40"/>
      <c r="H280" s="40"/>
      <c r="I280" s="136"/>
      <c r="J280" s="40"/>
      <c r="K280" s="40"/>
      <c r="L280" s="44"/>
      <c r="M280" s="234"/>
      <c r="N280" s="235"/>
      <c r="O280" s="84"/>
      <c r="P280" s="84"/>
      <c r="Q280" s="84"/>
      <c r="R280" s="84"/>
      <c r="S280" s="84"/>
      <c r="T280" s="85"/>
      <c r="U280" s="38"/>
      <c r="V280" s="38"/>
      <c r="W280" s="38"/>
      <c r="X280" s="38"/>
      <c r="Y280" s="38"/>
      <c r="Z280" s="38"/>
      <c r="AA280" s="38"/>
      <c r="AB280" s="38"/>
      <c r="AC280" s="38"/>
      <c r="AD280" s="38"/>
      <c r="AE280" s="38"/>
      <c r="AT280" s="17" t="s">
        <v>165</v>
      </c>
      <c r="AU280" s="17" t="s">
        <v>82</v>
      </c>
    </row>
    <row r="281" spans="1:65" s="2" customFormat="1" ht="16.5" customHeight="1">
      <c r="A281" s="38"/>
      <c r="B281" s="39"/>
      <c r="C281" s="259" t="s">
        <v>479</v>
      </c>
      <c r="D281" s="259" t="s">
        <v>199</v>
      </c>
      <c r="E281" s="260" t="s">
        <v>497</v>
      </c>
      <c r="F281" s="261" t="s">
        <v>498</v>
      </c>
      <c r="G281" s="262" t="s">
        <v>162</v>
      </c>
      <c r="H281" s="263">
        <v>304.75</v>
      </c>
      <c r="I281" s="264"/>
      <c r="J281" s="265">
        <f>ROUND(I281*H281,2)</f>
        <v>0</v>
      </c>
      <c r="K281" s="261" t="s">
        <v>19</v>
      </c>
      <c r="L281" s="266"/>
      <c r="M281" s="267" t="s">
        <v>19</v>
      </c>
      <c r="N281" s="268" t="s">
        <v>45</v>
      </c>
      <c r="O281" s="84"/>
      <c r="P281" s="228">
        <f>O281*H281</f>
        <v>0</v>
      </c>
      <c r="Q281" s="228">
        <v>0.00062</v>
      </c>
      <c r="R281" s="228">
        <f>Q281*H281</f>
        <v>0.188945</v>
      </c>
      <c r="S281" s="228">
        <v>0</v>
      </c>
      <c r="T281" s="229">
        <f>S281*H281</f>
        <v>0</v>
      </c>
      <c r="U281" s="38"/>
      <c r="V281" s="38"/>
      <c r="W281" s="38"/>
      <c r="X281" s="38"/>
      <c r="Y281" s="38"/>
      <c r="Z281" s="38"/>
      <c r="AA281" s="38"/>
      <c r="AB281" s="38"/>
      <c r="AC281" s="38"/>
      <c r="AD281" s="38"/>
      <c r="AE281" s="38"/>
      <c r="AR281" s="230" t="s">
        <v>255</v>
      </c>
      <c r="AT281" s="230" t="s">
        <v>199</v>
      </c>
      <c r="AU281" s="230" t="s">
        <v>82</v>
      </c>
      <c r="AY281" s="17" t="s">
        <v>158</v>
      </c>
      <c r="BE281" s="231">
        <f>IF(N281="základní",J281,0)</f>
        <v>0</v>
      </c>
      <c r="BF281" s="231">
        <f>IF(N281="snížená",J281,0)</f>
        <v>0</v>
      </c>
      <c r="BG281" s="231">
        <f>IF(N281="zákl. přenesená",J281,0)</f>
        <v>0</v>
      </c>
      <c r="BH281" s="231">
        <f>IF(N281="sníž. přenesená",J281,0)</f>
        <v>0</v>
      </c>
      <c r="BI281" s="231">
        <f>IF(N281="nulová",J281,0)</f>
        <v>0</v>
      </c>
      <c r="BJ281" s="17" t="s">
        <v>82</v>
      </c>
      <c r="BK281" s="231">
        <f>ROUND(I281*H281,2)</f>
        <v>0</v>
      </c>
      <c r="BL281" s="17" t="s">
        <v>255</v>
      </c>
      <c r="BM281" s="230" t="s">
        <v>499</v>
      </c>
    </row>
    <row r="282" spans="1:47" s="2" customFormat="1" ht="12">
      <c r="A282" s="38"/>
      <c r="B282" s="39"/>
      <c r="C282" s="40"/>
      <c r="D282" s="232" t="s">
        <v>165</v>
      </c>
      <c r="E282" s="40"/>
      <c r="F282" s="233" t="s">
        <v>498</v>
      </c>
      <c r="G282" s="40"/>
      <c r="H282" s="40"/>
      <c r="I282" s="136"/>
      <c r="J282" s="40"/>
      <c r="K282" s="40"/>
      <c r="L282" s="44"/>
      <c r="M282" s="234"/>
      <c r="N282" s="235"/>
      <c r="O282" s="84"/>
      <c r="P282" s="84"/>
      <c r="Q282" s="84"/>
      <c r="R282" s="84"/>
      <c r="S282" s="84"/>
      <c r="T282" s="85"/>
      <c r="U282" s="38"/>
      <c r="V282" s="38"/>
      <c r="W282" s="38"/>
      <c r="X282" s="38"/>
      <c r="Y282" s="38"/>
      <c r="Z282" s="38"/>
      <c r="AA282" s="38"/>
      <c r="AB282" s="38"/>
      <c r="AC282" s="38"/>
      <c r="AD282" s="38"/>
      <c r="AE282" s="38"/>
      <c r="AT282" s="17" t="s">
        <v>165</v>
      </c>
      <c r="AU282" s="17" t="s">
        <v>82</v>
      </c>
    </row>
    <row r="283" spans="1:51" s="13" customFormat="1" ht="12">
      <c r="A283" s="13"/>
      <c r="B283" s="236"/>
      <c r="C283" s="237"/>
      <c r="D283" s="232" t="s">
        <v>166</v>
      </c>
      <c r="E283" s="238" t="s">
        <v>19</v>
      </c>
      <c r="F283" s="239" t="s">
        <v>1868</v>
      </c>
      <c r="G283" s="237"/>
      <c r="H283" s="240">
        <v>265</v>
      </c>
      <c r="I283" s="241"/>
      <c r="J283" s="237"/>
      <c r="K283" s="237"/>
      <c r="L283" s="242"/>
      <c r="M283" s="243"/>
      <c r="N283" s="244"/>
      <c r="O283" s="244"/>
      <c r="P283" s="244"/>
      <c r="Q283" s="244"/>
      <c r="R283" s="244"/>
      <c r="S283" s="244"/>
      <c r="T283" s="245"/>
      <c r="U283" s="13"/>
      <c r="V283" s="13"/>
      <c r="W283" s="13"/>
      <c r="X283" s="13"/>
      <c r="Y283" s="13"/>
      <c r="Z283" s="13"/>
      <c r="AA283" s="13"/>
      <c r="AB283" s="13"/>
      <c r="AC283" s="13"/>
      <c r="AD283" s="13"/>
      <c r="AE283" s="13"/>
      <c r="AT283" s="246" t="s">
        <v>166</v>
      </c>
      <c r="AU283" s="246" t="s">
        <v>82</v>
      </c>
      <c r="AV283" s="13" t="s">
        <v>85</v>
      </c>
      <c r="AW283" s="13" t="s">
        <v>34</v>
      </c>
      <c r="AX283" s="13" t="s">
        <v>82</v>
      </c>
      <c r="AY283" s="246" t="s">
        <v>158</v>
      </c>
    </row>
    <row r="284" spans="1:51" s="13" customFormat="1" ht="12">
      <c r="A284" s="13"/>
      <c r="B284" s="236"/>
      <c r="C284" s="237"/>
      <c r="D284" s="232" t="s">
        <v>166</v>
      </c>
      <c r="E284" s="237"/>
      <c r="F284" s="239" t="s">
        <v>1869</v>
      </c>
      <c r="G284" s="237"/>
      <c r="H284" s="240">
        <v>304.75</v>
      </c>
      <c r="I284" s="241"/>
      <c r="J284" s="237"/>
      <c r="K284" s="237"/>
      <c r="L284" s="242"/>
      <c r="M284" s="243"/>
      <c r="N284" s="244"/>
      <c r="O284" s="244"/>
      <c r="P284" s="244"/>
      <c r="Q284" s="244"/>
      <c r="R284" s="244"/>
      <c r="S284" s="244"/>
      <c r="T284" s="245"/>
      <c r="U284" s="13"/>
      <c r="V284" s="13"/>
      <c r="W284" s="13"/>
      <c r="X284" s="13"/>
      <c r="Y284" s="13"/>
      <c r="Z284" s="13"/>
      <c r="AA284" s="13"/>
      <c r="AB284" s="13"/>
      <c r="AC284" s="13"/>
      <c r="AD284" s="13"/>
      <c r="AE284" s="13"/>
      <c r="AT284" s="246" t="s">
        <v>166</v>
      </c>
      <c r="AU284" s="246" t="s">
        <v>82</v>
      </c>
      <c r="AV284" s="13" t="s">
        <v>85</v>
      </c>
      <c r="AW284" s="13" t="s">
        <v>4</v>
      </c>
      <c r="AX284" s="13" t="s">
        <v>82</v>
      </c>
      <c r="AY284" s="246" t="s">
        <v>158</v>
      </c>
    </row>
    <row r="285" spans="1:65" s="2" customFormat="1" ht="16.5" customHeight="1">
      <c r="A285" s="38"/>
      <c r="B285" s="39"/>
      <c r="C285" s="219" t="s">
        <v>485</v>
      </c>
      <c r="D285" s="219" t="s">
        <v>159</v>
      </c>
      <c r="E285" s="220" t="s">
        <v>503</v>
      </c>
      <c r="F285" s="221" t="s">
        <v>504</v>
      </c>
      <c r="G285" s="222" t="s">
        <v>202</v>
      </c>
      <c r="H285" s="223">
        <v>60</v>
      </c>
      <c r="I285" s="224"/>
      <c r="J285" s="225">
        <f>ROUND(I285*H285,2)</f>
        <v>0</v>
      </c>
      <c r="K285" s="221" t="s">
        <v>19</v>
      </c>
      <c r="L285" s="44"/>
      <c r="M285" s="226" t="s">
        <v>19</v>
      </c>
      <c r="N285" s="227" t="s">
        <v>45</v>
      </c>
      <c r="O285" s="84"/>
      <c r="P285" s="228">
        <f>O285*H285</f>
        <v>0</v>
      </c>
      <c r="Q285" s="228">
        <v>0</v>
      </c>
      <c r="R285" s="228">
        <f>Q285*H285</f>
        <v>0</v>
      </c>
      <c r="S285" s="228">
        <v>0</v>
      </c>
      <c r="T285" s="229">
        <f>S285*H285</f>
        <v>0</v>
      </c>
      <c r="U285" s="38"/>
      <c r="V285" s="38"/>
      <c r="W285" s="38"/>
      <c r="X285" s="38"/>
      <c r="Y285" s="38"/>
      <c r="Z285" s="38"/>
      <c r="AA285" s="38"/>
      <c r="AB285" s="38"/>
      <c r="AC285" s="38"/>
      <c r="AD285" s="38"/>
      <c r="AE285" s="38"/>
      <c r="AR285" s="230" t="s">
        <v>236</v>
      </c>
      <c r="AT285" s="230" t="s">
        <v>159</v>
      </c>
      <c r="AU285" s="230" t="s">
        <v>82</v>
      </c>
      <c r="AY285" s="17" t="s">
        <v>158</v>
      </c>
      <c r="BE285" s="231">
        <f>IF(N285="základní",J285,0)</f>
        <v>0</v>
      </c>
      <c r="BF285" s="231">
        <f>IF(N285="snížená",J285,0)</f>
        <v>0</v>
      </c>
      <c r="BG285" s="231">
        <f>IF(N285="zákl. přenesená",J285,0)</f>
        <v>0</v>
      </c>
      <c r="BH285" s="231">
        <f>IF(N285="sníž. přenesená",J285,0)</f>
        <v>0</v>
      </c>
      <c r="BI285" s="231">
        <f>IF(N285="nulová",J285,0)</f>
        <v>0</v>
      </c>
      <c r="BJ285" s="17" t="s">
        <v>82</v>
      </c>
      <c r="BK285" s="231">
        <f>ROUND(I285*H285,2)</f>
        <v>0</v>
      </c>
      <c r="BL285" s="17" t="s">
        <v>236</v>
      </c>
      <c r="BM285" s="230" t="s">
        <v>505</v>
      </c>
    </row>
    <row r="286" spans="1:47" s="2" customFormat="1" ht="12">
      <c r="A286" s="38"/>
      <c r="B286" s="39"/>
      <c r="C286" s="40"/>
      <c r="D286" s="232" t="s">
        <v>165</v>
      </c>
      <c r="E286" s="40"/>
      <c r="F286" s="233" t="s">
        <v>504</v>
      </c>
      <c r="G286" s="40"/>
      <c r="H286" s="40"/>
      <c r="I286" s="136"/>
      <c r="J286" s="40"/>
      <c r="K286" s="40"/>
      <c r="L286" s="44"/>
      <c r="M286" s="234"/>
      <c r="N286" s="235"/>
      <c r="O286" s="84"/>
      <c r="P286" s="84"/>
      <c r="Q286" s="84"/>
      <c r="R286" s="84"/>
      <c r="S286" s="84"/>
      <c r="T286" s="85"/>
      <c r="U286" s="38"/>
      <c r="V286" s="38"/>
      <c r="W286" s="38"/>
      <c r="X286" s="38"/>
      <c r="Y286" s="38"/>
      <c r="Z286" s="38"/>
      <c r="AA286" s="38"/>
      <c r="AB286" s="38"/>
      <c r="AC286" s="38"/>
      <c r="AD286" s="38"/>
      <c r="AE286" s="38"/>
      <c r="AT286" s="17" t="s">
        <v>165</v>
      </c>
      <c r="AU286" s="17" t="s">
        <v>82</v>
      </c>
    </row>
    <row r="287" spans="1:65" s="2" customFormat="1" ht="16.5" customHeight="1">
      <c r="A287" s="38"/>
      <c r="B287" s="39"/>
      <c r="C287" s="259" t="s">
        <v>491</v>
      </c>
      <c r="D287" s="259" t="s">
        <v>199</v>
      </c>
      <c r="E287" s="260" t="s">
        <v>506</v>
      </c>
      <c r="F287" s="261" t="s">
        <v>507</v>
      </c>
      <c r="G287" s="262" t="s">
        <v>508</v>
      </c>
      <c r="H287" s="263">
        <v>60</v>
      </c>
      <c r="I287" s="264"/>
      <c r="J287" s="265">
        <f>ROUND(I287*H287,2)</f>
        <v>0</v>
      </c>
      <c r="K287" s="261" t="s">
        <v>19</v>
      </c>
      <c r="L287" s="266"/>
      <c r="M287" s="267" t="s">
        <v>19</v>
      </c>
      <c r="N287" s="268" t="s">
        <v>45</v>
      </c>
      <c r="O287" s="84"/>
      <c r="P287" s="228">
        <f>O287*H287</f>
        <v>0</v>
      </c>
      <c r="Q287" s="228">
        <v>0.00062</v>
      </c>
      <c r="R287" s="228">
        <f>Q287*H287</f>
        <v>0.0372</v>
      </c>
      <c r="S287" s="228">
        <v>0</v>
      </c>
      <c r="T287" s="229">
        <f>S287*H287</f>
        <v>0</v>
      </c>
      <c r="U287" s="38"/>
      <c r="V287" s="38"/>
      <c r="W287" s="38"/>
      <c r="X287" s="38"/>
      <c r="Y287" s="38"/>
      <c r="Z287" s="38"/>
      <c r="AA287" s="38"/>
      <c r="AB287" s="38"/>
      <c r="AC287" s="38"/>
      <c r="AD287" s="38"/>
      <c r="AE287" s="38"/>
      <c r="AR287" s="230" t="s">
        <v>241</v>
      </c>
      <c r="AT287" s="230" t="s">
        <v>199</v>
      </c>
      <c r="AU287" s="230" t="s">
        <v>82</v>
      </c>
      <c r="AY287" s="17" t="s">
        <v>158</v>
      </c>
      <c r="BE287" s="231">
        <f>IF(N287="základní",J287,0)</f>
        <v>0</v>
      </c>
      <c r="BF287" s="231">
        <f>IF(N287="snížená",J287,0)</f>
        <v>0</v>
      </c>
      <c r="BG287" s="231">
        <f>IF(N287="zákl. přenesená",J287,0)</f>
        <v>0</v>
      </c>
      <c r="BH287" s="231">
        <f>IF(N287="sníž. přenesená",J287,0)</f>
        <v>0</v>
      </c>
      <c r="BI287" s="231">
        <f>IF(N287="nulová",J287,0)</f>
        <v>0</v>
      </c>
      <c r="BJ287" s="17" t="s">
        <v>82</v>
      </c>
      <c r="BK287" s="231">
        <f>ROUND(I287*H287,2)</f>
        <v>0</v>
      </c>
      <c r="BL287" s="17" t="s">
        <v>236</v>
      </c>
      <c r="BM287" s="230" t="s">
        <v>509</v>
      </c>
    </row>
    <row r="288" spans="1:47" s="2" customFormat="1" ht="12">
      <c r="A288" s="38"/>
      <c r="B288" s="39"/>
      <c r="C288" s="40"/>
      <c r="D288" s="232" t="s">
        <v>165</v>
      </c>
      <c r="E288" s="40"/>
      <c r="F288" s="233" t="s">
        <v>507</v>
      </c>
      <c r="G288" s="40"/>
      <c r="H288" s="40"/>
      <c r="I288" s="136"/>
      <c r="J288" s="40"/>
      <c r="K288" s="40"/>
      <c r="L288" s="44"/>
      <c r="M288" s="234"/>
      <c r="N288" s="235"/>
      <c r="O288" s="84"/>
      <c r="P288" s="84"/>
      <c r="Q288" s="84"/>
      <c r="R288" s="84"/>
      <c r="S288" s="84"/>
      <c r="T288" s="85"/>
      <c r="U288" s="38"/>
      <c r="V288" s="38"/>
      <c r="W288" s="38"/>
      <c r="X288" s="38"/>
      <c r="Y288" s="38"/>
      <c r="Z288" s="38"/>
      <c r="AA288" s="38"/>
      <c r="AB288" s="38"/>
      <c r="AC288" s="38"/>
      <c r="AD288" s="38"/>
      <c r="AE288" s="38"/>
      <c r="AT288" s="17" t="s">
        <v>165</v>
      </c>
      <c r="AU288" s="17" t="s">
        <v>82</v>
      </c>
    </row>
    <row r="289" spans="1:51" s="13" customFormat="1" ht="12">
      <c r="A289" s="13"/>
      <c r="B289" s="236"/>
      <c r="C289" s="237"/>
      <c r="D289" s="232" t="s">
        <v>166</v>
      </c>
      <c r="E289" s="238" t="s">
        <v>19</v>
      </c>
      <c r="F289" s="239" t="s">
        <v>1870</v>
      </c>
      <c r="G289" s="237"/>
      <c r="H289" s="240">
        <v>60</v>
      </c>
      <c r="I289" s="241"/>
      <c r="J289" s="237"/>
      <c r="K289" s="237"/>
      <c r="L289" s="242"/>
      <c r="M289" s="243"/>
      <c r="N289" s="244"/>
      <c r="O289" s="244"/>
      <c r="P289" s="244"/>
      <c r="Q289" s="244"/>
      <c r="R289" s="244"/>
      <c r="S289" s="244"/>
      <c r="T289" s="245"/>
      <c r="U289" s="13"/>
      <c r="V289" s="13"/>
      <c r="W289" s="13"/>
      <c r="X289" s="13"/>
      <c r="Y289" s="13"/>
      <c r="Z289" s="13"/>
      <c r="AA289" s="13"/>
      <c r="AB289" s="13"/>
      <c r="AC289" s="13"/>
      <c r="AD289" s="13"/>
      <c r="AE289" s="13"/>
      <c r="AT289" s="246" t="s">
        <v>166</v>
      </c>
      <c r="AU289" s="246" t="s">
        <v>82</v>
      </c>
      <c r="AV289" s="13" t="s">
        <v>85</v>
      </c>
      <c r="AW289" s="13" t="s">
        <v>34</v>
      </c>
      <c r="AX289" s="13" t="s">
        <v>82</v>
      </c>
      <c r="AY289" s="246" t="s">
        <v>158</v>
      </c>
    </row>
    <row r="290" spans="1:65" s="2" customFormat="1" ht="21.75" customHeight="1">
      <c r="A290" s="38"/>
      <c r="B290" s="39"/>
      <c r="C290" s="259" t="s">
        <v>496</v>
      </c>
      <c r="D290" s="259" t="s">
        <v>199</v>
      </c>
      <c r="E290" s="260" t="s">
        <v>512</v>
      </c>
      <c r="F290" s="261" t="s">
        <v>513</v>
      </c>
      <c r="G290" s="262" t="s">
        <v>508</v>
      </c>
      <c r="H290" s="263">
        <v>12</v>
      </c>
      <c r="I290" s="264"/>
      <c r="J290" s="265">
        <f>ROUND(I290*H290,2)</f>
        <v>0</v>
      </c>
      <c r="K290" s="261" t="s">
        <v>19</v>
      </c>
      <c r="L290" s="266"/>
      <c r="M290" s="267" t="s">
        <v>19</v>
      </c>
      <c r="N290" s="268" t="s">
        <v>45</v>
      </c>
      <c r="O290" s="84"/>
      <c r="P290" s="228">
        <f>O290*H290</f>
        <v>0</v>
      </c>
      <c r="Q290" s="228">
        <v>0</v>
      </c>
      <c r="R290" s="228">
        <f>Q290*H290</f>
        <v>0</v>
      </c>
      <c r="S290" s="228">
        <v>0</v>
      </c>
      <c r="T290" s="229">
        <f>S290*H290</f>
        <v>0</v>
      </c>
      <c r="U290" s="38"/>
      <c r="V290" s="38"/>
      <c r="W290" s="38"/>
      <c r="X290" s="38"/>
      <c r="Y290" s="38"/>
      <c r="Z290" s="38"/>
      <c r="AA290" s="38"/>
      <c r="AB290" s="38"/>
      <c r="AC290" s="38"/>
      <c r="AD290" s="38"/>
      <c r="AE290" s="38"/>
      <c r="AR290" s="230" t="s">
        <v>241</v>
      </c>
      <c r="AT290" s="230" t="s">
        <v>199</v>
      </c>
      <c r="AU290" s="230" t="s">
        <v>82</v>
      </c>
      <c r="AY290" s="17" t="s">
        <v>158</v>
      </c>
      <c r="BE290" s="231">
        <f>IF(N290="základní",J290,0)</f>
        <v>0</v>
      </c>
      <c r="BF290" s="231">
        <f>IF(N290="snížená",J290,0)</f>
        <v>0</v>
      </c>
      <c r="BG290" s="231">
        <f>IF(N290="zákl. přenesená",J290,0)</f>
        <v>0</v>
      </c>
      <c r="BH290" s="231">
        <f>IF(N290="sníž. přenesená",J290,0)</f>
        <v>0</v>
      </c>
      <c r="BI290" s="231">
        <f>IF(N290="nulová",J290,0)</f>
        <v>0</v>
      </c>
      <c r="BJ290" s="17" t="s">
        <v>82</v>
      </c>
      <c r="BK290" s="231">
        <f>ROUND(I290*H290,2)</f>
        <v>0</v>
      </c>
      <c r="BL290" s="17" t="s">
        <v>236</v>
      </c>
      <c r="BM290" s="230" t="s">
        <v>514</v>
      </c>
    </row>
    <row r="291" spans="1:47" s="2" customFormat="1" ht="12">
      <c r="A291" s="38"/>
      <c r="B291" s="39"/>
      <c r="C291" s="40"/>
      <c r="D291" s="232" t="s">
        <v>165</v>
      </c>
      <c r="E291" s="40"/>
      <c r="F291" s="233" t="s">
        <v>513</v>
      </c>
      <c r="G291" s="40"/>
      <c r="H291" s="40"/>
      <c r="I291" s="136"/>
      <c r="J291" s="40"/>
      <c r="K291" s="40"/>
      <c r="L291" s="44"/>
      <c r="M291" s="234"/>
      <c r="N291" s="235"/>
      <c r="O291" s="84"/>
      <c r="P291" s="84"/>
      <c r="Q291" s="84"/>
      <c r="R291" s="84"/>
      <c r="S291" s="84"/>
      <c r="T291" s="85"/>
      <c r="U291" s="38"/>
      <c r="V291" s="38"/>
      <c r="W291" s="38"/>
      <c r="X291" s="38"/>
      <c r="Y291" s="38"/>
      <c r="Z291" s="38"/>
      <c r="AA291" s="38"/>
      <c r="AB291" s="38"/>
      <c r="AC291" s="38"/>
      <c r="AD291" s="38"/>
      <c r="AE291" s="38"/>
      <c r="AT291" s="17" t="s">
        <v>165</v>
      </c>
      <c r="AU291" s="17" t="s">
        <v>82</v>
      </c>
    </row>
    <row r="292" spans="1:51" s="13" customFormat="1" ht="12">
      <c r="A292" s="13"/>
      <c r="B292" s="236"/>
      <c r="C292" s="237"/>
      <c r="D292" s="232" t="s">
        <v>166</v>
      </c>
      <c r="E292" s="238" t="s">
        <v>19</v>
      </c>
      <c r="F292" s="239" t="s">
        <v>1871</v>
      </c>
      <c r="G292" s="237"/>
      <c r="H292" s="240">
        <v>12</v>
      </c>
      <c r="I292" s="241"/>
      <c r="J292" s="237"/>
      <c r="K292" s="237"/>
      <c r="L292" s="242"/>
      <c r="M292" s="243"/>
      <c r="N292" s="244"/>
      <c r="O292" s="244"/>
      <c r="P292" s="244"/>
      <c r="Q292" s="244"/>
      <c r="R292" s="244"/>
      <c r="S292" s="244"/>
      <c r="T292" s="245"/>
      <c r="U292" s="13"/>
      <c r="V292" s="13"/>
      <c r="W292" s="13"/>
      <c r="X292" s="13"/>
      <c r="Y292" s="13"/>
      <c r="Z292" s="13"/>
      <c r="AA292" s="13"/>
      <c r="AB292" s="13"/>
      <c r="AC292" s="13"/>
      <c r="AD292" s="13"/>
      <c r="AE292" s="13"/>
      <c r="AT292" s="246" t="s">
        <v>166</v>
      </c>
      <c r="AU292" s="246" t="s">
        <v>82</v>
      </c>
      <c r="AV292" s="13" t="s">
        <v>85</v>
      </c>
      <c r="AW292" s="13" t="s">
        <v>34</v>
      </c>
      <c r="AX292" s="13" t="s">
        <v>82</v>
      </c>
      <c r="AY292" s="246" t="s">
        <v>158</v>
      </c>
    </row>
    <row r="293" spans="1:65" s="2" customFormat="1" ht="21.75" customHeight="1">
      <c r="A293" s="38"/>
      <c r="B293" s="39"/>
      <c r="C293" s="219" t="s">
        <v>502</v>
      </c>
      <c r="D293" s="219" t="s">
        <v>159</v>
      </c>
      <c r="E293" s="220" t="s">
        <v>517</v>
      </c>
      <c r="F293" s="221" t="s">
        <v>518</v>
      </c>
      <c r="G293" s="222" t="s">
        <v>202</v>
      </c>
      <c r="H293" s="223">
        <v>276</v>
      </c>
      <c r="I293" s="224"/>
      <c r="J293" s="225">
        <f>ROUND(I293*H293,2)</f>
        <v>0</v>
      </c>
      <c r="K293" s="221" t="s">
        <v>213</v>
      </c>
      <c r="L293" s="44"/>
      <c r="M293" s="226" t="s">
        <v>19</v>
      </c>
      <c r="N293" s="227" t="s">
        <v>45</v>
      </c>
      <c r="O293" s="84"/>
      <c r="P293" s="228">
        <f>O293*H293</f>
        <v>0</v>
      </c>
      <c r="Q293" s="228">
        <v>0</v>
      </c>
      <c r="R293" s="228">
        <f>Q293*H293</f>
        <v>0</v>
      </c>
      <c r="S293" s="228">
        <v>0</v>
      </c>
      <c r="T293" s="229">
        <f>S293*H293</f>
        <v>0</v>
      </c>
      <c r="U293" s="38"/>
      <c r="V293" s="38"/>
      <c r="W293" s="38"/>
      <c r="X293" s="38"/>
      <c r="Y293" s="38"/>
      <c r="Z293" s="38"/>
      <c r="AA293" s="38"/>
      <c r="AB293" s="38"/>
      <c r="AC293" s="38"/>
      <c r="AD293" s="38"/>
      <c r="AE293" s="38"/>
      <c r="AR293" s="230" t="s">
        <v>236</v>
      </c>
      <c r="AT293" s="230" t="s">
        <v>159</v>
      </c>
      <c r="AU293" s="230" t="s">
        <v>82</v>
      </c>
      <c r="AY293" s="17" t="s">
        <v>158</v>
      </c>
      <c r="BE293" s="231">
        <f>IF(N293="základní",J293,0)</f>
        <v>0</v>
      </c>
      <c r="BF293" s="231">
        <f>IF(N293="snížená",J293,0)</f>
        <v>0</v>
      </c>
      <c r="BG293" s="231">
        <f>IF(N293="zákl. přenesená",J293,0)</f>
        <v>0</v>
      </c>
      <c r="BH293" s="231">
        <f>IF(N293="sníž. přenesená",J293,0)</f>
        <v>0</v>
      </c>
      <c r="BI293" s="231">
        <f>IF(N293="nulová",J293,0)</f>
        <v>0</v>
      </c>
      <c r="BJ293" s="17" t="s">
        <v>82</v>
      </c>
      <c r="BK293" s="231">
        <f>ROUND(I293*H293,2)</f>
        <v>0</v>
      </c>
      <c r="BL293" s="17" t="s">
        <v>236</v>
      </c>
      <c r="BM293" s="230" t="s">
        <v>519</v>
      </c>
    </row>
    <row r="294" spans="1:47" s="2" customFormat="1" ht="12">
      <c r="A294" s="38"/>
      <c r="B294" s="39"/>
      <c r="C294" s="40"/>
      <c r="D294" s="232" t="s">
        <v>165</v>
      </c>
      <c r="E294" s="40"/>
      <c r="F294" s="233" t="s">
        <v>518</v>
      </c>
      <c r="G294" s="40"/>
      <c r="H294" s="40"/>
      <c r="I294" s="136"/>
      <c r="J294" s="40"/>
      <c r="K294" s="40"/>
      <c r="L294" s="44"/>
      <c r="M294" s="234"/>
      <c r="N294" s="235"/>
      <c r="O294" s="84"/>
      <c r="P294" s="84"/>
      <c r="Q294" s="84"/>
      <c r="R294" s="84"/>
      <c r="S294" s="84"/>
      <c r="T294" s="85"/>
      <c r="U294" s="38"/>
      <c r="V294" s="38"/>
      <c r="W294" s="38"/>
      <c r="X294" s="38"/>
      <c r="Y294" s="38"/>
      <c r="Z294" s="38"/>
      <c r="AA294" s="38"/>
      <c r="AB294" s="38"/>
      <c r="AC294" s="38"/>
      <c r="AD294" s="38"/>
      <c r="AE294" s="38"/>
      <c r="AT294" s="17" t="s">
        <v>165</v>
      </c>
      <c r="AU294" s="17" t="s">
        <v>82</v>
      </c>
    </row>
    <row r="295" spans="1:51" s="13" customFormat="1" ht="12">
      <c r="A295" s="13"/>
      <c r="B295" s="236"/>
      <c r="C295" s="237"/>
      <c r="D295" s="232" t="s">
        <v>166</v>
      </c>
      <c r="E295" s="238" t="s">
        <v>19</v>
      </c>
      <c r="F295" s="239" t="s">
        <v>1872</v>
      </c>
      <c r="G295" s="237"/>
      <c r="H295" s="240">
        <v>276</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166</v>
      </c>
      <c r="AU295" s="246" t="s">
        <v>82</v>
      </c>
      <c r="AV295" s="13" t="s">
        <v>85</v>
      </c>
      <c r="AW295" s="13" t="s">
        <v>34</v>
      </c>
      <c r="AX295" s="13" t="s">
        <v>82</v>
      </c>
      <c r="AY295" s="246" t="s">
        <v>158</v>
      </c>
    </row>
    <row r="296" spans="1:65" s="2" customFormat="1" ht="16.5" customHeight="1">
      <c r="A296" s="38"/>
      <c r="B296" s="39"/>
      <c r="C296" s="219" t="s">
        <v>236</v>
      </c>
      <c r="D296" s="219" t="s">
        <v>159</v>
      </c>
      <c r="E296" s="220" t="s">
        <v>522</v>
      </c>
      <c r="F296" s="221" t="s">
        <v>523</v>
      </c>
      <c r="G296" s="222" t="s">
        <v>162</v>
      </c>
      <c r="H296" s="223">
        <v>120</v>
      </c>
      <c r="I296" s="224"/>
      <c r="J296" s="225">
        <f>ROUND(I296*H296,2)</f>
        <v>0</v>
      </c>
      <c r="K296" s="221" t="s">
        <v>213</v>
      </c>
      <c r="L296" s="44"/>
      <c r="M296" s="226" t="s">
        <v>19</v>
      </c>
      <c r="N296" s="227" t="s">
        <v>45</v>
      </c>
      <c r="O296" s="84"/>
      <c r="P296" s="228">
        <f>O296*H296</f>
        <v>0</v>
      </c>
      <c r="Q296" s="228">
        <v>5E-05</v>
      </c>
      <c r="R296" s="228">
        <f>Q296*H296</f>
        <v>0.006</v>
      </c>
      <c r="S296" s="228">
        <v>0</v>
      </c>
      <c r="T296" s="229">
        <f>S296*H296</f>
        <v>0</v>
      </c>
      <c r="U296" s="38"/>
      <c r="V296" s="38"/>
      <c r="W296" s="38"/>
      <c r="X296" s="38"/>
      <c r="Y296" s="38"/>
      <c r="Z296" s="38"/>
      <c r="AA296" s="38"/>
      <c r="AB296" s="38"/>
      <c r="AC296" s="38"/>
      <c r="AD296" s="38"/>
      <c r="AE296" s="38"/>
      <c r="AR296" s="230" t="s">
        <v>236</v>
      </c>
      <c r="AT296" s="230" t="s">
        <v>159</v>
      </c>
      <c r="AU296" s="230" t="s">
        <v>82</v>
      </c>
      <c r="AY296" s="17" t="s">
        <v>158</v>
      </c>
      <c r="BE296" s="231">
        <f>IF(N296="základní",J296,0)</f>
        <v>0</v>
      </c>
      <c r="BF296" s="231">
        <f>IF(N296="snížená",J296,0)</f>
        <v>0</v>
      </c>
      <c r="BG296" s="231">
        <f>IF(N296="zákl. přenesená",J296,0)</f>
        <v>0</v>
      </c>
      <c r="BH296" s="231">
        <f>IF(N296="sníž. přenesená",J296,0)</f>
        <v>0</v>
      </c>
      <c r="BI296" s="231">
        <f>IF(N296="nulová",J296,0)</f>
        <v>0</v>
      </c>
      <c r="BJ296" s="17" t="s">
        <v>82</v>
      </c>
      <c r="BK296" s="231">
        <f>ROUND(I296*H296,2)</f>
        <v>0</v>
      </c>
      <c r="BL296" s="17" t="s">
        <v>236</v>
      </c>
      <c r="BM296" s="230" t="s">
        <v>524</v>
      </c>
    </row>
    <row r="297" spans="1:47" s="2" customFormat="1" ht="12">
      <c r="A297" s="38"/>
      <c r="B297" s="39"/>
      <c r="C297" s="40"/>
      <c r="D297" s="232" t="s">
        <v>165</v>
      </c>
      <c r="E297" s="40"/>
      <c r="F297" s="233" t="s">
        <v>525</v>
      </c>
      <c r="G297" s="40"/>
      <c r="H297" s="40"/>
      <c r="I297" s="136"/>
      <c r="J297" s="40"/>
      <c r="K297" s="40"/>
      <c r="L297" s="44"/>
      <c r="M297" s="234"/>
      <c r="N297" s="235"/>
      <c r="O297" s="84"/>
      <c r="P297" s="84"/>
      <c r="Q297" s="84"/>
      <c r="R297" s="84"/>
      <c r="S297" s="84"/>
      <c r="T297" s="85"/>
      <c r="U297" s="38"/>
      <c r="V297" s="38"/>
      <c r="W297" s="38"/>
      <c r="X297" s="38"/>
      <c r="Y297" s="38"/>
      <c r="Z297" s="38"/>
      <c r="AA297" s="38"/>
      <c r="AB297" s="38"/>
      <c r="AC297" s="38"/>
      <c r="AD297" s="38"/>
      <c r="AE297" s="38"/>
      <c r="AT297" s="17" t="s">
        <v>165</v>
      </c>
      <c r="AU297" s="17" t="s">
        <v>82</v>
      </c>
    </row>
    <row r="298" spans="1:47" s="2" customFormat="1" ht="12">
      <c r="A298" s="38"/>
      <c r="B298" s="39"/>
      <c r="C298" s="40"/>
      <c r="D298" s="232" t="s">
        <v>216</v>
      </c>
      <c r="E298" s="40"/>
      <c r="F298" s="258" t="s">
        <v>526</v>
      </c>
      <c r="G298" s="40"/>
      <c r="H298" s="40"/>
      <c r="I298" s="136"/>
      <c r="J298" s="40"/>
      <c r="K298" s="40"/>
      <c r="L298" s="44"/>
      <c r="M298" s="234"/>
      <c r="N298" s="235"/>
      <c r="O298" s="84"/>
      <c r="P298" s="84"/>
      <c r="Q298" s="84"/>
      <c r="R298" s="84"/>
      <c r="S298" s="84"/>
      <c r="T298" s="85"/>
      <c r="U298" s="38"/>
      <c r="V298" s="38"/>
      <c r="W298" s="38"/>
      <c r="X298" s="38"/>
      <c r="Y298" s="38"/>
      <c r="Z298" s="38"/>
      <c r="AA298" s="38"/>
      <c r="AB298" s="38"/>
      <c r="AC298" s="38"/>
      <c r="AD298" s="38"/>
      <c r="AE298" s="38"/>
      <c r="AT298" s="17" t="s">
        <v>216</v>
      </c>
      <c r="AU298" s="17" t="s">
        <v>82</v>
      </c>
    </row>
    <row r="299" spans="1:51" s="13" customFormat="1" ht="12">
      <c r="A299" s="13"/>
      <c r="B299" s="236"/>
      <c r="C299" s="237"/>
      <c r="D299" s="232" t="s">
        <v>166</v>
      </c>
      <c r="E299" s="238" t="s">
        <v>19</v>
      </c>
      <c r="F299" s="239" t="s">
        <v>1873</v>
      </c>
      <c r="G299" s="237"/>
      <c r="H299" s="240">
        <v>120</v>
      </c>
      <c r="I299" s="241"/>
      <c r="J299" s="237"/>
      <c r="K299" s="237"/>
      <c r="L299" s="242"/>
      <c r="M299" s="243"/>
      <c r="N299" s="244"/>
      <c r="O299" s="244"/>
      <c r="P299" s="244"/>
      <c r="Q299" s="244"/>
      <c r="R299" s="244"/>
      <c r="S299" s="244"/>
      <c r="T299" s="245"/>
      <c r="U299" s="13"/>
      <c r="V299" s="13"/>
      <c r="W299" s="13"/>
      <c r="X299" s="13"/>
      <c r="Y299" s="13"/>
      <c r="Z299" s="13"/>
      <c r="AA299" s="13"/>
      <c r="AB299" s="13"/>
      <c r="AC299" s="13"/>
      <c r="AD299" s="13"/>
      <c r="AE299" s="13"/>
      <c r="AT299" s="246" t="s">
        <v>166</v>
      </c>
      <c r="AU299" s="246" t="s">
        <v>82</v>
      </c>
      <c r="AV299" s="13" t="s">
        <v>85</v>
      </c>
      <c r="AW299" s="13" t="s">
        <v>34</v>
      </c>
      <c r="AX299" s="13" t="s">
        <v>82</v>
      </c>
      <c r="AY299" s="246" t="s">
        <v>158</v>
      </c>
    </row>
    <row r="300" spans="1:65" s="2" customFormat="1" ht="16.5" customHeight="1">
      <c r="A300" s="38"/>
      <c r="B300" s="39"/>
      <c r="C300" s="259" t="s">
        <v>511</v>
      </c>
      <c r="D300" s="259" t="s">
        <v>199</v>
      </c>
      <c r="E300" s="260" t="s">
        <v>529</v>
      </c>
      <c r="F300" s="261" t="s">
        <v>530</v>
      </c>
      <c r="G300" s="262" t="s">
        <v>531</v>
      </c>
      <c r="H300" s="263">
        <v>89.28</v>
      </c>
      <c r="I300" s="264"/>
      <c r="J300" s="265">
        <f>ROUND(I300*H300,2)</f>
        <v>0</v>
      </c>
      <c r="K300" s="261" t="s">
        <v>213</v>
      </c>
      <c r="L300" s="266"/>
      <c r="M300" s="267" t="s">
        <v>19</v>
      </c>
      <c r="N300" s="268" t="s">
        <v>45</v>
      </c>
      <c r="O300" s="84"/>
      <c r="P300" s="228">
        <f>O300*H300</f>
        <v>0</v>
      </c>
      <c r="Q300" s="228">
        <v>0.001</v>
      </c>
      <c r="R300" s="228">
        <f>Q300*H300</f>
        <v>0.08928</v>
      </c>
      <c r="S300" s="228">
        <v>0</v>
      </c>
      <c r="T300" s="229">
        <f>S300*H300</f>
        <v>0</v>
      </c>
      <c r="U300" s="38"/>
      <c r="V300" s="38"/>
      <c r="W300" s="38"/>
      <c r="X300" s="38"/>
      <c r="Y300" s="38"/>
      <c r="Z300" s="38"/>
      <c r="AA300" s="38"/>
      <c r="AB300" s="38"/>
      <c r="AC300" s="38"/>
      <c r="AD300" s="38"/>
      <c r="AE300" s="38"/>
      <c r="AR300" s="230" t="s">
        <v>241</v>
      </c>
      <c r="AT300" s="230" t="s">
        <v>199</v>
      </c>
      <c r="AU300" s="230" t="s">
        <v>82</v>
      </c>
      <c r="AY300" s="17" t="s">
        <v>158</v>
      </c>
      <c r="BE300" s="231">
        <f>IF(N300="základní",J300,0)</f>
        <v>0</v>
      </c>
      <c r="BF300" s="231">
        <f>IF(N300="snížená",J300,0)</f>
        <v>0</v>
      </c>
      <c r="BG300" s="231">
        <f>IF(N300="zákl. přenesená",J300,0)</f>
        <v>0</v>
      </c>
      <c r="BH300" s="231">
        <f>IF(N300="sníž. přenesená",J300,0)</f>
        <v>0</v>
      </c>
      <c r="BI300" s="231">
        <f>IF(N300="nulová",J300,0)</f>
        <v>0</v>
      </c>
      <c r="BJ300" s="17" t="s">
        <v>82</v>
      </c>
      <c r="BK300" s="231">
        <f>ROUND(I300*H300,2)</f>
        <v>0</v>
      </c>
      <c r="BL300" s="17" t="s">
        <v>236</v>
      </c>
      <c r="BM300" s="230" t="s">
        <v>532</v>
      </c>
    </row>
    <row r="301" spans="1:47" s="2" customFormat="1" ht="12">
      <c r="A301" s="38"/>
      <c r="B301" s="39"/>
      <c r="C301" s="40"/>
      <c r="D301" s="232" t="s">
        <v>165</v>
      </c>
      <c r="E301" s="40"/>
      <c r="F301" s="233" t="s">
        <v>530</v>
      </c>
      <c r="G301" s="40"/>
      <c r="H301" s="40"/>
      <c r="I301" s="136"/>
      <c r="J301" s="40"/>
      <c r="K301" s="40"/>
      <c r="L301" s="44"/>
      <c r="M301" s="234"/>
      <c r="N301" s="235"/>
      <c r="O301" s="84"/>
      <c r="P301" s="84"/>
      <c r="Q301" s="84"/>
      <c r="R301" s="84"/>
      <c r="S301" s="84"/>
      <c r="T301" s="85"/>
      <c r="U301" s="38"/>
      <c r="V301" s="38"/>
      <c r="W301" s="38"/>
      <c r="X301" s="38"/>
      <c r="Y301" s="38"/>
      <c r="Z301" s="38"/>
      <c r="AA301" s="38"/>
      <c r="AB301" s="38"/>
      <c r="AC301" s="38"/>
      <c r="AD301" s="38"/>
      <c r="AE301" s="38"/>
      <c r="AT301" s="17" t="s">
        <v>165</v>
      </c>
      <c r="AU301" s="17" t="s">
        <v>82</v>
      </c>
    </row>
    <row r="302" spans="1:51" s="13" customFormat="1" ht="12">
      <c r="A302" s="13"/>
      <c r="B302" s="236"/>
      <c r="C302" s="237"/>
      <c r="D302" s="232" t="s">
        <v>166</v>
      </c>
      <c r="E302" s="238" t="s">
        <v>19</v>
      </c>
      <c r="F302" s="239" t="s">
        <v>1369</v>
      </c>
      <c r="G302" s="237"/>
      <c r="H302" s="240">
        <v>74.4</v>
      </c>
      <c r="I302" s="241"/>
      <c r="J302" s="237"/>
      <c r="K302" s="237"/>
      <c r="L302" s="242"/>
      <c r="M302" s="243"/>
      <c r="N302" s="244"/>
      <c r="O302" s="244"/>
      <c r="P302" s="244"/>
      <c r="Q302" s="244"/>
      <c r="R302" s="244"/>
      <c r="S302" s="244"/>
      <c r="T302" s="245"/>
      <c r="U302" s="13"/>
      <c r="V302" s="13"/>
      <c r="W302" s="13"/>
      <c r="X302" s="13"/>
      <c r="Y302" s="13"/>
      <c r="Z302" s="13"/>
      <c r="AA302" s="13"/>
      <c r="AB302" s="13"/>
      <c r="AC302" s="13"/>
      <c r="AD302" s="13"/>
      <c r="AE302" s="13"/>
      <c r="AT302" s="246" t="s">
        <v>166</v>
      </c>
      <c r="AU302" s="246" t="s">
        <v>82</v>
      </c>
      <c r="AV302" s="13" t="s">
        <v>85</v>
      </c>
      <c r="AW302" s="13" t="s">
        <v>34</v>
      </c>
      <c r="AX302" s="13" t="s">
        <v>82</v>
      </c>
      <c r="AY302" s="246" t="s">
        <v>158</v>
      </c>
    </row>
    <row r="303" spans="1:51" s="13" customFormat="1" ht="12">
      <c r="A303" s="13"/>
      <c r="B303" s="236"/>
      <c r="C303" s="237"/>
      <c r="D303" s="232" t="s">
        <v>166</v>
      </c>
      <c r="E303" s="237"/>
      <c r="F303" s="239" t="s">
        <v>1370</v>
      </c>
      <c r="G303" s="237"/>
      <c r="H303" s="240">
        <v>89.28</v>
      </c>
      <c r="I303" s="241"/>
      <c r="J303" s="237"/>
      <c r="K303" s="237"/>
      <c r="L303" s="242"/>
      <c r="M303" s="243"/>
      <c r="N303" s="244"/>
      <c r="O303" s="244"/>
      <c r="P303" s="244"/>
      <c r="Q303" s="244"/>
      <c r="R303" s="244"/>
      <c r="S303" s="244"/>
      <c r="T303" s="245"/>
      <c r="U303" s="13"/>
      <c r="V303" s="13"/>
      <c r="W303" s="13"/>
      <c r="X303" s="13"/>
      <c r="Y303" s="13"/>
      <c r="Z303" s="13"/>
      <c r="AA303" s="13"/>
      <c r="AB303" s="13"/>
      <c r="AC303" s="13"/>
      <c r="AD303" s="13"/>
      <c r="AE303" s="13"/>
      <c r="AT303" s="246" t="s">
        <v>166</v>
      </c>
      <c r="AU303" s="246" t="s">
        <v>82</v>
      </c>
      <c r="AV303" s="13" t="s">
        <v>85</v>
      </c>
      <c r="AW303" s="13" t="s">
        <v>4</v>
      </c>
      <c r="AX303" s="13" t="s">
        <v>82</v>
      </c>
      <c r="AY303" s="246" t="s">
        <v>158</v>
      </c>
    </row>
    <row r="304" spans="1:65" s="2" customFormat="1" ht="21.75" customHeight="1">
      <c r="A304" s="38"/>
      <c r="B304" s="39"/>
      <c r="C304" s="219" t="s">
        <v>516</v>
      </c>
      <c r="D304" s="219" t="s">
        <v>159</v>
      </c>
      <c r="E304" s="220" t="s">
        <v>536</v>
      </c>
      <c r="F304" s="221" t="s">
        <v>537</v>
      </c>
      <c r="G304" s="222" t="s">
        <v>162</v>
      </c>
      <c r="H304" s="223">
        <v>203</v>
      </c>
      <c r="I304" s="224"/>
      <c r="J304" s="225">
        <f>ROUND(I304*H304,2)</f>
        <v>0</v>
      </c>
      <c r="K304" s="221" t="s">
        <v>19</v>
      </c>
      <c r="L304" s="44"/>
      <c r="M304" s="226" t="s">
        <v>19</v>
      </c>
      <c r="N304" s="227" t="s">
        <v>45</v>
      </c>
      <c r="O304" s="84"/>
      <c r="P304" s="228">
        <f>O304*H304</f>
        <v>0</v>
      </c>
      <c r="Q304" s="228">
        <v>0</v>
      </c>
      <c r="R304" s="228">
        <f>Q304*H304</f>
        <v>0</v>
      </c>
      <c r="S304" s="228">
        <v>0</v>
      </c>
      <c r="T304" s="229">
        <f>S304*H304</f>
        <v>0</v>
      </c>
      <c r="U304" s="38"/>
      <c r="V304" s="38"/>
      <c r="W304" s="38"/>
      <c r="X304" s="38"/>
      <c r="Y304" s="38"/>
      <c r="Z304" s="38"/>
      <c r="AA304" s="38"/>
      <c r="AB304" s="38"/>
      <c r="AC304" s="38"/>
      <c r="AD304" s="38"/>
      <c r="AE304" s="38"/>
      <c r="AR304" s="230" t="s">
        <v>236</v>
      </c>
      <c r="AT304" s="230" t="s">
        <v>159</v>
      </c>
      <c r="AU304" s="230" t="s">
        <v>82</v>
      </c>
      <c r="AY304" s="17" t="s">
        <v>158</v>
      </c>
      <c r="BE304" s="231">
        <f>IF(N304="základní",J304,0)</f>
        <v>0</v>
      </c>
      <c r="BF304" s="231">
        <f>IF(N304="snížená",J304,0)</f>
        <v>0</v>
      </c>
      <c r="BG304" s="231">
        <f>IF(N304="zákl. přenesená",J304,0)</f>
        <v>0</v>
      </c>
      <c r="BH304" s="231">
        <f>IF(N304="sníž. přenesená",J304,0)</f>
        <v>0</v>
      </c>
      <c r="BI304" s="231">
        <f>IF(N304="nulová",J304,0)</f>
        <v>0</v>
      </c>
      <c r="BJ304" s="17" t="s">
        <v>82</v>
      </c>
      <c r="BK304" s="231">
        <f>ROUND(I304*H304,2)</f>
        <v>0</v>
      </c>
      <c r="BL304" s="17" t="s">
        <v>236</v>
      </c>
      <c r="BM304" s="230" t="s">
        <v>538</v>
      </c>
    </row>
    <row r="305" spans="1:47" s="2" customFormat="1" ht="12">
      <c r="A305" s="38"/>
      <c r="B305" s="39"/>
      <c r="C305" s="40"/>
      <c r="D305" s="232" t="s">
        <v>165</v>
      </c>
      <c r="E305" s="40"/>
      <c r="F305" s="233" t="s">
        <v>539</v>
      </c>
      <c r="G305" s="40"/>
      <c r="H305" s="40"/>
      <c r="I305" s="136"/>
      <c r="J305" s="40"/>
      <c r="K305" s="40"/>
      <c r="L305" s="44"/>
      <c r="M305" s="234"/>
      <c r="N305" s="235"/>
      <c r="O305" s="84"/>
      <c r="P305" s="84"/>
      <c r="Q305" s="84"/>
      <c r="R305" s="84"/>
      <c r="S305" s="84"/>
      <c r="T305" s="85"/>
      <c r="U305" s="38"/>
      <c r="V305" s="38"/>
      <c r="W305" s="38"/>
      <c r="X305" s="38"/>
      <c r="Y305" s="38"/>
      <c r="Z305" s="38"/>
      <c r="AA305" s="38"/>
      <c r="AB305" s="38"/>
      <c r="AC305" s="38"/>
      <c r="AD305" s="38"/>
      <c r="AE305" s="38"/>
      <c r="AT305" s="17" t="s">
        <v>165</v>
      </c>
      <c r="AU305" s="17" t="s">
        <v>82</v>
      </c>
    </row>
    <row r="306" spans="1:51" s="13" customFormat="1" ht="12">
      <c r="A306" s="13"/>
      <c r="B306" s="236"/>
      <c r="C306" s="237"/>
      <c r="D306" s="232" t="s">
        <v>166</v>
      </c>
      <c r="E306" s="238" t="s">
        <v>19</v>
      </c>
      <c r="F306" s="239" t="s">
        <v>1874</v>
      </c>
      <c r="G306" s="237"/>
      <c r="H306" s="240">
        <v>203</v>
      </c>
      <c r="I306" s="241"/>
      <c r="J306" s="237"/>
      <c r="K306" s="237"/>
      <c r="L306" s="242"/>
      <c r="M306" s="243"/>
      <c r="N306" s="244"/>
      <c r="O306" s="244"/>
      <c r="P306" s="244"/>
      <c r="Q306" s="244"/>
      <c r="R306" s="244"/>
      <c r="S306" s="244"/>
      <c r="T306" s="245"/>
      <c r="U306" s="13"/>
      <c r="V306" s="13"/>
      <c r="W306" s="13"/>
      <c r="X306" s="13"/>
      <c r="Y306" s="13"/>
      <c r="Z306" s="13"/>
      <c r="AA306" s="13"/>
      <c r="AB306" s="13"/>
      <c r="AC306" s="13"/>
      <c r="AD306" s="13"/>
      <c r="AE306" s="13"/>
      <c r="AT306" s="246" t="s">
        <v>166</v>
      </c>
      <c r="AU306" s="246" t="s">
        <v>82</v>
      </c>
      <c r="AV306" s="13" t="s">
        <v>85</v>
      </c>
      <c r="AW306" s="13" t="s">
        <v>34</v>
      </c>
      <c r="AX306" s="13" t="s">
        <v>82</v>
      </c>
      <c r="AY306" s="246" t="s">
        <v>158</v>
      </c>
    </row>
    <row r="307" spans="1:65" s="2" customFormat="1" ht="16.5" customHeight="1">
      <c r="A307" s="38"/>
      <c r="B307" s="39"/>
      <c r="C307" s="259" t="s">
        <v>521</v>
      </c>
      <c r="D307" s="259" t="s">
        <v>199</v>
      </c>
      <c r="E307" s="260" t="s">
        <v>542</v>
      </c>
      <c r="F307" s="261" t="s">
        <v>543</v>
      </c>
      <c r="G307" s="262" t="s">
        <v>531</v>
      </c>
      <c r="H307" s="263">
        <v>255.78</v>
      </c>
      <c r="I307" s="264"/>
      <c r="J307" s="265">
        <f>ROUND(I307*H307,2)</f>
        <v>0</v>
      </c>
      <c r="K307" s="261" t="s">
        <v>213</v>
      </c>
      <c r="L307" s="266"/>
      <c r="M307" s="267" t="s">
        <v>19</v>
      </c>
      <c r="N307" s="268" t="s">
        <v>45</v>
      </c>
      <c r="O307" s="84"/>
      <c r="P307" s="228">
        <f>O307*H307</f>
        <v>0</v>
      </c>
      <c r="Q307" s="228">
        <v>0.001</v>
      </c>
      <c r="R307" s="228">
        <f>Q307*H307</f>
        <v>0.25578</v>
      </c>
      <c r="S307" s="228">
        <v>0</v>
      </c>
      <c r="T307" s="229">
        <f>S307*H307</f>
        <v>0</v>
      </c>
      <c r="U307" s="38"/>
      <c r="V307" s="38"/>
      <c r="W307" s="38"/>
      <c r="X307" s="38"/>
      <c r="Y307" s="38"/>
      <c r="Z307" s="38"/>
      <c r="AA307" s="38"/>
      <c r="AB307" s="38"/>
      <c r="AC307" s="38"/>
      <c r="AD307" s="38"/>
      <c r="AE307" s="38"/>
      <c r="AR307" s="230" t="s">
        <v>241</v>
      </c>
      <c r="AT307" s="230" t="s">
        <v>199</v>
      </c>
      <c r="AU307" s="230" t="s">
        <v>82</v>
      </c>
      <c r="AY307" s="17" t="s">
        <v>158</v>
      </c>
      <c r="BE307" s="231">
        <f>IF(N307="základní",J307,0)</f>
        <v>0</v>
      </c>
      <c r="BF307" s="231">
        <f>IF(N307="snížená",J307,0)</f>
        <v>0</v>
      </c>
      <c r="BG307" s="231">
        <f>IF(N307="zákl. přenesená",J307,0)</f>
        <v>0</v>
      </c>
      <c r="BH307" s="231">
        <f>IF(N307="sníž. přenesená",J307,0)</f>
        <v>0</v>
      </c>
      <c r="BI307" s="231">
        <f>IF(N307="nulová",J307,0)</f>
        <v>0</v>
      </c>
      <c r="BJ307" s="17" t="s">
        <v>82</v>
      </c>
      <c r="BK307" s="231">
        <f>ROUND(I307*H307,2)</f>
        <v>0</v>
      </c>
      <c r="BL307" s="17" t="s">
        <v>236</v>
      </c>
      <c r="BM307" s="230" t="s">
        <v>544</v>
      </c>
    </row>
    <row r="308" spans="1:47" s="2" customFormat="1" ht="12">
      <c r="A308" s="38"/>
      <c r="B308" s="39"/>
      <c r="C308" s="40"/>
      <c r="D308" s="232" t="s">
        <v>165</v>
      </c>
      <c r="E308" s="40"/>
      <c r="F308" s="233" t="s">
        <v>543</v>
      </c>
      <c r="G308" s="40"/>
      <c r="H308" s="40"/>
      <c r="I308" s="136"/>
      <c r="J308" s="40"/>
      <c r="K308" s="40"/>
      <c r="L308" s="44"/>
      <c r="M308" s="234"/>
      <c r="N308" s="235"/>
      <c r="O308" s="84"/>
      <c r="P308" s="84"/>
      <c r="Q308" s="84"/>
      <c r="R308" s="84"/>
      <c r="S308" s="84"/>
      <c r="T308" s="85"/>
      <c r="U308" s="38"/>
      <c r="V308" s="38"/>
      <c r="W308" s="38"/>
      <c r="X308" s="38"/>
      <c r="Y308" s="38"/>
      <c r="Z308" s="38"/>
      <c r="AA308" s="38"/>
      <c r="AB308" s="38"/>
      <c r="AC308" s="38"/>
      <c r="AD308" s="38"/>
      <c r="AE308" s="38"/>
      <c r="AT308" s="17" t="s">
        <v>165</v>
      </c>
      <c r="AU308" s="17" t="s">
        <v>82</v>
      </c>
    </row>
    <row r="309" spans="1:47" s="2" customFormat="1" ht="12">
      <c r="A309" s="38"/>
      <c r="B309" s="39"/>
      <c r="C309" s="40"/>
      <c r="D309" s="232" t="s">
        <v>181</v>
      </c>
      <c r="E309" s="40"/>
      <c r="F309" s="258" t="s">
        <v>545</v>
      </c>
      <c r="G309" s="40"/>
      <c r="H309" s="40"/>
      <c r="I309" s="136"/>
      <c r="J309" s="40"/>
      <c r="K309" s="40"/>
      <c r="L309" s="44"/>
      <c r="M309" s="234"/>
      <c r="N309" s="235"/>
      <c r="O309" s="84"/>
      <c r="P309" s="84"/>
      <c r="Q309" s="84"/>
      <c r="R309" s="84"/>
      <c r="S309" s="84"/>
      <c r="T309" s="85"/>
      <c r="U309" s="38"/>
      <c r="V309" s="38"/>
      <c r="W309" s="38"/>
      <c r="X309" s="38"/>
      <c r="Y309" s="38"/>
      <c r="Z309" s="38"/>
      <c r="AA309" s="38"/>
      <c r="AB309" s="38"/>
      <c r="AC309" s="38"/>
      <c r="AD309" s="38"/>
      <c r="AE309" s="38"/>
      <c r="AT309" s="17" t="s">
        <v>181</v>
      </c>
      <c r="AU309" s="17" t="s">
        <v>82</v>
      </c>
    </row>
    <row r="310" spans="1:51" s="13" customFormat="1" ht="12">
      <c r="A310" s="13"/>
      <c r="B310" s="236"/>
      <c r="C310" s="237"/>
      <c r="D310" s="232" t="s">
        <v>166</v>
      </c>
      <c r="E310" s="238" t="s">
        <v>19</v>
      </c>
      <c r="F310" s="239" t="s">
        <v>1875</v>
      </c>
      <c r="G310" s="237"/>
      <c r="H310" s="240">
        <v>213.15</v>
      </c>
      <c r="I310" s="241"/>
      <c r="J310" s="237"/>
      <c r="K310" s="237"/>
      <c r="L310" s="242"/>
      <c r="M310" s="243"/>
      <c r="N310" s="244"/>
      <c r="O310" s="244"/>
      <c r="P310" s="244"/>
      <c r="Q310" s="244"/>
      <c r="R310" s="244"/>
      <c r="S310" s="244"/>
      <c r="T310" s="245"/>
      <c r="U310" s="13"/>
      <c r="V310" s="13"/>
      <c r="W310" s="13"/>
      <c r="X310" s="13"/>
      <c r="Y310" s="13"/>
      <c r="Z310" s="13"/>
      <c r="AA310" s="13"/>
      <c r="AB310" s="13"/>
      <c r="AC310" s="13"/>
      <c r="AD310" s="13"/>
      <c r="AE310" s="13"/>
      <c r="AT310" s="246" t="s">
        <v>166</v>
      </c>
      <c r="AU310" s="246" t="s">
        <v>82</v>
      </c>
      <c r="AV310" s="13" t="s">
        <v>85</v>
      </c>
      <c r="AW310" s="13" t="s">
        <v>34</v>
      </c>
      <c r="AX310" s="13" t="s">
        <v>82</v>
      </c>
      <c r="AY310" s="246" t="s">
        <v>158</v>
      </c>
    </row>
    <row r="311" spans="1:51" s="13" customFormat="1" ht="12">
      <c r="A311" s="13"/>
      <c r="B311" s="236"/>
      <c r="C311" s="237"/>
      <c r="D311" s="232" t="s">
        <v>166</v>
      </c>
      <c r="E311" s="237"/>
      <c r="F311" s="239" t="s">
        <v>1876</v>
      </c>
      <c r="G311" s="237"/>
      <c r="H311" s="240">
        <v>255.78</v>
      </c>
      <c r="I311" s="241"/>
      <c r="J311" s="237"/>
      <c r="K311" s="237"/>
      <c r="L311" s="242"/>
      <c r="M311" s="243"/>
      <c r="N311" s="244"/>
      <c r="O311" s="244"/>
      <c r="P311" s="244"/>
      <c r="Q311" s="244"/>
      <c r="R311" s="244"/>
      <c r="S311" s="244"/>
      <c r="T311" s="245"/>
      <c r="U311" s="13"/>
      <c r="V311" s="13"/>
      <c r="W311" s="13"/>
      <c r="X311" s="13"/>
      <c r="Y311" s="13"/>
      <c r="Z311" s="13"/>
      <c r="AA311" s="13"/>
      <c r="AB311" s="13"/>
      <c r="AC311" s="13"/>
      <c r="AD311" s="13"/>
      <c r="AE311" s="13"/>
      <c r="AT311" s="246" t="s">
        <v>166</v>
      </c>
      <c r="AU311" s="246" t="s">
        <v>82</v>
      </c>
      <c r="AV311" s="13" t="s">
        <v>85</v>
      </c>
      <c r="AW311" s="13" t="s">
        <v>4</v>
      </c>
      <c r="AX311" s="13" t="s">
        <v>82</v>
      </c>
      <c r="AY311" s="246" t="s">
        <v>158</v>
      </c>
    </row>
    <row r="312" spans="1:65" s="2" customFormat="1" ht="16.5" customHeight="1">
      <c r="A312" s="38"/>
      <c r="B312" s="39"/>
      <c r="C312" s="219" t="s">
        <v>528</v>
      </c>
      <c r="D312" s="219" t="s">
        <v>159</v>
      </c>
      <c r="E312" s="220" t="s">
        <v>549</v>
      </c>
      <c r="F312" s="221" t="s">
        <v>550</v>
      </c>
      <c r="G312" s="222" t="s">
        <v>202</v>
      </c>
      <c r="H312" s="223">
        <v>12</v>
      </c>
      <c r="I312" s="224"/>
      <c r="J312" s="225">
        <f>ROUND(I312*H312,2)</f>
        <v>0</v>
      </c>
      <c r="K312" s="221" t="s">
        <v>213</v>
      </c>
      <c r="L312" s="44"/>
      <c r="M312" s="226" t="s">
        <v>19</v>
      </c>
      <c r="N312" s="227" t="s">
        <v>45</v>
      </c>
      <c r="O312" s="84"/>
      <c r="P312" s="228">
        <f>O312*H312</f>
        <v>0</v>
      </c>
      <c r="Q312" s="228">
        <v>0</v>
      </c>
      <c r="R312" s="228">
        <f>Q312*H312</f>
        <v>0</v>
      </c>
      <c r="S312" s="228">
        <v>0</v>
      </c>
      <c r="T312" s="229">
        <f>S312*H312</f>
        <v>0</v>
      </c>
      <c r="U312" s="38"/>
      <c r="V312" s="38"/>
      <c r="W312" s="38"/>
      <c r="X312" s="38"/>
      <c r="Y312" s="38"/>
      <c r="Z312" s="38"/>
      <c r="AA312" s="38"/>
      <c r="AB312" s="38"/>
      <c r="AC312" s="38"/>
      <c r="AD312" s="38"/>
      <c r="AE312" s="38"/>
      <c r="AR312" s="230" t="s">
        <v>195</v>
      </c>
      <c r="AT312" s="230" t="s">
        <v>159</v>
      </c>
      <c r="AU312" s="230" t="s">
        <v>82</v>
      </c>
      <c r="AY312" s="17" t="s">
        <v>158</v>
      </c>
      <c r="BE312" s="231">
        <f>IF(N312="základní",J312,0)</f>
        <v>0</v>
      </c>
      <c r="BF312" s="231">
        <f>IF(N312="snížená",J312,0)</f>
        <v>0</v>
      </c>
      <c r="BG312" s="231">
        <f>IF(N312="zákl. přenesená",J312,0)</f>
        <v>0</v>
      </c>
      <c r="BH312" s="231">
        <f>IF(N312="sníž. přenesená",J312,0)</f>
        <v>0</v>
      </c>
      <c r="BI312" s="231">
        <f>IF(N312="nulová",J312,0)</f>
        <v>0</v>
      </c>
      <c r="BJ312" s="17" t="s">
        <v>82</v>
      </c>
      <c r="BK312" s="231">
        <f>ROUND(I312*H312,2)</f>
        <v>0</v>
      </c>
      <c r="BL312" s="17" t="s">
        <v>195</v>
      </c>
      <c r="BM312" s="230" t="s">
        <v>551</v>
      </c>
    </row>
    <row r="313" spans="1:47" s="2" customFormat="1" ht="12">
      <c r="A313" s="38"/>
      <c r="B313" s="39"/>
      <c r="C313" s="40"/>
      <c r="D313" s="232" t="s">
        <v>165</v>
      </c>
      <c r="E313" s="40"/>
      <c r="F313" s="233" t="s">
        <v>552</v>
      </c>
      <c r="G313" s="40"/>
      <c r="H313" s="40"/>
      <c r="I313" s="136"/>
      <c r="J313" s="40"/>
      <c r="K313" s="40"/>
      <c r="L313" s="44"/>
      <c r="M313" s="234"/>
      <c r="N313" s="235"/>
      <c r="O313" s="84"/>
      <c r="P313" s="84"/>
      <c r="Q313" s="84"/>
      <c r="R313" s="84"/>
      <c r="S313" s="84"/>
      <c r="T313" s="85"/>
      <c r="U313" s="38"/>
      <c r="V313" s="38"/>
      <c r="W313" s="38"/>
      <c r="X313" s="38"/>
      <c r="Y313" s="38"/>
      <c r="Z313" s="38"/>
      <c r="AA313" s="38"/>
      <c r="AB313" s="38"/>
      <c r="AC313" s="38"/>
      <c r="AD313" s="38"/>
      <c r="AE313" s="38"/>
      <c r="AT313" s="17" t="s">
        <v>165</v>
      </c>
      <c r="AU313" s="17" t="s">
        <v>82</v>
      </c>
    </row>
    <row r="314" spans="1:47" s="2" customFormat="1" ht="12">
      <c r="A314" s="38"/>
      <c r="B314" s="39"/>
      <c r="C314" s="40"/>
      <c r="D314" s="232" t="s">
        <v>216</v>
      </c>
      <c r="E314" s="40"/>
      <c r="F314" s="258" t="s">
        <v>553</v>
      </c>
      <c r="G314" s="40"/>
      <c r="H314" s="40"/>
      <c r="I314" s="136"/>
      <c r="J314" s="40"/>
      <c r="K314" s="40"/>
      <c r="L314" s="44"/>
      <c r="M314" s="234"/>
      <c r="N314" s="235"/>
      <c r="O314" s="84"/>
      <c r="P314" s="84"/>
      <c r="Q314" s="84"/>
      <c r="R314" s="84"/>
      <c r="S314" s="84"/>
      <c r="T314" s="85"/>
      <c r="U314" s="38"/>
      <c r="V314" s="38"/>
      <c r="W314" s="38"/>
      <c r="X314" s="38"/>
      <c r="Y314" s="38"/>
      <c r="Z314" s="38"/>
      <c r="AA314" s="38"/>
      <c r="AB314" s="38"/>
      <c r="AC314" s="38"/>
      <c r="AD314" s="38"/>
      <c r="AE314" s="38"/>
      <c r="AT314" s="17" t="s">
        <v>216</v>
      </c>
      <c r="AU314" s="17" t="s">
        <v>82</v>
      </c>
    </row>
    <row r="315" spans="1:65" s="2" customFormat="1" ht="16.5" customHeight="1">
      <c r="A315" s="38"/>
      <c r="B315" s="39"/>
      <c r="C315" s="259" t="s">
        <v>535</v>
      </c>
      <c r="D315" s="259" t="s">
        <v>199</v>
      </c>
      <c r="E315" s="260" t="s">
        <v>555</v>
      </c>
      <c r="F315" s="261" t="s">
        <v>556</v>
      </c>
      <c r="G315" s="262" t="s">
        <v>202</v>
      </c>
      <c r="H315" s="263">
        <v>12</v>
      </c>
      <c r="I315" s="264"/>
      <c r="J315" s="265">
        <f>ROUND(I315*H315,2)</f>
        <v>0</v>
      </c>
      <c r="K315" s="261" t="s">
        <v>213</v>
      </c>
      <c r="L315" s="266"/>
      <c r="M315" s="267" t="s">
        <v>19</v>
      </c>
      <c r="N315" s="268" t="s">
        <v>45</v>
      </c>
      <c r="O315" s="84"/>
      <c r="P315" s="228">
        <f>O315*H315</f>
        <v>0</v>
      </c>
      <c r="Q315" s="228">
        <v>0.00016</v>
      </c>
      <c r="R315" s="228">
        <f>Q315*H315</f>
        <v>0.0019200000000000003</v>
      </c>
      <c r="S315" s="228">
        <v>0</v>
      </c>
      <c r="T315" s="229">
        <f>S315*H315</f>
        <v>0</v>
      </c>
      <c r="U315" s="38"/>
      <c r="V315" s="38"/>
      <c r="W315" s="38"/>
      <c r="X315" s="38"/>
      <c r="Y315" s="38"/>
      <c r="Z315" s="38"/>
      <c r="AA315" s="38"/>
      <c r="AB315" s="38"/>
      <c r="AC315" s="38"/>
      <c r="AD315" s="38"/>
      <c r="AE315" s="38"/>
      <c r="AR315" s="230" t="s">
        <v>241</v>
      </c>
      <c r="AT315" s="230" t="s">
        <v>199</v>
      </c>
      <c r="AU315" s="230" t="s">
        <v>82</v>
      </c>
      <c r="AY315" s="17" t="s">
        <v>158</v>
      </c>
      <c r="BE315" s="231">
        <f>IF(N315="základní",J315,0)</f>
        <v>0</v>
      </c>
      <c r="BF315" s="231">
        <f>IF(N315="snížená",J315,0)</f>
        <v>0</v>
      </c>
      <c r="BG315" s="231">
        <f>IF(N315="zákl. přenesená",J315,0)</f>
        <v>0</v>
      </c>
      <c r="BH315" s="231">
        <f>IF(N315="sníž. přenesená",J315,0)</f>
        <v>0</v>
      </c>
      <c r="BI315" s="231">
        <f>IF(N315="nulová",J315,0)</f>
        <v>0</v>
      </c>
      <c r="BJ315" s="17" t="s">
        <v>82</v>
      </c>
      <c r="BK315" s="231">
        <f>ROUND(I315*H315,2)</f>
        <v>0</v>
      </c>
      <c r="BL315" s="17" t="s">
        <v>236</v>
      </c>
      <c r="BM315" s="230" t="s">
        <v>557</v>
      </c>
    </row>
    <row r="316" spans="1:47" s="2" customFormat="1" ht="12">
      <c r="A316" s="38"/>
      <c r="B316" s="39"/>
      <c r="C316" s="40"/>
      <c r="D316" s="232" t="s">
        <v>165</v>
      </c>
      <c r="E316" s="40"/>
      <c r="F316" s="233" t="s">
        <v>556</v>
      </c>
      <c r="G316" s="40"/>
      <c r="H316" s="40"/>
      <c r="I316" s="136"/>
      <c r="J316" s="40"/>
      <c r="K316" s="40"/>
      <c r="L316" s="44"/>
      <c r="M316" s="234"/>
      <c r="N316" s="235"/>
      <c r="O316" s="84"/>
      <c r="P316" s="84"/>
      <c r="Q316" s="84"/>
      <c r="R316" s="84"/>
      <c r="S316" s="84"/>
      <c r="T316" s="85"/>
      <c r="U316" s="38"/>
      <c r="V316" s="38"/>
      <c r="W316" s="38"/>
      <c r="X316" s="38"/>
      <c r="Y316" s="38"/>
      <c r="Z316" s="38"/>
      <c r="AA316" s="38"/>
      <c r="AB316" s="38"/>
      <c r="AC316" s="38"/>
      <c r="AD316" s="38"/>
      <c r="AE316" s="38"/>
      <c r="AT316" s="17" t="s">
        <v>165</v>
      </c>
      <c r="AU316" s="17" t="s">
        <v>82</v>
      </c>
    </row>
    <row r="317" spans="1:65" s="2" customFormat="1" ht="16.5" customHeight="1">
      <c r="A317" s="38"/>
      <c r="B317" s="39"/>
      <c r="C317" s="219" t="s">
        <v>541</v>
      </c>
      <c r="D317" s="219" t="s">
        <v>159</v>
      </c>
      <c r="E317" s="220" t="s">
        <v>559</v>
      </c>
      <c r="F317" s="221" t="s">
        <v>560</v>
      </c>
      <c r="G317" s="222" t="s">
        <v>202</v>
      </c>
      <c r="H317" s="223">
        <v>64</v>
      </c>
      <c r="I317" s="224"/>
      <c r="J317" s="225">
        <f>ROUND(I317*H317,2)</f>
        <v>0</v>
      </c>
      <c r="K317" s="221" t="s">
        <v>213</v>
      </c>
      <c r="L317" s="44"/>
      <c r="M317" s="226" t="s">
        <v>19</v>
      </c>
      <c r="N317" s="227" t="s">
        <v>45</v>
      </c>
      <c r="O317" s="84"/>
      <c r="P317" s="228">
        <f>O317*H317</f>
        <v>0</v>
      </c>
      <c r="Q317" s="228">
        <v>0</v>
      </c>
      <c r="R317" s="228">
        <f>Q317*H317</f>
        <v>0</v>
      </c>
      <c r="S317" s="228">
        <v>0</v>
      </c>
      <c r="T317" s="229">
        <f>S317*H317</f>
        <v>0</v>
      </c>
      <c r="U317" s="38"/>
      <c r="V317" s="38"/>
      <c r="W317" s="38"/>
      <c r="X317" s="38"/>
      <c r="Y317" s="38"/>
      <c r="Z317" s="38"/>
      <c r="AA317" s="38"/>
      <c r="AB317" s="38"/>
      <c r="AC317" s="38"/>
      <c r="AD317" s="38"/>
      <c r="AE317" s="38"/>
      <c r="AR317" s="230" t="s">
        <v>195</v>
      </c>
      <c r="AT317" s="230" t="s">
        <v>159</v>
      </c>
      <c r="AU317" s="230" t="s">
        <v>82</v>
      </c>
      <c r="AY317" s="17" t="s">
        <v>158</v>
      </c>
      <c r="BE317" s="231">
        <f>IF(N317="základní",J317,0)</f>
        <v>0</v>
      </c>
      <c r="BF317" s="231">
        <f>IF(N317="snížená",J317,0)</f>
        <v>0</v>
      </c>
      <c r="BG317" s="231">
        <f>IF(N317="zákl. přenesená",J317,0)</f>
        <v>0</v>
      </c>
      <c r="BH317" s="231">
        <f>IF(N317="sníž. přenesená",J317,0)</f>
        <v>0</v>
      </c>
      <c r="BI317" s="231">
        <f>IF(N317="nulová",J317,0)</f>
        <v>0</v>
      </c>
      <c r="BJ317" s="17" t="s">
        <v>82</v>
      </c>
      <c r="BK317" s="231">
        <f>ROUND(I317*H317,2)</f>
        <v>0</v>
      </c>
      <c r="BL317" s="17" t="s">
        <v>195</v>
      </c>
      <c r="BM317" s="230" t="s">
        <v>561</v>
      </c>
    </row>
    <row r="318" spans="1:47" s="2" customFormat="1" ht="12">
      <c r="A318" s="38"/>
      <c r="B318" s="39"/>
      <c r="C318" s="40"/>
      <c r="D318" s="232" t="s">
        <v>165</v>
      </c>
      <c r="E318" s="40"/>
      <c r="F318" s="233" t="s">
        <v>562</v>
      </c>
      <c r="G318" s="40"/>
      <c r="H318" s="40"/>
      <c r="I318" s="136"/>
      <c r="J318" s="40"/>
      <c r="K318" s="40"/>
      <c r="L318" s="44"/>
      <c r="M318" s="234"/>
      <c r="N318" s="235"/>
      <c r="O318" s="84"/>
      <c r="P318" s="84"/>
      <c r="Q318" s="84"/>
      <c r="R318" s="84"/>
      <c r="S318" s="84"/>
      <c r="T318" s="85"/>
      <c r="U318" s="38"/>
      <c r="V318" s="38"/>
      <c r="W318" s="38"/>
      <c r="X318" s="38"/>
      <c r="Y318" s="38"/>
      <c r="Z318" s="38"/>
      <c r="AA318" s="38"/>
      <c r="AB318" s="38"/>
      <c r="AC318" s="38"/>
      <c r="AD318" s="38"/>
      <c r="AE318" s="38"/>
      <c r="AT318" s="17" t="s">
        <v>165</v>
      </c>
      <c r="AU318" s="17" t="s">
        <v>82</v>
      </c>
    </row>
    <row r="319" spans="1:47" s="2" customFormat="1" ht="12">
      <c r="A319" s="38"/>
      <c r="B319" s="39"/>
      <c r="C319" s="40"/>
      <c r="D319" s="232" t="s">
        <v>216</v>
      </c>
      <c r="E319" s="40"/>
      <c r="F319" s="258" t="s">
        <v>553</v>
      </c>
      <c r="G319" s="40"/>
      <c r="H319" s="40"/>
      <c r="I319" s="136"/>
      <c r="J319" s="40"/>
      <c r="K319" s="40"/>
      <c r="L319" s="44"/>
      <c r="M319" s="234"/>
      <c r="N319" s="235"/>
      <c r="O319" s="84"/>
      <c r="P319" s="84"/>
      <c r="Q319" s="84"/>
      <c r="R319" s="84"/>
      <c r="S319" s="84"/>
      <c r="T319" s="85"/>
      <c r="U319" s="38"/>
      <c r="V319" s="38"/>
      <c r="W319" s="38"/>
      <c r="X319" s="38"/>
      <c r="Y319" s="38"/>
      <c r="Z319" s="38"/>
      <c r="AA319" s="38"/>
      <c r="AB319" s="38"/>
      <c r="AC319" s="38"/>
      <c r="AD319" s="38"/>
      <c r="AE319" s="38"/>
      <c r="AT319" s="17" t="s">
        <v>216</v>
      </c>
      <c r="AU319" s="17" t="s">
        <v>82</v>
      </c>
    </row>
    <row r="320" spans="1:65" s="2" customFormat="1" ht="21.75" customHeight="1">
      <c r="A320" s="38"/>
      <c r="B320" s="39"/>
      <c r="C320" s="259" t="s">
        <v>548</v>
      </c>
      <c r="D320" s="259" t="s">
        <v>199</v>
      </c>
      <c r="E320" s="260" t="s">
        <v>564</v>
      </c>
      <c r="F320" s="261" t="s">
        <v>565</v>
      </c>
      <c r="G320" s="262" t="s">
        <v>202</v>
      </c>
      <c r="H320" s="263">
        <v>38</v>
      </c>
      <c r="I320" s="264"/>
      <c r="J320" s="265">
        <f>ROUND(I320*H320,2)</f>
        <v>0</v>
      </c>
      <c r="K320" s="261" t="s">
        <v>213</v>
      </c>
      <c r="L320" s="266"/>
      <c r="M320" s="267" t="s">
        <v>19</v>
      </c>
      <c r="N320" s="268" t="s">
        <v>45</v>
      </c>
      <c r="O320" s="84"/>
      <c r="P320" s="228">
        <f>O320*H320</f>
        <v>0</v>
      </c>
      <c r="Q320" s="228">
        <v>0.00026</v>
      </c>
      <c r="R320" s="228">
        <f>Q320*H320</f>
        <v>0.00988</v>
      </c>
      <c r="S320" s="228">
        <v>0</v>
      </c>
      <c r="T320" s="229">
        <f>S320*H320</f>
        <v>0</v>
      </c>
      <c r="U320" s="38"/>
      <c r="V320" s="38"/>
      <c r="W320" s="38"/>
      <c r="X320" s="38"/>
      <c r="Y320" s="38"/>
      <c r="Z320" s="38"/>
      <c r="AA320" s="38"/>
      <c r="AB320" s="38"/>
      <c r="AC320" s="38"/>
      <c r="AD320" s="38"/>
      <c r="AE320" s="38"/>
      <c r="AR320" s="230" t="s">
        <v>241</v>
      </c>
      <c r="AT320" s="230" t="s">
        <v>199</v>
      </c>
      <c r="AU320" s="230" t="s">
        <v>82</v>
      </c>
      <c r="AY320" s="17" t="s">
        <v>158</v>
      </c>
      <c r="BE320" s="231">
        <f>IF(N320="základní",J320,0)</f>
        <v>0</v>
      </c>
      <c r="BF320" s="231">
        <f>IF(N320="snížená",J320,0)</f>
        <v>0</v>
      </c>
      <c r="BG320" s="231">
        <f>IF(N320="zákl. přenesená",J320,0)</f>
        <v>0</v>
      </c>
      <c r="BH320" s="231">
        <f>IF(N320="sníž. přenesená",J320,0)</f>
        <v>0</v>
      </c>
      <c r="BI320" s="231">
        <f>IF(N320="nulová",J320,0)</f>
        <v>0</v>
      </c>
      <c r="BJ320" s="17" t="s">
        <v>82</v>
      </c>
      <c r="BK320" s="231">
        <f>ROUND(I320*H320,2)</f>
        <v>0</v>
      </c>
      <c r="BL320" s="17" t="s">
        <v>236</v>
      </c>
      <c r="BM320" s="230" t="s">
        <v>566</v>
      </c>
    </row>
    <row r="321" spans="1:47" s="2" customFormat="1" ht="12">
      <c r="A321" s="38"/>
      <c r="B321" s="39"/>
      <c r="C321" s="40"/>
      <c r="D321" s="232" t="s">
        <v>165</v>
      </c>
      <c r="E321" s="40"/>
      <c r="F321" s="233" t="s">
        <v>565</v>
      </c>
      <c r="G321" s="40"/>
      <c r="H321" s="40"/>
      <c r="I321" s="136"/>
      <c r="J321" s="40"/>
      <c r="K321" s="40"/>
      <c r="L321" s="44"/>
      <c r="M321" s="234"/>
      <c r="N321" s="235"/>
      <c r="O321" s="84"/>
      <c r="P321" s="84"/>
      <c r="Q321" s="84"/>
      <c r="R321" s="84"/>
      <c r="S321" s="84"/>
      <c r="T321" s="85"/>
      <c r="U321" s="38"/>
      <c r="V321" s="38"/>
      <c r="W321" s="38"/>
      <c r="X321" s="38"/>
      <c r="Y321" s="38"/>
      <c r="Z321" s="38"/>
      <c r="AA321" s="38"/>
      <c r="AB321" s="38"/>
      <c r="AC321" s="38"/>
      <c r="AD321" s="38"/>
      <c r="AE321" s="38"/>
      <c r="AT321" s="17" t="s">
        <v>165</v>
      </c>
      <c r="AU321" s="17" t="s">
        <v>82</v>
      </c>
    </row>
    <row r="322" spans="1:65" s="2" customFormat="1" ht="21.75" customHeight="1">
      <c r="A322" s="38"/>
      <c r="B322" s="39"/>
      <c r="C322" s="259" t="s">
        <v>554</v>
      </c>
      <c r="D322" s="259" t="s">
        <v>199</v>
      </c>
      <c r="E322" s="260" t="s">
        <v>568</v>
      </c>
      <c r="F322" s="261" t="s">
        <v>569</v>
      </c>
      <c r="G322" s="262" t="s">
        <v>202</v>
      </c>
      <c r="H322" s="263">
        <v>26</v>
      </c>
      <c r="I322" s="264"/>
      <c r="J322" s="265">
        <f>ROUND(I322*H322,2)</f>
        <v>0</v>
      </c>
      <c r="K322" s="261" t="s">
        <v>213</v>
      </c>
      <c r="L322" s="266"/>
      <c r="M322" s="267" t="s">
        <v>19</v>
      </c>
      <c r="N322" s="268" t="s">
        <v>45</v>
      </c>
      <c r="O322" s="84"/>
      <c r="P322" s="228">
        <f>O322*H322</f>
        <v>0</v>
      </c>
      <c r="Q322" s="228">
        <v>0.0007</v>
      </c>
      <c r="R322" s="228">
        <f>Q322*H322</f>
        <v>0.0182</v>
      </c>
      <c r="S322" s="228">
        <v>0</v>
      </c>
      <c r="T322" s="229">
        <f>S322*H322</f>
        <v>0</v>
      </c>
      <c r="U322" s="38"/>
      <c r="V322" s="38"/>
      <c r="W322" s="38"/>
      <c r="X322" s="38"/>
      <c r="Y322" s="38"/>
      <c r="Z322" s="38"/>
      <c r="AA322" s="38"/>
      <c r="AB322" s="38"/>
      <c r="AC322" s="38"/>
      <c r="AD322" s="38"/>
      <c r="AE322" s="38"/>
      <c r="AR322" s="230" t="s">
        <v>241</v>
      </c>
      <c r="AT322" s="230" t="s">
        <v>199</v>
      </c>
      <c r="AU322" s="230" t="s">
        <v>82</v>
      </c>
      <c r="AY322" s="17" t="s">
        <v>158</v>
      </c>
      <c r="BE322" s="231">
        <f>IF(N322="základní",J322,0)</f>
        <v>0</v>
      </c>
      <c r="BF322" s="231">
        <f>IF(N322="snížená",J322,0)</f>
        <v>0</v>
      </c>
      <c r="BG322" s="231">
        <f>IF(N322="zákl. přenesená",J322,0)</f>
        <v>0</v>
      </c>
      <c r="BH322" s="231">
        <f>IF(N322="sníž. přenesená",J322,0)</f>
        <v>0</v>
      </c>
      <c r="BI322" s="231">
        <f>IF(N322="nulová",J322,0)</f>
        <v>0</v>
      </c>
      <c r="BJ322" s="17" t="s">
        <v>82</v>
      </c>
      <c r="BK322" s="231">
        <f>ROUND(I322*H322,2)</f>
        <v>0</v>
      </c>
      <c r="BL322" s="17" t="s">
        <v>236</v>
      </c>
      <c r="BM322" s="230" t="s">
        <v>570</v>
      </c>
    </row>
    <row r="323" spans="1:47" s="2" customFormat="1" ht="12">
      <c r="A323" s="38"/>
      <c r="B323" s="39"/>
      <c r="C323" s="40"/>
      <c r="D323" s="232" t="s">
        <v>165</v>
      </c>
      <c r="E323" s="40"/>
      <c r="F323" s="233" t="s">
        <v>569</v>
      </c>
      <c r="G323" s="40"/>
      <c r="H323" s="40"/>
      <c r="I323" s="136"/>
      <c r="J323" s="40"/>
      <c r="K323" s="40"/>
      <c r="L323" s="44"/>
      <c r="M323" s="234"/>
      <c r="N323" s="235"/>
      <c r="O323" s="84"/>
      <c r="P323" s="84"/>
      <c r="Q323" s="84"/>
      <c r="R323" s="84"/>
      <c r="S323" s="84"/>
      <c r="T323" s="85"/>
      <c r="U323" s="38"/>
      <c r="V323" s="38"/>
      <c r="W323" s="38"/>
      <c r="X323" s="38"/>
      <c r="Y323" s="38"/>
      <c r="Z323" s="38"/>
      <c r="AA323" s="38"/>
      <c r="AB323" s="38"/>
      <c r="AC323" s="38"/>
      <c r="AD323" s="38"/>
      <c r="AE323" s="38"/>
      <c r="AT323" s="17" t="s">
        <v>165</v>
      </c>
      <c r="AU323" s="17" t="s">
        <v>82</v>
      </c>
    </row>
    <row r="324" spans="1:65" s="2" customFormat="1" ht="21.75" customHeight="1">
      <c r="A324" s="38"/>
      <c r="B324" s="39"/>
      <c r="C324" s="219" t="s">
        <v>558</v>
      </c>
      <c r="D324" s="219" t="s">
        <v>159</v>
      </c>
      <c r="E324" s="220" t="s">
        <v>572</v>
      </c>
      <c r="F324" s="221" t="s">
        <v>573</v>
      </c>
      <c r="G324" s="222" t="s">
        <v>202</v>
      </c>
      <c r="H324" s="223">
        <v>2</v>
      </c>
      <c r="I324" s="224"/>
      <c r="J324" s="225">
        <f>ROUND(I324*H324,2)</f>
        <v>0</v>
      </c>
      <c r="K324" s="221" t="s">
        <v>19</v>
      </c>
      <c r="L324" s="44"/>
      <c r="M324" s="226" t="s">
        <v>19</v>
      </c>
      <c r="N324" s="227" t="s">
        <v>45</v>
      </c>
      <c r="O324" s="84"/>
      <c r="P324" s="228">
        <f>O324*H324</f>
        <v>0</v>
      </c>
      <c r="Q324" s="228">
        <v>0</v>
      </c>
      <c r="R324" s="228">
        <f>Q324*H324</f>
        <v>0</v>
      </c>
      <c r="S324" s="228">
        <v>0</v>
      </c>
      <c r="T324" s="229">
        <f>S324*H324</f>
        <v>0</v>
      </c>
      <c r="U324" s="38"/>
      <c r="V324" s="38"/>
      <c r="W324" s="38"/>
      <c r="X324" s="38"/>
      <c r="Y324" s="38"/>
      <c r="Z324" s="38"/>
      <c r="AA324" s="38"/>
      <c r="AB324" s="38"/>
      <c r="AC324" s="38"/>
      <c r="AD324" s="38"/>
      <c r="AE324" s="38"/>
      <c r="AR324" s="230" t="s">
        <v>236</v>
      </c>
      <c r="AT324" s="230" t="s">
        <v>159</v>
      </c>
      <c r="AU324" s="230" t="s">
        <v>82</v>
      </c>
      <c r="AY324" s="17" t="s">
        <v>158</v>
      </c>
      <c r="BE324" s="231">
        <f>IF(N324="základní",J324,0)</f>
        <v>0</v>
      </c>
      <c r="BF324" s="231">
        <f>IF(N324="snížená",J324,0)</f>
        <v>0</v>
      </c>
      <c r="BG324" s="231">
        <f>IF(N324="zákl. přenesená",J324,0)</f>
        <v>0</v>
      </c>
      <c r="BH324" s="231">
        <f>IF(N324="sníž. přenesená",J324,0)</f>
        <v>0</v>
      </c>
      <c r="BI324" s="231">
        <f>IF(N324="nulová",J324,0)</f>
        <v>0</v>
      </c>
      <c r="BJ324" s="17" t="s">
        <v>82</v>
      </c>
      <c r="BK324" s="231">
        <f>ROUND(I324*H324,2)</f>
        <v>0</v>
      </c>
      <c r="BL324" s="17" t="s">
        <v>236</v>
      </c>
      <c r="BM324" s="230" t="s">
        <v>574</v>
      </c>
    </row>
    <row r="325" spans="1:47" s="2" customFormat="1" ht="12">
      <c r="A325" s="38"/>
      <c r="B325" s="39"/>
      <c r="C325" s="40"/>
      <c r="D325" s="232" t="s">
        <v>165</v>
      </c>
      <c r="E325" s="40"/>
      <c r="F325" s="233" t="s">
        <v>573</v>
      </c>
      <c r="G325" s="40"/>
      <c r="H325" s="40"/>
      <c r="I325" s="136"/>
      <c r="J325" s="40"/>
      <c r="K325" s="40"/>
      <c r="L325" s="44"/>
      <c r="M325" s="234"/>
      <c r="N325" s="235"/>
      <c r="O325" s="84"/>
      <c r="P325" s="84"/>
      <c r="Q325" s="84"/>
      <c r="R325" s="84"/>
      <c r="S325" s="84"/>
      <c r="T325" s="85"/>
      <c r="U325" s="38"/>
      <c r="V325" s="38"/>
      <c r="W325" s="38"/>
      <c r="X325" s="38"/>
      <c r="Y325" s="38"/>
      <c r="Z325" s="38"/>
      <c r="AA325" s="38"/>
      <c r="AB325" s="38"/>
      <c r="AC325" s="38"/>
      <c r="AD325" s="38"/>
      <c r="AE325" s="38"/>
      <c r="AT325" s="17" t="s">
        <v>165</v>
      </c>
      <c r="AU325" s="17" t="s">
        <v>82</v>
      </c>
    </row>
    <row r="326" spans="1:65" s="2" customFormat="1" ht="21.75" customHeight="1">
      <c r="A326" s="38"/>
      <c r="B326" s="39"/>
      <c r="C326" s="219" t="s">
        <v>563</v>
      </c>
      <c r="D326" s="219" t="s">
        <v>159</v>
      </c>
      <c r="E326" s="220" t="s">
        <v>576</v>
      </c>
      <c r="F326" s="221" t="s">
        <v>577</v>
      </c>
      <c r="G326" s="222" t="s">
        <v>162</v>
      </c>
      <c r="H326" s="223">
        <v>1055</v>
      </c>
      <c r="I326" s="224"/>
      <c r="J326" s="225">
        <f>ROUND(I326*H326,2)</f>
        <v>0</v>
      </c>
      <c r="K326" s="221" t="s">
        <v>213</v>
      </c>
      <c r="L326" s="44"/>
      <c r="M326" s="226" t="s">
        <v>19</v>
      </c>
      <c r="N326" s="227" t="s">
        <v>45</v>
      </c>
      <c r="O326" s="84"/>
      <c r="P326" s="228">
        <f>O326*H326</f>
        <v>0</v>
      </c>
      <c r="Q326" s="228">
        <v>0</v>
      </c>
      <c r="R326" s="228">
        <f>Q326*H326</f>
        <v>0</v>
      </c>
      <c r="S326" s="228">
        <v>0</v>
      </c>
      <c r="T326" s="229">
        <f>S326*H326</f>
        <v>0</v>
      </c>
      <c r="U326" s="38"/>
      <c r="V326" s="38"/>
      <c r="W326" s="38"/>
      <c r="X326" s="38"/>
      <c r="Y326" s="38"/>
      <c r="Z326" s="38"/>
      <c r="AA326" s="38"/>
      <c r="AB326" s="38"/>
      <c r="AC326" s="38"/>
      <c r="AD326" s="38"/>
      <c r="AE326" s="38"/>
      <c r="AR326" s="230" t="s">
        <v>236</v>
      </c>
      <c r="AT326" s="230" t="s">
        <v>159</v>
      </c>
      <c r="AU326" s="230" t="s">
        <v>82</v>
      </c>
      <c r="AY326" s="17" t="s">
        <v>158</v>
      </c>
      <c r="BE326" s="231">
        <f>IF(N326="základní",J326,0)</f>
        <v>0</v>
      </c>
      <c r="BF326" s="231">
        <f>IF(N326="snížená",J326,0)</f>
        <v>0</v>
      </c>
      <c r="BG326" s="231">
        <f>IF(N326="zákl. přenesená",J326,0)</f>
        <v>0</v>
      </c>
      <c r="BH326" s="231">
        <f>IF(N326="sníž. přenesená",J326,0)</f>
        <v>0</v>
      </c>
      <c r="BI326" s="231">
        <f>IF(N326="nulová",J326,0)</f>
        <v>0</v>
      </c>
      <c r="BJ326" s="17" t="s">
        <v>82</v>
      </c>
      <c r="BK326" s="231">
        <f>ROUND(I326*H326,2)</f>
        <v>0</v>
      </c>
      <c r="BL326" s="17" t="s">
        <v>236</v>
      </c>
      <c r="BM326" s="230" t="s">
        <v>578</v>
      </c>
    </row>
    <row r="327" spans="1:47" s="2" customFormat="1" ht="12">
      <c r="A327" s="38"/>
      <c r="B327" s="39"/>
      <c r="C327" s="40"/>
      <c r="D327" s="232" t="s">
        <v>165</v>
      </c>
      <c r="E327" s="40"/>
      <c r="F327" s="233" t="s">
        <v>579</v>
      </c>
      <c r="G327" s="40"/>
      <c r="H327" s="40"/>
      <c r="I327" s="136"/>
      <c r="J327" s="40"/>
      <c r="K327" s="40"/>
      <c r="L327" s="44"/>
      <c r="M327" s="234"/>
      <c r="N327" s="235"/>
      <c r="O327" s="84"/>
      <c r="P327" s="84"/>
      <c r="Q327" s="84"/>
      <c r="R327" s="84"/>
      <c r="S327" s="84"/>
      <c r="T327" s="85"/>
      <c r="U327" s="38"/>
      <c r="V327" s="38"/>
      <c r="W327" s="38"/>
      <c r="X327" s="38"/>
      <c r="Y327" s="38"/>
      <c r="Z327" s="38"/>
      <c r="AA327" s="38"/>
      <c r="AB327" s="38"/>
      <c r="AC327" s="38"/>
      <c r="AD327" s="38"/>
      <c r="AE327" s="38"/>
      <c r="AT327" s="17" t="s">
        <v>165</v>
      </c>
      <c r="AU327" s="17" t="s">
        <v>82</v>
      </c>
    </row>
    <row r="328" spans="1:51" s="13" customFormat="1" ht="12">
      <c r="A328" s="13"/>
      <c r="B328" s="236"/>
      <c r="C328" s="237"/>
      <c r="D328" s="232" t="s">
        <v>166</v>
      </c>
      <c r="E328" s="238" t="s">
        <v>19</v>
      </c>
      <c r="F328" s="239" t="s">
        <v>1877</v>
      </c>
      <c r="G328" s="237"/>
      <c r="H328" s="240">
        <v>1055</v>
      </c>
      <c r="I328" s="241"/>
      <c r="J328" s="237"/>
      <c r="K328" s="237"/>
      <c r="L328" s="242"/>
      <c r="M328" s="243"/>
      <c r="N328" s="244"/>
      <c r="O328" s="244"/>
      <c r="P328" s="244"/>
      <c r="Q328" s="244"/>
      <c r="R328" s="244"/>
      <c r="S328" s="244"/>
      <c r="T328" s="245"/>
      <c r="U328" s="13"/>
      <c r="V328" s="13"/>
      <c r="W328" s="13"/>
      <c r="X328" s="13"/>
      <c r="Y328" s="13"/>
      <c r="Z328" s="13"/>
      <c r="AA328" s="13"/>
      <c r="AB328" s="13"/>
      <c r="AC328" s="13"/>
      <c r="AD328" s="13"/>
      <c r="AE328" s="13"/>
      <c r="AT328" s="246" t="s">
        <v>166</v>
      </c>
      <c r="AU328" s="246" t="s">
        <v>82</v>
      </c>
      <c r="AV328" s="13" t="s">
        <v>85</v>
      </c>
      <c r="AW328" s="13" t="s">
        <v>34</v>
      </c>
      <c r="AX328" s="13" t="s">
        <v>82</v>
      </c>
      <c r="AY328" s="246" t="s">
        <v>158</v>
      </c>
    </row>
    <row r="329" spans="1:65" s="2" customFormat="1" ht="16.5" customHeight="1">
      <c r="A329" s="38"/>
      <c r="B329" s="39"/>
      <c r="C329" s="219" t="s">
        <v>567</v>
      </c>
      <c r="D329" s="219" t="s">
        <v>159</v>
      </c>
      <c r="E329" s="220" t="s">
        <v>582</v>
      </c>
      <c r="F329" s="221" t="s">
        <v>583</v>
      </c>
      <c r="G329" s="222" t="s">
        <v>162</v>
      </c>
      <c r="H329" s="223">
        <v>1055</v>
      </c>
      <c r="I329" s="224"/>
      <c r="J329" s="225">
        <f>ROUND(I329*H329,2)</f>
        <v>0</v>
      </c>
      <c r="K329" s="221" t="s">
        <v>213</v>
      </c>
      <c r="L329" s="44"/>
      <c r="M329" s="226" t="s">
        <v>19</v>
      </c>
      <c r="N329" s="227" t="s">
        <v>45</v>
      </c>
      <c r="O329" s="84"/>
      <c r="P329" s="228">
        <f>O329*H329</f>
        <v>0</v>
      </c>
      <c r="Q329" s="228">
        <v>0</v>
      </c>
      <c r="R329" s="228">
        <f>Q329*H329</f>
        <v>0</v>
      </c>
      <c r="S329" s="228">
        <v>0</v>
      </c>
      <c r="T329" s="229">
        <f>S329*H329</f>
        <v>0</v>
      </c>
      <c r="U329" s="38"/>
      <c r="V329" s="38"/>
      <c r="W329" s="38"/>
      <c r="X329" s="38"/>
      <c r="Y329" s="38"/>
      <c r="Z329" s="38"/>
      <c r="AA329" s="38"/>
      <c r="AB329" s="38"/>
      <c r="AC329" s="38"/>
      <c r="AD329" s="38"/>
      <c r="AE329" s="38"/>
      <c r="AR329" s="230" t="s">
        <v>236</v>
      </c>
      <c r="AT329" s="230" t="s">
        <v>159</v>
      </c>
      <c r="AU329" s="230" t="s">
        <v>82</v>
      </c>
      <c r="AY329" s="17" t="s">
        <v>158</v>
      </c>
      <c r="BE329" s="231">
        <f>IF(N329="základní",J329,0)</f>
        <v>0</v>
      </c>
      <c r="BF329" s="231">
        <f>IF(N329="snížená",J329,0)</f>
        <v>0</v>
      </c>
      <c r="BG329" s="231">
        <f>IF(N329="zákl. přenesená",J329,0)</f>
        <v>0</v>
      </c>
      <c r="BH329" s="231">
        <f>IF(N329="sníž. přenesená",J329,0)</f>
        <v>0</v>
      </c>
      <c r="BI329" s="231">
        <f>IF(N329="nulová",J329,0)</f>
        <v>0</v>
      </c>
      <c r="BJ329" s="17" t="s">
        <v>82</v>
      </c>
      <c r="BK329" s="231">
        <f>ROUND(I329*H329,2)</f>
        <v>0</v>
      </c>
      <c r="BL329" s="17" t="s">
        <v>236</v>
      </c>
      <c r="BM329" s="230" t="s">
        <v>584</v>
      </c>
    </row>
    <row r="330" spans="1:47" s="2" customFormat="1" ht="12">
      <c r="A330" s="38"/>
      <c r="B330" s="39"/>
      <c r="C330" s="40"/>
      <c r="D330" s="232" t="s">
        <v>165</v>
      </c>
      <c r="E330" s="40"/>
      <c r="F330" s="233" t="s">
        <v>583</v>
      </c>
      <c r="G330" s="40"/>
      <c r="H330" s="40"/>
      <c r="I330" s="136"/>
      <c r="J330" s="40"/>
      <c r="K330" s="40"/>
      <c r="L330" s="44"/>
      <c r="M330" s="234"/>
      <c r="N330" s="235"/>
      <c r="O330" s="84"/>
      <c r="P330" s="84"/>
      <c r="Q330" s="84"/>
      <c r="R330" s="84"/>
      <c r="S330" s="84"/>
      <c r="T330" s="85"/>
      <c r="U330" s="38"/>
      <c r="V330" s="38"/>
      <c r="W330" s="38"/>
      <c r="X330" s="38"/>
      <c r="Y330" s="38"/>
      <c r="Z330" s="38"/>
      <c r="AA330" s="38"/>
      <c r="AB330" s="38"/>
      <c r="AC330" s="38"/>
      <c r="AD330" s="38"/>
      <c r="AE330" s="38"/>
      <c r="AT330" s="17" t="s">
        <v>165</v>
      </c>
      <c r="AU330" s="17" t="s">
        <v>82</v>
      </c>
    </row>
    <row r="331" spans="1:51" s="13" customFormat="1" ht="12">
      <c r="A331" s="13"/>
      <c r="B331" s="236"/>
      <c r="C331" s="237"/>
      <c r="D331" s="232" t="s">
        <v>166</v>
      </c>
      <c r="E331" s="238" t="s">
        <v>19</v>
      </c>
      <c r="F331" s="239" t="s">
        <v>1877</v>
      </c>
      <c r="G331" s="237"/>
      <c r="H331" s="240">
        <v>1055</v>
      </c>
      <c r="I331" s="241"/>
      <c r="J331" s="237"/>
      <c r="K331" s="237"/>
      <c r="L331" s="242"/>
      <c r="M331" s="243"/>
      <c r="N331" s="244"/>
      <c r="O331" s="244"/>
      <c r="P331" s="244"/>
      <c r="Q331" s="244"/>
      <c r="R331" s="244"/>
      <c r="S331" s="244"/>
      <c r="T331" s="245"/>
      <c r="U331" s="13"/>
      <c r="V331" s="13"/>
      <c r="W331" s="13"/>
      <c r="X331" s="13"/>
      <c r="Y331" s="13"/>
      <c r="Z331" s="13"/>
      <c r="AA331" s="13"/>
      <c r="AB331" s="13"/>
      <c r="AC331" s="13"/>
      <c r="AD331" s="13"/>
      <c r="AE331" s="13"/>
      <c r="AT331" s="246" t="s">
        <v>166</v>
      </c>
      <c r="AU331" s="246" t="s">
        <v>82</v>
      </c>
      <c r="AV331" s="13" t="s">
        <v>85</v>
      </c>
      <c r="AW331" s="13" t="s">
        <v>34</v>
      </c>
      <c r="AX331" s="13" t="s">
        <v>82</v>
      </c>
      <c r="AY331" s="246" t="s">
        <v>158</v>
      </c>
    </row>
    <row r="332" spans="1:65" s="2" customFormat="1" ht="21.75" customHeight="1">
      <c r="A332" s="38"/>
      <c r="B332" s="39"/>
      <c r="C332" s="219" t="s">
        <v>571</v>
      </c>
      <c r="D332" s="219" t="s">
        <v>159</v>
      </c>
      <c r="E332" s="220" t="s">
        <v>586</v>
      </c>
      <c r="F332" s="221" t="s">
        <v>587</v>
      </c>
      <c r="G332" s="222" t="s">
        <v>162</v>
      </c>
      <c r="H332" s="223">
        <v>165</v>
      </c>
      <c r="I332" s="224"/>
      <c r="J332" s="225">
        <f>ROUND(I332*H332,2)</f>
        <v>0</v>
      </c>
      <c r="K332" s="221" t="s">
        <v>213</v>
      </c>
      <c r="L332" s="44"/>
      <c r="M332" s="226" t="s">
        <v>19</v>
      </c>
      <c r="N332" s="227" t="s">
        <v>45</v>
      </c>
      <c r="O332" s="84"/>
      <c r="P332" s="228">
        <f>O332*H332</f>
        <v>0</v>
      </c>
      <c r="Q332" s="228">
        <v>0</v>
      </c>
      <c r="R332" s="228">
        <f>Q332*H332</f>
        <v>0</v>
      </c>
      <c r="S332" s="228">
        <v>0</v>
      </c>
      <c r="T332" s="229">
        <f>S332*H332</f>
        <v>0</v>
      </c>
      <c r="U332" s="38"/>
      <c r="V332" s="38"/>
      <c r="W332" s="38"/>
      <c r="X332" s="38"/>
      <c r="Y332" s="38"/>
      <c r="Z332" s="38"/>
      <c r="AA332" s="38"/>
      <c r="AB332" s="38"/>
      <c r="AC332" s="38"/>
      <c r="AD332" s="38"/>
      <c r="AE332" s="38"/>
      <c r="AR332" s="230" t="s">
        <v>236</v>
      </c>
      <c r="AT332" s="230" t="s">
        <v>159</v>
      </c>
      <c r="AU332" s="230" t="s">
        <v>82</v>
      </c>
      <c r="AY332" s="17" t="s">
        <v>158</v>
      </c>
      <c r="BE332" s="231">
        <f>IF(N332="základní",J332,0)</f>
        <v>0</v>
      </c>
      <c r="BF332" s="231">
        <f>IF(N332="snížená",J332,0)</f>
        <v>0</v>
      </c>
      <c r="BG332" s="231">
        <f>IF(N332="zákl. přenesená",J332,0)</f>
        <v>0</v>
      </c>
      <c r="BH332" s="231">
        <f>IF(N332="sníž. přenesená",J332,0)</f>
        <v>0</v>
      </c>
      <c r="BI332" s="231">
        <f>IF(N332="nulová",J332,0)</f>
        <v>0</v>
      </c>
      <c r="BJ332" s="17" t="s">
        <v>82</v>
      </c>
      <c r="BK332" s="231">
        <f>ROUND(I332*H332,2)</f>
        <v>0</v>
      </c>
      <c r="BL332" s="17" t="s">
        <v>236</v>
      </c>
      <c r="BM332" s="230" t="s">
        <v>588</v>
      </c>
    </row>
    <row r="333" spans="1:47" s="2" customFormat="1" ht="12">
      <c r="A333" s="38"/>
      <c r="B333" s="39"/>
      <c r="C333" s="40"/>
      <c r="D333" s="232" t="s">
        <v>165</v>
      </c>
      <c r="E333" s="40"/>
      <c r="F333" s="233" t="s">
        <v>589</v>
      </c>
      <c r="G333" s="40"/>
      <c r="H333" s="40"/>
      <c r="I333" s="136"/>
      <c r="J333" s="40"/>
      <c r="K333" s="40"/>
      <c r="L333" s="44"/>
      <c r="M333" s="234"/>
      <c r="N333" s="235"/>
      <c r="O333" s="84"/>
      <c r="P333" s="84"/>
      <c r="Q333" s="84"/>
      <c r="R333" s="84"/>
      <c r="S333" s="84"/>
      <c r="T333" s="85"/>
      <c r="U333" s="38"/>
      <c r="V333" s="38"/>
      <c r="W333" s="38"/>
      <c r="X333" s="38"/>
      <c r="Y333" s="38"/>
      <c r="Z333" s="38"/>
      <c r="AA333" s="38"/>
      <c r="AB333" s="38"/>
      <c r="AC333" s="38"/>
      <c r="AD333" s="38"/>
      <c r="AE333" s="38"/>
      <c r="AT333" s="17" t="s">
        <v>165</v>
      </c>
      <c r="AU333" s="17" t="s">
        <v>82</v>
      </c>
    </row>
    <row r="334" spans="1:65" s="2" customFormat="1" ht="21.75" customHeight="1">
      <c r="A334" s="38"/>
      <c r="B334" s="39"/>
      <c r="C334" s="259" t="s">
        <v>575</v>
      </c>
      <c r="D334" s="259" t="s">
        <v>199</v>
      </c>
      <c r="E334" s="260" t="s">
        <v>591</v>
      </c>
      <c r="F334" s="261" t="s">
        <v>592</v>
      </c>
      <c r="G334" s="262" t="s">
        <v>162</v>
      </c>
      <c r="H334" s="263">
        <v>198</v>
      </c>
      <c r="I334" s="264"/>
      <c r="J334" s="265">
        <f>ROUND(I334*H334,2)</f>
        <v>0</v>
      </c>
      <c r="K334" s="261" t="s">
        <v>213</v>
      </c>
      <c r="L334" s="266"/>
      <c r="M334" s="267" t="s">
        <v>19</v>
      </c>
      <c r="N334" s="268" t="s">
        <v>45</v>
      </c>
      <c r="O334" s="84"/>
      <c r="P334" s="228">
        <f>O334*H334</f>
        <v>0</v>
      </c>
      <c r="Q334" s="228">
        <v>0.00069</v>
      </c>
      <c r="R334" s="228">
        <f>Q334*H334</f>
        <v>0.13662</v>
      </c>
      <c r="S334" s="228">
        <v>0</v>
      </c>
      <c r="T334" s="229">
        <f>S334*H334</f>
        <v>0</v>
      </c>
      <c r="U334" s="38"/>
      <c r="V334" s="38"/>
      <c r="W334" s="38"/>
      <c r="X334" s="38"/>
      <c r="Y334" s="38"/>
      <c r="Z334" s="38"/>
      <c r="AA334" s="38"/>
      <c r="AB334" s="38"/>
      <c r="AC334" s="38"/>
      <c r="AD334" s="38"/>
      <c r="AE334" s="38"/>
      <c r="AR334" s="230" t="s">
        <v>241</v>
      </c>
      <c r="AT334" s="230" t="s">
        <v>199</v>
      </c>
      <c r="AU334" s="230" t="s">
        <v>82</v>
      </c>
      <c r="AY334" s="17" t="s">
        <v>158</v>
      </c>
      <c r="BE334" s="231">
        <f>IF(N334="základní",J334,0)</f>
        <v>0</v>
      </c>
      <c r="BF334" s="231">
        <f>IF(N334="snížená",J334,0)</f>
        <v>0</v>
      </c>
      <c r="BG334" s="231">
        <f>IF(N334="zákl. přenesená",J334,0)</f>
        <v>0</v>
      </c>
      <c r="BH334" s="231">
        <f>IF(N334="sníž. přenesená",J334,0)</f>
        <v>0</v>
      </c>
      <c r="BI334" s="231">
        <f>IF(N334="nulová",J334,0)</f>
        <v>0</v>
      </c>
      <c r="BJ334" s="17" t="s">
        <v>82</v>
      </c>
      <c r="BK334" s="231">
        <f>ROUND(I334*H334,2)</f>
        <v>0</v>
      </c>
      <c r="BL334" s="17" t="s">
        <v>236</v>
      </c>
      <c r="BM334" s="230" t="s">
        <v>593</v>
      </c>
    </row>
    <row r="335" spans="1:47" s="2" customFormat="1" ht="12">
      <c r="A335" s="38"/>
      <c r="B335" s="39"/>
      <c r="C335" s="40"/>
      <c r="D335" s="232" t="s">
        <v>165</v>
      </c>
      <c r="E335" s="40"/>
      <c r="F335" s="233" t="s">
        <v>592</v>
      </c>
      <c r="G335" s="40"/>
      <c r="H335" s="40"/>
      <c r="I335" s="136"/>
      <c r="J335" s="40"/>
      <c r="K335" s="40"/>
      <c r="L335" s="44"/>
      <c r="M335" s="234"/>
      <c r="N335" s="235"/>
      <c r="O335" s="84"/>
      <c r="P335" s="84"/>
      <c r="Q335" s="84"/>
      <c r="R335" s="84"/>
      <c r="S335" s="84"/>
      <c r="T335" s="85"/>
      <c r="U335" s="38"/>
      <c r="V335" s="38"/>
      <c r="W335" s="38"/>
      <c r="X335" s="38"/>
      <c r="Y335" s="38"/>
      <c r="Z335" s="38"/>
      <c r="AA335" s="38"/>
      <c r="AB335" s="38"/>
      <c r="AC335" s="38"/>
      <c r="AD335" s="38"/>
      <c r="AE335" s="38"/>
      <c r="AT335" s="17" t="s">
        <v>165</v>
      </c>
      <c r="AU335" s="17" t="s">
        <v>82</v>
      </c>
    </row>
    <row r="336" spans="1:51" s="13" customFormat="1" ht="12">
      <c r="A336" s="13"/>
      <c r="B336" s="236"/>
      <c r="C336" s="237"/>
      <c r="D336" s="232" t="s">
        <v>166</v>
      </c>
      <c r="E336" s="238" t="s">
        <v>19</v>
      </c>
      <c r="F336" s="239" t="s">
        <v>1878</v>
      </c>
      <c r="G336" s="237"/>
      <c r="H336" s="240">
        <v>165</v>
      </c>
      <c r="I336" s="241"/>
      <c r="J336" s="237"/>
      <c r="K336" s="237"/>
      <c r="L336" s="242"/>
      <c r="M336" s="243"/>
      <c r="N336" s="244"/>
      <c r="O336" s="244"/>
      <c r="P336" s="244"/>
      <c r="Q336" s="244"/>
      <c r="R336" s="244"/>
      <c r="S336" s="244"/>
      <c r="T336" s="245"/>
      <c r="U336" s="13"/>
      <c r="V336" s="13"/>
      <c r="W336" s="13"/>
      <c r="X336" s="13"/>
      <c r="Y336" s="13"/>
      <c r="Z336" s="13"/>
      <c r="AA336" s="13"/>
      <c r="AB336" s="13"/>
      <c r="AC336" s="13"/>
      <c r="AD336" s="13"/>
      <c r="AE336" s="13"/>
      <c r="AT336" s="246" t="s">
        <v>166</v>
      </c>
      <c r="AU336" s="246" t="s">
        <v>82</v>
      </c>
      <c r="AV336" s="13" t="s">
        <v>85</v>
      </c>
      <c r="AW336" s="13" t="s">
        <v>34</v>
      </c>
      <c r="AX336" s="13" t="s">
        <v>82</v>
      </c>
      <c r="AY336" s="246" t="s">
        <v>158</v>
      </c>
    </row>
    <row r="337" spans="1:51" s="13" customFormat="1" ht="12">
      <c r="A337" s="13"/>
      <c r="B337" s="236"/>
      <c r="C337" s="237"/>
      <c r="D337" s="232" t="s">
        <v>166</v>
      </c>
      <c r="E337" s="237"/>
      <c r="F337" s="239" t="s">
        <v>1879</v>
      </c>
      <c r="G337" s="237"/>
      <c r="H337" s="240">
        <v>198</v>
      </c>
      <c r="I337" s="241"/>
      <c r="J337" s="237"/>
      <c r="K337" s="237"/>
      <c r="L337" s="242"/>
      <c r="M337" s="243"/>
      <c r="N337" s="244"/>
      <c r="O337" s="244"/>
      <c r="P337" s="244"/>
      <c r="Q337" s="244"/>
      <c r="R337" s="244"/>
      <c r="S337" s="244"/>
      <c r="T337" s="245"/>
      <c r="U337" s="13"/>
      <c r="V337" s="13"/>
      <c r="W337" s="13"/>
      <c r="X337" s="13"/>
      <c r="Y337" s="13"/>
      <c r="Z337" s="13"/>
      <c r="AA337" s="13"/>
      <c r="AB337" s="13"/>
      <c r="AC337" s="13"/>
      <c r="AD337" s="13"/>
      <c r="AE337" s="13"/>
      <c r="AT337" s="246" t="s">
        <v>166</v>
      </c>
      <c r="AU337" s="246" t="s">
        <v>82</v>
      </c>
      <c r="AV337" s="13" t="s">
        <v>85</v>
      </c>
      <c r="AW337" s="13" t="s">
        <v>4</v>
      </c>
      <c r="AX337" s="13" t="s">
        <v>82</v>
      </c>
      <c r="AY337" s="246" t="s">
        <v>158</v>
      </c>
    </row>
    <row r="338" spans="1:65" s="2" customFormat="1" ht="21.75" customHeight="1">
      <c r="A338" s="38"/>
      <c r="B338" s="39"/>
      <c r="C338" s="219" t="s">
        <v>581</v>
      </c>
      <c r="D338" s="219" t="s">
        <v>159</v>
      </c>
      <c r="E338" s="220" t="s">
        <v>597</v>
      </c>
      <c r="F338" s="221" t="s">
        <v>598</v>
      </c>
      <c r="G338" s="222" t="s">
        <v>162</v>
      </c>
      <c r="H338" s="223">
        <v>510</v>
      </c>
      <c r="I338" s="224"/>
      <c r="J338" s="225">
        <f>ROUND(I338*H338,2)</f>
        <v>0</v>
      </c>
      <c r="K338" s="221" t="s">
        <v>213</v>
      </c>
      <c r="L338" s="44"/>
      <c r="M338" s="226" t="s">
        <v>19</v>
      </c>
      <c r="N338" s="227" t="s">
        <v>45</v>
      </c>
      <c r="O338" s="84"/>
      <c r="P338" s="228">
        <f>O338*H338</f>
        <v>0</v>
      </c>
      <c r="Q338" s="228">
        <v>0</v>
      </c>
      <c r="R338" s="228">
        <f>Q338*H338</f>
        <v>0</v>
      </c>
      <c r="S338" s="228">
        <v>0</v>
      </c>
      <c r="T338" s="229">
        <f>S338*H338</f>
        <v>0</v>
      </c>
      <c r="U338" s="38"/>
      <c r="V338" s="38"/>
      <c r="W338" s="38"/>
      <c r="X338" s="38"/>
      <c r="Y338" s="38"/>
      <c r="Z338" s="38"/>
      <c r="AA338" s="38"/>
      <c r="AB338" s="38"/>
      <c r="AC338" s="38"/>
      <c r="AD338" s="38"/>
      <c r="AE338" s="38"/>
      <c r="AR338" s="230" t="s">
        <v>236</v>
      </c>
      <c r="AT338" s="230" t="s">
        <v>159</v>
      </c>
      <c r="AU338" s="230" t="s">
        <v>82</v>
      </c>
      <c r="AY338" s="17" t="s">
        <v>158</v>
      </c>
      <c r="BE338" s="231">
        <f>IF(N338="základní",J338,0)</f>
        <v>0</v>
      </c>
      <c r="BF338" s="231">
        <f>IF(N338="snížená",J338,0)</f>
        <v>0</v>
      </c>
      <c r="BG338" s="231">
        <f>IF(N338="zákl. přenesená",J338,0)</f>
        <v>0</v>
      </c>
      <c r="BH338" s="231">
        <f>IF(N338="sníž. přenesená",J338,0)</f>
        <v>0</v>
      </c>
      <c r="BI338" s="231">
        <f>IF(N338="nulová",J338,0)</f>
        <v>0</v>
      </c>
      <c r="BJ338" s="17" t="s">
        <v>82</v>
      </c>
      <c r="BK338" s="231">
        <f>ROUND(I338*H338,2)</f>
        <v>0</v>
      </c>
      <c r="BL338" s="17" t="s">
        <v>236</v>
      </c>
      <c r="BM338" s="230" t="s">
        <v>599</v>
      </c>
    </row>
    <row r="339" spans="1:47" s="2" customFormat="1" ht="12">
      <c r="A339" s="38"/>
      <c r="B339" s="39"/>
      <c r="C339" s="40"/>
      <c r="D339" s="232" t="s">
        <v>165</v>
      </c>
      <c r="E339" s="40"/>
      <c r="F339" s="233" t="s">
        <v>600</v>
      </c>
      <c r="G339" s="40"/>
      <c r="H339" s="40"/>
      <c r="I339" s="136"/>
      <c r="J339" s="40"/>
      <c r="K339" s="40"/>
      <c r="L339" s="44"/>
      <c r="M339" s="234"/>
      <c r="N339" s="235"/>
      <c r="O339" s="84"/>
      <c r="P339" s="84"/>
      <c r="Q339" s="84"/>
      <c r="R339" s="84"/>
      <c r="S339" s="84"/>
      <c r="T339" s="85"/>
      <c r="U339" s="38"/>
      <c r="V339" s="38"/>
      <c r="W339" s="38"/>
      <c r="X339" s="38"/>
      <c r="Y339" s="38"/>
      <c r="Z339" s="38"/>
      <c r="AA339" s="38"/>
      <c r="AB339" s="38"/>
      <c r="AC339" s="38"/>
      <c r="AD339" s="38"/>
      <c r="AE339" s="38"/>
      <c r="AT339" s="17" t="s">
        <v>165</v>
      </c>
      <c r="AU339" s="17" t="s">
        <v>82</v>
      </c>
    </row>
    <row r="340" spans="1:65" s="2" customFormat="1" ht="21.75" customHeight="1">
      <c r="A340" s="38"/>
      <c r="B340" s="39"/>
      <c r="C340" s="259" t="s">
        <v>585</v>
      </c>
      <c r="D340" s="259" t="s">
        <v>199</v>
      </c>
      <c r="E340" s="260" t="s">
        <v>602</v>
      </c>
      <c r="F340" s="261" t="s">
        <v>603</v>
      </c>
      <c r="G340" s="262" t="s">
        <v>162</v>
      </c>
      <c r="H340" s="263">
        <v>582</v>
      </c>
      <c r="I340" s="264"/>
      <c r="J340" s="265">
        <f>ROUND(I340*H340,2)</f>
        <v>0</v>
      </c>
      <c r="K340" s="261" t="s">
        <v>213</v>
      </c>
      <c r="L340" s="266"/>
      <c r="M340" s="267" t="s">
        <v>19</v>
      </c>
      <c r="N340" s="268" t="s">
        <v>45</v>
      </c>
      <c r="O340" s="84"/>
      <c r="P340" s="228">
        <f>O340*H340</f>
        <v>0</v>
      </c>
      <c r="Q340" s="228">
        <v>0.00055</v>
      </c>
      <c r="R340" s="228">
        <f>Q340*H340</f>
        <v>0.3201</v>
      </c>
      <c r="S340" s="228">
        <v>0</v>
      </c>
      <c r="T340" s="229">
        <f>S340*H340</f>
        <v>0</v>
      </c>
      <c r="U340" s="38"/>
      <c r="V340" s="38"/>
      <c r="W340" s="38"/>
      <c r="X340" s="38"/>
      <c r="Y340" s="38"/>
      <c r="Z340" s="38"/>
      <c r="AA340" s="38"/>
      <c r="AB340" s="38"/>
      <c r="AC340" s="38"/>
      <c r="AD340" s="38"/>
      <c r="AE340" s="38"/>
      <c r="AR340" s="230" t="s">
        <v>241</v>
      </c>
      <c r="AT340" s="230" t="s">
        <v>199</v>
      </c>
      <c r="AU340" s="230" t="s">
        <v>82</v>
      </c>
      <c r="AY340" s="17" t="s">
        <v>158</v>
      </c>
      <c r="BE340" s="231">
        <f>IF(N340="základní",J340,0)</f>
        <v>0</v>
      </c>
      <c r="BF340" s="231">
        <f>IF(N340="snížená",J340,0)</f>
        <v>0</v>
      </c>
      <c r="BG340" s="231">
        <f>IF(N340="zákl. přenesená",J340,0)</f>
        <v>0</v>
      </c>
      <c r="BH340" s="231">
        <f>IF(N340="sníž. přenesená",J340,0)</f>
        <v>0</v>
      </c>
      <c r="BI340" s="231">
        <f>IF(N340="nulová",J340,0)</f>
        <v>0</v>
      </c>
      <c r="BJ340" s="17" t="s">
        <v>82</v>
      </c>
      <c r="BK340" s="231">
        <f>ROUND(I340*H340,2)</f>
        <v>0</v>
      </c>
      <c r="BL340" s="17" t="s">
        <v>236</v>
      </c>
      <c r="BM340" s="230" t="s">
        <v>604</v>
      </c>
    </row>
    <row r="341" spans="1:47" s="2" customFormat="1" ht="12">
      <c r="A341" s="38"/>
      <c r="B341" s="39"/>
      <c r="C341" s="40"/>
      <c r="D341" s="232" t="s">
        <v>165</v>
      </c>
      <c r="E341" s="40"/>
      <c r="F341" s="233" t="s">
        <v>603</v>
      </c>
      <c r="G341" s="40"/>
      <c r="H341" s="40"/>
      <c r="I341" s="136"/>
      <c r="J341" s="40"/>
      <c r="K341" s="40"/>
      <c r="L341" s="44"/>
      <c r="M341" s="234"/>
      <c r="N341" s="235"/>
      <c r="O341" s="84"/>
      <c r="P341" s="84"/>
      <c r="Q341" s="84"/>
      <c r="R341" s="84"/>
      <c r="S341" s="84"/>
      <c r="T341" s="85"/>
      <c r="U341" s="38"/>
      <c r="V341" s="38"/>
      <c r="W341" s="38"/>
      <c r="X341" s="38"/>
      <c r="Y341" s="38"/>
      <c r="Z341" s="38"/>
      <c r="AA341" s="38"/>
      <c r="AB341" s="38"/>
      <c r="AC341" s="38"/>
      <c r="AD341" s="38"/>
      <c r="AE341" s="38"/>
      <c r="AT341" s="17" t="s">
        <v>165</v>
      </c>
      <c r="AU341" s="17" t="s">
        <v>82</v>
      </c>
    </row>
    <row r="342" spans="1:51" s="13" customFormat="1" ht="12">
      <c r="A342" s="13"/>
      <c r="B342" s="236"/>
      <c r="C342" s="237"/>
      <c r="D342" s="232" t="s">
        <v>166</v>
      </c>
      <c r="E342" s="238" t="s">
        <v>19</v>
      </c>
      <c r="F342" s="239" t="s">
        <v>1880</v>
      </c>
      <c r="G342" s="237"/>
      <c r="H342" s="240">
        <v>485</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166</v>
      </c>
      <c r="AU342" s="246" t="s">
        <v>82</v>
      </c>
      <c r="AV342" s="13" t="s">
        <v>85</v>
      </c>
      <c r="AW342" s="13" t="s">
        <v>34</v>
      </c>
      <c r="AX342" s="13" t="s">
        <v>82</v>
      </c>
      <c r="AY342" s="246" t="s">
        <v>158</v>
      </c>
    </row>
    <row r="343" spans="1:51" s="13" customFormat="1" ht="12">
      <c r="A343" s="13"/>
      <c r="B343" s="236"/>
      <c r="C343" s="237"/>
      <c r="D343" s="232" t="s">
        <v>166</v>
      </c>
      <c r="E343" s="237"/>
      <c r="F343" s="239" t="s">
        <v>1881</v>
      </c>
      <c r="G343" s="237"/>
      <c r="H343" s="240">
        <v>582</v>
      </c>
      <c r="I343" s="241"/>
      <c r="J343" s="237"/>
      <c r="K343" s="237"/>
      <c r="L343" s="242"/>
      <c r="M343" s="243"/>
      <c r="N343" s="244"/>
      <c r="O343" s="244"/>
      <c r="P343" s="244"/>
      <c r="Q343" s="244"/>
      <c r="R343" s="244"/>
      <c r="S343" s="244"/>
      <c r="T343" s="245"/>
      <c r="U343" s="13"/>
      <c r="V343" s="13"/>
      <c r="W343" s="13"/>
      <c r="X343" s="13"/>
      <c r="Y343" s="13"/>
      <c r="Z343" s="13"/>
      <c r="AA343" s="13"/>
      <c r="AB343" s="13"/>
      <c r="AC343" s="13"/>
      <c r="AD343" s="13"/>
      <c r="AE343" s="13"/>
      <c r="AT343" s="246" t="s">
        <v>166</v>
      </c>
      <c r="AU343" s="246" t="s">
        <v>82</v>
      </c>
      <c r="AV343" s="13" t="s">
        <v>85</v>
      </c>
      <c r="AW343" s="13" t="s">
        <v>4</v>
      </c>
      <c r="AX343" s="13" t="s">
        <v>82</v>
      </c>
      <c r="AY343" s="246" t="s">
        <v>158</v>
      </c>
    </row>
    <row r="344" spans="1:65" s="2" customFormat="1" ht="21.75" customHeight="1">
      <c r="A344" s="38"/>
      <c r="B344" s="39"/>
      <c r="C344" s="259" t="s">
        <v>590</v>
      </c>
      <c r="D344" s="259" t="s">
        <v>199</v>
      </c>
      <c r="E344" s="260" t="s">
        <v>1882</v>
      </c>
      <c r="F344" s="261" t="s">
        <v>1883</v>
      </c>
      <c r="G344" s="262" t="s">
        <v>162</v>
      </c>
      <c r="H344" s="263">
        <v>30</v>
      </c>
      <c r="I344" s="264"/>
      <c r="J344" s="265">
        <f>ROUND(I344*H344,2)</f>
        <v>0</v>
      </c>
      <c r="K344" s="261" t="s">
        <v>213</v>
      </c>
      <c r="L344" s="266"/>
      <c r="M344" s="267" t="s">
        <v>19</v>
      </c>
      <c r="N344" s="268" t="s">
        <v>45</v>
      </c>
      <c r="O344" s="84"/>
      <c r="P344" s="228">
        <f>O344*H344</f>
        <v>0</v>
      </c>
      <c r="Q344" s="228">
        <v>0.00043</v>
      </c>
      <c r="R344" s="228">
        <f>Q344*H344</f>
        <v>0.0129</v>
      </c>
      <c r="S344" s="228">
        <v>0</v>
      </c>
      <c r="T344" s="229">
        <f>S344*H344</f>
        <v>0</v>
      </c>
      <c r="U344" s="38"/>
      <c r="V344" s="38"/>
      <c r="W344" s="38"/>
      <c r="X344" s="38"/>
      <c r="Y344" s="38"/>
      <c r="Z344" s="38"/>
      <c r="AA344" s="38"/>
      <c r="AB344" s="38"/>
      <c r="AC344" s="38"/>
      <c r="AD344" s="38"/>
      <c r="AE344" s="38"/>
      <c r="AR344" s="230" t="s">
        <v>255</v>
      </c>
      <c r="AT344" s="230" t="s">
        <v>199</v>
      </c>
      <c r="AU344" s="230" t="s">
        <v>82</v>
      </c>
      <c r="AY344" s="17" t="s">
        <v>158</v>
      </c>
      <c r="BE344" s="231">
        <f>IF(N344="základní",J344,0)</f>
        <v>0</v>
      </c>
      <c r="BF344" s="231">
        <f>IF(N344="snížená",J344,0)</f>
        <v>0</v>
      </c>
      <c r="BG344" s="231">
        <f>IF(N344="zákl. přenesená",J344,0)</f>
        <v>0</v>
      </c>
      <c r="BH344" s="231">
        <f>IF(N344="sníž. přenesená",J344,0)</f>
        <v>0</v>
      </c>
      <c r="BI344" s="231">
        <f>IF(N344="nulová",J344,0)</f>
        <v>0</v>
      </c>
      <c r="BJ344" s="17" t="s">
        <v>82</v>
      </c>
      <c r="BK344" s="231">
        <f>ROUND(I344*H344,2)</f>
        <v>0</v>
      </c>
      <c r="BL344" s="17" t="s">
        <v>255</v>
      </c>
      <c r="BM344" s="230" t="s">
        <v>1884</v>
      </c>
    </row>
    <row r="345" spans="1:47" s="2" customFormat="1" ht="12">
      <c r="A345" s="38"/>
      <c r="B345" s="39"/>
      <c r="C345" s="40"/>
      <c r="D345" s="232" t="s">
        <v>165</v>
      </c>
      <c r="E345" s="40"/>
      <c r="F345" s="233" t="s">
        <v>1883</v>
      </c>
      <c r="G345" s="40"/>
      <c r="H345" s="40"/>
      <c r="I345" s="136"/>
      <c r="J345" s="40"/>
      <c r="K345" s="40"/>
      <c r="L345" s="44"/>
      <c r="M345" s="234"/>
      <c r="N345" s="235"/>
      <c r="O345" s="84"/>
      <c r="P345" s="84"/>
      <c r="Q345" s="84"/>
      <c r="R345" s="84"/>
      <c r="S345" s="84"/>
      <c r="T345" s="85"/>
      <c r="U345" s="38"/>
      <c r="V345" s="38"/>
      <c r="W345" s="38"/>
      <c r="X345" s="38"/>
      <c r="Y345" s="38"/>
      <c r="Z345" s="38"/>
      <c r="AA345" s="38"/>
      <c r="AB345" s="38"/>
      <c r="AC345" s="38"/>
      <c r="AD345" s="38"/>
      <c r="AE345" s="38"/>
      <c r="AT345" s="17" t="s">
        <v>165</v>
      </c>
      <c r="AU345" s="17" t="s">
        <v>82</v>
      </c>
    </row>
    <row r="346" spans="1:51" s="13" customFormat="1" ht="12">
      <c r="A346" s="13"/>
      <c r="B346" s="236"/>
      <c r="C346" s="237"/>
      <c r="D346" s="232" t="s">
        <v>166</v>
      </c>
      <c r="E346" s="238" t="s">
        <v>19</v>
      </c>
      <c r="F346" s="239" t="s">
        <v>1840</v>
      </c>
      <c r="G346" s="237"/>
      <c r="H346" s="240">
        <v>25</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166</v>
      </c>
      <c r="AU346" s="246" t="s">
        <v>82</v>
      </c>
      <c r="AV346" s="13" t="s">
        <v>85</v>
      </c>
      <c r="AW346" s="13" t="s">
        <v>34</v>
      </c>
      <c r="AX346" s="13" t="s">
        <v>82</v>
      </c>
      <c r="AY346" s="246" t="s">
        <v>158</v>
      </c>
    </row>
    <row r="347" spans="1:51" s="13" customFormat="1" ht="12">
      <c r="A347" s="13"/>
      <c r="B347" s="236"/>
      <c r="C347" s="237"/>
      <c r="D347" s="232" t="s">
        <v>166</v>
      </c>
      <c r="E347" s="237"/>
      <c r="F347" s="239" t="s">
        <v>1885</v>
      </c>
      <c r="G347" s="237"/>
      <c r="H347" s="240">
        <v>30</v>
      </c>
      <c r="I347" s="241"/>
      <c r="J347" s="237"/>
      <c r="K347" s="237"/>
      <c r="L347" s="242"/>
      <c r="M347" s="243"/>
      <c r="N347" s="244"/>
      <c r="O347" s="244"/>
      <c r="P347" s="244"/>
      <c r="Q347" s="244"/>
      <c r="R347" s="244"/>
      <c r="S347" s="244"/>
      <c r="T347" s="245"/>
      <c r="U347" s="13"/>
      <c r="V347" s="13"/>
      <c r="W347" s="13"/>
      <c r="X347" s="13"/>
      <c r="Y347" s="13"/>
      <c r="Z347" s="13"/>
      <c r="AA347" s="13"/>
      <c r="AB347" s="13"/>
      <c r="AC347" s="13"/>
      <c r="AD347" s="13"/>
      <c r="AE347" s="13"/>
      <c r="AT347" s="246" t="s">
        <v>166</v>
      </c>
      <c r="AU347" s="246" t="s">
        <v>82</v>
      </c>
      <c r="AV347" s="13" t="s">
        <v>85</v>
      </c>
      <c r="AW347" s="13" t="s">
        <v>4</v>
      </c>
      <c r="AX347" s="13" t="s">
        <v>82</v>
      </c>
      <c r="AY347" s="246" t="s">
        <v>158</v>
      </c>
    </row>
    <row r="348" spans="1:65" s="2" customFormat="1" ht="21.75" customHeight="1">
      <c r="A348" s="38"/>
      <c r="B348" s="39"/>
      <c r="C348" s="219" t="s">
        <v>596</v>
      </c>
      <c r="D348" s="219" t="s">
        <v>159</v>
      </c>
      <c r="E348" s="220" t="s">
        <v>608</v>
      </c>
      <c r="F348" s="221" t="s">
        <v>609</v>
      </c>
      <c r="G348" s="222" t="s">
        <v>162</v>
      </c>
      <c r="H348" s="223">
        <v>350</v>
      </c>
      <c r="I348" s="224"/>
      <c r="J348" s="225">
        <f>ROUND(I348*H348,2)</f>
        <v>0</v>
      </c>
      <c r="K348" s="221" t="s">
        <v>213</v>
      </c>
      <c r="L348" s="44"/>
      <c r="M348" s="226" t="s">
        <v>19</v>
      </c>
      <c r="N348" s="227" t="s">
        <v>45</v>
      </c>
      <c r="O348" s="84"/>
      <c r="P348" s="228">
        <f>O348*H348</f>
        <v>0</v>
      </c>
      <c r="Q348" s="228">
        <v>0</v>
      </c>
      <c r="R348" s="228">
        <f>Q348*H348</f>
        <v>0</v>
      </c>
      <c r="S348" s="228">
        <v>0</v>
      </c>
      <c r="T348" s="229">
        <f>S348*H348</f>
        <v>0</v>
      </c>
      <c r="U348" s="38"/>
      <c r="V348" s="38"/>
      <c r="W348" s="38"/>
      <c r="X348" s="38"/>
      <c r="Y348" s="38"/>
      <c r="Z348" s="38"/>
      <c r="AA348" s="38"/>
      <c r="AB348" s="38"/>
      <c r="AC348" s="38"/>
      <c r="AD348" s="38"/>
      <c r="AE348" s="38"/>
      <c r="AR348" s="230" t="s">
        <v>236</v>
      </c>
      <c r="AT348" s="230" t="s">
        <v>159</v>
      </c>
      <c r="AU348" s="230" t="s">
        <v>82</v>
      </c>
      <c r="AY348" s="17" t="s">
        <v>158</v>
      </c>
      <c r="BE348" s="231">
        <f>IF(N348="základní",J348,0)</f>
        <v>0</v>
      </c>
      <c r="BF348" s="231">
        <f>IF(N348="snížená",J348,0)</f>
        <v>0</v>
      </c>
      <c r="BG348" s="231">
        <f>IF(N348="zákl. přenesená",J348,0)</f>
        <v>0</v>
      </c>
      <c r="BH348" s="231">
        <f>IF(N348="sníž. přenesená",J348,0)</f>
        <v>0</v>
      </c>
      <c r="BI348" s="231">
        <f>IF(N348="nulová",J348,0)</f>
        <v>0</v>
      </c>
      <c r="BJ348" s="17" t="s">
        <v>82</v>
      </c>
      <c r="BK348" s="231">
        <f>ROUND(I348*H348,2)</f>
        <v>0</v>
      </c>
      <c r="BL348" s="17" t="s">
        <v>236</v>
      </c>
      <c r="BM348" s="230" t="s">
        <v>610</v>
      </c>
    </row>
    <row r="349" spans="1:47" s="2" customFormat="1" ht="12">
      <c r="A349" s="38"/>
      <c r="B349" s="39"/>
      <c r="C349" s="40"/>
      <c r="D349" s="232" t="s">
        <v>165</v>
      </c>
      <c r="E349" s="40"/>
      <c r="F349" s="233" t="s">
        <v>611</v>
      </c>
      <c r="G349" s="40"/>
      <c r="H349" s="40"/>
      <c r="I349" s="136"/>
      <c r="J349" s="40"/>
      <c r="K349" s="40"/>
      <c r="L349" s="44"/>
      <c r="M349" s="234"/>
      <c r="N349" s="235"/>
      <c r="O349" s="84"/>
      <c r="P349" s="84"/>
      <c r="Q349" s="84"/>
      <c r="R349" s="84"/>
      <c r="S349" s="84"/>
      <c r="T349" s="85"/>
      <c r="U349" s="38"/>
      <c r="V349" s="38"/>
      <c r="W349" s="38"/>
      <c r="X349" s="38"/>
      <c r="Y349" s="38"/>
      <c r="Z349" s="38"/>
      <c r="AA349" s="38"/>
      <c r="AB349" s="38"/>
      <c r="AC349" s="38"/>
      <c r="AD349" s="38"/>
      <c r="AE349" s="38"/>
      <c r="AT349" s="17" t="s">
        <v>165</v>
      </c>
      <c r="AU349" s="17" t="s">
        <v>82</v>
      </c>
    </row>
    <row r="350" spans="1:65" s="2" customFormat="1" ht="21.75" customHeight="1">
      <c r="A350" s="38"/>
      <c r="B350" s="39"/>
      <c r="C350" s="259" t="s">
        <v>601</v>
      </c>
      <c r="D350" s="259" t="s">
        <v>199</v>
      </c>
      <c r="E350" s="260" t="s">
        <v>613</v>
      </c>
      <c r="F350" s="261" t="s">
        <v>614</v>
      </c>
      <c r="G350" s="262" t="s">
        <v>162</v>
      </c>
      <c r="H350" s="263">
        <v>420</v>
      </c>
      <c r="I350" s="264"/>
      <c r="J350" s="265">
        <f>ROUND(I350*H350,2)</f>
        <v>0</v>
      </c>
      <c r="K350" s="261" t="s">
        <v>213</v>
      </c>
      <c r="L350" s="266"/>
      <c r="M350" s="267" t="s">
        <v>19</v>
      </c>
      <c r="N350" s="268" t="s">
        <v>45</v>
      </c>
      <c r="O350" s="84"/>
      <c r="P350" s="228">
        <f>O350*H350</f>
        <v>0</v>
      </c>
      <c r="Q350" s="228">
        <v>0.00026</v>
      </c>
      <c r="R350" s="228">
        <f>Q350*H350</f>
        <v>0.10919999999999999</v>
      </c>
      <c r="S350" s="228">
        <v>0</v>
      </c>
      <c r="T350" s="229">
        <f>S350*H350</f>
        <v>0</v>
      </c>
      <c r="U350" s="38"/>
      <c r="V350" s="38"/>
      <c r="W350" s="38"/>
      <c r="X350" s="38"/>
      <c r="Y350" s="38"/>
      <c r="Z350" s="38"/>
      <c r="AA350" s="38"/>
      <c r="AB350" s="38"/>
      <c r="AC350" s="38"/>
      <c r="AD350" s="38"/>
      <c r="AE350" s="38"/>
      <c r="AR350" s="230" t="s">
        <v>241</v>
      </c>
      <c r="AT350" s="230" t="s">
        <v>199</v>
      </c>
      <c r="AU350" s="230" t="s">
        <v>82</v>
      </c>
      <c r="AY350" s="17" t="s">
        <v>158</v>
      </c>
      <c r="BE350" s="231">
        <f>IF(N350="základní",J350,0)</f>
        <v>0</v>
      </c>
      <c r="BF350" s="231">
        <f>IF(N350="snížená",J350,0)</f>
        <v>0</v>
      </c>
      <c r="BG350" s="231">
        <f>IF(N350="zákl. přenesená",J350,0)</f>
        <v>0</v>
      </c>
      <c r="BH350" s="231">
        <f>IF(N350="sníž. přenesená",J350,0)</f>
        <v>0</v>
      </c>
      <c r="BI350" s="231">
        <f>IF(N350="nulová",J350,0)</f>
        <v>0</v>
      </c>
      <c r="BJ350" s="17" t="s">
        <v>82</v>
      </c>
      <c r="BK350" s="231">
        <f>ROUND(I350*H350,2)</f>
        <v>0</v>
      </c>
      <c r="BL350" s="17" t="s">
        <v>236</v>
      </c>
      <c r="BM350" s="230" t="s">
        <v>615</v>
      </c>
    </row>
    <row r="351" spans="1:47" s="2" customFormat="1" ht="12">
      <c r="A351" s="38"/>
      <c r="B351" s="39"/>
      <c r="C351" s="40"/>
      <c r="D351" s="232" t="s">
        <v>165</v>
      </c>
      <c r="E351" s="40"/>
      <c r="F351" s="233" t="s">
        <v>614</v>
      </c>
      <c r="G351" s="40"/>
      <c r="H351" s="40"/>
      <c r="I351" s="136"/>
      <c r="J351" s="40"/>
      <c r="K351" s="40"/>
      <c r="L351" s="44"/>
      <c r="M351" s="234"/>
      <c r="N351" s="235"/>
      <c r="O351" s="84"/>
      <c r="P351" s="84"/>
      <c r="Q351" s="84"/>
      <c r="R351" s="84"/>
      <c r="S351" s="84"/>
      <c r="T351" s="85"/>
      <c r="U351" s="38"/>
      <c r="V351" s="38"/>
      <c r="W351" s="38"/>
      <c r="X351" s="38"/>
      <c r="Y351" s="38"/>
      <c r="Z351" s="38"/>
      <c r="AA351" s="38"/>
      <c r="AB351" s="38"/>
      <c r="AC351" s="38"/>
      <c r="AD351" s="38"/>
      <c r="AE351" s="38"/>
      <c r="AT351" s="17" t="s">
        <v>165</v>
      </c>
      <c r="AU351" s="17" t="s">
        <v>82</v>
      </c>
    </row>
    <row r="352" spans="1:51" s="13" customFormat="1" ht="12">
      <c r="A352" s="13"/>
      <c r="B352" s="236"/>
      <c r="C352" s="237"/>
      <c r="D352" s="232" t="s">
        <v>166</v>
      </c>
      <c r="E352" s="238" t="s">
        <v>19</v>
      </c>
      <c r="F352" s="239" t="s">
        <v>1886</v>
      </c>
      <c r="G352" s="237"/>
      <c r="H352" s="240">
        <v>350</v>
      </c>
      <c r="I352" s="241"/>
      <c r="J352" s="237"/>
      <c r="K352" s="237"/>
      <c r="L352" s="242"/>
      <c r="M352" s="243"/>
      <c r="N352" s="244"/>
      <c r="O352" s="244"/>
      <c r="P352" s="244"/>
      <c r="Q352" s="244"/>
      <c r="R352" s="244"/>
      <c r="S352" s="244"/>
      <c r="T352" s="245"/>
      <c r="U352" s="13"/>
      <c r="V352" s="13"/>
      <c r="W352" s="13"/>
      <c r="X352" s="13"/>
      <c r="Y352" s="13"/>
      <c r="Z352" s="13"/>
      <c r="AA352" s="13"/>
      <c r="AB352" s="13"/>
      <c r="AC352" s="13"/>
      <c r="AD352" s="13"/>
      <c r="AE352" s="13"/>
      <c r="AT352" s="246" t="s">
        <v>166</v>
      </c>
      <c r="AU352" s="246" t="s">
        <v>82</v>
      </c>
      <c r="AV352" s="13" t="s">
        <v>85</v>
      </c>
      <c r="AW352" s="13" t="s">
        <v>34</v>
      </c>
      <c r="AX352" s="13" t="s">
        <v>82</v>
      </c>
      <c r="AY352" s="246" t="s">
        <v>158</v>
      </c>
    </row>
    <row r="353" spans="1:51" s="13" customFormat="1" ht="12">
      <c r="A353" s="13"/>
      <c r="B353" s="236"/>
      <c r="C353" s="237"/>
      <c r="D353" s="232" t="s">
        <v>166</v>
      </c>
      <c r="E353" s="237"/>
      <c r="F353" s="239" t="s">
        <v>1887</v>
      </c>
      <c r="G353" s="237"/>
      <c r="H353" s="240">
        <v>420</v>
      </c>
      <c r="I353" s="241"/>
      <c r="J353" s="237"/>
      <c r="K353" s="237"/>
      <c r="L353" s="242"/>
      <c r="M353" s="243"/>
      <c r="N353" s="244"/>
      <c r="O353" s="244"/>
      <c r="P353" s="244"/>
      <c r="Q353" s="244"/>
      <c r="R353" s="244"/>
      <c r="S353" s="244"/>
      <c r="T353" s="245"/>
      <c r="U353" s="13"/>
      <c r="V353" s="13"/>
      <c r="W353" s="13"/>
      <c r="X353" s="13"/>
      <c r="Y353" s="13"/>
      <c r="Z353" s="13"/>
      <c r="AA353" s="13"/>
      <c r="AB353" s="13"/>
      <c r="AC353" s="13"/>
      <c r="AD353" s="13"/>
      <c r="AE353" s="13"/>
      <c r="AT353" s="246" t="s">
        <v>166</v>
      </c>
      <c r="AU353" s="246" t="s">
        <v>82</v>
      </c>
      <c r="AV353" s="13" t="s">
        <v>85</v>
      </c>
      <c r="AW353" s="13" t="s">
        <v>4</v>
      </c>
      <c r="AX353" s="13" t="s">
        <v>82</v>
      </c>
      <c r="AY353" s="246" t="s">
        <v>158</v>
      </c>
    </row>
    <row r="354" spans="1:65" s="2" customFormat="1" ht="16.5" customHeight="1">
      <c r="A354" s="38"/>
      <c r="B354" s="39"/>
      <c r="C354" s="219" t="s">
        <v>607</v>
      </c>
      <c r="D354" s="219" t="s">
        <v>159</v>
      </c>
      <c r="E354" s="220" t="s">
        <v>619</v>
      </c>
      <c r="F354" s="221" t="s">
        <v>620</v>
      </c>
      <c r="G354" s="222" t="s">
        <v>162</v>
      </c>
      <c r="H354" s="223">
        <v>50</v>
      </c>
      <c r="I354" s="224"/>
      <c r="J354" s="225">
        <f>ROUND(I354*H354,2)</f>
        <v>0</v>
      </c>
      <c r="K354" s="221" t="s">
        <v>213</v>
      </c>
      <c r="L354" s="44"/>
      <c r="M354" s="226" t="s">
        <v>19</v>
      </c>
      <c r="N354" s="227" t="s">
        <v>45</v>
      </c>
      <c r="O354" s="84"/>
      <c r="P354" s="228">
        <f>O354*H354</f>
        <v>0</v>
      </c>
      <c r="Q354" s="228">
        <v>0</v>
      </c>
      <c r="R354" s="228">
        <f>Q354*H354</f>
        <v>0</v>
      </c>
      <c r="S354" s="228">
        <v>0</v>
      </c>
      <c r="T354" s="229">
        <f>S354*H354</f>
        <v>0</v>
      </c>
      <c r="U354" s="38"/>
      <c r="V354" s="38"/>
      <c r="W354" s="38"/>
      <c r="X354" s="38"/>
      <c r="Y354" s="38"/>
      <c r="Z354" s="38"/>
      <c r="AA354" s="38"/>
      <c r="AB354" s="38"/>
      <c r="AC354" s="38"/>
      <c r="AD354" s="38"/>
      <c r="AE354" s="38"/>
      <c r="AR354" s="230" t="s">
        <v>236</v>
      </c>
      <c r="AT354" s="230" t="s">
        <v>159</v>
      </c>
      <c r="AU354" s="230" t="s">
        <v>82</v>
      </c>
      <c r="AY354" s="17" t="s">
        <v>158</v>
      </c>
      <c r="BE354" s="231">
        <f>IF(N354="základní",J354,0)</f>
        <v>0</v>
      </c>
      <c r="BF354" s="231">
        <f>IF(N354="snížená",J354,0)</f>
        <v>0</v>
      </c>
      <c r="BG354" s="231">
        <f>IF(N354="zákl. přenesená",J354,0)</f>
        <v>0</v>
      </c>
      <c r="BH354" s="231">
        <f>IF(N354="sníž. přenesená",J354,0)</f>
        <v>0</v>
      </c>
      <c r="BI354" s="231">
        <f>IF(N354="nulová",J354,0)</f>
        <v>0</v>
      </c>
      <c r="BJ354" s="17" t="s">
        <v>82</v>
      </c>
      <c r="BK354" s="231">
        <f>ROUND(I354*H354,2)</f>
        <v>0</v>
      </c>
      <c r="BL354" s="17" t="s">
        <v>236</v>
      </c>
      <c r="BM354" s="230" t="s">
        <v>621</v>
      </c>
    </row>
    <row r="355" spans="1:47" s="2" customFormat="1" ht="12">
      <c r="A355" s="38"/>
      <c r="B355" s="39"/>
      <c r="C355" s="40"/>
      <c r="D355" s="232" t="s">
        <v>165</v>
      </c>
      <c r="E355" s="40"/>
      <c r="F355" s="233" t="s">
        <v>622</v>
      </c>
      <c r="G355" s="40"/>
      <c r="H355" s="40"/>
      <c r="I355" s="136"/>
      <c r="J355" s="40"/>
      <c r="K355" s="40"/>
      <c r="L355" s="44"/>
      <c r="M355" s="234"/>
      <c r="N355" s="235"/>
      <c r="O355" s="84"/>
      <c r="P355" s="84"/>
      <c r="Q355" s="84"/>
      <c r="R355" s="84"/>
      <c r="S355" s="84"/>
      <c r="T355" s="85"/>
      <c r="U355" s="38"/>
      <c r="V355" s="38"/>
      <c r="W355" s="38"/>
      <c r="X355" s="38"/>
      <c r="Y355" s="38"/>
      <c r="Z355" s="38"/>
      <c r="AA355" s="38"/>
      <c r="AB355" s="38"/>
      <c r="AC355" s="38"/>
      <c r="AD355" s="38"/>
      <c r="AE355" s="38"/>
      <c r="AT355" s="17" t="s">
        <v>165</v>
      </c>
      <c r="AU355" s="17" t="s">
        <v>82</v>
      </c>
    </row>
    <row r="356" spans="1:65" s="2" customFormat="1" ht="21.75" customHeight="1">
      <c r="A356" s="38"/>
      <c r="B356" s="39"/>
      <c r="C356" s="259" t="s">
        <v>612</v>
      </c>
      <c r="D356" s="259" t="s">
        <v>199</v>
      </c>
      <c r="E356" s="260" t="s">
        <v>624</v>
      </c>
      <c r="F356" s="261" t="s">
        <v>625</v>
      </c>
      <c r="G356" s="262" t="s">
        <v>162</v>
      </c>
      <c r="H356" s="263">
        <v>57.5</v>
      </c>
      <c r="I356" s="264"/>
      <c r="J356" s="265">
        <f>ROUND(I356*H356,2)</f>
        <v>0</v>
      </c>
      <c r="K356" s="261" t="s">
        <v>19</v>
      </c>
      <c r="L356" s="266"/>
      <c r="M356" s="267" t="s">
        <v>19</v>
      </c>
      <c r="N356" s="268" t="s">
        <v>45</v>
      </c>
      <c r="O356" s="84"/>
      <c r="P356" s="228">
        <f>O356*H356</f>
        <v>0</v>
      </c>
      <c r="Q356" s="228">
        <v>0</v>
      </c>
      <c r="R356" s="228">
        <f>Q356*H356</f>
        <v>0</v>
      </c>
      <c r="S356" s="228">
        <v>0</v>
      </c>
      <c r="T356" s="229">
        <f>S356*H356</f>
        <v>0</v>
      </c>
      <c r="U356" s="38"/>
      <c r="V356" s="38"/>
      <c r="W356" s="38"/>
      <c r="X356" s="38"/>
      <c r="Y356" s="38"/>
      <c r="Z356" s="38"/>
      <c r="AA356" s="38"/>
      <c r="AB356" s="38"/>
      <c r="AC356" s="38"/>
      <c r="AD356" s="38"/>
      <c r="AE356" s="38"/>
      <c r="AR356" s="230" t="s">
        <v>241</v>
      </c>
      <c r="AT356" s="230" t="s">
        <v>199</v>
      </c>
      <c r="AU356" s="230" t="s">
        <v>82</v>
      </c>
      <c r="AY356" s="17" t="s">
        <v>158</v>
      </c>
      <c r="BE356" s="231">
        <f>IF(N356="základní",J356,0)</f>
        <v>0</v>
      </c>
      <c r="BF356" s="231">
        <f>IF(N356="snížená",J356,0)</f>
        <v>0</v>
      </c>
      <c r="BG356" s="231">
        <f>IF(N356="zákl. přenesená",J356,0)</f>
        <v>0</v>
      </c>
      <c r="BH356" s="231">
        <f>IF(N356="sníž. přenesená",J356,0)</f>
        <v>0</v>
      </c>
      <c r="BI356" s="231">
        <f>IF(N356="nulová",J356,0)</f>
        <v>0</v>
      </c>
      <c r="BJ356" s="17" t="s">
        <v>82</v>
      </c>
      <c r="BK356" s="231">
        <f>ROUND(I356*H356,2)</f>
        <v>0</v>
      </c>
      <c r="BL356" s="17" t="s">
        <v>236</v>
      </c>
      <c r="BM356" s="230" t="s">
        <v>626</v>
      </c>
    </row>
    <row r="357" spans="1:47" s="2" customFormat="1" ht="12">
      <c r="A357" s="38"/>
      <c r="B357" s="39"/>
      <c r="C357" s="40"/>
      <c r="D357" s="232" t="s">
        <v>165</v>
      </c>
      <c r="E357" s="40"/>
      <c r="F357" s="233" t="s">
        <v>625</v>
      </c>
      <c r="G357" s="40"/>
      <c r="H357" s="40"/>
      <c r="I357" s="136"/>
      <c r="J357" s="40"/>
      <c r="K357" s="40"/>
      <c r="L357" s="44"/>
      <c r="M357" s="234"/>
      <c r="N357" s="235"/>
      <c r="O357" s="84"/>
      <c r="P357" s="84"/>
      <c r="Q357" s="84"/>
      <c r="R357" s="84"/>
      <c r="S357" s="84"/>
      <c r="T357" s="85"/>
      <c r="U357" s="38"/>
      <c r="V357" s="38"/>
      <c r="W357" s="38"/>
      <c r="X357" s="38"/>
      <c r="Y357" s="38"/>
      <c r="Z357" s="38"/>
      <c r="AA357" s="38"/>
      <c r="AB357" s="38"/>
      <c r="AC357" s="38"/>
      <c r="AD357" s="38"/>
      <c r="AE357" s="38"/>
      <c r="AT357" s="17" t="s">
        <v>165</v>
      </c>
      <c r="AU357" s="17" t="s">
        <v>82</v>
      </c>
    </row>
    <row r="358" spans="1:51" s="13" customFormat="1" ht="12">
      <c r="A358" s="13"/>
      <c r="B358" s="236"/>
      <c r="C358" s="237"/>
      <c r="D358" s="232" t="s">
        <v>166</v>
      </c>
      <c r="E358" s="238" t="s">
        <v>19</v>
      </c>
      <c r="F358" s="239" t="s">
        <v>1888</v>
      </c>
      <c r="G358" s="237"/>
      <c r="H358" s="240">
        <v>50</v>
      </c>
      <c r="I358" s="241"/>
      <c r="J358" s="237"/>
      <c r="K358" s="237"/>
      <c r="L358" s="242"/>
      <c r="M358" s="243"/>
      <c r="N358" s="244"/>
      <c r="O358" s="244"/>
      <c r="P358" s="244"/>
      <c r="Q358" s="244"/>
      <c r="R358" s="244"/>
      <c r="S358" s="244"/>
      <c r="T358" s="245"/>
      <c r="U358" s="13"/>
      <c r="V358" s="13"/>
      <c r="W358" s="13"/>
      <c r="X358" s="13"/>
      <c r="Y358" s="13"/>
      <c r="Z358" s="13"/>
      <c r="AA358" s="13"/>
      <c r="AB358" s="13"/>
      <c r="AC358" s="13"/>
      <c r="AD358" s="13"/>
      <c r="AE358" s="13"/>
      <c r="AT358" s="246" t="s">
        <v>166</v>
      </c>
      <c r="AU358" s="246" t="s">
        <v>82</v>
      </c>
      <c r="AV358" s="13" t="s">
        <v>85</v>
      </c>
      <c r="AW358" s="13" t="s">
        <v>34</v>
      </c>
      <c r="AX358" s="13" t="s">
        <v>82</v>
      </c>
      <c r="AY358" s="246" t="s">
        <v>158</v>
      </c>
    </row>
    <row r="359" spans="1:51" s="13" customFormat="1" ht="12">
      <c r="A359" s="13"/>
      <c r="B359" s="236"/>
      <c r="C359" s="237"/>
      <c r="D359" s="232" t="s">
        <v>166</v>
      </c>
      <c r="E359" s="237"/>
      <c r="F359" s="239" t="s">
        <v>1336</v>
      </c>
      <c r="G359" s="237"/>
      <c r="H359" s="240">
        <v>57.5</v>
      </c>
      <c r="I359" s="241"/>
      <c r="J359" s="237"/>
      <c r="K359" s="237"/>
      <c r="L359" s="242"/>
      <c r="M359" s="243"/>
      <c r="N359" s="244"/>
      <c r="O359" s="244"/>
      <c r="P359" s="244"/>
      <c r="Q359" s="244"/>
      <c r="R359" s="244"/>
      <c r="S359" s="244"/>
      <c r="T359" s="245"/>
      <c r="U359" s="13"/>
      <c r="V359" s="13"/>
      <c r="W359" s="13"/>
      <c r="X359" s="13"/>
      <c r="Y359" s="13"/>
      <c r="Z359" s="13"/>
      <c r="AA359" s="13"/>
      <c r="AB359" s="13"/>
      <c r="AC359" s="13"/>
      <c r="AD359" s="13"/>
      <c r="AE359" s="13"/>
      <c r="AT359" s="246" t="s">
        <v>166</v>
      </c>
      <c r="AU359" s="246" t="s">
        <v>82</v>
      </c>
      <c r="AV359" s="13" t="s">
        <v>85</v>
      </c>
      <c r="AW359" s="13" t="s">
        <v>4</v>
      </c>
      <c r="AX359" s="13" t="s">
        <v>82</v>
      </c>
      <c r="AY359" s="246" t="s">
        <v>158</v>
      </c>
    </row>
    <row r="360" spans="1:65" s="2" customFormat="1" ht="21.75" customHeight="1">
      <c r="A360" s="38"/>
      <c r="B360" s="39"/>
      <c r="C360" s="219" t="s">
        <v>618</v>
      </c>
      <c r="D360" s="219" t="s">
        <v>159</v>
      </c>
      <c r="E360" s="220" t="s">
        <v>630</v>
      </c>
      <c r="F360" s="221" t="s">
        <v>631</v>
      </c>
      <c r="G360" s="222" t="s">
        <v>202</v>
      </c>
      <c r="H360" s="223">
        <v>205</v>
      </c>
      <c r="I360" s="224"/>
      <c r="J360" s="225">
        <f>ROUND(I360*H360,2)</f>
        <v>0</v>
      </c>
      <c r="K360" s="221" t="s">
        <v>19</v>
      </c>
      <c r="L360" s="44"/>
      <c r="M360" s="226" t="s">
        <v>19</v>
      </c>
      <c r="N360" s="227" t="s">
        <v>45</v>
      </c>
      <c r="O360" s="84"/>
      <c r="P360" s="228">
        <f>O360*H360</f>
        <v>0</v>
      </c>
      <c r="Q360" s="228">
        <v>0</v>
      </c>
      <c r="R360" s="228">
        <f>Q360*H360</f>
        <v>0</v>
      </c>
      <c r="S360" s="228">
        <v>0</v>
      </c>
      <c r="T360" s="229">
        <f>S360*H360</f>
        <v>0</v>
      </c>
      <c r="U360" s="38"/>
      <c r="V360" s="38"/>
      <c r="W360" s="38"/>
      <c r="X360" s="38"/>
      <c r="Y360" s="38"/>
      <c r="Z360" s="38"/>
      <c r="AA360" s="38"/>
      <c r="AB360" s="38"/>
      <c r="AC360" s="38"/>
      <c r="AD360" s="38"/>
      <c r="AE360" s="38"/>
      <c r="AR360" s="230" t="s">
        <v>236</v>
      </c>
      <c r="AT360" s="230" t="s">
        <v>159</v>
      </c>
      <c r="AU360" s="230" t="s">
        <v>82</v>
      </c>
      <c r="AY360" s="17" t="s">
        <v>158</v>
      </c>
      <c r="BE360" s="231">
        <f>IF(N360="základní",J360,0)</f>
        <v>0</v>
      </c>
      <c r="BF360" s="231">
        <f>IF(N360="snížená",J360,0)</f>
        <v>0</v>
      </c>
      <c r="BG360" s="231">
        <f>IF(N360="zákl. přenesená",J360,0)</f>
        <v>0</v>
      </c>
      <c r="BH360" s="231">
        <f>IF(N360="sníž. přenesená",J360,0)</f>
        <v>0</v>
      </c>
      <c r="BI360" s="231">
        <f>IF(N360="nulová",J360,0)</f>
        <v>0</v>
      </c>
      <c r="BJ360" s="17" t="s">
        <v>82</v>
      </c>
      <c r="BK360" s="231">
        <f>ROUND(I360*H360,2)</f>
        <v>0</v>
      </c>
      <c r="BL360" s="17" t="s">
        <v>236</v>
      </c>
      <c r="BM360" s="230" t="s">
        <v>632</v>
      </c>
    </row>
    <row r="361" spans="1:47" s="2" customFormat="1" ht="12">
      <c r="A361" s="38"/>
      <c r="B361" s="39"/>
      <c r="C361" s="40"/>
      <c r="D361" s="232" t="s">
        <v>165</v>
      </c>
      <c r="E361" s="40"/>
      <c r="F361" s="233" t="s">
        <v>631</v>
      </c>
      <c r="G361" s="40"/>
      <c r="H361" s="40"/>
      <c r="I361" s="136"/>
      <c r="J361" s="40"/>
      <c r="K361" s="40"/>
      <c r="L361" s="44"/>
      <c r="M361" s="234"/>
      <c r="N361" s="235"/>
      <c r="O361" s="84"/>
      <c r="P361" s="84"/>
      <c r="Q361" s="84"/>
      <c r="R361" s="84"/>
      <c r="S361" s="84"/>
      <c r="T361" s="85"/>
      <c r="U361" s="38"/>
      <c r="V361" s="38"/>
      <c r="W361" s="38"/>
      <c r="X361" s="38"/>
      <c r="Y361" s="38"/>
      <c r="Z361" s="38"/>
      <c r="AA361" s="38"/>
      <c r="AB361" s="38"/>
      <c r="AC361" s="38"/>
      <c r="AD361" s="38"/>
      <c r="AE361" s="38"/>
      <c r="AT361" s="17" t="s">
        <v>165</v>
      </c>
      <c r="AU361" s="17" t="s">
        <v>82</v>
      </c>
    </row>
    <row r="362" spans="1:47" s="2" customFormat="1" ht="12">
      <c r="A362" s="38"/>
      <c r="B362" s="39"/>
      <c r="C362" s="40"/>
      <c r="D362" s="232" t="s">
        <v>181</v>
      </c>
      <c r="E362" s="40"/>
      <c r="F362" s="258" t="s">
        <v>633</v>
      </c>
      <c r="G362" s="40"/>
      <c r="H362" s="40"/>
      <c r="I362" s="136"/>
      <c r="J362" s="40"/>
      <c r="K362" s="40"/>
      <c r="L362" s="44"/>
      <c r="M362" s="234"/>
      <c r="N362" s="235"/>
      <c r="O362" s="84"/>
      <c r="P362" s="84"/>
      <c r="Q362" s="84"/>
      <c r="R362" s="84"/>
      <c r="S362" s="84"/>
      <c r="T362" s="85"/>
      <c r="U362" s="38"/>
      <c r="V362" s="38"/>
      <c r="W362" s="38"/>
      <c r="X362" s="38"/>
      <c r="Y362" s="38"/>
      <c r="Z362" s="38"/>
      <c r="AA362" s="38"/>
      <c r="AB362" s="38"/>
      <c r="AC362" s="38"/>
      <c r="AD362" s="38"/>
      <c r="AE362" s="38"/>
      <c r="AT362" s="17" t="s">
        <v>181</v>
      </c>
      <c r="AU362" s="17" t="s">
        <v>82</v>
      </c>
    </row>
    <row r="363" spans="1:51" s="13" customFormat="1" ht="12">
      <c r="A363" s="13"/>
      <c r="B363" s="236"/>
      <c r="C363" s="237"/>
      <c r="D363" s="232" t="s">
        <v>166</v>
      </c>
      <c r="E363" s="238" t="s">
        <v>19</v>
      </c>
      <c r="F363" s="239" t="s">
        <v>1889</v>
      </c>
      <c r="G363" s="237"/>
      <c r="H363" s="240">
        <v>205</v>
      </c>
      <c r="I363" s="241"/>
      <c r="J363" s="237"/>
      <c r="K363" s="237"/>
      <c r="L363" s="242"/>
      <c r="M363" s="243"/>
      <c r="N363" s="244"/>
      <c r="O363" s="244"/>
      <c r="P363" s="244"/>
      <c r="Q363" s="244"/>
      <c r="R363" s="244"/>
      <c r="S363" s="244"/>
      <c r="T363" s="245"/>
      <c r="U363" s="13"/>
      <c r="V363" s="13"/>
      <c r="W363" s="13"/>
      <c r="X363" s="13"/>
      <c r="Y363" s="13"/>
      <c r="Z363" s="13"/>
      <c r="AA363" s="13"/>
      <c r="AB363" s="13"/>
      <c r="AC363" s="13"/>
      <c r="AD363" s="13"/>
      <c r="AE363" s="13"/>
      <c r="AT363" s="246" t="s">
        <v>166</v>
      </c>
      <c r="AU363" s="246" t="s">
        <v>82</v>
      </c>
      <c r="AV363" s="13" t="s">
        <v>85</v>
      </c>
      <c r="AW363" s="13" t="s">
        <v>34</v>
      </c>
      <c r="AX363" s="13" t="s">
        <v>82</v>
      </c>
      <c r="AY363" s="246" t="s">
        <v>158</v>
      </c>
    </row>
    <row r="364" spans="1:65" s="2" customFormat="1" ht="21.75" customHeight="1">
      <c r="A364" s="38"/>
      <c r="B364" s="39"/>
      <c r="C364" s="219" t="s">
        <v>623</v>
      </c>
      <c r="D364" s="219" t="s">
        <v>159</v>
      </c>
      <c r="E364" s="220" t="s">
        <v>636</v>
      </c>
      <c r="F364" s="221" t="s">
        <v>637</v>
      </c>
      <c r="G364" s="222" t="s">
        <v>202</v>
      </c>
      <c r="H364" s="223">
        <v>54</v>
      </c>
      <c r="I364" s="224"/>
      <c r="J364" s="225">
        <f>ROUND(I364*H364,2)</f>
        <v>0</v>
      </c>
      <c r="K364" s="221" t="s">
        <v>19</v>
      </c>
      <c r="L364" s="44"/>
      <c r="M364" s="226" t="s">
        <v>19</v>
      </c>
      <c r="N364" s="227" t="s">
        <v>45</v>
      </c>
      <c r="O364" s="84"/>
      <c r="P364" s="228">
        <f>O364*H364</f>
        <v>0</v>
      </c>
      <c r="Q364" s="228">
        <v>0</v>
      </c>
      <c r="R364" s="228">
        <f>Q364*H364</f>
        <v>0</v>
      </c>
      <c r="S364" s="228">
        <v>0</v>
      </c>
      <c r="T364" s="229">
        <f>S364*H364</f>
        <v>0</v>
      </c>
      <c r="U364" s="38"/>
      <c r="V364" s="38"/>
      <c r="W364" s="38"/>
      <c r="X364" s="38"/>
      <c r="Y364" s="38"/>
      <c r="Z364" s="38"/>
      <c r="AA364" s="38"/>
      <c r="AB364" s="38"/>
      <c r="AC364" s="38"/>
      <c r="AD364" s="38"/>
      <c r="AE364" s="38"/>
      <c r="AR364" s="230" t="s">
        <v>236</v>
      </c>
      <c r="AT364" s="230" t="s">
        <v>159</v>
      </c>
      <c r="AU364" s="230" t="s">
        <v>82</v>
      </c>
      <c r="AY364" s="17" t="s">
        <v>158</v>
      </c>
      <c r="BE364" s="231">
        <f>IF(N364="základní",J364,0)</f>
        <v>0</v>
      </c>
      <c r="BF364" s="231">
        <f>IF(N364="snížená",J364,0)</f>
        <v>0</v>
      </c>
      <c r="BG364" s="231">
        <f>IF(N364="zákl. přenesená",J364,0)</f>
        <v>0</v>
      </c>
      <c r="BH364" s="231">
        <f>IF(N364="sníž. přenesená",J364,0)</f>
        <v>0</v>
      </c>
      <c r="BI364" s="231">
        <f>IF(N364="nulová",J364,0)</f>
        <v>0</v>
      </c>
      <c r="BJ364" s="17" t="s">
        <v>82</v>
      </c>
      <c r="BK364" s="231">
        <f>ROUND(I364*H364,2)</f>
        <v>0</v>
      </c>
      <c r="BL364" s="17" t="s">
        <v>236</v>
      </c>
      <c r="BM364" s="230" t="s">
        <v>638</v>
      </c>
    </row>
    <row r="365" spans="1:47" s="2" customFormat="1" ht="12">
      <c r="A365" s="38"/>
      <c r="B365" s="39"/>
      <c r="C365" s="40"/>
      <c r="D365" s="232" t="s">
        <v>165</v>
      </c>
      <c r="E365" s="40"/>
      <c r="F365" s="233" t="s">
        <v>637</v>
      </c>
      <c r="G365" s="40"/>
      <c r="H365" s="40"/>
      <c r="I365" s="136"/>
      <c r="J365" s="40"/>
      <c r="K365" s="40"/>
      <c r="L365" s="44"/>
      <c r="M365" s="234"/>
      <c r="N365" s="235"/>
      <c r="O365" s="84"/>
      <c r="P365" s="84"/>
      <c r="Q365" s="84"/>
      <c r="R365" s="84"/>
      <c r="S365" s="84"/>
      <c r="T365" s="85"/>
      <c r="U365" s="38"/>
      <c r="V365" s="38"/>
      <c r="W365" s="38"/>
      <c r="X365" s="38"/>
      <c r="Y365" s="38"/>
      <c r="Z365" s="38"/>
      <c r="AA365" s="38"/>
      <c r="AB365" s="38"/>
      <c r="AC365" s="38"/>
      <c r="AD365" s="38"/>
      <c r="AE365" s="38"/>
      <c r="AT365" s="17" t="s">
        <v>165</v>
      </c>
      <c r="AU365" s="17" t="s">
        <v>82</v>
      </c>
    </row>
    <row r="366" spans="1:65" s="2" customFormat="1" ht="21.75" customHeight="1">
      <c r="A366" s="38"/>
      <c r="B366" s="39"/>
      <c r="C366" s="219" t="s">
        <v>629</v>
      </c>
      <c r="D366" s="219" t="s">
        <v>159</v>
      </c>
      <c r="E366" s="220" t="s">
        <v>640</v>
      </c>
      <c r="F366" s="221" t="s">
        <v>641</v>
      </c>
      <c r="G366" s="222" t="s">
        <v>202</v>
      </c>
      <c r="H366" s="223">
        <v>54</v>
      </c>
      <c r="I366" s="224"/>
      <c r="J366" s="225">
        <f>ROUND(I366*H366,2)</f>
        <v>0</v>
      </c>
      <c r="K366" s="221" t="s">
        <v>213</v>
      </c>
      <c r="L366" s="44"/>
      <c r="M366" s="226" t="s">
        <v>19</v>
      </c>
      <c r="N366" s="227" t="s">
        <v>45</v>
      </c>
      <c r="O366" s="84"/>
      <c r="P366" s="228">
        <f>O366*H366</f>
        <v>0</v>
      </c>
      <c r="Q366" s="228">
        <v>0</v>
      </c>
      <c r="R366" s="228">
        <f>Q366*H366</f>
        <v>0</v>
      </c>
      <c r="S366" s="228">
        <v>0</v>
      </c>
      <c r="T366" s="229">
        <f>S366*H366</f>
        <v>0</v>
      </c>
      <c r="U366" s="38"/>
      <c r="V366" s="38"/>
      <c r="W366" s="38"/>
      <c r="X366" s="38"/>
      <c r="Y366" s="38"/>
      <c r="Z366" s="38"/>
      <c r="AA366" s="38"/>
      <c r="AB366" s="38"/>
      <c r="AC366" s="38"/>
      <c r="AD366" s="38"/>
      <c r="AE366" s="38"/>
      <c r="AR366" s="230" t="s">
        <v>236</v>
      </c>
      <c r="AT366" s="230" t="s">
        <v>159</v>
      </c>
      <c r="AU366" s="230" t="s">
        <v>82</v>
      </c>
      <c r="AY366" s="17" t="s">
        <v>158</v>
      </c>
      <c r="BE366" s="231">
        <f>IF(N366="základní",J366,0)</f>
        <v>0</v>
      </c>
      <c r="BF366" s="231">
        <f>IF(N366="snížená",J366,0)</f>
        <v>0</v>
      </c>
      <c r="BG366" s="231">
        <f>IF(N366="zákl. přenesená",J366,0)</f>
        <v>0</v>
      </c>
      <c r="BH366" s="231">
        <f>IF(N366="sníž. přenesená",J366,0)</f>
        <v>0</v>
      </c>
      <c r="BI366" s="231">
        <f>IF(N366="nulová",J366,0)</f>
        <v>0</v>
      </c>
      <c r="BJ366" s="17" t="s">
        <v>82</v>
      </c>
      <c r="BK366" s="231">
        <f>ROUND(I366*H366,2)</f>
        <v>0</v>
      </c>
      <c r="BL366" s="17" t="s">
        <v>236</v>
      </c>
      <c r="BM366" s="230" t="s">
        <v>642</v>
      </c>
    </row>
    <row r="367" spans="1:47" s="2" customFormat="1" ht="12">
      <c r="A367" s="38"/>
      <c r="B367" s="39"/>
      <c r="C367" s="40"/>
      <c r="D367" s="232" t="s">
        <v>165</v>
      </c>
      <c r="E367" s="40"/>
      <c r="F367" s="233" t="s">
        <v>643</v>
      </c>
      <c r="G367" s="40"/>
      <c r="H367" s="40"/>
      <c r="I367" s="136"/>
      <c r="J367" s="40"/>
      <c r="K367" s="40"/>
      <c r="L367" s="44"/>
      <c r="M367" s="234"/>
      <c r="N367" s="235"/>
      <c r="O367" s="84"/>
      <c r="P367" s="84"/>
      <c r="Q367" s="84"/>
      <c r="R367" s="84"/>
      <c r="S367" s="84"/>
      <c r="T367" s="85"/>
      <c r="U367" s="38"/>
      <c r="V367" s="38"/>
      <c r="W367" s="38"/>
      <c r="X367" s="38"/>
      <c r="Y367" s="38"/>
      <c r="Z367" s="38"/>
      <c r="AA367" s="38"/>
      <c r="AB367" s="38"/>
      <c r="AC367" s="38"/>
      <c r="AD367" s="38"/>
      <c r="AE367" s="38"/>
      <c r="AT367" s="17" t="s">
        <v>165</v>
      </c>
      <c r="AU367" s="17" t="s">
        <v>82</v>
      </c>
    </row>
    <row r="368" spans="1:51" s="13" customFormat="1" ht="12">
      <c r="A368" s="13"/>
      <c r="B368" s="236"/>
      <c r="C368" s="237"/>
      <c r="D368" s="232" t="s">
        <v>166</v>
      </c>
      <c r="E368" s="238" t="s">
        <v>19</v>
      </c>
      <c r="F368" s="239" t="s">
        <v>1890</v>
      </c>
      <c r="G368" s="237"/>
      <c r="H368" s="240">
        <v>54</v>
      </c>
      <c r="I368" s="241"/>
      <c r="J368" s="237"/>
      <c r="K368" s="237"/>
      <c r="L368" s="242"/>
      <c r="M368" s="243"/>
      <c r="N368" s="244"/>
      <c r="O368" s="244"/>
      <c r="P368" s="244"/>
      <c r="Q368" s="244"/>
      <c r="R368" s="244"/>
      <c r="S368" s="244"/>
      <c r="T368" s="245"/>
      <c r="U368" s="13"/>
      <c r="V368" s="13"/>
      <c r="W368" s="13"/>
      <c r="X368" s="13"/>
      <c r="Y368" s="13"/>
      <c r="Z368" s="13"/>
      <c r="AA368" s="13"/>
      <c r="AB368" s="13"/>
      <c r="AC368" s="13"/>
      <c r="AD368" s="13"/>
      <c r="AE368" s="13"/>
      <c r="AT368" s="246" t="s">
        <v>166</v>
      </c>
      <c r="AU368" s="246" t="s">
        <v>82</v>
      </c>
      <c r="AV368" s="13" t="s">
        <v>85</v>
      </c>
      <c r="AW368" s="13" t="s">
        <v>34</v>
      </c>
      <c r="AX368" s="13" t="s">
        <v>82</v>
      </c>
      <c r="AY368" s="246" t="s">
        <v>158</v>
      </c>
    </row>
    <row r="369" spans="1:65" s="2" customFormat="1" ht="21.75" customHeight="1">
      <c r="A369" s="38"/>
      <c r="B369" s="39"/>
      <c r="C369" s="219" t="s">
        <v>635</v>
      </c>
      <c r="D369" s="219" t="s">
        <v>159</v>
      </c>
      <c r="E369" s="220" t="s">
        <v>646</v>
      </c>
      <c r="F369" s="221" t="s">
        <v>647</v>
      </c>
      <c r="G369" s="222" t="s">
        <v>202</v>
      </c>
      <c r="H369" s="223">
        <v>20</v>
      </c>
      <c r="I369" s="224"/>
      <c r="J369" s="225">
        <f>ROUND(I369*H369,2)</f>
        <v>0</v>
      </c>
      <c r="K369" s="221" t="s">
        <v>19</v>
      </c>
      <c r="L369" s="44"/>
      <c r="M369" s="226" t="s">
        <v>19</v>
      </c>
      <c r="N369" s="227" t="s">
        <v>45</v>
      </c>
      <c r="O369" s="84"/>
      <c r="P369" s="228">
        <f>O369*H369</f>
        <v>0</v>
      </c>
      <c r="Q369" s="228">
        <v>0</v>
      </c>
      <c r="R369" s="228">
        <f>Q369*H369</f>
        <v>0</v>
      </c>
      <c r="S369" s="228">
        <v>0</v>
      </c>
      <c r="T369" s="229">
        <f>S369*H369</f>
        <v>0</v>
      </c>
      <c r="U369" s="38"/>
      <c r="V369" s="38"/>
      <c r="W369" s="38"/>
      <c r="X369" s="38"/>
      <c r="Y369" s="38"/>
      <c r="Z369" s="38"/>
      <c r="AA369" s="38"/>
      <c r="AB369" s="38"/>
      <c r="AC369" s="38"/>
      <c r="AD369" s="38"/>
      <c r="AE369" s="38"/>
      <c r="AR369" s="230" t="s">
        <v>236</v>
      </c>
      <c r="AT369" s="230" t="s">
        <v>159</v>
      </c>
      <c r="AU369" s="230" t="s">
        <v>82</v>
      </c>
      <c r="AY369" s="17" t="s">
        <v>158</v>
      </c>
      <c r="BE369" s="231">
        <f>IF(N369="základní",J369,0)</f>
        <v>0</v>
      </c>
      <c r="BF369" s="231">
        <f>IF(N369="snížená",J369,0)</f>
        <v>0</v>
      </c>
      <c r="BG369" s="231">
        <f>IF(N369="zákl. přenesená",J369,0)</f>
        <v>0</v>
      </c>
      <c r="BH369" s="231">
        <f>IF(N369="sníž. přenesená",J369,0)</f>
        <v>0</v>
      </c>
      <c r="BI369" s="231">
        <f>IF(N369="nulová",J369,0)</f>
        <v>0</v>
      </c>
      <c r="BJ369" s="17" t="s">
        <v>82</v>
      </c>
      <c r="BK369" s="231">
        <f>ROUND(I369*H369,2)</f>
        <v>0</v>
      </c>
      <c r="BL369" s="17" t="s">
        <v>236</v>
      </c>
      <c r="BM369" s="230" t="s">
        <v>648</v>
      </c>
    </row>
    <row r="370" spans="1:47" s="2" customFormat="1" ht="12">
      <c r="A370" s="38"/>
      <c r="B370" s="39"/>
      <c r="C370" s="40"/>
      <c r="D370" s="232" t="s">
        <v>165</v>
      </c>
      <c r="E370" s="40"/>
      <c r="F370" s="233" t="s">
        <v>647</v>
      </c>
      <c r="G370" s="40"/>
      <c r="H370" s="40"/>
      <c r="I370" s="136"/>
      <c r="J370" s="40"/>
      <c r="K370" s="40"/>
      <c r="L370" s="44"/>
      <c r="M370" s="234"/>
      <c r="N370" s="235"/>
      <c r="O370" s="84"/>
      <c r="P370" s="84"/>
      <c r="Q370" s="84"/>
      <c r="R370" s="84"/>
      <c r="S370" s="84"/>
      <c r="T370" s="85"/>
      <c r="U370" s="38"/>
      <c r="V370" s="38"/>
      <c r="W370" s="38"/>
      <c r="X370" s="38"/>
      <c r="Y370" s="38"/>
      <c r="Z370" s="38"/>
      <c r="AA370" s="38"/>
      <c r="AB370" s="38"/>
      <c r="AC370" s="38"/>
      <c r="AD370" s="38"/>
      <c r="AE370" s="38"/>
      <c r="AT370" s="17" t="s">
        <v>165</v>
      </c>
      <c r="AU370" s="17" t="s">
        <v>82</v>
      </c>
    </row>
    <row r="371" spans="1:65" s="2" customFormat="1" ht="21.75" customHeight="1">
      <c r="A371" s="38"/>
      <c r="B371" s="39"/>
      <c r="C371" s="219" t="s">
        <v>639</v>
      </c>
      <c r="D371" s="219" t="s">
        <v>159</v>
      </c>
      <c r="E371" s="220" t="s">
        <v>650</v>
      </c>
      <c r="F371" s="221" t="s">
        <v>651</v>
      </c>
      <c r="G371" s="222" t="s">
        <v>202</v>
      </c>
      <c r="H371" s="223">
        <v>20</v>
      </c>
      <c r="I371" s="224"/>
      <c r="J371" s="225">
        <f>ROUND(I371*H371,2)</f>
        <v>0</v>
      </c>
      <c r="K371" s="221" t="s">
        <v>213</v>
      </c>
      <c r="L371" s="44"/>
      <c r="M371" s="226" t="s">
        <v>19</v>
      </c>
      <c r="N371" s="227" t="s">
        <v>45</v>
      </c>
      <c r="O371" s="84"/>
      <c r="P371" s="228">
        <f>O371*H371</f>
        <v>0</v>
      </c>
      <c r="Q371" s="228">
        <v>0</v>
      </c>
      <c r="R371" s="228">
        <f>Q371*H371</f>
        <v>0</v>
      </c>
      <c r="S371" s="228">
        <v>0</v>
      </c>
      <c r="T371" s="229">
        <f>S371*H371</f>
        <v>0</v>
      </c>
      <c r="U371" s="38"/>
      <c r="V371" s="38"/>
      <c r="W371" s="38"/>
      <c r="X371" s="38"/>
      <c r="Y371" s="38"/>
      <c r="Z371" s="38"/>
      <c r="AA371" s="38"/>
      <c r="AB371" s="38"/>
      <c r="AC371" s="38"/>
      <c r="AD371" s="38"/>
      <c r="AE371" s="38"/>
      <c r="AR371" s="230" t="s">
        <v>236</v>
      </c>
      <c r="AT371" s="230" t="s">
        <v>159</v>
      </c>
      <c r="AU371" s="230" t="s">
        <v>82</v>
      </c>
      <c r="AY371" s="17" t="s">
        <v>158</v>
      </c>
      <c r="BE371" s="231">
        <f>IF(N371="základní",J371,0)</f>
        <v>0</v>
      </c>
      <c r="BF371" s="231">
        <f>IF(N371="snížená",J371,0)</f>
        <v>0</v>
      </c>
      <c r="BG371" s="231">
        <f>IF(N371="zákl. přenesená",J371,0)</f>
        <v>0</v>
      </c>
      <c r="BH371" s="231">
        <f>IF(N371="sníž. přenesená",J371,0)</f>
        <v>0</v>
      </c>
      <c r="BI371" s="231">
        <f>IF(N371="nulová",J371,0)</f>
        <v>0</v>
      </c>
      <c r="BJ371" s="17" t="s">
        <v>82</v>
      </c>
      <c r="BK371" s="231">
        <f>ROUND(I371*H371,2)</f>
        <v>0</v>
      </c>
      <c r="BL371" s="17" t="s">
        <v>236</v>
      </c>
      <c r="BM371" s="230" t="s">
        <v>652</v>
      </c>
    </row>
    <row r="372" spans="1:47" s="2" customFormat="1" ht="12">
      <c r="A372" s="38"/>
      <c r="B372" s="39"/>
      <c r="C372" s="40"/>
      <c r="D372" s="232" t="s">
        <v>165</v>
      </c>
      <c r="E372" s="40"/>
      <c r="F372" s="233" t="s">
        <v>653</v>
      </c>
      <c r="G372" s="40"/>
      <c r="H372" s="40"/>
      <c r="I372" s="136"/>
      <c r="J372" s="40"/>
      <c r="K372" s="40"/>
      <c r="L372" s="44"/>
      <c r="M372" s="234"/>
      <c r="N372" s="235"/>
      <c r="O372" s="84"/>
      <c r="P372" s="84"/>
      <c r="Q372" s="84"/>
      <c r="R372" s="84"/>
      <c r="S372" s="84"/>
      <c r="T372" s="85"/>
      <c r="U372" s="38"/>
      <c r="V372" s="38"/>
      <c r="W372" s="38"/>
      <c r="X372" s="38"/>
      <c r="Y372" s="38"/>
      <c r="Z372" s="38"/>
      <c r="AA372" s="38"/>
      <c r="AB372" s="38"/>
      <c r="AC372" s="38"/>
      <c r="AD372" s="38"/>
      <c r="AE372" s="38"/>
      <c r="AT372" s="17" t="s">
        <v>165</v>
      </c>
      <c r="AU372" s="17" t="s">
        <v>82</v>
      </c>
    </row>
    <row r="373" spans="1:51" s="13" customFormat="1" ht="12">
      <c r="A373" s="13"/>
      <c r="B373" s="236"/>
      <c r="C373" s="237"/>
      <c r="D373" s="232" t="s">
        <v>166</v>
      </c>
      <c r="E373" s="238" t="s">
        <v>19</v>
      </c>
      <c r="F373" s="239" t="s">
        <v>1891</v>
      </c>
      <c r="G373" s="237"/>
      <c r="H373" s="240">
        <v>20</v>
      </c>
      <c r="I373" s="241"/>
      <c r="J373" s="237"/>
      <c r="K373" s="237"/>
      <c r="L373" s="242"/>
      <c r="M373" s="243"/>
      <c r="N373" s="244"/>
      <c r="O373" s="244"/>
      <c r="P373" s="244"/>
      <c r="Q373" s="244"/>
      <c r="R373" s="244"/>
      <c r="S373" s="244"/>
      <c r="T373" s="245"/>
      <c r="U373" s="13"/>
      <c r="V373" s="13"/>
      <c r="W373" s="13"/>
      <c r="X373" s="13"/>
      <c r="Y373" s="13"/>
      <c r="Z373" s="13"/>
      <c r="AA373" s="13"/>
      <c r="AB373" s="13"/>
      <c r="AC373" s="13"/>
      <c r="AD373" s="13"/>
      <c r="AE373" s="13"/>
      <c r="AT373" s="246" t="s">
        <v>166</v>
      </c>
      <c r="AU373" s="246" t="s">
        <v>82</v>
      </c>
      <c r="AV373" s="13" t="s">
        <v>85</v>
      </c>
      <c r="AW373" s="13" t="s">
        <v>34</v>
      </c>
      <c r="AX373" s="13" t="s">
        <v>82</v>
      </c>
      <c r="AY373" s="246" t="s">
        <v>158</v>
      </c>
    </row>
    <row r="374" spans="1:65" s="2" customFormat="1" ht="21.75" customHeight="1">
      <c r="A374" s="38"/>
      <c r="B374" s="39"/>
      <c r="C374" s="219" t="s">
        <v>645</v>
      </c>
      <c r="D374" s="219" t="s">
        <v>159</v>
      </c>
      <c r="E374" s="220" t="s">
        <v>656</v>
      </c>
      <c r="F374" s="221" t="s">
        <v>657</v>
      </c>
      <c r="G374" s="222" t="s">
        <v>202</v>
      </c>
      <c r="H374" s="223">
        <v>8</v>
      </c>
      <c r="I374" s="224"/>
      <c r="J374" s="225">
        <f>ROUND(I374*H374,2)</f>
        <v>0</v>
      </c>
      <c r="K374" s="221" t="s">
        <v>19</v>
      </c>
      <c r="L374" s="44"/>
      <c r="M374" s="226" t="s">
        <v>19</v>
      </c>
      <c r="N374" s="227" t="s">
        <v>45</v>
      </c>
      <c r="O374" s="84"/>
      <c r="P374" s="228">
        <f>O374*H374</f>
        <v>0</v>
      </c>
      <c r="Q374" s="228">
        <v>0</v>
      </c>
      <c r="R374" s="228">
        <f>Q374*H374</f>
        <v>0</v>
      </c>
      <c r="S374" s="228">
        <v>0</v>
      </c>
      <c r="T374" s="229">
        <f>S374*H374</f>
        <v>0</v>
      </c>
      <c r="U374" s="38"/>
      <c r="V374" s="38"/>
      <c r="W374" s="38"/>
      <c r="X374" s="38"/>
      <c r="Y374" s="38"/>
      <c r="Z374" s="38"/>
      <c r="AA374" s="38"/>
      <c r="AB374" s="38"/>
      <c r="AC374" s="38"/>
      <c r="AD374" s="38"/>
      <c r="AE374" s="38"/>
      <c r="AR374" s="230" t="s">
        <v>236</v>
      </c>
      <c r="AT374" s="230" t="s">
        <v>159</v>
      </c>
      <c r="AU374" s="230" t="s">
        <v>82</v>
      </c>
      <c r="AY374" s="17" t="s">
        <v>158</v>
      </c>
      <c r="BE374" s="231">
        <f>IF(N374="základní",J374,0)</f>
        <v>0</v>
      </c>
      <c r="BF374" s="231">
        <f>IF(N374="snížená",J374,0)</f>
        <v>0</v>
      </c>
      <c r="BG374" s="231">
        <f>IF(N374="zákl. přenesená",J374,0)</f>
        <v>0</v>
      </c>
      <c r="BH374" s="231">
        <f>IF(N374="sníž. přenesená",J374,0)</f>
        <v>0</v>
      </c>
      <c r="BI374" s="231">
        <f>IF(N374="nulová",J374,0)</f>
        <v>0</v>
      </c>
      <c r="BJ374" s="17" t="s">
        <v>82</v>
      </c>
      <c r="BK374" s="231">
        <f>ROUND(I374*H374,2)</f>
        <v>0</v>
      </c>
      <c r="BL374" s="17" t="s">
        <v>236</v>
      </c>
      <c r="BM374" s="230" t="s">
        <v>658</v>
      </c>
    </row>
    <row r="375" spans="1:47" s="2" customFormat="1" ht="12">
      <c r="A375" s="38"/>
      <c r="B375" s="39"/>
      <c r="C375" s="40"/>
      <c r="D375" s="232" t="s">
        <v>165</v>
      </c>
      <c r="E375" s="40"/>
      <c r="F375" s="233" t="s">
        <v>657</v>
      </c>
      <c r="G375" s="40"/>
      <c r="H375" s="40"/>
      <c r="I375" s="136"/>
      <c r="J375" s="40"/>
      <c r="K375" s="40"/>
      <c r="L375" s="44"/>
      <c r="M375" s="234"/>
      <c r="N375" s="235"/>
      <c r="O375" s="84"/>
      <c r="P375" s="84"/>
      <c r="Q375" s="84"/>
      <c r="R375" s="84"/>
      <c r="S375" s="84"/>
      <c r="T375" s="85"/>
      <c r="U375" s="38"/>
      <c r="V375" s="38"/>
      <c r="W375" s="38"/>
      <c r="X375" s="38"/>
      <c r="Y375" s="38"/>
      <c r="Z375" s="38"/>
      <c r="AA375" s="38"/>
      <c r="AB375" s="38"/>
      <c r="AC375" s="38"/>
      <c r="AD375" s="38"/>
      <c r="AE375" s="38"/>
      <c r="AT375" s="17" t="s">
        <v>165</v>
      </c>
      <c r="AU375" s="17" t="s">
        <v>82</v>
      </c>
    </row>
    <row r="376" spans="1:65" s="2" customFormat="1" ht="21.75" customHeight="1">
      <c r="A376" s="38"/>
      <c r="B376" s="39"/>
      <c r="C376" s="219" t="s">
        <v>649</v>
      </c>
      <c r="D376" s="219" t="s">
        <v>159</v>
      </c>
      <c r="E376" s="220" t="s">
        <v>660</v>
      </c>
      <c r="F376" s="221" t="s">
        <v>661</v>
      </c>
      <c r="G376" s="222" t="s">
        <v>202</v>
      </c>
      <c r="H376" s="223">
        <v>8</v>
      </c>
      <c r="I376" s="224"/>
      <c r="J376" s="225">
        <f>ROUND(I376*H376,2)</f>
        <v>0</v>
      </c>
      <c r="K376" s="221" t="s">
        <v>213</v>
      </c>
      <c r="L376" s="44"/>
      <c r="M376" s="226" t="s">
        <v>19</v>
      </c>
      <c r="N376" s="227" t="s">
        <v>45</v>
      </c>
      <c r="O376" s="84"/>
      <c r="P376" s="228">
        <f>O376*H376</f>
        <v>0</v>
      </c>
      <c r="Q376" s="228">
        <v>0</v>
      </c>
      <c r="R376" s="228">
        <f>Q376*H376</f>
        <v>0</v>
      </c>
      <c r="S376" s="228">
        <v>0</v>
      </c>
      <c r="T376" s="229">
        <f>S376*H376</f>
        <v>0</v>
      </c>
      <c r="U376" s="38"/>
      <c r="V376" s="38"/>
      <c r="W376" s="38"/>
      <c r="X376" s="38"/>
      <c r="Y376" s="38"/>
      <c r="Z376" s="38"/>
      <c r="AA376" s="38"/>
      <c r="AB376" s="38"/>
      <c r="AC376" s="38"/>
      <c r="AD376" s="38"/>
      <c r="AE376" s="38"/>
      <c r="AR376" s="230" t="s">
        <v>236</v>
      </c>
      <c r="AT376" s="230" t="s">
        <v>159</v>
      </c>
      <c r="AU376" s="230" t="s">
        <v>82</v>
      </c>
      <c r="AY376" s="17" t="s">
        <v>158</v>
      </c>
      <c r="BE376" s="231">
        <f>IF(N376="základní",J376,0)</f>
        <v>0</v>
      </c>
      <c r="BF376" s="231">
        <f>IF(N376="snížená",J376,0)</f>
        <v>0</v>
      </c>
      <c r="BG376" s="231">
        <f>IF(N376="zákl. přenesená",J376,0)</f>
        <v>0</v>
      </c>
      <c r="BH376" s="231">
        <f>IF(N376="sníž. přenesená",J376,0)</f>
        <v>0</v>
      </c>
      <c r="BI376" s="231">
        <f>IF(N376="nulová",J376,0)</f>
        <v>0</v>
      </c>
      <c r="BJ376" s="17" t="s">
        <v>82</v>
      </c>
      <c r="BK376" s="231">
        <f>ROUND(I376*H376,2)</f>
        <v>0</v>
      </c>
      <c r="BL376" s="17" t="s">
        <v>236</v>
      </c>
      <c r="BM376" s="230" t="s">
        <v>662</v>
      </c>
    </row>
    <row r="377" spans="1:47" s="2" customFormat="1" ht="12">
      <c r="A377" s="38"/>
      <c r="B377" s="39"/>
      <c r="C377" s="40"/>
      <c r="D377" s="232" t="s">
        <v>165</v>
      </c>
      <c r="E377" s="40"/>
      <c r="F377" s="233" t="s">
        <v>663</v>
      </c>
      <c r="G377" s="40"/>
      <c r="H377" s="40"/>
      <c r="I377" s="136"/>
      <c r="J377" s="40"/>
      <c r="K377" s="40"/>
      <c r="L377" s="44"/>
      <c r="M377" s="234"/>
      <c r="N377" s="235"/>
      <c r="O377" s="84"/>
      <c r="P377" s="84"/>
      <c r="Q377" s="84"/>
      <c r="R377" s="84"/>
      <c r="S377" s="84"/>
      <c r="T377" s="85"/>
      <c r="U377" s="38"/>
      <c r="V377" s="38"/>
      <c r="W377" s="38"/>
      <c r="X377" s="38"/>
      <c r="Y377" s="38"/>
      <c r="Z377" s="38"/>
      <c r="AA377" s="38"/>
      <c r="AB377" s="38"/>
      <c r="AC377" s="38"/>
      <c r="AD377" s="38"/>
      <c r="AE377" s="38"/>
      <c r="AT377" s="17" t="s">
        <v>165</v>
      </c>
      <c r="AU377" s="17" t="s">
        <v>82</v>
      </c>
    </row>
    <row r="378" spans="1:51" s="13" customFormat="1" ht="12">
      <c r="A378" s="13"/>
      <c r="B378" s="236"/>
      <c r="C378" s="237"/>
      <c r="D378" s="232" t="s">
        <v>166</v>
      </c>
      <c r="E378" s="238" t="s">
        <v>19</v>
      </c>
      <c r="F378" s="239" t="s">
        <v>1892</v>
      </c>
      <c r="G378" s="237"/>
      <c r="H378" s="240">
        <v>8</v>
      </c>
      <c r="I378" s="241"/>
      <c r="J378" s="237"/>
      <c r="K378" s="237"/>
      <c r="L378" s="242"/>
      <c r="M378" s="243"/>
      <c r="N378" s="244"/>
      <c r="O378" s="244"/>
      <c r="P378" s="244"/>
      <c r="Q378" s="244"/>
      <c r="R378" s="244"/>
      <c r="S378" s="244"/>
      <c r="T378" s="245"/>
      <c r="U378" s="13"/>
      <c r="V378" s="13"/>
      <c r="W378" s="13"/>
      <c r="X378" s="13"/>
      <c r="Y378" s="13"/>
      <c r="Z378" s="13"/>
      <c r="AA378" s="13"/>
      <c r="AB378" s="13"/>
      <c r="AC378" s="13"/>
      <c r="AD378" s="13"/>
      <c r="AE378" s="13"/>
      <c r="AT378" s="246" t="s">
        <v>166</v>
      </c>
      <c r="AU378" s="246" t="s">
        <v>82</v>
      </c>
      <c r="AV378" s="13" t="s">
        <v>85</v>
      </c>
      <c r="AW378" s="13" t="s">
        <v>34</v>
      </c>
      <c r="AX378" s="13" t="s">
        <v>82</v>
      </c>
      <c r="AY378" s="246" t="s">
        <v>158</v>
      </c>
    </row>
    <row r="379" spans="1:65" s="2" customFormat="1" ht="21.75" customHeight="1">
      <c r="A379" s="38"/>
      <c r="B379" s="39"/>
      <c r="C379" s="219" t="s">
        <v>655</v>
      </c>
      <c r="D379" s="219" t="s">
        <v>159</v>
      </c>
      <c r="E379" s="220" t="s">
        <v>676</v>
      </c>
      <c r="F379" s="221" t="s">
        <v>677</v>
      </c>
      <c r="G379" s="222" t="s">
        <v>202</v>
      </c>
      <c r="H379" s="223">
        <v>10</v>
      </c>
      <c r="I379" s="224"/>
      <c r="J379" s="225">
        <f>ROUND(I379*H379,2)</f>
        <v>0</v>
      </c>
      <c r="K379" s="221" t="s">
        <v>19</v>
      </c>
      <c r="L379" s="44"/>
      <c r="M379" s="226" t="s">
        <v>19</v>
      </c>
      <c r="N379" s="227" t="s">
        <v>45</v>
      </c>
      <c r="O379" s="84"/>
      <c r="P379" s="228">
        <f>O379*H379</f>
        <v>0</v>
      </c>
      <c r="Q379" s="228">
        <v>0</v>
      </c>
      <c r="R379" s="228">
        <f>Q379*H379</f>
        <v>0</v>
      </c>
      <c r="S379" s="228">
        <v>0</v>
      </c>
      <c r="T379" s="229">
        <f>S379*H379</f>
        <v>0</v>
      </c>
      <c r="U379" s="38"/>
      <c r="V379" s="38"/>
      <c r="W379" s="38"/>
      <c r="X379" s="38"/>
      <c r="Y379" s="38"/>
      <c r="Z379" s="38"/>
      <c r="AA379" s="38"/>
      <c r="AB379" s="38"/>
      <c r="AC379" s="38"/>
      <c r="AD379" s="38"/>
      <c r="AE379" s="38"/>
      <c r="AR379" s="230" t="s">
        <v>236</v>
      </c>
      <c r="AT379" s="230" t="s">
        <v>159</v>
      </c>
      <c r="AU379" s="230" t="s">
        <v>82</v>
      </c>
      <c r="AY379" s="17" t="s">
        <v>158</v>
      </c>
      <c r="BE379" s="231">
        <f>IF(N379="základní",J379,0)</f>
        <v>0</v>
      </c>
      <c r="BF379" s="231">
        <f>IF(N379="snížená",J379,0)</f>
        <v>0</v>
      </c>
      <c r="BG379" s="231">
        <f>IF(N379="zákl. přenesená",J379,0)</f>
        <v>0</v>
      </c>
      <c r="BH379" s="231">
        <f>IF(N379="sníž. přenesená",J379,0)</f>
        <v>0</v>
      </c>
      <c r="BI379" s="231">
        <f>IF(N379="nulová",J379,0)</f>
        <v>0</v>
      </c>
      <c r="BJ379" s="17" t="s">
        <v>82</v>
      </c>
      <c r="BK379" s="231">
        <f>ROUND(I379*H379,2)</f>
        <v>0</v>
      </c>
      <c r="BL379" s="17" t="s">
        <v>236</v>
      </c>
      <c r="BM379" s="230" t="s">
        <v>678</v>
      </c>
    </row>
    <row r="380" spans="1:47" s="2" customFormat="1" ht="12">
      <c r="A380" s="38"/>
      <c r="B380" s="39"/>
      <c r="C380" s="40"/>
      <c r="D380" s="232" t="s">
        <v>165</v>
      </c>
      <c r="E380" s="40"/>
      <c r="F380" s="233" t="s">
        <v>677</v>
      </c>
      <c r="G380" s="40"/>
      <c r="H380" s="40"/>
      <c r="I380" s="136"/>
      <c r="J380" s="40"/>
      <c r="K380" s="40"/>
      <c r="L380" s="44"/>
      <c r="M380" s="234"/>
      <c r="N380" s="235"/>
      <c r="O380" s="84"/>
      <c r="P380" s="84"/>
      <c r="Q380" s="84"/>
      <c r="R380" s="84"/>
      <c r="S380" s="84"/>
      <c r="T380" s="85"/>
      <c r="U380" s="38"/>
      <c r="V380" s="38"/>
      <c r="W380" s="38"/>
      <c r="X380" s="38"/>
      <c r="Y380" s="38"/>
      <c r="Z380" s="38"/>
      <c r="AA380" s="38"/>
      <c r="AB380" s="38"/>
      <c r="AC380" s="38"/>
      <c r="AD380" s="38"/>
      <c r="AE380" s="38"/>
      <c r="AT380" s="17" t="s">
        <v>165</v>
      </c>
      <c r="AU380" s="17" t="s">
        <v>82</v>
      </c>
    </row>
    <row r="381" spans="1:65" s="2" customFormat="1" ht="21.75" customHeight="1">
      <c r="A381" s="38"/>
      <c r="B381" s="39"/>
      <c r="C381" s="219" t="s">
        <v>659</v>
      </c>
      <c r="D381" s="219" t="s">
        <v>159</v>
      </c>
      <c r="E381" s="220" t="s">
        <v>680</v>
      </c>
      <c r="F381" s="221" t="s">
        <v>681</v>
      </c>
      <c r="G381" s="222" t="s">
        <v>202</v>
      </c>
      <c r="H381" s="223">
        <v>10</v>
      </c>
      <c r="I381" s="224"/>
      <c r="J381" s="225">
        <f>ROUND(I381*H381,2)</f>
        <v>0</v>
      </c>
      <c r="K381" s="221" t="s">
        <v>213</v>
      </c>
      <c r="L381" s="44"/>
      <c r="M381" s="226" t="s">
        <v>19</v>
      </c>
      <c r="N381" s="227" t="s">
        <v>45</v>
      </c>
      <c r="O381" s="84"/>
      <c r="P381" s="228">
        <f>O381*H381</f>
        <v>0</v>
      </c>
      <c r="Q381" s="228">
        <v>0</v>
      </c>
      <c r="R381" s="228">
        <f>Q381*H381</f>
        <v>0</v>
      </c>
      <c r="S381" s="228">
        <v>0</v>
      </c>
      <c r="T381" s="229">
        <f>S381*H381</f>
        <v>0</v>
      </c>
      <c r="U381" s="38"/>
      <c r="V381" s="38"/>
      <c r="W381" s="38"/>
      <c r="X381" s="38"/>
      <c r="Y381" s="38"/>
      <c r="Z381" s="38"/>
      <c r="AA381" s="38"/>
      <c r="AB381" s="38"/>
      <c r="AC381" s="38"/>
      <c r="AD381" s="38"/>
      <c r="AE381" s="38"/>
      <c r="AR381" s="230" t="s">
        <v>236</v>
      </c>
      <c r="AT381" s="230" t="s">
        <v>159</v>
      </c>
      <c r="AU381" s="230" t="s">
        <v>82</v>
      </c>
      <c r="AY381" s="17" t="s">
        <v>158</v>
      </c>
      <c r="BE381" s="231">
        <f>IF(N381="základní",J381,0)</f>
        <v>0</v>
      </c>
      <c r="BF381" s="231">
        <f>IF(N381="snížená",J381,0)</f>
        <v>0</v>
      </c>
      <c r="BG381" s="231">
        <f>IF(N381="zákl. přenesená",J381,0)</f>
        <v>0</v>
      </c>
      <c r="BH381" s="231">
        <f>IF(N381="sníž. přenesená",J381,0)</f>
        <v>0</v>
      </c>
      <c r="BI381" s="231">
        <f>IF(N381="nulová",J381,0)</f>
        <v>0</v>
      </c>
      <c r="BJ381" s="17" t="s">
        <v>82</v>
      </c>
      <c r="BK381" s="231">
        <f>ROUND(I381*H381,2)</f>
        <v>0</v>
      </c>
      <c r="BL381" s="17" t="s">
        <v>236</v>
      </c>
      <c r="BM381" s="230" t="s">
        <v>682</v>
      </c>
    </row>
    <row r="382" spans="1:47" s="2" customFormat="1" ht="12">
      <c r="A382" s="38"/>
      <c r="B382" s="39"/>
      <c r="C382" s="40"/>
      <c r="D382" s="232" t="s">
        <v>165</v>
      </c>
      <c r="E382" s="40"/>
      <c r="F382" s="233" t="s">
        <v>683</v>
      </c>
      <c r="G382" s="40"/>
      <c r="H382" s="40"/>
      <c r="I382" s="136"/>
      <c r="J382" s="40"/>
      <c r="K382" s="40"/>
      <c r="L382" s="44"/>
      <c r="M382" s="234"/>
      <c r="N382" s="235"/>
      <c r="O382" s="84"/>
      <c r="P382" s="84"/>
      <c r="Q382" s="84"/>
      <c r="R382" s="84"/>
      <c r="S382" s="84"/>
      <c r="T382" s="85"/>
      <c r="U382" s="38"/>
      <c r="V382" s="38"/>
      <c r="W382" s="38"/>
      <c r="X382" s="38"/>
      <c r="Y382" s="38"/>
      <c r="Z382" s="38"/>
      <c r="AA382" s="38"/>
      <c r="AB382" s="38"/>
      <c r="AC382" s="38"/>
      <c r="AD382" s="38"/>
      <c r="AE382" s="38"/>
      <c r="AT382" s="17" t="s">
        <v>165</v>
      </c>
      <c r="AU382" s="17" t="s">
        <v>82</v>
      </c>
    </row>
    <row r="383" spans="1:51" s="13" customFormat="1" ht="12">
      <c r="A383" s="13"/>
      <c r="B383" s="236"/>
      <c r="C383" s="237"/>
      <c r="D383" s="232" t="s">
        <v>166</v>
      </c>
      <c r="E383" s="238" t="s">
        <v>19</v>
      </c>
      <c r="F383" s="239" t="s">
        <v>1893</v>
      </c>
      <c r="G383" s="237"/>
      <c r="H383" s="240">
        <v>10</v>
      </c>
      <c r="I383" s="241"/>
      <c r="J383" s="237"/>
      <c r="K383" s="237"/>
      <c r="L383" s="242"/>
      <c r="M383" s="243"/>
      <c r="N383" s="244"/>
      <c r="O383" s="244"/>
      <c r="P383" s="244"/>
      <c r="Q383" s="244"/>
      <c r="R383" s="244"/>
      <c r="S383" s="244"/>
      <c r="T383" s="245"/>
      <c r="U383" s="13"/>
      <c r="V383" s="13"/>
      <c r="W383" s="13"/>
      <c r="X383" s="13"/>
      <c r="Y383" s="13"/>
      <c r="Z383" s="13"/>
      <c r="AA383" s="13"/>
      <c r="AB383" s="13"/>
      <c r="AC383" s="13"/>
      <c r="AD383" s="13"/>
      <c r="AE383" s="13"/>
      <c r="AT383" s="246" t="s">
        <v>166</v>
      </c>
      <c r="AU383" s="246" t="s">
        <v>82</v>
      </c>
      <c r="AV383" s="13" t="s">
        <v>85</v>
      </c>
      <c r="AW383" s="13" t="s">
        <v>34</v>
      </c>
      <c r="AX383" s="13" t="s">
        <v>82</v>
      </c>
      <c r="AY383" s="246" t="s">
        <v>158</v>
      </c>
    </row>
    <row r="384" spans="1:65" s="2" customFormat="1" ht="21.75" customHeight="1">
      <c r="A384" s="38"/>
      <c r="B384" s="39"/>
      <c r="C384" s="219" t="s">
        <v>665</v>
      </c>
      <c r="D384" s="219" t="s">
        <v>159</v>
      </c>
      <c r="E384" s="220" t="s">
        <v>686</v>
      </c>
      <c r="F384" s="221" t="s">
        <v>687</v>
      </c>
      <c r="G384" s="222" t="s">
        <v>202</v>
      </c>
      <c r="H384" s="223">
        <v>5</v>
      </c>
      <c r="I384" s="224"/>
      <c r="J384" s="225">
        <f>ROUND(I384*H384,2)</f>
        <v>0</v>
      </c>
      <c r="K384" s="221" t="s">
        <v>213</v>
      </c>
      <c r="L384" s="44"/>
      <c r="M384" s="226" t="s">
        <v>19</v>
      </c>
      <c r="N384" s="227" t="s">
        <v>45</v>
      </c>
      <c r="O384" s="84"/>
      <c r="P384" s="228">
        <f>O384*H384</f>
        <v>0</v>
      </c>
      <c r="Q384" s="228">
        <v>0</v>
      </c>
      <c r="R384" s="228">
        <f>Q384*H384</f>
        <v>0</v>
      </c>
      <c r="S384" s="228">
        <v>0</v>
      </c>
      <c r="T384" s="229">
        <f>S384*H384</f>
        <v>0</v>
      </c>
      <c r="U384" s="38"/>
      <c r="V384" s="38"/>
      <c r="W384" s="38"/>
      <c r="X384" s="38"/>
      <c r="Y384" s="38"/>
      <c r="Z384" s="38"/>
      <c r="AA384" s="38"/>
      <c r="AB384" s="38"/>
      <c r="AC384" s="38"/>
      <c r="AD384" s="38"/>
      <c r="AE384" s="38"/>
      <c r="AR384" s="230" t="s">
        <v>236</v>
      </c>
      <c r="AT384" s="230" t="s">
        <v>159</v>
      </c>
      <c r="AU384" s="230" t="s">
        <v>82</v>
      </c>
      <c r="AY384" s="17" t="s">
        <v>158</v>
      </c>
      <c r="BE384" s="231">
        <f>IF(N384="základní",J384,0)</f>
        <v>0</v>
      </c>
      <c r="BF384" s="231">
        <f>IF(N384="snížená",J384,0)</f>
        <v>0</v>
      </c>
      <c r="BG384" s="231">
        <f>IF(N384="zákl. přenesená",J384,0)</f>
        <v>0</v>
      </c>
      <c r="BH384" s="231">
        <f>IF(N384="sníž. přenesená",J384,0)</f>
        <v>0</v>
      </c>
      <c r="BI384" s="231">
        <f>IF(N384="nulová",J384,0)</f>
        <v>0</v>
      </c>
      <c r="BJ384" s="17" t="s">
        <v>82</v>
      </c>
      <c r="BK384" s="231">
        <f>ROUND(I384*H384,2)</f>
        <v>0</v>
      </c>
      <c r="BL384" s="17" t="s">
        <v>236</v>
      </c>
      <c r="BM384" s="230" t="s">
        <v>688</v>
      </c>
    </row>
    <row r="385" spans="1:47" s="2" customFormat="1" ht="12">
      <c r="A385" s="38"/>
      <c r="B385" s="39"/>
      <c r="C385" s="40"/>
      <c r="D385" s="232" t="s">
        <v>165</v>
      </c>
      <c r="E385" s="40"/>
      <c r="F385" s="233" t="s">
        <v>687</v>
      </c>
      <c r="G385" s="40"/>
      <c r="H385" s="40"/>
      <c r="I385" s="136"/>
      <c r="J385" s="40"/>
      <c r="K385" s="40"/>
      <c r="L385" s="44"/>
      <c r="M385" s="234"/>
      <c r="N385" s="235"/>
      <c r="O385" s="84"/>
      <c r="P385" s="84"/>
      <c r="Q385" s="84"/>
      <c r="R385" s="84"/>
      <c r="S385" s="84"/>
      <c r="T385" s="85"/>
      <c r="U385" s="38"/>
      <c r="V385" s="38"/>
      <c r="W385" s="38"/>
      <c r="X385" s="38"/>
      <c r="Y385" s="38"/>
      <c r="Z385" s="38"/>
      <c r="AA385" s="38"/>
      <c r="AB385" s="38"/>
      <c r="AC385" s="38"/>
      <c r="AD385" s="38"/>
      <c r="AE385" s="38"/>
      <c r="AT385" s="17" t="s">
        <v>165</v>
      </c>
      <c r="AU385" s="17" t="s">
        <v>82</v>
      </c>
    </row>
    <row r="386" spans="1:65" s="2" customFormat="1" ht="16.5" customHeight="1">
      <c r="A386" s="38"/>
      <c r="B386" s="39"/>
      <c r="C386" s="259" t="s">
        <v>669</v>
      </c>
      <c r="D386" s="259" t="s">
        <v>199</v>
      </c>
      <c r="E386" s="260" t="s">
        <v>690</v>
      </c>
      <c r="F386" s="261" t="s">
        <v>691</v>
      </c>
      <c r="G386" s="262" t="s">
        <v>202</v>
      </c>
      <c r="H386" s="263">
        <v>5</v>
      </c>
      <c r="I386" s="264"/>
      <c r="J386" s="265">
        <f>ROUND(I386*H386,2)</f>
        <v>0</v>
      </c>
      <c r="K386" s="261" t="s">
        <v>19</v>
      </c>
      <c r="L386" s="266"/>
      <c r="M386" s="267" t="s">
        <v>19</v>
      </c>
      <c r="N386" s="268" t="s">
        <v>45</v>
      </c>
      <c r="O386" s="84"/>
      <c r="P386" s="228">
        <f>O386*H386</f>
        <v>0</v>
      </c>
      <c r="Q386" s="228">
        <v>0</v>
      </c>
      <c r="R386" s="228">
        <f>Q386*H386</f>
        <v>0</v>
      </c>
      <c r="S386" s="228">
        <v>0</v>
      </c>
      <c r="T386" s="229">
        <f>S386*H386</f>
        <v>0</v>
      </c>
      <c r="U386" s="38"/>
      <c r="V386" s="38"/>
      <c r="W386" s="38"/>
      <c r="X386" s="38"/>
      <c r="Y386" s="38"/>
      <c r="Z386" s="38"/>
      <c r="AA386" s="38"/>
      <c r="AB386" s="38"/>
      <c r="AC386" s="38"/>
      <c r="AD386" s="38"/>
      <c r="AE386" s="38"/>
      <c r="AR386" s="230" t="s">
        <v>241</v>
      </c>
      <c r="AT386" s="230" t="s">
        <v>199</v>
      </c>
      <c r="AU386" s="230" t="s">
        <v>82</v>
      </c>
      <c r="AY386" s="17" t="s">
        <v>158</v>
      </c>
      <c r="BE386" s="231">
        <f>IF(N386="základní",J386,0)</f>
        <v>0</v>
      </c>
      <c r="BF386" s="231">
        <f>IF(N386="snížená",J386,0)</f>
        <v>0</v>
      </c>
      <c r="BG386" s="231">
        <f>IF(N386="zákl. přenesená",J386,0)</f>
        <v>0</v>
      </c>
      <c r="BH386" s="231">
        <f>IF(N386="sníž. přenesená",J386,0)</f>
        <v>0</v>
      </c>
      <c r="BI386" s="231">
        <f>IF(N386="nulová",J386,0)</f>
        <v>0</v>
      </c>
      <c r="BJ386" s="17" t="s">
        <v>82</v>
      </c>
      <c r="BK386" s="231">
        <f>ROUND(I386*H386,2)</f>
        <v>0</v>
      </c>
      <c r="BL386" s="17" t="s">
        <v>236</v>
      </c>
      <c r="BM386" s="230" t="s">
        <v>692</v>
      </c>
    </row>
    <row r="387" spans="1:47" s="2" customFormat="1" ht="12">
      <c r="A387" s="38"/>
      <c r="B387" s="39"/>
      <c r="C387" s="40"/>
      <c r="D387" s="232" t="s">
        <v>165</v>
      </c>
      <c r="E387" s="40"/>
      <c r="F387" s="233" t="s">
        <v>691</v>
      </c>
      <c r="G387" s="40"/>
      <c r="H387" s="40"/>
      <c r="I387" s="136"/>
      <c r="J387" s="40"/>
      <c r="K387" s="40"/>
      <c r="L387" s="44"/>
      <c r="M387" s="234"/>
      <c r="N387" s="235"/>
      <c r="O387" s="84"/>
      <c r="P387" s="84"/>
      <c r="Q387" s="84"/>
      <c r="R387" s="84"/>
      <c r="S387" s="84"/>
      <c r="T387" s="85"/>
      <c r="U387" s="38"/>
      <c r="V387" s="38"/>
      <c r="W387" s="38"/>
      <c r="X387" s="38"/>
      <c r="Y387" s="38"/>
      <c r="Z387" s="38"/>
      <c r="AA387" s="38"/>
      <c r="AB387" s="38"/>
      <c r="AC387" s="38"/>
      <c r="AD387" s="38"/>
      <c r="AE387" s="38"/>
      <c r="AT387" s="17" t="s">
        <v>165</v>
      </c>
      <c r="AU387" s="17" t="s">
        <v>82</v>
      </c>
    </row>
    <row r="388" spans="1:51" s="13" customFormat="1" ht="12">
      <c r="A388" s="13"/>
      <c r="B388" s="236"/>
      <c r="C388" s="237"/>
      <c r="D388" s="232" t="s">
        <v>166</v>
      </c>
      <c r="E388" s="238" t="s">
        <v>19</v>
      </c>
      <c r="F388" s="239" t="s">
        <v>1836</v>
      </c>
      <c r="G388" s="237"/>
      <c r="H388" s="240">
        <v>5</v>
      </c>
      <c r="I388" s="241"/>
      <c r="J388" s="237"/>
      <c r="K388" s="237"/>
      <c r="L388" s="242"/>
      <c r="M388" s="243"/>
      <c r="N388" s="244"/>
      <c r="O388" s="244"/>
      <c r="P388" s="244"/>
      <c r="Q388" s="244"/>
      <c r="R388" s="244"/>
      <c r="S388" s="244"/>
      <c r="T388" s="245"/>
      <c r="U388" s="13"/>
      <c r="V388" s="13"/>
      <c r="W388" s="13"/>
      <c r="X388" s="13"/>
      <c r="Y388" s="13"/>
      <c r="Z388" s="13"/>
      <c r="AA388" s="13"/>
      <c r="AB388" s="13"/>
      <c r="AC388" s="13"/>
      <c r="AD388" s="13"/>
      <c r="AE388" s="13"/>
      <c r="AT388" s="246" t="s">
        <v>166</v>
      </c>
      <c r="AU388" s="246" t="s">
        <v>82</v>
      </c>
      <c r="AV388" s="13" t="s">
        <v>85</v>
      </c>
      <c r="AW388" s="13" t="s">
        <v>34</v>
      </c>
      <c r="AX388" s="13" t="s">
        <v>82</v>
      </c>
      <c r="AY388" s="246" t="s">
        <v>158</v>
      </c>
    </row>
    <row r="389" spans="1:65" s="2" customFormat="1" ht="21.75" customHeight="1">
      <c r="A389" s="38"/>
      <c r="B389" s="39"/>
      <c r="C389" s="219" t="s">
        <v>675</v>
      </c>
      <c r="D389" s="219" t="s">
        <v>159</v>
      </c>
      <c r="E389" s="220" t="s">
        <v>694</v>
      </c>
      <c r="F389" s="221" t="s">
        <v>695</v>
      </c>
      <c r="G389" s="222" t="s">
        <v>202</v>
      </c>
      <c r="H389" s="223">
        <v>5</v>
      </c>
      <c r="I389" s="224"/>
      <c r="J389" s="225">
        <f>ROUND(I389*H389,2)</f>
        <v>0</v>
      </c>
      <c r="K389" s="221" t="s">
        <v>213</v>
      </c>
      <c r="L389" s="44"/>
      <c r="M389" s="226" t="s">
        <v>19</v>
      </c>
      <c r="N389" s="227" t="s">
        <v>45</v>
      </c>
      <c r="O389" s="84"/>
      <c r="P389" s="228">
        <f>O389*H389</f>
        <v>0</v>
      </c>
      <c r="Q389" s="228">
        <v>0.5701</v>
      </c>
      <c r="R389" s="228">
        <f>Q389*H389</f>
        <v>2.8505000000000003</v>
      </c>
      <c r="S389" s="228">
        <v>0</v>
      </c>
      <c r="T389" s="229">
        <f>S389*H389</f>
        <v>0</v>
      </c>
      <c r="U389" s="38"/>
      <c r="V389" s="38"/>
      <c r="W389" s="38"/>
      <c r="X389" s="38"/>
      <c r="Y389" s="38"/>
      <c r="Z389" s="38"/>
      <c r="AA389" s="38"/>
      <c r="AB389" s="38"/>
      <c r="AC389" s="38"/>
      <c r="AD389" s="38"/>
      <c r="AE389" s="38"/>
      <c r="AR389" s="230" t="s">
        <v>236</v>
      </c>
      <c r="AT389" s="230" t="s">
        <v>159</v>
      </c>
      <c r="AU389" s="230" t="s">
        <v>82</v>
      </c>
      <c r="AY389" s="17" t="s">
        <v>158</v>
      </c>
      <c r="BE389" s="231">
        <f>IF(N389="základní",J389,0)</f>
        <v>0</v>
      </c>
      <c r="BF389" s="231">
        <f>IF(N389="snížená",J389,0)</f>
        <v>0</v>
      </c>
      <c r="BG389" s="231">
        <f>IF(N389="zákl. přenesená",J389,0)</f>
        <v>0</v>
      </c>
      <c r="BH389" s="231">
        <f>IF(N389="sníž. přenesená",J389,0)</f>
        <v>0</v>
      </c>
      <c r="BI389" s="231">
        <f>IF(N389="nulová",J389,0)</f>
        <v>0</v>
      </c>
      <c r="BJ389" s="17" t="s">
        <v>82</v>
      </c>
      <c r="BK389" s="231">
        <f>ROUND(I389*H389,2)</f>
        <v>0</v>
      </c>
      <c r="BL389" s="17" t="s">
        <v>236</v>
      </c>
      <c r="BM389" s="230" t="s">
        <v>696</v>
      </c>
    </row>
    <row r="390" spans="1:47" s="2" customFormat="1" ht="12">
      <c r="A390" s="38"/>
      <c r="B390" s="39"/>
      <c r="C390" s="40"/>
      <c r="D390" s="232" t="s">
        <v>165</v>
      </c>
      <c r="E390" s="40"/>
      <c r="F390" s="233" t="s">
        <v>697</v>
      </c>
      <c r="G390" s="40"/>
      <c r="H390" s="40"/>
      <c r="I390" s="136"/>
      <c r="J390" s="40"/>
      <c r="K390" s="40"/>
      <c r="L390" s="44"/>
      <c r="M390" s="234"/>
      <c r="N390" s="235"/>
      <c r="O390" s="84"/>
      <c r="P390" s="84"/>
      <c r="Q390" s="84"/>
      <c r="R390" s="84"/>
      <c r="S390" s="84"/>
      <c r="T390" s="85"/>
      <c r="U390" s="38"/>
      <c r="V390" s="38"/>
      <c r="W390" s="38"/>
      <c r="X390" s="38"/>
      <c r="Y390" s="38"/>
      <c r="Z390" s="38"/>
      <c r="AA390" s="38"/>
      <c r="AB390" s="38"/>
      <c r="AC390" s="38"/>
      <c r="AD390" s="38"/>
      <c r="AE390" s="38"/>
      <c r="AT390" s="17" t="s">
        <v>165</v>
      </c>
      <c r="AU390" s="17" t="s">
        <v>82</v>
      </c>
    </row>
    <row r="391" spans="1:47" s="2" customFormat="1" ht="12">
      <c r="A391" s="38"/>
      <c r="B391" s="39"/>
      <c r="C391" s="40"/>
      <c r="D391" s="232" t="s">
        <v>216</v>
      </c>
      <c r="E391" s="40"/>
      <c r="F391" s="258" t="s">
        <v>413</v>
      </c>
      <c r="G391" s="40"/>
      <c r="H391" s="40"/>
      <c r="I391" s="136"/>
      <c r="J391" s="40"/>
      <c r="K391" s="40"/>
      <c r="L391" s="44"/>
      <c r="M391" s="234"/>
      <c r="N391" s="235"/>
      <c r="O391" s="84"/>
      <c r="P391" s="84"/>
      <c r="Q391" s="84"/>
      <c r="R391" s="84"/>
      <c r="S391" s="84"/>
      <c r="T391" s="85"/>
      <c r="U391" s="38"/>
      <c r="V391" s="38"/>
      <c r="W391" s="38"/>
      <c r="X391" s="38"/>
      <c r="Y391" s="38"/>
      <c r="Z391" s="38"/>
      <c r="AA391" s="38"/>
      <c r="AB391" s="38"/>
      <c r="AC391" s="38"/>
      <c r="AD391" s="38"/>
      <c r="AE391" s="38"/>
      <c r="AT391" s="17" t="s">
        <v>216</v>
      </c>
      <c r="AU391" s="17" t="s">
        <v>82</v>
      </c>
    </row>
    <row r="392" spans="1:65" s="2" customFormat="1" ht="16.5" customHeight="1">
      <c r="A392" s="38"/>
      <c r="B392" s="39"/>
      <c r="C392" s="259" t="s">
        <v>679</v>
      </c>
      <c r="D392" s="259" t="s">
        <v>199</v>
      </c>
      <c r="E392" s="260" t="s">
        <v>699</v>
      </c>
      <c r="F392" s="261" t="s">
        <v>700</v>
      </c>
      <c r="G392" s="262" t="s">
        <v>202</v>
      </c>
      <c r="H392" s="263">
        <v>4</v>
      </c>
      <c r="I392" s="264"/>
      <c r="J392" s="265">
        <f>ROUND(I392*H392,2)</f>
        <v>0</v>
      </c>
      <c r="K392" s="261" t="s">
        <v>19</v>
      </c>
      <c r="L392" s="266"/>
      <c r="M392" s="267" t="s">
        <v>19</v>
      </c>
      <c r="N392" s="268" t="s">
        <v>45</v>
      </c>
      <c r="O392" s="84"/>
      <c r="P392" s="228">
        <f>O392*H392</f>
        <v>0</v>
      </c>
      <c r="Q392" s="228">
        <v>0</v>
      </c>
      <c r="R392" s="228">
        <f>Q392*H392</f>
        <v>0</v>
      </c>
      <c r="S392" s="228">
        <v>0</v>
      </c>
      <c r="T392" s="229">
        <f>S392*H392</f>
        <v>0</v>
      </c>
      <c r="U392" s="38"/>
      <c r="V392" s="38"/>
      <c r="W392" s="38"/>
      <c r="X392" s="38"/>
      <c r="Y392" s="38"/>
      <c r="Z392" s="38"/>
      <c r="AA392" s="38"/>
      <c r="AB392" s="38"/>
      <c r="AC392" s="38"/>
      <c r="AD392" s="38"/>
      <c r="AE392" s="38"/>
      <c r="AR392" s="230" t="s">
        <v>241</v>
      </c>
      <c r="AT392" s="230" t="s">
        <v>199</v>
      </c>
      <c r="AU392" s="230" t="s">
        <v>82</v>
      </c>
      <c r="AY392" s="17" t="s">
        <v>158</v>
      </c>
      <c r="BE392" s="231">
        <f>IF(N392="základní",J392,0)</f>
        <v>0</v>
      </c>
      <c r="BF392" s="231">
        <f>IF(N392="snížená",J392,0)</f>
        <v>0</v>
      </c>
      <c r="BG392" s="231">
        <f>IF(N392="zákl. přenesená",J392,0)</f>
        <v>0</v>
      </c>
      <c r="BH392" s="231">
        <f>IF(N392="sníž. přenesená",J392,0)</f>
        <v>0</v>
      </c>
      <c r="BI392" s="231">
        <f>IF(N392="nulová",J392,0)</f>
        <v>0</v>
      </c>
      <c r="BJ392" s="17" t="s">
        <v>82</v>
      </c>
      <c r="BK392" s="231">
        <f>ROUND(I392*H392,2)</f>
        <v>0</v>
      </c>
      <c r="BL392" s="17" t="s">
        <v>236</v>
      </c>
      <c r="BM392" s="230" t="s">
        <v>701</v>
      </c>
    </row>
    <row r="393" spans="1:47" s="2" customFormat="1" ht="12">
      <c r="A393" s="38"/>
      <c r="B393" s="39"/>
      <c r="C393" s="40"/>
      <c r="D393" s="232" t="s">
        <v>165</v>
      </c>
      <c r="E393" s="40"/>
      <c r="F393" s="233" t="s">
        <v>700</v>
      </c>
      <c r="G393" s="40"/>
      <c r="H393" s="40"/>
      <c r="I393" s="136"/>
      <c r="J393" s="40"/>
      <c r="K393" s="40"/>
      <c r="L393" s="44"/>
      <c r="M393" s="234"/>
      <c r="N393" s="235"/>
      <c r="O393" s="84"/>
      <c r="P393" s="84"/>
      <c r="Q393" s="84"/>
      <c r="R393" s="84"/>
      <c r="S393" s="84"/>
      <c r="T393" s="85"/>
      <c r="U393" s="38"/>
      <c r="V393" s="38"/>
      <c r="W393" s="38"/>
      <c r="X393" s="38"/>
      <c r="Y393" s="38"/>
      <c r="Z393" s="38"/>
      <c r="AA393" s="38"/>
      <c r="AB393" s="38"/>
      <c r="AC393" s="38"/>
      <c r="AD393" s="38"/>
      <c r="AE393" s="38"/>
      <c r="AT393" s="17" t="s">
        <v>165</v>
      </c>
      <c r="AU393" s="17" t="s">
        <v>82</v>
      </c>
    </row>
    <row r="394" spans="1:51" s="13" customFormat="1" ht="12">
      <c r="A394" s="13"/>
      <c r="B394" s="236"/>
      <c r="C394" s="237"/>
      <c r="D394" s="232" t="s">
        <v>166</v>
      </c>
      <c r="E394" s="238" t="s">
        <v>19</v>
      </c>
      <c r="F394" s="239" t="s">
        <v>1894</v>
      </c>
      <c r="G394" s="237"/>
      <c r="H394" s="240">
        <v>4</v>
      </c>
      <c r="I394" s="241"/>
      <c r="J394" s="237"/>
      <c r="K394" s="237"/>
      <c r="L394" s="242"/>
      <c r="M394" s="243"/>
      <c r="N394" s="244"/>
      <c r="O394" s="244"/>
      <c r="P394" s="244"/>
      <c r="Q394" s="244"/>
      <c r="R394" s="244"/>
      <c r="S394" s="244"/>
      <c r="T394" s="245"/>
      <c r="U394" s="13"/>
      <c r="V394" s="13"/>
      <c r="W394" s="13"/>
      <c r="X394" s="13"/>
      <c r="Y394" s="13"/>
      <c r="Z394" s="13"/>
      <c r="AA394" s="13"/>
      <c r="AB394" s="13"/>
      <c r="AC394" s="13"/>
      <c r="AD394" s="13"/>
      <c r="AE394" s="13"/>
      <c r="AT394" s="246" t="s">
        <v>166</v>
      </c>
      <c r="AU394" s="246" t="s">
        <v>82</v>
      </c>
      <c r="AV394" s="13" t="s">
        <v>85</v>
      </c>
      <c r="AW394" s="13" t="s">
        <v>34</v>
      </c>
      <c r="AX394" s="13" t="s">
        <v>82</v>
      </c>
      <c r="AY394" s="246" t="s">
        <v>158</v>
      </c>
    </row>
    <row r="395" spans="1:65" s="2" customFormat="1" ht="16.5" customHeight="1">
      <c r="A395" s="38"/>
      <c r="B395" s="39"/>
      <c r="C395" s="259" t="s">
        <v>685</v>
      </c>
      <c r="D395" s="259" t="s">
        <v>199</v>
      </c>
      <c r="E395" s="260" t="s">
        <v>704</v>
      </c>
      <c r="F395" s="261" t="s">
        <v>705</v>
      </c>
      <c r="G395" s="262" t="s">
        <v>202</v>
      </c>
      <c r="H395" s="263">
        <v>1</v>
      </c>
      <c r="I395" s="264"/>
      <c r="J395" s="265">
        <f>ROUND(I395*H395,2)</f>
        <v>0</v>
      </c>
      <c r="K395" s="261" t="s">
        <v>19</v>
      </c>
      <c r="L395" s="266"/>
      <c r="M395" s="267" t="s">
        <v>19</v>
      </c>
      <c r="N395" s="268" t="s">
        <v>45</v>
      </c>
      <c r="O395" s="84"/>
      <c r="P395" s="228">
        <f>O395*H395</f>
        <v>0</v>
      </c>
      <c r="Q395" s="228">
        <v>0</v>
      </c>
      <c r="R395" s="228">
        <f>Q395*H395</f>
        <v>0</v>
      </c>
      <c r="S395" s="228">
        <v>0</v>
      </c>
      <c r="T395" s="229">
        <f>S395*H395</f>
        <v>0</v>
      </c>
      <c r="U395" s="38"/>
      <c r="V395" s="38"/>
      <c r="W395" s="38"/>
      <c r="X395" s="38"/>
      <c r="Y395" s="38"/>
      <c r="Z395" s="38"/>
      <c r="AA395" s="38"/>
      <c r="AB395" s="38"/>
      <c r="AC395" s="38"/>
      <c r="AD395" s="38"/>
      <c r="AE395" s="38"/>
      <c r="AR395" s="230" t="s">
        <v>241</v>
      </c>
      <c r="AT395" s="230" t="s">
        <v>199</v>
      </c>
      <c r="AU395" s="230" t="s">
        <v>82</v>
      </c>
      <c r="AY395" s="17" t="s">
        <v>158</v>
      </c>
      <c r="BE395" s="231">
        <f>IF(N395="základní",J395,0)</f>
        <v>0</v>
      </c>
      <c r="BF395" s="231">
        <f>IF(N395="snížená",J395,0)</f>
        <v>0</v>
      </c>
      <c r="BG395" s="231">
        <f>IF(N395="zákl. přenesená",J395,0)</f>
        <v>0</v>
      </c>
      <c r="BH395" s="231">
        <f>IF(N395="sníž. přenesená",J395,0)</f>
        <v>0</v>
      </c>
      <c r="BI395" s="231">
        <f>IF(N395="nulová",J395,0)</f>
        <v>0</v>
      </c>
      <c r="BJ395" s="17" t="s">
        <v>82</v>
      </c>
      <c r="BK395" s="231">
        <f>ROUND(I395*H395,2)</f>
        <v>0</v>
      </c>
      <c r="BL395" s="17" t="s">
        <v>236</v>
      </c>
      <c r="BM395" s="230" t="s">
        <v>706</v>
      </c>
    </row>
    <row r="396" spans="1:47" s="2" customFormat="1" ht="12">
      <c r="A396" s="38"/>
      <c r="B396" s="39"/>
      <c r="C396" s="40"/>
      <c r="D396" s="232" t="s">
        <v>165</v>
      </c>
      <c r="E396" s="40"/>
      <c r="F396" s="233" t="s">
        <v>705</v>
      </c>
      <c r="G396" s="40"/>
      <c r="H396" s="40"/>
      <c r="I396" s="136"/>
      <c r="J396" s="40"/>
      <c r="K396" s="40"/>
      <c r="L396" s="44"/>
      <c r="M396" s="234"/>
      <c r="N396" s="235"/>
      <c r="O396" s="84"/>
      <c r="P396" s="84"/>
      <c r="Q396" s="84"/>
      <c r="R396" s="84"/>
      <c r="S396" s="84"/>
      <c r="T396" s="85"/>
      <c r="U396" s="38"/>
      <c r="V396" s="38"/>
      <c r="W396" s="38"/>
      <c r="X396" s="38"/>
      <c r="Y396" s="38"/>
      <c r="Z396" s="38"/>
      <c r="AA396" s="38"/>
      <c r="AB396" s="38"/>
      <c r="AC396" s="38"/>
      <c r="AD396" s="38"/>
      <c r="AE396" s="38"/>
      <c r="AT396" s="17" t="s">
        <v>165</v>
      </c>
      <c r="AU396" s="17" t="s">
        <v>82</v>
      </c>
    </row>
    <row r="397" spans="1:51" s="13" customFormat="1" ht="12">
      <c r="A397" s="13"/>
      <c r="B397" s="236"/>
      <c r="C397" s="237"/>
      <c r="D397" s="232" t="s">
        <v>166</v>
      </c>
      <c r="E397" s="238" t="s">
        <v>19</v>
      </c>
      <c r="F397" s="239" t="s">
        <v>1895</v>
      </c>
      <c r="G397" s="237"/>
      <c r="H397" s="240">
        <v>1</v>
      </c>
      <c r="I397" s="241"/>
      <c r="J397" s="237"/>
      <c r="K397" s="237"/>
      <c r="L397" s="242"/>
      <c r="M397" s="243"/>
      <c r="N397" s="244"/>
      <c r="O397" s="244"/>
      <c r="P397" s="244"/>
      <c r="Q397" s="244"/>
      <c r="R397" s="244"/>
      <c r="S397" s="244"/>
      <c r="T397" s="245"/>
      <c r="U397" s="13"/>
      <c r="V397" s="13"/>
      <c r="W397" s="13"/>
      <c r="X397" s="13"/>
      <c r="Y397" s="13"/>
      <c r="Z397" s="13"/>
      <c r="AA397" s="13"/>
      <c r="AB397" s="13"/>
      <c r="AC397" s="13"/>
      <c r="AD397" s="13"/>
      <c r="AE397" s="13"/>
      <c r="AT397" s="246" t="s">
        <v>166</v>
      </c>
      <c r="AU397" s="246" t="s">
        <v>82</v>
      </c>
      <c r="AV397" s="13" t="s">
        <v>85</v>
      </c>
      <c r="AW397" s="13" t="s">
        <v>34</v>
      </c>
      <c r="AX397" s="13" t="s">
        <v>82</v>
      </c>
      <c r="AY397" s="246" t="s">
        <v>158</v>
      </c>
    </row>
    <row r="398" spans="1:65" s="2" customFormat="1" ht="16.5" customHeight="1">
      <c r="A398" s="38"/>
      <c r="B398" s="39"/>
      <c r="C398" s="219" t="s">
        <v>689</v>
      </c>
      <c r="D398" s="219" t="s">
        <v>159</v>
      </c>
      <c r="E398" s="220" t="s">
        <v>709</v>
      </c>
      <c r="F398" s="221" t="s">
        <v>710</v>
      </c>
      <c r="G398" s="222" t="s">
        <v>202</v>
      </c>
      <c r="H398" s="223">
        <v>1</v>
      </c>
      <c r="I398" s="224"/>
      <c r="J398" s="225">
        <f>ROUND(I398*H398,2)</f>
        <v>0</v>
      </c>
      <c r="K398" s="221" t="s">
        <v>213</v>
      </c>
      <c r="L398" s="44"/>
      <c r="M398" s="226" t="s">
        <v>19</v>
      </c>
      <c r="N398" s="227" t="s">
        <v>45</v>
      </c>
      <c r="O398" s="84"/>
      <c r="P398" s="228">
        <f>O398*H398</f>
        <v>0</v>
      </c>
      <c r="Q398" s="228">
        <v>0</v>
      </c>
      <c r="R398" s="228">
        <f>Q398*H398</f>
        <v>0</v>
      </c>
      <c r="S398" s="228">
        <v>0</v>
      </c>
      <c r="T398" s="229">
        <f>S398*H398</f>
        <v>0</v>
      </c>
      <c r="U398" s="38"/>
      <c r="V398" s="38"/>
      <c r="W398" s="38"/>
      <c r="X398" s="38"/>
      <c r="Y398" s="38"/>
      <c r="Z398" s="38"/>
      <c r="AA398" s="38"/>
      <c r="AB398" s="38"/>
      <c r="AC398" s="38"/>
      <c r="AD398" s="38"/>
      <c r="AE398" s="38"/>
      <c r="AR398" s="230" t="s">
        <v>236</v>
      </c>
      <c r="AT398" s="230" t="s">
        <v>159</v>
      </c>
      <c r="AU398" s="230" t="s">
        <v>82</v>
      </c>
      <c r="AY398" s="17" t="s">
        <v>158</v>
      </c>
      <c r="BE398" s="231">
        <f>IF(N398="základní",J398,0)</f>
        <v>0</v>
      </c>
      <c r="BF398" s="231">
        <f>IF(N398="snížená",J398,0)</f>
        <v>0</v>
      </c>
      <c r="BG398" s="231">
        <f>IF(N398="zákl. přenesená",J398,0)</f>
        <v>0</v>
      </c>
      <c r="BH398" s="231">
        <f>IF(N398="sníž. přenesená",J398,0)</f>
        <v>0</v>
      </c>
      <c r="BI398" s="231">
        <f>IF(N398="nulová",J398,0)</f>
        <v>0</v>
      </c>
      <c r="BJ398" s="17" t="s">
        <v>82</v>
      </c>
      <c r="BK398" s="231">
        <f>ROUND(I398*H398,2)</f>
        <v>0</v>
      </c>
      <c r="BL398" s="17" t="s">
        <v>236</v>
      </c>
      <c r="BM398" s="230" t="s">
        <v>711</v>
      </c>
    </row>
    <row r="399" spans="1:47" s="2" customFormat="1" ht="12">
      <c r="A399" s="38"/>
      <c r="B399" s="39"/>
      <c r="C399" s="40"/>
      <c r="D399" s="232" t="s">
        <v>165</v>
      </c>
      <c r="E399" s="40"/>
      <c r="F399" s="233" t="s">
        <v>710</v>
      </c>
      <c r="G399" s="40"/>
      <c r="H399" s="40"/>
      <c r="I399" s="136"/>
      <c r="J399" s="40"/>
      <c r="K399" s="40"/>
      <c r="L399" s="44"/>
      <c r="M399" s="234"/>
      <c r="N399" s="235"/>
      <c r="O399" s="84"/>
      <c r="P399" s="84"/>
      <c r="Q399" s="84"/>
      <c r="R399" s="84"/>
      <c r="S399" s="84"/>
      <c r="T399" s="85"/>
      <c r="U399" s="38"/>
      <c r="V399" s="38"/>
      <c r="W399" s="38"/>
      <c r="X399" s="38"/>
      <c r="Y399" s="38"/>
      <c r="Z399" s="38"/>
      <c r="AA399" s="38"/>
      <c r="AB399" s="38"/>
      <c r="AC399" s="38"/>
      <c r="AD399" s="38"/>
      <c r="AE399" s="38"/>
      <c r="AT399" s="17" t="s">
        <v>165</v>
      </c>
      <c r="AU399" s="17" t="s">
        <v>82</v>
      </c>
    </row>
    <row r="400" spans="1:65" s="2" customFormat="1" ht="16.5" customHeight="1">
      <c r="A400" s="38"/>
      <c r="B400" s="39"/>
      <c r="C400" s="259" t="s">
        <v>693</v>
      </c>
      <c r="D400" s="259" t="s">
        <v>199</v>
      </c>
      <c r="E400" s="260" t="s">
        <v>713</v>
      </c>
      <c r="F400" s="261" t="s">
        <v>714</v>
      </c>
      <c r="G400" s="262" t="s">
        <v>202</v>
      </c>
      <c r="H400" s="263">
        <v>1</v>
      </c>
      <c r="I400" s="264"/>
      <c r="J400" s="265">
        <f>ROUND(I400*H400,2)</f>
        <v>0</v>
      </c>
      <c r="K400" s="261" t="s">
        <v>19</v>
      </c>
      <c r="L400" s="266"/>
      <c r="M400" s="267" t="s">
        <v>19</v>
      </c>
      <c r="N400" s="268" t="s">
        <v>45</v>
      </c>
      <c r="O400" s="84"/>
      <c r="P400" s="228">
        <f>O400*H400</f>
        <v>0</v>
      </c>
      <c r="Q400" s="228">
        <v>0</v>
      </c>
      <c r="R400" s="228">
        <f>Q400*H400</f>
        <v>0</v>
      </c>
      <c r="S400" s="228">
        <v>0</v>
      </c>
      <c r="T400" s="229">
        <f>S400*H400</f>
        <v>0</v>
      </c>
      <c r="U400" s="38"/>
      <c r="V400" s="38"/>
      <c r="W400" s="38"/>
      <c r="X400" s="38"/>
      <c r="Y400" s="38"/>
      <c r="Z400" s="38"/>
      <c r="AA400" s="38"/>
      <c r="AB400" s="38"/>
      <c r="AC400" s="38"/>
      <c r="AD400" s="38"/>
      <c r="AE400" s="38"/>
      <c r="AR400" s="230" t="s">
        <v>241</v>
      </c>
      <c r="AT400" s="230" t="s">
        <v>199</v>
      </c>
      <c r="AU400" s="230" t="s">
        <v>82</v>
      </c>
      <c r="AY400" s="17" t="s">
        <v>158</v>
      </c>
      <c r="BE400" s="231">
        <f>IF(N400="základní",J400,0)</f>
        <v>0</v>
      </c>
      <c r="BF400" s="231">
        <f>IF(N400="snížená",J400,0)</f>
        <v>0</v>
      </c>
      <c r="BG400" s="231">
        <f>IF(N400="zákl. přenesená",J400,0)</f>
        <v>0</v>
      </c>
      <c r="BH400" s="231">
        <f>IF(N400="sníž. přenesená",J400,0)</f>
        <v>0</v>
      </c>
      <c r="BI400" s="231">
        <f>IF(N400="nulová",J400,0)</f>
        <v>0</v>
      </c>
      <c r="BJ400" s="17" t="s">
        <v>82</v>
      </c>
      <c r="BK400" s="231">
        <f>ROUND(I400*H400,2)</f>
        <v>0</v>
      </c>
      <c r="BL400" s="17" t="s">
        <v>236</v>
      </c>
      <c r="BM400" s="230" t="s">
        <v>715</v>
      </c>
    </row>
    <row r="401" spans="1:47" s="2" customFormat="1" ht="12">
      <c r="A401" s="38"/>
      <c r="B401" s="39"/>
      <c r="C401" s="40"/>
      <c r="D401" s="232" t="s">
        <v>165</v>
      </c>
      <c r="E401" s="40"/>
      <c r="F401" s="233" t="s">
        <v>714</v>
      </c>
      <c r="G401" s="40"/>
      <c r="H401" s="40"/>
      <c r="I401" s="136"/>
      <c r="J401" s="40"/>
      <c r="K401" s="40"/>
      <c r="L401" s="44"/>
      <c r="M401" s="234"/>
      <c r="N401" s="235"/>
      <c r="O401" s="84"/>
      <c r="P401" s="84"/>
      <c r="Q401" s="84"/>
      <c r="R401" s="84"/>
      <c r="S401" s="84"/>
      <c r="T401" s="85"/>
      <c r="U401" s="38"/>
      <c r="V401" s="38"/>
      <c r="W401" s="38"/>
      <c r="X401" s="38"/>
      <c r="Y401" s="38"/>
      <c r="Z401" s="38"/>
      <c r="AA401" s="38"/>
      <c r="AB401" s="38"/>
      <c r="AC401" s="38"/>
      <c r="AD401" s="38"/>
      <c r="AE401" s="38"/>
      <c r="AT401" s="17" t="s">
        <v>165</v>
      </c>
      <c r="AU401" s="17" t="s">
        <v>82</v>
      </c>
    </row>
    <row r="402" spans="1:51" s="13" customFormat="1" ht="12">
      <c r="A402" s="13"/>
      <c r="B402" s="236"/>
      <c r="C402" s="237"/>
      <c r="D402" s="232" t="s">
        <v>166</v>
      </c>
      <c r="E402" s="238" t="s">
        <v>19</v>
      </c>
      <c r="F402" s="239" t="s">
        <v>1854</v>
      </c>
      <c r="G402" s="237"/>
      <c r="H402" s="240">
        <v>1</v>
      </c>
      <c r="I402" s="241"/>
      <c r="J402" s="237"/>
      <c r="K402" s="237"/>
      <c r="L402" s="242"/>
      <c r="M402" s="243"/>
      <c r="N402" s="244"/>
      <c r="O402" s="244"/>
      <c r="P402" s="244"/>
      <c r="Q402" s="244"/>
      <c r="R402" s="244"/>
      <c r="S402" s="244"/>
      <c r="T402" s="245"/>
      <c r="U402" s="13"/>
      <c r="V402" s="13"/>
      <c r="W402" s="13"/>
      <c r="X402" s="13"/>
      <c r="Y402" s="13"/>
      <c r="Z402" s="13"/>
      <c r="AA402" s="13"/>
      <c r="AB402" s="13"/>
      <c r="AC402" s="13"/>
      <c r="AD402" s="13"/>
      <c r="AE402" s="13"/>
      <c r="AT402" s="246" t="s">
        <v>166</v>
      </c>
      <c r="AU402" s="246" t="s">
        <v>82</v>
      </c>
      <c r="AV402" s="13" t="s">
        <v>85</v>
      </c>
      <c r="AW402" s="13" t="s">
        <v>34</v>
      </c>
      <c r="AX402" s="13" t="s">
        <v>82</v>
      </c>
      <c r="AY402" s="246" t="s">
        <v>158</v>
      </c>
    </row>
    <row r="403" spans="1:65" s="2" customFormat="1" ht="16.5" customHeight="1">
      <c r="A403" s="38"/>
      <c r="B403" s="39"/>
      <c r="C403" s="259" t="s">
        <v>698</v>
      </c>
      <c r="D403" s="259" t="s">
        <v>199</v>
      </c>
      <c r="E403" s="260" t="s">
        <v>717</v>
      </c>
      <c r="F403" s="261" t="s">
        <v>718</v>
      </c>
      <c r="G403" s="262" t="s">
        <v>202</v>
      </c>
      <c r="H403" s="263">
        <v>6</v>
      </c>
      <c r="I403" s="264"/>
      <c r="J403" s="265">
        <f>ROUND(I403*H403,2)</f>
        <v>0</v>
      </c>
      <c r="K403" s="261" t="s">
        <v>19</v>
      </c>
      <c r="L403" s="266"/>
      <c r="M403" s="267" t="s">
        <v>19</v>
      </c>
      <c r="N403" s="268" t="s">
        <v>45</v>
      </c>
      <c r="O403" s="84"/>
      <c r="P403" s="228">
        <f>O403*H403</f>
        <v>0</v>
      </c>
      <c r="Q403" s="228">
        <v>0</v>
      </c>
      <c r="R403" s="228">
        <f>Q403*H403</f>
        <v>0</v>
      </c>
      <c r="S403" s="228">
        <v>0</v>
      </c>
      <c r="T403" s="229">
        <f>S403*H403</f>
        <v>0</v>
      </c>
      <c r="U403" s="38"/>
      <c r="V403" s="38"/>
      <c r="W403" s="38"/>
      <c r="X403" s="38"/>
      <c r="Y403" s="38"/>
      <c r="Z403" s="38"/>
      <c r="AA403" s="38"/>
      <c r="AB403" s="38"/>
      <c r="AC403" s="38"/>
      <c r="AD403" s="38"/>
      <c r="AE403" s="38"/>
      <c r="AR403" s="230" t="s">
        <v>241</v>
      </c>
      <c r="AT403" s="230" t="s">
        <v>199</v>
      </c>
      <c r="AU403" s="230" t="s">
        <v>82</v>
      </c>
      <c r="AY403" s="17" t="s">
        <v>158</v>
      </c>
      <c r="BE403" s="231">
        <f>IF(N403="základní",J403,0)</f>
        <v>0</v>
      </c>
      <c r="BF403" s="231">
        <f>IF(N403="snížená",J403,0)</f>
        <v>0</v>
      </c>
      <c r="BG403" s="231">
        <f>IF(N403="zákl. přenesená",J403,0)</f>
        <v>0</v>
      </c>
      <c r="BH403" s="231">
        <f>IF(N403="sníž. přenesená",J403,0)</f>
        <v>0</v>
      </c>
      <c r="BI403" s="231">
        <f>IF(N403="nulová",J403,0)</f>
        <v>0</v>
      </c>
      <c r="BJ403" s="17" t="s">
        <v>82</v>
      </c>
      <c r="BK403" s="231">
        <f>ROUND(I403*H403,2)</f>
        <v>0</v>
      </c>
      <c r="BL403" s="17" t="s">
        <v>236</v>
      </c>
      <c r="BM403" s="230" t="s">
        <v>719</v>
      </c>
    </row>
    <row r="404" spans="1:47" s="2" customFormat="1" ht="12">
      <c r="A404" s="38"/>
      <c r="B404" s="39"/>
      <c r="C404" s="40"/>
      <c r="D404" s="232" t="s">
        <v>165</v>
      </c>
      <c r="E404" s="40"/>
      <c r="F404" s="233" t="s">
        <v>718</v>
      </c>
      <c r="G404" s="40"/>
      <c r="H404" s="40"/>
      <c r="I404" s="136"/>
      <c r="J404" s="40"/>
      <c r="K404" s="40"/>
      <c r="L404" s="44"/>
      <c r="M404" s="234"/>
      <c r="N404" s="235"/>
      <c r="O404" s="84"/>
      <c r="P404" s="84"/>
      <c r="Q404" s="84"/>
      <c r="R404" s="84"/>
      <c r="S404" s="84"/>
      <c r="T404" s="85"/>
      <c r="U404" s="38"/>
      <c r="V404" s="38"/>
      <c r="W404" s="38"/>
      <c r="X404" s="38"/>
      <c r="Y404" s="38"/>
      <c r="Z404" s="38"/>
      <c r="AA404" s="38"/>
      <c r="AB404" s="38"/>
      <c r="AC404" s="38"/>
      <c r="AD404" s="38"/>
      <c r="AE404" s="38"/>
      <c r="AT404" s="17" t="s">
        <v>165</v>
      </c>
      <c r="AU404" s="17" t="s">
        <v>82</v>
      </c>
    </row>
    <row r="405" spans="1:51" s="13" customFormat="1" ht="12">
      <c r="A405" s="13"/>
      <c r="B405" s="236"/>
      <c r="C405" s="237"/>
      <c r="D405" s="232" t="s">
        <v>166</v>
      </c>
      <c r="E405" s="238" t="s">
        <v>19</v>
      </c>
      <c r="F405" s="239" t="s">
        <v>1896</v>
      </c>
      <c r="G405" s="237"/>
      <c r="H405" s="240">
        <v>6</v>
      </c>
      <c r="I405" s="241"/>
      <c r="J405" s="237"/>
      <c r="K405" s="237"/>
      <c r="L405" s="242"/>
      <c r="M405" s="243"/>
      <c r="N405" s="244"/>
      <c r="O405" s="244"/>
      <c r="P405" s="244"/>
      <c r="Q405" s="244"/>
      <c r="R405" s="244"/>
      <c r="S405" s="244"/>
      <c r="T405" s="245"/>
      <c r="U405" s="13"/>
      <c r="V405" s="13"/>
      <c r="W405" s="13"/>
      <c r="X405" s="13"/>
      <c r="Y405" s="13"/>
      <c r="Z405" s="13"/>
      <c r="AA405" s="13"/>
      <c r="AB405" s="13"/>
      <c r="AC405" s="13"/>
      <c r="AD405" s="13"/>
      <c r="AE405" s="13"/>
      <c r="AT405" s="246" t="s">
        <v>166</v>
      </c>
      <c r="AU405" s="246" t="s">
        <v>82</v>
      </c>
      <c r="AV405" s="13" t="s">
        <v>85</v>
      </c>
      <c r="AW405" s="13" t="s">
        <v>34</v>
      </c>
      <c r="AX405" s="13" t="s">
        <v>82</v>
      </c>
      <c r="AY405" s="246" t="s">
        <v>158</v>
      </c>
    </row>
    <row r="406" spans="1:65" s="2" customFormat="1" ht="16.5" customHeight="1">
      <c r="A406" s="38"/>
      <c r="B406" s="39"/>
      <c r="C406" s="219" t="s">
        <v>703</v>
      </c>
      <c r="D406" s="219" t="s">
        <v>159</v>
      </c>
      <c r="E406" s="220" t="s">
        <v>722</v>
      </c>
      <c r="F406" s="221" t="s">
        <v>723</v>
      </c>
      <c r="G406" s="222" t="s">
        <v>202</v>
      </c>
      <c r="H406" s="223">
        <v>4</v>
      </c>
      <c r="I406" s="224"/>
      <c r="J406" s="225">
        <f>ROUND(I406*H406,2)</f>
        <v>0</v>
      </c>
      <c r="K406" s="221" t="s">
        <v>213</v>
      </c>
      <c r="L406" s="44"/>
      <c r="M406" s="226" t="s">
        <v>19</v>
      </c>
      <c r="N406" s="227" t="s">
        <v>45</v>
      </c>
      <c r="O406" s="84"/>
      <c r="P406" s="228">
        <f>O406*H406</f>
        <v>0</v>
      </c>
      <c r="Q406" s="228">
        <v>0</v>
      </c>
      <c r="R406" s="228">
        <f>Q406*H406</f>
        <v>0</v>
      </c>
      <c r="S406" s="228">
        <v>0</v>
      </c>
      <c r="T406" s="229">
        <f>S406*H406</f>
        <v>0</v>
      </c>
      <c r="U406" s="38"/>
      <c r="V406" s="38"/>
      <c r="W406" s="38"/>
      <c r="X406" s="38"/>
      <c r="Y406" s="38"/>
      <c r="Z406" s="38"/>
      <c r="AA406" s="38"/>
      <c r="AB406" s="38"/>
      <c r="AC406" s="38"/>
      <c r="AD406" s="38"/>
      <c r="AE406" s="38"/>
      <c r="AR406" s="230" t="s">
        <v>236</v>
      </c>
      <c r="AT406" s="230" t="s">
        <v>159</v>
      </c>
      <c r="AU406" s="230" t="s">
        <v>82</v>
      </c>
      <c r="AY406" s="17" t="s">
        <v>158</v>
      </c>
      <c r="BE406" s="231">
        <f>IF(N406="základní",J406,0)</f>
        <v>0</v>
      </c>
      <c r="BF406" s="231">
        <f>IF(N406="snížená",J406,0)</f>
        <v>0</v>
      </c>
      <c r="BG406" s="231">
        <f>IF(N406="zákl. přenesená",J406,0)</f>
        <v>0</v>
      </c>
      <c r="BH406" s="231">
        <f>IF(N406="sníž. přenesená",J406,0)</f>
        <v>0</v>
      </c>
      <c r="BI406" s="231">
        <f>IF(N406="nulová",J406,0)</f>
        <v>0</v>
      </c>
      <c r="BJ406" s="17" t="s">
        <v>82</v>
      </c>
      <c r="BK406" s="231">
        <f>ROUND(I406*H406,2)</f>
        <v>0</v>
      </c>
      <c r="BL406" s="17" t="s">
        <v>236</v>
      </c>
      <c r="BM406" s="230" t="s">
        <v>724</v>
      </c>
    </row>
    <row r="407" spans="1:47" s="2" customFormat="1" ht="12">
      <c r="A407" s="38"/>
      <c r="B407" s="39"/>
      <c r="C407" s="40"/>
      <c r="D407" s="232" t="s">
        <v>165</v>
      </c>
      <c r="E407" s="40"/>
      <c r="F407" s="233" t="s">
        <v>723</v>
      </c>
      <c r="G407" s="40"/>
      <c r="H407" s="40"/>
      <c r="I407" s="136"/>
      <c r="J407" s="40"/>
      <c r="K407" s="40"/>
      <c r="L407" s="44"/>
      <c r="M407" s="234"/>
      <c r="N407" s="235"/>
      <c r="O407" s="84"/>
      <c r="P407" s="84"/>
      <c r="Q407" s="84"/>
      <c r="R407" s="84"/>
      <c r="S407" s="84"/>
      <c r="T407" s="85"/>
      <c r="U407" s="38"/>
      <c r="V407" s="38"/>
      <c r="W407" s="38"/>
      <c r="X407" s="38"/>
      <c r="Y407" s="38"/>
      <c r="Z407" s="38"/>
      <c r="AA407" s="38"/>
      <c r="AB407" s="38"/>
      <c r="AC407" s="38"/>
      <c r="AD407" s="38"/>
      <c r="AE407" s="38"/>
      <c r="AT407" s="17" t="s">
        <v>165</v>
      </c>
      <c r="AU407" s="17" t="s">
        <v>82</v>
      </c>
    </row>
    <row r="408" spans="1:65" s="2" customFormat="1" ht="16.5" customHeight="1">
      <c r="A408" s="38"/>
      <c r="B408" s="39"/>
      <c r="C408" s="259" t="s">
        <v>708</v>
      </c>
      <c r="D408" s="259" t="s">
        <v>199</v>
      </c>
      <c r="E408" s="260" t="s">
        <v>730</v>
      </c>
      <c r="F408" s="261" t="s">
        <v>731</v>
      </c>
      <c r="G408" s="262" t="s">
        <v>202</v>
      </c>
      <c r="H408" s="263">
        <v>2</v>
      </c>
      <c r="I408" s="264"/>
      <c r="J408" s="265">
        <f>ROUND(I408*H408,2)</f>
        <v>0</v>
      </c>
      <c r="K408" s="261" t="s">
        <v>19</v>
      </c>
      <c r="L408" s="266"/>
      <c r="M408" s="267" t="s">
        <v>19</v>
      </c>
      <c r="N408" s="268" t="s">
        <v>45</v>
      </c>
      <c r="O408" s="84"/>
      <c r="P408" s="228">
        <f>O408*H408</f>
        <v>0</v>
      </c>
      <c r="Q408" s="228">
        <v>0</v>
      </c>
      <c r="R408" s="228">
        <f>Q408*H408</f>
        <v>0</v>
      </c>
      <c r="S408" s="228">
        <v>0</v>
      </c>
      <c r="T408" s="229">
        <f>S408*H408</f>
        <v>0</v>
      </c>
      <c r="U408" s="38"/>
      <c r="V408" s="38"/>
      <c r="W408" s="38"/>
      <c r="X408" s="38"/>
      <c r="Y408" s="38"/>
      <c r="Z408" s="38"/>
      <c r="AA408" s="38"/>
      <c r="AB408" s="38"/>
      <c r="AC408" s="38"/>
      <c r="AD408" s="38"/>
      <c r="AE408" s="38"/>
      <c r="AR408" s="230" t="s">
        <v>241</v>
      </c>
      <c r="AT408" s="230" t="s">
        <v>199</v>
      </c>
      <c r="AU408" s="230" t="s">
        <v>82</v>
      </c>
      <c r="AY408" s="17" t="s">
        <v>158</v>
      </c>
      <c r="BE408" s="231">
        <f>IF(N408="základní",J408,0)</f>
        <v>0</v>
      </c>
      <c r="BF408" s="231">
        <f>IF(N408="snížená",J408,0)</f>
        <v>0</v>
      </c>
      <c r="BG408" s="231">
        <f>IF(N408="zákl. přenesená",J408,0)</f>
        <v>0</v>
      </c>
      <c r="BH408" s="231">
        <f>IF(N408="sníž. přenesená",J408,0)</f>
        <v>0</v>
      </c>
      <c r="BI408" s="231">
        <f>IF(N408="nulová",J408,0)</f>
        <v>0</v>
      </c>
      <c r="BJ408" s="17" t="s">
        <v>82</v>
      </c>
      <c r="BK408" s="231">
        <f>ROUND(I408*H408,2)</f>
        <v>0</v>
      </c>
      <c r="BL408" s="17" t="s">
        <v>236</v>
      </c>
      <c r="BM408" s="230" t="s">
        <v>732</v>
      </c>
    </row>
    <row r="409" spans="1:47" s="2" customFormat="1" ht="12">
      <c r="A409" s="38"/>
      <c r="B409" s="39"/>
      <c r="C409" s="40"/>
      <c r="D409" s="232" t="s">
        <v>165</v>
      </c>
      <c r="E409" s="40"/>
      <c r="F409" s="233" t="s">
        <v>731</v>
      </c>
      <c r="G409" s="40"/>
      <c r="H409" s="40"/>
      <c r="I409" s="136"/>
      <c r="J409" s="40"/>
      <c r="K409" s="40"/>
      <c r="L409" s="44"/>
      <c r="M409" s="234"/>
      <c r="N409" s="235"/>
      <c r="O409" s="84"/>
      <c r="P409" s="84"/>
      <c r="Q409" s="84"/>
      <c r="R409" s="84"/>
      <c r="S409" s="84"/>
      <c r="T409" s="85"/>
      <c r="U409" s="38"/>
      <c r="V409" s="38"/>
      <c r="W409" s="38"/>
      <c r="X409" s="38"/>
      <c r="Y409" s="38"/>
      <c r="Z409" s="38"/>
      <c r="AA409" s="38"/>
      <c r="AB409" s="38"/>
      <c r="AC409" s="38"/>
      <c r="AD409" s="38"/>
      <c r="AE409" s="38"/>
      <c r="AT409" s="17" t="s">
        <v>165</v>
      </c>
      <c r="AU409" s="17" t="s">
        <v>82</v>
      </c>
    </row>
    <row r="410" spans="1:51" s="13" customFormat="1" ht="12">
      <c r="A410" s="13"/>
      <c r="B410" s="236"/>
      <c r="C410" s="237"/>
      <c r="D410" s="232" t="s">
        <v>166</v>
      </c>
      <c r="E410" s="238" t="s">
        <v>19</v>
      </c>
      <c r="F410" s="239" t="s">
        <v>1897</v>
      </c>
      <c r="G410" s="237"/>
      <c r="H410" s="240">
        <v>2</v>
      </c>
      <c r="I410" s="241"/>
      <c r="J410" s="237"/>
      <c r="K410" s="237"/>
      <c r="L410" s="242"/>
      <c r="M410" s="243"/>
      <c r="N410" s="244"/>
      <c r="O410" s="244"/>
      <c r="P410" s="244"/>
      <c r="Q410" s="244"/>
      <c r="R410" s="244"/>
      <c r="S410" s="244"/>
      <c r="T410" s="245"/>
      <c r="U410" s="13"/>
      <c r="V410" s="13"/>
      <c r="W410" s="13"/>
      <c r="X410" s="13"/>
      <c r="Y410" s="13"/>
      <c r="Z410" s="13"/>
      <c r="AA410" s="13"/>
      <c r="AB410" s="13"/>
      <c r="AC410" s="13"/>
      <c r="AD410" s="13"/>
      <c r="AE410" s="13"/>
      <c r="AT410" s="246" t="s">
        <v>166</v>
      </c>
      <c r="AU410" s="246" t="s">
        <v>82</v>
      </c>
      <c r="AV410" s="13" t="s">
        <v>85</v>
      </c>
      <c r="AW410" s="13" t="s">
        <v>34</v>
      </c>
      <c r="AX410" s="13" t="s">
        <v>82</v>
      </c>
      <c r="AY410" s="246" t="s">
        <v>158</v>
      </c>
    </row>
    <row r="411" spans="1:65" s="2" customFormat="1" ht="16.5" customHeight="1">
      <c r="A411" s="38"/>
      <c r="B411" s="39"/>
      <c r="C411" s="259" t="s">
        <v>712</v>
      </c>
      <c r="D411" s="259" t="s">
        <v>199</v>
      </c>
      <c r="E411" s="260" t="s">
        <v>1898</v>
      </c>
      <c r="F411" s="261" t="s">
        <v>1899</v>
      </c>
      <c r="G411" s="262" t="s">
        <v>202</v>
      </c>
      <c r="H411" s="263">
        <v>2</v>
      </c>
      <c r="I411" s="264"/>
      <c r="J411" s="265">
        <f>ROUND(I411*H411,2)</f>
        <v>0</v>
      </c>
      <c r="K411" s="261" t="s">
        <v>19</v>
      </c>
      <c r="L411" s="266"/>
      <c r="M411" s="267" t="s">
        <v>19</v>
      </c>
      <c r="N411" s="268" t="s">
        <v>45</v>
      </c>
      <c r="O411" s="84"/>
      <c r="P411" s="228">
        <f>O411*H411</f>
        <v>0</v>
      </c>
      <c r="Q411" s="228">
        <v>0</v>
      </c>
      <c r="R411" s="228">
        <f>Q411*H411</f>
        <v>0</v>
      </c>
      <c r="S411" s="228">
        <v>0</v>
      </c>
      <c r="T411" s="229">
        <f>S411*H411</f>
        <v>0</v>
      </c>
      <c r="U411" s="38"/>
      <c r="V411" s="38"/>
      <c r="W411" s="38"/>
      <c r="X411" s="38"/>
      <c r="Y411" s="38"/>
      <c r="Z411" s="38"/>
      <c r="AA411" s="38"/>
      <c r="AB411" s="38"/>
      <c r="AC411" s="38"/>
      <c r="AD411" s="38"/>
      <c r="AE411" s="38"/>
      <c r="AR411" s="230" t="s">
        <v>241</v>
      </c>
      <c r="AT411" s="230" t="s">
        <v>199</v>
      </c>
      <c r="AU411" s="230" t="s">
        <v>82</v>
      </c>
      <c r="AY411" s="17" t="s">
        <v>158</v>
      </c>
      <c r="BE411" s="231">
        <f>IF(N411="základní",J411,0)</f>
        <v>0</v>
      </c>
      <c r="BF411" s="231">
        <f>IF(N411="snížená",J411,0)</f>
        <v>0</v>
      </c>
      <c r="BG411" s="231">
        <f>IF(N411="zákl. přenesená",J411,0)</f>
        <v>0</v>
      </c>
      <c r="BH411" s="231">
        <f>IF(N411="sníž. přenesená",J411,0)</f>
        <v>0</v>
      </c>
      <c r="BI411" s="231">
        <f>IF(N411="nulová",J411,0)</f>
        <v>0</v>
      </c>
      <c r="BJ411" s="17" t="s">
        <v>82</v>
      </c>
      <c r="BK411" s="231">
        <f>ROUND(I411*H411,2)</f>
        <v>0</v>
      </c>
      <c r="BL411" s="17" t="s">
        <v>236</v>
      </c>
      <c r="BM411" s="230" t="s">
        <v>728</v>
      </c>
    </row>
    <row r="412" spans="1:47" s="2" customFormat="1" ht="12">
      <c r="A412" s="38"/>
      <c r="B412" s="39"/>
      <c r="C412" s="40"/>
      <c r="D412" s="232" t="s">
        <v>165</v>
      </c>
      <c r="E412" s="40"/>
      <c r="F412" s="233" t="s">
        <v>1899</v>
      </c>
      <c r="G412" s="40"/>
      <c r="H412" s="40"/>
      <c r="I412" s="136"/>
      <c r="J412" s="40"/>
      <c r="K412" s="40"/>
      <c r="L412" s="44"/>
      <c r="M412" s="234"/>
      <c r="N412" s="235"/>
      <c r="O412" s="84"/>
      <c r="P412" s="84"/>
      <c r="Q412" s="84"/>
      <c r="R412" s="84"/>
      <c r="S412" s="84"/>
      <c r="T412" s="85"/>
      <c r="U412" s="38"/>
      <c r="V412" s="38"/>
      <c r="W412" s="38"/>
      <c r="X412" s="38"/>
      <c r="Y412" s="38"/>
      <c r="Z412" s="38"/>
      <c r="AA412" s="38"/>
      <c r="AB412" s="38"/>
      <c r="AC412" s="38"/>
      <c r="AD412" s="38"/>
      <c r="AE412" s="38"/>
      <c r="AT412" s="17" t="s">
        <v>165</v>
      </c>
      <c r="AU412" s="17" t="s">
        <v>82</v>
      </c>
    </row>
    <row r="413" spans="1:51" s="13" customFormat="1" ht="12">
      <c r="A413" s="13"/>
      <c r="B413" s="236"/>
      <c r="C413" s="237"/>
      <c r="D413" s="232" t="s">
        <v>166</v>
      </c>
      <c r="E413" s="238" t="s">
        <v>19</v>
      </c>
      <c r="F413" s="239" t="s">
        <v>1897</v>
      </c>
      <c r="G413" s="237"/>
      <c r="H413" s="240">
        <v>2</v>
      </c>
      <c r="I413" s="241"/>
      <c r="J413" s="237"/>
      <c r="K413" s="237"/>
      <c r="L413" s="242"/>
      <c r="M413" s="243"/>
      <c r="N413" s="244"/>
      <c r="O413" s="244"/>
      <c r="P413" s="244"/>
      <c r="Q413" s="244"/>
      <c r="R413" s="244"/>
      <c r="S413" s="244"/>
      <c r="T413" s="245"/>
      <c r="U413" s="13"/>
      <c r="V413" s="13"/>
      <c r="W413" s="13"/>
      <c r="X413" s="13"/>
      <c r="Y413" s="13"/>
      <c r="Z413" s="13"/>
      <c r="AA413" s="13"/>
      <c r="AB413" s="13"/>
      <c r="AC413" s="13"/>
      <c r="AD413" s="13"/>
      <c r="AE413" s="13"/>
      <c r="AT413" s="246" t="s">
        <v>166</v>
      </c>
      <c r="AU413" s="246" t="s">
        <v>82</v>
      </c>
      <c r="AV413" s="13" t="s">
        <v>85</v>
      </c>
      <c r="AW413" s="13" t="s">
        <v>34</v>
      </c>
      <c r="AX413" s="13" t="s">
        <v>82</v>
      </c>
      <c r="AY413" s="246" t="s">
        <v>158</v>
      </c>
    </row>
    <row r="414" spans="1:65" s="2" customFormat="1" ht="16.5" customHeight="1">
      <c r="A414" s="38"/>
      <c r="B414" s="39"/>
      <c r="C414" s="219" t="s">
        <v>716</v>
      </c>
      <c r="D414" s="219" t="s">
        <v>159</v>
      </c>
      <c r="E414" s="220" t="s">
        <v>742</v>
      </c>
      <c r="F414" s="221" t="s">
        <v>743</v>
      </c>
      <c r="G414" s="222" t="s">
        <v>202</v>
      </c>
      <c r="H414" s="223">
        <v>4</v>
      </c>
      <c r="I414" s="224"/>
      <c r="J414" s="225">
        <f>ROUND(I414*H414,2)</f>
        <v>0</v>
      </c>
      <c r="K414" s="221" t="s">
        <v>213</v>
      </c>
      <c r="L414" s="44"/>
      <c r="M414" s="226" t="s">
        <v>19</v>
      </c>
      <c r="N414" s="227" t="s">
        <v>45</v>
      </c>
      <c r="O414" s="84"/>
      <c r="P414" s="228">
        <f>O414*H414</f>
        <v>0</v>
      </c>
      <c r="Q414" s="228">
        <v>0</v>
      </c>
      <c r="R414" s="228">
        <f>Q414*H414</f>
        <v>0</v>
      </c>
      <c r="S414" s="228">
        <v>0</v>
      </c>
      <c r="T414" s="229">
        <f>S414*H414</f>
        <v>0</v>
      </c>
      <c r="U414" s="38"/>
      <c r="V414" s="38"/>
      <c r="W414" s="38"/>
      <c r="X414" s="38"/>
      <c r="Y414" s="38"/>
      <c r="Z414" s="38"/>
      <c r="AA414" s="38"/>
      <c r="AB414" s="38"/>
      <c r="AC414" s="38"/>
      <c r="AD414" s="38"/>
      <c r="AE414" s="38"/>
      <c r="AR414" s="230" t="s">
        <v>236</v>
      </c>
      <c r="AT414" s="230" t="s">
        <v>159</v>
      </c>
      <c r="AU414" s="230" t="s">
        <v>82</v>
      </c>
      <c r="AY414" s="17" t="s">
        <v>158</v>
      </c>
      <c r="BE414" s="231">
        <f>IF(N414="základní",J414,0)</f>
        <v>0</v>
      </c>
      <c r="BF414" s="231">
        <f>IF(N414="snížená",J414,0)</f>
        <v>0</v>
      </c>
      <c r="BG414" s="231">
        <f>IF(N414="zákl. přenesená",J414,0)</f>
        <v>0</v>
      </c>
      <c r="BH414" s="231">
        <f>IF(N414="sníž. přenesená",J414,0)</f>
        <v>0</v>
      </c>
      <c r="BI414" s="231">
        <f>IF(N414="nulová",J414,0)</f>
        <v>0</v>
      </c>
      <c r="BJ414" s="17" t="s">
        <v>82</v>
      </c>
      <c r="BK414" s="231">
        <f>ROUND(I414*H414,2)</f>
        <v>0</v>
      </c>
      <c r="BL414" s="17" t="s">
        <v>236</v>
      </c>
      <c r="BM414" s="230" t="s">
        <v>744</v>
      </c>
    </row>
    <row r="415" spans="1:47" s="2" customFormat="1" ht="12">
      <c r="A415" s="38"/>
      <c r="B415" s="39"/>
      <c r="C415" s="40"/>
      <c r="D415" s="232" t="s">
        <v>165</v>
      </c>
      <c r="E415" s="40"/>
      <c r="F415" s="233" t="s">
        <v>743</v>
      </c>
      <c r="G415" s="40"/>
      <c r="H415" s="40"/>
      <c r="I415" s="136"/>
      <c r="J415" s="40"/>
      <c r="K415" s="40"/>
      <c r="L415" s="44"/>
      <c r="M415" s="234"/>
      <c r="N415" s="235"/>
      <c r="O415" s="84"/>
      <c r="P415" s="84"/>
      <c r="Q415" s="84"/>
      <c r="R415" s="84"/>
      <c r="S415" s="84"/>
      <c r="T415" s="85"/>
      <c r="U415" s="38"/>
      <c r="V415" s="38"/>
      <c r="W415" s="38"/>
      <c r="X415" s="38"/>
      <c r="Y415" s="38"/>
      <c r="Z415" s="38"/>
      <c r="AA415" s="38"/>
      <c r="AB415" s="38"/>
      <c r="AC415" s="38"/>
      <c r="AD415" s="38"/>
      <c r="AE415" s="38"/>
      <c r="AT415" s="17" t="s">
        <v>165</v>
      </c>
      <c r="AU415" s="17" t="s">
        <v>82</v>
      </c>
    </row>
    <row r="416" spans="1:51" s="13" customFormat="1" ht="12">
      <c r="A416" s="13"/>
      <c r="B416" s="236"/>
      <c r="C416" s="237"/>
      <c r="D416" s="232" t="s">
        <v>166</v>
      </c>
      <c r="E416" s="238" t="s">
        <v>19</v>
      </c>
      <c r="F416" s="239" t="s">
        <v>1900</v>
      </c>
      <c r="G416" s="237"/>
      <c r="H416" s="240">
        <v>4</v>
      </c>
      <c r="I416" s="241"/>
      <c r="J416" s="237"/>
      <c r="K416" s="237"/>
      <c r="L416" s="242"/>
      <c r="M416" s="243"/>
      <c r="N416" s="244"/>
      <c r="O416" s="244"/>
      <c r="P416" s="244"/>
      <c r="Q416" s="244"/>
      <c r="R416" s="244"/>
      <c r="S416" s="244"/>
      <c r="T416" s="245"/>
      <c r="U416" s="13"/>
      <c r="V416" s="13"/>
      <c r="W416" s="13"/>
      <c r="X416" s="13"/>
      <c r="Y416" s="13"/>
      <c r="Z416" s="13"/>
      <c r="AA416" s="13"/>
      <c r="AB416" s="13"/>
      <c r="AC416" s="13"/>
      <c r="AD416" s="13"/>
      <c r="AE416" s="13"/>
      <c r="AT416" s="246" t="s">
        <v>166</v>
      </c>
      <c r="AU416" s="246" t="s">
        <v>82</v>
      </c>
      <c r="AV416" s="13" t="s">
        <v>85</v>
      </c>
      <c r="AW416" s="13" t="s">
        <v>34</v>
      </c>
      <c r="AX416" s="13" t="s">
        <v>82</v>
      </c>
      <c r="AY416" s="246" t="s">
        <v>158</v>
      </c>
    </row>
    <row r="417" spans="1:65" s="2" customFormat="1" ht="16.5" customHeight="1">
      <c r="A417" s="38"/>
      <c r="B417" s="39"/>
      <c r="C417" s="219" t="s">
        <v>721</v>
      </c>
      <c r="D417" s="219" t="s">
        <v>159</v>
      </c>
      <c r="E417" s="220" t="s">
        <v>747</v>
      </c>
      <c r="F417" s="221" t="s">
        <v>748</v>
      </c>
      <c r="G417" s="222" t="s">
        <v>202</v>
      </c>
      <c r="H417" s="223">
        <v>10</v>
      </c>
      <c r="I417" s="224"/>
      <c r="J417" s="225">
        <f>ROUND(I417*H417,2)</f>
        <v>0</v>
      </c>
      <c r="K417" s="221" t="s">
        <v>213</v>
      </c>
      <c r="L417" s="44"/>
      <c r="M417" s="226" t="s">
        <v>19</v>
      </c>
      <c r="N417" s="227" t="s">
        <v>45</v>
      </c>
      <c r="O417" s="84"/>
      <c r="P417" s="228">
        <f>O417*H417</f>
        <v>0</v>
      </c>
      <c r="Q417" s="228">
        <v>0</v>
      </c>
      <c r="R417" s="228">
        <f>Q417*H417</f>
        <v>0</v>
      </c>
      <c r="S417" s="228">
        <v>0</v>
      </c>
      <c r="T417" s="229">
        <f>S417*H417</f>
        <v>0</v>
      </c>
      <c r="U417" s="38"/>
      <c r="V417" s="38"/>
      <c r="W417" s="38"/>
      <c r="X417" s="38"/>
      <c r="Y417" s="38"/>
      <c r="Z417" s="38"/>
      <c r="AA417" s="38"/>
      <c r="AB417" s="38"/>
      <c r="AC417" s="38"/>
      <c r="AD417" s="38"/>
      <c r="AE417" s="38"/>
      <c r="AR417" s="230" t="s">
        <v>236</v>
      </c>
      <c r="AT417" s="230" t="s">
        <v>159</v>
      </c>
      <c r="AU417" s="230" t="s">
        <v>82</v>
      </c>
      <c r="AY417" s="17" t="s">
        <v>158</v>
      </c>
      <c r="BE417" s="231">
        <f>IF(N417="základní",J417,0)</f>
        <v>0</v>
      </c>
      <c r="BF417" s="231">
        <f>IF(N417="snížená",J417,0)</f>
        <v>0</v>
      </c>
      <c r="BG417" s="231">
        <f>IF(N417="zákl. přenesená",J417,0)</f>
        <v>0</v>
      </c>
      <c r="BH417" s="231">
        <f>IF(N417="sníž. přenesená",J417,0)</f>
        <v>0</v>
      </c>
      <c r="BI417" s="231">
        <f>IF(N417="nulová",J417,0)</f>
        <v>0</v>
      </c>
      <c r="BJ417" s="17" t="s">
        <v>82</v>
      </c>
      <c r="BK417" s="231">
        <f>ROUND(I417*H417,2)</f>
        <v>0</v>
      </c>
      <c r="BL417" s="17" t="s">
        <v>236</v>
      </c>
      <c r="BM417" s="230" t="s">
        <v>749</v>
      </c>
    </row>
    <row r="418" spans="1:47" s="2" customFormat="1" ht="12">
      <c r="A418" s="38"/>
      <c r="B418" s="39"/>
      <c r="C418" s="40"/>
      <c r="D418" s="232" t="s">
        <v>165</v>
      </c>
      <c r="E418" s="40"/>
      <c r="F418" s="233" t="s">
        <v>748</v>
      </c>
      <c r="G418" s="40"/>
      <c r="H418" s="40"/>
      <c r="I418" s="136"/>
      <c r="J418" s="40"/>
      <c r="K418" s="40"/>
      <c r="L418" s="44"/>
      <c r="M418" s="234"/>
      <c r="N418" s="235"/>
      <c r="O418" s="84"/>
      <c r="P418" s="84"/>
      <c r="Q418" s="84"/>
      <c r="R418" s="84"/>
      <c r="S418" s="84"/>
      <c r="T418" s="85"/>
      <c r="U418" s="38"/>
      <c r="V418" s="38"/>
      <c r="W418" s="38"/>
      <c r="X418" s="38"/>
      <c r="Y418" s="38"/>
      <c r="Z418" s="38"/>
      <c r="AA418" s="38"/>
      <c r="AB418" s="38"/>
      <c r="AC418" s="38"/>
      <c r="AD418" s="38"/>
      <c r="AE418" s="38"/>
      <c r="AT418" s="17" t="s">
        <v>165</v>
      </c>
      <c r="AU418" s="17" t="s">
        <v>82</v>
      </c>
    </row>
    <row r="419" spans="1:65" s="2" customFormat="1" ht="16.5" customHeight="1">
      <c r="A419" s="38"/>
      <c r="B419" s="39"/>
      <c r="C419" s="259" t="s">
        <v>725</v>
      </c>
      <c r="D419" s="259" t="s">
        <v>199</v>
      </c>
      <c r="E419" s="260" t="s">
        <v>751</v>
      </c>
      <c r="F419" s="261" t="s">
        <v>752</v>
      </c>
      <c r="G419" s="262" t="s">
        <v>202</v>
      </c>
      <c r="H419" s="263">
        <v>10</v>
      </c>
      <c r="I419" s="264"/>
      <c r="J419" s="265">
        <f>ROUND(I419*H419,2)</f>
        <v>0</v>
      </c>
      <c r="K419" s="261" t="s">
        <v>19</v>
      </c>
      <c r="L419" s="266"/>
      <c r="M419" s="267" t="s">
        <v>19</v>
      </c>
      <c r="N419" s="268" t="s">
        <v>45</v>
      </c>
      <c r="O419" s="84"/>
      <c r="P419" s="228">
        <f>O419*H419</f>
        <v>0</v>
      </c>
      <c r="Q419" s="228">
        <v>0</v>
      </c>
      <c r="R419" s="228">
        <f>Q419*H419</f>
        <v>0</v>
      </c>
      <c r="S419" s="228">
        <v>0</v>
      </c>
      <c r="T419" s="229">
        <f>S419*H419</f>
        <v>0</v>
      </c>
      <c r="U419" s="38"/>
      <c r="V419" s="38"/>
      <c r="W419" s="38"/>
      <c r="X419" s="38"/>
      <c r="Y419" s="38"/>
      <c r="Z419" s="38"/>
      <c r="AA419" s="38"/>
      <c r="AB419" s="38"/>
      <c r="AC419" s="38"/>
      <c r="AD419" s="38"/>
      <c r="AE419" s="38"/>
      <c r="AR419" s="230" t="s">
        <v>241</v>
      </c>
      <c r="AT419" s="230" t="s">
        <v>199</v>
      </c>
      <c r="AU419" s="230" t="s">
        <v>82</v>
      </c>
      <c r="AY419" s="17" t="s">
        <v>158</v>
      </c>
      <c r="BE419" s="231">
        <f>IF(N419="základní",J419,0)</f>
        <v>0</v>
      </c>
      <c r="BF419" s="231">
        <f>IF(N419="snížená",J419,0)</f>
        <v>0</v>
      </c>
      <c r="BG419" s="231">
        <f>IF(N419="zákl. přenesená",J419,0)</f>
        <v>0</v>
      </c>
      <c r="BH419" s="231">
        <f>IF(N419="sníž. přenesená",J419,0)</f>
        <v>0</v>
      </c>
      <c r="BI419" s="231">
        <f>IF(N419="nulová",J419,0)</f>
        <v>0</v>
      </c>
      <c r="BJ419" s="17" t="s">
        <v>82</v>
      </c>
      <c r="BK419" s="231">
        <f>ROUND(I419*H419,2)</f>
        <v>0</v>
      </c>
      <c r="BL419" s="17" t="s">
        <v>236</v>
      </c>
      <c r="BM419" s="230" t="s">
        <v>753</v>
      </c>
    </row>
    <row r="420" spans="1:47" s="2" customFormat="1" ht="12">
      <c r="A420" s="38"/>
      <c r="B420" s="39"/>
      <c r="C420" s="40"/>
      <c r="D420" s="232" t="s">
        <v>165</v>
      </c>
      <c r="E420" s="40"/>
      <c r="F420" s="233" t="s">
        <v>752</v>
      </c>
      <c r="G420" s="40"/>
      <c r="H420" s="40"/>
      <c r="I420" s="136"/>
      <c r="J420" s="40"/>
      <c r="K420" s="40"/>
      <c r="L420" s="44"/>
      <c r="M420" s="234"/>
      <c r="N420" s="235"/>
      <c r="O420" s="84"/>
      <c r="P420" s="84"/>
      <c r="Q420" s="84"/>
      <c r="R420" s="84"/>
      <c r="S420" s="84"/>
      <c r="T420" s="85"/>
      <c r="U420" s="38"/>
      <c r="V420" s="38"/>
      <c r="W420" s="38"/>
      <c r="X420" s="38"/>
      <c r="Y420" s="38"/>
      <c r="Z420" s="38"/>
      <c r="AA420" s="38"/>
      <c r="AB420" s="38"/>
      <c r="AC420" s="38"/>
      <c r="AD420" s="38"/>
      <c r="AE420" s="38"/>
      <c r="AT420" s="17" t="s">
        <v>165</v>
      </c>
      <c r="AU420" s="17" t="s">
        <v>82</v>
      </c>
    </row>
    <row r="421" spans="1:51" s="13" customFormat="1" ht="12">
      <c r="A421" s="13"/>
      <c r="B421" s="236"/>
      <c r="C421" s="237"/>
      <c r="D421" s="232" t="s">
        <v>166</v>
      </c>
      <c r="E421" s="238" t="s">
        <v>19</v>
      </c>
      <c r="F421" s="239" t="s">
        <v>1849</v>
      </c>
      <c r="G421" s="237"/>
      <c r="H421" s="240">
        <v>10</v>
      </c>
      <c r="I421" s="241"/>
      <c r="J421" s="237"/>
      <c r="K421" s="237"/>
      <c r="L421" s="242"/>
      <c r="M421" s="243"/>
      <c r="N421" s="244"/>
      <c r="O421" s="244"/>
      <c r="P421" s="244"/>
      <c r="Q421" s="244"/>
      <c r="R421" s="244"/>
      <c r="S421" s="244"/>
      <c r="T421" s="245"/>
      <c r="U421" s="13"/>
      <c r="V421" s="13"/>
      <c r="W421" s="13"/>
      <c r="X421" s="13"/>
      <c r="Y421" s="13"/>
      <c r="Z421" s="13"/>
      <c r="AA421" s="13"/>
      <c r="AB421" s="13"/>
      <c r="AC421" s="13"/>
      <c r="AD421" s="13"/>
      <c r="AE421" s="13"/>
      <c r="AT421" s="246" t="s">
        <v>166</v>
      </c>
      <c r="AU421" s="246" t="s">
        <v>82</v>
      </c>
      <c r="AV421" s="13" t="s">
        <v>85</v>
      </c>
      <c r="AW421" s="13" t="s">
        <v>34</v>
      </c>
      <c r="AX421" s="13" t="s">
        <v>82</v>
      </c>
      <c r="AY421" s="246" t="s">
        <v>158</v>
      </c>
    </row>
    <row r="422" spans="1:65" s="2" customFormat="1" ht="21.75" customHeight="1">
      <c r="A422" s="38"/>
      <c r="B422" s="39"/>
      <c r="C422" s="219" t="s">
        <v>729</v>
      </c>
      <c r="D422" s="219" t="s">
        <v>159</v>
      </c>
      <c r="E422" s="220" t="s">
        <v>756</v>
      </c>
      <c r="F422" s="221" t="s">
        <v>757</v>
      </c>
      <c r="G422" s="222" t="s">
        <v>202</v>
      </c>
      <c r="H422" s="223">
        <v>6</v>
      </c>
      <c r="I422" s="224"/>
      <c r="J422" s="225">
        <f>ROUND(I422*H422,2)</f>
        <v>0</v>
      </c>
      <c r="K422" s="221" t="s">
        <v>213</v>
      </c>
      <c r="L422" s="44"/>
      <c r="M422" s="226" t="s">
        <v>19</v>
      </c>
      <c r="N422" s="227" t="s">
        <v>45</v>
      </c>
      <c r="O422" s="84"/>
      <c r="P422" s="228">
        <f>O422*H422</f>
        <v>0</v>
      </c>
      <c r="Q422" s="228">
        <v>0</v>
      </c>
      <c r="R422" s="228">
        <f>Q422*H422</f>
        <v>0</v>
      </c>
      <c r="S422" s="228">
        <v>0</v>
      </c>
      <c r="T422" s="229">
        <f>S422*H422</f>
        <v>0</v>
      </c>
      <c r="U422" s="38"/>
      <c r="V422" s="38"/>
      <c r="W422" s="38"/>
      <c r="X422" s="38"/>
      <c r="Y422" s="38"/>
      <c r="Z422" s="38"/>
      <c r="AA422" s="38"/>
      <c r="AB422" s="38"/>
      <c r="AC422" s="38"/>
      <c r="AD422" s="38"/>
      <c r="AE422" s="38"/>
      <c r="AR422" s="230" t="s">
        <v>236</v>
      </c>
      <c r="AT422" s="230" t="s">
        <v>159</v>
      </c>
      <c r="AU422" s="230" t="s">
        <v>82</v>
      </c>
      <c r="AY422" s="17" t="s">
        <v>158</v>
      </c>
      <c r="BE422" s="231">
        <f>IF(N422="základní",J422,0)</f>
        <v>0</v>
      </c>
      <c r="BF422" s="231">
        <f>IF(N422="snížená",J422,0)</f>
        <v>0</v>
      </c>
      <c r="BG422" s="231">
        <f>IF(N422="zákl. přenesená",J422,0)</f>
        <v>0</v>
      </c>
      <c r="BH422" s="231">
        <f>IF(N422="sníž. přenesená",J422,0)</f>
        <v>0</v>
      </c>
      <c r="BI422" s="231">
        <f>IF(N422="nulová",J422,0)</f>
        <v>0</v>
      </c>
      <c r="BJ422" s="17" t="s">
        <v>82</v>
      </c>
      <c r="BK422" s="231">
        <f>ROUND(I422*H422,2)</f>
        <v>0</v>
      </c>
      <c r="BL422" s="17" t="s">
        <v>236</v>
      </c>
      <c r="BM422" s="230" t="s">
        <v>758</v>
      </c>
    </row>
    <row r="423" spans="1:47" s="2" customFormat="1" ht="12">
      <c r="A423" s="38"/>
      <c r="B423" s="39"/>
      <c r="C423" s="40"/>
      <c r="D423" s="232" t="s">
        <v>165</v>
      </c>
      <c r="E423" s="40"/>
      <c r="F423" s="233" t="s">
        <v>757</v>
      </c>
      <c r="G423" s="40"/>
      <c r="H423" s="40"/>
      <c r="I423" s="136"/>
      <c r="J423" s="40"/>
      <c r="K423" s="40"/>
      <c r="L423" s="44"/>
      <c r="M423" s="234"/>
      <c r="N423" s="235"/>
      <c r="O423" s="84"/>
      <c r="P423" s="84"/>
      <c r="Q423" s="84"/>
      <c r="R423" s="84"/>
      <c r="S423" s="84"/>
      <c r="T423" s="85"/>
      <c r="U423" s="38"/>
      <c r="V423" s="38"/>
      <c r="W423" s="38"/>
      <c r="X423" s="38"/>
      <c r="Y423" s="38"/>
      <c r="Z423" s="38"/>
      <c r="AA423" s="38"/>
      <c r="AB423" s="38"/>
      <c r="AC423" s="38"/>
      <c r="AD423" s="38"/>
      <c r="AE423" s="38"/>
      <c r="AT423" s="17" t="s">
        <v>165</v>
      </c>
      <c r="AU423" s="17" t="s">
        <v>82</v>
      </c>
    </row>
    <row r="424" spans="1:65" s="2" customFormat="1" ht="21.75" customHeight="1">
      <c r="A424" s="38"/>
      <c r="B424" s="39"/>
      <c r="C424" s="259" t="s">
        <v>733</v>
      </c>
      <c r="D424" s="259" t="s">
        <v>199</v>
      </c>
      <c r="E424" s="260" t="s">
        <v>767</v>
      </c>
      <c r="F424" s="261" t="s">
        <v>768</v>
      </c>
      <c r="G424" s="262" t="s">
        <v>202</v>
      </c>
      <c r="H424" s="263">
        <v>6</v>
      </c>
      <c r="I424" s="264"/>
      <c r="J424" s="265">
        <f>ROUND(I424*H424,2)</f>
        <v>0</v>
      </c>
      <c r="K424" s="261" t="s">
        <v>19</v>
      </c>
      <c r="L424" s="266"/>
      <c r="M424" s="267" t="s">
        <v>19</v>
      </c>
      <c r="N424" s="268" t="s">
        <v>45</v>
      </c>
      <c r="O424" s="84"/>
      <c r="P424" s="228">
        <f>O424*H424</f>
        <v>0</v>
      </c>
      <c r="Q424" s="228">
        <v>0</v>
      </c>
      <c r="R424" s="228">
        <f>Q424*H424</f>
        <v>0</v>
      </c>
      <c r="S424" s="228">
        <v>0</v>
      </c>
      <c r="T424" s="229">
        <f>S424*H424</f>
        <v>0</v>
      </c>
      <c r="U424" s="38"/>
      <c r="V424" s="38"/>
      <c r="W424" s="38"/>
      <c r="X424" s="38"/>
      <c r="Y424" s="38"/>
      <c r="Z424" s="38"/>
      <c r="AA424" s="38"/>
      <c r="AB424" s="38"/>
      <c r="AC424" s="38"/>
      <c r="AD424" s="38"/>
      <c r="AE424" s="38"/>
      <c r="AR424" s="230" t="s">
        <v>241</v>
      </c>
      <c r="AT424" s="230" t="s">
        <v>199</v>
      </c>
      <c r="AU424" s="230" t="s">
        <v>82</v>
      </c>
      <c r="AY424" s="17" t="s">
        <v>158</v>
      </c>
      <c r="BE424" s="231">
        <f>IF(N424="základní",J424,0)</f>
        <v>0</v>
      </c>
      <c r="BF424" s="231">
        <f>IF(N424="snížená",J424,0)</f>
        <v>0</v>
      </c>
      <c r="BG424" s="231">
        <f>IF(N424="zákl. přenesená",J424,0)</f>
        <v>0</v>
      </c>
      <c r="BH424" s="231">
        <f>IF(N424="sníž. přenesená",J424,0)</f>
        <v>0</v>
      </c>
      <c r="BI424" s="231">
        <f>IF(N424="nulová",J424,0)</f>
        <v>0</v>
      </c>
      <c r="BJ424" s="17" t="s">
        <v>82</v>
      </c>
      <c r="BK424" s="231">
        <f>ROUND(I424*H424,2)</f>
        <v>0</v>
      </c>
      <c r="BL424" s="17" t="s">
        <v>236</v>
      </c>
      <c r="BM424" s="230" t="s">
        <v>769</v>
      </c>
    </row>
    <row r="425" spans="1:47" s="2" customFormat="1" ht="12">
      <c r="A425" s="38"/>
      <c r="B425" s="39"/>
      <c r="C425" s="40"/>
      <c r="D425" s="232" t="s">
        <v>165</v>
      </c>
      <c r="E425" s="40"/>
      <c r="F425" s="233" t="s">
        <v>768</v>
      </c>
      <c r="G425" s="40"/>
      <c r="H425" s="40"/>
      <c r="I425" s="136"/>
      <c r="J425" s="40"/>
      <c r="K425" s="40"/>
      <c r="L425" s="44"/>
      <c r="M425" s="234"/>
      <c r="N425" s="235"/>
      <c r="O425" s="84"/>
      <c r="P425" s="84"/>
      <c r="Q425" s="84"/>
      <c r="R425" s="84"/>
      <c r="S425" s="84"/>
      <c r="T425" s="85"/>
      <c r="U425" s="38"/>
      <c r="V425" s="38"/>
      <c r="W425" s="38"/>
      <c r="X425" s="38"/>
      <c r="Y425" s="38"/>
      <c r="Z425" s="38"/>
      <c r="AA425" s="38"/>
      <c r="AB425" s="38"/>
      <c r="AC425" s="38"/>
      <c r="AD425" s="38"/>
      <c r="AE425" s="38"/>
      <c r="AT425" s="17" t="s">
        <v>165</v>
      </c>
      <c r="AU425" s="17" t="s">
        <v>82</v>
      </c>
    </row>
    <row r="426" spans="1:51" s="13" customFormat="1" ht="12">
      <c r="A426" s="13"/>
      <c r="B426" s="236"/>
      <c r="C426" s="237"/>
      <c r="D426" s="232" t="s">
        <v>166</v>
      </c>
      <c r="E426" s="238" t="s">
        <v>19</v>
      </c>
      <c r="F426" s="239" t="s">
        <v>1901</v>
      </c>
      <c r="G426" s="237"/>
      <c r="H426" s="240">
        <v>6</v>
      </c>
      <c r="I426" s="241"/>
      <c r="J426" s="237"/>
      <c r="K426" s="237"/>
      <c r="L426" s="242"/>
      <c r="M426" s="243"/>
      <c r="N426" s="244"/>
      <c r="O426" s="244"/>
      <c r="P426" s="244"/>
      <c r="Q426" s="244"/>
      <c r="R426" s="244"/>
      <c r="S426" s="244"/>
      <c r="T426" s="245"/>
      <c r="U426" s="13"/>
      <c r="V426" s="13"/>
      <c r="W426" s="13"/>
      <c r="X426" s="13"/>
      <c r="Y426" s="13"/>
      <c r="Z426" s="13"/>
      <c r="AA426" s="13"/>
      <c r="AB426" s="13"/>
      <c r="AC426" s="13"/>
      <c r="AD426" s="13"/>
      <c r="AE426" s="13"/>
      <c r="AT426" s="246" t="s">
        <v>166</v>
      </c>
      <c r="AU426" s="246" t="s">
        <v>82</v>
      </c>
      <c r="AV426" s="13" t="s">
        <v>85</v>
      </c>
      <c r="AW426" s="13" t="s">
        <v>34</v>
      </c>
      <c r="AX426" s="13" t="s">
        <v>82</v>
      </c>
      <c r="AY426" s="246" t="s">
        <v>158</v>
      </c>
    </row>
    <row r="427" spans="1:65" s="2" customFormat="1" ht="16.5" customHeight="1">
      <c r="A427" s="38"/>
      <c r="B427" s="39"/>
      <c r="C427" s="259" t="s">
        <v>737</v>
      </c>
      <c r="D427" s="259" t="s">
        <v>199</v>
      </c>
      <c r="E427" s="260" t="s">
        <v>776</v>
      </c>
      <c r="F427" s="261" t="s">
        <v>777</v>
      </c>
      <c r="G427" s="262" t="s">
        <v>202</v>
      </c>
      <c r="H427" s="263">
        <v>4</v>
      </c>
      <c r="I427" s="264"/>
      <c r="J427" s="265">
        <f>ROUND(I427*H427,2)</f>
        <v>0</v>
      </c>
      <c r="K427" s="261" t="s">
        <v>19</v>
      </c>
      <c r="L427" s="266"/>
      <c r="M427" s="267" t="s">
        <v>19</v>
      </c>
      <c r="N427" s="268" t="s">
        <v>45</v>
      </c>
      <c r="O427" s="84"/>
      <c r="P427" s="228">
        <f>O427*H427</f>
        <v>0</v>
      </c>
      <c r="Q427" s="228">
        <v>0</v>
      </c>
      <c r="R427" s="228">
        <f>Q427*H427</f>
        <v>0</v>
      </c>
      <c r="S427" s="228">
        <v>0</v>
      </c>
      <c r="T427" s="229">
        <f>S427*H427</f>
        <v>0</v>
      </c>
      <c r="U427" s="38"/>
      <c r="V427" s="38"/>
      <c r="W427" s="38"/>
      <c r="X427" s="38"/>
      <c r="Y427" s="38"/>
      <c r="Z427" s="38"/>
      <c r="AA427" s="38"/>
      <c r="AB427" s="38"/>
      <c r="AC427" s="38"/>
      <c r="AD427" s="38"/>
      <c r="AE427" s="38"/>
      <c r="AR427" s="230" t="s">
        <v>241</v>
      </c>
      <c r="AT427" s="230" t="s">
        <v>199</v>
      </c>
      <c r="AU427" s="230" t="s">
        <v>82</v>
      </c>
      <c r="AY427" s="17" t="s">
        <v>158</v>
      </c>
      <c r="BE427" s="231">
        <f>IF(N427="základní",J427,0)</f>
        <v>0</v>
      </c>
      <c r="BF427" s="231">
        <f>IF(N427="snížená",J427,0)</f>
        <v>0</v>
      </c>
      <c r="BG427" s="231">
        <f>IF(N427="zákl. přenesená",J427,0)</f>
        <v>0</v>
      </c>
      <c r="BH427" s="231">
        <f>IF(N427="sníž. přenesená",J427,0)</f>
        <v>0</v>
      </c>
      <c r="BI427" s="231">
        <f>IF(N427="nulová",J427,0)</f>
        <v>0</v>
      </c>
      <c r="BJ427" s="17" t="s">
        <v>82</v>
      </c>
      <c r="BK427" s="231">
        <f>ROUND(I427*H427,2)</f>
        <v>0</v>
      </c>
      <c r="BL427" s="17" t="s">
        <v>236</v>
      </c>
      <c r="BM427" s="230" t="s">
        <v>778</v>
      </c>
    </row>
    <row r="428" spans="1:47" s="2" customFormat="1" ht="12">
      <c r="A428" s="38"/>
      <c r="B428" s="39"/>
      <c r="C428" s="40"/>
      <c r="D428" s="232" t="s">
        <v>165</v>
      </c>
      <c r="E428" s="40"/>
      <c r="F428" s="233" t="s">
        <v>777</v>
      </c>
      <c r="G428" s="40"/>
      <c r="H428" s="40"/>
      <c r="I428" s="136"/>
      <c r="J428" s="40"/>
      <c r="K428" s="40"/>
      <c r="L428" s="44"/>
      <c r="M428" s="234"/>
      <c r="N428" s="235"/>
      <c r="O428" s="84"/>
      <c r="P428" s="84"/>
      <c r="Q428" s="84"/>
      <c r="R428" s="84"/>
      <c r="S428" s="84"/>
      <c r="T428" s="85"/>
      <c r="U428" s="38"/>
      <c r="V428" s="38"/>
      <c r="W428" s="38"/>
      <c r="X428" s="38"/>
      <c r="Y428" s="38"/>
      <c r="Z428" s="38"/>
      <c r="AA428" s="38"/>
      <c r="AB428" s="38"/>
      <c r="AC428" s="38"/>
      <c r="AD428" s="38"/>
      <c r="AE428" s="38"/>
      <c r="AT428" s="17" t="s">
        <v>165</v>
      </c>
      <c r="AU428" s="17" t="s">
        <v>82</v>
      </c>
    </row>
    <row r="429" spans="1:51" s="13" customFormat="1" ht="12">
      <c r="A429" s="13"/>
      <c r="B429" s="236"/>
      <c r="C429" s="237"/>
      <c r="D429" s="232" t="s">
        <v>166</v>
      </c>
      <c r="E429" s="238" t="s">
        <v>19</v>
      </c>
      <c r="F429" s="239" t="s">
        <v>1894</v>
      </c>
      <c r="G429" s="237"/>
      <c r="H429" s="240">
        <v>4</v>
      </c>
      <c r="I429" s="241"/>
      <c r="J429" s="237"/>
      <c r="K429" s="237"/>
      <c r="L429" s="242"/>
      <c r="M429" s="243"/>
      <c r="N429" s="244"/>
      <c r="O429" s="244"/>
      <c r="P429" s="244"/>
      <c r="Q429" s="244"/>
      <c r="R429" s="244"/>
      <c r="S429" s="244"/>
      <c r="T429" s="245"/>
      <c r="U429" s="13"/>
      <c r="V429" s="13"/>
      <c r="W429" s="13"/>
      <c r="X429" s="13"/>
      <c r="Y429" s="13"/>
      <c r="Z429" s="13"/>
      <c r="AA429" s="13"/>
      <c r="AB429" s="13"/>
      <c r="AC429" s="13"/>
      <c r="AD429" s="13"/>
      <c r="AE429" s="13"/>
      <c r="AT429" s="246" t="s">
        <v>166</v>
      </c>
      <c r="AU429" s="246" t="s">
        <v>82</v>
      </c>
      <c r="AV429" s="13" t="s">
        <v>85</v>
      </c>
      <c r="AW429" s="13" t="s">
        <v>34</v>
      </c>
      <c r="AX429" s="13" t="s">
        <v>82</v>
      </c>
      <c r="AY429" s="246" t="s">
        <v>158</v>
      </c>
    </row>
    <row r="430" spans="1:65" s="2" customFormat="1" ht="16.5" customHeight="1">
      <c r="A430" s="38"/>
      <c r="B430" s="39"/>
      <c r="C430" s="259" t="s">
        <v>741</v>
      </c>
      <c r="D430" s="259" t="s">
        <v>199</v>
      </c>
      <c r="E430" s="260" t="s">
        <v>781</v>
      </c>
      <c r="F430" s="261" t="s">
        <v>782</v>
      </c>
      <c r="G430" s="262" t="s">
        <v>202</v>
      </c>
      <c r="H430" s="263">
        <v>2</v>
      </c>
      <c r="I430" s="264"/>
      <c r="J430" s="265">
        <f>ROUND(I430*H430,2)</f>
        <v>0</v>
      </c>
      <c r="K430" s="261" t="s">
        <v>19</v>
      </c>
      <c r="L430" s="266"/>
      <c r="M430" s="267" t="s">
        <v>19</v>
      </c>
      <c r="N430" s="268" t="s">
        <v>45</v>
      </c>
      <c r="O430" s="84"/>
      <c r="P430" s="228">
        <f>O430*H430</f>
        <v>0</v>
      </c>
      <c r="Q430" s="228">
        <v>0</v>
      </c>
      <c r="R430" s="228">
        <f>Q430*H430</f>
        <v>0</v>
      </c>
      <c r="S430" s="228">
        <v>0</v>
      </c>
      <c r="T430" s="229">
        <f>S430*H430</f>
        <v>0</v>
      </c>
      <c r="U430" s="38"/>
      <c r="V430" s="38"/>
      <c r="W430" s="38"/>
      <c r="X430" s="38"/>
      <c r="Y430" s="38"/>
      <c r="Z430" s="38"/>
      <c r="AA430" s="38"/>
      <c r="AB430" s="38"/>
      <c r="AC430" s="38"/>
      <c r="AD430" s="38"/>
      <c r="AE430" s="38"/>
      <c r="AR430" s="230" t="s">
        <v>241</v>
      </c>
      <c r="AT430" s="230" t="s">
        <v>199</v>
      </c>
      <c r="AU430" s="230" t="s">
        <v>82</v>
      </c>
      <c r="AY430" s="17" t="s">
        <v>158</v>
      </c>
      <c r="BE430" s="231">
        <f>IF(N430="základní",J430,0)</f>
        <v>0</v>
      </c>
      <c r="BF430" s="231">
        <f>IF(N430="snížená",J430,0)</f>
        <v>0</v>
      </c>
      <c r="BG430" s="231">
        <f>IF(N430="zákl. přenesená",J430,0)</f>
        <v>0</v>
      </c>
      <c r="BH430" s="231">
        <f>IF(N430="sníž. přenesená",J430,0)</f>
        <v>0</v>
      </c>
      <c r="BI430" s="231">
        <f>IF(N430="nulová",J430,0)</f>
        <v>0</v>
      </c>
      <c r="BJ430" s="17" t="s">
        <v>82</v>
      </c>
      <c r="BK430" s="231">
        <f>ROUND(I430*H430,2)</f>
        <v>0</v>
      </c>
      <c r="BL430" s="17" t="s">
        <v>236</v>
      </c>
      <c r="BM430" s="230" t="s">
        <v>783</v>
      </c>
    </row>
    <row r="431" spans="1:47" s="2" customFormat="1" ht="12">
      <c r="A431" s="38"/>
      <c r="B431" s="39"/>
      <c r="C431" s="40"/>
      <c r="D431" s="232" t="s">
        <v>165</v>
      </c>
      <c r="E431" s="40"/>
      <c r="F431" s="233" t="s">
        <v>782</v>
      </c>
      <c r="G431" s="40"/>
      <c r="H431" s="40"/>
      <c r="I431" s="136"/>
      <c r="J431" s="40"/>
      <c r="K431" s="40"/>
      <c r="L431" s="44"/>
      <c r="M431" s="234"/>
      <c r="N431" s="235"/>
      <c r="O431" s="84"/>
      <c r="P431" s="84"/>
      <c r="Q431" s="84"/>
      <c r="R431" s="84"/>
      <c r="S431" s="84"/>
      <c r="T431" s="85"/>
      <c r="U431" s="38"/>
      <c r="V431" s="38"/>
      <c r="W431" s="38"/>
      <c r="X431" s="38"/>
      <c r="Y431" s="38"/>
      <c r="Z431" s="38"/>
      <c r="AA431" s="38"/>
      <c r="AB431" s="38"/>
      <c r="AC431" s="38"/>
      <c r="AD431" s="38"/>
      <c r="AE431" s="38"/>
      <c r="AT431" s="17" t="s">
        <v>165</v>
      </c>
      <c r="AU431" s="17" t="s">
        <v>82</v>
      </c>
    </row>
    <row r="432" spans="1:51" s="13" customFormat="1" ht="12">
      <c r="A432" s="13"/>
      <c r="B432" s="236"/>
      <c r="C432" s="237"/>
      <c r="D432" s="232" t="s">
        <v>166</v>
      </c>
      <c r="E432" s="238" t="s">
        <v>19</v>
      </c>
      <c r="F432" s="239" t="s">
        <v>1897</v>
      </c>
      <c r="G432" s="237"/>
      <c r="H432" s="240">
        <v>2</v>
      </c>
      <c r="I432" s="241"/>
      <c r="J432" s="237"/>
      <c r="K432" s="237"/>
      <c r="L432" s="242"/>
      <c r="M432" s="243"/>
      <c r="N432" s="244"/>
      <c r="O432" s="244"/>
      <c r="P432" s="244"/>
      <c r="Q432" s="244"/>
      <c r="R432" s="244"/>
      <c r="S432" s="244"/>
      <c r="T432" s="245"/>
      <c r="U432" s="13"/>
      <c r="V432" s="13"/>
      <c r="W432" s="13"/>
      <c r="X432" s="13"/>
      <c r="Y432" s="13"/>
      <c r="Z432" s="13"/>
      <c r="AA432" s="13"/>
      <c r="AB432" s="13"/>
      <c r="AC432" s="13"/>
      <c r="AD432" s="13"/>
      <c r="AE432" s="13"/>
      <c r="AT432" s="246" t="s">
        <v>166</v>
      </c>
      <c r="AU432" s="246" t="s">
        <v>82</v>
      </c>
      <c r="AV432" s="13" t="s">
        <v>85</v>
      </c>
      <c r="AW432" s="13" t="s">
        <v>34</v>
      </c>
      <c r="AX432" s="13" t="s">
        <v>82</v>
      </c>
      <c r="AY432" s="246" t="s">
        <v>158</v>
      </c>
    </row>
    <row r="433" spans="1:65" s="2" customFormat="1" ht="21.75" customHeight="1">
      <c r="A433" s="38"/>
      <c r="B433" s="39"/>
      <c r="C433" s="219" t="s">
        <v>746</v>
      </c>
      <c r="D433" s="219" t="s">
        <v>159</v>
      </c>
      <c r="E433" s="220" t="s">
        <v>785</v>
      </c>
      <c r="F433" s="221" t="s">
        <v>786</v>
      </c>
      <c r="G433" s="222" t="s">
        <v>202</v>
      </c>
      <c r="H433" s="223">
        <v>3</v>
      </c>
      <c r="I433" s="224"/>
      <c r="J433" s="225">
        <f>ROUND(I433*H433,2)</f>
        <v>0</v>
      </c>
      <c r="K433" s="221" t="s">
        <v>213</v>
      </c>
      <c r="L433" s="44"/>
      <c r="M433" s="226" t="s">
        <v>19</v>
      </c>
      <c r="N433" s="227" t="s">
        <v>45</v>
      </c>
      <c r="O433" s="84"/>
      <c r="P433" s="228">
        <f>O433*H433</f>
        <v>0</v>
      </c>
      <c r="Q433" s="228">
        <v>0</v>
      </c>
      <c r="R433" s="228">
        <f>Q433*H433</f>
        <v>0</v>
      </c>
      <c r="S433" s="228">
        <v>0</v>
      </c>
      <c r="T433" s="229">
        <f>S433*H433</f>
        <v>0</v>
      </c>
      <c r="U433" s="38"/>
      <c r="V433" s="38"/>
      <c r="W433" s="38"/>
      <c r="X433" s="38"/>
      <c r="Y433" s="38"/>
      <c r="Z433" s="38"/>
      <c r="AA433" s="38"/>
      <c r="AB433" s="38"/>
      <c r="AC433" s="38"/>
      <c r="AD433" s="38"/>
      <c r="AE433" s="38"/>
      <c r="AR433" s="230" t="s">
        <v>236</v>
      </c>
      <c r="AT433" s="230" t="s">
        <v>159</v>
      </c>
      <c r="AU433" s="230" t="s">
        <v>82</v>
      </c>
      <c r="AY433" s="17" t="s">
        <v>158</v>
      </c>
      <c r="BE433" s="231">
        <f>IF(N433="základní",J433,0)</f>
        <v>0</v>
      </c>
      <c r="BF433" s="231">
        <f>IF(N433="snížená",J433,0)</f>
        <v>0</v>
      </c>
      <c r="BG433" s="231">
        <f>IF(N433="zákl. přenesená",J433,0)</f>
        <v>0</v>
      </c>
      <c r="BH433" s="231">
        <f>IF(N433="sníž. přenesená",J433,0)</f>
        <v>0</v>
      </c>
      <c r="BI433" s="231">
        <f>IF(N433="nulová",J433,0)</f>
        <v>0</v>
      </c>
      <c r="BJ433" s="17" t="s">
        <v>82</v>
      </c>
      <c r="BK433" s="231">
        <f>ROUND(I433*H433,2)</f>
        <v>0</v>
      </c>
      <c r="BL433" s="17" t="s">
        <v>236</v>
      </c>
      <c r="BM433" s="230" t="s">
        <v>787</v>
      </c>
    </row>
    <row r="434" spans="1:47" s="2" customFormat="1" ht="12">
      <c r="A434" s="38"/>
      <c r="B434" s="39"/>
      <c r="C434" s="40"/>
      <c r="D434" s="232" t="s">
        <v>165</v>
      </c>
      <c r="E434" s="40"/>
      <c r="F434" s="233" t="s">
        <v>786</v>
      </c>
      <c r="G434" s="40"/>
      <c r="H434" s="40"/>
      <c r="I434" s="136"/>
      <c r="J434" s="40"/>
      <c r="K434" s="40"/>
      <c r="L434" s="44"/>
      <c r="M434" s="234"/>
      <c r="N434" s="235"/>
      <c r="O434" s="84"/>
      <c r="P434" s="84"/>
      <c r="Q434" s="84"/>
      <c r="R434" s="84"/>
      <c r="S434" s="84"/>
      <c r="T434" s="85"/>
      <c r="U434" s="38"/>
      <c r="V434" s="38"/>
      <c r="W434" s="38"/>
      <c r="X434" s="38"/>
      <c r="Y434" s="38"/>
      <c r="Z434" s="38"/>
      <c r="AA434" s="38"/>
      <c r="AB434" s="38"/>
      <c r="AC434" s="38"/>
      <c r="AD434" s="38"/>
      <c r="AE434" s="38"/>
      <c r="AT434" s="17" t="s">
        <v>165</v>
      </c>
      <c r="AU434" s="17" t="s">
        <v>82</v>
      </c>
    </row>
    <row r="435" spans="1:65" s="2" customFormat="1" ht="16.5" customHeight="1">
      <c r="A435" s="38"/>
      <c r="B435" s="39"/>
      <c r="C435" s="259" t="s">
        <v>750</v>
      </c>
      <c r="D435" s="259" t="s">
        <v>199</v>
      </c>
      <c r="E435" s="260" t="s">
        <v>789</v>
      </c>
      <c r="F435" s="261" t="s">
        <v>790</v>
      </c>
      <c r="G435" s="262" t="s">
        <v>202</v>
      </c>
      <c r="H435" s="263">
        <v>3</v>
      </c>
      <c r="I435" s="264"/>
      <c r="J435" s="265">
        <f>ROUND(I435*H435,2)</f>
        <v>0</v>
      </c>
      <c r="K435" s="261" t="s">
        <v>19</v>
      </c>
      <c r="L435" s="266"/>
      <c r="M435" s="267" t="s">
        <v>19</v>
      </c>
      <c r="N435" s="268" t="s">
        <v>45</v>
      </c>
      <c r="O435" s="84"/>
      <c r="P435" s="228">
        <f>O435*H435</f>
        <v>0</v>
      </c>
      <c r="Q435" s="228">
        <v>0</v>
      </c>
      <c r="R435" s="228">
        <f>Q435*H435</f>
        <v>0</v>
      </c>
      <c r="S435" s="228">
        <v>0</v>
      </c>
      <c r="T435" s="229">
        <f>S435*H435</f>
        <v>0</v>
      </c>
      <c r="U435" s="38"/>
      <c r="V435" s="38"/>
      <c r="W435" s="38"/>
      <c r="X435" s="38"/>
      <c r="Y435" s="38"/>
      <c r="Z435" s="38"/>
      <c r="AA435" s="38"/>
      <c r="AB435" s="38"/>
      <c r="AC435" s="38"/>
      <c r="AD435" s="38"/>
      <c r="AE435" s="38"/>
      <c r="AR435" s="230" t="s">
        <v>241</v>
      </c>
      <c r="AT435" s="230" t="s">
        <v>199</v>
      </c>
      <c r="AU435" s="230" t="s">
        <v>82</v>
      </c>
      <c r="AY435" s="17" t="s">
        <v>158</v>
      </c>
      <c r="BE435" s="231">
        <f>IF(N435="základní",J435,0)</f>
        <v>0</v>
      </c>
      <c r="BF435" s="231">
        <f>IF(N435="snížená",J435,0)</f>
        <v>0</v>
      </c>
      <c r="BG435" s="231">
        <f>IF(N435="zákl. přenesená",J435,0)</f>
        <v>0</v>
      </c>
      <c r="BH435" s="231">
        <f>IF(N435="sníž. přenesená",J435,0)</f>
        <v>0</v>
      </c>
      <c r="BI435" s="231">
        <f>IF(N435="nulová",J435,0)</f>
        <v>0</v>
      </c>
      <c r="BJ435" s="17" t="s">
        <v>82</v>
      </c>
      <c r="BK435" s="231">
        <f>ROUND(I435*H435,2)</f>
        <v>0</v>
      </c>
      <c r="BL435" s="17" t="s">
        <v>236</v>
      </c>
      <c r="BM435" s="230" t="s">
        <v>791</v>
      </c>
    </row>
    <row r="436" spans="1:47" s="2" customFormat="1" ht="12">
      <c r="A436" s="38"/>
      <c r="B436" s="39"/>
      <c r="C436" s="40"/>
      <c r="D436" s="232" t="s">
        <v>165</v>
      </c>
      <c r="E436" s="40"/>
      <c r="F436" s="233" t="s">
        <v>790</v>
      </c>
      <c r="G436" s="40"/>
      <c r="H436" s="40"/>
      <c r="I436" s="136"/>
      <c r="J436" s="40"/>
      <c r="K436" s="40"/>
      <c r="L436" s="44"/>
      <c r="M436" s="234"/>
      <c r="N436" s="235"/>
      <c r="O436" s="84"/>
      <c r="P436" s="84"/>
      <c r="Q436" s="84"/>
      <c r="R436" s="84"/>
      <c r="S436" s="84"/>
      <c r="T436" s="85"/>
      <c r="U436" s="38"/>
      <c r="V436" s="38"/>
      <c r="W436" s="38"/>
      <c r="X436" s="38"/>
      <c r="Y436" s="38"/>
      <c r="Z436" s="38"/>
      <c r="AA436" s="38"/>
      <c r="AB436" s="38"/>
      <c r="AC436" s="38"/>
      <c r="AD436" s="38"/>
      <c r="AE436" s="38"/>
      <c r="AT436" s="17" t="s">
        <v>165</v>
      </c>
      <c r="AU436" s="17" t="s">
        <v>82</v>
      </c>
    </row>
    <row r="437" spans="1:51" s="13" customFormat="1" ht="12">
      <c r="A437" s="13"/>
      <c r="B437" s="236"/>
      <c r="C437" s="237"/>
      <c r="D437" s="232" t="s">
        <v>166</v>
      </c>
      <c r="E437" s="238" t="s">
        <v>19</v>
      </c>
      <c r="F437" s="239" t="s">
        <v>1902</v>
      </c>
      <c r="G437" s="237"/>
      <c r="H437" s="240">
        <v>3</v>
      </c>
      <c r="I437" s="241"/>
      <c r="J437" s="237"/>
      <c r="K437" s="237"/>
      <c r="L437" s="242"/>
      <c r="M437" s="243"/>
      <c r="N437" s="244"/>
      <c r="O437" s="244"/>
      <c r="P437" s="244"/>
      <c r="Q437" s="244"/>
      <c r="R437" s="244"/>
      <c r="S437" s="244"/>
      <c r="T437" s="245"/>
      <c r="U437" s="13"/>
      <c r="V437" s="13"/>
      <c r="W437" s="13"/>
      <c r="X437" s="13"/>
      <c r="Y437" s="13"/>
      <c r="Z437" s="13"/>
      <c r="AA437" s="13"/>
      <c r="AB437" s="13"/>
      <c r="AC437" s="13"/>
      <c r="AD437" s="13"/>
      <c r="AE437" s="13"/>
      <c r="AT437" s="246" t="s">
        <v>166</v>
      </c>
      <c r="AU437" s="246" t="s">
        <v>82</v>
      </c>
      <c r="AV437" s="13" t="s">
        <v>85</v>
      </c>
      <c r="AW437" s="13" t="s">
        <v>34</v>
      </c>
      <c r="AX437" s="13" t="s">
        <v>82</v>
      </c>
      <c r="AY437" s="246" t="s">
        <v>158</v>
      </c>
    </row>
    <row r="438" spans="1:65" s="2" customFormat="1" ht="21.75" customHeight="1">
      <c r="A438" s="38"/>
      <c r="B438" s="39"/>
      <c r="C438" s="219" t="s">
        <v>755</v>
      </c>
      <c r="D438" s="219" t="s">
        <v>159</v>
      </c>
      <c r="E438" s="220" t="s">
        <v>793</v>
      </c>
      <c r="F438" s="221" t="s">
        <v>794</v>
      </c>
      <c r="G438" s="222" t="s">
        <v>202</v>
      </c>
      <c r="H438" s="223">
        <v>10</v>
      </c>
      <c r="I438" s="224"/>
      <c r="J438" s="225">
        <f>ROUND(I438*H438,2)</f>
        <v>0</v>
      </c>
      <c r="K438" s="221" t="s">
        <v>213</v>
      </c>
      <c r="L438" s="44"/>
      <c r="M438" s="226" t="s">
        <v>19</v>
      </c>
      <c r="N438" s="227" t="s">
        <v>45</v>
      </c>
      <c r="O438" s="84"/>
      <c r="P438" s="228">
        <f>O438*H438</f>
        <v>0</v>
      </c>
      <c r="Q438" s="228">
        <v>0</v>
      </c>
      <c r="R438" s="228">
        <f>Q438*H438</f>
        <v>0</v>
      </c>
      <c r="S438" s="228">
        <v>0</v>
      </c>
      <c r="T438" s="229">
        <f>S438*H438</f>
        <v>0</v>
      </c>
      <c r="U438" s="38"/>
      <c r="V438" s="38"/>
      <c r="W438" s="38"/>
      <c r="X438" s="38"/>
      <c r="Y438" s="38"/>
      <c r="Z438" s="38"/>
      <c r="AA438" s="38"/>
      <c r="AB438" s="38"/>
      <c r="AC438" s="38"/>
      <c r="AD438" s="38"/>
      <c r="AE438" s="38"/>
      <c r="AR438" s="230" t="s">
        <v>236</v>
      </c>
      <c r="AT438" s="230" t="s">
        <v>159</v>
      </c>
      <c r="AU438" s="230" t="s">
        <v>82</v>
      </c>
      <c r="AY438" s="17" t="s">
        <v>158</v>
      </c>
      <c r="BE438" s="231">
        <f>IF(N438="základní",J438,0)</f>
        <v>0</v>
      </c>
      <c r="BF438" s="231">
        <f>IF(N438="snížená",J438,0)</f>
        <v>0</v>
      </c>
      <c r="BG438" s="231">
        <f>IF(N438="zákl. přenesená",J438,0)</f>
        <v>0</v>
      </c>
      <c r="BH438" s="231">
        <f>IF(N438="sníž. přenesená",J438,0)</f>
        <v>0</v>
      </c>
      <c r="BI438" s="231">
        <f>IF(N438="nulová",J438,0)</f>
        <v>0</v>
      </c>
      <c r="BJ438" s="17" t="s">
        <v>82</v>
      </c>
      <c r="BK438" s="231">
        <f>ROUND(I438*H438,2)</f>
        <v>0</v>
      </c>
      <c r="BL438" s="17" t="s">
        <v>236</v>
      </c>
      <c r="BM438" s="230" t="s">
        <v>795</v>
      </c>
    </row>
    <row r="439" spans="1:47" s="2" customFormat="1" ht="12">
      <c r="A439" s="38"/>
      <c r="B439" s="39"/>
      <c r="C439" s="40"/>
      <c r="D439" s="232" t="s">
        <v>165</v>
      </c>
      <c r="E439" s="40"/>
      <c r="F439" s="233" t="s">
        <v>794</v>
      </c>
      <c r="G439" s="40"/>
      <c r="H439" s="40"/>
      <c r="I439" s="136"/>
      <c r="J439" s="40"/>
      <c r="K439" s="40"/>
      <c r="L439" s="44"/>
      <c r="M439" s="234"/>
      <c r="N439" s="235"/>
      <c r="O439" s="84"/>
      <c r="P439" s="84"/>
      <c r="Q439" s="84"/>
      <c r="R439" s="84"/>
      <c r="S439" s="84"/>
      <c r="T439" s="85"/>
      <c r="U439" s="38"/>
      <c r="V439" s="38"/>
      <c r="W439" s="38"/>
      <c r="X439" s="38"/>
      <c r="Y439" s="38"/>
      <c r="Z439" s="38"/>
      <c r="AA439" s="38"/>
      <c r="AB439" s="38"/>
      <c r="AC439" s="38"/>
      <c r="AD439" s="38"/>
      <c r="AE439" s="38"/>
      <c r="AT439" s="17" t="s">
        <v>165</v>
      </c>
      <c r="AU439" s="17" t="s">
        <v>82</v>
      </c>
    </row>
    <row r="440" spans="1:65" s="2" customFormat="1" ht="21.75" customHeight="1">
      <c r="A440" s="38"/>
      <c r="B440" s="39"/>
      <c r="C440" s="259" t="s">
        <v>760</v>
      </c>
      <c r="D440" s="259" t="s">
        <v>199</v>
      </c>
      <c r="E440" s="260" t="s">
        <v>797</v>
      </c>
      <c r="F440" s="261" t="s">
        <v>798</v>
      </c>
      <c r="G440" s="262" t="s">
        <v>202</v>
      </c>
      <c r="H440" s="263">
        <v>10</v>
      </c>
      <c r="I440" s="264"/>
      <c r="J440" s="265">
        <f>ROUND(I440*H440,2)</f>
        <v>0</v>
      </c>
      <c r="K440" s="261" t="s">
        <v>19</v>
      </c>
      <c r="L440" s="266"/>
      <c r="M440" s="267" t="s">
        <v>19</v>
      </c>
      <c r="N440" s="268" t="s">
        <v>45</v>
      </c>
      <c r="O440" s="84"/>
      <c r="P440" s="228">
        <f>O440*H440</f>
        <v>0</v>
      </c>
      <c r="Q440" s="228">
        <v>0</v>
      </c>
      <c r="R440" s="228">
        <f>Q440*H440</f>
        <v>0</v>
      </c>
      <c r="S440" s="228">
        <v>0</v>
      </c>
      <c r="T440" s="229">
        <f>S440*H440</f>
        <v>0</v>
      </c>
      <c r="U440" s="38"/>
      <c r="V440" s="38"/>
      <c r="W440" s="38"/>
      <c r="X440" s="38"/>
      <c r="Y440" s="38"/>
      <c r="Z440" s="38"/>
      <c r="AA440" s="38"/>
      <c r="AB440" s="38"/>
      <c r="AC440" s="38"/>
      <c r="AD440" s="38"/>
      <c r="AE440" s="38"/>
      <c r="AR440" s="230" t="s">
        <v>241</v>
      </c>
      <c r="AT440" s="230" t="s">
        <v>199</v>
      </c>
      <c r="AU440" s="230" t="s">
        <v>82</v>
      </c>
      <c r="AY440" s="17" t="s">
        <v>158</v>
      </c>
      <c r="BE440" s="231">
        <f>IF(N440="základní",J440,0)</f>
        <v>0</v>
      </c>
      <c r="BF440" s="231">
        <f>IF(N440="snížená",J440,0)</f>
        <v>0</v>
      </c>
      <c r="BG440" s="231">
        <f>IF(N440="zákl. přenesená",J440,0)</f>
        <v>0</v>
      </c>
      <c r="BH440" s="231">
        <f>IF(N440="sníž. přenesená",J440,0)</f>
        <v>0</v>
      </c>
      <c r="BI440" s="231">
        <f>IF(N440="nulová",J440,0)</f>
        <v>0</v>
      </c>
      <c r="BJ440" s="17" t="s">
        <v>82</v>
      </c>
      <c r="BK440" s="231">
        <f>ROUND(I440*H440,2)</f>
        <v>0</v>
      </c>
      <c r="BL440" s="17" t="s">
        <v>236</v>
      </c>
      <c r="BM440" s="230" t="s">
        <v>799</v>
      </c>
    </row>
    <row r="441" spans="1:47" s="2" customFormat="1" ht="12">
      <c r="A441" s="38"/>
      <c r="B441" s="39"/>
      <c r="C441" s="40"/>
      <c r="D441" s="232" t="s">
        <v>165</v>
      </c>
      <c r="E441" s="40"/>
      <c r="F441" s="233" t="s">
        <v>798</v>
      </c>
      <c r="G441" s="40"/>
      <c r="H441" s="40"/>
      <c r="I441" s="136"/>
      <c r="J441" s="40"/>
      <c r="K441" s="40"/>
      <c r="L441" s="44"/>
      <c r="M441" s="234"/>
      <c r="N441" s="235"/>
      <c r="O441" s="84"/>
      <c r="P441" s="84"/>
      <c r="Q441" s="84"/>
      <c r="R441" s="84"/>
      <c r="S441" s="84"/>
      <c r="T441" s="85"/>
      <c r="U441" s="38"/>
      <c r="V441" s="38"/>
      <c r="W441" s="38"/>
      <c r="X441" s="38"/>
      <c r="Y441" s="38"/>
      <c r="Z441" s="38"/>
      <c r="AA441" s="38"/>
      <c r="AB441" s="38"/>
      <c r="AC441" s="38"/>
      <c r="AD441" s="38"/>
      <c r="AE441" s="38"/>
      <c r="AT441" s="17" t="s">
        <v>165</v>
      </c>
      <c r="AU441" s="17" t="s">
        <v>82</v>
      </c>
    </row>
    <row r="442" spans="1:51" s="13" customFormat="1" ht="12">
      <c r="A442" s="13"/>
      <c r="B442" s="236"/>
      <c r="C442" s="237"/>
      <c r="D442" s="232" t="s">
        <v>166</v>
      </c>
      <c r="E442" s="238" t="s">
        <v>19</v>
      </c>
      <c r="F442" s="239" t="s">
        <v>1903</v>
      </c>
      <c r="G442" s="237"/>
      <c r="H442" s="240">
        <v>10</v>
      </c>
      <c r="I442" s="241"/>
      <c r="J442" s="237"/>
      <c r="K442" s="237"/>
      <c r="L442" s="242"/>
      <c r="M442" s="243"/>
      <c r="N442" s="244"/>
      <c r="O442" s="244"/>
      <c r="P442" s="244"/>
      <c r="Q442" s="244"/>
      <c r="R442" s="244"/>
      <c r="S442" s="244"/>
      <c r="T442" s="245"/>
      <c r="U442" s="13"/>
      <c r="V442" s="13"/>
      <c r="W442" s="13"/>
      <c r="X442" s="13"/>
      <c r="Y442" s="13"/>
      <c r="Z442" s="13"/>
      <c r="AA442" s="13"/>
      <c r="AB442" s="13"/>
      <c r="AC442" s="13"/>
      <c r="AD442" s="13"/>
      <c r="AE442" s="13"/>
      <c r="AT442" s="246" t="s">
        <v>166</v>
      </c>
      <c r="AU442" s="246" t="s">
        <v>82</v>
      </c>
      <c r="AV442" s="13" t="s">
        <v>85</v>
      </c>
      <c r="AW442" s="13" t="s">
        <v>34</v>
      </c>
      <c r="AX442" s="13" t="s">
        <v>82</v>
      </c>
      <c r="AY442" s="246" t="s">
        <v>158</v>
      </c>
    </row>
    <row r="443" spans="1:65" s="2" customFormat="1" ht="16.5" customHeight="1">
      <c r="A443" s="38"/>
      <c r="B443" s="39"/>
      <c r="C443" s="259" t="s">
        <v>766</v>
      </c>
      <c r="D443" s="259" t="s">
        <v>199</v>
      </c>
      <c r="E443" s="260" t="s">
        <v>802</v>
      </c>
      <c r="F443" s="261" t="s">
        <v>803</v>
      </c>
      <c r="G443" s="262" t="s">
        <v>202</v>
      </c>
      <c r="H443" s="263">
        <v>10</v>
      </c>
      <c r="I443" s="264"/>
      <c r="J443" s="265">
        <f>ROUND(I443*H443,2)</f>
        <v>0</v>
      </c>
      <c r="K443" s="261" t="s">
        <v>19</v>
      </c>
      <c r="L443" s="266"/>
      <c r="M443" s="267" t="s">
        <v>19</v>
      </c>
      <c r="N443" s="268" t="s">
        <v>45</v>
      </c>
      <c r="O443" s="84"/>
      <c r="P443" s="228">
        <f>O443*H443</f>
        <v>0</v>
      </c>
      <c r="Q443" s="228">
        <v>0</v>
      </c>
      <c r="R443" s="228">
        <f>Q443*H443</f>
        <v>0</v>
      </c>
      <c r="S443" s="228">
        <v>0</v>
      </c>
      <c r="T443" s="229">
        <f>S443*H443</f>
        <v>0</v>
      </c>
      <c r="U443" s="38"/>
      <c r="V443" s="38"/>
      <c r="W443" s="38"/>
      <c r="X443" s="38"/>
      <c r="Y443" s="38"/>
      <c r="Z443" s="38"/>
      <c r="AA443" s="38"/>
      <c r="AB443" s="38"/>
      <c r="AC443" s="38"/>
      <c r="AD443" s="38"/>
      <c r="AE443" s="38"/>
      <c r="AR443" s="230" t="s">
        <v>241</v>
      </c>
      <c r="AT443" s="230" t="s">
        <v>199</v>
      </c>
      <c r="AU443" s="230" t="s">
        <v>82</v>
      </c>
      <c r="AY443" s="17" t="s">
        <v>158</v>
      </c>
      <c r="BE443" s="231">
        <f>IF(N443="základní",J443,0)</f>
        <v>0</v>
      </c>
      <c r="BF443" s="231">
        <f>IF(N443="snížená",J443,0)</f>
        <v>0</v>
      </c>
      <c r="BG443" s="231">
        <f>IF(N443="zákl. přenesená",J443,0)</f>
        <v>0</v>
      </c>
      <c r="BH443" s="231">
        <f>IF(N443="sníž. přenesená",J443,0)</f>
        <v>0</v>
      </c>
      <c r="BI443" s="231">
        <f>IF(N443="nulová",J443,0)</f>
        <v>0</v>
      </c>
      <c r="BJ443" s="17" t="s">
        <v>82</v>
      </c>
      <c r="BK443" s="231">
        <f>ROUND(I443*H443,2)</f>
        <v>0</v>
      </c>
      <c r="BL443" s="17" t="s">
        <v>236</v>
      </c>
      <c r="BM443" s="230" t="s">
        <v>804</v>
      </c>
    </row>
    <row r="444" spans="1:47" s="2" customFormat="1" ht="12">
      <c r="A444" s="38"/>
      <c r="B444" s="39"/>
      <c r="C444" s="40"/>
      <c r="D444" s="232" t="s">
        <v>165</v>
      </c>
      <c r="E444" s="40"/>
      <c r="F444" s="233" t="s">
        <v>803</v>
      </c>
      <c r="G444" s="40"/>
      <c r="H444" s="40"/>
      <c r="I444" s="136"/>
      <c r="J444" s="40"/>
      <c r="K444" s="40"/>
      <c r="L444" s="44"/>
      <c r="M444" s="234"/>
      <c r="N444" s="235"/>
      <c r="O444" s="84"/>
      <c r="P444" s="84"/>
      <c r="Q444" s="84"/>
      <c r="R444" s="84"/>
      <c r="S444" s="84"/>
      <c r="T444" s="85"/>
      <c r="U444" s="38"/>
      <c r="V444" s="38"/>
      <c r="W444" s="38"/>
      <c r="X444" s="38"/>
      <c r="Y444" s="38"/>
      <c r="Z444" s="38"/>
      <c r="AA444" s="38"/>
      <c r="AB444" s="38"/>
      <c r="AC444" s="38"/>
      <c r="AD444" s="38"/>
      <c r="AE444" s="38"/>
      <c r="AT444" s="17" t="s">
        <v>165</v>
      </c>
      <c r="AU444" s="17" t="s">
        <v>82</v>
      </c>
    </row>
    <row r="445" spans="1:51" s="13" customFormat="1" ht="12">
      <c r="A445" s="13"/>
      <c r="B445" s="236"/>
      <c r="C445" s="237"/>
      <c r="D445" s="232" t="s">
        <v>166</v>
      </c>
      <c r="E445" s="238" t="s">
        <v>19</v>
      </c>
      <c r="F445" s="239" t="s">
        <v>1903</v>
      </c>
      <c r="G445" s="237"/>
      <c r="H445" s="240">
        <v>10</v>
      </c>
      <c r="I445" s="241"/>
      <c r="J445" s="237"/>
      <c r="K445" s="237"/>
      <c r="L445" s="242"/>
      <c r="M445" s="243"/>
      <c r="N445" s="244"/>
      <c r="O445" s="244"/>
      <c r="P445" s="244"/>
      <c r="Q445" s="244"/>
      <c r="R445" s="244"/>
      <c r="S445" s="244"/>
      <c r="T445" s="245"/>
      <c r="U445" s="13"/>
      <c r="V445" s="13"/>
      <c r="W445" s="13"/>
      <c r="X445" s="13"/>
      <c r="Y445" s="13"/>
      <c r="Z445" s="13"/>
      <c r="AA445" s="13"/>
      <c r="AB445" s="13"/>
      <c r="AC445" s="13"/>
      <c r="AD445" s="13"/>
      <c r="AE445" s="13"/>
      <c r="AT445" s="246" t="s">
        <v>166</v>
      </c>
      <c r="AU445" s="246" t="s">
        <v>82</v>
      </c>
      <c r="AV445" s="13" t="s">
        <v>85</v>
      </c>
      <c r="AW445" s="13" t="s">
        <v>34</v>
      </c>
      <c r="AX445" s="13" t="s">
        <v>82</v>
      </c>
      <c r="AY445" s="246" t="s">
        <v>158</v>
      </c>
    </row>
    <row r="446" spans="1:65" s="2" customFormat="1" ht="16.5" customHeight="1">
      <c r="A446" s="38"/>
      <c r="B446" s="39"/>
      <c r="C446" s="259" t="s">
        <v>771</v>
      </c>
      <c r="D446" s="259" t="s">
        <v>199</v>
      </c>
      <c r="E446" s="260" t="s">
        <v>806</v>
      </c>
      <c r="F446" s="261" t="s">
        <v>807</v>
      </c>
      <c r="G446" s="262" t="s">
        <v>202</v>
      </c>
      <c r="H446" s="263">
        <v>10</v>
      </c>
      <c r="I446" s="264"/>
      <c r="J446" s="265">
        <f>ROUND(I446*H446,2)</f>
        <v>0</v>
      </c>
      <c r="K446" s="261" t="s">
        <v>19</v>
      </c>
      <c r="L446" s="266"/>
      <c r="M446" s="267" t="s">
        <v>19</v>
      </c>
      <c r="N446" s="268" t="s">
        <v>45</v>
      </c>
      <c r="O446" s="84"/>
      <c r="P446" s="228">
        <f>O446*H446</f>
        <v>0</v>
      </c>
      <c r="Q446" s="228">
        <v>0</v>
      </c>
      <c r="R446" s="228">
        <f>Q446*H446</f>
        <v>0</v>
      </c>
      <c r="S446" s="228">
        <v>0</v>
      </c>
      <c r="T446" s="229">
        <f>S446*H446</f>
        <v>0</v>
      </c>
      <c r="U446" s="38"/>
      <c r="V446" s="38"/>
      <c r="W446" s="38"/>
      <c r="X446" s="38"/>
      <c r="Y446" s="38"/>
      <c r="Z446" s="38"/>
      <c r="AA446" s="38"/>
      <c r="AB446" s="38"/>
      <c r="AC446" s="38"/>
      <c r="AD446" s="38"/>
      <c r="AE446" s="38"/>
      <c r="AR446" s="230" t="s">
        <v>241</v>
      </c>
      <c r="AT446" s="230" t="s">
        <v>199</v>
      </c>
      <c r="AU446" s="230" t="s">
        <v>82</v>
      </c>
      <c r="AY446" s="17" t="s">
        <v>158</v>
      </c>
      <c r="BE446" s="231">
        <f>IF(N446="základní",J446,0)</f>
        <v>0</v>
      </c>
      <c r="BF446" s="231">
        <f>IF(N446="snížená",J446,0)</f>
        <v>0</v>
      </c>
      <c r="BG446" s="231">
        <f>IF(N446="zákl. přenesená",J446,0)</f>
        <v>0</v>
      </c>
      <c r="BH446" s="231">
        <f>IF(N446="sníž. přenesená",J446,0)</f>
        <v>0</v>
      </c>
      <c r="BI446" s="231">
        <f>IF(N446="nulová",J446,0)</f>
        <v>0</v>
      </c>
      <c r="BJ446" s="17" t="s">
        <v>82</v>
      </c>
      <c r="BK446" s="231">
        <f>ROUND(I446*H446,2)</f>
        <v>0</v>
      </c>
      <c r="BL446" s="17" t="s">
        <v>236</v>
      </c>
      <c r="BM446" s="230" t="s">
        <v>808</v>
      </c>
    </row>
    <row r="447" spans="1:47" s="2" customFormat="1" ht="12">
      <c r="A447" s="38"/>
      <c r="B447" s="39"/>
      <c r="C447" s="40"/>
      <c r="D447" s="232" t="s">
        <v>165</v>
      </c>
      <c r="E447" s="40"/>
      <c r="F447" s="233" t="s">
        <v>807</v>
      </c>
      <c r="G447" s="40"/>
      <c r="H447" s="40"/>
      <c r="I447" s="136"/>
      <c r="J447" s="40"/>
      <c r="K447" s="40"/>
      <c r="L447" s="44"/>
      <c r="M447" s="234"/>
      <c r="N447" s="235"/>
      <c r="O447" s="84"/>
      <c r="P447" s="84"/>
      <c r="Q447" s="84"/>
      <c r="R447" s="84"/>
      <c r="S447" s="84"/>
      <c r="T447" s="85"/>
      <c r="U447" s="38"/>
      <c r="V447" s="38"/>
      <c r="W447" s="38"/>
      <c r="X447" s="38"/>
      <c r="Y447" s="38"/>
      <c r="Z447" s="38"/>
      <c r="AA447" s="38"/>
      <c r="AB447" s="38"/>
      <c r="AC447" s="38"/>
      <c r="AD447" s="38"/>
      <c r="AE447" s="38"/>
      <c r="AT447" s="17" t="s">
        <v>165</v>
      </c>
      <c r="AU447" s="17" t="s">
        <v>82</v>
      </c>
    </row>
    <row r="448" spans="1:51" s="13" customFormat="1" ht="12">
      <c r="A448" s="13"/>
      <c r="B448" s="236"/>
      <c r="C448" s="237"/>
      <c r="D448" s="232" t="s">
        <v>166</v>
      </c>
      <c r="E448" s="238" t="s">
        <v>19</v>
      </c>
      <c r="F448" s="239" t="s">
        <v>1903</v>
      </c>
      <c r="G448" s="237"/>
      <c r="H448" s="240">
        <v>10</v>
      </c>
      <c r="I448" s="241"/>
      <c r="J448" s="237"/>
      <c r="K448" s="237"/>
      <c r="L448" s="242"/>
      <c r="M448" s="243"/>
      <c r="N448" s="244"/>
      <c r="O448" s="244"/>
      <c r="P448" s="244"/>
      <c r="Q448" s="244"/>
      <c r="R448" s="244"/>
      <c r="S448" s="244"/>
      <c r="T448" s="245"/>
      <c r="U448" s="13"/>
      <c r="V448" s="13"/>
      <c r="W448" s="13"/>
      <c r="X448" s="13"/>
      <c r="Y448" s="13"/>
      <c r="Z448" s="13"/>
      <c r="AA448" s="13"/>
      <c r="AB448" s="13"/>
      <c r="AC448" s="13"/>
      <c r="AD448" s="13"/>
      <c r="AE448" s="13"/>
      <c r="AT448" s="246" t="s">
        <v>166</v>
      </c>
      <c r="AU448" s="246" t="s">
        <v>82</v>
      </c>
      <c r="AV448" s="13" t="s">
        <v>85</v>
      </c>
      <c r="AW448" s="13" t="s">
        <v>34</v>
      </c>
      <c r="AX448" s="13" t="s">
        <v>82</v>
      </c>
      <c r="AY448" s="246" t="s">
        <v>158</v>
      </c>
    </row>
    <row r="449" spans="1:65" s="2" customFormat="1" ht="21.75" customHeight="1">
      <c r="A449" s="38"/>
      <c r="B449" s="39"/>
      <c r="C449" s="219" t="s">
        <v>775</v>
      </c>
      <c r="D449" s="219" t="s">
        <v>159</v>
      </c>
      <c r="E449" s="220" t="s">
        <v>811</v>
      </c>
      <c r="F449" s="221" t="s">
        <v>812</v>
      </c>
      <c r="G449" s="222" t="s">
        <v>202</v>
      </c>
      <c r="H449" s="223">
        <v>10</v>
      </c>
      <c r="I449" s="224"/>
      <c r="J449" s="225">
        <f>ROUND(I449*H449,2)</f>
        <v>0</v>
      </c>
      <c r="K449" s="221" t="s">
        <v>213</v>
      </c>
      <c r="L449" s="44"/>
      <c r="M449" s="226" t="s">
        <v>19</v>
      </c>
      <c r="N449" s="227" t="s">
        <v>45</v>
      </c>
      <c r="O449" s="84"/>
      <c r="P449" s="228">
        <f>O449*H449</f>
        <v>0</v>
      </c>
      <c r="Q449" s="228">
        <v>0</v>
      </c>
      <c r="R449" s="228">
        <f>Q449*H449</f>
        <v>0</v>
      </c>
      <c r="S449" s="228">
        <v>0</v>
      </c>
      <c r="T449" s="229">
        <f>S449*H449</f>
        <v>0</v>
      </c>
      <c r="U449" s="38"/>
      <c r="V449" s="38"/>
      <c r="W449" s="38"/>
      <c r="X449" s="38"/>
      <c r="Y449" s="38"/>
      <c r="Z449" s="38"/>
      <c r="AA449" s="38"/>
      <c r="AB449" s="38"/>
      <c r="AC449" s="38"/>
      <c r="AD449" s="38"/>
      <c r="AE449" s="38"/>
      <c r="AR449" s="230" t="s">
        <v>236</v>
      </c>
      <c r="AT449" s="230" t="s">
        <v>159</v>
      </c>
      <c r="AU449" s="230" t="s">
        <v>82</v>
      </c>
      <c r="AY449" s="17" t="s">
        <v>158</v>
      </c>
      <c r="BE449" s="231">
        <f>IF(N449="základní",J449,0)</f>
        <v>0</v>
      </c>
      <c r="BF449" s="231">
        <f>IF(N449="snížená",J449,0)</f>
        <v>0</v>
      </c>
      <c r="BG449" s="231">
        <f>IF(N449="zákl. přenesená",J449,0)</f>
        <v>0</v>
      </c>
      <c r="BH449" s="231">
        <f>IF(N449="sníž. přenesená",J449,0)</f>
        <v>0</v>
      </c>
      <c r="BI449" s="231">
        <f>IF(N449="nulová",J449,0)</f>
        <v>0</v>
      </c>
      <c r="BJ449" s="17" t="s">
        <v>82</v>
      </c>
      <c r="BK449" s="231">
        <f>ROUND(I449*H449,2)</f>
        <v>0</v>
      </c>
      <c r="BL449" s="17" t="s">
        <v>236</v>
      </c>
      <c r="BM449" s="230" t="s">
        <v>813</v>
      </c>
    </row>
    <row r="450" spans="1:47" s="2" customFormat="1" ht="12">
      <c r="A450" s="38"/>
      <c r="B450" s="39"/>
      <c r="C450" s="40"/>
      <c r="D450" s="232" t="s">
        <v>165</v>
      </c>
      <c r="E450" s="40"/>
      <c r="F450" s="233" t="s">
        <v>812</v>
      </c>
      <c r="G450" s="40"/>
      <c r="H450" s="40"/>
      <c r="I450" s="136"/>
      <c r="J450" s="40"/>
      <c r="K450" s="40"/>
      <c r="L450" s="44"/>
      <c r="M450" s="234"/>
      <c r="N450" s="235"/>
      <c r="O450" s="84"/>
      <c r="P450" s="84"/>
      <c r="Q450" s="84"/>
      <c r="R450" s="84"/>
      <c r="S450" s="84"/>
      <c r="T450" s="85"/>
      <c r="U450" s="38"/>
      <c r="V450" s="38"/>
      <c r="W450" s="38"/>
      <c r="X450" s="38"/>
      <c r="Y450" s="38"/>
      <c r="Z450" s="38"/>
      <c r="AA450" s="38"/>
      <c r="AB450" s="38"/>
      <c r="AC450" s="38"/>
      <c r="AD450" s="38"/>
      <c r="AE450" s="38"/>
      <c r="AT450" s="17" t="s">
        <v>165</v>
      </c>
      <c r="AU450" s="17" t="s">
        <v>82</v>
      </c>
    </row>
    <row r="451" spans="1:65" s="2" customFormat="1" ht="16.5" customHeight="1">
      <c r="A451" s="38"/>
      <c r="B451" s="39"/>
      <c r="C451" s="259" t="s">
        <v>780</v>
      </c>
      <c r="D451" s="259" t="s">
        <v>199</v>
      </c>
      <c r="E451" s="260" t="s">
        <v>815</v>
      </c>
      <c r="F451" s="261" t="s">
        <v>816</v>
      </c>
      <c r="G451" s="262" t="s">
        <v>202</v>
      </c>
      <c r="H451" s="263">
        <v>10</v>
      </c>
      <c r="I451" s="264"/>
      <c r="J451" s="265">
        <f>ROUND(I451*H451,2)</f>
        <v>0</v>
      </c>
      <c r="K451" s="261" t="s">
        <v>19</v>
      </c>
      <c r="L451" s="266"/>
      <c r="M451" s="267" t="s">
        <v>19</v>
      </c>
      <c r="N451" s="268" t="s">
        <v>45</v>
      </c>
      <c r="O451" s="84"/>
      <c r="P451" s="228">
        <f>O451*H451</f>
        <v>0</v>
      </c>
      <c r="Q451" s="228">
        <v>0</v>
      </c>
      <c r="R451" s="228">
        <f>Q451*H451</f>
        <v>0</v>
      </c>
      <c r="S451" s="228">
        <v>0</v>
      </c>
      <c r="T451" s="229">
        <f>S451*H451</f>
        <v>0</v>
      </c>
      <c r="U451" s="38"/>
      <c r="V451" s="38"/>
      <c r="W451" s="38"/>
      <c r="X451" s="38"/>
      <c r="Y451" s="38"/>
      <c r="Z451" s="38"/>
      <c r="AA451" s="38"/>
      <c r="AB451" s="38"/>
      <c r="AC451" s="38"/>
      <c r="AD451" s="38"/>
      <c r="AE451" s="38"/>
      <c r="AR451" s="230" t="s">
        <v>241</v>
      </c>
      <c r="AT451" s="230" t="s">
        <v>199</v>
      </c>
      <c r="AU451" s="230" t="s">
        <v>82</v>
      </c>
      <c r="AY451" s="17" t="s">
        <v>158</v>
      </c>
      <c r="BE451" s="231">
        <f>IF(N451="základní",J451,0)</f>
        <v>0</v>
      </c>
      <c r="BF451" s="231">
        <f>IF(N451="snížená",J451,0)</f>
        <v>0</v>
      </c>
      <c r="BG451" s="231">
        <f>IF(N451="zákl. přenesená",J451,0)</f>
        <v>0</v>
      </c>
      <c r="BH451" s="231">
        <f>IF(N451="sníž. přenesená",J451,0)</f>
        <v>0</v>
      </c>
      <c r="BI451" s="231">
        <f>IF(N451="nulová",J451,0)</f>
        <v>0</v>
      </c>
      <c r="BJ451" s="17" t="s">
        <v>82</v>
      </c>
      <c r="BK451" s="231">
        <f>ROUND(I451*H451,2)</f>
        <v>0</v>
      </c>
      <c r="BL451" s="17" t="s">
        <v>236</v>
      </c>
      <c r="BM451" s="230" t="s">
        <v>817</v>
      </c>
    </row>
    <row r="452" spans="1:47" s="2" customFormat="1" ht="12">
      <c r="A452" s="38"/>
      <c r="B452" s="39"/>
      <c r="C452" s="40"/>
      <c r="D452" s="232" t="s">
        <v>165</v>
      </c>
      <c r="E452" s="40"/>
      <c r="F452" s="233" t="s">
        <v>816</v>
      </c>
      <c r="G452" s="40"/>
      <c r="H452" s="40"/>
      <c r="I452" s="136"/>
      <c r="J452" s="40"/>
      <c r="K452" s="40"/>
      <c r="L452" s="44"/>
      <c r="M452" s="234"/>
      <c r="N452" s="235"/>
      <c r="O452" s="84"/>
      <c r="P452" s="84"/>
      <c r="Q452" s="84"/>
      <c r="R452" s="84"/>
      <c r="S452" s="84"/>
      <c r="T452" s="85"/>
      <c r="U452" s="38"/>
      <c r="V452" s="38"/>
      <c r="W452" s="38"/>
      <c r="X452" s="38"/>
      <c r="Y452" s="38"/>
      <c r="Z452" s="38"/>
      <c r="AA452" s="38"/>
      <c r="AB452" s="38"/>
      <c r="AC452" s="38"/>
      <c r="AD452" s="38"/>
      <c r="AE452" s="38"/>
      <c r="AT452" s="17" t="s">
        <v>165</v>
      </c>
      <c r="AU452" s="17" t="s">
        <v>82</v>
      </c>
    </row>
    <row r="453" spans="1:51" s="13" customFormat="1" ht="12">
      <c r="A453" s="13"/>
      <c r="B453" s="236"/>
      <c r="C453" s="237"/>
      <c r="D453" s="232" t="s">
        <v>166</v>
      </c>
      <c r="E453" s="238" t="s">
        <v>19</v>
      </c>
      <c r="F453" s="239" t="s">
        <v>1903</v>
      </c>
      <c r="G453" s="237"/>
      <c r="H453" s="240">
        <v>10</v>
      </c>
      <c r="I453" s="241"/>
      <c r="J453" s="237"/>
      <c r="K453" s="237"/>
      <c r="L453" s="242"/>
      <c r="M453" s="243"/>
      <c r="N453" s="244"/>
      <c r="O453" s="244"/>
      <c r="P453" s="244"/>
      <c r="Q453" s="244"/>
      <c r="R453" s="244"/>
      <c r="S453" s="244"/>
      <c r="T453" s="245"/>
      <c r="U453" s="13"/>
      <c r="V453" s="13"/>
      <c r="W453" s="13"/>
      <c r="X453" s="13"/>
      <c r="Y453" s="13"/>
      <c r="Z453" s="13"/>
      <c r="AA453" s="13"/>
      <c r="AB453" s="13"/>
      <c r="AC453" s="13"/>
      <c r="AD453" s="13"/>
      <c r="AE453" s="13"/>
      <c r="AT453" s="246" t="s">
        <v>166</v>
      </c>
      <c r="AU453" s="246" t="s">
        <v>82</v>
      </c>
      <c r="AV453" s="13" t="s">
        <v>85</v>
      </c>
      <c r="AW453" s="13" t="s">
        <v>34</v>
      </c>
      <c r="AX453" s="13" t="s">
        <v>82</v>
      </c>
      <c r="AY453" s="246" t="s">
        <v>158</v>
      </c>
    </row>
    <row r="454" spans="1:65" s="2" customFormat="1" ht="21.75" customHeight="1">
      <c r="A454" s="38"/>
      <c r="B454" s="39"/>
      <c r="C454" s="259" t="s">
        <v>784</v>
      </c>
      <c r="D454" s="259" t="s">
        <v>199</v>
      </c>
      <c r="E454" s="260" t="s">
        <v>818</v>
      </c>
      <c r="F454" s="261" t="s">
        <v>819</v>
      </c>
      <c r="G454" s="262" t="s">
        <v>202</v>
      </c>
      <c r="H454" s="263">
        <v>2</v>
      </c>
      <c r="I454" s="264"/>
      <c r="J454" s="265">
        <f>ROUND(I454*H454,2)</f>
        <v>0</v>
      </c>
      <c r="K454" s="261" t="s">
        <v>19</v>
      </c>
      <c r="L454" s="266"/>
      <c r="M454" s="267" t="s">
        <v>19</v>
      </c>
      <c r="N454" s="268" t="s">
        <v>45</v>
      </c>
      <c r="O454" s="84"/>
      <c r="P454" s="228">
        <f>O454*H454</f>
        <v>0</v>
      </c>
      <c r="Q454" s="228">
        <v>0</v>
      </c>
      <c r="R454" s="228">
        <f>Q454*H454</f>
        <v>0</v>
      </c>
      <c r="S454" s="228">
        <v>0</v>
      </c>
      <c r="T454" s="229">
        <f>S454*H454</f>
        <v>0</v>
      </c>
      <c r="U454" s="38"/>
      <c r="V454" s="38"/>
      <c r="W454" s="38"/>
      <c r="X454" s="38"/>
      <c r="Y454" s="38"/>
      <c r="Z454" s="38"/>
      <c r="AA454" s="38"/>
      <c r="AB454" s="38"/>
      <c r="AC454" s="38"/>
      <c r="AD454" s="38"/>
      <c r="AE454" s="38"/>
      <c r="AR454" s="230" t="s">
        <v>241</v>
      </c>
      <c r="AT454" s="230" t="s">
        <v>199</v>
      </c>
      <c r="AU454" s="230" t="s">
        <v>82</v>
      </c>
      <c r="AY454" s="17" t="s">
        <v>158</v>
      </c>
      <c r="BE454" s="231">
        <f>IF(N454="základní",J454,0)</f>
        <v>0</v>
      </c>
      <c r="BF454" s="231">
        <f>IF(N454="snížená",J454,0)</f>
        <v>0</v>
      </c>
      <c r="BG454" s="231">
        <f>IF(N454="zákl. přenesená",J454,0)</f>
        <v>0</v>
      </c>
      <c r="BH454" s="231">
        <f>IF(N454="sníž. přenesená",J454,0)</f>
        <v>0</v>
      </c>
      <c r="BI454" s="231">
        <f>IF(N454="nulová",J454,0)</f>
        <v>0</v>
      </c>
      <c r="BJ454" s="17" t="s">
        <v>82</v>
      </c>
      <c r="BK454" s="231">
        <f>ROUND(I454*H454,2)</f>
        <v>0</v>
      </c>
      <c r="BL454" s="17" t="s">
        <v>236</v>
      </c>
      <c r="BM454" s="230" t="s">
        <v>820</v>
      </c>
    </row>
    <row r="455" spans="1:47" s="2" customFormat="1" ht="12">
      <c r="A455" s="38"/>
      <c r="B455" s="39"/>
      <c r="C455" s="40"/>
      <c r="D455" s="232" t="s">
        <v>165</v>
      </c>
      <c r="E455" s="40"/>
      <c r="F455" s="233" t="s">
        <v>819</v>
      </c>
      <c r="G455" s="40"/>
      <c r="H455" s="40"/>
      <c r="I455" s="136"/>
      <c r="J455" s="40"/>
      <c r="K455" s="40"/>
      <c r="L455" s="44"/>
      <c r="M455" s="234"/>
      <c r="N455" s="235"/>
      <c r="O455" s="84"/>
      <c r="P455" s="84"/>
      <c r="Q455" s="84"/>
      <c r="R455" s="84"/>
      <c r="S455" s="84"/>
      <c r="T455" s="85"/>
      <c r="U455" s="38"/>
      <c r="V455" s="38"/>
      <c r="W455" s="38"/>
      <c r="X455" s="38"/>
      <c r="Y455" s="38"/>
      <c r="Z455" s="38"/>
      <c r="AA455" s="38"/>
      <c r="AB455" s="38"/>
      <c r="AC455" s="38"/>
      <c r="AD455" s="38"/>
      <c r="AE455" s="38"/>
      <c r="AT455" s="17" t="s">
        <v>165</v>
      </c>
      <c r="AU455" s="17" t="s">
        <v>82</v>
      </c>
    </row>
    <row r="456" spans="1:65" s="2" customFormat="1" ht="16.5" customHeight="1">
      <c r="A456" s="38"/>
      <c r="B456" s="39"/>
      <c r="C456" s="259" t="s">
        <v>788</v>
      </c>
      <c r="D456" s="259" t="s">
        <v>199</v>
      </c>
      <c r="E456" s="260" t="s">
        <v>822</v>
      </c>
      <c r="F456" s="261" t="s">
        <v>823</v>
      </c>
      <c r="G456" s="262" t="s">
        <v>202</v>
      </c>
      <c r="H456" s="263">
        <v>2</v>
      </c>
      <c r="I456" s="264"/>
      <c r="J456" s="265">
        <f>ROUND(I456*H456,2)</f>
        <v>0</v>
      </c>
      <c r="K456" s="261" t="s">
        <v>19</v>
      </c>
      <c r="L456" s="266"/>
      <c r="M456" s="267" t="s">
        <v>19</v>
      </c>
      <c r="N456" s="268" t="s">
        <v>45</v>
      </c>
      <c r="O456" s="84"/>
      <c r="P456" s="228">
        <f>O456*H456</f>
        <v>0</v>
      </c>
      <c r="Q456" s="228">
        <v>0</v>
      </c>
      <c r="R456" s="228">
        <f>Q456*H456</f>
        <v>0</v>
      </c>
      <c r="S456" s="228">
        <v>0</v>
      </c>
      <c r="T456" s="229">
        <f>S456*H456</f>
        <v>0</v>
      </c>
      <c r="U456" s="38"/>
      <c r="V456" s="38"/>
      <c r="W456" s="38"/>
      <c r="X456" s="38"/>
      <c r="Y456" s="38"/>
      <c r="Z456" s="38"/>
      <c r="AA456" s="38"/>
      <c r="AB456" s="38"/>
      <c r="AC456" s="38"/>
      <c r="AD456" s="38"/>
      <c r="AE456" s="38"/>
      <c r="AR456" s="230" t="s">
        <v>241</v>
      </c>
      <c r="AT456" s="230" t="s">
        <v>199</v>
      </c>
      <c r="AU456" s="230" t="s">
        <v>82</v>
      </c>
      <c r="AY456" s="17" t="s">
        <v>158</v>
      </c>
      <c r="BE456" s="231">
        <f>IF(N456="základní",J456,0)</f>
        <v>0</v>
      </c>
      <c r="BF456" s="231">
        <f>IF(N456="snížená",J456,0)</f>
        <v>0</v>
      </c>
      <c r="BG456" s="231">
        <f>IF(N456="zákl. přenesená",J456,0)</f>
        <v>0</v>
      </c>
      <c r="BH456" s="231">
        <f>IF(N456="sníž. přenesená",J456,0)</f>
        <v>0</v>
      </c>
      <c r="BI456" s="231">
        <f>IF(N456="nulová",J456,0)</f>
        <v>0</v>
      </c>
      <c r="BJ456" s="17" t="s">
        <v>82</v>
      </c>
      <c r="BK456" s="231">
        <f>ROUND(I456*H456,2)</f>
        <v>0</v>
      </c>
      <c r="BL456" s="17" t="s">
        <v>236</v>
      </c>
      <c r="BM456" s="230" t="s">
        <v>824</v>
      </c>
    </row>
    <row r="457" spans="1:47" s="2" customFormat="1" ht="12">
      <c r="A457" s="38"/>
      <c r="B457" s="39"/>
      <c r="C457" s="40"/>
      <c r="D457" s="232" t="s">
        <v>165</v>
      </c>
      <c r="E457" s="40"/>
      <c r="F457" s="233" t="s">
        <v>823</v>
      </c>
      <c r="G457" s="40"/>
      <c r="H457" s="40"/>
      <c r="I457" s="136"/>
      <c r="J457" s="40"/>
      <c r="K457" s="40"/>
      <c r="L457" s="44"/>
      <c r="M457" s="234"/>
      <c r="N457" s="235"/>
      <c r="O457" s="84"/>
      <c r="P457" s="84"/>
      <c r="Q457" s="84"/>
      <c r="R457" s="84"/>
      <c r="S457" s="84"/>
      <c r="T457" s="85"/>
      <c r="U457" s="38"/>
      <c r="V457" s="38"/>
      <c r="W457" s="38"/>
      <c r="X457" s="38"/>
      <c r="Y457" s="38"/>
      <c r="Z457" s="38"/>
      <c r="AA457" s="38"/>
      <c r="AB457" s="38"/>
      <c r="AC457" s="38"/>
      <c r="AD457" s="38"/>
      <c r="AE457" s="38"/>
      <c r="AT457" s="17" t="s">
        <v>165</v>
      </c>
      <c r="AU457" s="17" t="s">
        <v>82</v>
      </c>
    </row>
    <row r="458" spans="1:51" s="13" customFormat="1" ht="12">
      <c r="A458" s="13"/>
      <c r="B458" s="236"/>
      <c r="C458" s="237"/>
      <c r="D458" s="232" t="s">
        <v>166</v>
      </c>
      <c r="E458" s="238" t="s">
        <v>19</v>
      </c>
      <c r="F458" s="239" t="s">
        <v>1904</v>
      </c>
      <c r="G458" s="237"/>
      <c r="H458" s="240">
        <v>2</v>
      </c>
      <c r="I458" s="241"/>
      <c r="J458" s="237"/>
      <c r="K458" s="237"/>
      <c r="L458" s="242"/>
      <c r="M458" s="243"/>
      <c r="N458" s="244"/>
      <c r="O458" s="244"/>
      <c r="P458" s="244"/>
      <c r="Q458" s="244"/>
      <c r="R458" s="244"/>
      <c r="S458" s="244"/>
      <c r="T458" s="245"/>
      <c r="U458" s="13"/>
      <c r="V458" s="13"/>
      <c r="W458" s="13"/>
      <c r="X458" s="13"/>
      <c r="Y458" s="13"/>
      <c r="Z458" s="13"/>
      <c r="AA458" s="13"/>
      <c r="AB458" s="13"/>
      <c r="AC458" s="13"/>
      <c r="AD458" s="13"/>
      <c r="AE458" s="13"/>
      <c r="AT458" s="246" t="s">
        <v>166</v>
      </c>
      <c r="AU458" s="246" t="s">
        <v>82</v>
      </c>
      <c r="AV458" s="13" t="s">
        <v>85</v>
      </c>
      <c r="AW458" s="13" t="s">
        <v>34</v>
      </c>
      <c r="AX458" s="13" t="s">
        <v>82</v>
      </c>
      <c r="AY458" s="246" t="s">
        <v>158</v>
      </c>
    </row>
    <row r="459" spans="1:65" s="2" customFormat="1" ht="16.5" customHeight="1">
      <c r="A459" s="38"/>
      <c r="B459" s="39"/>
      <c r="C459" s="219" t="s">
        <v>792</v>
      </c>
      <c r="D459" s="219" t="s">
        <v>159</v>
      </c>
      <c r="E459" s="220" t="s">
        <v>827</v>
      </c>
      <c r="F459" s="221" t="s">
        <v>828</v>
      </c>
      <c r="G459" s="222" t="s">
        <v>202</v>
      </c>
      <c r="H459" s="223">
        <v>10</v>
      </c>
      <c r="I459" s="224"/>
      <c r="J459" s="225">
        <f>ROUND(I459*H459,2)</f>
        <v>0</v>
      </c>
      <c r="K459" s="221" t="s">
        <v>19</v>
      </c>
      <c r="L459" s="44"/>
      <c r="M459" s="226" t="s">
        <v>19</v>
      </c>
      <c r="N459" s="227" t="s">
        <v>45</v>
      </c>
      <c r="O459" s="84"/>
      <c r="P459" s="228">
        <f>O459*H459</f>
        <v>0</v>
      </c>
      <c r="Q459" s="228">
        <v>0</v>
      </c>
      <c r="R459" s="228">
        <f>Q459*H459</f>
        <v>0</v>
      </c>
      <c r="S459" s="228">
        <v>0</v>
      </c>
      <c r="T459" s="229">
        <f>S459*H459</f>
        <v>0</v>
      </c>
      <c r="U459" s="38"/>
      <c r="V459" s="38"/>
      <c r="W459" s="38"/>
      <c r="X459" s="38"/>
      <c r="Y459" s="38"/>
      <c r="Z459" s="38"/>
      <c r="AA459" s="38"/>
      <c r="AB459" s="38"/>
      <c r="AC459" s="38"/>
      <c r="AD459" s="38"/>
      <c r="AE459" s="38"/>
      <c r="AR459" s="230" t="s">
        <v>236</v>
      </c>
      <c r="AT459" s="230" t="s">
        <v>159</v>
      </c>
      <c r="AU459" s="230" t="s">
        <v>82</v>
      </c>
      <c r="AY459" s="17" t="s">
        <v>158</v>
      </c>
      <c r="BE459" s="231">
        <f>IF(N459="základní",J459,0)</f>
        <v>0</v>
      </c>
      <c r="BF459" s="231">
        <f>IF(N459="snížená",J459,0)</f>
        <v>0</v>
      </c>
      <c r="BG459" s="231">
        <f>IF(N459="zákl. přenesená",J459,0)</f>
        <v>0</v>
      </c>
      <c r="BH459" s="231">
        <f>IF(N459="sníž. přenesená",J459,0)</f>
        <v>0</v>
      </c>
      <c r="BI459" s="231">
        <f>IF(N459="nulová",J459,0)</f>
        <v>0</v>
      </c>
      <c r="BJ459" s="17" t="s">
        <v>82</v>
      </c>
      <c r="BK459" s="231">
        <f>ROUND(I459*H459,2)</f>
        <v>0</v>
      </c>
      <c r="BL459" s="17" t="s">
        <v>236</v>
      </c>
      <c r="BM459" s="230" t="s">
        <v>829</v>
      </c>
    </row>
    <row r="460" spans="1:47" s="2" customFormat="1" ht="12">
      <c r="A460" s="38"/>
      <c r="B460" s="39"/>
      <c r="C460" s="40"/>
      <c r="D460" s="232" t="s">
        <v>165</v>
      </c>
      <c r="E460" s="40"/>
      <c r="F460" s="233" t="s">
        <v>828</v>
      </c>
      <c r="G460" s="40"/>
      <c r="H460" s="40"/>
      <c r="I460" s="136"/>
      <c r="J460" s="40"/>
      <c r="K460" s="40"/>
      <c r="L460" s="44"/>
      <c r="M460" s="234"/>
      <c r="N460" s="235"/>
      <c r="O460" s="84"/>
      <c r="P460" s="84"/>
      <c r="Q460" s="84"/>
      <c r="R460" s="84"/>
      <c r="S460" s="84"/>
      <c r="T460" s="85"/>
      <c r="U460" s="38"/>
      <c r="V460" s="38"/>
      <c r="W460" s="38"/>
      <c r="X460" s="38"/>
      <c r="Y460" s="38"/>
      <c r="Z460" s="38"/>
      <c r="AA460" s="38"/>
      <c r="AB460" s="38"/>
      <c r="AC460" s="38"/>
      <c r="AD460" s="38"/>
      <c r="AE460" s="38"/>
      <c r="AT460" s="17" t="s">
        <v>165</v>
      </c>
      <c r="AU460" s="17" t="s">
        <v>82</v>
      </c>
    </row>
    <row r="461" spans="1:65" s="2" customFormat="1" ht="16.5" customHeight="1">
      <c r="A461" s="38"/>
      <c r="B461" s="39"/>
      <c r="C461" s="259" t="s">
        <v>796</v>
      </c>
      <c r="D461" s="259" t="s">
        <v>199</v>
      </c>
      <c r="E461" s="260" t="s">
        <v>831</v>
      </c>
      <c r="F461" s="261" t="s">
        <v>832</v>
      </c>
      <c r="G461" s="262" t="s">
        <v>202</v>
      </c>
      <c r="H461" s="263">
        <v>10</v>
      </c>
      <c r="I461" s="264"/>
      <c r="J461" s="265">
        <f>ROUND(I461*H461,2)</f>
        <v>0</v>
      </c>
      <c r="K461" s="261" t="s">
        <v>19</v>
      </c>
      <c r="L461" s="266"/>
      <c r="M461" s="267" t="s">
        <v>19</v>
      </c>
      <c r="N461" s="268" t="s">
        <v>45</v>
      </c>
      <c r="O461" s="84"/>
      <c r="P461" s="228">
        <f>O461*H461</f>
        <v>0</v>
      </c>
      <c r="Q461" s="228">
        <v>0</v>
      </c>
      <c r="R461" s="228">
        <f>Q461*H461</f>
        <v>0</v>
      </c>
      <c r="S461" s="228">
        <v>0</v>
      </c>
      <c r="T461" s="229">
        <f>S461*H461</f>
        <v>0</v>
      </c>
      <c r="U461" s="38"/>
      <c r="V461" s="38"/>
      <c r="W461" s="38"/>
      <c r="X461" s="38"/>
      <c r="Y461" s="38"/>
      <c r="Z461" s="38"/>
      <c r="AA461" s="38"/>
      <c r="AB461" s="38"/>
      <c r="AC461" s="38"/>
      <c r="AD461" s="38"/>
      <c r="AE461" s="38"/>
      <c r="AR461" s="230" t="s">
        <v>241</v>
      </c>
      <c r="AT461" s="230" t="s">
        <v>199</v>
      </c>
      <c r="AU461" s="230" t="s">
        <v>82</v>
      </c>
      <c r="AY461" s="17" t="s">
        <v>158</v>
      </c>
      <c r="BE461" s="231">
        <f>IF(N461="základní",J461,0)</f>
        <v>0</v>
      </c>
      <c r="BF461" s="231">
        <f>IF(N461="snížená",J461,0)</f>
        <v>0</v>
      </c>
      <c r="BG461" s="231">
        <f>IF(N461="zákl. přenesená",J461,0)</f>
        <v>0</v>
      </c>
      <c r="BH461" s="231">
        <f>IF(N461="sníž. přenesená",J461,0)</f>
        <v>0</v>
      </c>
      <c r="BI461" s="231">
        <f>IF(N461="nulová",J461,0)</f>
        <v>0</v>
      </c>
      <c r="BJ461" s="17" t="s">
        <v>82</v>
      </c>
      <c r="BK461" s="231">
        <f>ROUND(I461*H461,2)</f>
        <v>0</v>
      </c>
      <c r="BL461" s="17" t="s">
        <v>236</v>
      </c>
      <c r="BM461" s="230" t="s">
        <v>833</v>
      </c>
    </row>
    <row r="462" spans="1:47" s="2" customFormat="1" ht="12">
      <c r="A462" s="38"/>
      <c r="B462" s="39"/>
      <c r="C462" s="40"/>
      <c r="D462" s="232" t="s">
        <v>165</v>
      </c>
      <c r="E462" s="40"/>
      <c r="F462" s="233" t="s">
        <v>832</v>
      </c>
      <c r="G462" s="40"/>
      <c r="H462" s="40"/>
      <c r="I462" s="136"/>
      <c r="J462" s="40"/>
      <c r="K462" s="40"/>
      <c r="L462" s="44"/>
      <c r="M462" s="234"/>
      <c r="N462" s="235"/>
      <c r="O462" s="84"/>
      <c r="P462" s="84"/>
      <c r="Q462" s="84"/>
      <c r="R462" s="84"/>
      <c r="S462" s="84"/>
      <c r="T462" s="85"/>
      <c r="U462" s="38"/>
      <c r="V462" s="38"/>
      <c r="W462" s="38"/>
      <c r="X462" s="38"/>
      <c r="Y462" s="38"/>
      <c r="Z462" s="38"/>
      <c r="AA462" s="38"/>
      <c r="AB462" s="38"/>
      <c r="AC462" s="38"/>
      <c r="AD462" s="38"/>
      <c r="AE462" s="38"/>
      <c r="AT462" s="17" t="s">
        <v>165</v>
      </c>
      <c r="AU462" s="17" t="s">
        <v>82</v>
      </c>
    </row>
    <row r="463" spans="1:51" s="13" customFormat="1" ht="12">
      <c r="A463" s="13"/>
      <c r="B463" s="236"/>
      <c r="C463" s="237"/>
      <c r="D463" s="232" t="s">
        <v>166</v>
      </c>
      <c r="E463" s="238" t="s">
        <v>19</v>
      </c>
      <c r="F463" s="239" t="s">
        <v>1903</v>
      </c>
      <c r="G463" s="237"/>
      <c r="H463" s="240">
        <v>10</v>
      </c>
      <c r="I463" s="241"/>
      <c r="J463" s="237"/>
      <c r="K463" s="237"/>
      <c r="L463" s="242"/>
      <c r="M463" s="243"/>
      <c r="N463" s="244"/>
      <c r="O463" s="244"/>
      <c r="P463" s="244"/>
      <c r="Q463" s="244"/>
      <c r="R463" s="244"/>
      <c r="S463" s="244"/>
      <c r="T463" s="245"/>
      <c r="U463" s="13"/>
      <c r="V463" s="13"/>
      <c r="W463" s="13"/>
      <c r="X463" s="13"/>
      <c r="Y463" s="13"/>
      <c r="Z463" s="13"/>
      <c r="AA463" s="13"/>
      <c r="AB463" s="13"/>
      <c r="AC463" s="13"/>
      <c r="AD463" s="13"/>
      <c r="AE463" s="13"/>
      <c r="AT463" s="246" t="s">
        <v>166</v>
      </c>
      <c r="AU463" s="246" t="s">
        <v>82</v>
      </c>
      <c r="AV463" s="13" t="s">
        <v>85</v>
      </c>
      <c r="AW463" s="13" t="s">
        <v>34</v>
      </c>
      <c r="AX463" s="13" t="s">
        <v>82</v>
      </c>
      <c r="AY463" s="246" t="s">
        <v>158</v>
      </c>
    </row>
    <row r="464" spans="1:65" s="2" customFormat="1" ht="21.75" customHeight="1">
      <c r="A464" s="38"/>
      <c r="B464" s="39"/>
      <c r="C464" s="219" t="s">
        <v>801</v>
      </c>
      <c r="D464" s="219" t="s">
        <v>159</v>
      </c>
      <c r="E464" s="220" t="s">
        <v>836</v>
      </c>
      <c r="F464" s="221" t="s">
        <v>837</v>
      </c>
      <c r="G464" s="222" t="s">
        <v>202</v>
      </c>
      <c r="H464" s="223">
        <v>4</v>
      </c>
      <c r="I464" s="224"/>
      <c r="J464" s="225">
        <f>ROUND(I464*H464,2)</f>
        <v>0</v>
      </c>
      <c r="K464" s="221" t="s">
        <v>213</v>
      </c>
      <c r="L464" s="44"/>
      <c r="M464" s="226" t="s">
        <v>19</v>
      </c>
      <c r="N464" s="227" t="s">
        <v>45</v>
      </c>
      <c r="O464" s="84"/>
      <c r="P464" s="228">
        <f>O464*H464</f>
        <v>0</v>
      </c>
      <c r="Q464" s="228">
        <v>0</v>
      </c>
      <c r="R464" s="228">
        <f>Q464*H464</f>
        <v>0</v>
      </c>
      <c r="S464" s="228">
        <v>0</v>
      </c>
      <c r="T464" s="229">
        <f>S464*H464</f>
        <v>0</v>
      </c>
      <c r="U464" s="38"/>
      <c r="V464" s="38"/>
      <c r="W464" s="38"/>
      <c r="X464" s="38"/>
      <c r="Y464" s="38"/>
      <c r="Z464" s="38"/>
      <c r="AA464" s="38"/>
      <c r="AB464" s="38"/>
      <c r="AC464" s="38"/>
      <c r="AD464" s="38"/>
      <c r="AE464" s="38"/>
      <c r="AR464" s="230" t="s">
        <v>236</v>
      </c>
      <c r="AT464" s="230" t="s">
        <v>159</v>
      </c>
      <c r="AU464" s="230" t="s">
        <v>82</v>
      </c>
      <c r="AY464" s="17" t="s">
        <v>158</v>
      </c>
      <c r="BE464" s="231">
        <f>IF(N464="základní",J464,0)</f>
        <v>0</v>
      </c>
      <c r="BF464" s="231">
        <f>IF(N464="snížená",J464,0)</f>
        <v>0</v>
      </c>
      <c r="BG464" s="231">
        <f>IF(N464="zákl. přenesená",J464,0)</f>
        <v>0</v>
      </c>
      <c r="BH464" s="231">
        <f>IF(N464="sníž. přenesená",J464,0)</f>
        <v>0</v>
      </c>
      <c r="BI464" s="231">
        <f>IF(N464="nulová",J464,0)</f>
        <v>0</v>
      </c>
      <c r="BJ464" s="17" t="s">
        <v>82</v>
      </c>
      <c r="BK464" s="231">
        <f>ROUND(I464*H464,2)</f>
        <v>0</v>
      </c>
      <c r="BL464" s="17" t="s">
        <v>236</v>
      </c>
      <c r="BM464" s="230" t="s">
        <v>838</v>
      </c>
    </row>
    <row r="465" spans="1:47" s="2" customFormat="1" ht="12">
      <c r="A465" s="38"/>
      <c r="B465" s="39"/>
      <c r="C465" s="40"/>
      <c r="D465" s="232" t="s">
        <v>165</v>
      </c>
      <c r="E465" s="40"/>
      <c r="F465" s="233" t="s">
        <v>837</v>
      </c>
      <c r="G465" s="40"/>
      <c r="H465" s="40"/>
      <c r="I465" s="136"/>
      <c r="J465" s="40"/>
      <c r="K465" s="40"/>
      <c r="L465" s="44"/>
      <c r="M465" s="234"/>
      <c r="N465" s="235"/>
      <c r="O465" s="84"/>
      <c r="P465" s="84"/>
      <c r="Q465" s="84"/>
      <c r="R465" s="84"/>
      <c r="S465" s="84"/>
      <c r="T465" s="85"/>
      <c r="U465" s="38"/>
      <c r="V465" s="38"/>
      <c r="W465" s="38"/>
      <c r="X465" s="38"/>
      <c r="Y465" s="38"/>
      <c r="Z465" s="38"/>
      <c r="AA465" s="38"/>
      <c r="AB465" s="38"/>
      <c r="AC465" s="38"/>
      <c r="AD465" s="38"/>
      <c r="AE465" s="38"/>
      <c r="AT465" s="17" t="s">
        <v>165</v>
      </c>
      <c r="AU465" s="17" t="s">
        <v>82</v>
      </c>
    </row>
    <row r="466" spans="1:65" s="2" customFormat="1" ht="16.5" customHeight="1">
      <c r="A466" s="38"/>
      <c r="B466" s="39"/>
      <c r="C466" s="259" t="s">
        <v>805</v>
      </c>
      <c r="D466" s="259" t="s">
        <v>199</v>
      </c>
      <c r="E466" s="260" t="s">
        <v>840</v>
      </c>
      <c r="F466" s="261" t="s">
        <v>841</v>
      </c>
      <c r="G466" s="262" t="s">
        <v>202</v>
      </c>
      <c r="H466" s="263">
        <v>4</v>
      </c>
      <c r="I466" s="264"/>
      <c r="J466" s="265">
        <f>ROUND(I466*H466,2)</f>
        <v>0</v>
      </c>
      <c r="K466" s="261" t="s">
        <v>19</v>
      </c>
      <c r="L466" s="266"/>
      <c r="M466" s="267" t="s">
        <v>19</v>
      </c>
      <c r="N466" s="268" t="s">
        <v>45</v>
      </c>
      <c r="O466" s="84"/>
      <c r="P466" s="228">
        <f>O466*H466</f>
        <v>0</v>
      </c>
      <c r="Q466" s="228">
        <v>0</v>
      </c>
      <c r="R466" s="228">
        <f>Q466*H466</f>
        <v>0</v>
      </c>
      <c r="S466" s="228">
        <v>0</v>
      </c>
      <c r="T466" s="229">
        <f>S466*H466</f>
        <v>0</v>
      </c>
      <c r="U466" s="38"/>
      <c r="V466" s="38"/>
      <c r="W466" s="38"/>
      <c r="X466" s="38"/>
      <c r="Y466" s="38"/>
      <c r="Z466" s="38"/>
      <c r="AA466" s="38"/>
      <c r="AB466" s="38"/>
      <c r="AC466" s="38"/>
      <c r="AD466" s="38"/>
      <c r="AE466" s="38"/>
      <c r="AR466" s="230" t="s">
        <v>241</v>
      </c>
      <c r="AT466" s="230" t="s">
        <v>199</v>
      </c>
      <c r="AU466" s="230" t="s">
        <v>82</v>
      </c>
      <c r="AY466" s="17" t="s">
        <v>158</v>
      </c>
      <c r="BE466" s="231">
        <f>IF(N466="základní",J466,0)</f>
        <v>0</v>
      </c>
      <c r="BF466" s="231">
        <f>IF(N466="snížená",J466,0)</f>
        <v>0</v>
      </c>
      <c r="BG466" s="231">
        <f>IF(N466="zákl. přenesená",J466,0)</f>
        <v>0</v>
      </c>
      <c r="BH466" s="231">
        <f>IF(N466="sníž. přenesená",J466,0)</f>
        <v>0</v>
      </c>
      <c r="BI466" s="231">
        <f>IF(N466="nulová",J466,0)</f>
        <v>0</v>
      </c>
      <c r="BJ466" s="17" t="s">
        <v>82</v>
      </c>
      <c r="BK466" s="231">
        <f>ROUND(I466*H466,2)</f>
        <v>0</v>
      </c>
      <c r="BL466" s="17" t="s">
        <v>236</v>
      </c>
      <c r="BM466" s="230" t="s">
        <v>842</v>
      </c>
    </row>
    <row r="467" spans="1:47" s="2" customFormat="1" ht="12">
      <c r="A467" s="38"/>
      <c r="B467" s="39"/>
      <c r="C467" s="40"/>
      <c r="D467" s="232" t="s">
        <v>165</v>
      </c>
      <c r="E467" s="40"/>
      <c r="F467" s="233" t="s">
        <v>841</v>
      </c>
      <c r="G467" s="40"/>
      <c r="H467" s="40"/>
      <c r="I467" s="136"/>
      <c r="J467" s="40"/>
      <c r="K467" s="40"/>
      <c r="L467" s="44"/>
      <c r="M467" s="234"/>
      <c r="N467" s="235"/>
      <c r="O467" s="84"/>
      <c r="P467" s="84"/>
      <c r="Q467" s="84"/>
      <c r="R467" s="84"/>
      <c r="S467" s="84"/>
      <c r="T467" s="85"/>
      <c r="U467" s="38"/>
      <c r="V467" s="38"/>
      <c r="W467" s="38"/>
      <c r="X467" s="38"/>
      <c r="Y467" s="38"/>
      <c r="Z467" s="38"/>
      <c r="AA467" s="38"/>
      <c r="AB467" s="38"/>
      <c r="AC467" s="38"/>
      <c r="AD467" s="38"/>
      <c r="AE467" s="38"/>
      <c r="AT467" s="17" t="s">
        <v>165</v>
      </c>
      <c r="AU467" s="17" t="s">
        <v>82</v>
      </c>
    </row>
    <row r="468" spans="1:51" s="13" customFormat="1" ht="12">
      <c r="A468" s="13"/>
      <c r="B468" s="236"/>
      <c r="C468" s="237"/>
      <c r="D468" s="232" t="s">
        <v>166</v>
      </c>
      <c r="E468" s="238" t="s">
        <v>19</v>
      </c>
      <c r="F468" s="239" t="s">
        <v>1894</v>
      </c>
      <c r="G468" s="237"/>
      <c r="H468" s="240">
        <v>4</v>
      </c>
      <c r="I468" s="241"/>
      <c r="J468" s="237"/>
      <c r="K468" s="237"/>
      <c r="L468" s="242"/>
      <c r="M468" s="243"/>
      <c r="N468" s="244"/>
      <c r="O468" s="244"/>
      <c r="P468" s="244"/>
      <c r="Q468" s="244"/>
      <c r="R468" s="244"/>
      <c r="S468" s="244"/>
      <c r="T468" s="245"/>
      <c r="U468" s="13"/>
      <c r="V468" s="13"/>
      <c r="W468" s="13"/>
      <c r="X468" s="13"/>
      <c r="Y468" s="13"/>
      <c r="Z468" s="13"/>
      <c r="AA468" s="13"/>
      <c r="AB468" s="13"/>
      <c r="AC468" s="13"/>
      <c r="AD468" s="13"/>
      <c r="AE468" s="13"/>
      <c r="AT468" s="246" t="s">
        <v>166</v>
      </c>
      <c r="AU468" s="246" t="s">
        <v>82</v>
      </c>
      <c r="AV468" s="13" t="s">
        <v>85</v>
      </c>
      <c r="AW468" s="13" t="s">
        <v>34</v>
      </c>
      <c r="AX468" s="13" t="s">
        <v>82</v>
      </c>
      <c r="AY468" s="246" t="s">
        <v>158</v>
      </c>
    </row>
    <row r="469" spans="1:65" s="2" customFormat="1" ht="21.75" customHeight="1">
      <c r="A469" s="38"/>
      <c r="B469" s="39"/>
      <c r="C469" s="259" t="s">
        <v>810</v>
      </c>
      <c r="D469" s="259" t="s">
        <v>199</v>
      </c>
      <c r="E469" s="260" t="s">
        <v>844</v>
      </c>
      <c r="F469" s="261" t="s">
        <v>845</v>
      </c>
      <c r="G469" s="262" t="s">
        <v>202</v>
      </c>
      <c r="H469" s="263">
        <v>9</v>
      </c>
      <c r="I469" s="264"/>
      <c r="J469" s="265">
        <f>ROUND(I469*H469,2)</f>
        <v>0</v>
      </c>
      <c r="K469" s="261" t="s">
        <v>19</v>
      </c>
      <c r="L469" s="266"/>
      <c r="M469" s="267" t="s">
        <v>19</v>
      </c>
      <c r="N469" s="268" t="s">
        <v>45</v>
      </c>
      <c r="O469" s="84"/>
      <c r="P469" s="228">
        <f>O469*H469</f>
        <v>0</v>
      </c>
      <c r="Q469" s="228">
        <v>0</v>
      </c>
      <c r="R469" s="228">
        <f>Q469*H469</f>
        <v>0</v>
      </c>
      <c r="S469" s="228">
        <v>0</v>
      </c>
      <c r="T469" s="229">
        <f>S469*H469</f>
        <v>0</v>
      </c>
      <c r="U469" s="38"/>
      <c r="V469" s="38"/>
      <c r="W469" s="38"/>
      <c r="X469" s="38"/>
      <c r="Y469" s="38"/>
      <c r="Z469" s="38"/>
      <c r="AA469" s="38"/>
      <c r="AB469" s="38"/>
      <c r="AC469" s="38"/>
      <c r="AD469" s="38"/>
      <c r="AE469" s="38"/>
      <c r="AR469" s="230" t="s">
        <v>241</v>
      </c>
      <c r="AT469" s="230" t="s">
        <v>199</v>
      </c>
      <c r="AU469" s="230" t="s">
        <v>82</v>
      </c>
      <c r="AY469" s="17" t="s">
        <v>158</v>
      </c>
      <c r="BE469" s="231">
        <f>IF(N469="základní",J469,0)</f>
        <v>0</v>
      </c>
      <c r="BF469" s="231">
        <f>IF(N469="snížená",J469,0)</f>
        <v>0</v>
      </c>
      <c r="BG469" s="231">
        <f>IF(N469="zákl. přenesená",J469,0)</f>
        <v>0</v>
      </c>
      <c r="BH469" s="231">
        <f>IF(N469="sníž. přenesená",J469,0)</f>
        <v>0</v>
      </c>
      <c r="BI469" s="231">
        <f>IF(N469="nulová",J469,0)</f>
        <v>0</v>
      </c>
      <c r="BJ469" s="17" t="s">
        <v>82</v>
      </c>
      <c r="BK469" s="231">
        <f>ROUND(I469*H469,2)</f>
        <v>0</v>
      </c>
      <c r="BL469" s="17" t="s">
        <v>236</v>
      </c>
      <c r="BM469" s="230" t="s">
        <v>846</v>
      </c>
    </row>
    <row r="470" spans="1:47" s="2" customFormat="1" ht="12">
      <c r="A470" s="38"/>
      <c r="B470" s="39"/>
      <c r="C470" s="40"/>
      <c r="D470" s="232" t="s">
        <v>165</v>
      </c>
      <c r="E470" s="40"/>
      <c r="F470" s="233" t="s">
        <v>845</v>
      </c>
      <c r="G470" s="40"/>
      <c r="H470" s="40"/>
      <c r="I470" s="136"/>
      <c r="J470" s="40"/>
      <c r="K470" s="40"/>
      <c r="L470" s="44"/>
      <c r="M470" s="234"/>
      <c r="N470" s="235"/>
      <c r="O470" s="84"/>
      <c r="P470" s="84"/>
      <c r="Q470" s="84"/>
      <c r="R470" s="84"/>
      <c r="S470" s="84"/>
      <c r="T470" s="85"/>
      <c r="U470" s="38"/>
      <c r="V470" s="38"/>
      <c r="W470" s="38"/>
      <c r="X470" s="38"/>
      <c r="Y470" s="38"/>
      <c r="Z470" s="38"/>
      <c r="AA470" s="38"/>
      <c r="AB470" s="38"/>
      <c r="AC470" s="38"/>
      <c r="AD470" s="38"/>
      <c r="AE470" s="38"/>
      <c r="AT470" s="17" t="s">
        <v>165</v>
      </c>
      <c r="AU470" s="17" t="s">
        <v>82</v>
      </c>
    </row>
    <row r="471" spans="1:65" s="2" customFormat="1" ht="21.75" customHeight="1">
      <c r="A471" s="38"/>
      <c r="B471" s="39"/>
      <c r="C471" s="219" t="s">
        <v>814</v>
      </c>
      <c r="D471" s="219" t="s">
        <v>159</v>
      </c>
      <c r="E471" s="220" t="s">
        <v>848</v>
      </c>
      <c r="F471" s="221" t="s">
        <v>849</v>
      </c>
      <c r="G471" s="222" t="s">
        <v>202</v>
      </c>
      <c r="H471" s="223">
        <v>5</v>
      </c>
      <c r="I471" s="224"/>
      <c r="J471" s="225">
        <f>ROUND(I471*H471,2)</f>
        <v>0</v>
      </c>
      <c r="K471" s="221" t="s">
        <v>213</v>
      </c>
      <c r="L471" s="44"/>
      <c r="M471" s="226" t="s">
        <v>19</v>
      </c>
      <c r="N471" s="227" t="s">
        <v>45</v>
      </c>
      <c r="O471" s="84"/>
      <c r="P471" s="228">
        <f>O471*H471</f>
        <v>0</v>
      </c>
      <c r="Q471" s="228">
        <v>0</v>
      </c>
      <c r="R471" s="228">
        <f>Q471*H471</f>
        <v>0</v>
      </c>
      <c r="S471" s="228">
        <v>0</v>
      </c>
      <c r="T471" s="229">
        <f>S471*H471</f>
        <v>0</v>
      </c>
      <c r="U471" s="38"/>
      <c r="V471" s="38"/>
      <c r="W471" s="38"/>
      <c r="X471" s="38"/>
      <c r="Y471" s="38"/>
      <c r="Z471" s="38"/>
      <c r="AA471" s="38"/>
      <c r="AB471" s="38"/>
      <c r="AC471" s="38"/>
      <c r="AD471" s="38"/>
      <c r="AE471" s="38"/>
      <c r="AR471" s="230" t="s">
        <v>236</v>
      </c>
      <c r="AT471" s="230" t="s">
        <v>159</v>
      </c>
      <c r="AU471" s="230" t="s">
        <v>82</v>
      </c>
      <c r="AY471" s="17" t="s">
        <v>158</v>
      </c>
      <c r="BE471" s="231">
        <f>IF(N471="základní",J471,0)</f>
        <v>0</v>
      </c>
      <c r="BF471" s="231">
        <f>IF(N471="snížená",J471,0)</f>
        <v>0</v>
      </c>
      <c r="BG471" s="231">
        <f>IF(N471="zákl. přenesená",J471,0)</f>
        <v>0</v>
      </c>
      <c r="BH471" s="231">
        <f>IF(N471="sníž. přenesená",J471,0)</f>
        <v>0</v>
      </c>
      <c r="BI471" s="231">
        <f>IF(N471="nulová",J471,0)</f>
        <v>0</v>
      </c>
      <c r="BJ471" s="17" t="s">
        <v>82</v>
      </c>
      <c r="BK471" s="231">
        <f>ROUND(I471*H471,2)</f>
        <v>0</v>
      </c>
      <c r="BL471" s="17" t="s">
        <v>236</v>
      </c>
      <c r="BM471" s="230" t="s">
        <v>850</v>
      </c>
    </row>
    <row r="472" spans="1:47" s="2" customFormat="1" ht="12">
      <c r="A472" s="38"/>
      <c r="B472" s="39"/>
      <c r="C472" s="40"/>
      <c r="D472" s="232" t="s">
        <v>165</v>
      </c>
      <c r="E472" s="40"/>
      <c r="F472" s="233" t="s">
        <v>849</v>
      </c>
      <c r="G472" s="40"/>
      <c r="H472" s="40"/>
      <c r="I472" s="136"/>
      <c r="J472" s="40"/>
      <c r="K472" s="40"/>
      <c r="L472" s="44"/>
      <c r="M472" s="234"/>
      <c r="N472" s="235"/>
      <c r="O472" s="84"/>
      <c r="P472" s="84"/>
      <c r="Q472" s="84"/>
      <c r="R472" s="84"/>
      <c r="S472" s="84"/>
      <c r="T472" s="85"/>
      <c r="U472" s="38"/>
      <c r="V472" s="38"/>
      <c r="W472" s="38"/>
      <c r="X472" s="38"/>
      <c r="Y472" s="38"/>
      <c r="Z472" s="38"/>
      <c r="AA472" s="38"/>
      <c r="AB472" s="38"/>
      <c r="AC472" s="38"/>
      <c r="AD472" s="38"/>
      <c r="AE472" s="38"/>
      <c r="AT472" s="17" t="s">
        <v>165</v>
      </c>
      <c r="AU472" s="17" t="s">
        <v>82</v>
      </c>
    </row>
    <row r="473" spans="1:51" s="13" customFormat="1" ht="12">
      <c r="A473" s="13"/>
      <c r="B473" s="236"/>
      <c r="C473" s="237"/>
      <c r="D473" s="232" t="s">
        <v>166</v>
      </c>
      <c r="E473" s="238" t="s">
        <v>19</v>
      </c>
      <c r="F473" s="239" t="s">
        <v>1905</v>
      </c>
      <c r="G473" s="237"/>
      <c r="H473" s="240">
        <v>5</v>
      </c>
      <c r="I473" s="241"/>
      <c r="J473" s="237"/>
      <c r="K473" s="237"/>
      <c r="L473" s="242"/>
      <c r="M473" s="243"/>
      <c r="N473" s="244"/>
      <c r="O473" s="244"/>
      <c r="P473" s="244"/>
      <c r="Q473" s="244"/>
      <c r="R473" s="244"/>
      <c r="S473" s="244"/>
      <c r="T473" s="245"/>
      <c r="U473" s="13"/>
      <c r="V473" s="13"/>
      <c r="W473" s="13"/>
      <c r="X473" s="13"/>
      <c r="Y473" s="13"/>
      <c r="Z473" s="13"/>
      <c r="AA473" s="13"/>
      <c r="AB473" s="13"/>
      <c r="AC473" s="13"/>
      <c r="AD473" s="13"/>
      <c r="AE473" s="13"/>
      <c r="AT473" s="246" t="s">
        <v>166</v>
      </c>
      <c r="AU473" s="246" t="s">
        <v>82</v>
      </c>
      <c r="AV473" s="13" t="s">
        <v>85</v>
      </c>
      <c r="AW473" s="13" t="s">
        <v>34</v>
      </c>
      <c r="AX473" s="13" t="s">
        <v>82</v>
      </c>
      <c r="AY473" s="246" t="s">
        <v>158</v>
      </c>
    </row>
    <row r="474" spans="1:65" s="2" customFormat="1" ht="21.75" customHeight="1">
      <c r="A474" s="38"/>
      <c r="B474" s="39"/>
      <c r="C474" s="219" t="s">
        <v>255</v>
      </c>
      <c r="D474" s="219" t="s">
        <v>159</v>
      </c>
      <c r="E474" s="220" t="s">
        <v>853</v>
      </c>
      <c r="F474" s="221" t="s">
        <v>854</v>
      </c>
      <c r="G474" s="222" t="s">
        <v>202</v>
      </c>
      <c r="H474" s="223">
        <v>4</v>
      </c>
      <c r="I474" s="224"/>
      <c r="J474" s="225">
        <f>ROUND(I474*H474,2)</f>
        <v>0</v>
      </c>
      <c r="K474" s="221" t="s">
        <v>213</v>
      </c>
      <c r="L474" s="44"/>
      <c r="M474" s="226" t="s">
        <v>19</v>
      </c>
      <c r="N474" s="227" t="s">
        <v>45</v>
      </c>
      <c r="O474" s="84"/>
      <c r="P474" s="228">
        <f>O474*H474</f>
        <v>0</v>
      </c>
      <c r="Q474" s="228">
        <v>0</v>
      </c>
      <c r="R474" s="228">
        <f>Q474*H474</f>
        <v>0</v>
      </c>
      <c r="S474" s="228">
        <v>0</v>
      </c>
      <c r="T474" s="229">
        <f>S474*H474</f>
        <v>0</v>
      </c>
      <c r="U474" s="38"/>
      <c r="V474" s="38"/>
      <c r="W474" s="38"/>
      <c r="X474" s="38"/>
      <c r="Y474" s="38"/>
      <c r="Z474" s="38"/>
      <c r="AA474" s="38"/>
      <c r="AB474" s="38"/>
      <c r="AC474" s="38"/>
      <c r="AD474" s="38"/>
      <c r="AE474" s="38"/>
      <c r="AR474" s="230" t="s">
        <v>236</v>
      </c>
      <c r="AT474" s="230" t="s">
        <v>159</v>
      </c>
      <c r="AU474" s="230" t="s">
        <v>82</v>
      </c>
      <c r="AY474" s="17" t="s">
        <v>158</v>
      </c>
      <c r="BE474" s="231">
        <f>IF(N474="základní",J474,0)</f>
        <v>0</v>
      </c>
      <c r="BF474" s="231">
        <f>IF(N474="snížená",J474,0)</f>
        <v>0</v>
      </c>
      <c r="BG474" s="231">
        <f>IF(N474="zákl. přenesená",J474,0)</f>
        <v>0</v>
      </c>
      <c r="BH474" s="231">
        <f>IF(N474="sníž. přenesená",J474,0)</f>
        <v>0</v>
      </c>
      <c r="BI474" s="231">
        <f>IF(N474="nulová",J474,0)</f>
        <v>0</v>
      </c>
      <c r="BJ474" s="17" t="s">
        <v>82</v>
      </c>
      <c r="BK474" s="231">
        <f>ROUND(I474*H474,2)</f>
        <v>0</v>
      </c>
      <c r="BL474" s="17" t="s">
        <v>236</v>
      </c>
      <c r="BM474" s="230" t="s">
        <v>855</v>
      </c>
    </row>
    <row r="475" spans="1:47" s="2" customFormat="1" ht="12">
      <c r="A475" s="38"/>
      <c r="B475" s="39"/>
      <c r="C475" s="40"/>
      <c r="D475" s="232" t="s">
        <v>165</v>
      </c>
      <c r="E475" s="40"/>
      <c r="F475" s="233" t="s">
        <v>854</v>
      </c>
      <c r="G475" s="40"/>
      <c r="H475" s="40"/>
      <c r="I475" s="136"/>
      <c r="J475" s="40"/>
      <c r="K475" s="40"/>
      <c r="L475" s="44"/>
      <c r="M475" s="234"/>
      <c r="N475" s="235"/>
      <c r="O475" s="84"/>
      <c r="P475" s="84"/>
      <c r="Q475" s="84"/>
      <c r="R475" s="84"/>
      <c r="S475" s="84"/>
      <c r="T475" s="85"/>
      <c r="U475" s="38"/>
      <c r="V475" s="38"/>
      <c r="W475" s="38"/>
      <c r="X475" s="38"/>
      <c r="Y475" s="38"/>
      <c r="Z475" s="38"/>
      <c r="AA475" s="38"/>
      <c r="AB475" s="38"/>
      <c r="AC475" s="38"/>
      <c r="AD475" s="38"/>
      <c r="AE475" s="38"/>
      <c r="AT475" s="17" t="s">
        <v>165</v>
      </c>
      <c r="AU475" s="17" t="s">
        <v>82</v>
      </c>
    </row>
    <row r="476" spans="1:51" s="13" customFormat="1" ht="12">
      <c r="A476" s="13"/>
      <c r="B476" s="236"/>
      <c r="C476" s="237"/>
      <c r="D476" s="232" t="s">
        <v>166</v>
      </c>
      <c r="E476" s="238" t="s">
        <v>19</v>
      </c>
      <c r="F476" s="239" t="s">
        <v>1894</v>
      </c>
      <c r="G476" s="237"/>
      <c r="H476" s="240">
        <v>4</v>
      </c>
      <c r="I476" s="241"/>
      <c r="J476" s="237"/>
      <c r="K476" s="237"/>
      <c r="L476" s="242"/>
      <c r="M476" s="243"/>
      <c r="N476" s="244"/>
      <c r="O476" s="244"/>
      <c r="P476" s="244"/>
      <c r="Q476" s="244"/>
      <c r="R476" s="244"/>
      <c r="S476" s="244"/>
      <c r="T476" s="245"/>
      <c r="U476" s="13"/>
      <c r="V476" s="13"/>
      <c r="W476" s="13"/>
      <c r="X476" s="13"/>
      <c r="Y476" s="13"/>
      <c r="Z476" s="13"/>
      <c r="AA476" s="13"/>
      <c r="AB476" s="13"/>
      <c r="AC476" s="13"/>
      <c r="AD476" s="13"/>
      <c r="AE476" s="13"/>
      <c r="AT476" s="246" t="s">
        <v>166</v>
      </c>
      <c r="AU476" s="246" t="s">
        <v>82</v>
      </c>
      <c r="AV476" s="13" t="s">
        <v>85</v>
      </c>
      <c r="AW476" s="13" t="s">
        <v>34</v>
      </c>
      <c r="AX476" s="13" t="s">
        <v>82</v>
      </c>
      <c r="AY476" s="246" t="s">
        <v>158</v>
      </c>
    </row>
    <row r="477" spans="1:65" s="2" customFormat="1" ht="16.5" customHeight="1">
      <c r="A477" s="38"/>
      <c r="B477" s="39"/>
      <c r="C477" s="259" t="s">
        <v>821</v>
      </c>
      <c r="D477" s="259" t="s">
        <v>199</v>
      </c>
      <c r="E477" s="260" t="s">
        <v>1906</v>
      </c>
      <c r="F477" s="261" t="s">
        <v>1907</v>
      </c>
      <c r="G477" s="262" t="s">
        <v>202</v>
      </c>
      <c r="H477" s="263">
        <v>3</v>
      </c>
      <c r="I477" s="264"/>
      <c r="J477" s="265">
        <f>ROUND(I477*H477,2)</f>
        <v>0</v>
      </c>
      <c r="K477" s="261" t="s">
        <v>19</v>
      </c>
      <c r="L477" s="266"/>
      <c r="M477" s="267" t="s">
        <v>19</v>
      </c>
      <c r="N477" s="268" t="s">
        <v>45</v>
      </c>
      <c r="O477" s="84"/>
      <c r="P477" s="228">
        <f>O477*H477</f>
        <v>0</v>
      </c>
      <c r="Q477" s="228">
        <v>0</v>
      </c>
      <c r="R477" s="228">
        <f>Q477*H477</f>
        <v>0</v>
      </c>
      <c r="S477" s="228">
        <v>0</v>
      </c>
      <c r="T477" s="229">
        <f>S477*H477</f>
        <v>0</v>
      </c>
      <c r="U477" s="38"/>
      <c r="V477" s="38"/>
      <c r="W477" s="38"/>
      <c r="X477" s="38"/>
      <c r="Y477" s="38"/>
      <c r="Z477" s="38"/>
      <c r="AA477" s="38"/>
      <c r="AB477" s="38"/>
      <c r="AC477" s="38"/>
      <c r="AD477" s="38"/>
      <c r="AE477" s="38"/>
      <c r="AR477" s="230" t="s">
        <v>241</v>
      </c>
      <c r="AT477" s="230" t="s">
        <v>199</v>
      </c>
      <c r="AU477" s="230" t="s">
        <v>82</v>
      </c>
      <c r="AY477" s="17" t="s">
        <v>158</v>
      </c>
      <c r="BE477" s="231">
        <f>IF(N477="základní",J477,0)</f>
        <v>0</v>
      </c>
      <c r="BF477" s="231">
        <f>IF(N477="snížená",J477,0)</f>
        <v>0</v>
      </c>
      <c r="BG477" s="231">
        <f>IF(N477="zákl. přenesená",J477,0)</f>
        <v>0</v>
      </c>
      <c r="BH477" s="231">
        <f>IF(N477="sníž. přenesená",J477,0)</f>
        <v>0</v>
      </c>
      <c r="BI477" s="231">
        <f>IF(N477="nulová",J477,0)</f>
        <v>0</v>
      </c>
      <c r="BJ477" s="17" t="s">
        <v>82</v>
      </c>
      <c r="BK477" s="231">
        <f>ROUND(I477*H477,2)</f>
        <v>0</v>
      </c>
      <c r="BL477" s="17" t="s">
        <v>236</v>
      </c>
      <c r="BM477" s="230" t="s">
        <v>1908</v>
      </c>
    </row>
    <row r="478" spans="1:47" s="2" customFormat="1" ht="12">
      <c r="A478" s="38"/>
      <c r="B478" s="39"/>
      <c r="C478" s="40"/>
      <c r="D478" s="232" t="s">
        <v>165</v>
      </c>
      <c r="E478" s="40"/>
      <c r="F478" s="233" t="s">
        <v>1907</v>
      </c>
      <c r="G478" s="40"/>
      <c r="H478" s="40"/>
      <c r="I478" s="136"/>
      <c r="J478" s="40"/>
      <c r="K478" s="40"/>
      <c r="L478" s="44"/>
      <c r="M478" s="234"/>
      <c r="N478" s="235"/>
      <c r="O478" s="84"/>
      <c r="P478" s="84"/>
      <c r="Q478" s="84"/>
      <c r="R478" s="84"/>
      <c r="S478" s="84"/>
      <c r="T478" s="85"/>
      <c r="U478" s="38"/>
      <c r="V478" s="38"/>
      <c r="W478" s="38"/>
      <c r="X478" s="38"/>
      <c r="Y478" s="38"/>
      <c r="Z478" s="38"/>
      <c r="AA478" s="38"/>
      <c r="AB478" s="38"/>
      <c r="AC478" s="38"/>
      <c r="AD478" s="38"/>
      <c r="AE478" s="38"/>
      <c r="AT478" s="17" t="s">
        <v>165</v>
      </c>
      <c r="AU478" s="17" t="s">
        <v>82</v>
      </c>
    </row>
    <row r="479" spans="1:51" s="13" customFormat="1" ht="12">
      <c r="A479" s="13"/>
      <c r="B479" s="236"/>
      <c r="C479" s="237"/>
      <c r="D479" s="232" t="s">
        <v>166</v>
      </c>
      <c r="E479" s="238" t="s">
        <v>19</v>
      </c>
      <c r="F479" s="239" t="s">
        <v>1902</v>
      </c>
      <c r="G479" s="237"/>
      <c r="H479" s="240">
        <v>3</v>
      </c>
      <c r="I479" s="241"/>
      <c r="J479" s="237"/>
      <c r="K479" s="237"/>
      <c r="L479" s="242"/>
      <c r="M479" s="243"/>
      <c r="N479" s="244"/>
      <c r="O479" s="244"/>
      <c r="P479" s="244"/>
      <c r="Q479" s="244"/>
      <c r="R479" s="244"/>
      <c r="S479" s="244"/>
      <c r="T479" s="245"/>
      <c r="U479" s="13"/>
      <c r="V479" s="13"/>
      <c r="W479" s="13"/>
      <c r="X479" s="13"/>
      <c r="Y479" s="13"/>
      <c r="Z479" s="13"/>
      <c r="AA479" s="13"/>
      <c r="AB479" s="13"/>
      <c r="AC479" s="13"/>
      <c r="AD479" s="13"/>
      <c r="AE479" s="13"/>
      <c r="AT479" s="246" t="s">
        <v>166</v>
      </c>
      <c r="AU479" s="246" t="s">
        <v>82</v>
      </c>
      <c r="AV479" s="13" t="s">
        <v>85</v>
      </c>
      <c r="AW479" s="13" t="s">
        <v>34</v>
      </c>
      <c r="AX479" s="13" t="s">
        <v>82</v>
      </c>
      <c r="AY479" s="246" t="s">
        <v>158</v>
      </c>
    </row>
    <row r="480" spans="1:65" s="2" customFormat="1" ht="16.5" customHeight="1">
      <c r="A480" s="38"/>
      <c r="B480" s="39"/>
      <c r="C480" s="259" t="s">
        <v>826</v>
      </c>
      <c r="D480" s="259" t="s">
        <v>199</v>
      </c>
      <c r="E480" s="260" t="s">
        <v>861</v>
      </c>
      <c r="F480" s="261" t="s">
        <v>862</v>
      </c>
      <c r="G480" s="262" t="s">
        <v>202</v>
      </c>
      <c r="H480" s="263">
        <v>4</v>
      </c>
      <c r="I480" s="264"/>
      <c r="J480" s="265">
        <f>ROUND(I480*H480,2)</f>
        <v>0</v>
      </c>
      <c r="K480" s="261" t="s">
        <v>19</v>
      </c>
      <c r="L480" s="266"/>
      <c r="M480" s="267" t="s">
        <v>19</v>
      </c>
      <c r="N480" s="268" t="s">
        <v>45</v>
      </c>
      <c r="O480" s="84"/>
      <c r="P480" s="228">
        <f>O480*H480</f>
        <v>0</v>
      </c>
      <c r="Q480" s="228">
        <v>0</v>
      </c>
      <c r="R480" s="228">
        <f>Q480*H480</f>
        <v>0</v>
      </c>
      <c r="S480" s="228">
        <v>0</v>
      </c>
      <c r="T480" s="229">
        <f>S480*H480</f>
        <v>0</v>
      </c>
      <c r="U480" s="38"/>
      <c r="V480" s="38"/>
      <c r="W480" s="38"/>
      <c r="X480" s="38"/>
      <c r="Y480" s="38"/>
      <c r="Z480" s="38"/>
      <c r="AA480" s="38"/>
      <c r="AB480" s="38"/>
      <c r="AC480" s="38"/>
      <c r="AD480" s="38"/>
      <c r="AE480" s="38"/>
      <c r="AR480" s="230" t="s">
        <v>241</v>
      </c>
      <c r="AT480" s="230" t="s">
        <v>199</v>
      </c>
      <c r="AU480" s="230" t="s">
        <v>82</v>
      </c>
      <c r="AY480" s="17" t="s">
        <v>158</v>
      </c>
      <c r="BE480" s="231">
        <f>IF(N480="základní",J480,0)</f>
        <v>0</v>
      </c>
      <c r="BF480" s="231">
        <f>IF(N480="snížená",J480,0)</f>
        <v>0</v>
      </c>
      <c r="BG480" s="231">
        <f>IF(N480="zákl. přenesená",J480,0)</f>
        <v>0</v>
      </c>
      <c r="BH480" s="231">
        <f>IF(N480="sníž. přenesená",J480,0)</f>
        <v>0</v>
      </c>
      <c r="BI480" s="231">
        <f>IF(N480="nulová",J480,0)</f>
        <v>0</v>
      </c>
      <c r="BJ480" s="17" t="s">
        <v>82</v>
      </c>
      <c r="BK480" s="231">
        <f>ROUND(I480*H480,2)</f>
        <v>0</v>
      </c>
      <c r="BL480" s="17" t="s">
        <v>236</v>
      </c>
      <c r="BM480" s="230" t="s">
        <v>863</v>
      </c>
    </row>
    <row r="481" spans="1:47" s="2" customFormat="1" ht="12">
      <c r="A481" s="38"/>
      <c r="B481" s="39"/>
      <c r="C481" s="40"/>
      <c r="D481" s="232" t="s">
        <v>165</v>
      </c>
      <c r="E481" s="40"/>
      <c r="F481" s="233" t="s">
        <v>862</v>
      </c>
      <c r="G481" s="40"/>
      <c r="H481" s="40"/>
      <c r="I481" s="136"/>
      <c r="J481" s="40"/>
      <c r="K481" s="40"/>
      <c r="L481" s="44"/>
      <c r="M481" s="234"/>
      <c r="N481" s="235"/>
      <c r="O481" s="84"/>
      <c r="P481" s="84"/>
      <c r="Q481" s="84"/>
      <c r="R481" s="84"/>
      <c r="S481" s="84"/>
      <c r="T481" s="85"/>
      <c r="U481" s="38"/>
      <c r="V481" s="38"/>
      <c r="W481" s="38"/>
      <c r="X481" s="38"/>
      <c r="Y481" s="38"/>
      <c r="Z481" s="38"/>
      <c r="AA481" s="38"/>
      <c r="AB481" s="38"/>
      <c r="AC481" s="38"/>
      <c r="AD481" s="38"/>
      <c r="AE481" s="38"/>
      <c r="AT481" s="17" t="s">
        <v>165</v>
      </c>
      <c r="AU481" s="17" t="s">
        <v>82</v>
      </c>
    </row>
    <row r="482" spans="1:51" s="13" customFormat="1" ht="12">
      <c r="A482" s="13"/>
      <c r="B482" s="236"/>
      <c r="C482" s="237"/>
      <c r="D482" s="232" t="s">
        <v>166</v>
      </c>
      <c r="E482" s="238" t="s">
        <v>19</v>
      </c>
      <c r="F482" s="239" t="s">
        <v>1894</v>
      </c>
      <c r="G482" s="237"/>
      <c r="H482" s="240">
        <v>4</v>
      </c>
      <c r="I482" s="241"/>
      <c r="J482" s="237"/>
      <c r="K482" s="237"/>
      <c r="L482" s="242"/>
      <c r="M482" s="243"/>
      <c r="N482" s="244"/>
      <c r="O482" s="244"/>
      <c r="P482" s="244"/>
      <c r="Q482" s="244"/>
      <c r="R482" s="244"/>
      <c r="S482" s="244"/>
      <c r="T482" s="245"/>
      <c r="U482" s="13"/>
      <c r="V482" s="13"/>
      <c r="W482" s="13"/>
      <c r="X482" s="13"/>
      <c r="Y482" s="13"/>
      <c r="Z482" s="13"/>
      <c r="AA482" s="13"/>
      <c r="AB482" s="13"/>
      <c r="AC482" s="13"/>
      <c r="AD482" s="13"/>
      <c r="AE482" s="13"/>
      <c r="AT482" s="246" t="s">
        <v>166</v>
      </c>
      <c r="AU482" s="246" t="s">
        <v>82</v>
      </c>
      <c r="AV482" s="13" t="s">
        <v>85</v>
      </c>
      <c r="AW482" s="13" t="s">
        <v>34</v>
      </c>
      <c r="AX482" s="13" t="s">
        <v>82</v>
      </c>
      <c r="AY482" s="246" t="s">
        <v>158</v>
      </c>
    </row>
    <row r="483" spans="1:65" s="2" customFormat="1" ht="16.5" customHeight="1">
      <c r="A483" s="38"/>
      <c r="B483" s="39"/>
      <c r="C483" s="259" t="s">
        <v>830</v>
      </c>
      <c r="D483" s="259" t="s">
        <v>199</v>
      </c>
      <c r="E483" s="260" t="s">
        <v>865</v>
      </c>
      <c r="F483" s="261" t="s">
        <v>866</v>
      </c>
      <c r="G483" s="262" t="s">
        <v>202</v>
      </c>
      <c r="H483" s="263">
        <v>36</v>
      </c>
      <c r="I483" s="264"/>
      <c r="J483" s="265">
        <f>ROUND(I483*H483,2)</f>
        <v>0</v>
      </c>
      <c r="K483" s="261" t="s">
        <v>19</v>
      </c>
      <c r="L483" s="266"/>
      <c r="M483" s="267" t="s">
        <v>19</v>
      </c>
      <c r="N483" s="268" t="s">
        <v>45</v>
      </c>
      <c r="O483" s="84"/>
      <c r="P483" s="228">
        <f>O483*H483</f>
        <v>0</v>
      </c>
      <c r="Q483" s="228">
        <v>0</v>
      </c>
      <c r="R483" s="228">
        <f>Q483*H483</f>
        <v>0</v>
      </c>
      <c r="S483" s="228">
        <v>0</v>
      </c>
      <c r="T483" s="229">
        <f>S483*H483</f>
        <v>0</v>
      </c>
      <c r="U483" s="38"/>
      <c r="V483" s="38"/>
      <c r="W483" s="38"/>
      <c r="X483" s="38"/>
      <c r="Y483" s="38"/>
      <c r="Z483" s="38"/>
      <c r="AA483" s="38"/>
      <c r="AB483" s="38"/>
      <c r="AC483" s="38"/>
      <c r="AD483" s="38"/>
      <c r="AE483" s="38"/>
      <c r="AR483" s="230" t="s">
        <v>241</v>
      </c>
      <c r="AT483" s="230" t="s">
        <v>199</v>
      </c>
      <c r="AU483" s="230" t="s">
        <v>82</v>
      </c>
      <c r="AY483" s="17" t="s">
        <v>158</v>
      </c>
      <c r="BE483" s="231">
        <f>IF(N483="základní",J483,0)</f>
        <v>0</v>
      </c>
      <c r="BF483" s="231">
        <f>IF(N483="snížená",J483,0)</f>
        <v>0</v>
      </c>
      <c r="BG483" s="231">
        <f>IF(N483="zákl. přenesená",J483,0)</f>
        <v>0</v>
      </c>
      <c r="BH483" s="231">
        <f>IF(N483="sníž. přenesená",J483,0)</f>
        <v>0</v>
      </c>
      <c r="BI483" s="231">
        <f>IF(N483="nulová",J483,0)</f>
        <v>0</v>
      </c>
      <c r="BJ483" s="17" t="s">
        <v>82</v>
      </c>
      <c r="BK483" s="231">
        <f>ROUND(I483*H483,2)</f>
        <v>0</v>
      </c>
      <c r="BL483" s="17" t="s">
        <v>236</v>
      </c>
      <c r="BM483" s="230" t="s">
        <v>867</v>
      </c>
    </row>
    <row r="484" spans="1:47" s="2" customFormat="1" ht="12">
      <c r="A484" s="38"/>
      <c r="B484" s="39"/>
      <c r="C484" s="40"/>
      <c r="D484" s="232" t="s">
        <v>165</v>
      </c>
      <c r="E484" s="40"/>
      <c r="F484" s="233" t="s">
        <v>866</v>
      </c>
      <c r="G484" s="40"/>
      <c r="H484" s="40"/>
      <c r="I484" s="136"/>
      <c r="J484" s="40"/>
      <c r="K484" s="40"/>
      <c r="L484" s="44"/>
      <c r="M484" s="234"/>
      <c r="N484" s="235"/>
      <c r="O484" s="84"/>
      <c r="P484" s="84"/>
      <c r="Q484" s="84"/>
      <c r="R484" s="84"/>
      <c r="S484" s="84"/>
      <c r="T484" s="85"/>
      <c r="U484" s="38"/>
      <c r="V484" s="38"/>
      <c r="W484" s="38"/>
      <c r="X484" s="38"/>
      <c r="Y484" s="38"/>
      <c r="Z484" s="38"/>
      <c r="AA484" s="38"/>
      <c r="AB484" s="38"/>
      <c r="AC484" s="38"/>
      <c r="AD484" s="38"/>
      <c r="AE484" s="38"/>
      <c r="AT484" s="17" t="s">
        <v>165</v>
      </c>
      <c r="AU484" s="17" t="s">
        <v>82</v>
      </c>
    </row>
    <row r="485" spans="1:51" s="13" customFormat="1" ht="12">
      <c r="A485" s="13"/>
      <c r="B485" s="236"/>
      <c r="C485" s="237"/>
      <c r="D485" s="232" t="s">
        <v>166</v>
      </c>
      <c r="E485" s="238" t="s">
        <v>19</v>
      </c>
      <c r="F485" s="239" t="s">
        <v>1909</v>
      </c>
      <c r="G485" s="237"/>
      <c r="H485" s="240">
        <v>36</v>
      </c>
      <c r="I485" s="241"/>
      <c r="J485" s="237"/>
      <c r="K485" s="237"/>
      <c r="L485" s="242"/>
      <c r="M485" s="243"/>
      <c r="N485" s="244"/>
      <c r="O485" s="244"/>
      <c r="P485" s="244"/>
      <c r="Q485" s="244"/>
      <c r="R485" s="244"/>
      <c r="S485" s="244"/>
      <c r="T485" s="245"/>
      <c r="U485" s="13"/>
      <c r="V485" s="13"/>
      <c r="W485" s="13"/>
      <c r="X485" s="13"/>
      <c r="Y485" s="13"/>
      <c r="Z485" s="13"/>
      <c r="AA485" s="13"/>
      <c r="AB485" s="13"/>
      <c r="AC485" s="13"/>
      <c r="AD485" s="13"/>
      <c r="AE485" s="13"/>
      <c r="AT485" s="246" t="s">
        <v>166</v>
      </c>
      <c r="AU485" s="246" t="s">
        <v>82</v>
      </c>
      <c r="AV485" s="13" t="s">
        <v>85</v>
      </c>
      <c r="AW485" s="13" t="s">
        <v>34</v>
      </c>
      <c r="AX485" s="13" t="s">
        <v>82</v>
      </c>
      <c r="AY485" s="246" t="s">
        <v>158</v>
      </c>
    </row>
    <row r="486" spans="1:65" s="2" customFormat="1" ht="16.5" customHeight="1">
      <c r="A486" s="38"/>
      <c r="B486" s="39"/>
      <c r="C486" s="259" t="s">
        <v>835</v>
      </c>
      <c r="D486" s="259" t="s">
        <v>199</v>
      </c>
      <c r="E486" s="260" t="s">
        <v>870</v>
      </c>
      <c r="F486" s="261" t="s">
        <v>871</v>
      </c>
      <c r="G486" s="262" t="s">
        <v>202</v>
      </c>
      <c r="H486" s="263">
        <v>33</v>
      </c>
      <c r="I486" s="264"/>
      <c r="J486" s="265">
        <f>ROUND(I486*H486,2)</f>
        <v>0</v>
      </c>
      <c r="K486" s="261" t="s">
        <v>19</v>
      </c>
      <c r="L486" s="266"/>
      <c r="M486" s="267" t="s">
        <v>19</v>
      </c>
      <c r="N486" s="268" t="s">
        <v>45</v>
      </c>
      <c r="O486" s="84"/>
      <c r="P486" s="228">
        <f>O486*H486</f>
        <v>0</v>
      </c>
      <c r="Q486" s="228">
        <v>0</v>
      </c>
      <c r="R486" s="228">
        <f>Q486*H486</f>
        <v>0</v>
      </c>
      <c r="S486" s="228">
        <v>0</v>
      </c>
      <c r="T486" s="229">
        <f>S486*H486</f>
        <v>0</v>
      </c>
      <c r="U486" s="38"/>
      <c r="V486" s="38"/>
      <c r="W486" s="38"/>
      <c r="X486" s="38"/>
      <c r="Y486" s="38"/>
      <c r="Z486" s="38"/>
      <c r="AA486" s="38"/>
      <c r="AB486" s="38"/>
      <c r="AC486" s="38"/>
      <c r="AD486" s="38"/>
      <c r="AE486" s="38"/>
      <c r="AR486" s="230" t="s">
        <v>241</v>
      </c>
      <c r="AT486" s="230" t="s">
        <v>199</v>
      </c>
      <c r="AU486" s="230" t="s">
        <v>82</v>
      </c>
      <c r="AY486" s="17" t="s">
        <v>158</v>
      </c>
      <c r="BE486" s="231">
        <f>IF(N486="základní",J486,0)</f>
        <v>0</v>
      </c>
      <c r="BF486" s="231">
        <f>IF(N486="snížená",J486,0)</f>
        <v>0</v>
      </c>
      <c r="BG486" s="231">
        <f>IF(N486="zákl. přenesená",J486,0)</f>
        <v>0</v>
      </c>
      <c r="BH486" s="231">
        <f>IF(N486="sníž. přenesená",J486,0)</f>
        <v>0</v>
      </c>
      <c r="BI486" s="231">
        <f>IF(N486="nulová",J486,0)</f>
        <v>0</v>
      </c>
      <c r="BJ486" s="17" t="s">
        <v>82</v>
      </c>
      <c r="BK486" s="231">
        <f>ROUND(I486*H486,2)</f>
        <v>0</v>
      </c>
      <c r="BL486" s="17" t="s">
        <v>236</v>
      </c>
      <c r="BM486" s="230" t="s">
        <v>872</v>
      </c>
    </row>
    <row r="487" spans="1:47" s="2" customFormat="1" ht="12">
      <c r="A487" s="38"/>
      <c r="B487" s="39"/>
      <c r="C487" s="40"/>
      <c r="D487" s="232" t="s">
        <v>165</v>
      </c>
      <c r="E487" s="40"/>
      <c r="F487" s="233" t="s">
        <v>871</v>
      </c>
      <c r="G487" s="40"/>
      <c r="H487" s="40"/>
      <c r="I487" s="136"/>
      <c r="J487" s="40"/>
      <c r="K487" s="40"/>
      <c r="L487" s="44"/>
      <c r="M487" s="234"/>
      <c r="N487" s="235"/>
      <c r="O487" s="84"/>
      <c r="P487" s="84"/>
      <c r="Q487" s="84"/>
      <c r="R487" s="84"/>
      <c r="S487" s="84"/>
      <c r="T487" s="85"/>
      <c r="U487" s="38"/>
      <c r="V487" s="38"/>
      <c r="W487" s="38"/>
      <c r="X487" s="38"/>
      <c r="Y487" s="38"/>
      <c r="Z487" s="38"/>
      <c r="AA487" s="38"/>
      <c r="AB487" s="38"/>
      <c r="AC487" s="38"/>
      <c r="AD487" s="38"/>
      <c r="AE487" s="38"/>
      <c r="AT487" s="17" t="s">
        <v>165</v>
      </c>
      <c r="AU487" s="17" t="s">
        <v>82</v>
      </c>
    </row>
    <row r="488" spans="1:51" s="13" customFormat="1" ht="12">
      <c r="A488" s="13"/>
      <c r="B488" s="236"/>
      <c r="C488" s="237"/>
      <c r="D488" s="232" t="s">
        <v>166</v>
      </c>
      <c r="E488" s="238" t="s">
        <v>19</v>
      </c>
      <c r="F488" s="239" t="s">
        <v>1910</v>
      </c>
      <c r="G488" s="237"/>
      <c r="H488" s="240">
        <v>33</v>
      </c>
      <c r="I488" s="241"/>
      <c r="J488" s="237"/>
      <c r="K488" s="237"/>
      <c r="L488" s="242"/>
      <c r="M488" s="243"/>
      <c r="N488" s="244"/>
      <c r="O488" s="244"/>
      <c r="P488" s="244"/>
      <c r="Q488" s="244"/>
      <c r="R488" s="244"/>
      <c r="S488" s="244"/>
      <c r="T488" s="245"/>
      <c r="U488" s="13"/>
      <c r="V488" s="13"/>
      <c r="W488" s="13"/>
      <c r="X488" s="13"/>
      <c r="Y488" s="13"/>
      <c r="Z488" s="13"/>
      <c r="AA488" s="13"/>
      <c r="AB488" s="13"/>
      <c r="AC488" s="13"/>
      <c r="AD488" s="13"/>
      <c r="AE488" s="13"/>
      <c r="AT488" s="246" t="s">
        <v>166</v>
      </c>
      <c r="AU488" s="246" t="s">
        <v>82</v>
      </c>
      <c r="AV488" s="13" t="s">
        <v>85</v>
      </c>
      <c r="AW488" s="13" t="s">
        <v>34</v>
      </c>
      <c r="AX488" s="13" t="s">
        <v>82</v>
      </c>
      <c r="AY488" s="246" t="s">
        <v>158</v>
      </c>
    </row>
    <row r="489" spans="1:65" s="2" customFormat="1" ht="16.5" customHeight="1">
      <c r="A489" s="38"/>
      <c r="B489" s="39"/>
      <c r="C489" s="259" t="s">
        <v>839</v>
      </c>
      <c r="D489" s="259" t="s">
        <v>199</v>
      </c>
      <c r="E489" s="260" t="s">
        <v>875</v>
      </c>
      <c r="F489" s="261" t="s">
        <v>876</v>
      </c>
      <c r="G489" s="262" t="s">
        <v>877</v>
      </c>
      <c r="H489" s="263">
        <v>14</v>
      </c>
      <c r="I489" s="264"/>
      <c r="J489" s="265">
        <f>ROUND(I489*H489,2)</f>
        <v>0</v>
      </c>
      <c r="K489" s="261" t="s">
        <v>19</v>
      </c>
      <c r="L489" s="266"/>
      <c r="M489" s="267" t="s">
        <v>19</v>
      </c>
      <c r="N489" s="268" t="s">
        <v>45</v>
      </c>
      <c r="O489" s="84"/>
      <c r="P489" s="228">
        <f>O489*H489</f>
        <v>0</v>
      </c>
      <c r="Q489" s="228">
        <v>0</v>
      </c>
      <c r="R489" s="228">
        <f>Q489*H489</f>
        <v>0</v>
      </c>
      <c r="S489" s="228">
        <v>0</v>
      </c>
      <c r="T489" s="229">
        <f>S489*H489</f>
        <v>0</v>
      </c>
      <c r="U489" s="38"/>
      <c r="V489" s="38"/>
      <c r="W489" s="38"/>
      <c r="X489" s="38"/>
      <c r="Y489" s="38"/>
      <c r="Z489" s="38"/>
      <c r="AA489" s="38"/>
      <c r="AB489" s="38"/>
      <c r="AC489" s="38"/>
      <c r="AD489" s="38"/>
      <c r="AE489" s="38"/>
      <c r="AR489" s="230" t="s">
        <v>241</v>
      </c>
      <c r="AT489" s="230" t="s">
        <v>199</v>
      </c>
      <c r="AU489" s="230" t="s">
        <v>82</v>
      </c>
      <c r="AY489" s="17" t="s">
        <v>158</v>
      </c>
      <c r="BE489" s="231">
        <f>IF(N489="základní",J489,0)</f>
        <v>0</v>
      </c>
      <c r="BF489" s="231">
        <f>IF(N489="snížená",J489,0)</f>
        <v>0</v>
      </c>
      <c r="BG489" s="231">
        <f>IF(N489="zákl. přenesená",J489,0)</f>
        <v>0</v>
      </c>
      <c r="BH489" s="231">
        <f>IF(N489="sníž. přenesená",J489,0)</f>
        <v>0</v>
      </c>
      <c r="BI489" s="231">
        <f>IF(N489="nulová",J489,0)</f>
        <v>0</v>
      </c>
      <c r="BJ489" s="17" t="s">
        <v>82</v>
      </c>
      <c r="BK489" s="231">
        <f>ROUND(I489*H489,2)</f>
        <v>0</v>
      </c>
      <c r="BL489" s="17" t="s">
        <v>236</v>
      </c>
      <c r="BM489" s="230" t="s">
        <v>878</v>
      </c>
    </row>
    <row r="490" spans="1:47" s="2" customFormat="1" ht="12">
      <c r="A490" s="38"/>
      <c r="B490" s="39"/>
      <c r="C490" s="40"/>
      <c r="D490" s="232" t="s">
        <v>165</v>
      </c>
      <c r="E490" s="40"/>
      <c r="F490" s="233" t="s">
        <v>876</v>
      </c>
      <c r="G490" s="40"/>
      <c r="H490" s="40"/>
      <c r="I490" s="136"/>
      <c r="J490" s="40"/>
      <c r="K490" s="40"/>
      <c r="L490" s="44"/>
      <c r="M490" s="234"/>
      <c r="N490" s="235"/>
      <c r="O490" s="84"/>
      <c r="P490" s="84"/>
      <c r="Q490" s="84"/>
      <c r="R490" s="84"/>
      <c r="S490" s="84"/>
      <c r="T490" s="85"/>
      <c r="U490" s="38"/>
      <c r="V490" s="38"/>
      <c r="W490" s="38"/>
      <c r="X490" s="38"/>
      <c r="Y490" s="38"/>
      <c r="Z490" s="38"/>
      <c r="AA490" s="38"/>
      <c r="AB490" s="38"/>
      <c r="AC490" s="38"/>
      <c r="AD490" s="38"/>
      <c r="AE490" s="38"/>
      <c r="AT490" s="17" t="s">
        <v>165</v>
      </c>
      <c r="AU490" s="17" t="s">
        <v>82</v>
      </c>
    </row>
    <row r="491" spans="1:65" s="2" customFormat="1" ht="16.5" customHeight="1">
      <c r="A491" s="38"/>
      <c r="B491" s="39"/>
      <c r="C491" s="259" t="s">
        <v>843</v>
      </c>
      <c r="D491" s="259" t="s">
        <v>199</v>
      </c>
      <c r="E491" s="260" t="s">
        <v>880</v>
      </c>
      <c r="F491" s="261" t="s">
        <v>881</v>
      </c>
      <c r="G491" s="262" t="s">
        <v>202</v>
      </c>
      <c r="H491" s="263">
        <v>8</v>
      </c>
      <c r="I491" s="264"/>
      <c r="J491" s="265">
        <f>ROUND(I491*H491,2)</f>
        <v>0</v>
      </c>
      <c r="K491" s="261" t="s">
        <v>19</v>
      </c>
      <c r="L491" s="266"/>
      <c r="M491" s="267" t="s">
        <v>19</v>
      </c>
      <c r="N491" s="268" t="s">
        <v>45</v>
      </c>
      <c r="O491" s="84"/>
      <c r="P491" s="228">
        <f>O491*H491</f>
        <v>0</v>
      </c>
      <c r="Q491" s="228">
        <v>0</v>
      </c>
      <c r="R491" s="228">
        <f>Q491*H491</f>
        <v>0</v>
      </c>
      <c r="S491" s="228">
        <v>0</v>
      </c>
      <c r="T491" s="229">
        <f>S491*H491</f>
        <v>0</v>
      </c>
      <c r="U491" s="38"/>
      <c r="V491" s="38"/>
      <c r="W491" s="38"/>
      <c r="X491" s="38"/>
      <c r="Y491" s="38"/>
      <c r="Z491" s="38"/>
      <c r="AA491" s="38"/>
      <c r="AB491" s="38"/>
      <c r="AC491" s="38"/>
      <c r="AD491" s="38"/>
      <c r="AE491" s="38"/>
      <c r="AR491" s="230" t="s">
        <v>241</v>
      </c>
      <c r="AT491" s="230" t="s">
        <v>199</v>
      </c>
      <c r="AU491" s="230" t="s">
        <v>82</v>
      </c>
      <c r="AY491" s="17" t="s">
        <v>158</v>
      </c>
      <c r="BE491" s="231">
        <f>IF(N491="základní",J491,0)</f>
        <v>0</v>
      </c>
      <c r="BF491" s="231">
        <f>IF(N491="snížená",J491,0)</f>
        <v>0</v>
      </c>
      <c r="BG491" s="231">
        <f>IF(N491="zákl. přenesená",J491,0)</f>
        <v>0</v>
      </c>
      <c r="BH491" s="231">
        <f>IF(N491="sníž. přenesená",J491,0)</f>
        <v>0</v>
      </c>
      <c r="BI491" s="231">
        <f>IF(N491="nulová",J491,0)</f>
        <v>0</v>
      </c>
      <c r="BJ491" s="17" t="s">
        <v>82</v>
      </c>
      <c r="BK491" s="231">
        <f>ROUND(I491*H491,2)</f>
        <v>0</v>
      </c>
      <c r="BL491" s="17" t="s">
        <v>236</v>
      </c>
      <c r="BM491" s="230" t="s">
        <v>882</v>
      </c>
    </row>
    <row r="492" spans="1:47" s="2" customFormat="1" ht="12">
      <c r="A492" s="38"/>
      <c r="B492" s="39"/>
      <c r="C492" s="40"/>
      <c r="D492" s="232" t="s">
        <v>165</v>
      </c>
      <c r="E492" s="40"/>
      <c r="F492" s="233" t="s">
        <v>881</v>
      </c>
      <c r="G492" s="40"/>
      <c r="H492" s="40"/>
      <c r="I492" s="136"/>
      <c r="J492" s="40"/>
      <c r="K492" s="40"/>
      <c r="L492" s="44"/>
      <c r="M492" s="234"/>
      <c r="N492" s="235"/>
      <c r="O492" s="84"/>
      <c r="P492" s="84"/>
      <c r="Q492" s="84"/>
      <c r="R492" s="84"/>
      <c r="S492" s="84"/>
      <c r="T492" s="85"/>
      <c r="U492" s="38"/>
      <c r="V492" s="38"/>
      <c r="W492" s="38"/>
      <c r="X492" s="38"/>
      <c r="Y492" s="38"/>
      <c r="Z492" s="38"/>
      <c r="AA492" s="38"/>
      <c r="AB492" s="38"/>
      <c r="AC492" s="38"/>
      <c r="AD492" s="38"/>
      <c r="AE492" s="38"/>
      <c r="AT492" s="17" t="s">
        <v>165</v>
      </c>
      <c r="AU492" s="17" t="s">
        <v>82</v>
      </c>
    </row>
    <row r="493" spans="1:51" s="13" customFormat="1" ht="12">
      <c r="A493" s="13"/>
      <c r="B493" s="236"/>
      <c r="C493" s="237"/>
      <c r="D493" s="232" t="s">
        <v>166</v>
      </c>
      <c r="E493" s="238" t="s">
        <v>19</v>
      </c>
      <c r="F493" s="239" t="s">
        <v>1911</v>
      </c>
      <c r="G493" s="237"/>
      <c r="H493" s="240">
        <v>8</v>
      </c>
      <c r="I493" s="241"/>
      <c r="J493" s="237"/>
      <c r="K493" s="237"/>
      <c r="L493" s="242"/>
      <c r="M493" s="243"/>
      <c r="N493" s="244"/>
      <c r="O493" s="244"/>
      <c r="P493" s="244"/>
      <c r="Q493" s="244"/>
      <c r="R493" s="244"/>
      <c r="S493" s="244"/>
      <c r="T493" s="245"/>
      <c r="U493" s="13"/>
      <c r="V493" s="13"/>
      <c r="W493" s="13"/>
      <c r="X493" s="13"/>
      <c r="Y493" s="13"/>
      <c r="Z493" s="13"/>
      <c r="AA493" s="13"/>
      <c r="AB493" s="13"/>
      <c r="AC493" s="13"/>
      <c r="AD493" s="13"/>
      <c r="AE493" s="13"/>
      <c r="AT493" s="246" t="s">
        <v>166</v>
      </c>
      <c r="AU493" s="246" t="s">
        <v>82</v>
      </c>
      <c r="AV493" s="13" t="s">
        <v>85</v>
      </c>
      <c r="AW493" s="13" t="s">
        <v>34</v>
      </c>
      <c r="AX493" s="13" t="s">
        <v>82</v>
      </c>
      <c r="AY493" s="246" t="s">
        <v>158</v>
      </c>
    </row>
    <row r="494" spans="1:65" s="2" customFormat="1" ht="16.5" customHeight="1">
      <c r="A494" s="38"/>
      <c r="B494" s="39"/>
      <c r="C494" s="259" t="s">
        <v>847</v>
      </c>
      <c r="D494" s="259" t="s">
        <v>199</v>
      </c>
      <c r="E494" s="260" t="s">
        <v>885</v>
      </c>
      <c r="F494" s="261" t="s">
        <v>886</v>
      </c>
      <c r="G494" s="262" t="s">
        <v>202</v>
      </c>
      <c r="H494" s="263">
        <v>6</v>
      </c>
      <c r="I494" s="264"/>
      <c r="J494" s="265">
        <f>ROUND(I494*H494,2)</f>
        <v>0</v>
      </c>
      <c r="K494" s="261" t="s">
        <v>19</v>
      </c>
      <c r="L494" s="266"/>
      <c r="M494" s="267" t="s">
        <v>19</v>
      </c>
      <c r="N494" s="268" t="s">
        <v>45</v>
      </c>
      <c r="O494" s="84"/>
      <c r="P494" s="228">
        <f>O494*H494</f>
        <v>0</v>
      </c>
      <c r="Q494" s="228">
        <v>0</v>
      </c>
      <c r="R494" s="228">
        <f>Q494*H494</f>
        <v>0</v>
      </c>
      <c r="S494" s="228">
        <v>0</v>
      </c>
      <c r="T494" s="229">
        <f>S494*H494</f>
        <v>0</v>
      </c>
      <c r="U494" s="38"/>
      <c r="V494" s="38"/>
      <c r="W494" s="38"/>
      <c r="X494" s="38"/>
      <c r="Y494" s="38"/>
      <c r="Z494" s="38"/>
      <c r="AA494" s="38"/>
      <c r="AB494" s="38"/>
      <c r="AC494" s="38"/>
      <c r="AD494" s="38"/>
      <c r="AE494" s="38"/>
      <c r="AR494" s="230" t="s">
        <v>241</v>
      </c>
      <c r="AT494" s="230" t="s">
        <v>199</v>
      </c>
      <c r="AU494" s="230" t="s">
        <v>82</v>
      </c>
      <c r="AY494" s="17" t="s">
        <v>158</v>
      </c>
      <c r="BE494" s="231">
        <f>IF(N494="základní",J494,0)</f>
        <v>0</v>
      </c>
      <c r="BF494" s="231">
        <f>IF(N494="snížená",J494,0)</f>
        <v>0</v>
      </c>
      <c r="BG494" s="231">
        <f>IF(N494="zákl. přenesená",J494,0)</f>
        <v>0</v>
      </c>
      <c r="BH494" s="231">
        <f>IF(N494="sníž. přenesená",J494,0)</f>
        <v>0</v>
      </c>
      <c r="BI494" s="231">
        <f>IF(N494="nulová",J494,0)</f>
        <v>0</v>
      </c>
      <c r="BJ494" s="17" t="s">
        <v>82</v>
      </c>
      <c r="BK494" s="231">
        <f>ROUND(I494*H494,2)</f>
        <v>0</v>
      </c>
      <c r="BL494" s="17" t="s">
        <v>236</v>
      </c>
      <c r="BM494" s="230" t="s">
        <v>887</v>
      </c>
    </row>
    <row r="495" spans="1:47" s="2" customFormat="1" ht="12">
      <c r="A495" s="38"/>
      <c r="B495" s="39"/>
      <c r="C495" s="40"/>
      <c r="D495" s="232" t="s">
        <v>165</v>
      </c>
      <c r="E495" s="40"/>
      <c r="F495" s="233" t="s">
        <v>886</v>
      </c>
      <c r="G495" s="40"/>
      <c r="H495" s="40"/>
      <c r="I495" s="136"/>
      <c r="J495" s="40"/>
      <c r="K495" s="40"/>
      <c r="L495" s="44"/>
      <c r="M495" s="234"/>
      <c r="N495" s="235"/>
      <c r="O495" s="84"/>
      <c r="P495" s="84"/>
      <c r="Q495" s="84"/>
      <c r="R495" s="84"/>
      <c r="S495" s="84"/>
      <c r="T495" s="85"/>
      <c r="U495" s="38"/>
      <c r="V495" s="38"/>
      <c r="W495" s="38"/>
      <c r="X495" s="38"/>
      <c r="Y495" s="38"/>
      <c r="Z495" s="38"/>
      <c r="AA495" s="38"/>
      <c r="AB495" s="38"/>
      <c r="AC495" s="38"/>
      <c r="AD495" s="38"/>
      <c r="AE495" s="38"/>
      <c r="AT495" s="17" t="s">
        <v>165</v>
      </c>
      <c r="AU495" s="17" t="s">
        <v>82</v>
      </c>
    </row>
    <row r="496" spans="1:51" s="13" customFormat="1" ht="12">
      <c r="A496" s="13"/>
      <c r="B496" s="236"/>
      <c r="C496" s="237"/>
      <c r="D496" s="232" t="s">
        <v>166</v>
      </c>
      <c r="E496" s="238" t="s">
        <v>19</v>
      </c>
      <c r="F496" s="239" t="s">
        <v>1901</v>
      </c>
      <c r="G496" s="237"/>
      <c r="H496" s="240">
        <v>6</v>
      </c>
      <c r="I496" s="241"/>
      <c r="J496" s="237"/>
      <c r="K496" s="237"/>
      <c r="L496" s="242"/>
      <c r="M496" s="243"/>
      <c r="N496" s="244"/>
      <c r="O496" s="244"/>
      <c r="P496" s="244"/>
      <c r="Q496" s="244"/>
      <c r="R496" s="244"/>
      <c r="S496" s="244"/>
      <c r="T496" s="245"/>
      <c r="U496" s="13"/>
      <c r="V496" s="13"/>
      <c r="W496" s="13"/>
      <c r="X496" s="13"/>
      <c r="Y496" s="13"/>
      <c r="Z496" s="13"/>
      <c r="AA496" s="13"/>
      <c r="AB496" s="13"/>
      <c r="AC496" s="13"/>
      <c r="AD496" s="13"/>
      <c r="AE496" s="13"/>
      <c r="AT496" s="246" t="s">
        <v>166</v>
      </c>
      <c r="AU496" s="246" t="s">
        <v>82</v>
      </c>
      <c r="AV496" s="13" t="s">
        <v>85</v>
      </c>
      <c r="AW496" s="13" t="s">
        <v>34</v>
      </c>
      <c r="AX496" s="13" t="s">
        <v>82</v>
      </c>
      <c r="AY496" s="246" t="s">
        <v>158</v>
      </c>
    </row>
    <row r="497" spans="1:65" s="2" customFormat="1" ht="21.75" customHeight="1">
      <c r="A497" s="38"/>
      <c r="B497" s="39"/>
      <c r="C497" s="219" t="s">
        <v>852</v>
      </c>
      <c r="D497" s="219" t="s">
        <v>159</v>
      </c>
      <c r="E497" s="220" t="s">
        <v>890</v>
      </c>
      <c r="F497" s="221" t="s">
        <v>891</v>
      </c>
      <c r="G497" s="222" t="s">
        <v>202</v>
      </c>
      <c r="H497" s="223">
        <v>5</v>
      </c>
      <c r="I497" s="224"/>
      <c r="J497" s="225">
        <f>ROUND(I497*H497,2)</f>
        <v>0</v>
      </c>
      <c r="K497" s="221" t="s">
        <v>213</v>
      </c>
      <c r="L497" s="44"/>
      <c r="M497" s="226" t="s">
        <v>19</v>
      </c>
      <c r="N497" s="227" t="s">
        <v>45</v>
      </c>
      <c r="O497" s="84"/>
      <c r="P497" s="228">
        <f>O497*H497</f>
        <v>0</v>
      </c>
      <c r="Q497" s="228">
        <v>0</v>
      </c>
      <c r="R497" s="228">
        <f>Q497*H497</f>
        <v>0</v>
      </c>
      <c r="S497" s="228">
        <v>0</v>
      </c>
      <c r="T497" s="229">
        <f>S497*H497</f>
        <v>0</v>
      </c>
      <c r="U497" s="38"/>
      <c r="V497" s="38"/>
      <c r="W497" s="38"/>
      <c r="X497" s="38"/>
      <c r="Y497" s="38"/>
      <c r="Z497" s="38"/>
      <c r="AA497" s="38"/>
      <c r="AB497" s="38"/>
      <c r="AC497" s="38"/>
      <c r="AD497" s="38"/>
      <c r="AE497" s="38"/>
      <c r="AR497" s="230" t="s">
        <v>236</v>
      </c>
      <c r="AT497" s="230" t="s">
        <v>159</v>
      </c>
      <c r="AU497" s="230" t="s">
        <v>82</v>
      </c>
      <c r="AY497" s="17" t="s">
        <v>158</v>
      </c>
      <c r="BE497" s="231">
        <f>IF(N497="základní",J497,0)</f>
        <v>0</v>
      </c>
      <c r="BF497" s="231">
        <f>IF(N497="snížená",J497,0)</f>
        <v>0</v>
      </c>
      <c r="BG497" s="231">
        <f>IF(N497="zákl. přenesená",J497,0)</f>
        <v>0</v>
      </c>
      <c r="BH497" s="231">
        <f>IF(N497="sníž. přenesená",J497,0)</f>
        <v>0</v>
      </c>
      <c r="BI497" s="231">
        <f>IF(N497="nulová",J497,0)</f>
        <v>0</v>
      </c>
      <c r="BJ497" s="17" t="s">
        <v>82</v>
      </c>
      <c r="BK497" s="231">
        <f>ROUND(I497*H497,2)</f>
        <v>0</v>
      </c>
      <c r="BL497" s="17" t="s">
        <v>236</v>
      </c>
      <c r="BM497" s="230" t="s">
        <v>892</v>
      </c>
    </row>
    <row r="498" spans="1:47" s="2" customFormat="1" ht="12">
      <c r="A498" s="38"/>
      <c r="B498" s="39"/>
      <c r="C498" s="40"/>
      <c r="D498" s="232" t="s">
        <v>165</v>
      </c>
      <c r="E498" s="40"/>
      <c r="F498" s="233" t="s">
        <v>891</v>
      </c>
      <c r="G498" s="40"/>
      <c r="H498" s="40"/>
      <c r="I498" s="136"/>
      <c r="J498" s="40"/>
      <c r="K498" s="40"/>
      <c r="L498" s="44"/>
      <c r="M498" s="234"/>
      <c r="N498" s="235"/>
      <c r="O498" s="84"/>
      <c r="P498" s="84"/>
      <c r="Q498" s="84"/>
      <c r="R498" s="84"/>
      <c r="S498" s="84"/>
      <c r="T498" s="85"/>
      <c r="U498" s="38"/>
      <c r="V498" s="38"/>
      <c r="W498" s="38"/>
      <c r="X498" s="38"/>
      <c r="Y498" s="38"/>
      <c r="Z498" s="38"/>
      <c r="AA498" s="38"/>
      <c r="AB498" s="38"/>
      <c r="AC498" s="38"/>
      <c r="AD498" s="38"/>
      <c r="AE498" s="38"/>
      <c r="AT498" s="17" t="s">
        <v>165</v>
      </c>
      <c r="AU498" s="17" t="s">
        <v>82</v>
      </c>
    </row>
    <row r="499" spans="1:65" s="2" customFormat="1" ht="16.5" customHeight="1">
      <c r="A499" s="38"/>
      <c r="B499" s="39"/>
      <c r="C499" s="259" t="s">
        <v>856</v>
      </c>
      <c r="D499" s="259" t="s">
        <v>199</v>
      </c>
      <c r="E499" s="260" t="s">
        <v>894</v>
      </c>
      <c r="F499" s="261" t="s">
        <v>895</v>
      </c>
      <c r="G499" s="262" t="s">
        <v>202</v>
      </c>
      <c r="H499" s="263">
        <v>5</v>
      </c>
      <c r="I499" s="264"/>
      <c r="J499" s="265">
        <f>ROUND(I499*H499,2)</f>
        <v>0</v>
      </c>
      <c r="K499" s="261" t="s">
        <v>19</v>
      </c>
      <c r="L499" s="266"/>
      <c r="M499" s="267" t="s">
        <v>19</v>
      </c>
      <c r="N499" s="268" t="s">
        <v>45</v>
      </c>
      <c r="O499" s="84"/>
      <c r="P499" s="228">
        <f>O499*H499</f>
        <v>0</v>
      </c>
      <c r="Q499" s="228">
        <v>0</v>
      </c>
      <c r="R499" s="228">
        <f>Q499*H499</f>
        <v>0</v>
      </c>
      <c r="S499" s="228">
        <v>0</v>
      </c>
      <c r="T499" s="229">
        <f>S499*H499</f>
        <v>0</v>
      </c>
      <c r="U499" s="38"/>
      <c r="V499" s="38"/>
      <c r="W499" s="38"/>
      <c r="X499" s="38"/>
      <c r="Y499" s="38"/>
      <c r="Z499" s="38"/>
      <c r="AA499" s="38"/>
      <c r="AB499" s="38"/>
      <c r="AC499" s="38"/>
      <c r="AD499" s="38"/>
      <c r="AE499" s="38"/>
      <c r="AR499" s="230" t="s">
        <v>241</v>
      </c>
      <c r="AT499" s="230" t="s">
        <v>199</v>
      </c>
      <c r="AU499" s="230" t="s">
        <v>82</v>
      </c>
      <c r="AY499" s="17" t="s">
        <v>158</v>
      </c>
      <c r="BE499" s="231">
        <f>IF(N499="základní",J499,0)</f>
        <v>0</v>
      </c>
      <c r="BF499" s="231">
        <f>IF(N499="snížená",J499,0)</f>
        <v>0</v>
      </c>
      <c r="BG499" s="231">
        <f>IF(N499="zákl. přenesená",J499,0)</f>
        <v>0</v>
      </c>
      <c r="BH499" s="231">
        <f>IF(N499="sníž. přenesená",J499,0)</f>
        <v>0</v>
      </c>
      <c r="BI499" s="231">
        <f>IF(N499="nulová",J499,0)</f>
        <v>0</v>
      </c>
      <c r="BJ499" s="17" t="s">
        <v>82</v>
      </c>
      <c r="BK499" s="231">
        <f>ROUND(I499*H499,2)</f>
        <v>0</v>
      </c>
      <c r="BL499" s="17" t="s">
        <v>236</v>
      </c>
      <c r="BM499" s="230" t="s">
        <v>896</v>
      </c>
    </row>
    <row r="500" spans="1:47" s="2" customFormat="1" ht="12">
      <c r="A500" s="38"/>
      <c r="B500" s="39"/>
      <c r="C500" s="40"/>
      <c r="D500" s="232" t="s">
        <v>165</v>
      </c>
      <c r="E500" s="40"/>
      <c r="F500" s="233" t="s">
        <v>895</v>
      </c>
      <c r="G500" s="40"/>
      <c r="H500" s="40"/>
      <c r="I500" s="136"/>
      <c r="J500" s="40"/>
      <c r="K500" s="40"/>
      <c r="L500" s="44"/>
      <c r="M500" s="234"/>
      <c r="N500" s="235"/>
      <c r="O500" s="84"/>
      <c r="P500" s="84"/>
      <c r="Q500" s="84"/>
      <c r="R500" s="84"/>
      <c r="S500" s="84"/>
      <c r="T500" s="85"/>
      <c r="U500" s="38"/>
      <c r="V500" s="38"/>
      <c r="W500" s="38"/>
      <c r="X500" s="38"/>
      <c r="Y500" s="38"/>
      <c r="Z500" s="38"/>
      <c r="AA500" s="38"/>
      <c r="AB500" s="38"/>
      <c r="AC500" s="38"/>
      <c r="AD500" s="38"/>
      <c r="AE500" s="38"/>
      <c r="AT500" s="17" t="s">
        <v>165</v>
      </c>
      <c r="AU500" s="17" t="s">
        <v>82</v>
      </c>
    </row>
    <row r="501" spans="1:51" s="13" customFormat="1" ht="12">
      <c r="A501" s="13"/>
      <c r="B501" s="236"/>
      <c r="C501" s="237"/>
      <c r="D501" s="232" t="s">
        <v>166</v>
      </c>
      <c r="E501" s="238" t="s">
        <v>19</v>
      </c>
      <c r="F501" s="239" t="s">
        <v>1857</v>
      </c>
      <c r="G501" s="237"/>
      <c r="H501" s="240">
        <v>5</v>
      </c>
      <c r="I501" s="241"/>
      <c r="J501" s="237"/>
      <c r="K501" s="237"/>
      <c r="L501" s="242"/>
      <c r="M501" s="243"/>
      <c r="N501" s="244"/>
      <c r="O501" s="244"/>
      <c r="P501" s="244"/>
      <c r="Q501" s="244"/>
      <c r="R501" s="244"/>
      <c r="S501" s="244"/>
      <c r="T501" s="245"/>
      <c r="U501" s="13"/>
      <c r="V501" s="13"/>
      <c r="W501" s="13"/>
      <c r="X501" s="13"/>
      <c r="Y501" s="13"/>
      <c r="Z501" s="13"/>
      <c r="AA501" s="13"/>
      <c r="AB501" s="13"/>
      <c r="AC501" s="13"/>
      <c r="AD501" s="13"/>
      <c r="AE501" s="13"/>
      <c r="AT501" s="246" t="s">
        <v>166</v>
      </c>
      <c r="AU501" s="246" t="s">
        <v>82</v>
      </c>
      <c r="AV501" s="13" t="s">
        <v>85</v>
      </c>
      <c r="AW501" s="13" t="s">
        <v>34</v>
      </c>
      <c r="AX501" s="13" t="s">
        <v>82</v>
      </c>
      <c r="AY501" s="246" t="s">
        <v>158</v>
      </c>
    </row>
    <row r="502" spans="1:65" s="2" customFormat="1" ht="16.5" customHeight="1">
      <c r="A502" s="38"/>
      <c r="B502" s="39"/>
      <c r="C502" s="219" t="s">
        <v>860</v>
      </c>
      <c r="D502" s="219" t="s">
        <v>159</v>
      </c>
      <c r="E502" s="220" t="s">
        <v>899</v>
      </c>
      <c r="F502" s="221" t="s">
        <v>900</v>
      </c>
      <c r="G502" s="222" t="s">
        <v>202</v>
      </c>
      <c r="H502" s="223">
        <v>1</v>
      </c>
      <c r="I502" s="224"/>
      <c r="J502" s="225">
        <f>ROUND(I502*H502,2)</f>
        <v>0</v>
      </c>
      <c r="K502" s="221" t="s">
        <v>213</v>
      </c>
      <c r="L502" s="44"/>
      <c r="M502" s="226" t="s">
        <v>19</v>
      </c>
      <c r="N502" s="227" t="s">
        <v>45</v>
      </c>
      <c r="O502" s="84"/>
      <c r="P502" s="228">
        <f>O502*H502</f>
        <v>0</v>
      </c>
      <c r="Q502" s="228">
        <v>0</v>
      </c>
      <c r="R502" s="228">
        <f>Q502*H502</f>
        <v>0</v>
      </c>
      <c r="S502" s="228">
        <v>0</v>
      </c>
      <c r="T502" s="229">
        <f>S502*H502</f>
        <v>0</v>
      </c>
      <c r="U502" s="38"/>
      <c r="V502" s="38"/>
      <c r="W502" s="38"/>
      <c r="X502" s="38"/>
      <c r="Y502" s="38"/>
      <c r="Z502" s="38"/>
      <c r="AA502" s="38"/>
      <c r="AB502" s="38"/>
      <c r="AC502" s="38"/>
      <c r="AD502" s="38"/>
      <c r="AE502" s="38"/>
      <c r="AR502" s="230" t="s">
        <v>236</v>
      </c>
      <c r="AT502" s="230" t="s">
        <v>159</v>
      </c>
      <c r="AU502" s="230" t="s">
        <v>82</v>
      </c>
      <c r="AY502" s="17" t="s">
        <v>158</v>
      </c>
      <c r="BE502" s="231">
        <f>IF(N502="základní",J502,0)</f>
        <v>0</v>
      </c>
      <c r="BF502" s="231">
        <f>IF(N502="snížená",J502,0)</f>
        <v>0</v>
      </c>
      <c r="BG502" s="231">
        <f>IF(N502="zákl. přenesená",J502,0)</f>
        <v>0</v>
      </c>
      <c r="BH502" s="231">
        <f>IF(N502="sníž. přenesená",J502,0)</f>
        <v>0</v>
      </c>
      <c r="BI502" s="231">
        <f>IF(N502="nulová",J502,0)</f>
        <v>0</v>
      </c>
      <c r="BJ502" s="17" t="s">
        <v>82</v>
      </c>
      <c r="BK502" s="231">
        <f>ROUND(I502*H502,2)</f>
        <v>0</v>
      </c>
      <c r="BL502" s="17" t="s">
        <v>236</v>
      </c>
      <c r="BM502" s="230" t="s">
        <v>901</v>
      </c>
    </row>
    <row r="503" spans="1:47" s="2" customFormat="1" ht="12">
      <c r="A503" s="38"/>
      <c r="B503" s="39"/>
      <c r="C503" s="40"/>
      <c r="D503" s="232" t="s">
        <v>165</v>
      </c>
      <c r="E503" s="40"/>
      <c r="F503" s="233" t="s">
        <v>902</v>
      </c>
      <c r="G503" s="40"/>
      <c r="H503" s="40"/>
      <c r="I503" s="136"/>
      <c r="J503" s="40"/>
      <c r="K503" s="40"/>
      <c r="L503" s="44"/>
      <c r="M503" s="234"/>
      <c r="N503" s="235"/>
      <c r="O503" s="84"/>
      <c r="P503" s="84"/>
      <c r="Q503" s="84"/>
      <c r="R503" s="84"/>
      <c r="S503" s="84"/>
      <c r="T503" s="85"/>
      <c r="U503" s="38"/>
      <c r="V503" s="38"/>
      <c r="W503" s="38"/>
      <c r="X503" s="38"/>
      <c r="Y503" s="38"/>
      <c r="Z503" s="38"/>
      <c r="AA503" s="38"/>
      <c r="AB503" s="38"/>
      <c r="AC503" s="38"/>
      <c r="AD503" s="38"/>
      <c r="AE503" s="38"/>
      <c r="AT503" s="17" t="s">
        <v>165</v>
      </c>
      <c r="AU503" s="17" t="s">
        <v>82</v>
      </c>
    </row>
    <row r="504" spans="1:65" s="2" customFormat="1" ht="16.5" customHeight="1">
      <c r="A504" s="38"/>
      <c r="B504" s="39"/>
      <c r="C504" s="259" t="s">
        <v>864</v>
      </c>
      <c r="D504" s="259" t="s">
        <v>199</v>
      </c>
      <c r="E504" s="260" t="s">
        <v>904</v>
      </c>
      <c r="F504" s="261" t="s">
        <v>905</v>
      </c>
      <c r="G504" s="262" t="s">
        <v>202</v>
      </c>
      <c r="H504" s="263">
        <v>1</v>
      </c>
      <c r="I504" s="264"/>
      <c r="J504" s="265">
        <f>ROUND(I504*H504,2)</f>
        <v>0</v>
      </c>
      <c r="K504" s="261" t="s">
        <v>19</v>
      </c>
      <c r="L504" s="266"/>
      <c r="M504" s="267" t="s">
        <v>19</v>
      </c>
      <c r="N504" s="268" t="s">
        <v>45</v>
      </c>
      <c r="O504" s="84"/>
      <c r="P504" s="228">
        <f>O504*H504</f>
        <v>0</v>
      </c>
      <c r="Q504" s="228">
        <v>0</v>
      </c>
      <c r="R504" s="228">
        <f>Q504*H504</f>
        <v>0</v>
      </c>
      <c r="S504" s="228">
        <v>0</v>
      </c>
      <c r="T504" s="229">
        <f>S504*H504</f>
        <v>0</v>
      </c>
      <c r="U504" s="38"/>
      <c r="V504" s="38"/>
      <c r="W504" s="38"/>
      <c r="X504" s="38"/>
      <c r="Y504" s="38"/>
      <c r="Z504" s="38"/>
      <c r="AA504" s="38"/>
      <c r="AB504" s="38"/>
      <c r="AC504" s="38"/>
      <c r="AD504" s="38"/>
      <c r="AE504" s="38"/>
      <c r="AR504" s="230" t="s">
        <v>241</v>
      </c>
      <c r="AT504" s="230" t="s">
        <v>199</v>
      </c>
      <c r="AU504" s="230" t="s">
        <v>82</v>
      </c>
      <c r="AY504" s="17" t="s">
        <v>158</v>
      </c>
      <c r="BE504" s="231">
        <f>IF(N504="základní",J504,0)</f>
        <v>0</v>
      </c>
      <c r="BF504" s="231">
        <f>IF(N504="snížená",J504,0)</f>
        <v>0</v>
      </c>
      <c r="BG504" s="231">
        <f>IF(N504="zákl. přenesená",J504,0)</f>
        <v>0</v>
      </c>
      <c r="BH504" s="231">
        <f>IF(N504="sníž. přenesená",J504,0)</f>
        <v>0</v>
      </c>
      <c r="BI504" s="231">
        <f>IF(N504="nulová",J504,0)</f>
        <v>0</v>
      </c>
      <c r="BJ504" s="17" t="s">
        <v>82</v>
      </c>
      <c r="BK504" s="231">
        <f>ROUND(I504*H504,2)</f>
        <v>0</v>
      </c>
      <c r="BL504" s="17" t="s">
        <v>236</v>
      </c>
      <c r="BM504" s="230" t="s">
        <v>906</v>
      </c>
    </row>
    <row r="505" spans="1:47" s="2" customFormat="1" ht="12">
      <c r="A505" s="38"/>
      <c r="B505" s="39"/>
      <c r="C505" s="40"/>
      <c r="D505" s="232" t="s">
        <v>165</v>
      </c>
      <c r="E505" s="40"/>
      <c r="F505" s="233" t="s">
        <v>905</v>
      </c>
      <c r="G505" s="40"/>
      <c r="H505" s="40"/>
      <c r="I505" s="136"/>
      <c r="J505" s="40"/>
      <c r="K505" s="40"/>
      <c r="L505" s="44"/>
      <c r="M505" s="234"/>
      <c r="N505" s="235"/>
      <c r="O505" s="84"/>
      <c r="P505" s="84"/>
      <c r="Q505" s="84"/>
      <c r="R505" s="84"/>
      <c r="S505" s="84"/>
      <c r="T505" s="85"/>
      <c r="U505" s="38"/>
      <c r="V505" s="38"/>
      <c r="W505" s="38"/>
      <c r="X505" s="38"/>
      <c r="Y505" s="38"/>
      <c r="Z505" s="38"/>
      <c r="AA505" s="38"/>
      <c r="AB505" s="38"/>
      <c r="AC505" s="38"/>
      <c r="AD505" s="38"/>
      <c r="AE505" s="38"/>
      <c r="AT505" s="17" t="s">
        <v>165</v>
      </c>
      <c r="AU505" s="17" t="s">
        <v>82</v>
      </c>
    </row>
    <row r="506" spans="1:51" s="13" customFormat="1" ht="12">
      <c r="A506" s="13"/>
      <c r="B506" s="236"/>
      <c r="C506" s="237"/>
      <c r="D506" s="232" t="s">
        <v>166</v>
      </c>
      <c r="E506" s="238" t="s">
        <v>19</v>
      </c>
      <c r="F506" s="239" t="s">
        <v>1854</v>
      </c>
      <c r="G506" s="237"/>
      <c r="H506" s="240">
        <v>1</v>
      </c>
      <c r="I506" s="241"/>
      <c r="J506" s="237"/>
      <c r="K506" s="237"/>
      <c r="L506" s="242"/>
      <c r="M506" s="243"/>
      <c r="N506" s="244"/>
      <c r="O506" s="244"/>
      <c r="P506" s="244"/>
      <c r="Q506" s="244"/>
      <c r="R506" s="244"/>
      <c r="S506" s="244"/>
      <c r="T506" s="245"/>
      <c r="U506" s="13"/>
      <c r="V506" s="13"/>
      <c r="W506" s="13"/>
      <c r="X506" s="13"/>
      <c r="Y506" s="13"/>
      <c r="Z506" s="13"/>
      <c r="AA506" s="13"/>
      <c r="AB506" s="13"/>
      <c r="AC506" s="13"/>
      <c r="AD506" s="13"/>
      <c r="AE506" s="13"/>
      <c r="AT506" s="246" t="s">
        <v>166</v>
      </c>
      <c r="AU506" s="246" t="s">
        <v>82</v>
      </c>
      <c r="AV506" s="13" t="s">
        <v>85</v>
      </c>
      <c r="AW506" s="13" t="s">
        <v>34</v>
      </c>
      <c r="AX506" s="13" t="s">
        <v>82</v>
      </c>
      <c r="AY506" s="246" t="s">
        <v>158</v>
      </c>
    </row>
    <row r="507" spans="1:65" s="2" customFormat="1" ht="16.5" customHeight="1">
      <c r="A507" s="38"/>
      <c r="B507" s="39"/>
      <c r="C507" s="219" t="s">
        <v>869</v>
      </c>
      <c r="D507" s="219" t="s">
        <v>159</v>
      </c>
      <c r="E507" s="220" t="s">
        <v>909</v>
      </c>
      <c r="F507" s="221" t="s">
        <v>910</v>
      </c>
      <c r="G507" s="222" t="s">
        <v>202</v>
      </c>
      <c r="H507" s="223">
        <v>5</v>
      </c>
      <c r="I507" s="224"/>
      <c r="J507" s="225">
        <f>ROUND(I507*H507,2)</f>
        <v>0</v>
      </c>
      <c r="K507" s="221" t="s">
        <v>19</v>
      </c>
      <c r="L507" s="44"/>
      <c r="M507" s="226" t="s">
        <v>19</v>
      </c>
      <c r="N507" s="227" t="s">
        <v>45</v>
      </c>
      <c r="O507" s="84"/>
      <c r="P507" s="228">
        <f>O507*H507</f>
        <v>0</v>
      </c>
      <c r="Q507" s="228">
        <v>0</v>
      </c>
      <c r="R507" s="228">
        <f>Q507*H507</f>
        <v>0</v>
      </c>
      <c r="S507" s="228">
        <v>0</v>
      </c>
      <c r="T507" s="229">
        <f>S507*H507</f>
        <v>0</v>
      </c>
      <c r="U507" s="38"/>
      <c r="V507" s="38"/>
      <c r="W507" s="38"/>
      <c r="X507" s="38"/>
      <c r="Y507" s="38"/>
      <c r="Z507" s="38"/>
      <c r="AA507" s="38"/>
      <c r="AB507" s="38"/>
      <c r="AC507" s="38"/>
      <c r="AD507" s="38"/>
      <c r="AE507" s="38"/>
      <c r="AR507" s="230" t="s">
        <v>236</v>
      </c>
      <c r="AT507" s="230" t="s">
        <v>159</v>
      </c>
      <c r="AU507" s="230" t="s">
        <v>82</v>
      </c>
      <c r="AY507" s="17" t="s">
        <v>158</v>
      </c>
      <c r="BE507" s="231">
        <f>IF(N507="základní",J507,0)</f>
        <v>0</v>
      </c>
      <c r="BF507" s="231">
        <f>IF(N507="snížená",J507,0)</f>
        <v>0</v>
      </c>
      <c r="BG507" s="231">
        <f>IF(N507="zákl. přenesená",J507,0)</f>
        <v>0</v>
      </c>
      <c r="BH507" s="231">
        <f>IF(N507="sníž. přenesená",J507,0)</f>
        <v>0</v>
      </c>
      <c r="BI507" s="231">
        <f>IF(N507="nulová",J507,0)</f>
        <v>0</v>
      </c>
      <c r="BJ507" s="17" t="s">
        <v>82</v>
      </c>
      <c r="BK507" s="231">
        <f>ROUND(I507*H507,2)</f>
        <v>0</v>
      </c>
      <c r="BL507" s="17" t="s">
        <v>236</v>
      </c>
      <c r="BM507" s="230" t="s">
        <v>911</v>
      </c>
    </row>
    <row r="508" spans="1:47" s="2" customFormat="1" ht="12">
      <c r="A508" s="38"/>
      <c r="B508" s="39"/>
      <c r="C508" s="40"/>
      <c r="D508" s="232" t="s">
        <v>165</v>
      </c>
      <c r="E508" s="40"/>
      <c r="F508" s="233" t="s">
        <v>910</v>
      </c>
      <c r="G508" s="40"/>
      <c r="H508" s="40"/>
      <c r="I508" s="136"/>
      <c r="J508" s="40"/>
      <c r="K508" s="40"/>
      <c r="L508" s="44"/>
      <c r="M508" s="234"/>
      <c r="N508" s="235"/>
      <c r="O508" s="84"/>
      <c r="P508" s="84"/>
      <c r="Q508" s="84"/>
      <c r="R508" s="84"/>
      <c r="S508" s="84"/>
      <c r="T508" s="85"/>
      <c r="U508" s="38"/>
      <c r="V508" s="38"/>
      <c r="W508" s="38"/>
      <c r="X508" s="38"/>
      <c r="Y508" s="38"/>
      <c r="Z508" s="38"/>
      <c r="AA508" s="38"/>
      <c r="AB508" s="38"/>
      <c r="AC508" s="38"/>
      <c r="AD508" s="38"/>
      <c r="AE508" s="38"/>
      <c r="AT508" s="17" t="s">
        <v>165</v>
      </c>
      <c r="AU508" s="17" t="s">
        <v>82</v>
      </c>
    </row>
    <row r="509" spans="1:65" s="2" customFormat="1" ht="16.5" customHeight="1">
      <c r="A509" s="38"/>
      <c r="B509" s="39"/>
      <c r="C509" s="259" t="s">
        <v>874</v>
      </c>
      <c r="D509" s="259" t="s">
        <v>199</v>
      </c>
      <c r="E509" s="260" t="s">
        <v>913</v>
      </c>
      <c r="F509" s="261" t="s">
        <v>914</v>
      </c>
      <c r="G509" s="262" t="s">
        <v>202</v>
      </c>
      <c r="H509" s="263">
        <v>5</v>
      </c>
      <c r="I509" s="264"/>
      <c r="J509" s="265">
        <f>ROUND(I509*H509,2)</f>
        <v>0</v>
      </c>
      <c r="K509" s="261" t="s">
        <v>19</v>
      </c>
      <c r="L509" s="266"/>
      <c r="M509" s="267" t="s">
        <v>19</v>
      </c>
      <c r="N509" s="268" t="s">
        <v>45</v>
      </c>
      <c r="O509" s="84"/>
      <c r="P509" s="228">
        <f>O509*H509</f>
        <v>0</v>
      </c>
      <c r="Q509" s="228">
        <v>0</v>
      </c>
      <c r="R509" s="228">
        <f>Q509*H509</f>
        <v>0</v>
      </c>
      <c r="S509" s="228">
        <v>0</v>
      </c>
      <c r="T509" s="229">
        <f>S509*H509</f>
        <v>0</v>
      </c>
      <c r="U509" s="38"/>
      <c r="V509" s="38"/>
      <c r="W509" s="38"/>
      <c r="X509" s="38"/>
      <c r="Y509" s="38"/>
      <c r="Z509" s="38"/>
      <c r="AA509" s="38"/>
      <c r="AB509" s="38"/>
      <c r="AC509" s="38"/>
      <c r="AD509" s="38"/>
      <c r="AE509" s="38"/>
      <c r="AR509" s="230" t="s">
        <v>241</v>
      </c>
      <c r="AT509" s="230" t="s">
        <v>199</v>
      </c>
      <c r="AU509" s="230" t="s">
        <v>82</v>
      </c>
      <c r="AY509" s="17" t="s">
        <v>158</v>
      </c>
      <c r="BE509" s="231">
        <f>IF(N509="základní",J509,0)</f>
        <v>0</v>
      </c>
      <c r="BF509" s="231">
        <f>IF(N509="snížená",J509,0)</f>
        <v>0</v>
      </c>
      <c r="BG509" s="231">
        <f>IF(N509="zákl. přenesená",J509,0)</f>
        <v>0</v>
      </c>
      <c r="BH509" s="231">
        <f>IF(N509="sníž. přenesená",J509,0)</f>
        <v>0</v>
      </c>
      <c r="BI509" s="231">
        <f>IF(N509="nulová",J509,0)</f>
        <v>0</v>
      </c>
      <c r="BJ509" s="17" t="s">
        <v>82</v>
      </c>
      <c r="BK509" s="231">
        <f>ROUND(I509*H509,2)</f>
        <v>0</v>
      </c>
      <c r="BL509" s="17" t="s">
        <v>236</v>
      </c>
      <c r="BM509" s="230" t="s">
        <v>915</v>
      </c>
    </row>
    <row r="510" spans="1:47" s="2" customFormat="1" ht="12">
      <c r="A510" s="38"/>
      <c r="B510" s="39"/>
      <c r="C510" s="40"/>
      <c r="D510" s="232" t="s">
        <v>165</v>
      </c>
      <c r="E510" s="40"/>
      <c r="F510" s="233" t="s">
        <v>914</v>
      </c>
      <c r="G510" s="40"/>
      <c r="H510" s="40"/>
      <c r="I510" s="136"/>
      <c r="J510" s="40"/>
      <c r="K510" s="40"/>
      <c r="L510" s="44"/>
      <c r="M510" s="234"/>
      <c r="N510" s="235"/>
      <c r="O510" s="84"/>
      <c r="P510" s="84"/>
      <c r="Q510" s="84"/>
      <c r="R510" s="84"/>
      <c r="S510" s="84"/>
      <c r="T510" s="85"/>
      <c r="U510" s="38"/>
      <c r="V510" s="38"/>
      <c r="W510" s="38"/>
      <c r="X510" s="38"/>
      <c r="Y510" s="38"/>
      <c r="Z510" s="38"/>
      <c r="AA510" s="38"/>
      <c r="AB510" s="38"/>
      <c r="AC510" s="38"/>
      <c r="AD510" s="38"/>
      <c r="AE510" s="38"/>
      <c r="AT510" s="17" t="s">
        <v>165</v>
      </c>
      <c r="AU510" s="17" t="s">
        <v>82</v>
      </c>
    </row>
    <row r="511" spans="1:51" s="13" customFormat="1" ht="12">
      <c r="A511" s="13"/>
      <c r="B511" s="236"/>
      <c r="C511" s="237"/>
      <c r="D511" s="232" t="s">
        <v>166</v>
      </c>
      <c r="E511" s="238" t="s">
        <v>19</v>
      </c>
      <c r="F511" s="239" t="s">
        <v>1836</v>
      </c>
      <c r="G511" s="237"/>
      <c r="H511" s="240">
        <v>5</v>
      </c>
      <c r="I511" s="241"/>
      <c r="J511" s="237"/>
      <c r="K511" s="237"/>
      <c r="L511" s="242"/>
      <c r="M511" s="243"/>
      <c r="N511" s="244"/>
      <c r="O511" s="244"/>
      <c r="P511" s="244"/>
      <c r="Q511" s="244"/>
      <c r="R511" s="244"/>
      <c r="S511" s="244"/>
      <c r="T511" s="245"/>
      <c r="U511" s="13"/>
      <c r="V511" s="13"/>
      <c r="W511" s="13"/>
      <c r="X511" s="13"/>
      <c r="Y511" s="13"/>
      <c r="Z511" s="13"/>
      <c r="AA511" s="13"/>
      <c r="AB511" s="13"/>
      <c r="AC511" s="13"/>
      <c r="AD511" s="13"/>
      <c r="AE511" s="13"/>
      <c r="AT511" s="246" t="s">
        <v>166</v>
      </c>
      <c r="AU511" s="246" t="s">
        <v>82</v>
      </c>
      <c r="AV511" s="13" t="s">
        <v>85</v>
      </c>
      <c r="AW511" s="13" t="s">
        <v>34</v>
      </c>
      <c r="AX511" s="13" t="s">
        <v>82</v>
      </c>
      <c r="AY511" s="246" t="s">
        <v>158</v>
      </c>
    </row>
    <row r="512" spans="1:65" s="2" customFormat="1" ht="21.75" customHeight="1">
      <c r="A512" s="38"/>
      <c r="B512" s="39"/>
      <c r="C512" s="219" t="s">
        <v>879</v>
      </c>
      <c r="D512" s="219" t="s">
        <v>159</v>
      </c>
      <c r="E512" s="220" t="s">
        <v>918</v>
      </c>
      <c r="F512" s="221" t="s">
        <v>919</v>
      </c>
      <c r="G512" s="222" t="s">
        <v>202</v>
      </c>
      <c r="H512" s="223">
        <v>1</v>
      </c>
      <c r="I512" s="224"/>
      <c r="J512" s="225">
        <f>ROUND(I512*H512,2)</f>
        <v>0</v>
      </c>
      <c r="K512" s="221" t="s">
        <v>19</v>
      </c>
      <c r="L512" s="44"/>
      <c r="M512" s="226" t="s">
        <v>19</v>
      </c>
      <c r="N512" s="227" t="s">
        <v>45</v>
      </c>
      <c r="O512" s="84"/>
      <c r="P512" s="228">
        <f>O512*H512</f>
        <v>0</v>
      </c>
      <c r="Q512" s="228">
        <v>0</v>
      </c>
      <c r="R512" s="228">
        <f>Q512*H512</f>
        <v>0</v>
      </c>
      <c r="S512" s="228">
        <v>0</v>
      </c>
      <c r="T512" s="229">
        <f>S512*H512</f>
        <v>0</v>
      </c>
      <c r="U512" s="38"/>
      <c r="V512" s="38"/>
      <c r="W512" s="38"/>
      <c r="X512" s="38"/>
      <c r="Y512" s="38"/>
      <c r="Z512" s="38"/>
      <c r="AA512" s="38"/>
      <c r="AB512" s="38"/>
      <c r="AC512" s="38"/>
      <c r="AD512" s="38"/>
      <c r="AE512" s="38"/>
      <c r="AR512" s="230" t="s">
        <v>236</v>
      </c>
      <c r="AT512" s="230" t="s">
        <v>159</v>
      </c>
      <c r="AU512" s="230" t="s">
        <v>82</v>
      </c>
      <c r="AY512" s="17" t="s">
        <v>158</v>
      </c>
      <c r="BE512" s="231">
        <f>IF(N512="základní",J512,0)</f>
        <v>0</v>
      </c>
      <c r="BF512" s="231">
        <f>IF(N512="snížená",J512,0)</f>
        <v>0</v>
      </c>
      <c r="BG512" s="231">
        <f>IF(N512="zákl. přenesená",J512,0)</f>
        <v>0</v>
      </c>
      <c r="BH512" s="231">
        <f>IF(N512="sníž. přenesená",J512,0)</f>
        <v>0</v>
      </c>
      <c r="BI512" s="231">
        <f>IF(N512="nulová",J512,0)</f>
        <v>0</v>
      </c>
      <c r="BJ512" s="17" t="s">
        <v>82</v>
      </c>
      <c r="BK512" s="231">
        <f>ROUND(I512*H512,2)</f>
        <v>0</v>
      </c>
      <c r="BL512" s="17" t="s">
        <v>236</v>
      </c>
      <c r="BM512" s="230" t="s">
        <v>920</v>
      </c>
    </row>
    <row r="513" spans="1:47" s="2" customFormat="1" ht="12">
      <c r="A513" s="38"/>
      <c r="B513" s="39"/>
      <c r="C513" s="40"/>
      <c r="D513" s="232" t="s">
        <v>165</v>
      </c>
      <c r="E513" s="40"/>
      <c r="F513" s="233" t="s">
        <v>919</v>
      </c>
      <c r="G513" s="40"/>
      <c r="H513" s="40"/>
      <c r="I513" s="136"/>
      <c r="J513" s="40"/>
      <c r="K513" s="40"/>
      <c r="L513" s="44"/>
      <c r="M513" s="234"/>
      <c r="N513" s="235"/>
      <c r="O513" s="84"/>
      <c r="P513" s="84"/>
      <c r="Q513" s="84"/>
      <c r="R513" s="84"/>
      <c r="S513" s="84"/>
      <c r="T513" s="85"/>
      <c r="U513" s="38"/>
      <c r="V513" s="38"/>
      <c r="W513" s="38"/>
      <c r="X513" s="38"/>
      <c r="Y513" s="38"/>
      <c r="Z513" s="38"/>
      <c r="AA513" s="38"/>
      <c r="AB513" s="38"/>
      <c r="AC513" s="38"/>
      <c r="AD513" s="38"/>
      <c r="AE513" s="38"/>
      <c r="AT513" s="17" t="s">
        <v>165</v>
      </c>
      <c r="AU513" s="17" t="s">
        <v>82</v>
      </c>
    </row>
    <row r="514" spans="1:65" s="2" customFormat="1" ht="33" customHeight="1">
      <c r="A514" s="38"/>
      <c r="B514" s="39"/>
      <c r="C514" s="259" t="s">
        <v>884</v>
      </c>
      <c r="D514" s="259" t="s">
        <v>199</v>
      </c>
      <c r="E514" s="260" t="s">
        <v>922</v>
      </c>
      <c r="F514" s="261" t="s">
        <v>923</v>
      </c>
      <c r="G514" s="262" t="s">
        <v>202</v>
      </c>
      <c r="H514" s="263">
        <v>1</v>
      </c>
      <c r="I514" s="264"/>
      <c r="J514" s="265">
        <f>ROUND(I514*H514,2)</f>
        <v>0</v>
      </c>
      <c r="K514" s="261" t="s">
        <v>19</v>
      </c>
      <c r="L514" s="266"/>
      <c r="M514" s="267" t="s">
        <v>19</v>
      </c>
      <c r="N514" s="268" t="s">
        <v>45</v>
      </c>
      <c r="O514" s="84"/>
      <c r="P514" s="228">
        <f>O514*H514</f>
        <v>0</v>
      </c>
      <c r="Q514" s="228">
        <v>0</v>
      </c>
      <c r="R514" s="228">
        <f>Q514*H514</f>
        <v>0</v>
      </c>
      <c r="S514" s="228">
        <v>0</v>
      </c>
      <c r="T514" s="229">
        <f>S514*H514</f>
        <v>0</v>
      </c>
      <c r="U514" s="38"/>
      <c r="V514" s="38"/>
      <c r="W514" s="38"/>
      <c r="X514" s="38"/>
      <c r="Y514" s="38"/>
      <c r="Z514" s="38"/>
      <c r="AA514" s="38"/>
      <c r="AB514" s="38"/>
      <c r="AC514" s="38"/>
      <c r="AD514" s="38"/>
      <c r="AE514" s="38"/>
      <c r="AR514" s="230" t="s">
        <v>241</v>
      </c>
      <c r="AT514" s="230" t="s">
        <v>199</v>
      </c>
      <c r="AU514" s="230" t="s">
        <v>82</v>
      </c>
      <c r="AY514" s="17" t="s">
        <v>158</v>
      </c>
      <c r="BE514" s="231">
        <f>IF(N514="základní",J514,0)</f>
        <v>0</v>
      </c>
      <c r="BF514" s="231">
        <f>IF(N514="snížená",J514,0)</f>
        <v>0</v>
      </c>
      <c r="BG514" s="231">
        <f>IF(N514="zákl. přenesená",J514,0)</f>
        <v>0</v>
      </c>
      <c r="BH514" s="231">
        <f>IF(N514="sníž. přenesená",J514,0)</f>
        <v>0</v>
      </c>
      <c r="BI514" s="231">
        <f>IF(N514="nulová",J514,0)</f>
        <v>0</v>
      </c>
      <c r="BJ514" s="17" t="s">
        <v>82</v>
      </c>
      <c r="BK514" s="231">
        <f>ROUND(I514*H514,2)</f>
        <v>0</v>
      </c>
      <c r="BL514" s="17" t="s">
        <v>236</v>
      </c>
      <c r="BM514" s="230" t="s">
        <v>924</v>
      </c>
    </row>
    <row r="515" spans="1:47" s="2" customFormat="1" ht="12">
      <c r="A515" s="38"/>
      <c r="B515" s="39"/>
      <c r="C515" s="40"/>
      <c r="D515" s="232" t="s">
        <v>165</v>
      </c>
      <c r="E515" s="40"/>
      <c r="F515" s="233" t="s">
        <v>1418</v>
      </c>
      <c r="G515" s="40"/>
      <c r="H515" s="40"/>
      <c r="I515" s="136"/>
      <c r="J515" s="40"/>
      <c r="K515" s="40"/>
      <c r="L515" s="44"/>
      <c r="M515" s="234"/>
      <c r="N515" s="235"/>
      <c r="O515" s="84"/>
      <c r="P515" s="84"/>
      <c r="Q515" s="84"/>
      <c r="R515" s="84"/>
      <c r="S515" s="84"/>
      <c r="T515" s="85"/>
      <c r="U515" s="38"/>
      <c r="V515" s="38"/>
      <c r="W515" s="38"/>
      <c r="X515" s="38"/>
      <c r="Y515" s="38"/>
      <c r="Z515" s="38"/>
      <c r="AA515" s="38"/>
      <c r="AB515" s="38"/>
      <c r="AC515" s="38"/>
      <c r="AD515" s="38"/>
      <c r="AE515" s="38"/>
      <c r="AT515" s="17" t="s">
        <v>165</v>
      </c>
      <c r="AU515" s="17" t="s">
        <v>82</v>
      </c>
    </row>
    <row r="516" spans="1:51" s="13" customFormat="1" ht="12">
      <c r="A516" s="13"/>
      <c r="B516" s="236"/>
      <c r="C516" s="237"/>
      <c r="D516" s="232" t="s">
        <v>166</v>
      </c>
      <c r="E516" s="238" t="s">
        <v>19</v>
      </c>
      <c r="F516" s="239" t="s">
        <v>1912</v>
      </c>
      <c r="G516" s="237"/>
      <c r="H516" s="240">
        <v>1</v>
      </c>
      <c r="I516" s="241"/>
      <c r="J516" s="237"/>
      <c r="K516" s="237"/>
      <c r="L516" s="242"/>
      <c r="M516" s="243"/>
      <c r="N516" s="244"/>
      <c r="O516" s="244"/>
      <c r="P516" s="244"/>
      <c r="Q516" s="244"/>
      <c r="R516" s="244"/>
      <c r="S516" s="244"/>
      <c r="T516" s="245"/>
      <c r="U516" s="13"/>
      <c r="V516" s="13"/>
      <c r="W516" s="13"/>
      <c r="X516" s="13"/>
      <c r="Y516" s="13"/>
      <c r="Z516" s="13"/>
      <c r="AA516" s="13"/>
      <c r="AB516" s="13"/>
      <c r="AC516" s="13"/>
      <c r="AD516" s="13"/>
      <c r="AE516" s="13"/>
      <c r="AT516" s="246" t="s">
        <v>166</v>
      </c>
      <c r="AU516" s="246" t="s">
        <v>82</v>
      </c>
      <c r="AV516" s="13" t="s">
        <v>85</v>
      </c>
      <c r="AW516" s="13" t="s">
        <v>34</v>
      </c>
      <c r="AX516" s="13" t="s">
        <v>82</v>
      </c>
      <c r="AY516" s="246" t="s">
        <v>158</v>
      </c>
    </row>
    <row r="517" spans="1:65" s="2" customFormat="1" ht="16.5" customHeight="1">
      <c r="A517" s="38"/>
      <c r="B517" s="39"/>
      <c r="C517" s="259" t="s">
        <v>889</v>
      </c>
      <c r="D517" s="259" t="s">
        <v>199</v>
      </c>
      <c r="E517" s="260" t="s">
        <v>928</v>
      </c>
      <c r="F517" s="261" t="s">
        <v>929</v>
      </c>
      <c r="G517" s="262" t="s">
        <v>202</v>
      </c>
      <c r="H517" s="263">
        <v>1</v>
      </c>
      <c r="I517" s="264"/>
      <c r="J517" s="265">
        <f>ROUND(I517*H517,2)</f>
        <v>0</v>
      </c>
      <c r="K517" s="261" t="s">
        <v>19</v>
      </c>
      <c r="L517" s="266"/>
      <c r="M517" s="267" t="s">
        <v>19</v>
      </c>
      <c r="N517" s="268" t="s">
        <v>45</v>
      </c>
      <c r="O517" s="84"/>
      <c r="P517" s="228">
        <f>O517*H517</f>
        <v>0</v>
      </c>
      <c r="Q517" s="228">
        <v>0</v>
      </c>
      <c r="R517" s="228">
        <f>Q517*H517</f>
        <v>0</v>
      </c>
      <c r="S517" s="228">
        <v>0</v>
      </c>
      <c r="T517" s="229">
        <f>S517*H517</f>
        <v>0</v>
      </c>
      <c r="U517" s="38"/>
      <c r="V517" s="38"/>
      <c r="W517" s="38"/>
      <c r="X517" s="38"/>
      <c r="Y517" s="38"/>
      <c r="Z517" s="38"/>
      <c r="AA517" s="38"/>
      <c r="AB517" s="38"/>
      <c r="AC517" s="38"/>
      <c r="AD517" s="38"/>
      <c r="AE517" s="38"/>
      <c r="AR517" s="230" t="s">
        <v>241</v>
      </c>
      <c r="AT517" s="230" t="s">
        <v>199</v>
      </c>
      <c r="AU517" s="230" t="s">
        <v>82</v>
      </c>
      <c r="AY517" s="17" t="s">
        <v>158</v>
      </c>
      <c r="BE517" s="231">
        <f>IF(N517="základní",J517,0)</f>
        <v>0</v>
      </c>
      <c r="BF517" s="231">
        <f>IF(N517="snížená",J517,0)</f>
        <v>0</v>
      </c>
      <c r="BG517" s="231">
        <f>IF(N517="zákl. přenesená",J517,0)</f>
        <v>0</v>
      </c>
      <c r="BH517" s="231">
        <f>IF(N517="sníž. přenesená",J517,0)</f>
        <v>0</v>
      </c>
      <c r="BI517" s="231">
        <f>IF(N517="nulová",J517,0)</f>
        <v>0</v>
      </c>
      <c r="BJ517" s="17" t="s">
        <v>82</v>
      </c>
      <c r="BK517" s="231">
        <f>ROUND(I517*H517,2)</f>
        <v>0</v>
      </c>
      <c r="BL517" s="17" t="s">
        <v>236</v>
      </c>
      <c r="BM517" s="230" t="s">
        <v>930</v>
      </c>
    </row>
    <row r="518" spans="1:47" s="2" customFormat="1" ht="12">
      <c r="A518" s="38"/>
      <c r="B518" s="39"/>
      <c r="C518" s="40"/>
      <c r="D518" s="232" t="s">
        <v>165</v>
      </c>
      <c r="E518" s="40"/>
      <c r="F518" s="233" t="s">
        <v>929</v>
      </c>
      <c r="G518" s="40"/>
      <c r="H518" s="40"/>
      <c r="I518" s="136"/>
      <c r="J518" s="40"/>
      <c r="K518" s="40"/>
      <c r="L518" s="44"/>
      <c r="M518" s="234"/>
      <c r="N518" s="235"/>
      <c r="O518" s="84"/>
      <c r="P518" s="84"/>
      <c r="Q518" s="84"/>
      <c r="R518" s="84"/>
      <c r="S518" s="84"/>
      <c r="T518" s="85"/>
      <c r="U518" s="38"/>
      <c r="V518" s="38"/>
      <c r="W518" s="38"/>
      <c r="X518" s="38"/>
      <c r="Y518" s="38"/>
      <c r="Z518" s="38"/>
      <c r="AA518" s="38"/>
      <c r="AB518" s="38"/>
      <c r="AC518" s="38"/>
      <c r="AD518" s="38"/>
      <c r="AE518" s="38"/>
      <c r="AT518" s="17" t="s">
        <v>165</v>
      </c>
      <c r="AU518" s="17" t="s">
        <v>82</v>
      </c>
    </row>
    <row r="519" spans="1:51" s="13" customFormat="1" ht="12">
      <c r="A519" s="13"/>
      <c r="B519" s="236"/>
      <c r="C519" s="237"/>
      <c r="D519" s="232" t="s">
        <v>166</v>
      </c>
      <c r="E519" s="238" t="s">
        <v>19</v>
      </c>
      <c r="F519" s="239" t="s">
        <v>82</v>
      </c>
      <c r="G519" s="237"/>
      <c r="H519" s="240">
        <v>1</v>
      </c>
      <c r="I519" s="241"/>
      <c r="J519" s="237"/>
      <c r="K519" s="237"/>
      <c r="L519" s="242"/>
      <c r="M519" s="243"/>
      <c r="N519" s="244"/>
      <c r="O519" s="244"/>
      <c r="P519" s="244"/>
      <c r="Q519" s="244"/>
      <c r="R519" s="244"/>
      <c r="S519" s="244"/>
      <c r="T519" s="245"/>
      <c r="U519" s="13"/>
      <c r="V519" s="13"/>
      <c r="W519" s="13"/>
      <c r="X519" s="13"/>
      <c r="Y519" s="13"/>
      <c r="Z519" s="13"/>
      <c r="AA519" s="13"/>
      <c r="AB519" s="13"/>
      <c r="AC519" s="13"/>
      <c r="AD519" s="13"/>
      <c r="AE519" s="13"/>
      <c r="AT519" s="246" t="s">
        <v>166</v>
      </c>
      <c r="AU519" s="246" t="s">
        <v>82</v>
      </c>
      <c r="AV519" s="13" t="s">
        <v>85</v>
      </c>
      <c r="AW519" s="13" t="s">
        <v>34</v>
      </c>
      <c r="AX519" s="13" t="s">
        <v>82</v>
      </c>
      <c r="AY519" s="246" t="s">
        <v>158</v>
      </c>
    </row>
    <row r="520" spans="1:65" s="2" customFormat="1" ht="16.5" customHeight="1">
      <c r="A520" s="38"/>
      <c r="B520" s="39"/>
      <c r="C520" s="259" t="s">
        <v>893</v>
      </c>
      <c r="D520" s="259" t="s">
        <v>199</v>
      </c>
      <c r="E520" s="260" t="s">
        <v>932</v>
      </c>
      <c r="F520" s="261" t="s">
        <v>933</v>
      </c>
      <c r="G520" s="262" t="s">
        <v>202</v>
      </c>
      <c r="H520" s="263">
        <v>1</v>
      </c>
      <c r="I520" s="264"/>
      <c r="J520" s="265">
        <f>ROUND(I520*H520,2)</f>
        <v>0</v>
      </c>
      <c r="K520" s="261" t="s">
        <v>19</v>
      </c>
      <c r="L520" s="266"/>
      <c r="M520" s="267" t="s">
        <v>19</v>
      </c>
      <c r="N520" s="268" t="s">
        <v>45</v>
      </c>
      <c r="O520" s="84"/>
      <c r="P520" s="228">
        <f>O520*H520</f>
        <v>0</v>
      </c>
      <c r="Q520" s="228">
        <v>0</v>
      </c>
      <c r="R520" s="228">
        <f>Q520*H520</f>
        <v>0</v>
      </c>
      <c r="S520" s="228">
        <v>0</v>
      </c>
      <c r="T520" s="229">
        <f>S520*H520</f>
        <v>0</v>
      </c>
      <c r="U520" s="38"/>
      <c r="V520" s="38"/>
      <c r="W520" s="38"/>
      <c r="X520" s="38"/>
      <c r="Y520" s="38"/>
      <c r="Z520" s="38"/>
      <c r="AA520" s="38"/>
      <c r="AB520" s="38"/>
      <c r="AC520" s="38"/>
      <c r="AD520" s="38"/>
      <c r="AE520" s="38"/>
      <c r="AR520" s="230" t="s">
        <v>241</v>
      </c>
      <c r="AT520" s="230" t="s">
        <v>199</v>
      </c>
      <c r="AU520" s="230" t="s">
        <v>82</v>
      </c>
      <c r="AY520" s="17" t="s">
        <v>158</v>
      </c>
      <c r="BE520" s="231">
        <f>IF(N520="základní",J520,0)</f>
        <v>0</v>
      </c>
      <c r="BF520" s="231">
        <f>IF(N520="snížená",J520,0)</f>
        <v>0</v>
      </c>
      <c r="BG520" s="231">
        <f>IF(N520="zákl. přenesená",J520,0)</f>
        <v>0</v>
      </c>
      <c r="BH520" s="231">
        <f>IF(N520="sníž. přenesená",J520,0)</f>
        <v>0</v>
      </c>
      <c r="BI520" s="231">
        <f>IF(N520="nulová",J520,0)</f>
        <v>0</v>
      </c>
      <c r="BJ520" s="17" t="s">
        <v>82</v>
      </c>
      <c r="BK520" s="231">
        <f>ROUND(I520*H520,2)</f>
        <v>0</v>
      </c>
      <c r="BL520" s="17" t="s">
        <v>236</v>
      </c>
      <c r="BM520" s="230" t="s">
        <v>934</v>
      </c>
    </row>
    <row r="521" spans="1:47" s="2" customFormat="1" ht="12">
      <c r="A521" s="38"/>
      <c r="B521" s="39"/>
      <c r="C521" s="40"/>
      <c r="D521" s="232" t="s">
        <v>165</v>
      </c>
      <c r="E521" s="40"/>
      <c r="F521" s="233" t="s">
        <v>933</v>
      </c>
      <c r="G521" s="40"/>
      <c r="H521" s="40"/>
      <c r="I521" s="136"/>
      <c r="J521" s="40"/>
      <c r="K521" s="40"/>
      <c r="L521" s="44"/>
      <c r="M521" s="234"/>
      <c r="N521" s="235"/>
      <c r="O521" s="84"/>
      <c r="P521" s="84"/>
      <c r="Q521" s="84"/>
      <c r="R521" s="84"/>
      <c r="S521" s="84"/>
      <c r="T521" s="85"/>
      <c r="U521" s="38"/>
      <c r="V521" s="38"/>
      <c r="W521" s="38"/>
      <c r="X521" s="38"/>
      <c r="Y521" s="38"/>
      <c r="Z521" s="38"/>
      <c r="AA521" s="38"/>
      <c r="AB521" s="38"/>
      <c r="AC521" s="38"/>
      <c r="AD521" s="38"/>
      <c r="AE521" s="38"/>
      <c r="AT521" s="17" t="s">
        <v>165</v>
      </c>
      <c r="AU521" s="17" t="s">
        <v>82</v>
      </c>
    </row>
    <row r="522" spans="1:51" s="13" customFormat="1" ht="12">
      <c r="A522" s="13"/>
      <c r="B522" s="236"/>
      <c r="C522" s="237"/>
      <c r="D522" s="232" t="s">
        <v>166</v>
      </c>
      <c r="E522" s="238" t="s">
        <v>19</v>
      </c>
      <c r="F522" s="239" t="s">
        <v>1831</v>
      </c>
      <c r="G522" s="237"/>
      <c r="H522" s="240">
        <v>1</v>
      </c>
      <c r="I522" s="241"/>
      <c r="J522" s="237"/>
      <c r="K522" s="237"/>
      <c r="L522" s="242"/>
      <c r="M522" s="243"/>
      <c r="N522" s="244"/>
      <c r="O522" s="244"/>
      <c r="P522" s="244"/>
      <c r="Q522" s="244"/>
      <c r="R522" s="244"/>
      <c r="S522" s="244"/>
      <c r="T522" s="245"/>
      <c r="U522" s="13"/>
      <c r="V522" s="13"/>
      <c r="W522" s="13"/>
      <c r="X522" s="13"/>
      <c r="Y522" s="13"/>
      <c r="Z522" s="13"/>
      <c r="AA522" s="13"/>
      <c r="AB522" s="13"/>
      <c r="AC522" s="13"/>
      <c r="AD522" s="13"/>
      <c r="AE522" s="13"/>
      <c r="AT522" s="246" t="s">
        <v>166</v>
      </c>
      <c r="AU522" s="246" t="s">
        <v>82</v>
      </c>
      <c r="AV522" s="13" t="s">
        <v>85</v>
      </c>
      <c r="AW522" s="13" t="s">
        <v>34</v>
      </c>
      <c r="AX522" s="13" t="s">
        <v>82</v>
      </c>
      <c r="AY522" s="246" t="s">
        <v>158</v>
      </c>
    </row>
    <row r="523" spans="1:65" s="2" customFormat="1" ht="16.5" customHeight="1">
      <c r="A523" s="38"/>
      <c r="B523" s="39"/>
      <c r="C523" s="219" t="s">
        <v>898</v>
      </c>
      <c r="D523" s="219" t="s">
        <v>159</v>
      </c>
      <c r="E523" s="220" t="s">
        <v>937</v>
      </c>
      <c r="F523" s="221" t="s">
        <v>938</v>
      </c>
      <c r="G523" s="222" t="s">
        <v>202</v>
      </c>
      <c r="H523" s="223">
        <v>2</v>
      </c>
      <c r="I523" s="224"/>
      <c r="J523" s="225">
        <f>ROUND(I523*H523,2)</f>
        <v>0</v>
      </c>
      <c r="K523" s="221" t="s">
        <v>213</v>
      </c>
      <c r="L523" s="44"/>
      <c r="M523" s="226" t="s">
        <v>19</v>
      </c>
      <c r="N523" s="227" t="s">
        <v>45</v>
      </c>
      <c r="O523" s="84"/>
      <c r="P523" s="228">
        <f>O523*H523</f>
        <v>0</v>
      </c>
      <c r="Q523" s="228">
        <v>0</v>
      </c>
      <c r="R523" s="228">
        <f>Q523*H523</f>
        <v>0</v>
      </c>
      <c r="S523" s="228">
        <v>0</v>
      </c>
      <c r="T523" s="229">
        <f>S523*H523</f>
        <v>0</v>
      </c>
      <c r="U523" s="38"/>
      <c r="V523" s="38"/>
      <c r="W523" s="38"/>
      <c r="X523" s="38"/>
      <c r="Y523" s="38"/>
      <c r="Z523" s="38"/>
      <c r="AA523" s="38"/>
      <c r="AB523" s="38"/>
      <c r="AC523" s="38"/>
      <c r="AD523" s="38"/>
      <c r="AE523" s="38"/>
      <c r="AR523" s="230" t="s">
        <v>236</v>
      </c>
      <c r="AT523" s="230" t="s">
        <v>159</v>
      </c>
      <c r="AU523" s="230" t="s">
        <v>82</v>
      </c>
      <c r="AY523" s="17" t="s">
        <v>158</v>
      </c>
      <c r="BE523" s="231">
        <f>IF(N523="základní",J523,0)</f>
        <v>0</v>
      </c>
      <c r="BF523" s="231">
        <f>IF(N523="snížená",J523,0)</f>
        <v>0</v>
      </c>
      <c r="BG523" s="231">
        <f>IF(N523="zákl. přenesená",J523,0)</f>
        <v>0</v>
      </c>
      <c r="BH523" s="231">
        <f>IF(N523="sníž. přenesená",J523,0)</f>
        <v>0</v>
      </c>
      <c r="BI523" s="231">
        <f>IF(N523="nulová",J523,0)</f>
        <v>0</v>
      </c>
      <c r="BJ523" s="17" t="s">
        <v>82</v>
      </c>
      <c r="BK523" s="231">
        <f>ROUND(I523*H523,2)</f>
        <v>0</v>
      </c>
      <c r="BL523" s="17" t="s">
        <v>236</v>
      </c>
      <c r="BM523" s="230" t="s">
        <v>939</v>
      </c>
    </row>
    <row r="524" spans="1:47" s="2" customFormat="1" ht="12">
      <c r="A524" s="38"/>
      <c r="B524" s="39"/>
      <c r="C524" s="40"/>
      <c r="D524" s="232" t="s">
        <v>165</v>
      </c>
      <c r="E524" s="40"/>
      <c r="F524" s="233" t="s">
        <v>940</v>
      </c>
      <c r="G524" s="40"/>
      <c r="H524" s="40"/>
      <c r="I524" s="136"/>
      <c r="J524" s="40"/>
      <c r="K524" s="40"/>
      <c r="L524" s="44"/>
      <c r="M524" s="234"/>
      <c r="N524" s="235"/>
      <c r="O524" s="84"/>
      <c r="P524" s="84"/>
      <c r="Q524" s="84"/>
      <c r="R524" s="84"/>
      <c r="S524" s="84"/>
      <c r="T524" s="85"/>
      <c r="U524" s="38"/>
      <c r="V524" s="38"/>
      <c r="W524" s="38"/>
      <c r="X524" s="38"/>
      <c r="Y524" s="38"/>
      <c r="Z524" s="38"/>
      <c r="AA524" s="38"/>
      <c r="AB524" s="38"/>
      <c r="AC524" s="38"/>
      <c r="AD524" s="38"/>
      <c r="AE524" s="38"/>
      <c r="AT524" s="17" t="s">
        <v>165</v>
      </c>
      <c r="AU524" s="17" t="s">
        <v>82</v>
      </c>
    </row>
    <row r="525" spans="1:51" s="13" customFormat="1" ht="12">
      <c r="A525" s="13"/>
      <c r="B525" s="236"/>
      <c r="C525" s="237"/>
      <c r="D525" s="232" t="s">
        <v>166</v>
      </c>
      <c r="E525" s="238" t="s">
        <v>19</v>
      </c>
      <c r="F525" s="239" t="s">
        <v>1865</v>
      </c>
      <c r="G525" s="237"/>
      <c r="H525" s="240">
        <v>2</v>
      </c>
      <c r="I525" s="241"/>
      <c r="J525" s="237"/>
      <c r="K525" s="237"/>
      <c r="L525" s="242"/>
      <c r="M525" s="243"/>
      <c r="N525" s="244"/>
      <c r="O525" s="244"/>
      <c r="P525" s="244"/>
      <c r="Q525" s="244"/>
      <c r="R525" s="244"/>
      <c r="S525" s="244"/>
      <c r="T525" s="245"/>
      <c r="U525" s="13"/>
      <c r="V525" s="13"/>
      <c r="W525" s="13"/>
      <c r="X525" s="13"/>
      <c r="Y525" s="13"/>
      <c r="Z525" s="13"/>
      <c r="AA525" s="13"/>
      <c r="AB525" s="13"/>
      <c r="AC525" s="13"/>
      <c r="AD525" s="13"/>
      <c r="AE525" s="13"/>
      <c r="AT525" s="246" t="s">
        <v>166</v>
      </c>
      <c r="AU525" s="246" t="s">
        <v>82</v>
      </c>
      <c r="AV525" s="13" t="s">
        <v>85</v>
      </c>
      <c r="AW525" s="13" t="s">
        <v>34</v>
      </c>
      <c r="AX525" s="13" t="s">
        <v>82</v>
      </c>
      <c r="AY525" s="246" t="s">
        <v>158</v>
      </c>
    </row>
    <row r="526" spans="1:65" s="2" customFormat="1" ht="21.75" customHeight="1">
      <c r="A526" s="38"/>
      <c r="B526" s="39"/>
      <c r="C526" s="219" t="s">
        <v>903</v>
      </c>
      <c r="D526" s="219" t="s">
        <v>159</v>
      </c>
      <c r="E526" s="220" t="s">
        <v>943</v>
      </c>
      <c r="F526" s="221" t="s">
        <v>944</v>
      </c>
      <c r="G526" s="222" t="s">
        <v>202</v>
      </c>
      <c r="H526" s="223">
        <v>1</v>
      </c>
      <c r="I526" s="224"/>
      <c r="J526" s="225">
        <f>ROUND(I526*H526,2)</f>
        <v>0</v>
      </c>
      <c r="K526" s="221" t="s">
        <v>213</v>
      </c>
      <c r="L526" s="44"/>
      <c r="M526" s="226" t="s">
        <v>19</v>
      </c>
      <c r="N526" s="227" t="s">
        <v>45</v>
      </c>
      <c r="O526" s="84"/>
      <c r="P526" s="228">
        <f>O526*H526</f>
        <v>0</v>
      </c>
      <c r="Q526" s="228">
        <v>0</v>
      </c>
      <c r="R526" s="228">
        <f>Q526*H526</f>
        <v>0</v>
      </c>
      <c r="S526" s="228">
        <v>0</v>
      </c>
      <c r="T526" s="229">
        <f>S526*H526</f>
        <v>0</v>
      </c>
      <c r="U526" s="38"/>
      <c r="V526" s="38"/>
      <c r="W526" s="38"/>
      <c r="X526" s="38"/>
      <c r="Y526" s="38"/>
      <c r="Z526" s="38"/>
      <c r="AA526" s="38"/>
      <c r="AB526" s="38"/>
      <c r="AC526" s="38"/>
      <c r="AD526" s="38"/>
      <c r="AE526" s="38"/>
      <c r="AR526" s="230" t="s">
        <v>236</v>
      </c>
      <c r="AT526" s="230" t="s">
        <v>159</v>
      </c>
      <c r="AU526" s="230" t="s">
        <v>82</v>
      </c>
      <c r="AY526" s="17" t="s">
        <v>158</v>
      </c>
      <c r="BE526" s="231">
        <f>IF(N526="základní",J526,0)</f>
        <v>0</v>
      </c>
      <c r="BF526" s="231">
        <f>IF(N526="snížená",J526,0)</f>
        <v>0</v>
      </c>
      <c r="BG526" s="231">
        <f>IF(N526="zákl. přenesená",J526,0)</f>
        <v>0</v>
      </c>
      <c r="BH526" s="231">
        <f>IF(N526="sníž. přenesená",J526,0)</f>
        <v>0</v>
      </c>
      <c r="BI526" s="231">
        <f>IF(N526="nulová",J526,0)</f>
        <v>0</v>
      </c>
      <c r="BJ526" s="17" t="s">
        <v>82</v>
      </c>
      <c r="BK526" s="231">
        <f>ROUND(I526*H526,2)</f>
        <v>0</v>
      </c>
      <c r="BL526" s="17" t="s">
        <v>236</v>
      </c>
      <c r="BM526" s="230" t="s">
        <v>945</v>
      </c>
    </row>
    <row r="527" spans="1:47" s="2" customFormat="1" ht="12">
      <c r="A527" s="38"/>
      <c r="B527" s="39"/>
      <c r="C527" s="40"/>
      <c r="D527" s="232" t="s">
        <v>165</v>
      </c>
      <c r="E527" s="40"/>
      <c r="F527" s="233" t="s">
        <v>944</v>
      </c>
      <c r="G527" s="40"/>
      <c r="H527" s="40"/>
      <c r="I527" s="136"/>
      <c r="J527" s="40"/>
      <c r="K527" s="40"/>
      <c r="L527" s="44"/>
      <c r="M527" s="234"/>
      <c r="N527" s="235"/>
      <c r="O527" s="84"/>
      <c r="P527" s="84"/>
      <c r="Q527" s="84"/>
      <c r="R527" s="84"/>
      <c r="S527" s="84"/>
      <c r="T527" s="85"/>
      <c r="U527" s="38"/>
      <c r="V527" s="38"/>
      <c r="W527" s="38"/>
      <c r="X527" s="38"/>
      <c r="Y527" s="38"/>
      <c r="Z527" s="38"/>
      <c r="AA527" s="38"/>
      <c r="AB527" s="38"/>
      <c r="AC527" s="38"/>
      <c r="AD527" s="38"/>
      <c r="AE527" s="38"/>
      <c r="AT527" s="17" t="s">
        <v>165</v>
      </c>
      <c r="AU527" s="17" t="s">
        <v>82</v>
      </c>
    </row>
    <row r="528" spans="1:51" s="13" customFormat="1" ht="12">
      <c r="A528" s="13"/>
      <c r="B528" s="236"/>
      <c r="C528" s="237"/>
      <c r="D528" s="232" t="s">
        <v>166</v>
      </c>
      <c r="E528" s="238" t="s">
        <v>19</v>
      </c>
      <c r="F528" s="239" t="s">
        <v>1854</v>
      </c>
      <c r="G528" s="237"/>
      <c r="H528" s="240">
        <v>1</v>
      </c>
      <c r="I528" s="241"/>
      <c r="J528" s="237"/>
      <c r="K528" s="237"/>
      <c r="L528" s="242"/>
      <c r="M528" s="243"/>
      <c r="N528" s="244"/>
      <c r="O528" s="244"/>
      <c r="P528" s="244"/>
      <c r="Q528" s="244"/>
      <c r="R528" s="244"/>
      <c r="S528" s="244"/>
      <c r="T528" s="245"/>
      <c r="U528" s="13"/>
      <c r="V528" s="13"/>
      <c r="W528" s="13"/>
      <c r="X528" s="13"/>
      <c r="Y528" s="13"/>
      <c r="Z528" s="13"/>
      <c r="AA528" s="13"/>
      <c r="AB528" s="13"/>
      <c r="AC528" s="13"/>
      <c r="AD528" s="13"/>
      <c r="AE528" s="13"/>
      <c r="AT528" s="246" t="s">
        <v>166</v>
      </c>
      <c r="AU528" s="246" t="s">
        <v>82</v>
      </c>
      <c r="AV528" s="13" t="s">
        <v>85</v>
      </c>
      <c r="AW528" s="13" t="s">
        <v>34</v>
      </c>
      <c r="AX528" s="13" t="s">
        <v>82</v>
      </c>
      <c r="AY528" s="246" t="s">
        <v>158</v>
      </c>
    </row>
    <row r="529" spans="1:65" s="2" customFormat="1" ht="21.75" customHeight="1">
      <c r="A529" s="38"/>
      <c r="B529" s="39"/>
      <c r="C529" s="219" t="s">
        <v>908</v>
      </c>
      <c r="D529" s="219" t="s">
        <v>159</v>
      </c>
      <c r="E529" s="220" t="s">
        <v>948</v>
      </c>
      <c r="F529" s="221" t="s">
        <v>949</v>
      </c>
      <c r="G529" s="222" t="s">
        <v>202</v>
      </c>
      <c r="H529" s="223">
        <v>14</v>
      </c>
      <c r="I529" s="224"/>
      <c r="J529" s="225">
        <f>ROUND(I529*H529,2)</f>
        <v>0</v>
      </c>
      <c r="K529" s="221" t="s">
        <v>213</v>
      </c>
      <c r="L529" s="44"/>
      <c r="M529" s="226" t="s">
        <v>19</v>
      </c>
      <c r="N529" s="227" t="s">
        <v>45</v>
      </c>
      <c r="O529" s="84"/>
      <c r="P529" s="228">
        <f>O529*H529</f>
        <v>0</v>
      </c>
      <c r="Q529" s="228">
        <v>0</v>
      </c>
      <c r="R529" s="228">
        <f>Q529*H529</f>
        <v>0</v>
      </c>
      <c r="S529" s="228">
        <v>0</v>
      </c>
      <c r="T529" s="229">
        <f>S529*H529</f>
        <v>0</v>
      </c>
      <c r="U529" s="38"/>
      <c r="V529" s="38"/>
      <c r="W529" s="38"/>
      <c r="X529" s="38"/>
      <c r="Y529" s="38"/>
      <c r="Z529" s="38"/>
      <c r="AA529" s="38"/>
      <c r="AB529" s="38"/>
      <c r="AC529" s="38"/>
      <c r="AD529" s="38"/>
      <c r="AE529" s="38"/>
      <c r="AR529" s="230" t="s">
        <v>236</v>
      </c>
      <c r="AT529" s="230" t="s">
        <v>159</v>
      </c>
      <c r="AU529" s="230" t="s">
        <v>82</v>
      </c>
      <c r="AY529" s="17" t="s">
        <v>158</v>
      </c>
      <c r="BE529" s="231">
        <f>IF(N529="základní",J529,0)</f>
        <v>0</v>
      </c>
      <c r="BF529" s="231">
        <f>IF(N529="snížená",J529,0)</f>
        <v>0</v>
      </c>
      <c r="BG529" s="231">
        <f>IF(N529="zákl. přenesená",J529,0)</f>
        <v>0</v>
      </c>
      <c r="BH529" s="231">
        <f>IF(N529="sníž. přenesená",J529,0)</f>
        <v>0</v>
      </c>
      <c r="BI529" s="231">
        <f>IF(N529="nulová",J529,0)</f>
        <v>0</v>
      </c>
      <c r="BJ529" s="17" t="s">
        <v>82</v>
      </c>
      <c r="BK529" s="231">
        <f>ROUND(I529*H529,2)</f>
        <v>0</v>
      </c>
      <c r="BL529" s="17" t="s">
        <v>236</v>
      </c>
      <c r="BM529" s="230" t="s">
        <v>950</v>
      </c>
    </row>
    <row r="530" spans="1:47" s="2" customFormat="1" ht="12">
      <c r="A530" s="38"/>
      <c r="B530" s="39"/>
      <c r="C530" s="40"/>
      <c r="D530" s="232" t="s">
        <v>165</v>
      </c>
      <c r="E530" s="40"/>
      <c r="F530" s="233" t="s">
        <v>949</v>
      </c>
      <c r="G530" s="40"/>
      <c r="H530" s="40"/>
      <c r="I530" s="136"/>
      <c r="J530" s="40"/>
      <c r="K530" s="40"/>
      <c r="L530" s="44"/>
      <c r="M530" s="234"/>
      <c r="N530" s="235"/>
      <c r="O530" s="84"/>
      <c r="P530" s="84"/>
      <c r="Q530" s="84"/>
      <c r="R530" s="84"/>
      <c r="S530" s="84"/>
      <c r="T530" s="85"/>
      <c r="U530" s="38"/>
      <c r="V530" s="38"/>
      <c r="W530" s="38"/>
      <c r="X530" s="38"/>
      <c r="Y530" s="38"/>
      <c r="Z530" s="38"/>
      <c r="AA530" s="38"/>
      <c r="AB530" s="38"/>
      <c r="AC530" s="38"/>
      <c r="AD530" s="38"/>
      <c r="AE530" s="38"/>
      <c r="AT530" s="17" t="s">
        <v>165</v>
      </c>
      <c r="AU530" s="17" t="s">
        <v>82</v>
      </c>
    </row>
    <row r="531" spans="1:51" s="13" customFormat="1" ht="12">
      <c r="A531" s="13"/>
      <c r="B531" s="236"/>
      <c r="C531" s="237"/>
      <c r="D531" s="232" t="s">
        <v>166</v>
      </c>
      <c r="E531" s="238" t="s">
        <v>19</v>
      </c>
      <c r="F531" s="239" t="s">
        <v>1913</v>
      </c>
      <c r="G531" s="237"/>
      <c r="H531" s="240">
        <v>14</v>
      </c>
      <c r="I531" s="241"/>
      <c r="J531" s="237"/>
      <c r="K531" s="237"/>
      <c r="L531" s="242"/>
      <c r="M531" s="243"/>
      <c r="N531" s="244"/>
      <c r="O531" s="244"/>
      <c r="P531" s="244"/>
      <c r="Q531" s="244"/>
      <c r="R531" s="244"/>
      <c r="S531" s="244"/>
      <c r="T531" s="245"/>
      <c r="U531" s="13"/>
      <c r="V531" s="13"/>
      <c r="W531" s="13"/>
      <c r="X531" s="13"/>
      <c r="Y531" s="13"/>
      <c r="Z531" s="13"/>
      <c r="AA531" s="13"/>
      <c r="AB531" s="13"/>
      <c r="AC531" s="13"/>
      <c r="AD531" s="13"/>
      <c r="AE531" s="13"/>
      <c r="AT531" s="246" t="s">
        <v>166</v>
      </c>
      <c r="AU531" s="246" t="s">
        <v>82</v>
      </c>
      <c r="AV531" s="13" t="s">
        <v>85</v>
      </c>
      <c r="AW531" s="13" t="s">
        <v>34</v>
      </c>
      <c r="AX531" s="13" t="s">
        <v>82</v>
      </c>
      <c r="AY531" s="246" t="s">
        <v>158</v>
      </c>
    </row>
    <row r="532" spans="1:65" s="2" customFormat="1" ht="21.75" customHeight="1">
      <c r="A532" s="38"/>
      <c r="B532" s="39"/>
      <c r="C532" s="219" t="s">
        <v>912</v>
      </c>
      <c r="D532" s="219" t="s">
        <v>159</v>
      </c>
      <c r="E532" s="220" t="s">
        <v>953</v>
      </c>
      <c r="F532" s="221" t="s">
        <v>954</v>
      </c>
      <c r="G532" s="222" t="s">
        <v>202</v>
      </c>
      <c r="H532" s="223">
        <v>4</v>
      </c>
      <c r="I532" s="224"/>
      <c r="J532" s="225">
        <f>ROUND(I532*H532,2)</f>
        <v>0</v>
      </c>
      <c r="K532" s="221" t="s">
        <v>213</v>
      </c>
      <c r="L532" s="44"/>
      <c r="M532" s="226" t="s">
        <v>19</v>
      </c>
      <c r="N532" s="227" t="s">
        <v>45</v>
      </c>
      <c r="O532" s="84"/>
      <c r="P532" s="228">
        <f>O532*H532</f>
        <v>0</v>
      </c>
      <c r="Q532" s="228">
        <v>0</v>
      </c>
      <c r="R532" s="228">
        <f>Q532*H532</f>
        <v>0</v>
      </c>
      <c r="S532" s="228">
        <v>0</v>
      </c>
      <c r="T532" s="229">
        <f>S532*H532</f>
        <v>0</v>
      </c>
      <c r="U532" s="38"/>
      <c r="V532" s="38"/>
      <c r="W532" s="38"/>
      <c r="X532" s="38"/>
      <c r="Y532" s="38"/>
      <c r="Z532" s="38"/>
      <c r="AA532" s="38"/>
      <c r="AB532" s="38"/>
      <c r="AC532" s="38"/>
      <c r="AD532" s="38"/>
      <c r="AE532" s="38"/>
      <c r="AR532" s="230" t="s">
        <v>236</v>
      </c>
      <c r="AT532" s="230" t="s">
        <v>159</v>
      </c>
      <c r="AU532" s="230" t="s">
        <v>82</v>
      </c>
      <c r="AY532" s="17" t="s">
        <v>158</v>
      </c>
      <c r="BE532" s="231">
        <f>IF(N532="základní",J532,0)</f>
        <v>0</v>
      </c>
      <c r="BF532" s="231">
        <f>IF(N532="snížená",J532,0)</f>
        <v>0</v>
      </c>
      <c r="BG532" s="231">
        <f>IF(N532="zákl. přenesená",J532,0)</f>
        <v>0</v>
      </c>
      <c r="BH532" s="231">
        <f>IF(N532="sníž. přenesená",J532,0)</f>
        <v>0</v>
      </c>
      <c r="BI532" s="231">
        <f>IF(N532="nulová",J532,0)</f>
        <v>0</v>
      </c>
      <c r="BJ532" s="17" t="s">
        <v>82</v>
      </c>
      <c r="BK532" s="231">
        <f>ROUND(I532*H532,2)</f>
        <v>0</v>
      </c>
      <c r="BL532" s="17" t="s">
        <v>236</v>
      </c>
      <c r="BM532" s="230" t="s">
        <v>955</v>
      </c>
    </row>
    <row r="533" spans="1:47" s="2" customFormat="1" ht="12">
      <c r="A533" s="38"/>
      <c r="B533" s="39"/>
      <c r="C533" s="40"/>
      <c r="D533" s="232" t="s">
        <v>165</v>
      </c>
      <c r="E533" s="40"/>
      <c r="F533" s="233" t="s">
        <v>954</v>
      </c>
      <c r="G533" s="40"/>
      <c r="H533" s="40"/>
      <c r="I533" s="136"/>
      <c r="J533" s="40"/>
      <c r="K533" s="40"/>
      <c r="L533" s="44"/>
      <c r="M533" s="234"/>
      <c r="N533" s="235"/>
      <c r="O533" s="84"/>
      <c r="P533" s="84"/>
      <c r="Q533" s="84"/>
      <c r="R533" s="84"/>
      <c r="S533" s="84"/>
      <c r="T533" s="85"/>
      <c r="U533" s="38"/>
      <c r="V533" s="38"/>
      <c r="W533" s="38"/>
      <c r="X533" s="38"/>
      <c r="Y533" s="38"/>
      <c r="Z533" s="38"/>
      <c r="AA533" s="38"/>
      <c r="AB533" s="38"/>
      <c r="AC533" s="38"/>
      <c r="AD533" s="38"/>
      <c r="AE533" s="38"/>
      <c r="AT533" s="17" t="s">
        <v>165</v>
      </c>
      <c r="AU533" s="17" t="s">
        <v>82</v>
      </c>
    </row>
    <row r="534" spans="1:51" s="13" customFormat="1" ht="12">
      <c r="A534" s="13"/>
      <c r="B534" s="236"/>
      <c r="C534" s="237"/>
      <c r="D534" s="232" t="s">
        <v>166</v>
      </c>
      <c r="E534" s="238" t="s">
        <v>19</v>
      </c>
      <c r="F534" s="239" t="s">
        <v>1858</v>
      </c>
      <c r="G534" s="237"/>
      <c r="H534" s="240">
        <v>4</v>
      </c>
      <c r="I534" s="241"/>
      <c r="J534" s="237"/>
      <c r="K534" s="237"/>
      <c r="L534" s="242"/>
      <c r="M534" s="243"/>
      <c r="N534" s="244"/>
      <c r="O534" s="244"/>
      <c r="P534" s="244"/>
      <c r="Q534" s="244"/>
      <c r="R534" s="244"/>
      <c r="S534" s="244"/>
      <c r="T534" s="245"/>
      <c r="U534" s="13"/>
      <c r="V534" s="13"/>
      <c r="W534" s="13"/>
      <c r="X534" s="13"/>
      <c r="Y534" s="13"/>
      <c r="Z534" s="13"/>
      <c r="AA534" s="13"/>
      <c r="AB534" s="13"/>
      <c r="AC534" s="13"/>
      <c r="AD534" s="13"/>
      <c r="AE534" s="13"/>
      <c r="AT534" s="246" t="s">
        <v>166</v>
      </c>
      <c r="AU534" s="246" t="s">
        <v>82</v>
      </c>
      <c r="AV534" s="13" t="s">
        <v>85</v>
      </c>
      <c r="AW534" s="13" t="s">
        <v>34</v>
      </c>
      <c r="AX534" s="13" t="s">
        <v>82</v>
      </c>
      <c r="AY534" s="246" t="s">
        <v>158</v>
      </c>
    </row>
    <row r="535" spans="1:65" s="2" customFormat="1" ht="21.75" customHeight="1">
      <c r="A535" s="38"/>
      <c r="B535" s="39"/>
      <c r="C535" s="219" t="s">
        <v>917</v>
      </c>
      <c r="D535" s="219" t="s">
        <v>159</v>
      </c>
      <c r="E535" s="220" t="s">
        <v>958</v>
      </c>
      <c r="F535" s="221" t="s">
        <v>959</v>
      </c>
      <c r="G535" s="222" t="s">
        <v>202</v>
      </c>
      <c r="H535" s="223">
        <v>1</v>
      </c>
      <c r="I535" s="224"/>
      <c r="J535" s="225">
        <f>ROUND(I535*H535,2)</f>
        <v>0</v>
      </c>
      <c r="K535" s="221" t="s">
        <v>213</v>
      </c>
      <c r="L535" s="44"/>
      <c r="M535" s="226" t="s">
        <v>19</v>
      </c>
      <c r="N535" s="227" t="s">
        <v>45</v>
      </c>
      <c r="O535" s="84"/>
      <c r="P535" s="228">
        <f>O535*H535</f>
        <v>0</v>
      </c>
      <c r="Q535" s="228">
        <v>0</v>
      </c>
      <c r="R535" s="228">
        <f>Q535*H535</f>
        <v>0</v>
      </c>
      <c r="S535" s="228">
        <v>0</v>
      </c>
      <c r="T535" s="229">
        <f>S535*H535</f>
        <v>0</v>
      </c>
      <c r="U535" s="38"/>
      <c r="V535" s="38"/>
      <c r="W535" s="38"/>
      <c r="X535" s="38"/>
      <c r="Y535" s="38"/>
      <c r="Z535" s="38"/>
      <c r="AA535" s="38"/>
      <c r="AB535" s="38"/>
      <c r="AC535" s="38"/>
      <c r="AD535" s="38"/>
      <c r="AE535" s="38"/>
      <c r="AR535" s="230" t="s">
        <v>236</v>
      </c>
      <c r="AT535" s="230" t="s">
        <v>159</v>
      </c>
      <c r="AU535" s="230" t="s">
        <v>82</v>
      </c>
      <c r="AY535" s="17" t="s">
        <v>158</v>
      </c>
      <c r="BE535" s="231">
        <f>IF(N535="základní",J535,0)</f>
        <v>0</v>
      </c>
      <c r="BF535" s="231">
        <f>IF(N535="snížená",J535,0)</f>
        <v>0</v>
      </c>
      <c r="BG535" s="231">
        <f>IF(N535="zákl. přenesená",J535,0)</f>
        <v>0</v>
      </c>
      <c r="BH535" s="231">
        <f>IF(N535="sníž. přenesená",J535,0)</f>
        <v>0</v>
      </c>
      <c r="BI535" s="231">
        <f>IF(N535="nulová",J535,0)</f>
        <v>0</v>
      </c>
      <c r="BJ535" s="17" t="s">
        <v>82</v>
      </c>
      <c r="BK535" s="231">
        <f>ROUND(I535*H535,2)</f>
        <v>0</v>
      </c>
      <c r="BL535" s="17" t="s">
        <v>236</v>
      </c>
      <c r="BM535" s="230" t="s">
        <v>960</v>
      </c>
    </row>
    <row r="536" spans="1:47" s="2" customFormat="1" ht="12">
      <c r="A536" s="38"/>
      <c r="B536" s="39"/>
      <c r="C536" s="40"/>
      <c r="D536" s="232" t="s">
        <v>165</v>
      </c>
      <c r="E536" s="40"/>
      <c r="F536" s="233" t="s">
        <v>959</v>
      </c>
      <c r="G536" s="40"/>
      <c r="H536" s="40"/>
      <c r="I536" s="136"/>
      <c r="J536" s="40"/>
      <c r="K536" s="40"/>
      <c r="L536" s="44"/>
      <c r="M536" s="234"/>
      <c r="N536" s="235"/>
      <c r="O536" s="84"/>
      <c r="P536" s="84"/>
      <c r="Q536" s="84"/>
      <c r="R536" s="84"/>
      <c r="S536" s="84"/>
      <c r="T536" s="85"/>
      <c r="U536" s="38"/>
      <c r="V536" s="38"/>
      <c r="W536" s="38"/>
      <c r="X536" s="38"/>
      <c r="Y536" s="38"/>
      <c r="Z536" s="38"/>
      <c r="AA536" s="38"/>
      <c r="AB536" s="38"/>
      <c r="AC536" s="38"/>
      <c r="AD536" s="38"/>
      <c r="AE536" s="38"/>
      <c r="AT536" s="17" t="s">
        <v>165</v>
      </c>
      <c r="AU536" s="17" t="s">
        <v>82</v>
      </c>
    </row>
    <row r="537" spans="1:51" s="13" customFormat="1" ht="12">
      <c r="A537" s="13"/>
      <c r="B537" s="236"/>
      <c r="C537" s="237"/>
      <c r="D537" s="232" t="s">
        <v>166</v>
      </c>
      <c r="E537" s="238" t="s">
        <v>19</v>
      </c>
      <c r="F537" s="239" t="s">
        <v>1854</v>
      </c>
      <c r="G537" s="237"/>
      <c r="H537" s="240">
        <v>1</v>
      </c>
      <c r="I537" s="241"/>
      <c r="J537" s="237"/>
      <c r="K537" s="237"/>
      <c r="L537" s="242"/>
      <c r="M537" s="243"/>
      <c r="N537" s="244"/>
      <c r="O537" s="244"/>
      <c r="P537" s="244"/>
      <c r="Q537" s="244"/>
      <c r="R537" s="244"/>
      <c r="S537" s="244"/>
      <c r="T537" s="245"/>
      <c r="U537" s="13"/>
      <c r="V537" s="13"/>
      <c r="W537" s="13"/>
      <c r="X537" s="13"/>
      <c r="Y537" s="13"/>
      <c r="Z537" s="13"/>
      <c r="AA537" s="13"/>
      <c r="AB537" s="13"/>
      <c r="AC537" s="13"/>
      <c r="AD537" s="13"/>
      <c r="AE537" s="13"/>
      <c r="AT537" s="246" t="s">
        <v>166</v>
      </c>
      <c r="AU537" s="246" t="s">
        <v>82</v>
      </c>
      <c r="AV537" s="13" t="s">
        <v>85</v>
      </c>
      <c r="AW537" s="13" t="s">
        <v>34</v>
      </c>
      <c r="AX537" s="13" t="s">
        <v>82</v>
      </c>
      <c r="AY537" s="246" t="s">
        <v>158</v>
      </c>
    </row>
    <row r="538" spans="1:65" s="2" customFormat="1" ht="21.75" customHeight="1">
      <c r="A538" s="38"/>
      <c r="B538" s="39"/>
      <c r="C538" s="219" t="s">
        <v>921</v>
      </c>
      <c r="D538" s="219" t="s">
        <v>159</v>
      </c>
      <c r="E538" s="220" t="s">
        <v>962</v>
      </c>
      <c r="F538" s="221" t="s">
        <v>963</v>
      </c>
      <c r="G538" s="222" t="s">
        <v>202</v>
      </c>
      <c r="H538" s="223">
        <v>1</v>
      </c>
      <c r="I538" s="224"/>
      <c r="J538" s="225">
        <f>ROUND(I538*H538,2)</f>
        <v>0</v>
      </c>
      <c r="K538" s="221" t="s">
        <v>19</v>
      </c>
      <c r="L538" s="44"/>
      <c r="M538" s="226" t="s">
        <v>19</v>
      </c>
      <c r="N538" s="227" t="s">
        <v>45</v>
      </c>
      <c r="O538" s="84"/>
      <c r="P538" s="228">
        <f>O538*H538</f>
        <v>0</v>
      </c>
      <c r="Q538" s="228">
        <v>0</v>
      </c>
      <c r="R538" s="228">
        <f>Q538*H538</f>
        <v>0</v>
      </c>
      <c r="S538" s="228">
        <v>0</v>
      </c>
      <c r="T538" s="229">
        <f>S538*H538</f>
        <v>0</v>
      </c>
      <c r="U538" s="38"/>
      <c r="V538" s="38"/>
      <c r="W538" s="38"/>
      <c r="X538" s="38"/>
      <c r="Y538" s="38"/>
      <c r="Z538" s="38"/>
      <c r="AA538" s="38"/>
      <c r="AB538" s="38"/>
      <c r="AC538" s="38"/>
      <c r="AD538" s="38"/>
      <c r="AE538" s="38"/>
      <c r="AR538" s="230" t="s">
        <v>236</v>
      </c>
      <c r="AT538" s="230" t="s">
        <v>159</v>
      </c>
      <c r="AU538" s="230" t="s">
        <v>82</v>
      </c>
      <c r="AY538" s="17" t="s">
        <v>158</v>
      </c>
      <c r="BE538" s="231">
        <f>IF(N538="základní",J538,0)</f>
        <v>0</v>
      </c>
      <c r="BF538" s="231">
        <f>IF(N538="snížená",J538,0)</f>
        <v>0</v>
      </c>
      <c r="BG538" s="231">
        <f>IF(N538="zákl. přenesená",J538,0)</f>
        <v>0</v>
      </c>
      <c r="BH538" s="231">
        <f>IF(N538="sníž. přenesená",J538,0)</f>
        <v>0</v>
      </c>
      <c r="BI538" s="231">
        <f>IF(N538="nulová",J538,0)</f>
        <v>0</v>
      </c>
      <c r="BJ538" s="17" t="s">
        <v>82</v>
      </c>
      <c r="BK538" s="231">
        <f>ROUND(I538*H538,2)</f>
        <v>0</v>
      </c>
      <c r="BL538" s="17" t="s">
        <v>236</v>
      </c>
      <c r="BM538" s="230" t="s">
        <v>964</v>
      </c>
    </row>
    <row r="539" spans="1:47" s="2" customFormat="1" ht="12">
      <c r="A539" s="38"/>
      <c r="B539" s="39"/>
      <c r="C539" s="40"/>
      <c r="D539" s="232" t="s">
        <v>165</v>
      </c>
      <c r="E539" s="40"/>
      <c r="F539" s="233" t="s">
        <v>963</v>
      </c>
      <c r="G539" s="40"/>
      <c r="H539" s="40"/>
      <c r="I539" s="136"/>
      <c r="J539" s="40"/>
      <c r="K539" s="40"/>
      <c r="L539" s="44"/>
      <c r="M539" s="234"/>
      <c r="N539" s="235"/>
      <c r="O539" s="84"/>
      <c r="P539" s="84"/>
      <c r="Q539" s="84"/>
      <c r="R539" s="84"/>
      <c r="S539" s="84"/>
      <c r="T539" s="85"/>
      <c r="U539" s="38"/>
      <c r="V539" s="38"/>
      <c r="W539" s="38"/>
      <c r="X539" s="38"/>
      <c r="Y539" s="38"/>
      <c r="Z539" s="38"/>
      <c r="AA539" s="38"/>
      <c r="AB539" s="38"/>
      <c r="AC539" s="38"/>
      <c r="AD539" s="38"/>
      <c r="AE539" s="38"/>
      <c r="AT539" s="17" t="s">
        <v>165</v>
      </c>
      <c r="AU539" s="17" t="s">
        <v>82</v>
      </c>
    </row>
    <row r="540" spans="1:51" s="13" customFormat="1" ht="12">
      <c r="A540" s="13"/>
      <c r="B540" s="236"/>
      <c r="C540" s="237"/>
      <c r="D540" s="232" t="s">
        <v>166</v>
      </c>
      <c r="E540" s="238" t="s">
        <v>19</v>
      </c>
      <c r="F540" s="239" t="s">
        <v>1854</v>
      </c>
      <c r="G540" s="237"/>
      <c r="H540" s="240">
        <v>1</v>
      </c>
      <c r="I540" s="241"/>
      <c r="J540" s="237"/>
      <c r="K540" s="237"/>
      <c r="L540" s="242"/>
      <c r="M540" s="243"/>
      <c r="N540" s="244"/>
      <c r="O540" s="244"/>
      <c r="P540" s="244"/>
      <c r="Q540" s="244"/>
      <c r="R540" s="244"/>
      <c r="S540" s="244"/>
      <c r="T540" s="245"/>
      <c r="U540" s="13"/>
      <c r="V540" s="13"/>
      <c r="W540" s="13"/>
      <c r="X540" s="13"/>
      <c r="Y540" s="13"/>
      <c r="Z540" s="13"/>
      <c r="AA540" s="13"/>
      <c r="AB540" s="13"/>
      <c r="AC540" s="13"/>
      <c r="AD540" s="13"/>
      <c r="AE540" s="13"/>
      <c r="AT540" s="246" t="s">
        <v>166</v>
      </c>
      <c r="AU540" s="246" t="s">
        <v>82</v>
      </c>
      <c r="AV540" s="13" t="s">
        <v>85</v>
      </c>
      <c r="AW540" s="13" t="s">
        <v>34</v>
      </c>
      <c r="AX540" s="13" t="s">
        <v>82</v>
      </c>
      <c r="AY540" s="246" t="s">
        <v>158</v>
      </c>
    </row>
    <row r="541" spans="1:65" s="2" customFormat="1" ht="21.75" customHeight="1">
      <c r="A541" s="38"/>
      <c r="B541" s="39"/>
      <c r="C541" s="219" t="s">
        <v>927</v>
      </c>
      <c r="D541" s="219" t="s">
        <v>159</v>
      </c>
      <c r="E541" s="220" t="s">
        <v>966</v>
      </c>
      <c r="F541" s="221" t="s">
        <v>967</v>
      </c>
      <c r="G541" s="222" t="s">
        <v>202</v>
      </c>
      <c r="H541" s="223">
        <v>1</v>
      </c>
      <c r="I541" s="224"/>
      <c r="J541" s="225">
        <f>ROUND(I541*H541,2)</f>
        <v>0</v>
      </c>
      <c r="K541" s="221" t="s">
        <v>19</v>
      </c>
      <c r="L541" s="44"/>
      <c r="M541" s="226" t="s">
        <v>19</v>
      </c>
      <c r="N541" s="227" t="s">
        <v>45</v>
      </c>
      <c r="O541" s="84"/>
      <c r="P541" s="228">
        <f>O541*H541</f>
        <v>0</v>
      </c>
      <c r="Q541" s="228">
        <v>0</v>
      </c>
      <c r="R541" s="228">
        <f>Q541*H541</f>
        <v>0</v>
      </c>
      <c r="S541" s="228">
        <v>0</v>
      </c>
      <c r="T541" s="229">
        <f>S541*H541</f>
        <v>0</v>
      </c>
      <c r="U541" s="38"/>
      <c r="V541" s="38"/>
      <c r="W541" s="38"/>
      <c r="X541" s="38"/>
      <c r="Y541" s="38"/>
      <c r="Z541" s="38"/>
      <c r="AA541" s="38"/>
      <c r="AB541" s="38"/>
      <c r="AC541" s="38"/>
      <c r="AD541" s="38"/>
      <c r="AE541" s="38"/>
      <c r="AR541" s="230" t="s">
        <v>236</v>
      </c>
      <c r="AT541" s="230" t="s">
        <v>159</v>
      </c>
      <c r="AU541" s="230" t="s">
        <v>82</v>
      </c>
      <c r="AY541" s="17" t="s">
        <v>158</v>
      </c>
      <c r="BE541" s="231">
        <f>IF(N541="základní",J541,0)</f>
        <v>0</v>
      </c>
      <c r="BF541" s="231">
        <f>IF(N541="snížená",J541,0)</f>
        <v>0</v>
      </c>
      <c r="BG541" s="231">
        <f>IF(N541="zákl. přenesená",J541,0)</f>
        <v>0</v>
      </c>
      <c r="BH541" s="231">
        <f>IF(N541="sníž. přenesená",J541,0)</f>
        <v>0</v>
      </c>
      <c r="BI541" s="231">
        <f>IF(N541="nulová",J541,0)</f>
        <v>0</v>
      </c>
      <c r="BJ541" s="17" t="s">
        <v>82</v>
      </c>
      <c r="BK541" s="231">
        <f>ROUND(I541*H541,2)</f>
        <v>0</v>
      </c>
      <c r="BL541" s="17" t="s">
        <v>236</v>
      </c>
      <c r="BM541" s="230" t="s">
        <v>968</v>
      </c>
    </row>
    <row r="542" spans="1:47" s="2" customFormat="1" ht="12">
      <c r="A542" s="38"/>
      <c r="B542" s="39"/>
      <c r="C542" s="40"/>
      <c r="D542" s="232" t="s">
        <v>165</v>
      </c>
      <c r="E542" s="40"/>
      <c r="F542" s="233" t="s">
        <v>967</v>
      </c>
      <c r="G542" s="40"/>
      <c r="H542" s="40"/>
      <c r="I542" s="136"/>
      <c r="J542" s="40"/>
      <c r="K542" s="40"/>
      <c r="L542" s="44"/>
      <c r="M542" s="234"/>
      <c r="N542" s="235"/>
      <c r="O542" s="84"/>
      <c r="P542" s="84"/>
      <c r="Q542" s="84"/>
      <c r="R542" s="84"/>
      <c r="S542" s="84"/>
      <c r="T542" s="85"/>
      <c r="U542" s="38"/>
      <c r="V542" s="38"/>
      <c r="W542" s="38"/>
      <c r="X542" s="38"/>
      <c r="Y542" s="38"/>
      <c r="Z542" s="38"/>
      <c r="AA542" s="38"/>
      <c r="AB542" s="38"/>
      <c r="AC542" s="38"/>
      <c r="AD542" s="38"/>
      <c r="AE542" s="38"/>
      <c r="AT542" s="17" t="s">
        <v>165</v>
      </c>
      <c r="AU542" s="17" t="s">
        <v>82</v>
      </c>
    </row>
    <row r="543" spans="1:51" s="13" customFormat="1" ht="12">
      <c r="A543" s="13"/>
      <c r="B543" s="236"/>
      <c r="C543" s="237"/>
      <c r="D543" s="232" t="s">
        <v>166</v>
      </c>
      <c r="E543" s="238" t="s">
        <v>19</v>
      </c>
      <c r="F543" s="239" t="s">
        <v>1831</v>
      </c>
      <c r="G543" s="237"/>
      <c r="H543" s="240">
        <v>1</v>
      </c>
      <c r="I543" s="241"/>
      <c r="J543" s="237"/>
      <c r="K543" s="237"/>
      <c r="L543" s="242"/>
      <c r="M543" s="243"/>
      <c r="N543" s="244"/>
      <c r="O543" s="244"/>
      <c r="P543" s="244"/>
      <c r="Q543" s="244"/>
      <c r="R543" s="244"/>
      <c r="S543" s="244"/>
      <c r="T543" s="245"/>
      <c r="U543" s="13"/>
      <c r="V543" s="13"/>
      <c r="W543" s="13"/>
      <c r="X543" s="13"/>
      <c r="Y543" s="13"/>
      <c r="Z543" s="13"/>
      <c r="AA543" s="13"/>
      <c r="AB543" s="13"/>
      <c r="AC543" s="13"/>
      <c r="AD543" s="13"/>
      <c r="AE543" s="13"/>
      <c r="AT543" s="246" t="s">
        <v>166</v>
      </c>
      <c r="AU543" s="246" t="s">
        <v>82</v>
      </c>
      <c r="AV543" s="13" t="s">
        <v>85</v>
      </c>
      <c r="AW543" s="13" t="s">
        <v>34</v>
      </c>
      <c r="AX543" s="13" t="s">
        <v>82</v>
      </c>
      <c r="AY543" s="246" t="s">
        <v>158</v>
      </c>
    </row>
    <row r="544" spans="1:65" s="2" customFormat="1" ht="16.5" customHeight="1">
      <c r="A544" s="38"/>
      <c r="B544" s="39"/>
      <c r="C544" s="219" t="s">
        <v>931</v>
      </c>
      <c r="D544" s="219" t="s">
        <v>159</v>
      </c>
      <c r="E544" s="220" t="s">
        <v>971</v>
      </c>
      <c r="F544" s="221" t="s">
        <v>972</v>
      </c>
      <c r="G544" s="222" t="s">
        <v>202</v>
      </c>
      <c r="H544" s="223">
        <v>1</v>
      </c>
      <c r="I544" s="224"/>
      <c r="J544" s="225">
        <f>ROUND(I544*H544,2)</f>
        <v>0</v>
      </c>
      <c r="K544" s="221" t="s">
        <v>19</v>
      </c>
      <c r="L544" s="44"/>
      <c r="M544" s="226" t="s">
        <v>19</v>
      </c>
      <c r="N544" s="227" t="s">
        <v>45</v>
      </c>
      <c r="O544" s="84"/>
      <c r="P544" s="228">
        <f>O544*H544</f>
        <v>0</v>
      </c>
      <c r="Q544" s="228">
        <v>0</v>
      </c>
      <c r="R544" s="228">
        <f>Q544*H544</f>
        <v>0</v>
      </c>
      <c r="S544" s="228">
        <v>0</v>
      </c>
      <c r="T544" s="229">
        <f>S544*H544</f>
        <v>0</v>
      </c>
      <c r="U544" s="38"/>
      <c r="V544" s="38"/>
      <c r="W544" s="38"/>
      <c r="X544" s="38"/>
      <c r="Y544" s="38"/>
      <c r="Z544" s="38"/>
      <c r="AA544" s="38"/>
      <c r="AB544" s="38"/>
      <c r="AC544" s="38"/>
      <c r="AD544" s="38"/>
      <c r="AE544" s="38"/>
      <c r="AR544" s="230" t="s">
        <v>236</v>
      </c>
      <c r="AT544" s="230" t="s">
        <v>159</v>
      </c>
      <c r="AU544" s="230" t="s">
        <v>82</v>
      </c>
      <c r="AY544" s="17" t="s">
        <v>158</v>
      </c>
      <c r="BE544" s="231">
        <f>IF(N544="základní",J544,0)</f>
        <v>0</v>
      </c>
      <c r="BF544" s="231">
        <f>IF(N544="snížená",J544,0)</f>
        <v>0</v>
      </c>
      <c r="BG544" s="231">
        <f>IF(N544="zákl. přenesená",J544,0)</f>
        <v>0</v>
      </c>
      <c r="BH544" s="231">
        <f>IF(N544="sníž. přenesená",J544,0)</f>
        <v>0</v>
      </c>
      <c r="BI544" s="231">
        <f>IF(N544="nulová",J544,0)</f>
        <v>0</v>
      </c>
      <c r="BJ544" s="17" t="s">
        <v>82</v>
      </c>
      <c r="BK544" s="231">
        <f>ROUND(I544*H544,2)</f>
        <v>0</v>
      </c>
      <c r="BL544" s="17" t="s">
        <v>236</v>
      </c>
      <c r="BM544" s="230" t="s">
        <v>973</v>
      </c>
    </row>
    <row r="545" spans="1:47" s="2" customFormat="1" ht="12">
      <c r="A545" s="38"/>
      <c r="B545" s="39"/>
      <c r="C545" s="40"/>
      <c r="D545" s="232" t="s">
        <v>165</v>
      </c>
      <c r="E545" s="40"/>
      <c r="F545" s="233" t="s">
        <v>972</v>
      </c>
      <c r="G545" s="40"/>
      <c r="H545" s="40"/>
      <c r="I545" s="136"/>
      <c r="J545" s="40"/>
      <c r="K545" s="40"/>
      <c r="L545" s="44"/>
      <c r="M545" s="234"/>
      <c r="N545" s="235"/>
      <c r="O545" s="84"/>
      <c r="P545" s="84"/>
      <c r="Q545" s="84"/>
      <c r="R545" s="84"/>
      <c r="S545" s="84"/>
      <c r="T545" s="85"/>
      <c r="U545" s="38"/>
      <c r="V545" s="38"/>
      <c r="W545" s="38"/>
      <c r="X545" s="38"/>
      <c r="Y545" s="38"/>
      <c r="Z545" s="38"/>
      <c r="AA545" s="38"/>
      <c r="AB545" s="38"/>
      <c r="AC545" s="38"/>
      <c r="AD545" s="38"/>
      <c r="AE545" s="38"/>
      <c r="AT545" s="17" t="s">
        <v>165</v>
      </c>
      <c r="AU545" s="17" t="s">
        <v>82</v>
      </c>
    </row>
    <row r="546" spans="1:51" s="13" customFormat="1" ht="12">
      <c r="A546" s="13"/>
      <c r="B546" s="236"/>
      <c r="C546" s="237"/>
      <c r="D546" s="232" t="s">
        <v>166</v>
      </c>
      <c r="E546" s="238" t="s">
        <v>19</v>
      </c>
      <c r="F546" s="239" t="s">
        <v>1831</v>
      </c>
      <c r="G546" s="237"/>
      <c r="H546" s="240">
        <v>1</v>
      </c>
      <c r="I546" s="241"/>
      <c r="J546" s="237"/>
      <c r="K546" s="237"/>
      <c r="L546" s="242"/>
      <c r="M546" s="243"/>
      <c r="N546" s="244"/>
      <c r="O546" s="244"/>
      <c r="P546" s="244"/>
      <c r="Q546" s="244"/>
      <c r="R546" s="244"/>
      <c r="S546" s="244"/>
      <c r="T546" s="245"/>
      <c r="U546" s="13"/>
      <c r="V546" s="13"/>
      <c r="W546" s="13"/>
      <c r="X546" s="13"/>
      <c r="Y546" s="13"/>
      <c r="Z546" s="13"/>
      <c r="AA546" s="13"/>
      <c r="AB546" s="13"/>
      <c r="AC546" s="13"/>
      <c r="AD546" s="13"/>
      <c r="AE546" s="13"/>
      <c r="AT546" s="246" t="s">
        <v>166</v>
      </c>
      <c r="AU546" s="246" t="s">
        <v>82</v>
      </c>
      <c r="AV546" s="13" t="s">
        <v>85</v>
      </c>
      <c r="AW546" s="13" t="s">
        <v>34</v>
      </c>
      <c r="AX546" s="13" t="s">
        <v>82</v>
      </c>
      <c r="AY546" s="246" t="s">
        <v>158</v>
      </c>
    </row>
    <row r="547" spans="1:65" s="2" customFormat="1" ht="16.5" customHeight="1">
      <c r="A547" s="38"/>
      <c r="B547" s="39"/>
      <c r="C547" s="219" t="s">
        <v>936</v>
      </c>
      <c r="D547" s="219" t="s">
        <v>159</v>
      </c>
      <c r="E547" s="220" t="s">
        <v>975</v>
      </c>
      <c r="F547" s="221" t="s">
        <v>976</v>
      </c>
      <c r="G547" s="222" t="s">
        <v>977</v>
      </c>
      <c r="H547" s="223">
        <v>1</v>
      </c>
      <c r="I547" s="224"/>
      <c r="J547" s="225">
        <f>ROUND(I547*H547,2)</f>
        <v>0</v>
      </c>
      <c r="K547" s="221" t="s">
        <v>19</v>
      </c>
      <c r="L547" s="44"/>
      <c r="M547" s="226" t="s">
        <v>19</v>
      </c>
      <c r="N547" s="227" t="s">
        <v>45</v>
      </c>
      <c r="O547" s="84"/>
      <c r="P547" s="228">
        <f>O547*H547</f>
        <v>0</v>
      </c>
      <c r="Q547" s="228">
        <v>0</v>
      </c>
      <c r="R547" s="228">
        <f>Q547*H547</f>
        <v>0</v>
      </c>
      <c r="S547" s="228">
        <v>0</v>
      </c>
      <c r="T547" s="229">
        <f>S547*H547</f>
        <v>0</v>
      </c>
      <c r="U547" s="38"/>
      <c r="V547" s="38"/>
      <c r="W547" s="38"/>
      <c r="X547" s="38"/>
      <c r="Y547" s="38"/>
      <c r="Z547" s="38"/>
      <c r="AA547" s="38"/>
      <c r="AB547" s="38"/>
      <c r="AC547" s="38"/>
      <c r="AD547" s="38"/>
      <c r="AE547" s="38"/>
      <c r="AR547" s="230" t="s">
        <v>236</v>
      </c>
      <c r="AT547" s="230" t="s">
        <v>159</v>
      </c>
      <c r="AU547" s="230" t="s">
        <v>82</v>
      </c>
      <c r="AY547" s="17" t="s">
        <v>158</v>
      </c>
      <c r="BE547" s="231">
        <f>IF(N547="základní",J547,0)</f>
        <v>0</v>
      </c>
      <c r="BF547" s="231">
        <f>IF(N547="snížená",J547,0)</f>
        <v>0</v>
      </c>
      <c r="BG547" s="231">
        <f>IF(N547="zákl. přenesená",J547,0)</f>
        <v>0</v>
      </c>
      <c r="BH547" s="231">
        <f>IF(N547="sníž. přenesená",J547,0)</f>
        <v>0</v>
      </c>
      <c r="BI547" s="231">
        <f>IF(N547="nulová",J547,0)</f>
        <v>0</v>
      </c>
      <c r="BJ547" s="17" t="s">
        <v>82</v>
      </c>
      <c r="BK547" s="231">
        <f>ROUND(I547*H547,2)</f>
        <v>0</v>
      </c>
      <c r="BL547" s="17" t="s">
        <v>236</v>
      </c>
      <c r="BM547" s="230" t="s">
        <v>978</v>
      </c>
    </row>
    <row r="548" spans="1:47" s="2" customFormat="1" ht="12">
      <c r="A548" s="38"/>
      <c r="B548" s="39"/>
      <c r="C548" s="40"/>
      <c r="D548" s="232" t="s">
        <v>165</v>
      </c>
      <c r="E548" s="40"/>
      <c r="F548" s="233" t="s">
        <v>979</v>
      </c>
      <c r="G548" s="40"/>
      <c r="H548" s="40"/>
      <c r="I548" s="136"/>
      <c r="J548" s="40"/>
      <c r="K548" s="40"/>
      <c r="L548" s="44"/>
      <c r="M548" s="234"/>
      <c r="N548" s="235"/>
      <c r="O548" s="84"/>
      <c r="P548" s="84"/>
      <c r="Q548" s="84"/>
      <c r="R548" s="84"/>
      <c r="S548" s="84"/>
      <c r="T548" s="85"/>
      <c r="U548" s="38"/>
      <c r="V548" s="38"/>
      <c r="W548" s="38"/>
      <c r="X548" s="38"/>
      <c r="Y548" s="38"/>
      <c r="Z548" s="38"/>
      <c r="AA548" s="38"/>
      <c r="AB548" s="38"/>
      <c r="AC548" s="38"/>
      <c r="AD548" s="38"/>
      <c r="AE548" s="38"/>
      <c r="AT548" s="17" t="s">
        <v>165</v>
      </c>
      <c r="AU548" s="17" t="s">
        <v>82</v>
      </c>
    </row>
    <row r="549" spans="1:65" s="2" customFormat="1" ht="16.5" customHeight="1">
      <c r="A549" s="38"/>
      <c r="B549" s="39"/>
      <c r="C549" s="219" t="s">
        <v>942</v>
      </c>
      <c r="D549" s="219" t="s">
        <v>159</v>
      </c>
      <c r="E549" s="220" t="s">
        <v>981</v>
      </c>
      <c r="F549" s="221" t="s">
        <v>982</v>
      </c>
      <c r="G549" s="222" t="s">
        <v>977</v>
      </c>
      <c r="H549" s="223">
        <v>1</v>
      </c>
      <c r="I549" s="224"/>
      <c r="J549" s="225">
        <f>ROUND(I549*H549,2)</f>
        <v>0</v>
      </c>
      <c r="K549" s="221" t="s">
        <v>19</v>
      </c>
      <c r="L549" s="44"/>
      <c r="M549" s="226" t="s">
        <v>19</v>
      </c>
      <c r="N549" s="227" t="s">
        <v>45</v>
      </c>
      <c r="O549" s="84"/>
      <c r="P549" s="228">
        <f>O549*H549</f>
        <v>0</v>
      </c>
      <c r="Q549" s="228">
        <v>0</v>
      </c>
      <c r="R549" s="228">
        <f>Q549*H549</f>
        <v>0</v>
      </c>
      <c r="S549" s="228">
        <v>0</v>
      </c>
      <c r="T549" s="229">
        <f>S549*H549</f>
        <v>0</v>
      </c>
      <c r="U549" s="38"/>
      <c r="V549" s="38"/>
      <c r="W549" s="38"/>
      <c r="X549" s="38"/>
      <c r="Y549" s="38"/>
      <c r="Z549" s="38"/>
      <c r="AA549" s="38"/>
      <c r="AB549" s="38"/>
      <c r="AC549" s="38"/>
      <c r="AD549" s="38"/>
      <c r="AE549" s="38"/>
      <c r="AR549" s="230" t="s">
        <v>236</v>
      </c>
      <c r="AT549" s="230" t="s">
        <v>159</v>
      </c>
      <c r="AU549" s="230" t="s">
        <v>82</v>
      </c>
      <c r="AY549" s="17" t="s">
        <v>158</v>
      </c>
      <c r="BE549" s="231">
        <f>IF(N549="základní",J549,0)</f>
        <v>0</v>
      </c>
      <c r="BF549" s="231">
        <f>IF(N549="snížená",J549,0)</f>
        <v>0</v>
      </c>
      <c r="BG549" s="231">
        <f>IF(N549="zákl. přenesená",J549,0)</f>
        <v>0</v>
      </c>
      <c r="BH549" s="231">
        <f>IF(N549="sníž. přenesená",J549,0)</f>
        <v>0</v>
      </c>
      <c r="BI549" s="231">
        <f>IF(N549="nulová",J549,0)</f>
        <v>0</v>
      </c>
      <c r="BJ549" s="17" t="s">
        <v>82</v>
      </c>
      <c r="BK549" s="231">
        <f>ROUND(I549*H549,2)</f>
        <v>0</v>
      </c>
      <c r="BL549" s="17" t="s">
        <v>236</v>
      </c>
      <c r="BM549" s="230" t="s">
        <v>983</v>
      </c>
    </row>
    <row r="550" spans="1:47" s="2" customFormat="1" ht="12">
      <c r="A550" s="38"/>
      <c r="B550" s="39"/>
      <c r="C550" s="40"/>
      <c r="D550" s="232" t="s">
        <v>165</v>
      </c>
      <c r="E550" s="40"/>
      <c r="F550" s="233" t="s">
        <v>984</v>
      </c>
      <c r="G550" s="40"/>
      <c r="H550" s="40"/>
      <c r="I550" s="136"/>
      <c r="J550" s="40"/>
      <c r="K550" s="40"/>
      <c r="L550" s="44"/>
      <c r="M550" s="234"/>
      <c r="N550" s="235"/>
      <c r="O550" s="84"/>
      <c r="P550" s="84"/>
      <c r="Q550" s="84"/>
      <c r="R550" s="84"/>
      <c r="S550" s="84"/>
      <c r="T550" s="85"/>
      <c r="U550" s="38"/>
      <c r="V550" s="38"/>
      <c r="W550" s="38"/>
      <c r="X550" s="38"/>
      <c r="Y550" s="38"/>
      <c r="Z550" s="38"/>
      <c r="AA550" s="38"/>
      <c r="AB550" s="38"/>
      <c r="AC550" s="38"/>
      <c r="AD550" s="38"/>
      <c r="AE550" s="38"/>
      <c r="AT550" s="17" t="s">
        <v>165</v>
      </c>
      <c r="AU550" s="17" t="s">
        <v>82</v>
      </c>
    </row>
    <row r="551" spans="1:63" s="12" customFormat="1" ht="22.8" customHeight="1">
      <c r="A551" s="12"/>
      <c r="B551" s="205"/>
      <c r="C551" s="206"/>
      <c r="D551" s="207" t="s">
        <v>73</v>
      </c>
      <c r="E551" s="269" t="s">
        <v>82</v>
      </c>
      <c r="F551" s="269" t="s">
        <v>985</v>
      </c>
      <c r="G551" s="206"/>
      <c r="H551" s="206"/>
      <c r="I551" s="209"/>
      <c r="J551" s="270">
        <f>BK551</f>
        <v>0</v>
      </c>
      <c r="K551" s="206"/>
      <c r="L551" s="211"/>
      <c r="M551" s="212"/>
      <c r="N551" s="213"/>
      <c r="O551" s="213"/>
      <c r="P551" s="214">
        <f>SUM(P552:P609)</f>
        <v>0</v>
      </c>
      <c r="Q551" s="213"/>
      <c r="R551" s="214">
        <f>SUM(R552:R609)</f>
        <v>15.69535</v>
      </c>
      <c r="S551" s="213"/>
      <c r="T551" s="215">
        <f>SUM(T552:T609)</f>
        <v>14.24</v>
      </c>
      <c r="U551" s="12"/>
      <c r="V551" s="12"/>
      <c r="W551" s="12"/>
      <c r="X551" s="12"/>
      <c r="Y551" s="12"/>
      <c r="Z551" s="12"/>
      <c r="AA551" s="12"/>
      <c r="AB551" s="12"/>
      <c r="AC551" s="12"/>
      <c r="AD551" s="12"/>
      <c r="AE551" s="12"/>
      <c r="AR551" s="216" t="s">
        <v>82</v>
      </c>
      <c r="AT551" s="217" t="s">
        <v>73</v>
      </c>
      <c r="AU551" s="217" t="s">
        <v>82</v>
      </c>
      <c r="AY551" s="216" t="s">
        <v>158</v>
      </c>
      <c r="BK551" s="218">
        <f>SUM(BK552:BK609)</f>
        <v>0</v>
      </c>
    </row>
    <row r="552" spans="1:65" s="2" customFormat="1" ht="21.75" customHeight="1">
      <c r="A552" s="38"/>
      <c r="B552" s="39"/>
      <c r="C552" s="219" t="s">
        <v>947</v>
      </c>
      <c r="D552" s="219" t="s">
        <v>159</v>
      </c>
      <c r="E552" s="220" t="s">
        <v>987</v>
      </c>
      <c r="F552" s="221" t="s">
        <v>988</v>
      </c>
      <c r="G552" s="222" t="s">
        <v>202</v>
      </c>
      <c r="H552" s="223">
        <v>4</v>
      </c>
      <c r="I552" s="224"/>
      <c r="J552" s="225">
        <f>ROUND(I552*H552,2)</f>
        <v>0</v>
      </c>
      <c r="K552" s="221" t="s">
        <v>213</v>
      </c>
      <c r="L552" s="44"/>
      <c r="M552" s="226" t="s">
        <v>19</v>
      </c>
      <c r="N552" s="227" t="s">
        <v>45</v>
      </c>
      <c r="O552" s="84"/>
      <c r="P552" s="228">
        <f>O552*H552</f>
        <v>0</v>
      </c>
      <c r="Q552" s="228">
        <v>0.00065</v>
      </c>
      <c r="R552" s="228">
        <f>Q552*H552</f>
        <v>0.0026</v>
      </c>
      <c r="S552" s="228">
        <v>0</v>
      </c>
      <c r="T552" s="229">
        <f>S552*H552</f>
        <v>0</v>
      </c>
      <c r="U552" s="38"/>
      <c r="V552" s="38"/>
      <c r="W552" s="38"/>
      <c r="X552" s="38"/>
      <c r="Y552" s="38"/>
      <c r="Z552" s="38"/>
      <c r="AA552" s="38"/>
      <c r="AB552" s="38"/>
      <c r="AC552" s="38"/>
      <c r="AD552" s="38"/>
      <c r="AE552" s="38"/>
      <c r="AR552" s="230" t="s">
        <v>249</v>
      </c>
      <c r="AT552" s="230" t="s">
        <v>159</v>
      </c>
      <c r="AU552" s="230" t="s">
        <v>85</v>
      </c>
      <c r="AY552" s="17" t="s">
        <v>158</v>
      </c>
      <c r="BE552" s="231">
        <f>IF(N552="základní",J552,0)</f>
        <v>0</v>
      </c>
      <c r="BF552" s="231">
        <f>IF(N552="snížená",J552,0)</f>
        <v>0</v>
      </c>
      <c r="BG552" s="231">
        <f>IF(N552="zákl. přenesená",J552,0)</f>
        <v>0</v>
      </c>
      <c r="BH552" s="231">
        <f>IF(N552="sníž. přenesená",J552,0)</f>
        <v>0</v>
      </c>
      <c r="BI552" s="231">
        <f>IF(N552="nulová",J552,0)</f>
        <v>0</v>
      </c>
      <c r="BJ552" s="17" t="s">
        <v>82</v>
      </c>
      <c r="BK552" s="231">
        <f>ROUND(I552*H552,2)</f>
        <v>0</v>
      </c>
      <c r="BL552" s="17" t="s">
        <v>249</v>
      </c>
      <c r="BM552" s="230" t="s">
        <v>989</v>
      </c>
    </row>
    <row r="553" spans="1:47" s="2" customFormat="1" ht="12">
      <c r="A553" s="38"/>
      <c r="B553" s="39"/>
      <c r="C553" s="40"/>
      <c r="D553" s="232" t="s">
        <v>165</v>
      </c>
      <c r="E553" s="40"/>
      <c r="F553" s="233" t="s">
        <v>990</v>
      </c>
      <c r="G553" s="40"/>
      <c r="H553" s="40"/>
      <c r="I553" s="136"/>
      <c r="J553" s="40"/>
      <c r="K553" s="40"/>
      <c r="L553" s="44"/>
      <c r="M553" s="234"/>
      <c r="N553" s="235"/>
      <c r="O553" s="84"/>
      <c r="P553" s="84"/>
      <c r="Q553" s="84"/>
      <c r="R553" s="84"/>
      <c r="S553" s="84"/>
      <c r="T553" s="85"/>
      <c r="U553" s="38"/>
      <c r="V553" s="38"/>
      <c r="W553" s="38"/>
      <c r="X553" s="38"/>
      <c r="Y553" s="38"/>
      <c r="Z553" s="38"/>
      <c r="AA553" s="38"/>
      <c r="AB553" s="38"/>
      <c r="AC553" s="38"/>
      <c r="AD553" s="38"/>
      <c r="AE553" s="38"/>
      <c r="AT553" s="17" t="s">
        <v>165</v>
      </c>
      <c r="AU553" s="17" t="s">
        <v>85</v>
      </c>
    </row>
    <row r="554" spans="1:47" s="2" customFormat="1" ht="12">
      <c r="A554" s="38"/>
      <c r="B554" s="39"/>
      <c r="C554" s="40"/>
      <c r="D554" s="232" t="s">
        <v>216</v>
      </c>
      <c r="E554" s="40"/>
      <c r="F554" s="258" t="s">
        <v>991</v>
      </c>
      <c r="G554" s="40"/>
      <c r="H554" s="40"/>
      <c r="I554" s="136"/>
      <c r="J554" s="40"/>
      <c r="K554" s="40"/>
      <c r="L554" s="44"/>
      <c r="M554" s="234"/>
      <c r="N554" s="235"/>
      <c r="O554" s="84"/>
      <c r="P554" s="84"/>
      <c r="Q554" s="84"/>
      <c r="R554" s="84"/>
      <c r="S554" s="84"/>
      <c r="T554" s="85"/>
      <c r="U554" s="38"/>
      <c r="V554" s="38"/>
      <c r="W554" s="38"/>
      <c r="X554" s="38"/>
      <c r="Y554" s="38"/>
      <c r="Z554" s="38"/>
      <c r="AA554" s="38"/>
      <c r="AB554" s="38"/>
      <c r="AC554" s="38"/>
      <c r="AD554" s="38"/>
      <c r="AE554" s="38"/>
      <c r="AT554" s="17" t="s">
        <v>216</v>
      </c>
      <c r="AU554" s="17" t="s">
        <v>85</v>
      </c>
    </row>
    <row r="555" spans="1:51" s="13" customFormat="1" ht="12">
      <c r="A555" s="13"/>
      <c r="B555" s="236"/>
      <c r="C555" s="237"/>
      <c r="D555" s="232" t="s">
        <v>166</v>
      </c>
      <c r="E555" s="238" t="s">
        <v>19</v>
      </c>
      <c r="F555" s="239" t="s">
        <v>1858</v>
      </c>
      <c r="G555" s="237"/>
      <c r="H555" s="240">
        <v>4</v>
      </c>
      <c r="I555" s="241"/>
      <c r="J555" s="237"/>
      <c r="K555" s="237"/>
      <c r="L555" s="242"/>
      <c r="M555" s="243"/>
      <c r="N555" s="244"/>
      <c r="O555" s="244"/>
      <c r="P555" s="244"/>
      <c r="Q555" s="244"/>
      <c r="R555" s="244"/>
      <c r="S555" s="244"/>
      <c r="T555" s="245"/>
      <c r="U555" s="13"/>
      <c r="V555" s="13"/>
      <c r="W555" s="13"/>
      <c r="X555" s="13"/>
      <c r="Y555" s="13"/>
      <c r="Z555" s="13"/>
      <c r="AA555" s="13"/>
      <c r="AB555" s="13"/>
      <c r="AC555" s="13"/>
      <c r="AD555" s="13"/>
      <c r="AE555" s="13"/>
      <c r="AT555" s="246" t="s">
        <v>166</v>
      </c>
      <c r="AU555" s="246" t="s">
        <v>85</v>
      </c>
      <c r="AV555" s="13" t="s">
        <v>85</v>
      </c>
      <c r="AW555" s="13" t="s">
        <v>34</v>
      </c>
      <c r="AX555" s="13" t="s">
        <v>82</v>
      </c>
      <c r="AY555" s="246" t="s">
        <v>158</v>
      </c>
    </row>
    <row r="556" spans="1:65" s="2" customFormat="1" ht="21.75" customHeight="1">
      <c r="A556" s="38"/>
      <c r="B556" s="39"/>
      <c r="C556" s="219" t="s">
        <v>952</v>
      </c>
      <c r="D556" s="219" t="s">
        <v>159</v>
      </c>
      <c r="E556" s="220" t="s">
        <v>994</v>
      </c>
      <c r="F556" s="221" t="s">
        <v>995</v>
      </c>
      <c r="G556" s="222" t="s">
        <v>202</v>
      </c>
      <c r="H556" s="223">
        <v>4</v>
      </c>
      <c r="I556" s="224"/>
      <c r="J556" s="225">
        <f>ROUND(I556*H556,2)</f>
        <v>0</v>
      </c>
      <c r="K556" s="221" t="s">
        <v>213</v>
      </c>
      <c r="L556" s="44"/>
      <c r="M556" s="226" t="s">
        <v>19</v>
      </c>
      <c r="N556" s="227" t="s">
        <v>45</v>
      </c>
      <c r="O556" s="84"/>
      <c r="P556" s="228">
        <f>O556*H556</f>
        <v>0</v>
      </c>
      <c r="Q556" s="228">
        <v>0</v>
      </c>
      <c r="R556" s="228">
        <f>Q556*H556</f>
        <v>0</v>
      </c>
      <c r="S556" s="228">
        <v>0</v>
      </c>
      <c r="T556" s="229">
        <f>S556*H556</f>
        <v>0</v>
      </c>
      <c r="U556" s="38"/>
      <c r="V556" s="38"/>
      <c r="W556" s="38"/>
      <c r="X556" s="38"/>
      <c r="Y556" s="38"/>
      <c r="Z556" s="38"/>
      <c r="AA556" s="38"/>
      <c r="AB556" s="38"/>
      <c r="AC556" s="38"/>
      <c r="AD556" s="38"/>
      <c r="AE556" s="38"/>
      <c r="AR556" s="230" t="s">
        <v>249</v>
      </c>
      <c r="AT556" s="230" t="s">
        <v>159</v>
      </c>
      <c r="AU556" s="230" t="s">
        <v>85</v>
      </c>
      <c r="AY556" s="17" t="s">
        <v>158</v>
      </c>
      <c r="BE556" s="231">
        <f>IF(N556="základní",J556,0)</f>
        <v>0</v>
      </c>
      <c r="BF556" s="231">
        <f>IF(N556="snížená",J556,0)</f>
        <v>0</v>
      </c>
      <c r="BG556" s="231">
        <f>IF(N556="zákl. přenesená",J556,0)</f>
        <v>0</v>
      </c>
      <c r="BH556" s="231">
        <f>IF(N556="sníž. přenesená",J556,0)</f>
        <v>0</v>
      </c>
      <c r="BI556" s="231">
        <f>IF(N556="nulová",J556,0)</f>
        <v>0</v>
      </c>
      <c r="BJ556" s="17" t="s">
        <v>82</v>
      </c>
      <c r="BK556" s="231">
        <f>ROUND(I556*H556,2)</f>
        <v>0</v>
      </c>
      <c r="BL556" s="17" t="s">
        <v>249</v>
      </c>
      <c r="BM556" s="230" t="s">
        <v>996</v>
      </c>
    </row>
    <row r="557" spans="1:47" s="2" customFormat="1" ht="12">
      <c r="A557" s="38"/>
      <c r="B557" s="39"/>
      <c r="C557" s="40"/>
      <c r="D557" s="232" t="s">
        <v>165</v>
      </c>
      <c r="E557" s="40"/>
      <c r="F557" s="233" t="s">
        <v>997</v>
      </c>
      <c r="G557" s="40"/>
      <c r="H557" s="40"/>
      <c r="I557" s="136"/>
      <c r="J557" s="40"/>
      <c r="K557" s="40"/>
      <c r="L557" s="44"/>
      <c r="M557" s="234"/>
      <c r="N557" s="235"/>
      <c r="O557" s="84"/>
      <c r="P557" s="84"/>
      <c r="Q557" s="84"/>
      <c r="R557" s="84"/>
      <c r="S557" s="84"/>
      <c r="T557" s="85"/>
      <c r="U557" s="38"/>
      <c r="V557" s="38"/>
      <c r="W557" s="38"/>
      <c r="X557" s="38"/>
      <c r="Y557" s="38"/>
      <c r="Z557" s="38"/>
      <c r="AA557" s="38"/>
      <c r="AB557" s="38"/>
      <c r="AC557" s="38"/>
      <c r="AD557" s="38"/>
      <c r="AE557" s="38"/>
      <c r="AT557" s="17" t="s">
        <v>165</v>
      </c>
      <c r="AU557" s="17" t="s">
        <v>85</v>
      </c>
    </row>
    <row r="558" spans="1:47" s="2" customFormat="1" ht="12">
      <c r="A558" s="38"/>
      <c r="B558" s="39"/>
      <c r="C558" s="40"/>
      <c r="D558" s="232" t="s">
        <v>216</v>
      </c>
      <c r="E558" s="40"/>
      <c r="F558" s="258" t="s">
        <v>991</v>
      </c>
      <c r="G558" s="40"/>
      <c r="H558" s="40"/>
      <c r="I558" s="136"/>
      <c r="J558" s="40"/>
      <c r="K558" s="40"/>
      <c r="L558" s="44"/>
      <c r="M558" s="234"/>
      <c r="N558" s="235"/>
      <c r="O558" s="84"/>
      <c r="P558" s="84"/>
      <c r="Q558" s="84"/>
      <c r="R558" s="84"/>
      <c r="S558" s="84"/>
      <c r="T558" s="85"/>
      <c r="U558" s="38"/>
      <c r="V558" s="38"/>
      <c r="W558" s="38"/>
      <c r="X558" s="38"/>
      <c r="Y558" s="38"/>
      <c r="Z558" s="38"/>
      <c r="AA558" s="38"/>
      <c r="AB558" s="38"/>
      <c r="AC558" s="38"/>
      <c r="AD558" s="38"/>
      <c r="AE558" s="38"/>
      <c r="AT558" s="17" t="s">
        <v>216</v>
      </c>
      <c r="AU558" s="17" t="s">
        <v>85</v>
      </c>
    </row>
    <row r="559" spans="1:51" s="13" customFormat="1" ht="12">
      <c r="A559" s="13"/>
      <c r="B559" s="236"/>
      <c r="C559" s="237"/>
      <c r="D559" s="232" t="s">
        <v>166</v>
      </c>
      <c r="E559" s="238" t="s">
        <v>19</v>
      </c>
      <c r="F559" s="239" t="s">
        <v>1858</v>
      </c>
      <c r="G559" s="237"/>
      <c r="H559" s="240">
        <v>4</v>
      </c>
      <c r="I559" s="241"/>
      <c r="J559" s="237"/>
      <c r="K559" s="237"/>
      <c r="L559" s="242"/>
      <c r="M559" s="243"/>
      <c r="N559" s="244"/>
      <c r="O559" s="244"/>
      <c r="P559" s="244"/>
      <c r="Q559" s="244"/>
      <c r="R559" s="244"/>
      <c r="S559" s="244"/>
      <c r="T559" s="245"/>
      <c r="U559" s="13"/>
      <c r="V559" s="13"/>
      <c r="W559" s="13"/>
      <c r="X559" s="13"/>
      <c r="Y559" s="13"/>
      <c r="Z559" s="13"/>
      <c r="AA559" s="13"/>
      <c r="AB559" s="13"/>
      <c r="AC559" s="13"/>
      <c r="AD559" s="13"/>
      <c r="AE559" s="13"/>
      <c r="AT559" s="246" t="s">
        <v>166</v>
      </c>
      <c r="AU559" s="246" t="s">
        <v>85</v>
      </c>
      <c r="AV559" s="13" t="s">
        <v>85</v>
      </c>
      <c r="AW559" s="13" t="s">
        <v>34</v>
      </c>
      <c r="AX559" s="13" t="s">
        <v>82</v>
      </c>
      <c r="AY559" s="246" t="s">
        <v>158</v>
      </c>
    </row>
    <row r="560" spans="1:65" s="2" customFormat="1" ht="21.75" customHeight="1">
      <c r="A560" s="38"/>
      <c r="B560" s="39"/>
      <c r="C560" s="259" t="s">
        <v>957</v>
      </c>
      <c r="D560" s="259" t="s">
        <v>199</v>
      </c>
      <c r="E560" s="260" t="s">
        <v>999</v>
      </c>
      <c r="F560" s="261" t="s">
        <v>1000</v>
      </c>
      <c r="G560" s="262" t="s">
        <v>202</v>
      </c>
      <c r="H560" s="263">
        <v>28</v>
      </c>
      <c r="I560" s="264"/>
      <c r="J560" s="265">
        <f>ROUND(I560*H560,2)</f>
        <v>0</v>
      </c>
      <c r="K560" s="261" t="s">
        <v>213</v>
      </c>
      <c r="L560" s="266"/>
      <c r="M560" s="267" t="s">
        <v>19</v>
      </c>
      <c r="N560" s="268" t="s">
        <v>45</v>
      </c>
      <c r="O560" s="84"/>
      <c r="P560" s="228">
        <f>O560*H560</f>
        <v>0</v>
      </c>
      <c r="Q560" s="228">
        <v>0</v>
      </c>
      <c r="R560" s="228">
        <f>Q560*H560</f>
        <v>0</v>
      </c>
      <c r="S560" s="228">
        <v>0</v>
      </c>
      <c r="T560" s="229">
        <f>S560*H560</f>
        <v>0</v>
      </c>
      <c r="U560" s="38"/>
      <c r="V560" s="38"/>
      <c r="W560" s="38"/>
      <c r="X560" s="38"/>
      <c r="Y560" s="38"/>
      <c r="Z560" s="38"/>
      <c r="AA560" s="38"/>
      <c r="AB560" s="38"/>
      <c r="AC560" s="38"/>
      <c r="AD560" s="38"/>
      <c r="AE560" s="38"/>
      <c r="AR560" s="230" t="s">
        <v>249</v>
      </c>
      <c r="AT560" s="230" t="s">
        <v>199</v>
      </c>
      <c r="AU560" s="230" t="s">
        <v>85</v>
      </c>
      <c r="AY560" s="17" t="s">
        <v>158</v>
      </c>
      <c r="BE560" s="231">
        <f>IF(N560="základní",J560,0)</f>
        <v>0</v>
      </c>
      <c r="BF560" s="231">
        <f>IF(N560="snížená",J560,0)</f>
        <v>0</v>
      </c>
      <c r="BG560" s="231">
        <f>IF(N560="zákl. přenesená",J560,0)</f>
        <v>0</v>
      </c>
      <c r="BH560" s="231">
        <f>IF(N560="sníž. přenesená",J560,0)</f>
        <v>0</v>
      </c>
      <c r="BI560" s="231">
        <f>IF(N560="nulová",J560,0)</f>
        <v>0</v>
      </c>
      <c r="BJ560" s="17" t="s">
        <v>82</v>
      </c>
      <c r="BK560" s="231">
        <f>ROUND(I560*H560,2)</f>
        <v>0</v>
      </c>
      <c r="BL560" s="17" t="s">
        <v>249</v>
      </c>
      <c r="BM560" s="230" t="s">
        <v>1001</v>
      </c>
    </row>
    <row r="561" spans="1:47" s="2" customFormat="1" ht="12">
      <c r="A561" s="38"/>
      <c r="B561" s="39"/>
      <c r="C561" s="40"/>
      <c r="D561" s="232" t="s">
        <v>165</v>
      </c>
      <c r="E561" s="40"/>
      <c r="F561" s="233" t="s">
        <v>1000</v>
      </c>
      <c r="G561" s="40"/>
      <c r="H561" s="40"/>
      <c r="I561" s="136"/>
      <c r="J561" s="40"/>
      <c r="K561" s="40"/>
      <c r="L561" s="44"/>
      <c r="M561" s="234"/>
      <c r="N561" s="235"/>
      <c r="O561" s="84"/>
      <c r="P561" s="84"/>
      <c r="Q561" s="84"/>
      <c r="R561" s="84"/>
      <c r="S561" s="84"/>
      <c r="T561" s="85"/>
      <c r="U561" s="38"/>
      <c r="V561" s="38"/>
      <c r="W561" s="38"/>
      <c r="X561" s="38"/>
      <c r="Y561" s="38"/>
      <c r="Z561" s="38"/>
      <c r="AA561" s="38"/>
      <c r="AB561" s="38"/>
      <c r="AC561" s="38"/>
      <c r="AD561" s="38"/>
      <c r="AE561" s="38"/>
      <c r="AT561" s="17" t="s">
        <v>165</v>
      </c>
      <c r="AU561" s="17" t="s">
        <v>85</v>
      </c>
    </row>
    <row r="562" spans="1:51" s="13" customFormat="1" ht="12">
      <c r="A562" s="13"/>
      <c r="B562" s="236"/>
      <c r="C562" s="237"/>
      <c r="D562" s="232" t="s">
        <v>166</v>
      </c>
      <c r="E562" s="238" t="s">
        <v>19</v>
      </c>
      <c r="F562" s="239" t="s">
        <v>1914</v>
      </c>
      <c r="G562" s="237"/>
      <c r="H562" s="240">
        <v>28</v>
      </c>
      <c r="I562" s="241"/>
      <c r="J562" s="237"/>
      <c r="K562" s="237"/>
      <c r="L562" s="242"/>
      <c r="M562" s="243"/>
      <c r="N562" s="244"/>
      <c r="O562" s="244"/>
      <c r="P562" s="244"/>
      <c r="Q562" s="244"/>
      <c r="R562" s="244"/>
      <c r="S562" s="244"/>
      <c r="T562" s="245"/>
      <c r="U562" s="13"/>
      <c r="V562" s="13"/>
      <c r="W562" s="13"/>
      <c r="X562" s="13"/>
      <c r="Y562" s="13"/>
      <c r="Z562" s="13"/>
      <c r="AA562" s="13"/>
      <c r="AB562" s="13"/>
      <c r="AC562" s="13"/>
      <c r="AD562" s="13"/>
      <c r="AE562" s="13"/>
      <c r="AT562" s="246" t="s">
        <v>166</v>
      </c>
      <c r="AU562" s="246" t="s">
        <v>85</v>
      </c>
      <c r="AV562" s="13" t="s">
        <v>85</v>
      </c>
      <c r="AW562" s="13" t="s">
        <v>34</v>
      </c>
      <c r="AX562" s="13" t="s">
        <v>82</v>
      </c>
      <c r="AY562" s="246" t="s">
        <v>158</v>
      </c>
    </row>
    <row r="563" spans="1:65" s="2" customFormat="1" ht="21.75" customHeight="1">
      <c r="A563" s="38"/>
      <c r="B563" s="39"/>
      <c r="C563" s="219" t="s">
        <v>961</v>
      </c>
      <c r="D563" s="219" t="s">
        <v>159</v>
      </c>
      <c r="E563" s="220" t="s">
        <v>1004</v>
      </c>
      <c r="F563" s="221" t="s">
        <v>1005</v>
      </c>
      <c r="G563" s="222" t="s">
        <v>162</v>
      </c>
      <c r="H563" s="223">
        <v>175</v>
      </c>
      <c r="I563" s="224"/>
      <c r="J563" s="225">
        <f>ROUND(I563*H563,2)</f>
        <v>0</v>
      </c>
      <c r="K563" s="221" t="s">
        <v>213</v>
      </c>
      <c r="L563" s="44"/>
      <c r="M563" s="226" t="s">
        <v>19</v>
      </c>
      <c r="N563" s="227" t="s">
        <v>45</v>
      </c>
      <c r="O563" s="84"/>
      <c r="P563" s="228">
        <f>O563*H563</f>
        <v>0</v>
      </c>
      <c r="Q563" s="228">
        <v>0.00015</v>
      </c>
      <c r="R563" s="228">
        <f>Q563*H563</f>
        <v>0.02625</v>
      </c>
      <c r="S563" s="228">
        <v>0</v>
      </c>
      <c r="T563" s="229">
        <f>S563*H563</f>
        <v>0</v>
      </c>
      <c r="U563" s="38"/>
      <c r="V563" s="38"/>
      <c r="W563" s="38"/>
      <c r="X563" s="38"/>
      <c r="Y563" s="38"/>
      <c r="Z563" s="38"/>
      <c r="AA563" s="38"/>
      <c r="AB563" s="38"/>
      <c r="AC563" s="38"/>
      <c r="AD563" s="38"/>
      <c r="AE563" s="38"/>
      <c r="AR563" s="230" t="s">
        <v>195</v>
      </c>
      <c r="AT563" s="230" t="s">
        <v>159</v>
      </c>
      <c r="AU563" s="230" t="s">
        <v>85</v>
      </c>
      <c r="AY563" s="17" t="s">
        <v>158</v>
      </c>
      <c r="BE563" s="231">
        <f>IF(N563="základní",J563,0)</f>
        <v>0</v>
      </c>
      <c r="BF563" s="231">
        <f>IF(N563="snížená",J563,0)</f>
        <v>0</v>
      </c>
      <c r="BG563" s="231">
        <f>IF(N563="zákl. přenesená",J563,0)</f>
        <v>0</v>
      </c>
      <c r="BH563" s="231">
        <f>IF(N563="sníž. přenesená",J563,0)</f>
        <v>0</v>
      </c>
      <c r="BI563" s="231">
        <f>IF(N563="nulová",J563,0)</f>
        <v>0</v>
      </c>
      <c r="BJ563" s="17" t="s">
        <v>82</v>
      </c>
      <c r="BK563" s="231">
        <f>ROUND(I563*H563,2)</f>
        <v>0</v>
      </c>
      <c r="BL563" s="17" t="s">
        <v>195</v>
      </c>
      <c r="BM563" s="230" t="s">
        <v>1006</v>
      </c>
    </row>
    <row r="564" spans="1:47" s="2" customFormat="1" ht="12">
      <c r="A564" s="38"/>
      <c r="B564" s="39"/>
      <c r="C564" s="40"/>
      <c r="D564" s="232" t="s">
        <v>165</v>
      </c>
      <c r="E564" s="40"/>
      <c r="F564" s="233" t="s">
        <v>1007</v>
      </c>
      <c r="G564" s="40"/>
      <c r="H564" s="40"/>
      <c r="I564" s="136"/>
      <c r="J564" s="40"/>
      <c r="K564" s="40"/>
      <c r="L564" s="44"/>
      <c r="M564" s="234"/>
      <c r="N564" s="235"/>
      <c r="O564" s="84"/>
      <c r="P564" s="84"/>
      <c r="Q564" s="84"/>
      <c r="R564" s="84"/>
      <c r="S564" s="84"/>
      <c r="T564" s="85"/>
      <c r="U564" s="38"/>
      <c r="V564" s="38"/>
      <c r="W564" s="38"/>
      <c r="X564" s="38"/>
      <c r="Y564" s="38"/>
      <c r="Z564" s="38"/>
      <c r="AA564" s="38"/>
      <c r="AB564" s="38"/>
      <c r="AC564" s="38"/>
      <c r="AD564" s="38"/>
      <c r="AE564" s="38"/>
      <c r="AT564" s="17" t="s">
        <v>165</v>
      </c>
      <c r="AU564" s="17" t="s">
        <v>85</v>
      </c>
    </row>
    <row r="565" spans="1:47" s="2" customFormat="1" ht="12">
      <c r="A565" s="38"/>
      <c r="B565" s="39"/>
      <c r="C565" s="40"/>
      <c r="D565" s="232" t="s">
        <v>216</v>
      </c>
      <c r="E565" s="40"/>
      <c r="F565" s="258" t="s">
        <v>991</v>
      </c>
      <c r="G565" s="40"/>
      <c r="H565" s="40"/>
      <c r="I565" s="136"/>
      <c r="J565" s="40"/>
      <c r="K565" s="40"/>
      <c r="L565" s="44"/>
      <c r="M565" s="234"/>
      <c r="N565" s="235"/>
      <c r="O565" s="84"/>
      <c r="P565" s="84"/>
      <c r="Q565" s="84"/>
      <c r="R565" s="84"/>
      <c r="S565" s="84"/>
      <c r="T565" s="85"/>
      <c r="U565" s="38"/>
      <c r="V565" s="38"/>
      <c r="W565" s="38"/>
      <c r="X565" s="38"/>
      <c r="Y565" s="38"/>
      <c r="Z565" s="38"/>
      <c r="AA565" s="38"/>
      <c r="AB565" s="38"/>
      <c r="AC565" s="38"/>
      <c r="AD565" s="38"/>
      <c r="AE565" s="38"/>
      <c r="AT565" s="17" t="s">
        <v>216</v>
      </c>
      <c r="AU565" s="17" t="s">
        <v>85</v>
      </c>
    </row>
    <row r="566" spans="1:51" s="13" customFormat="1" ht="12">
      <c r="A566" s="13"/>
      <c r="B566" s="236"/>
      <c r="C566" s="237"/>
      <c r="D566" s="232" t="s">
        <v>166</v>
      </c>
      <c r="E566" s="238" t="s">
        <v>19</v>
      </c>
      <c r="F566" s="239" t="s">
        <v>1915</v>
      </c>
      <c r="G566" s="237"/>
      <c r="H566" s="240">
        <v>175</v>
      </c>
      <c r="I566" s="241"/>
      <c r="J566" s="237"/>
      <c r="K566" s="237"/>
      <c r="L566" s="242"/>
      <c r="M566" s="243"/>
      <c r="N566" s="244"/>
      <c r="O566" s="244"/>
      <c r="P566" s="244"/>
      <c r="Q566" s="244"/>
      <c r="R566" s="244"/>
      <c r="S566" s="244"/>
      <c r="T566" s="245"/>
      <c r="U566" s="13"/>
      <c r="V566" s="13"/>
      <c r="W566" s="13"/>
      <c r="X566" s="13"/>
      <c r="Y566" s="13"/>
      <c r="Z566" s="13"/>
      <c r="AA566" s="13"/>
      <c r="AB566" s="13"/>
      <c r="AC566" s="13"/>
      <c r="AD566" s="13"/>
      <c r="AE566" s="13"/>
      <c r="AT566" s="246" t="s">
        <v>166</v>
      </c>
      <c r="AU566" s="246" t="s">
        <v>85</v>
      </c>
      <c r="AV566" s="13" t="s">
        <v>85</v>
      </c>
      <c r="AW566" s="13" t="s">
        <v>34</v>
      </c>
      <c r="AX566" s="13" t="s">
        <v>82</v>
      </c>
      <c r="AY566" s="246" t="s">
        <v>158</v>
      </c>
    </row>
    <row r="567" spans="1:65" s="2" customFormat="1" ht="21.75" customHeight="1">
      <c r="A567" s="38"/>
      <c r="B567" s="39"/>
      <c r="C567" s="219" t="s">
        <v>965</v>
      </c>
      <c r="D567" s="219" t="s">
        <v>159</v>
      </c>
      <c r="E567" s="220" t="s">
        <v>1010</v>
      </c>
      <c r="F567" s="221" t="s">
        <v>1011</v>
      </c>
      <c r="G567" s="222" t="s">
        <v>162</v>
      </c>
      <c r="H567" s="223">
        <v>175</v>
      </c>
      <c r="I567" s="224"/>
      <c r="J567" s="225">
        <f>ROUND(I567*H567,2)</f>
        <v>0</v>
      </c>
      <c r="K567" s="221" t="s">
        <v>213</v>
      </c>
      <c r="L567" s="44"/>
      <c r="M567" s="226" t="s">
        <v>19</v>
      </c>
      <c r="N567" s="227" t="s">
        <v>45</v>
      </c>
      <c r="O567" s="84"/>
      <c r="P567" s="228">
        <f>O567*H567</f>
        <v>0</v>
      </c>
      <c r="Q567" s="228">
        <v>0</v>
      </c>
      <c r="R567" s="228">
        <f>Q567*H567</f>
        <v>0</v>
      </c>
      <c r="S567" s="228">
        <v>0</v>
      </c>
      <c r="T567" s="229">
        <f>S567*H567</f>
        <v>0</v>
      </c>
      <c r="U567" s="38"/>
      <c r="V567" s="38"/>
      <c r="W567" s="38"/>
      <c r="X567" s="38"/>
      <c r="Y567" s="38"/>
      <c r="Z567" s="38"/>
      <c r="AA567" s="38"/>
      <c r="AB567" s="38"/>
      <c r="AC567" s="38"/>
      <c r="AD567" s="38"/>
      <c r="AE567" s="38"/>
      <c r="AR567" s="230" t="s">
        <v>249</v>
      </c>
      <c r="AT567" s="230" t="s">
        <v>159</v>
      </c>
      <c r="AU567" s="230" t="s">
        <v>85</v>
      </c>
      <c r="AY567" s="17" t="s">
        <v>158</v>
      </c>
      <c r="BE567" s="231">
        <f>IF(N567="základní",J567,0)</f>
        <v>0</v>
      </c>
      <c r="BF567" s="231">
        <f>IF(N567="snížená",J567,0)</f>
        <v>0</v>
      </c>
      <c r="BG567" s="231">
        <f>IF(N567="zákl. přenesená",J567,0)</f>
        <v>0</v>
      </c>
      <c r="BH567" s="231">
        <f>IF(N567="sníž. přenesená",J567,0)</f>
        <v>0</v>
      </c>
      <c r="BI567" s="231">
        <f>IF(N567="nulová",J567,0)</f>
        <v>0</v>
      </c>
      <c r="BJ567" s="17" t="s">
        <v>82</v>
      </c>
      <c r="BK567" s="231">
        <f>ROUND(I567*H567,2)</f>
        <v>0</v>
      </c>
      <c r="BL567" s="17" t="s">
        <v>249</v>
      </c>
      <c r="BM567" s="230" t="s">
        <v>1012</v>
      </c>
    </row>
    <row r="568" spans="1:47" s="2" customFormat="1" ht="12">
      <c r="A568" s="38"/>
      <c r="B568" s="39"/>
      <c r="C568" s="40"/>
      <c r="D568" s="232" t="s">
        <v>165</v>
      </c>
      <c r="E568" s="40"/>
      <c r="F568" s="233" t="s">
        <v>1013</v>
      </c>
      <c r="G568" s="40"/>
      <c r="H568" s="40"/>
      <c r="I568" s="136"/>
      <c r="J568" s="40"/>
      <c r="K568" s="40"/>
      <c r="L568" s="44"/>
      <c r="M568" s="234"/>
      <c r="N568" s="235"/>
      <c r="O568" s="84"/>
      <c r="P568" s="84"/>
      <c r="Q568" s="84"/>
      <c r="R568" s="84"/>
      <c r="S568" s="84"/>
      <c r="T568" s="85"/>
      <c r="U568" s="38"/>
      <c r="V568" s="38"/>
      <c r="W568" s="38"/>
      <c r="X568" s="38"/>
      <c r="Y568" s="38"/>
      <c r="Z568" s="38"/>
      <c r="AA568" s="38"/>
      <c r="AB568" s="38"/>
      <c r="AC568" s="38"/>
      <c r="AD568" s="38"/>
      <c r="AE568" s="38"/>
      <c r="AT568" s="17" t="s">
        <v>165</v>
      </c>
      <c r="AU568" s="17" t="s">
        <v>85</v>
      </c>
    </row>
    <row r="569" spans="1:47" s="2" customFormat="1" ht="12">
      <c r="A569" s="38"/>
      <c r="B569" s="39"/>
      <c r="C569" s="40"/>
      <c r="D569" s="232" t="s">
        <v>216</v>
      </c>
      <c r="E569" s="40"/>
      <c r="F569" s="258" t="s">
        <v>991</v>
      </c>
      <c r="G569" s="40"/>
      <c r="H569" s="40"/>
      <c r="I569" s="136"/>
      <c r="J569" s="40"/>
      <c r="K569" s="40"/>
      <c r="L569" s="44"/>
      <c r="M569" s="234"/>
      <c r="N569" s="235"/>
      <c r="O569" s="84"/>
      <c r="P569" s="84"/>
      <c r="Q569" s="84"/>
      <c r="R569" s="84"/>
      <c r="S569" s="84"/>
      <c r="T569" s="85"/>
      <c r="U569" s="38"/>
      <c r="V569" s="38"/>
      <c r="W569" s="38"/>
      <c r="X569" s="38"/>
      <c r="Y569" s="38"/>
      <c r="Z569" s="38"/>
      <c r="AA569" s="38"/>
      <c r="AB569" s="38"/>
      <c r="AC569" s="38"/>
      <c r="AD569" s="38"/>
      <c r="AE569" s="38"/>
      <c r="AT569" s="17" t="s">
        <v>216</v>
      </c>
      <c r="AU569" s="17" t="s">
        <v>85</v>
      </c>
    </row>
    <row r="570" spans="1:51" s="13" customFormat="1" ht="12">
      <c r="A570" s="13"/>
      <c r="B570" s="236"/>
      <c r="C570" s="237"/>
      <c r="D570" s="232" t="s">
        <v>166</v>
      </c>
      <c r="E570" s="238" t="s">
        <v>19</v>
      </c>
      <c r="F570" s="239" t="s">
        <v>1915</v>
      </c>
      <c r="G570" s="237"/>
      <c r="H570" s="240">
        <v>175</v>
      </c>
      <c r="I570" s="241"/>
      <c r="J570" s="237"/>
      <c r="K570" s="237"/>
      <c r="L570" s="242"/>
      <c r="M570" s="243"/>
      <c r="N570" s="244"/>
      <c r="O570" s="244"/>
      <c r="P570" s="244"/>
      <c r="Q570" s="244"/>
      <c r="R570" s="244"/>
      <c r="S570" s="244"/>
      <c r="T570" s="245"/>
      <c r="U570" s="13"/>
      <c r="V570" s="13"/>
      <c r="W570" s="13"/>
      <c r="X570" s="13"/>
      <c r="Y570" s="13"/>
      <c r="Z570" s="13"/>
      <c r="AA570" s="13"/>
      <c r="AB570" s="13"/>
      <c r="AC570" s="13"/>
      <c r="AD570" s="13"/>
      <c r="AE570" s="13"/>
      <c r="AT570" s="246" t="s">
        <v>166</v>
      </c>
      <c r="AU570" s="246" t="s">
        <v>85</v>
      </c>
      <c r="AV570" s="13" t="s">
        <v>85</v>
      </c>
      <c r="AW570" s="13" t="s">
        <v>34</v>
      </c>
      <c r="AX570" s="13" t="s">
        <v>82</v>
      </c>
      <c r="AY570" s="246" t="s">
        <v>158</v>
      </c>
    </row>
    <row r="571" spans="1:65" s="2" customFormat="1" ht="21.75" customHeight="1">
      <c r="A571" s="38"/>
      <c r="B571" s="39"/>
      <c r="C571" s="259" t="s">
        <v>970</v>
      </c>
      <c r="D571" s="259" t="s">
        <v>199</v>
      </c>
      <c r="E571" s="260" t="s">
        <v>1015</v>
      </c>
      <c r="F571" s="261" t="s">
        <v>1016</v>
      </c>
      <c r="G571" s="262" t="s">
        <v>202</v>
      </c>
      <c r="H571" s="263">
        <v>50</v>
      </c>
      <c r="I571" s="264"/>
      <c r="J571" s="265">
        <f>ROUND(I571*H571,2)</f>
        <v>0</v>
      </c>
      <c r="K571" s="261" t="s">
        <v>213</v>
      </c>
      <c r="L571" s="266"/>
      <c r="M571" s="267" t="s">
        <v>19</v>
      </c>
      <c r="N571" s="268" t="s">
        <v>45</v>
      </c>
      <c r="O571" s="84"/>
      <c r="P571" s="228">
        <f>O571*H571</f>
        <v>0</v>
      </c>
      <c r="Q571" s="228">
        <v>0.0125</v>
      </c>
      <c r="R571" s="228">
        <f>Q571*H571</f>
        <v>0.625</v>
      </c>
      <c r="S571" s="228">
        <v>0</v>
      </c>
      <c r="T571" s="229">
        <f>S571*H571</f>
        <v>0</v>
      </c>
      <c r="U571" s="38"/>
      <c r="V571" s="38"/>
      <c r="W571" s="38"/>
      <c r="X571" s="38"/>
      <c r="Y571" s="38"/>
      <c r="Z571" s="38"/>
      <c r="AA571" s="38"/>
      <c r="AB571" s="38"/>
      <c r="AC571" s="38"/>
      <c r="AD571" s="38"/>
      <c r="AE571" s="38"/>
      <c r="AR571" s="230" t="s">
        <v>249</v>
      </c>
      <c r="AT571" s="230" t="s">
        <v>199</v>
      </c>
      <c r="AU571" s="230" t="s">
        <v>85</v>
      </c>
      <c r="AY571" s="17" t="s">
        <v>158</v>
      </c>
      <c r="BE571" s="231">
        <f>IF(N571="základní",J571,0)</f>
        <v>0</v>
      </c>
      <c r="BF571" s="231">
        <f>IF(N571="snížená",J571,0)</f>
        <v>0</v>
      </c>
      <c r="BG571" s="231">
        <f>IF(N571="zákl. přenesená",J571,0)</f>
        <v>0</v>
      </c>
      <c r="BH571" s="231">
        <f>IF(N571="sníž. přenesená",J571,0)</f>
        <v>0</v>
      </c>
      <c r="BI571" s="231">
        <f>IF(N571="nulová",J571,0)</f>
        <v>0</v>
      </c>
      <c r="BJ571" s="17" t="s">
        <v>82</v>
      </c>
      <c r="BK571" s="231">
        <f>ROUND(I571*H571,2)</f>
        <v>0</v>
      </c>
      <c r="BL571" s="17" t="s">
        <v>249</v>
      </c>
      <c r="BM571" s="230" t="s">
        <v>1017</v>
      </c>
    </row>
    <row r="572" spans="1:47" s="2" customFormat="1" ht="12">
      <c r="A572" s="38"/>
      <c r="B572" s="39"/>
      <c r="C572" s="40"/>
      <c r="D572" s="232" t="s">
        <v>165</v>
      </c>
      <c r="E572" s="40"/>
      <c r="F572" s="233" t="s">
        <v>1016</v>
      </c>
      <c r="G572" s="40"/>
      <c r="H572" s="40"/>
      <c r="I572" s="136"/>
      <c r="J572" s="40"/>
      <c r="K572" s="40"/>
      <c r="L572" s="44"/>
      <c r="M572" s="234"/>
      <c r="N572" s="235"/>
      <c r="O572" s="84"/>
      <c r="P572" s="84"/>
      <c r="Q572" s="84"/>
      <c r="R572" s="84"/>
      <c r="S572" s="84"/>
      <c r="T572" s="85"/>
      <c r="U572" s="38"/>
      <c r="V572" s="38"/>
      <c r="W572" s="38"/>
      <c r="X572" s="38"/>
      <c r="Y572" s="38"/>
      <c r="Z572" s="38"/>
      <c r="AA572" s="38"/>
      <c r="AB572" s="38"/>
      <c r="AC572" s="38"/>
      <c r="AD572" s="38"/>
      <c r="AE572" s="38"/>
      <c r="AT572" s="17" t="s">
        <v>165</v>
      </c>
      <c r="AU572" s="17" t="s">
        <v>85</v>
      </c>
    </row>
    <row r="573" spans="1:51" s="13" customFormat="1" ht="12">
      <c r="A573" s="13"/>
      <c r="B573" s="236"/>
      <c r="C573" s="237"/>
      <c r="D573" s="232" t="s">
        <v>166</v>
      </c>
      <c r="E573" s="238" t="s">
        <v>19</v>
      </c>
      <c r="F573" s="239" t="s">
        <v>1916</v>
      </c>
      <c r="G573" s="237"/>
      <c r="H573" s="240">
        <v>50</v>
      </c>
      <c r="I573" s="241"/>
      <c r="J573" s="237"/>
      <c r="K573" s="237"/>
      <c r="L573" s="242"/>
      <c r="M573" s="243"/>
      <c r="N573" s="244"/>
      <c r="O573" s="244"/>
      <c r="P573" s="244"/>
      <c r="Q573" s="244"/>
      <c r="R573" s="244"/>
      <c r="S573" s="244"/>
      <c r="T573" s="245"/>
      <c r="U573" s="13"/>
      <c r="V573" s="13"/>
      <c r="W573" s="13"/>
      <c r="X573" s="13"/>
      <c r="Y573" s="13"/>
      <c r="Z573" s="13"/>
      <c r="AA573" s="13"/>
      <c r="AB573" s="13"/>
      <c r="AC573" s="13"/>
      <c r="AD573" s="13"/>
      <c r="AE573" s="13"/>
      <c r="AT573" s="246" t="s">
        <v>166</v>
      </c>
      <c r="AU573" s="246" t="s">
        <v>85</v>
      </c>
      <c r="AV573" s="13" t="s">
        <v>85</v>
      </c>
      <c r="AW573" s="13" t="s">
        <v>34</v>
      </c>
      <c r="AX573" s="13" t="s">
        <v>82</v>
      </c>
      <c r="AY573" s="246" t="s">
        <v>158</v>
      </c>
    </row>
    <row r="574" spans="1:65" s="2" customFormat="1" ht="21.75" customHeight="1">
      <c r="A574" s="38"/>
      <c r="B574" s="39"/>
      <c r="C574" s="219" t="s">
        <v>974</v>
      </c>
      <c r="D574" s="219" t="s">
        <v>159</v>
      </c>
      <c r="E574" s="220" t="s">
        <v>1020</v>
      </c>
      <c r="F574" s="221" t="s">
        <v>1021</v>
      </c>
      <c r="G574" s="222" t="s">
        <v>194</v>
      </c>
      <c r="H574" s="223">
        <v>89</v>
      </c>
      <c r="I574" s="224"/>
      <c r="J574" s="225">
        <f>ROUND(I574*H574,2)</f>
        <v>0</v>
      </c>
      <c r="K574" s="221" t="s">
        <v>213</v>
      </c>
      <c r="L574" s="44"/>
      <c r="M574" s="226" t="s">
        <v>19</v>
      </c>
      <c r="N574" s="227" t="s">
        <v>45</v>
      </c>
      <c r="O574" s="84"/>
      <c r="P574" s="228">
        <f>O574*H574</f>
        <v>0</v>
      </c>
      <c r="Q574" s="228">
        <v>0</v>
      </c>
      <c r="R574" s="228">
        <f>Q574*H574</f>
        <v>0</v>
      </c>
      <c r="S574" s="228">
        <v>0.16</v>
      </c>
      <c r="T574" s="229">
        <f>S574*H574</f>
        <v>14.24</v>
      </c>
      <c r="U574" s="38"/>
      <c r="V574" s="38"/>
      <c r="W574" s="38"/>
      <c r="X574" s="38"/>
      <c r="Y574" s="38"/>
      <c r="Z574" s="38"/>
      <c r="AA574" s="38"/>
      <c r="AB574" s="38"/>
      <c r="AC574" s="38"/>
      <c r="AD574" s="38"/>
      <c r="AE574" s="38"/>
      <c r="AR574" s="230" t="s">
        <v>163</v>
      </c>
      <c r="AT574" s="230" t="s">
        <v>159</v>
      </c>
      <c r="AU574" s="230" t="s">
        <v>85</v>
      </c>
      <c r="AY574" s="17" t="s">
        <v>158</v>
      </c>
      <c r="BE574" s="231">
        <f>IF(N574="základní",J574,0)</f>
        <v>0</v>
      </c>
      <c r="BF574" s="231">
        <f>IF(N574="snížená",J574,0)</f>
        <v>0</v>
      </c>
      <c r="BG574" s="231">
        <f>IF(N574="zákl. přenesená",J574,0)</f>
        <v>0</v>
      </c>
      <c r="BH574" s="231">
        <f>IF(N574="sníž. přenesená",J574,0)</f>
        <v>0</v>
      </c>
      <c r="BI574" s="231">
        <f>IF(N574="nulová",J574,0)</f>
        <v>0</v>
      </c>
      <c r="BJ574" s="17" t="s">
        <v>82</v>
      </c>
      <c r="BK574" s="231">
        <f>ROUND(I574*H574,2)</f>
        <v>0</v>
      </c>
      <c r="BL574" s="17" t="s">
        <v>163</v>
      </c>
      <c r="BM574" s="230" t="s">
        <v>1022</v>
      </c>
    </row>
    <row r="575" spans="1:47" s="2" customFormat="1" ht="12">
      <c r="A575" s="38"/>
      <c r="B575" s="39"/>
      <c r="C575" s="40"/>
      <c r="D575" s="232" t="s">
        <v>165</v>
      </c>
      <c r="E575" s="40"/>
      <c r="F575" s="233" t="s">
        <v>1021</v>
      </c>
      <c r="G575" s="40"/>
      <c r="H575" s="40"/>
      <c r="I575" s="136"/>
      <c r="J575" s="40"/>
      <c r="K575" s="40"/>
      <c r="L575" s="44"/>
      <c r="M575" s="234"/>
      <c r="N575" s="235"/>
      <c r="O575" s="84"/>
      <c r="P575" s="84"/>
      <c r="Q575" s="84"/>
      <c r="R575" s="84"/>
      <c r="S575" s="84"/>
      <c r="T575" s="85"/>
      <c r="U575" s="38"/>
      <c r="V575" s="38"/>
      <c r="W575" s="38"/>
      <c r="X575" s="38"/>
      <c r="Y575" s="38"/>
      <c r="Z575" s="38"/>
      <c r="AA575" s="38"/>
      <c r="AB575" s="38"/>
      <c r="AC575" s="38"/>
      <c r="AD575" s="38"/>
      <c r="AE575" s="38"/>
      <c r="AT575" s="17" t="s">
        <v>165</v>
      </c>
      <c r="AU575" s="17" t="s">
        <v>85</v>
      </c>
    </row>
    <row r="576" spans="1:51" s="13" customFormat="1" ht="12">
      <c r="A576" s="13"/>
      <c r="B576" s="236"/>
      <c r="C576" s="237"/>
      <c r="D576" s="232" t="s">
        <v>166</v>
      </c>
      <c r="E576" s="238" t="s">
        <v>19</v>
      </c>
      <c r="F576" s="239" t="s">
        <v>1917</v>
      </c>
      <c r="G576" s="237"/>
      <c r="H576" s="240">
        <v>67</v>
      </c>
      <c r="I576" s="241"/>
      <c r="J576" s="237"/>
      <c r="K576" s="237"/>
      <c r="L576" s="242"/>
      <c r="M576" s="243"/>
      <c r="N576" s="244"/>
      <c r="O576" s="244"/>
      <c r="P576" s="244"/>
      <c r="Q576" s="244"/>
      <c r="R576" s="244"/>
      <c r="S576" s="244"/>
      <c r="T576" s="245"/>
      <c r="U576" s="13"/>
      <c r="V576" s="13"/>
      <c r="W576" s="13"/>
      <c r="X576" s="13"/>
      <c r="Y576" s="13"/>
      <c r="Z576" s="13"/>
      <c r="AA576" s="13"/>
      <c r="AB576" s="13"/>
      <c r="AC576" s="13"/>
      <c r="AD576" s="13"/>
      <c r="AE576" s="13"/>
      <c r="AT576" s="246" t="s">
        <v>166</v>
      </c>
      <c r="AU576" s="246" t="s">
        <v>85</v>
      </c>
      <c r="AV576" s="13" t="s">
        <v>85</v>
      </c>
      <c r="AW576" s="13" t="s">
        <v>34</v>
      </c>
      <c r="AX576" s="13" t="s">
        <v>74</v>
      </c>
      <c r="AY576" s="246" t="s">
        <v>158</v>
      </c>
    </row>
    <row r="577" spans="1:51" s="13" customFormat="1" ht="12">
      <c r="A577" s="13"/>
      <c r="B577" s="236"/>
      <c r="C577" s="237"/>
      <c r="D577" s="232" t="s">
        <v>166</v>
      </c>
      <c r="E577" s="238" t="s">
        <v>19</v>
      </c>
      <c r="F577" s="239" t="s">
        <v>1918</v>
      </c>
      <c r="G577" s="237"/>
      <c r="H577" s="240">
        <v>22</v>
      </c>
      <c r="I577" s="241"/>
      <c r="J577" s="237"/>
      <c r="K577" s="237"/>
      <c r="L577" s="242"/>
      <c r="M577" s="243"/>
      <c r="N577" s="244"/>
      <c r="O577" s="244"/>
      <c r="P577" s="244"/>
      <c r="Q577" s="244"/>
      <c r="R577" s="244"/>
      <c r="S577" s="244"/>
      <c r="T577" s="245"/>
      <c r="U577" s="13"/>
      <c r="V577" s="13"/>
      <c r="W577" s="13"/>
      <c r="X577" s="13"/>
      <c r="Y577" s="13"/>
      <c r="Z577" s="13"/>
      <c r="AA577" s="13"/>
      <c r="AB577" s="13"/>
      <c r="AC577" s="13"/>
      <c r="AD577" s="13"/>
      <c r="AE577" s="13"/>
      <c r="AT577" s="246" t="s">
        <v>166</v>
      </c>
      <c r="AU577" s="246" t="s">
        <v>85</v>
      </c>
      <c r="AV577" s="13" t="s">
        <v>85</v>
      </c>
      <c r="AW577" s="13" t="s">
        <v>34</v>
      </c>
      <c r="AX577" s="13" t="s">
        <v>74</v>
      </c>
      <c r="AY577" s="246" t="s">
        <v>158</v>
      </c>
    </row>
    <row r="578" spans="1:51" s="14" customFormat="1" ht="12">
      <c r="A578" s="14"/>
      <c r="B578" s="247"/>
      <c r="C578" s="248"/>
      <c r="D578" s="232" t="s">
        <v>166</v>
      </c>
      <c r="E578" s="249" t="s">
        <v>19</v>
      </c>
      <c r="F578" s="250" t="s">
        <v>175</v>
      </c>
      <c r="G578" s="248"/>
      <c r="H578" s="251">
        <v>89</v>
      </c>
      <c r="I578" s="252"/>
      <c r="J578" s="248"/>
      <c r="K578" s="248"/>
      <c r="L578" s="253"/>
      <c r="M578" s="254"/>
      <c r="N578" s="255"/>
      <c r="O578" s="255"/>
      <c r="P578" s="255"/>
      <c r="Q578" s="255"/>
      <c r="R578" s="255"/>
      <c r="S578" s="255"/>
      <c r="T578" s="256"/>
      <c r="U578" s="14"/>
      <c r="V578" s="14"/>
      <c r="W578" s="14"/>
      <c r="X578" s="14"/>
      <c r="Y578" s="14"/>
      <c r="Z578" s="14"/>
      <c r="AA578" s="14"/>
      <c r="AB578" s="14"/>
      <c r="AC578" s="14"/>
      <c r="AD578" s="14"/>
      <c r="AE578" s="14"/>
      <c r="AT578" s="257" t="s">
        <v>166</v>
      </c>
      <c r="AU578" s="257" t="s">
        <v>85</v>
      </c>
      <c r="AV578" s="14" t="s">
        <v>163</v>
      </c>
      <c r="AW578" s="14" t="s">
        <v>34</v>
      </c>
      <c r="AX578" s="14" t="s">
        <v>82</v>
      </c>
      <c r="AY578" s="257" t="s">
        <v>158</v>
      </c>
    </row>
    <row r="579" spans="1:65" s="2" customFormat="1" ht="21.75" customHeight="1">
      <c r="A579" s="38"/>
      <c r="B579" s="39"/>
      <c r="C579" s="219" t="s">
        <v>980</v>
      </c>
      <c r="D579" s="219" t="s">
        <v>159</v>
      </c>
      <c r="E579" s="220" t="s">
        <v>1025</v>
      </c>
      <c r="F579" s="221" t="s">
        <v>1026</v>
      </c>
      <c r="G579" s="222" t="s">
        <v>1027</v>
      </c>
      <c r="H579" s="223">
        <v>18.2</v>
      </c>
      <c r="I579" s="224"/>
      <c r="J579" s="225">
        <f>ROUND(I579*H579,2)</f>
        <v>0</v>
      </c>
      <c r="K579" s="221" t="s">
        <v>213</v>
      </c>
      <c r="L579" s="44"/>
      <c r="M579" s="226" t="s">
        <v>19</v>
      </c>
      <c r="N579" s="227" t="s">
        <v>45</v>
      </c>
      <c r="O579" s="84"/>
      <c r="P579" s="228">
        <f>O579*H579</f>
        <v>0</v>
      </c>
      <c r="Q579" s="228">
        <v>0</v>
      </c>
      <c r="R579" s="228">
        <f>Q579*H579</f>
        <v>0</v>
      </c>
      <c r="S579" s="228">
        <v>0</v>
      </c>
      <c r="T579" s="229">
        <f>S579*H579</f>
        <v>0</v>
      </c>
      <c r="U579" s="38"/>
      <c r="V579" s="38"/>
      <c r="W579" s="38"/>
      <c r="X579" s="38"/>
      <c r="Y579" s="38"/>
      <c r="Z579" s="38"/>
      <c r="AA579" s="38"/>
      <c r="AB579" s="38"/>
      <c r="AC579" s="38"/>
      <c r="AD579" s="38"/>
      <c r="AE579" s="38"/>
      <c r="AR579" s="230" t="s">
        <v>163</v>
      </c>
      <c r="AT579" s="230" t="s">
        <v>159</v>
      </c>
      <c r="AU579" s="230" t="s">
        <v>85</v>
      </c>
      <c r="AY579" s="17" t="s">
        <v>158</v>
      </c>
      <c r="BE579" s="231">
        <f>IF(N579="základní",J579,0)</f>
        <v>0</v>
      </c>
      <c r="BF579" s="231">
        <f>IF(N579="snížená",J579,0)</f>
        <v>0</v>
      </c>
      <c r="BG579" s="231">
        <f>IF(N579="zákl. přenesená",J579,0)</f>
        <v>0</v>
      </c>
      <c r="BH579" s="231">
        <f>IF(N579="sníž. přenesená",J579,0)</f>
        <v>0</v>
      </c>
      <c r="BI579" s="231">
        <f>IF(N579="nulová",J579,0)</f>
        <v>0</v>
      </c>
      <c r="BJ579" s="17" t="s">
        <v>82</v>
      </c>
      <c r="BK579" s="231">
        <f>ROUND(I579*H579,2)</f>
        <v>0</v>
      </c>
      <c r="BL579" s="17" t="s">
        <v>163</v>
      </c>
      <c r="BM579" s="230" t="s">
        <v>1028</v>
      </c>
    </row>
    <row r="580" spans="1:47" s="2" customFormat="1" ht="12">
      <c r="A580" s="38"/>
      <c r="B580" s="39"/>
      <c r="C580" s="40"/>
      <c r="D580" s="232" t="s">
        <v>165</v>
      </c>
      <c r="E580" s="40"/>
      <c r="F580" s="233" t="s">
        <v>1029</v>
      </c>
      <c r="G580" s="40"/>
      <c r="H580" s="40"/>
      <c r="I580" s="136"/>
      <c r="J580" s="40"/>
      <c r="K580" s="40"/>
      <c r="L580" s="44"/>
      <c r="M580" s="234"/>
      <c r="N580" s="235"/>
      <c r="O580" s="84"/>
      <c r="P580" s="84"/>
      <c r="Q580" s="84"/>
      <c r="R580" s="84"/>
      <c r="S580" s="84"/>
      <c r="T580" s="85"/>
      <c r="U580" s="38"/>
      <c r="V580" s="38"/>
      <c r="W580" s="38"/>
      <c r="X580" s="38"/>
      <c r="Y580" s="38"/>
      <c r="Z580" s="38"/>
      <c r="AA580" s="38"/>
      <c r="AB580" s="38"/>
      <c r="AC580" s="38"/>
      <c r="AD580" s="38"/>
      <c r="AE580" s="38"/>
      <c r="AT580" s="17" t="s">
        <v>165</v>
      </c>
      <c r="AU580" s="17" t="s">
        <v>85</v>
      </c>
    </row>
    <row r="581" spans="1:47" s="2" customFormat="1" ht="12">
      <c r="A581" s="38"/>
      <c r="B581" s="39"/>
      <c r="C581" s="40"/>
      <c r="D581" s="232" t="s">
        <v>216</v>
      </c>
      <c r="E581" s="40"/>
      <c r="F581" s="258" t="s">
        <v>1030</v>
      </c>
      <c r="G581" s="40"/>
      <c r="H581" s="40"/>
      <c r="I581" s="136"/>
      <c r="J581" s="40"/>
      <c r="K581" s="40"/>
      <c r="L581" s="44"/>
      <c r="M581" s="234"/>
      <c r="N581" s="235"/>
      <c r="O581" s="84"/>
      <c r="P581" s="84"/>
      <c r="Q581" s="84"/>
      <c r="R581" s="84"/>
      <c r="S581" s="84"/>
      <c r="T581" s="85"/>
      <c r="U581" s="38"/>
      <c r="V581" s="38"/>
      <c r="W581" s="38"/>
      <c r="X581" s="38"/>
      <c r="Y581" s="38"/>
      <c r="Z581" s="38"/>
      <c r="AA581" s="38"/>
      <c r="AB581" s="38"/>
      <c r="AC581" s="38"/>
      <c r="AD581" s="38"/>
      <c r="AE581" s="38"/>
      <c r="AT581" s="17" t="s">
        <v>216</v>
      </c>
      <c r="AU581" s="17" t="s">
        <v>85</v>
      </c>
    </row>
    <row r="582" spans="1:51" s="13" customFormat="1" ht="12">
      <c r="A582" s="13"/>
      <c r="B582" s="236"/>
      <c r="C582" s="237"/>
      <c r="D582" s="232" t="s">
        <v>166</v>
      </c>
      <c r="E582" s="238" t="s">
        <v>19</v>
      </c>
      <c r="F582" s="239" t="s">
        <v>1919</v>
      </c>
      <c r="G582" s="237"/>
      <c r="H582" s="240">
        <v>18.2</v>
      </c>
      <c r="I582" s="241"/>
      <c r="J582" s="237"/>
      <c r="K582" s="237"/>
      <c r="L582" s="242"/>
      <c r="M582" s="243"/>
      <c r="N582" s="244"/>
      <c r="O582" s="244"/>
      <c r="P582" s="244"/>
      <c r="Q582" s="244"/>
      <c r="R582" s="244"/>
      <c r="S582" s="244"/>
      <c r="T582" s="245"/>
      <c r="U582" s="13"/>
      <c r="V582" s="13"/>
      <c r="W582" s="13"/>
      <c r="X582" s="13"/>
      <c r="Y582" s="13"/>
      <c r="Z582" s="13"/>
      <c r="AA582" s="13"/>
      <c r="AB582" s="13"/>
      <c r="AC582" s="13"/>
      <c r="AD582" s="13"/>
      <c r="AE582" s="13"/>
      <c r="AT582" s="246" t="s">
        <v>166</v>
      </c>
      <c r="AU582" s="246" t="s">
        <v>85</v>
      </c>
      <c r="AV582" s="13" t="s">
        <v>85</v>
      </c>
      <c r="AW582" s="13" t="s">
        <v>34</v>
      </c>
      <c r="AX582" s="13" t="s">
        <v>82</v>
      </c>
      <c r="AY582" s="246" t="s">
        <v>158</v>
      </c>
    </row>
    <row r="583" spans="1:65" s="2" customFormat="1" ht="21.75" customHeight="1">
      <c r="A583" s="38"/>
      <c r="B583" s="39"/>
      <c r="C583" s="219" t="s">
        <v>986</v>
      </c>
      <c r="D583" s="219" t="s">
        <v>159</v>
      </c>
      <c r="E583" s="220" t="s">
        <v>1033</v>
      </c>
      <c r="F583" s="221" t="s">
        <v>1034</v>
      </c>
      <c r="G583" s="222" t="s">
        <v>1035</v>
      </c>
      <c r="H583" s="223">
        <v>26.504</v>
      </c>
      <c r="I583" s="224"/>
      <c r="J583" s="225">
        <f>ROUND(I583*H583,2)</f>
        <v>0</v>
      </c>
      <c r="K583" s="221" t="s">
        <v>213</v>
      </c>
      <c r="L583" s="44"/>
      <c r="M583" s="226" t="s">
        <v>19</v>
      </c>
      <c r="N583" s="227" t="s">
        <v>45</v>
      </c>
      <c r="O583" s="84"/>
      <c r="P583" s="228">
        <f>O583*H583</f>
        <v>0</v>
      </c>
      <c r="Q583" s="228">
        <v>0</v>
      </c>
      <c r="R583" s="228">
        <f>Q583*H583</f>
        <v>0</v>
      </c>
      <c r="S583" s="228">
        <v>0</v>
      </c>
      <c r="T583" s="229">
        <f>S583*H583</f>
        <v>0</v>
      </c>
      <c r="U583" s="38"/>
      <c r="V583" s="38"/>
      <c r="W583" s="38"/>
      <c r="X583" s="38"/>
      <c r="Y583" s="38"/>
      <c r="Z583" s="38"/>
      <c r="AA583" s="38"/>
      <c r="AB583" s="38"/>
      <c r="AC583" s="38"/>
      <c r="AD583" s="38"/>
      <c r="AE583" s="38"/>
      <c r="AR583" s="230" t="s">
        <v>163</v>
      </c>
      <c r="AT583" s="230" t="s">
        <v>159</v>
      </c>
      <c r="AU583" s="230" t="s">
        <v>85</v>
      </c>
      <c r="AY583" s="17" t="s">
        <v>158</v>
      </c>
      <c r="BE583" s="231">
        <f>IF(N583="základní",J583,0)</f>
        <v>0</v>
      </c>
      <c r="BF583" s="231">
        <f>IF(N583="snížená",J583,0)</f>
        <v>0</v>
      </c>
      <c r="BG583" s="231">
        <f>IF(N583="zákl. přenesená",J583,0)</f>
        <v>0</v>
      </c>
      <c r="BH583" s="231">
        <f>IF(N583="sníž. přenesená",J583,0)</f>
        <v>0</v>
      </c>
      <c r="BI583" s="231">
        <f>IF(N583="nulová",J583,0)</f>
        <v>0</v>
      </c>
      <c r="BJ583" s="17" t="s">
        <v>82</v>
      </c>
      <c r="BK583" s="231">
        <f>ROUND(I583*H583,2)</f>
        <v>0</v>
      </c>
      <c r="BL583" s="17" t="s">
        <v>163</v>
      </c>
      <c r="BM583" s="230" t="s">
        <v>1036</v>
      </c>
    </row>
    <row r="584" spans="1:47" s="2" customFormat="1" ht="12">
      <c r="A584" s="38"/>
      <c r="B584" s="39"/>
      <c r="C584" s="40"/>
      <c r="D584" s="232" t="s">
        <v>165</v>
      </c>
      <c r="E584" s="40"/>
      <c r="F584" s="233" t="s">
        <v>1037</v>
      </c>
      <c r="G584" s="40"/>
      <c r="H584" s="40"/>
      <c r="I584" s="136"/>
      <c r="J584" s="40"/>
      <c r="K584" s="40"/>
      <c r="L584" s="44"/>
      <c r="M584" s="234"/>
      <c r="N584" s="235"/>
      <c r="O584" s="84"/>
      <c r="P584" s="84"/>
      <c r="Q584" s="84"/>
      <c r="R584" s="84"/>
      <c r="S584" s="84"/>
      <c r="T584" s="85"/>
      <c r="U584" s="38"/>
      <c r="V584" s="38"/>
      <c r="W584" s="38"/>
      <c r="X584" s="38"/>
      <c r="Y584" s="38"/>
      <c r="Z584" s="38"/>
      <c r="AA584" s="38"/>
      <c r="AB584" s="38"/>
      <c r="AC584" s="38"/>
      <c r="AD584" s="38"/>
      <c r="AE584" s="38"/>
      <c r="AT584" s="17" t="s">
        <v>165</v>
      </c>
      <c r="AU584" s="17" t="s">
        <v>85</v>
      </c>
    </row>
    <row r="585" spans="1:47" s="2" customFormat="1" ht="12">
      <c r="A585" s="38"/>
      <c r="B585" s="39"/>
      <c r="C585" s="40"/>
      <c r="D585" s="232" t="s">
        <v>216</v>
      </c>
      <c r="E585" s="40"/>
      <c r="F585" s="258" t="s">
        <v>1038</v>
      </c>
      <c r="G585" s="40"/>
      <c r="H585" s="40"/>
      <c r="I585" s="136"/>
      <c r="J585" s="40"/>
      <c r="K585" s="40"/>
      <c r="L585" s="44"/>
      <c r="M585" s="234"/>
      <c r="N585" s="235"/>
      <c r="O585" s="84"/>
      <c r="P585" s="84"/>
      <c r="Q585" s="84"/>
      <c r="R585" s="84"/>
      <c r="S585" s="84"/>
      <c r="T585" s="85"/>
      <c r="U585" s="38"/>
      <c r="V585" s="38"/>
      <c r="W585" s="38"/>
      <c r="X585" s="38"/>
      <c r="Y585" s="38"/>
      <c r="Z585" s="38"/>
      <c r="AA585" s="38"/>
      <c r="AB585" s="38"/>
      <c r="AC585" s="38"/>
      <c r="AD585" s="38"/>
      <c r="AE585" s="38"/>
      <c r="AT585" s="17" t="s">
        <v>216</v>
      </c>
      <c r="AU585" s="17" t="s">
        <v>85</v>
      </c>
    </row>
    <row r="586" spans="1:47" s="2" customFormat="1" ht="12">
      <c r="A586" s="38"/>
      <c r="B586" s="39"/>
      <c r="C586" s="40"/>
      <c r="D586" s="232" t="s">
        <v>181</v>
      </c>
      <c r="E586" s="40"/>
      <c r="F586" s="258" t="s">
        <v>1039</v>
      </c>
      <c r="G586" s="40"/>
      <c r="H586" s="40"/>
      <c r="I586" s="136"/>
      <c r="J586" s="40"/>
      <c r="K586" s="40"/>
      <c r="L586" s="44"/>
      <c r="M586" s="234"/>
      <c r="N586" s="235"/>
      <c r="O586" s="84"/>
      <c r="P586" s="84"/>
      <c r="Q586" s="84"/>
      <c r="R586" s="84"/>
      <c r="S586" s="84"/>
      <c r="T586" s="85"/>
      <c r="U586" s="38"/>
      <c r="V586" s="38"/>
      <c r="W586" s="38"/>
      <c r="X586" s="38"/>
      <c r="Y586" s="38"/>
      <c r="Z586" s="38"/>
      <c r="AA586" s="38"/>
      <c r="AB586" s="38"/>
      <c r="AC586" s="38"/>
      <c r="AD586" s="38"/>
      <c r="AE586" s="38"/>
      <c r="AT586" s="17" t="s">
        <v>181</v>
      </c>
      <c r="AU586" s="17" t="s">
        <v>85</v>
      </c>
    </row>
    <row r="587" spans="1:51" s="13" customFormat="1" ht="12">
      <c r="A587" s="13"/>
      <c r="B587" s="236"/>
      <c r="C587" s="237"/>
      <c r="D587" s="232" t="s">
        <v>166</v>
      </c>
      <c r="E587" s="238" t="s">
        <v>19</v>
      </c>
      <c r="F587" s="239" t="s">
        <v>1920</v>
      </c>
      <c r="G587" s="237"/>
      <c r="H587" s="240">
        <v>19.56</v>
      </c>
      <c r="I587" s="241"/>
      <c r="J587" s="237"/>
      <c r="K587" s="237"/>
      <c r="L587" s="242"/>
      <c r="M587" s="243"/>
      <c r="N587" s="244"/>
      <c r="O587" s="244"/>
      <c r="P587" s="244"/>
      <c r="Q587" s="244"/>
      <c r="R587" s="244"/>
      <c r="S587" s="244"/>
      <c r="T587" s="245"/>
      <c r="U587" s="13"/>
      <c r="V587" s="13"/>
      <c r="W587" s="13"/>
      <c r="X587" s="13"/>
      <c r="Y587" s="13"/>
      <c r="Z587" s="13"/>
      <c r="AA587" s="13"/>
      <c r="AB587" s="13"/>
      <c r="AC587" s="13"/>
      <c r="AD587" s="13"/>
      <c r="AE587" s="13"/>
      <c r="AT587" s="246" t="s">
        <v>166</v>
      </c>
      <c r="AU587" s="246" t="s">
        <v>85</v>
      </c>
      <c r="AV587" s="13" t="s">
        <v>85</v>
      </c>
      <c r="AW587" s="13" t="s">
        <v>34</v>
      </c>
      <c r="AX587" s="13" t="s">
        <v>74</v>
      </c>
      <c r="AY587" s="246" t="s">
        <v>158</v>
      </c>
    </row>
    <row r="588" spans="1:51" s="13" customFormat="1" ht="12">
      <c r="A588" s="13"/>
      <c r="B588" s="236"/>
      <c r="C588" s="237"/>
      <c r="D588" s="232" t="s">
        <v>166</v>
      </c>
      <c r="E588" s="238" t="s">
        <v>19</v>
      </c>
      <c r="F588" s="239" t="s">
        <v>1921</v>
      </c>
      <c r="G588" s="237"/>
      <c r="H588" s="240">
        <v>6.944</v>
      </c>
      <c r="I588" s="241"/>
      <c r="J588" s="237"/>
      <c r="K588" s="237"/>
      <c r="L588" s="242"/>
      <c r="M588" s="243"/>
      <c r="N588" s="244"/>
      <c r="O588" s="244"/>
      <c r="P588" s="244"/>
      <c r="Q588" s="244"/>
      <c r="R588" s="244"/>
      <c r="S588" s="244"/>
      <c r="T588" s="245"/>
      <c r="U588" s="13"/>
      <c r="V588" s="13"/>
      <c r="W588" s="13"/>
      <c r="X588" s="13"/>
      <c r="Y588" s="13"/>
      <c r="Z588" s="13"/>
      <c r="AA588" s="13"/>
      <c r="AB588" s="13"/>
      <c r="AC588" s="13"/>
      <c r="AD588" s="13"/>
      <c r="AE588" s="13"/>
      <c r="AT588" s="246" t="s">
        <v>166</v>
      </c>
      <c r="AU588" s="246" t="s">
        <v>85</v>
      </c>
      <c r="AV588" s="13" t="s">
        <v>85</v>
      </c>
      <c r="AW588" s="13" t="s">
        <v>34</v>
      </c>
      <c r="AX588" s="13" t="s">
        <v>74</v>
      </c>
      <c r="AY588" s="246" t="s">
        <v>158</v>
      </c>
    </row>
    <row r="589" spans="1:51" s="14" customFormat="1" ht="12">
      <c r="A589" s="14"/>
      <c r="B589" s="247"/>
      <c r="C589" s="248"/>
      <c r="D589" s="232" t="s">
        <v>166</v>
      </c>
      <c r="E589" s="249" t="s">
        <v>19</v>
      </c>
      <c r="F589" s="250" t="s">
        <v>175</v>
      </c>
      <c r="G589" s="248"/>
      <c r="H589" s="251">
        <v>26.503999999999998</v>
      </c>
      <c r="I589" s="252"/>
      <c r="J589" s="248"/>
      <c r="K589" s="248"/>
      <c r="L589" s="253"/>
      <c r="M589" s="254"/>
      <c r="N589" s="255"/>
      <c r="O589" s="255"/>
      <c r="P589" s="255"/>
      <c r="Q589" s="255"/>
      <c r="R589" s="255"/>
      <c r="S589" s="255"/>
      <c r="T589" s="256"/>
      <c r="U589" s="14"/>
      <c r="V589" s="14"/>
      <c r="W589" s="14"/>
      <c r="X589" s="14"/>
      <c r="Y589" s="14"/>
      <c r="Z589" s="14"/>
      <c r="AA589" s="14"/>
      <c r="AB589" s="14"/>
      <c r="AC589" s="14"/>
      <c r="AD589" s="14"/>
      <c r="AE589" s="14"/>
      <c r="AT589" s="257" t="s">
        <v>166</v>
      </c>
      <c r="AU589" s="257" t="s">
        <v>85</v>
      </c>
      <c r="AV589" s="14" t="s">
        <v>163</v>
      </c>
      <c r="AW589" s="14" t="s">
        <v>34</v>
      </c>
      <c r="AX589" s="14" t="s">
        <v>82</v>
      </c>
      <c r="AY589" s="257" t="s">
        <v>158</v>
      </c>
    </row>
    <row r="590" spans="1:65" s="2" customFormat="1" ht="21.75" customHeight="1">
      <c r="A590" s="38"/>
      <c r="B590" s="39"/>
      <c r="C590" s="219" t="s">
        <v>993</v>
      </c>
      <c r="D590" s="219" t="s">
        <v>159</v>
      </c>
      <c r="E590" s="220" t="s">
        <v>1043</v>
      </c>
      <c r="F590" s="221" t="s">
        <v>1044</v>
      </c>
      <c r="G590" s="222" t="s">
        <v>194</v>
      </c>
      <c r="H590" s="223">
        <v>134</v>
      </c>
      <c r="I590" s="224"/>
      <c r="J590" s="225">
        <f>ROUND(I590*H590,2)</f>
        <v>0</v>
      </c>
      <c r="K590" s="221" t="s">
        <v>19</v>
      </c>
      <c r="L590" s="44"/>
      <c r="M590" s="226" t="s">
        <v>19</v>
      </c>
      <c r="N590" s="227" t="s">
        <v>45</v>
      </c>
      <c r="O590" s="84"/>
      <c r="P590" s="228">
        <f>O590*H590</f>
        <v>0</v>
      </c>
      <c r="Q590" s="228">
        <v>0.08425</v>
      </c>
      <c r="R590" s="228">
        <f>Q590*H590</f>
        <v>11.2895</v>
      </c>
      <c r="S590" s="228">
        <v>0</v>
      </c>
      <c r="T590" s="229">
        <f>S590*H590</f>
        <v>0</v>
      </c>
      <c r="U590" s="38"/>
      <c r="V590" s="38"/>
      <c r="W590" s="38"/>
      <c r="X590" s="38"/>
      <c r="Y590" s="38"/>
      <c r="Z590" s="38"/>
      <c r="AA590" s="38"/>
      <c r="AB590" s="38"/>
      <c r="AC590" s="38"/>
      <c r="AD590" s="38"/>
      <c r="AE590" s="38"/>
      <c r="AR590" s="230" t="s">
        <v>163</v>
      </c>
      <c r="AT590" s="230" t="s">
        <v>159</v>
      </c>
      <c r="AU590" s="230" t="s">
        <v>85</v>
      </c>
      <c r="AY590" s="17" t="s">
        <v>158</v>
      </c>
      <c r="BE590" s="231">
        <f>IF(N590="základní",J590,0)</f>
        <v>0</v>
      </c>
      <c r="BF590" s="231">
        <f>IF(N590="snížená",J590,0)</f>
        <v>0</v>
      </c>
      <c r="BG590" s="231">
        <f>IF(N590="zákl. přenesená",J590,0)</f>
        <v>0</v>
      </c>
      <c r="BH590" s="231">
        <f>IF(N590="sníž. přenesená",J590,0)</f>
        <v>0</v>
      </c>
      <c r="BI590" s="231">
        <f>IF(N590="nulová",J590,0)</f>
        <v>0</v>
      </c>
      <c r="BJ590" s="17" t="s">
        <v>82</v>
      </c>
      <c r="BK590" s="231">
        <f>ROUND(I590*H590,2)</f>
        <v>0</v>
      </c>
      <c r="BL590" s="17" t="s">
        <v>163</v>
      </c>
      <c r="BM590" s="230" t="s">
        <v>1045</v>
      </c>
    </row>
    <row r="591" spans="1:47" s="2" customFormat="1" ht="12">
      <c r="A591" s="38"/>
      <c r="B591" s="39"/>
      <c r="C591" s="40"/>
      <c r="D591" s="232" t="s">
        <v>165</v>
      </c>
      <c r="E591" s="40"/>
      <c r="F591" s="233" t="s">
        <v>1044</v>
      </c>
      <c r="G591" s="40"/>
      <c r="H591" s="40"/>
      <c r="I591" s="136"/>
      <c r="J591" s="40"/>
      <c r="K591" s="40"/>
      <c r="L591" s="44"/>
      <c r="M591" s="234"/>
      <c r="N591" s="235"/>
      <c r="O591" s="84"/>
      <c r="P591" s="84"/>
      <c r="Q591" s="84"/>
      <c r="R591" s="84"/>
      <c r="S591" s="84"/>
      <c r="T591" s="85"/>
      <c r="U591" s="38"/>
      <c r="V591" s="38"/>
      <c r="W591" s="38"/>
      <c r="X591" s="38"/>
      <c r="Y591" s="38"/>
      <c r="Z591" s="38"/>
      <c r="AA591" s="38"/>
      <c r="AB591" s="38"/>
      <c r="AC591" s="38"/>
      <c r="AD591" s="38"/>
      <c r="AE591" s="38"/>
      <c r="AT591" s="17" t="s">
        <v>165</v>
      </c>
      <c r="AU591" s="17" t="s">
        <v>85</v>
      </c>
    </row>
    <row r="592" spans="1:51" s="13" customFormat="1" ht="12">
      <c r="A592" s="13"/>
      <c r="B592" s="236"/>
      <c r="C592" s="237"/>
      <c r="D592" s="232" t="s">
        <v>166</v>
      </c>
      <c r="E592" s="238" t="s">
        <v>19</v>
      </c>
      <c r="F592" s="239" t="s">
        <v>1922</v>
      </c>
      <c r="G592" s="237"/>
      <c r="H592" s="240">
        <v>134</v>
      </c>
      <c r="I592" s="241"/>
      <c r="J592" s="237"/>
      <c r="K592" s="237"/>
      <c r="L592" s="242"/>
      <c r="M592" s="243"/>
      <c r="N592" s="244"/>
      <c r="O592" s="244"/>
      <c r="P592" s="244"/>
      <c r="Q592" s="244"/>
      <c r="R592" s="244"/>
      <c r="S592" s="244"/>
      <c r="T592" s="245"/>
      <c r="U592" s="13"/>
      <c r="V592" s="13"/>
      <c r="W592" s="13"/>
      <c r="X592" s="13"/>
      <c r="Y592" s="13"/>
      <c r="Z592" s="13"/>
      <c r="AA592" s="13"/>
      <c r="AB592" s="13"/>
      <c r="AC592" s="13"/>
      <c r="AD592" s="13"/>
      <c r="AE592" s="13"/>
      <c r="AT592" s="246" t="s">
        <v>166</v>
      </c>
      <c r="AU592" s="246" t="s">
        <v>85</v>
      </c>
      <c r="AV592" s="13" t="s">
        <v>85</v>
      </c>
      <c r="AW592" s="13" t="s">
        <v>34</v>
      </c>
      <c r="AX592" s="13" t="s">
        <v>82</v>
      </c>
      <c r="AY592" s="246" t="s">
        <v>158</v>
      </c>
    </row>
    <row r="593" spans="1:65" s="2" customFormat="1" ht="16.5" customHeight="1">
      <c r="A593" s="38"/>
      <c r="B593" s="39"/>
      <c r="C593" s="259" t="s">
        <v>998</v>
      </c>
      <c r="D593" s="259" t="s">
        <v>199</v>
      </c>
      <c r="E593" s="260" t="s">
        <v>1048</v>
      </c>
      <c r="F593" s="261" t="s">
        <v>1049</v>
      </c>
      <c r="G593" s="262" t="s">
        <v>194</v>
      </c>
      <c r="H593" s="263">
        <v>26.8</v>
      </c>
      <c r="I593" s="264"/>
      <c r="J593" s="265">
        <f>ROUND(I593*H593,2)</f>
        <v>0</v>
      </c>
      <c r="K593" s="261" t="s">
        <v>19</v>
      </c>
      <c r="L593" s="266"/>
      <c r="M593" s="267" t="s">
        <v>19</v>
      </c>
      <c r="N593" s="268" t="s">
        <v>45</v>
      </c>
      <c r="O593" s="84"/>
      <c r="P593" s="228">
        <f>O593*H593</f>
        <v>0</v>
      </c>
      <c r="Q593" s="228">
        <v>0.14</v>
      </c>
      <c r="R593" s="228">
        <f>Q593*H593</f>
        <v>3.7520000000000007</v>
      </c>
      <c r="S593" s="228">
        <v>0</v>
      </c>
      <c r="T593" s="229">
        <f>S593*H593</f>
        <v>0</v>
      </c>
      <c r="U593" s="38"/>
      <c r="V593" s="38"/>
      <c r="W593" s="38"/>
      <c r="X593" s="38"/>
      <c r="Y593" s="38"/>
      <c r="Z593" s="38"/>
      <c r="AA593" s="38"/>
      <c r="AB593" s="38"/>
      <c r="AC593" s="38"/>
      <c r="AD593" s="38"/>
      <c r="AE593" s="38"/>
      <c r="AR593" s="230" t="s">
        <v>218</v>
      </c>
      <c r="AT593" s="230" t="s">
        <v>199</v>
      </c>
      <c r="AU593" s="230" t="s">
        <v>85</v>
      </c>
      <c r="AY593" s="17" t="s">
        <v>158</v>
      </c>
      <c r="BE593" s="231">
        <f>IF(N593="základní",J593,0)</f>
        <v>0</v>
      </c>
      <c r="BF593" s="231">
        <f>IF(N593="snížená",J593,0)</f>
        <v>0</v>
      </c>
      <c r="BG593" s="231">
        <f>IF(N593="zákl. přenesená",J593,0)</f>
        <v>0</v>
      </c>
      <c r="BH593" s="231">
        <f>IF(N593="sníž. přenesená",J593,0)</f>
        <v>0</v>
      </c>
      <c r="BI593" s="231">
        <f>IF(N593="nulová",J593,0)</f>
        <v>0</v>
      </c>
      <c r="BJ593" s="17" t="s">
        <v>82</v>
      </c>
      <c r="BK593" s="231">
        <f>ROUND(I593*H593,2)</f>
        <v>0</v>
      </c>
      <c r="BL593" s="17" t="s">
        <v>163</v>
      </c>
      <c r="BM593" s="230" t="s">
        <v>1050</v>
      </c>
    </row>
    <row r="594" spans="1:47" s="2" customFormat="1" ht="12">
      <c r="A594" s="38"/>
      <c r="B594" s="39"/>
      <c r="C594" s="40"/>
      <c r="D594" s="232" t="s">
        <v>165</v>
      </c>
      <c r="E594" s="40"/>
      <c r="F594" s="233" t="s">
        <v>1049</v>
      </c>
      <c r="G594" s="40"/>
      <c r="H594" s="40"/>
      <c r="I594" s="136"/>
      <c r="J594" s="40"/>
      <c r="K594" s="40"/>
      <c r="L594" s="44"/>
      <c r="M594" s="234"/>
      <c r="N594" s="235"/>
      <c r="O594" s="84"/>
      <c r="P594" s="84"/>
      <c r="Q594" s="84"/>
      <c r="R594" s="84"/>
      <c r="S594" s="84"/>
      <c r="T594" s="85"/>
      <c r="U594" s="38"/>
      <c r="V594" s="38"/>
      <c r="W594" s="38"/>
      <c r="X594" s="38"/>
      <c r="Y594" s="38"/>
      <c r="Z594" s="38"/>
      <c r="AA594" s="38"/>
      <c r="AB594" s="38"/>
      <c r="AC594" s="38"/>
      <c r="AD594" s="38"/>
      <c r="AE594" s="38"/>
      <c r="AT594" s="17" t="s">
        <v>165</v>
      </c>
      <c r="AU594" s="17" t="s">
        <v>85</v>
      </c>
    </row>
    <row r="595" spans="1:51" s="13" customFormat="1" ht="12">
      <c r="A595" s="13"/>
      <c r="B595" s="236"/>
      <c r="C595" s="237"/>
      <c r="D595" s="232" t="s">
        <v>166</v>
      </c>
      <c r="E595" s="238" t="s">
        <v>19</v>
      </c>
      <c r="F595" s="239" t="s">
        <v>1923</v>
      </c>
      <c r="G595" s="237"/>
      <c r="H595" s="240">
        <v>26.8</v>
      </c>
      <c r="I595" s="241"/>
      <c r="J595" s="237"/>
      <c r="K595" s="237"/>
      <c r="L595" s="242"/>
      <c r="M595" s="243"/>
      <c r="N595" s="244"/>
      <c r="O595" s="244"/>
      <c r="P595" s="244"/>
      <c r="Q595" s="244"/>
      <c r="R595" s="244"/>
      <c r="S595" s="244"/>
      <c r="T595" s="245"/>
      <c r="U595" s="13"/>
      <c r="V595" s="13"/>
      <c r="W595" s="13"/>
      <c r="X595" s="13"/>
      <c r="Y595" s="13"/>
      <c r="Z595" s="13"/>
      <c r="AA595" s="13"/>
      <c r="AB595" s="13"/>
      <c r="AC595" s="13"/>
      <c r="AD595" s="13"/>
      <c r="AE595" s="13"/>
      <c r="AT595" s="246" t="s">
        <v>166</v>
      </c>
      <c r="AU595" s="246" t="s">
        <v>85</v>
      </c>
      <c r="AV595" s="13" t="s">
        <v>85</v>
      </c>
      <c r="AW595" s="13" t="s">
        <v>34</v>
      </c>
      <c r="AX595" s="13" t="s">
        <v>82</v>
      </c>
      <c r="AY595" s="246" t="s">
        <v>158</v>
      </c>
    </row>
    <row r="596" spans="1:65" s="2" customFormat="1" ht="16.5" customHeight="1">
      <c r="A596" s="38"/>
      <c r="B596" s="39"/>
      <c r="C596" s="219" t="s">
        <v>1003</v>
      </c>
      <c r="D596" s="219" t="s">
        <v>159</v>
      </c>
      <c r="E596" s="220" t="s">
        <v>1053</v>
      </c>
      <c r="F596" s="221" t="s">
        <v>1054</v>
      </c>
      <c r="G596" s="222" t="s">
        <v>1035</v>
      </c>
      <c r="H596" s="223">
        <v>50.64</v>
      </c>
      <c r="I596" s="224"/>
      <c r="J596" s="225">
        <f>ROUND(I596*H596,2)</f>
        <v>0</v>
      </c>
      <c r="K596" s="221" t="s">
        <v>213</v>
      </c>
      <c r="L596" s="44"/>
      <c r="M596" s="226" t="s">
        <v>19</v>
      </c>
      <c r="N596" s="227" t="s">
        <v>45</v>
      </c>
      <c r="O596" s="84"/>
      <c r="P596" s="228">
        <f>O596*H596</f>
        <v>0</v>
      </c>
      <c r="Q596" s="228">
        <v>0</v>
      </c>
      <c r="R596" s="228">
        <f>Q596*H596</f>
        <v>0</v>
      </c>
      <c r="S596" s="228">
        <v>0</v>
      </c>
      <c r="T596" s="229">
        <f>S596*H596</f>
        <v>0</v>
      </c>
      <c r="U596" s="38"/>
      <c r="V596" s="38"/>
      <c r="W596" s="38"/>
      <c r="X596" s="38"/>
      <c r="Y596" s="38"/>
      <c r="Z596" s="38"/>
      <c r="AA596" s="38"/>
      <c r="AB596" s="38"/>
      <c r="AC596" s="38"/>
      <c r="AD596" s="38"/>
      <c r="AE596" s="38"/>
      <c r="AR596" s="230" t="s">
        <v>163</v>
      </c>
      <c r="AT596" s="230" t="s">
        <v>159</v>
      </c>
      <c r="AU596" s="230" t="s">
        <v>85</v>
      </c>
      <c r="AY596" s="17" t="s">
        <v>158</v>
      </c>
      <c r="BE596" s="231">
        <f>IF(N596="základní",J596,0)</f>
        <v>0</v>
      </c>
      <c r="BF596" s="231">
        <f>IF(N596="snížená",J596,0)</f>
        <v>0</v>
      </c>
      <c r="BG596" s="231">
        <f>IF(N596="zákl. přenesená",J596,0)</f>
        <v>0</v>
      </c>
      <c r="BH596" s="231">
        <f>IF(N596="sníž. přenesená",J596,0)</f>
        <v>0</v>
      </c>
      <c r="BI596" s="231">
        <f>IF(N596="nulová",J596,0)</f>
        <v>0</v>
      </c>
      <c r="BJ596" s="17" t="s">
        <v>82</v>
      </c>
      <c r="BK596" s="231">
        <f>ROUND(I596*H596,2)</f>
        <v>0</v>
      </c>
      <c r="BL596" s="17" t="s">
        <v>163</v>
      </c>
      <c r="BM596" s="230" t="s">
        <v>1055</v>
      </c>
    </row>
    <row r="597" spans="1:47" s="2" customFormat="1" ht="12">
      <c r="A597" s="38"/>
      <c r="B597" s="39"/>
      <c r="C597" s="40"/>
      <c r="D597" s="232" t="s">
        <v>165</v>
      </c>
      <c r="E597" s="40"/>
      <c r="F597" s="233" t="s">
        <v>1054</v>
      </c>
      <c r="G597" s="40"/>
      <c r="H597" s="40"/>
      <c r="I597" s="136"/>
      <c r="J597" s="40"/>
      <c r="K597" s="40"/>
      <c r="L597" s="44"/>
      <c r="M597" s="234"/>
      <c r="N597" s="235"/>
      <c r="O597" s="84"/>
      <c r="P597" s="84"/>
      <c r="Q597" s="84"/>
      <c r="R597" s="84"/>
      <c r="S597" s="84"/>
      <c r="T597" s="85"/>
      <c r="U597" s="38"/>
      <c r="V597" s="38"/>
      <c r="W597" s="38"/>
      <c r="X597" s="38"/>
      <c r="Y597" s="38"/>
      <c r="Z597" s="38"/>
      <c r="AA597" s="38"/>
      <c r="AB597" s="38"/>
      <c r="AC597" s="38"/>
      <c r="AD597" s="38"/>
      <c r="AE597" s="38"/>
      <c r="AT597" s="17" t="s">
        <v>165</v>
      </c>
      <c r="AU597" s="17" t="s">
        <v>85</v>
      </c>
    </row>
    <row r="598" spans="1:51" s="13" customFormat="1" ht="12">
      <c r="A598" s="13"/>
      <c r="B598" s="236"/>
      <c r="C598" s="237"/>
      <c r="D598" s="232" t="s">
        <v>166</v>
      </c>
      <c r="E598" s="238" t="s">
        <v>19</v>
      </c>
      <c r="F598" s="239" t="s">
        <v>1924</v>
      </c>
      <c r="G598" s="237"/>
      <c r="H598" s="240">
        <v>46.08</v>
      </c>
      <c r="I598" s="241"/>
      <c r="J598" s="237"/>
      <c r="K598" s="237"/>
      <c r="L598" s="242"/>
      <c r="M598" s="243"/>
      <c r="N598" s="244"/>
      <c r="O598" s="244"/>
      <c r="P598" s="244"/>
      <c r="Q598" s="244"/>
      <c r="R598" s="244"/>
      <c r="S598" s="244"/>
      <c r="T598" s="245"/>
      <c r="U598" s="13"/>
      <c r="V598" s="13"/>
      <c r="W598" s="13"/>
      <c r="X598" s="13"/>
      <c r="Y598" s="13"/>
      <c r="Z598" s="13"/>
      <c r="AA598" s="13"/>
      <c r="AB598" s="13"/>
      <c r="AC598" s="13"/>
      <c r="AD598" s="13"/>
      <c r="AE598" s="13"/>
      <c r="AT598" s="246" t="s">
        <v>166</v>
      </c>
      <c r="AU598" s="246" t="s">
        <v>85</v>
      </c>
      <c r="AV598" s="13" t="s">
        <v>85</v>
      </c>
      <c r="AW598" s="13" t="s">
        <v>34</v>
      </c>
      <c r="AX598" s="13" t="s">
        <v>74</v>
      </c>
      <c r="AY598" s="246" t="s">
        <v>158</v>
      </c>
    </row>
    <row r="599" spans="1:51" s="13" customFormat="1" ht="12">
      <c r="A599" s="13"/>
      <c r="B599" s="236"/>
      <c r="C599" s="237"/>
      <c r="D599" s="232" t="s">
        <v>166</v>
      </c>
      <c r="E599" s="238" t="s">
        <v>19</v>
      </c>
      <c r="F599" s="239" t="s">
        <v>1925</v>
      </c>
      <c r="G599" s="237"/>
      <c r="H599" s="240">
        <v>4.56</v>
      </c>
      <c r="I599" s="241"/>
      <c r="J599" s="237"/>
      <c r="K599" s="237"/>
      <c r="L599" s="242"/>
      <c r="M599" s="243"/>
      <c r="N599" s="244"/>
      <c r="O599" s="244"/>
      <c r="P599" s="244"/>
      <c r="Q599" s="244"/>
      <c r="R599" s="244"/>
      <c r="S599" s="244"/>
      <c r="T599" s="245"/>
      <c r="U599" s="13"/>
      <c r="V599" s="13"/>
      <c r="W599" s="13"/>
      <c r="X599" s="13"/>
      <c r="Y599" s="13"/>
      <c r="Z599" s="13"/>
      <c r="AA599" s="13"/>
      <c r="AB599" s="13"/>
      <c r="AC599" s="13"/>
      <c r="AD599" s="13"/>
      <c r="AE599" s="13"/>
      <c r="AT599" s="246" t="s">
        <v>166</v>
      </c>
      <c r="AU599" s="246" t="s">
        <v>85</v>
      </c>
      <c r="AV599" s="13" t="s">
        <v>85</v>
      </c>
      <c r="AW599" s="13" t="s">
        <v>34</v>
      </c>
      <c r="AX599" s="13" t="s">
        <v>74</v>
      </c>
      <c r="AY599" s="246" t="s">
        <v>158</v>
      </c>
    </row>
    <row r="600" spans="1:51" s="14" customFormat="1" ht="12">
      <c r="A600" s="14"/>
      <c r="B600" s="247"/>
      <c r="C600" s="248"/>
      <c r="D600" s="232" t="s">
        <v>166</v>
      </c>
      <c r="E600" s="249" t="s">
        <v>19</v>
      </c>
      <c r="F600" s="250" t="s">
        <v>175</v>
      </c>
      <c r="G600" s="248"/>
      <c r="H600" s="251">
        <v>50.64</v>
      </c>
      <c r="I600" s="252"/>
      <c r="J600" s="248"/>
      <c r="K600" s="248"/>
      <c r="L600" s="253"/>
      <c r="M600" s="254"/>
      <c r="N600" s="255"/>
      <c r="O600" s="255"/>
      <c r="P600" s="255"/>
      <c r="Q600" s="255"/>
      <c r="R600" s="255"/>
      <c r="S600" s="255"/>
      <c r="T600" s="256"/>
      <c r="U600" s="14"/>
      <c r="V600" s="14"/>
      <c r="W600" s="14"/>
      <c r="X600" s="14"/>
      <c r="Y600" s="14"/>
      <c r="Z600" s="14"/>
      <c r="AA600" s="14"/>
      <c r="AB600" s="14"/>
      <c r="AC600" s="14"/>
      <c r="AD600" s="14"/>
      <c r="AE600" s="14"/>
      <c r="AT600" s="257" t="s">
        <v>166</v>
      </c>
      <c r="AU600" s="257" t="s">
        <v>85</v>
      </c>
      <c r="AV600" s="14" t="s">
        <v>163</v>
      </c>
      <c r="AW600" s="14" t="s">
        <v>34</v>
      </c>
      <c r="AX600" s="14" t="s">
        <v>82</v>
      </c>
      <c r="AY600" s="257" t="s">
        <v>158</v>
      </c>
    </row>
    <row r="601" spans="1:65" s="2" customFormat="1" ht="21.75" customHeight="1">
      <c r="A601" s="38"/>
      <c r="B601" s="39"/>
      <c r="C601" s="219" t="s">
        <v>1009</v>
      </c>
      <c r="D601" s="219" t="s">
        <v>159</v>
      </c>
      <c r="E601" s="220" t="s">
        <v>1057</v>
      </c>
      <c r="F601" s="221" t="s">
        <v>1058</v>
      </c>
      <c r="G601" s="222" t="s">
        <v>1059</v>
      </c>
      <c r="H601" s="223">
        <v>86.088</v>
      </c>
      <c r="I601" s="224"/>
      <c r="J601" s="225">
        <f>ROUND(I601*H601,2)</f>
        <v>0</v>
      </c>
      <c r="K601" s="221" t="s">
        <v>213</v>
      </c>
      <c r="L601" s="44"/>
      <c r="M601" s="226" t="s">
        <v>19</v>
      </c>
      <c r="N601" s="227" t="s">
        <v>45</v>
      </c>
      <c r="O601" s="84"/>
      <c r="P601" s="228">
        <f>O601*H601</f>
        <v>0</v>
      </c>
      <c r="Q601" s="228">
        <v>0</v>
      </c>
      <c r="R601" s="228">
        <f>Q601*H601</f>
        <v>0</v>
      </c>
      <c r="S601" s="228">
        <v>0</v>
      </c>
      <c r="T601" s="229">
        <f>S601*H601</f>
        <v>0</v>
      </c>
      <c r="U601" s="38"/>
      <c r="V601" s="38"/>
      <c r="W601" s="38"/>
      <c r="X601" s="38"/>
      <c r="Y601" s="38"/>
      <c r="Z601" s="38"/>
      <c r="AA601" s="38"/>
      <c r="AB601" s="38"/>
      <c r="AC601" s="38"/>
      <c r="AD601" s="38"/>
      <c r="AE601" s="38"/>
      <c r="AR601" s="230" t="s">
        <v>163</v>
      </c>
      <c r="AT601" s="230" t="s">
        <v>159</v>
      </c>
      <c r="AU601" s="230" t="s">
        <v>85</v>
      </c>
      <c r="AY601" s="17" t="s">
        <v>158</v>
      </c>
      <c r="BE601" s="231">
        <f>IF(N601="základní",J601,0)</f>
        <v>0</v>
      </c>
      <c r="BF601" s="231">
        <f>IF(N601="snížená",J601,0)</f>
        <v>0</v>
      </c>
      <c r="BG601" s="231">
        <f>IF(N601="zákl. přenesená",J601,0)</f>
        <v>0</v>
      </c>
      <c r="BH601" s="231">
        <f>IF(N601="sníž. přenesená",J601,0)</f>
        <v>0</v>
      </c>
      <c r="BI601" s="231">
        <f>IF(N601="nulová",J601,0)</f>
        <v>0</v>
      </c>
      <c r="BJ601" s="17" t="s">
        <v>82</v>
      </c>
      <c r="BK601" s="231">
        <f>ROUND(I601*H601,2)</f>
        <v>0</v>
      </c>
      <c r="BL601" s="17" t="s">
        <v>163</v>
      </c>
      <c r="BM601" s="230" t="s">
        <v>1060</v>
      </c>
    </row>
    <row r="602" spans="1:47" s="2" customFormat="1" ht="12">
      <c r="A602" s="38"/>
      <c r="B602" s="39"/>
      <c r="C602" s="40"/>
      <c r="D602" s="232" t="s">
        <v>165</v>
      </c>
      <c r="E602" s="40"/>
      <c r="F602" s="233" t="s">
        <v>1061</v>
      </c>
      <c r="G602" s="40"/>
      <c r="H602" s="40"/>
      <c r="I602" s="136"/>
      <c r="J602" s="40"/>
      <c r="K602" s="40"/>
      <c r="L602" s="44"/>
      <c r="M602" s="234"/>
      <c r="N602" s="235"/>
      <c r="O602" s="84"/>
      <c r="P602" s="84"/>
      <c r="Q602" s="84"/>
      <c r="R602" s="84"/>
      <c r="S602" s="84"/>
      <c r="T602" s="85"/>
      <c r="U602" s="38"/>
      <c r="V602" s="38"/>
      <c r="W602" s="38"/>
      <c r="X602" s="38"/>
      <c r="Y602" s="38"/>
      <c r="Z602" s="38"/>
      <c r="AA602" s="38"/>
      <c r="AB602" s="38"/>
      <c r="AC602" s="38"/>
      <c r="AD602" s="38"/>
      <c r="AE602" s="38"/>
      <c r="AT602" s="17" t="s">
        <v>165</v>
      </c>
      <c r="AU602" s="17" t="s">
        <v>85</v>
      </c>
    </row>
    <row r="603" spans="1:47" s="2" customFormat="1" ht="12">
      <c r="A603" s="38"/>
      <c r="B603" s="39"/>
      <c r="C603" s="40"/>
      <c r="D603" s="232" t="s">
        <v>216</v>
      </c>
      <c r="E603" s="40"/>
      <c r="F603" s="258" t="s">
        <v>1062</v>
      </c>
      <c r="G603" s="40"/>
      <c r="H603" s="40"/>
      <c r="I603" s="136"/>
      <c r="J603" s="40"/>
      <c r="K603" s="40"/>
      <c r="L603" s="44"/>
      <c r="M603" s="234"/>
      <c r="N603" s="235"/>
      <c r="O603" s="84"/>
      <c r="P603" s="84"/>
      <c r="Q603" s="84"/>
      <c r="R603" s="84"/>
      <c r="S603" s="84"/>
      <c r="T603" s="85"/>
      <c r="U603" s="38"/>
      <c r="V603" s="38"/>
      <c r="W603" s="38"/>
      <c r="X603" s="38"/>
      <c r="Y603" s="38"/>
      <c r="Z603" s="38"/>
      <c r="AA603" s="38"/>
      <c r="AB603" s="38"/>
      <c r="AC603" s="38"/>
      <c r="AD603" s="38"/>
      <c r="AE603" s="38"/>
      <c r="AT603" s="17" t="s">
        <v>216</v>
      </c>
      <c r="AU603" s="17" t="s">
        <v>85</v>
      </c>
    </row>
    <row r="604" spans="1:51" s="13" customFormat="1" ht="12">
      <c r="A604" s="13"/>
      <c r="B604" s="236"/>
      <c r="C604" s="237"/>
      <c r="D604" s="232" t="s">
        <v>166</v>
      </c>
      <c r="E604" s="238" t="s">
        <v>19</v>
      </c>
      <c r="F604" s="239" t="s">
        <v>1926</v>
      </c>
      <c r="G604" s="237"/>
      <c r="H604" s="240">
        <v>78.336</v>
      </c>
      <c r="I604" s="241"/>
      <c r="J604" s="237"/>
      <c r="K604" s="237"/>
      <c r="L604" s="242"/>
      <c r="M604" s="243"/>
      <c r="N604" s="244"/>
      <c r="O604" s="244"/>
      <c r="P604" s="244"/>
      <c r="Q604" s="244"/>
      <c r="R604" s="244"/>
      <c r="S604" s="244"/>
      <c r="T604" s="245"/>
      <c r="U604" s="13"/>
      <c r="V604" s="13"/>
      <c r="W604" s="13"/>
      <c r="X604" s="13"/>
      <c r="Y604" s="13"/>
      <c r="Z604" s="13"/>
      <c r="AA604" s="13"/>
      <c r="AB604" s="13"/>
      <c r="AC604" s="13"/>
      <c r="AD604" s="13"/>
      <c r="AE604" s="13"/>
      <c r="AT604" s="246" t="s">
        <v>166</v>
      </c>
      <c r="AU604" s="246" t="s">
        <v>85</v>
      </c>
      <c r="AV604" s="13" t="s">
        <v>85</v>
      </c>
      <c r="AW604" s="13" t="s">
        <v>34</v>
      </c>
      <c r="AX604" s="13" t="s">
        <v>74</v>
      </c>
      <c r="AY604" s="246" t="s">
        <v>158</v>
      </c>
    </row>
    <row r="605" spans="1:51" s="13" customFormat="1" ht="12">
      <c r="A605" s="13"/>
      <c r="B605" s="236"/>
      <c r="C605" s="237"/>
      <c r="D605" s="232" t="s">
        <v>166</v>
      </c>
      <c r="E605" s="238" t="s">
        <v>19</v>
      </c>
      <c r="F605" s="239" t="s">
        <v>1927</v>
      </c>
      <c r="G605" s="237"/>
      <c r="H605" s="240">
        <v>7.752</v>
      </c>
      <c r="I605" s="241"/>
      <c r="J605" s="237"/>
      <c r="K605" s="237"/>
      <c r="L605" s="242"/>
      <c r="M605" s="243"/>
      <c r="N605" s="244"/>
      <c r="O605" s="244"/>
      <c r="P605" s="244"/>
      <c r="Q605" s="244"/>
      <c r="R605" s="244"/>
      <c r="S605" s="244"/>
      <c r="T605" s="245"/>
      <c r="U605" s="13"/>
      <c r="V605" s="13"/>
      <c r="W605" s="13"/>
      <c r="X605" s="13"/>
      <c r="Y605" s="13"/>
      <c r="Z605" s="13"/>
      <c r="AA605" s="13"/>
      <c r="AB605" s="13"/>
      <c r="AC605" s="13"/>
      <c r="AD605" s="13"/>
      <c r="AE605" s="13"/>
      <c r="AT605" s="246" t="s">
        <v>166</v>
      </c>
      <c r="AU605" s="246" t="s">
        <v>85</v>
      </c>
      <c r="AV605" s="13" t="s">
        <v>85</v>
      </c>
      <c r="AW605" s="13" t="s">
        <v>34</v>
      </c>
      <c r="AX605" s="13" t="s">
        <v>74</v>
      </c>
      <c r="AY605" s="246" t="s">
        <v>158</v>
      </c>
    </row>
    <row r="606" spans="1:51" s="14" customFormat="1" ht="12">
      <c r="A606" s="14"/>
      <c r="B606" s="247"/>
      <c r="C606" s="248"/>
      <c r="D606" s="232" t="s">
        <v>166</v>
      </c>
      <c r="E606" s="249" t="s">
        <v>19</v>
      </c>
      <c r="F606" s="250" t="s">
        <v>175</v>
      </c>
      <c r="G606" s="248"/>
      <c r="H606" s="251">
        <v>86.088</v>
      </c>
      <c r="I606" s="252"/>
      <c r="J606" s="248"/>
      <c r="K606" s="248"/>
      <c r="L606" s="253"/>
      <c r="M606" s="254"/>
      <c r="N606" s="255"/>
      <c r="O606" s="255"/>
      <c r="P606" s="255"/>
      <c r="Q606" s="255"/>
      <c r="R606" s="255"/>
      <c r="S606" s="255"/>
      <c r="T606" s="256"/>
      <c r="U606" s="14"/>
      <c r="V606" s="14"/>
      <c r="W606" s="14"/>
      <c r="X606" s="14"/>
      <c r="Y606" s="14"/>
      <c r="Z606" s="14"/>
      <c r="AA606" s="14"/>
      <c r="AB606" s="14"/>
      <c r="AC606" s="14"/>
      <c r="AD606" s="14"/>
      <c r="AE606" s="14"/>
      <c r="AT606" s="257" t="s">
        <v>166</v>
      </c>
      <c r="AU606" s="257" t="s">
        <v>85</v>
      </c>
      <c r="AV606" s="14" t="s">
        <v>163</v>
      </c>
      <c r="AW606" s="14" t="s">
        <v>34</v>
      </c>
      <c r="AX606" s="14" t="s">
        <v>82</v>
      </c>
      <c r="AY606" s="257" t="s">
        <v>158</v>
      </c>
    </row>
    <row r="607" spans="1:65" s="2" customFormat="1" ht="16.5" customHeight="1">
      <c r="A607" s="38"/>
      <c r="B607" s="39"/>
      <c r="C607" s="219" t="s">
        <v>1014</v>
      </c>
      <c r="D607" s="219" t="s">
        <v>159</v>
      </c>
      <c r="E607" s="220" t="s">
        <v>1066</v>
      </c>
      <c r="F607" s="221" t="s">
        <v>1067</v>
      </c>
      <c r="G607" s="222" t="s">
        <v>194</v>
      </c>
      <c r="H607" s="223">
        <v>867.3</v>
      </c>
      <c r="I607" s="224"/>
      <c r="J607" s="225">
        <f>ROUND(I607*H607,2)</f>
        <v>0</v>
      </c>
      <c r="K607" s="221" t="s">
        <v>213</v>
      </c>
      <c r="L607" s="44"/>
      <c r="M607" s="226" t="s">
        <v>19</v>
      </c>
      <c r="N607" s="227" t="s">
        <v>45</v>
      </c>
      <c r="O607" s="84"/>
      <c r="P607" s="228">
        <f>O607*H607</f>
        <v>0</v>
      </c>
      <c r="Q607" s="228">
        <v>0</v>
      </c>
      <c r="R607" s="228">
        <f>Q607*H607</f>
        <v>0</v>
      </c>
      <c r="S607" s="228">
        <v>0</v>
      </c>
      <c r="T607" s="229">
        <f>S607*H607</f>
        <v>0</v>
      </c>
      <c r="U607" s="38"/>
      <c r="V607" s="38"/>
      <c r="W607" s="38"/>
      <c r="X607" s="38"/>
      <c r="Y607" s="38"/>
      <c r="Z607" s="38"/>
      <c r="AA607" s="38"/>
      <c r="AB607" s="38"/>
      <c r="AC607" s="38"/>
      <c r="AD607" s="38"/>
      <c r="AE607" s="38"/>
      <c r="AR607" s="230" t="s">
        <v>163</v>
      </c>
      <c r="AT607" s="230" t="s">
        <v>159</v>
      </c>
      <c r="AU607" s="230" t="s">
        <v>85</v>
      </c>
      <c r="AY607" s="17" t="s">
        <v>158</v>
      </c>
      <c r="BE607" s="231">
        <f>IF(N607="základní",J607,0)</f>
        <v>0</v>
      </c>
      <c r="BF607" s="231">
        <f>IF(N607="snížená",J607,0)</f>
        <v>0</v>
      </c>
      <c r="BG607" s="231">
        <f>IF(N607="zákl. přenesená",J607,0)</f>
        <v>0</v>
      </c>
      <c r="BH607" s="231">
        <f>IF(N607="sníž. přenesená",J607,0)</f>
        <v>0</v>
      </c>
      <c r="BI607" s="231">
        <f>IF(N607="nulová",J607,0)</f>
        <v>0</v>
      </c>
      <c r="BJ607" s="17" t="s">
        <v>82</v>
      </c>
      <c r="BK607" s="231">
        <f>ROUND(I607*H607,2)</f>
        <v>0</v>
      </c>
      <c r="BL607" s="17" t="s">
        <v>163</v>
      </c>
      <c r="BM607" s="230" t="s">
        <v>1068</v>
      </c>
    </row>
    <row r="608" spans="1:47" s="2" customFormat="1" ht="12">
      <c r="A608" s="38"/>
      <c r="B608" s="39"/>
      <c r="C608" s="40"/>
      <c r="D608" s="232" t="s">
        <v>165</v>
      </c>
      <c r="E608" s="40"/>
      <c r="F608" s="233" t="s">
        <v>1067</v>
      </c>
      <c r="G608" s="40"/>
      <c r="H608" s="40"/>
      <c r="I608" s="136"/>
      <c r="J608" s="40"/>
      <c r="K608" s="40"/>
      <c r="L608" s="44"/>
      <c r="M608" s="234"/>
      <c r="N608" s="235"/>
      <c r="O608" s="84"/>
      <c r="P608" s="84"/>
      <c r="Q608" s="84"/>
      <c r="R608" s="84"/>
      <c r="S608" s="84"/>
      <c r="T608" s="85"/>
      <c r="U608" s="38"/>
      <c r="V608" s="38"/>
      <c r="W608" s="38"/>
      <c r="X608" s="38"/>
      <c r="Y608" s="38"/>
      <c r="Z608" s="38"/>
      <c r="AA608" s="38"/>
      <c r="AB608" s="38"/>
      <c r="AC608" s="38"/>
      <c r="AD608" s="38"/>
      <c r="AE608" s="38"/>
      <c r="AT608" s="17" t="s">
        <v>165</v>
      </c>
      <c r="AU608" s="17" t="s">
        <v>85</v>
      </c>
    </row>
    <row r="609" spans="1:51" s="13" customFormat="1" ht="12">
      <c r="A609" s="13"/>
      <c r="B609" s="236"/>
      <c r="C609" s="237"/>
      <c r="D609" s="232" t="s">
        <v>166</v>
      </c>
      <c r="E609" s="238" t="s">
        <v>19</v>
      </c>
      <c r="F609" s="239" t="s">
        <v>1928</v>
      </c>
      <c r="G609" s="237"/>
      <c r="H609" s="240">
        <v>867.3</v>
      </c>
      <c r="I609" s="241"/>
      <c r="J609" s="237"/>
      <c r="K609" s="237"/>
      <c r="L609" s="242"/>
      <c r="M609" s="243"/>
      <c r="N609" s="244"/>
      <c r="O609" s="244"/>
      <c r="P609" s="244"/>
      <c r="Q609" s="244"/>
      <c r="R609" s="244"/>
      <c r="S609" s="244"/>
      <c r="T609" s="245"/>
      <c r="U609" s="13"/>
      <c r="V609" s="13"/>
      <c r="W609" s="13"/>
      <c r="X609" s="13"/>
      <c r="Y609" s="13"/>
      <c r="Z609" s="13"/>
      <c r="AA609" s="13"/>
      <c r="AB609" s="13"/>
      <c r="AC609" s="13"/>
      <c r="AD609" s="13"/>
      <c r="AE609" s="13"/>
      <c r="AT609" s="246" t="s">
        <v>166</v>
      </c>
      <c r="AU609" s="246" t="s">
        <v>85</v>
      </c>
      <c r="AV609" s="13" t="s">
        <v>85</v>
      </c>
      <c r="AW609" s="13" t="s">
        <v>34</v>
      </c>
      <c r="AX609" s="13" t="s">
        <v>82</v>
      </c>
      <c r="AY609" s="246" t="s">
        <v>158</v>
      </c>
    </row>
    <row r="610" spans="1:63" s="12" customFormat="1" ht="22.8" customHeight="1">
      <c r="A610" s="12"/>
      <c r="B610" s="205"/>
      <c r="C610" s="206"/>
      <c r="D610" s="207" t="s">
        <v>73</v>
      </c>
      <c r="E610" s="269" t="s">
        <v>85</v>
      </c>
      <c r="F610" s="269" t="s">
        <v>1070</v>
      </c>
      <c r="G610" s="206"/>
      <c r="H610" s="206"/>
      <c r="I610" s="209"/>
      <c r="J610" s="270">
        <f>BK610</f>
        <v>0</v>
      </c>
      <c r="K610" s="206"/>
      <c r="L610" s="211"/>
      <c r="M610" s="212"/>
      <c r="N610" s="213"/>
      <c r="O610" s="213"/>
      <c r="P610" s="214">
        <f>SUM(P611:P613)</f>
        <v>0</v>
      </c>
      <c r="Q610" s="213"/>
      <c r="R610" s="214">
        <f>SUM(R611:R613)</f>
        <v>0</v>
      </c>
      <c r="S610" s="213"/>
      <c r="T610" s="215">
        <f>SUM(T611:T613)</f>
        <v>0</v>
      </c>
      <c r="U610" s="12"/>
      <c r="V610" s="12"/>
      <c r="W610" s="12"/>
      <c r="X610" s="12"/>
      <c r="Y610" s="12"/>
      <c r="Z610" s="12"/>
      <c r="AA610" s="12"/>
      <c r="AB610" s="12"/>
      <c r="AC610" s="12"/>
      <c r="AD610" s="12"/>
      <c r="AE610" s="12"/>
      <c r="AR610" s="216" t="s">
        <v>82</v>
      </c>
      <c r="AT610" s="217" t="s">
        <v>73</v>
      </c>
      <c r="AU610" s="217" t="s">
        <v>82</v>
      </c>
      <c r="AY610" s="216" t="s">
        <v>158</v>
      </c>
      <c r="BK610" s="218">
        <f>SUM(BK611:BK613)</f>
        <v>0</v>
      </c>
    </row>
    <row r="611" spans="1:65" s="2" customFormat="1" ht="21.75" customHeight="1">
      <c r="A611" s="38"/>
      <c r="B611" s="39"/>
      <c r="C611" s="219" t="s">
        <v>1019</v>
      </c>
      <c r="D611" s="219" t="s">
        <v>159</v>
      </c>
      <c r="E611" s="220" t="s">
        <v>1072</v>
      </c>
      <c r="F611" s="221" t="s">
        <v>1073</v>
      </c>
      <c r="G611" s="222" t="s">
        <v>194</v>
      </c>
      <c r="H611" s="223">
        <v>143</v>
      </c>
      <c r="I611" s="224"/>
      <c r="J611" s="225">
        <f>ROUND(I611*H611,2)</f>
        <v>0</v>
      </c>
      <c r="K611" s="221" t="s">
        <v>19</v>
      </c>
      <c r="L611" s="44"/>
      <c r="M611" s="226" t="s">
        <v>19</v>
      </c>
      <c r="N611" s="227" t="s">
        <v>45</v>
      </c>
      <c r="O611" s="84"/>
      <c r="P611" s="228">
        <f>O611*H611</f>
        <v>0</v>
      </c>
      <c r="Q611" s="228">
        <v>0</v>
      </c>
      <c r="R611" s="228">
        <f>Q611*H611</f>
        <v>0</v>
      </c>
      <c r="S611" s="228">
        <v>0</v>
      </c>
      <c r="T611" s="229">
        <f>S611*H611</f>
        <v>0</v>
      </c>
      <c r="U611" s="38"/>
      <c r="V611" s="38"/>
      <c r="W611" s="38"/>
      <c r="X611" s="38"/>
      <c r="Y611" s="38"/>
      <c r="Z611" s="38"/>
      <c r="AA611" s="38"/>
      <c r="AB611" s="38"/>
      <c r="AC611" s="38"/>
      <c r="AD611" s="38"/>
      <c r="AE611" s="38"/>
      <c r="AR611" s="230" t="s">
        <v>163</v>
      </c>
      <c r="AT611" s="230" t="s">
        <v>159</v>
      </c>
      <c r="AU611" s="230" t="s">
        <v>85</v>
      </c>
      <c r="AY611" s="17" t="s">
        <v>158</v>
      </c>
      <c r="BE611" s="231">
        <f>IF(N611="základní",J611,0)</f>
        <v>0</v>
      </c>
      <c r="BF611" s="231">
        <f>IF(N611="snížená",J611,0)</f>
        <v>0</v>
      </c>
      <c r="BG611" s="231">
        <f>IF(N611="zákl. přenesená",J611,0)</f>
        <v>0</v>
      </c>
      <c r="BH611" s="231">
        <f>IF(N611="sníž. přenesená",J611,0)</f>
        <v>0</v>
      </c>
      <c r="BI611" s="231">
        <f>IF(N611="nulová",J611,0)</f>
        <v>0</v>
      </c>
      <c r="BJ611" s="17" t="s">
        <v>82</v>
      </c>
      <c r="BK611" s="231">
        <f>ROUND(I611*H611,2)</f>
        <v>0</v>
      </c>
      <c r="BL611" s="17" t="s">
        <v>163</v>
      </c>
      <c r="BM611" s="230" t="s">
        <v>1074</v>
      </c>
    </row>
    <row r="612" spans="1:47" s="2" customFormat="1" ht="12">
      <c r="A612" s="38"/>
      <c r="B612" s="39"/>
      <c r="C612" s="40"/>
      <c r="D612" s="232" t="s">
        <v>165</v>
      </c>
      <c r="E612" s="40"/>
      <c r="F612" s="233" t="s">
        <v>1073</v>
      </c>
      <c r="G612" s="40"/>
      <c r="H612" s="40"/>
      <c r="I612" s="136"/>
      <c r="J612" s="40"/>
      <c r="K612" s="40"/>
      <c r="L612" s="44"/>
      <c r="M612" s="234"/>
      <c r="N612" s="235"/>
      <c r="O612" s="84"/>
      <c r="P612" s="84"/>
      <c r="Q612" s="84"/>
      <c r="R612" s="84"/>
      <c r="S612" s="84"/>
      <c r="T612" s="85"/>
      <c r="U612" s="38"/>
      <c r="V612" s="38"/>
      <c r="W612" s="38"/>
      <c r="X612" s="38"/>
      <c r="Y612" s="38"/>
      <c r="Z612" s="38"/>
      <c r="AA612" s="38"/>
      <c r="AB612" s="38"/>
      <c r="AC612" s="38"/>
      <c r="AD612" s="38"/>
      <c r="AE612" s="38"/>
      <c r="AT612" s="17" t="s">
        <v>165</v>
      </c>
      <c r="AU612" s="17" t="s">
        <v>85</v>
      </c>
    </row>
    <row r="613" spans="1:51" s="13" customFormat="1" ht="12">
      <c r="A613" s="13"/>
      <c r="B613" s="236"/>
      <c r="C613" s="237"/>
      <c r="D613" s="232" t="s">
        <v>166</v>
      </c>
      <c r="E613" s="238" t="s">
        <v>19</v>
      </c>
      <c r="F613" s="239" t="s">
        <v>1929</v>
      </c>
      <c r="G613" s="237"/>
      <c r="H613" s="240">
        <v>143</v>
      </c>
      <c r="I613" s="241"/>
      <c r="J613" s="237"/>
      <c r="K613" s="237"/>
      <c r="L613" s="242"/>
      <c r="M613" s="243"/>
      <c r="N613" s="244"/>
      <c r="O613" s="244"/>
      <c r="P613" s="244"/>
      <c r="Q613" s="244"/>
      <c r="R613" s="244"/>
      <c r="S613" s="244"/>
      <c r="T613" s="245"/>
      <c r="U613" s="13"/>
      <c r="V613" s="13"/>
      <c r="W613" s="13"/>
      <c r="X613" s="13"/>
      <c r="Y613" s="13"/>
      <c r="Z613" s="13"/>
      <c r="AA613" s="13"/>
      <c r="AB613" s="13"/>
      <c r="AC613" s="13"/>
      <c r="AD613" s="13"/>
      <c r="AE613" s="13"/>
      <c r="AT613" s="246" t="s">
        <v>166</v>
      </c>
      <c r="AU613" s="246" t="s">
        <v>85</v>
      </c>
      <c r="AV613" s="13" t="s">
        <v>85</v>
      </c>
      <c r="AW613" s="13" t="s">
        <v>34</v>
      </c>
      <c r="AX613" s="13" t="s">
        <v>82</v>
      </c>
      <c r="AY613" s="246" t="s">
        <v>158</v>
      </c>
    </row>
    <row r="614" spans="1:63" s="12" customFormat="1" ht="22.8" customHeight="1">
      <c r="A614" s="12"/>
      <c r="B614" s="205"/>
      <c r="C614" s="206"/>
      <c r="D614" s="207" t="s">
        <v>73</v>
      </c>
      <c r="E614" s="269" t="s">
        <v>191</v>
      </c>
      <c r="F614" s="269" t="s">
        <v>1076</v>
      </c>
      <c r="G614" s="206"/>
      <c r="H614" s="206"/>
      <c r="I614" s="209"/>
      <c r="J614" s="270">
        <f>BK614</f>
        <v>0</v>
      </c>
      <c r="K614" s="206"/>
      <c r="L614" s="211"/>
      <c r="M614" s="212"/>
      <c r="N614" s="213"/>
      <c r="O614" s="213"/>
      <c r="P614" s="214">
        <f>SUM(P615:P630)</f>
        <v>0</v>
      </c>
      <c r="Q614" s="213"/>
      <c r="R614" s="214">
        <f>SUM(R615:R630)</f>
        <v>39.959999999999994</v>
      </c>
      <c r="S614" s="213"/>
      <c r="T614" s="215">
        <f>SUM(T615:T630)</f>
        <v>0</v>
      </c>
      <c r="U614" s="12"/>
      <c r="V614" s="12"/>
      <c r="W614" s="12"/>
      <c r="X614" s="12"/>
      <c r="Y614" s="12"/>
      <c r="Z614" s="12"/>
      <c r="AA614" s="12"/>
      <c r="AB614" s="12"/>
      <c r="AC614" s="12"/>
      <c r="AD614" s="12"/>
      <c r="AE614" s="12"/>
      <c r="AR614" s="216" t="s">
        <v>82</v>
      </c>
      <c r="AT614" s="217" t="s">
        <v>73</v>
      </c>
      <c r="AU614" s="217" t="s">
        <v>82</v>
      </c>
      <c r="AY614" s="216" t="s">
        <v>158</v>
      </c>
      <c r="BK614" s="218">
        <f>SUM(BK615:BK630)</f>
        <v>0</v>
      </c>
    </row>
    <row r="615" spans="1:65" s="2" customFormat="1" ht="21.75" customHeight="1">
      <c r="A615" s="38"/>
      <c r="B615" s="39"/>
      <c r="C615" s="219" t="s">
        <v>1024</v>
      </c>
      <c r="D615" s="219" t="s">
        <v>159</v>
      </c>
      <c r="E615" s="220" t="s">
        <v>1078</v>
      </c>
      <c r="F615" s="221" t="s">
        <v>1079</v>
      </c>
      <c r="G615" s="222" t="s">
        <v>194</v>
      </c>
      <c r="H615" s="223">
        <v>41</v>
      </c>
      <c r="I615" s="224"/>
      <c r="J615" s="225">
        <f>ROUND(I615*H615,2)</f>
        <v>0</v>
      </c>
      <c r="K615" s="221" t="s">
        <v>19</v>
      </c>
      <c r="L615" s="44"/>
      <c r="M615" s="226" t="s">
        <v>19</v>
      </c>
      <c r="N615" s="227" t="s">
        <v>45</v>
      </c>
      <c r="O615" s="84"/>
      <c r="P615" s="228">
        <f>O615*H615</f>
        <v>0</v>
      </c>
      <c r="Q615" s="228">
        <v>0</v>
      </c>
      <c r="R615" s="228">
        <f>Q615*H615</f>
        <v>0</v>
      </c>
      <c r="S615" s="228">
        <v>0</v>
      </c>
      <c r="T615" s="229">
        <f>S615*H615</f>
        <v>0</v>
      </c>
      <c r="U615" s="38"/>
      <c r="V615" s="38"/>
      <c r="W615" s="38"/>
      <c r="X615" s="38"/>
      <c r="Y615" s="38"/>
      <c r="Z615" s="38"/>
      <c r="AA615" s="38"/>
      <c r="AB615" s="38"/>
      <c r="AC615" s="38"/>
      <c r="AD615" s="38"/>
      <c r="AE615" s="38"/>
      <c r="AR615" s="230" t="s">
        <v>163</v>
      </c>
      <c r="AT615" s="230" t="s">
        <v>159</v>
      </c>
      <c r="AU615" s="230" t="s">
        <v>85</v>
      </c>
      <c r="AY615" s="17" t="s">
        <v>158</v>
      </c>
      <c r="BE615" s="231">
        <f>IF(N615="základní",J615,0)</f>
        <v>0</v>
      </c>
      <c r="BF615" s="231">
        <f>IF(N615="snížená",J615,0)</f>
        <v>0</v>
      </c>
      <c r="BG615" s="231">
        <f>IF(N615="zákl. přenesená",J615,0)</f>
        <v>0</v>
      </c>
      <c r="BH615" s="231">
        <f>IF(N615="sníž. přenesená",J615,0)</f>
        <v>0</v>
      </c>
      <c r="BI615" s="231">
        <f>IF(N615="nulová",J615,0)</f>
        <v>0</v>
      </c>
      <c r="BJ615" s="17" t="s">
        <v>82</v>
      </c>
      <c r="BK615" s="231">
        <f>ROUND(I615*H615,2)</f>
        <v>0</v>
      </c>
      <c r="BL615" s="17" t="s">
        <v>163</v>
      </c>
      <c r="BM615" s="230" t="s">
        <v>1080</v>
      </c>
    </row>
    <row r="616" spans="1:47" s="2" customFormat="1" ht="12">
      <c r="A616" s="38"/>
      <c r="B616" s="39"/>
      <c r="C616" s="40"/>
      <c r="D616" s="232" t="s">
        <v>165</v>
      </c>
      <c r="E616" s="40"/>
      <c r="F616" s="233" t="s">
        <v>1079</v>
      </c>
      <c r="G616" s="40"/>
      <c r="H616" s="40"/>
      <c r="I616" s="136"/>
      <c r="J616" s="40"/>
      <c r="K616" s="40"/>
      <c r="L616" s="44"/>
      <c r="M616" s="234"/>
      <c r="N616" s="235"/>
      <c r="O616" s="84"/>
      <c r="P616" s="84"/>
      <c r="Q616" s="84"/>
      <c r="R616" s="84"/>
      <c r="S616" s="84"/>
      <c r="T616" s="85"/>
      <c r="U616" s="38"/>
      <c r="V616" s="38"/>
      <c r="W616" s="38"/>
      <c r="X616" s="38"/>
      <c r="Y616" s="38"/>
      <c r="Z616" s="38"/>
      <c r="AA616" s="38"/>
      <c r="AB616" s="38"/>
      <c r="AC616" s="38"/>
      <c r="AD616" s="38"/>
      <c r="AE616" s="38"/>
      <c r="AT616" s="17" t="s">
        <v>165</v>
      </c>
      <c r="AU616" s="17" t="s">
        <v>85</v>
      </c>
    </row>
    <row r="617" spans="1:51" s="13" customFormat="1" ht="12">
      <c r="A617" s="13"/>
      <c r="B617" s="236"/>
      <c r="C617" s="237"/>
      <c r="D617" s="232" t="s">
        <v>166</v>
      </c>
      <c r="E617" s="238" t="s">
        <v>19</v>
      </c>
      <c r="F617" s="239" t="s">
        <v>1930</v>
      </c>
      <c r="G617" s="237"/>
      <c r="H617" s="240">
        <v>41</v>
      </c>
      <c r="I617" s="241"/>
      <c r="J617" s="237"/>
      <c r="K617" s="237"/>
      <c r="L617" s="242"/>
      <c r="M617" s="243"/>
      <c r="N617" s="244"/>
      <c r="O617" s="244"/>
      <c r="P617" s="244"/>
      <c r="Q617" s="244"/>
      <c r="R617" s="244"/>
      <c r="S617" s="244"/>
      <c r="T617" s="245"/>
      <c r="U617" s="13"/>
      <c r="V617" s="13"/>
      <c r="W617" s="13"/>
      <c r="X617" s="13"/>
      <c r="Y617" s="13"/>
      <c r="Z617" s="13"/>
      <c r="AA617" s="13"/>
      <c r="AB617" s="13"/>
      <c r="AC617" s="13"/>
      <c r="AD617" s="13"/>
      <c r="AE617" s="13"/>
      <c r="AT617" s="246" t="s">
        <v>166</v>
      </c>
      <c r="AU617" s="246" t="s">
        <v>85</v>
      </c>
      <c r="AV617" s="13" t="s">
        <v>85</v>
      </c>
      <c r="AW617" s="13" t="s">
        <v>34</v>
      </c>
      <c r="AX617" s="13" t="s">
        <v>82</v>
      </c>
      <c r="AY617" s="246" t="s">
        <v>158</v>
      </c>
    </row>
    <row r="618" spans="1:65" s="2" customFormat="1" ht="16.5" customHeight="1">
      <c r="A618" s="38"/>
      <c r="B618" s="39"/>
      <c r="C618" s="259" t="s">
        <v>1032</v>
      </c>
      <c r="D618" s="259" t="s">
        <v>199</v>
      </c>
      <c r="E618" s="260" t="s">
        <v>1083</v>
      </c>
      <c r="F618" s="261" t="s">
        <v>1084</v>
      </c>
      <c r="G618" s="262" t="s">
        <v>1059</v>
      </c>
      <c r="H618" s="263">
        <v>5.535</v>
      </c>
      <c r="I618" s="264"/>
      <c r="J618" s="265">
        <f>ROUND(I618*H618,2)</f>
        <v>0</v>
      </c>
      <c r="K618" s="261" t="s">
        <v>213</v>
      </c>
      <c r="L618" s="266"/>
      <c r="M618" s="267" t="s">
        <v>19</v>
      </c>
      <c r="N618" s="268" t="s">
        <v>45</v>
      </c>
      <c r="O618" s="84"/>
      <c r="P618" s="228">
        <f>O618*H618</f>
        <v>0</v>
      </c>
      <c r="Q618" s="228">
        <v>1</v>
      </c>
      <c r="R618" s="228">
        <f>Q618*H618</f>
        <v>5.535</v>
      </c>
      <c r="S618" s="228">
        <v>0</v>
      </c>
      <c r="T618" s="229">
        <f>S618*H618</f>
        <v>0</v>
      </c>
      <c r="U618" s="38"/>
      <c r="V618" s="38"/>
      <c r="W618" s="38"/>
      <c r="X618" s="38"/>
      <c r="Y618" s="38"/>
      <c r="Z618" s="38"/>
      <c r="AA618" s="38"/>
      <c r="AB618" s="38"/>
      <c r="AC618" s="38"/>
      <c r="AD618" s="38"/>
      <c r="AE618" s="38"/>
      <c r="AR618" s="230" t="s">
        <v>241</v>
      </c>
      <c r="AT618" s="230" t="s">
        <v>199</v>
      </c>
      <c r="AU618" s="230" t="s">
        <v>85</v>
      </c>
      <c r="AY618" s="17" t="s">
        <v>158</v>
      </c>
      <c r="BE618" s="231">
        <f>IF(N618="základní",J618,0)</f>
        <v>0</v>
      </c>
      <c r="BF618" s="231">
        <f>IF(N618="snížená",J618,0)</f>
        <v>0</v>
      </c>
      <c r="BG618" s="231">
        <f>IF(N618="zákl. přenesená",J618,0)</f>
        <v>0</v>
      </c>
      <c r="BH618" s="231">
        <f>IF(N618="sníž. přenesená",J618,0)</f>
        <v>0</v>
      </c>
      <c r="BI618" s="231">
        <f>IF(N618="nulová",J618,0)</f>
        <v>0</v>
      </c>
      <c r="BJ618" s="17" t="s">
        <v>82</v>
      </c>
      <c r="BK618" s="231">
        <f>ROUND(I618*H618,2)</f>
        <v>0</v>
      </c>
      <c r="BL618" s="17" t="s">
        <v>236</v>
      </c>
      <c r="BM618" s="230" t="s">
        <v>1085</v>
      </c>
    </row>
    <row r="619" spans="1:47" s="2" customFormat="1" ht="12">
      <c r="A619" s="38"/>
      <c r="B619" s="39"/>
      <c r="C619" s="40"/>
      <c r="D619" s="232" t="s">
        <v>165</v>
      </c>
      <c r="E619" s="40"/>
      <c r="F619" s="233" t="s">
        <v>1084</v>
      </c>
      <c r="G619" s="40"/>
      <c r="H619" s="40"/>
      <c r="I619" s="136"/>
      <c r="J619" s="40"/>
      <c r="K619" s="40"/>
      <c r="L619" s="44"/>
      <c r="M619" s="234"/>
      <c r="N619" s="235"/>
      <c r="O619" s="84"/>
      <c r="P619" s="84"/>
      <c r="Q619" s="84"/>
      <c r="R619" s="84"/>
      <c r="S619" s="84"/>
      <c r="T619" s="85"/>
      <c r="U619" s="38"/>
      <c r="V619" s="38"/>
      <c r="W619" s="38"/>
      <c r="X619" s="38"/>
      <c r="Y619" s="38"/>
      <c r="Z619" s="38"/>
      <c r="AA619" s="38"/>
      <c r="AB619" s="38"/>
      <c r="AC619" s="38"/>
      <c r="AD619" s="38"/>
      <c r="AE619" s="38"/>
      <c r="AT619" s="17" t="s">
        <v>165</v>
      </c>
      <c r="AU619" s="17" t="s">
        <v>85</v>
      </c>
    </row>
    <row r="620" spans="1:51" s="13" customFormat="1" ht="12">
      <c r="A620" s="13"/>
      <c r="B620" s="236"/>
      <c r="C620" s="237"/>
      <c r="D620" s="232" t="s">
        <v>166</v>
      </c>
      <c r="E620" s="238" t="s">
        <v>19</v>
      </c>
      <c r="F620" s="239" t="s">
        <v>1931</v>
      </c>
      <c r="G620" s="237"/>
      <c r="H620" s="240">
        <v>5.535</v>
      </c>
      <c r="I620" s="241"/>
      <c r="J620" s="237"/>
      <c r="K620" s="237"/>
      <c r="L620" s="242"/>
      <c r="M620" s="243"/>
      <c r="N620" s="244"/>
      <c r="O620" s="244"/>
      <c r="P620" s="244"/>
      <c r="Q620" s="244"/>
      <c r="R620" s="244"/>
      <c r="S620" s="244"/>
      <c r="T620" s="245"/>
      <c r="U620" s="13"/>
      <c r="V620" s="13"/>
      <c r="W620" s="13"/>
      <c r="X620" s="13"/>
      <c r="Y620" s="13"/>
      <c r="Z620" s="13"/>
      <c r="AA620" s="13"/>
      <c r="AB620" s="13"/>
      <c r="AC620" s="13"/>
      <c r="AD620" s="13"/>
      <c r="AE620" s="13"/>
      <c r="AT620" s="246" t="s">
        <v>166</v>
      </c>
      <c r="AU620" s="246" t="s">
        <v>85</v>
      </c>
      <c r="AV620" s="13" t="s">
        <v>85</v>
      </c>
      <c r="AW620" s="13" t="s">
        <v>34</v>
      </c>
      <c r="AX620" s="13" t="s">
        <v>82</v>
      </c>
      <c r="AY620" s="246" t="s">
        <v>158</v>
      </c>
    </row>
    <row r="621" spans="1:65" s="2" customFormat="1" ht="16.5" customHeight="1">
      <c r="A621" s="38"/>
      <c r="B621" s="39"/>
      <c r="C621" s="219" t="s">
        <v>1042</v>
      </c>
      <c r="D621" s="219" t="s">
        <v>159</v>
      </c>
      <c r="E621" s="220" t="s">
        <v>1088</v>
      </c>
      <c r="F621" s="221" t="s">
        <v>1089</v>
      </c>
      <c r="G621" s="222" t="s">
        <v>194</v>
      </c>
      <c r="H621" s="223">
        <v>85</v>
      </c>
      <c r="I621" s="224"/>
      <c r="J621" s="225">
        <f>ROUND(I621*H621,2)</f>
        <v>0</v>
      </c>
      <c r="K621" s="221" t="s">
        <v>19</v>
      </c>
      <c r="L621" s="44"/>
      <c r="M621" s="226" t="s">
        <v>19</v>
      </c>
      <c r="N621" s="227" t="s">
        <v>45</v>
      </c>
      <c r="O621" s="84"/>
      <c r="P621" s="228">
        <f>O621*H621</f>
        <v>0</v>
      </c>
      <c r="Q621" s="228">
        <v>0</v>
      </c>
      <c r="R621" s="228">
        <f>Q621*H621</f>
        <v>0</v>
      </c>
      <c r="S621" s="228">
        <v>0</v>
      </c>
      <c r="T621" s="229">
        <f>S621*H621</f>
        <v>0</v>
      </c>
      <c r="U621" s="38"/>
      <c r="V621" s="38"/>
      <c r="W621" s="38"/>
      <c r="X621" s="38"/>
      <c r="Y621" s="38"/>
      <c r="Z621" s="38"/>
      <c r="AA621" s="38"/>
      <c r="AB621" s="38"/>
      <c r="AC621" s="38"/>
      <c r="AD621" s="38"/>
      <c r="AE621" s="38"/>
      <c r="AR621" s="230" t="s">
        <v>163</v>
      </c>
      <c r="AT621" s="230" t="s">
        <v>159</v>
      </c>
      <c r="AU621" s="230" t="s">
        <v>85</v>
      </c>
      <c r="AY621" s="17" t="s">
        <v>158</v>
      </c>
      <c r="BE621" s="231">
        <f>IF(N621="základní",J621,0)</f>
        <v>0</v>
      </c>
      <c r="BF621" s="231">
        <f>IF(N621="snížená",J621,0)</f>
        <v>0</v>
      </c>
      <c r="BG621" s="231">
        <f>IF(N621="zákl. přenesená",J621,0)</f>
        <v>0</v>
      </c>
      <c r="BH621" s="231">
        <f>IF(N621="sníž. přenesená",J621,0)</f>
        <v>0</v>
      </c>
      <c r="BI621" s="231">
        <f>IF(N621="nulová",J621,0)</f>
        <v>0</v>
      </c>
      <c r="BJ621" s="17" t="s">
        <v>82</v>
      </c>
      <c r="BK621" s="231">
        <f>ROUND(I621*H621,2)</f>
        <v>0</v>
      </c>
      <c r="BL621" s="17" t="s">
        <v>163</v>
      </c>
      <c r="BM621" s="230" t="s">
        <v>1090</v>
      </c>
    </row>
    <row r="622" spans="1:47" s="2" customFormat="1" ht="12">
      <c r="A622" s="38"/>
      <c r="B622" s="39"/>
      <c r="C622" s="40"/>
      <c r="D622" s="232" t="s">
        <v>165</v>
      </c>
      <c r="E622" s="40"/>
      <c r="F622" s="233" t="s">
        <v>1089</v>
      </c>
      <c r="G622" s="40"/>
      <c r="H622" s="40"/>
      <c r="I622" s="136"/>
      <c r="J622" s="40"/>
      <c r="K622" s="40"/>
      <c r="L622" s="44"/>
      <c r="M622" s="234"/>
      <c r="N622" s="235"/>
      <c r="O622" s="84"/>
      <c r="P622" s="84"/>
      <c r="Q622" s="84"/>
      <c r="R622" s="84"/>
      <c r="S622" s="84"/>
      <c r="T622" s="85"/>
      <c r="U622" s="38"/>
      <c r="V622" s="38"/>
      <c r="W622" s="38"/>
      <c r="X622" s="38"/>
      <c r="Y622" s="38"/>
      <c r="Z622" s="38"/>
      <c r="AA622" s="38"/>
      <c r="AB622" s="38"/>
      <c r="AC622" s="38"/>
      <c r="AD622" s="38"/>
      <c r="AE622" s="38"/>
      <c r="AT622" s="17" t="s">
        <v>165</v>
      </c>
      <c r="AU622" s="17" t="s">
        <v>85</v>
      </c>
    </row>
    <row r="623" spans="1:51" s="13" customFormat="1" ht="12">
      <c r="A623" s="13"/>
      <c r="B623" s="236"/>
      <c r="C623" s="237"/>
      <c r="D623" s="232" t="s">
        <v>166</v>
      </c>
      <c r="E623" s="238" t="s">
        <v>19</v>
      </c>
      <c r="F623" s="239" t="s">
        <v>1932</v>
      </c>
      <c r="G623" s="237"/>
      <c r="H623" s="240">
        <v>44</v>
      </c>
      <c r="I623" s="241"/>
      <c r="J623" s="237"/>
      <c r="K623" s="237"/>
      <c r="L623" s="242"/>
      <c r="M623" s="243"/>
      <c r="N623" s="244"/>
      <c r="O623" s="244"/>
      <c r="P623" s="244"/>
      <c r="Q623" s="244"/>
      <c r="R623" s="244"/>
      <c r="S623" s="244"/>
      <c r="T623" s="245"/>
      <c r="U623" s="13"/>
      <c r="V623" s="13"/>
      <c r="W623" s="13"/>
      <c r="X623" s="13"/>
      <c r="Y623" s="13"/>
      <c r="Z623" s="13"/>
      <c r="AA623" s="13"/>
      <c r="AB623" s="13"/>
      <c r="AC623" s="13"/>
      <c r="AD623" s="13"/>
      <c r="AE623" s="13"/>
      <c r="AT623" s="246" t="s">
        <v>166</v>
      </c>
      <c r="AU623" s="246" t="s">
        <v>85</v>
      </c>
      <c r="AV623" s="13" t="s">
        <v>85</v>
      </c>
      <c r="AW623" s="13" t="s">
        <v>34</v>
      </c>
      <c r="AX623" s="13" t="s">
        <v>74</v>
      </c>
      <c r="AY623" s="246" t="s">
        <v>158</v>
      </c>
    </row>
    <row r="624" spans="1:51" s="13" customFormat="1" ht="12">
      <c r="A624" s="13"/>
      <c r="B624" s="236"/>
      <c r="C624" s="237"/>
      <c r="D624" s="232" t="s">
        <v>166</v>
      </c>
      <c r="E624" s="238" t="s">
        <v>19</v>
      </c>
      <c r="F624" s="239" t="s">
        <v>1933</v>
      </c>
      <c r="G624" s="237"/>
      <c r="H624" s="240">
        <v>41</v>
      </c>
      <c r="I624" s="241"/>
      <c r="J624" s="237"/>
      <c r="K624" s="237"/>
      <c r="L624" s="242"/>
      <c r="M624" s="243"/>
      <c r="N624" s="244"/>
      <c r="O624" s="244"/>
      <c r="P624" s="244"/>
      <c r="Q624" s="244"/>
      <c r="R624" s="244"/>
      <c r="S624" s="244"/>
      <c r="T624" s="245"/>
      <c r="U624" s="13"/>
      <c r="V624" s="13"/>
      <c r="W624" s="13"/>
      <c r="X624" s="13"/>
      <c r="Y624" s="13"/>
      <c r="Z624" s="13"/>
      <c r="AA624" s="13"/>
      <c r="AB624" s="13"/>
      <c r="AC624" s="13"/>
      <c r="AD624" s="13"/>
      <c r="AE624" s="13"/>
      <c r="AT624" s="246" t="s">
        <v>166</v>
      </c>
      <c r="AU624" s="246" t="s">
        <v>85</v>
      </c>
      <c r="AV624" s="13" t="s">
        <v>85</v>
      </c>
      <c r="AW624" s="13" t="s">
        <v>34</v>
      </c>
      <c r="AX624" s="13" t="s">
        <v>74</v>
      </c>
      <c r="AY624" s="246" t="s">
        <v>158</v>
      </c>
    </row>
    <row r="625" spans="1:51" s="14" customFormat="1" ht="12">
      <c r="A625" s="14"/>
      <c r="B625" s="247"/>
      <c r="C625" s="248"/>
      <c r="D625" s="232" t="s">
        <v>166</v>
      </c>
      <c r="E625" s="249" t="s">
        <v>19</v>
      </c>
      <c r="F625" s="250" t="s">
        <v>175</v>
      </c>
      <c r="G625" s="248"/>
      <c r="H625" s="251">
        <v>85</v>
      </c>
      <c r="I625" s="252"/>
      <c r="J625" s="248"/>
      <c r="K625" s="248"/>
      <c r="L625" s="253"/>
      <c r="M625" s="254"/>
      <c r="N625" s="255"/>
      <c r="O625" s="255"/>
      <c r="P625" s="255"/>
      <c r="Q625" s="255"/>
      <c r="R625" s="255"/>
      <c r="S625" s="255"/>
      <c r="T625" s="256"/>
      <c r="U625" s="14"/>
      <c r="V625" s="14"/>
      <c r="W625" s="14"/>
      <c r="X625" s="14"/>
      <c r="Y625" s="14"/>
      <c r="Z625" s="14"/>
      <c r="AA625" s="14"/>
      <c r="AB625" s="14"/>
      <c r="AC625" s="14"/>
      <c r="AD625" s="14"/>
      <c r="AE625" s="14"/>
      <c r="AT625" s="257" t="s">
        <v>166</v>
      </c>
      <c r="AU625" s="257" t="s">
        <v>85</v>
      </c>
      <c r="AV625" s="14" t="s">
        <v>163</v>
      </c>
      <c r="AW625" s="14" t="s">
        <v>34</v>
      </c>
      <c r="AX625" s="14" t="s">
        <v>82</v>
      </c>
      <c r="AY625" s="257" t="s">
        <v>158</v>
      </c>
    </row>
    <row r="626" spans="1:65" s="2" customFormat="1" ht="16.5" customHeight="1">
      <c r="A626" s="38"/>
      <c r="B626" s="39"/>
      <c r="C626" s="259" t="s">
        <v>1047</v>
      </c>
      <c r="D626" s="259" t="s">
        <v>199</v>
      </c>
      <c r="E626" s="260" t="s">
        <v>1092</v>
      </c>
      <c r="F626" s="261" t="s">
        <v>1093</v>
      </c>
      <c r="G626" s="262" t="s">
        <v>1059</v>
      </c>
      <c r="H626" s="263">
        <v>34.425</v>
      </c>
      <c r="I626" s="264"/>
      <c r="J626" s="265">
        <f>ROUND(I626*H626,2)</f>
        <v>0</v>
      </c>
      <c r="K626" s="261" t="s">
        <v>213</v>
      </c>
      <c r="L626" s="266"/>
      <c r="M626" s="267" t="s">
        <v>19</v>
      </c>
      <c r="N626" s="268" t="s">
        <v>45</v>
      </c>
      <c r="O626" s="84"/>
      <c r="P626" s="228">
        <f>O626*H626</f>
        <v>0</v>
      </c>
      <c r="Q626" s="228">
        <v>1</v>
      </c>
      <c r="R626" s="228">
        <f>Q626*H626</f>
        <v>34.425</v>
      </c>
      <c r="S626" s="228">
        <v>0</v>
      </c>
      <c r="T626" s="229">
        <f>S626*H626</f>
        <v>0</v>
      </c>
      <c r="U626" s="38"/>
      <c r="V626" s="38"/>
      <c r="W626" s="38"/>
      <c r="X626" s="38"/>
      <c r="Y626" s="38"/>
      <c r="Z626" s="38"/>
      <c r="AA626" s="38"/>
      <c r="AB626" s="38"/>
      <c r="AC626" s="38"/>
      <c r="AD626" s="38"/>
      <c r="AE626" s="38"/>
      <c r="AR626" s="230" t="s">
        <v>241</v>
      </c>
      <c r="AT626" s="230" t="s">
        <v>199</v>
      </c>
      <c r="AU626" s="230" t="s">
        <v>85</v>
      </c>
      <c r="AY626" s="17" t="s">
        <v>158</v>
      </c>
      <c r="BE626" s="231">
        <f>IF(N626="základní",J626,0)</f>
        <v>0</v>
      </c>
      <c r="BF626" s="231">
        <f>IF(N626="snížená",J626,0)</f>
        <v>0</v>
      </c>
      <c r="BG626" s="231">
        <f>IF(N626="zákl. přenesená",J626,0)</f>
        <v>0</v>
      </c>
      <c r="BH626" s="231">
        <f>IF(N626="sníž. přenesená",J626,0)</f>
        <v>0</v>
      </c>
      <c r="BI626" s="231">
        <f>IF(N626="nulová",J626,0)</f>
        <v>0</v>
      </c>
      <c r="BJ626" s="17" t="s">
        <v>82</v>
      </c>
      <c r="BK626" s="231">
        <f>ROUND(I626*H626,2)</f>
        <v>0</v>
      </c>
      <c r="BL626" s="17" t="s">
        <v>236</v>
      </c>
      <c r="BM626" s="230" t="s">
        <v>1094</v>
      </c>
    </row>
    <row r="627" spans="1:47" s="2" customFormat="1" ht="12">
      <c r="A627" s="38"/>
      <c r="B627" s="39"/>
      <c r="C627" s="40"/>
      <c r="D627" s="232" t="s">
        <v>165</v>
      </c>
      <c r="E627" s="40"/>
      <c r="F627" s="233" t="s">
        <v>1093</v>
      </c>
      <c r="G627" s="40"/>
      <c r="H627" s="40"/>
      <c r="I627" s="136"/>
      <c r="J627" s="40"/>
      <c r="K627" s="40"/>
      <c r="L627" s="44"/>
      <c r="M627" s="234"/>
      <c r="N627" s="235"/>
      <c r="O627" s="84"/>
      <c r="P627" s="84"/>
      <c r="Q627" s="84"/>
      <c r="R627" s="84"/>
      <c r="S627" s="84"/>
      <c r="T627" s="85"/>
      <c r="U627" s="38"/>
      <c r="V627" s="38"/>
      <c r="W627" s="38"/>
      <c r="X627" s="38"/>
      <c r="Y627" s="38"/>
      <c r="Z627" s="38"/>
      <c r="AA627" s="38"/>
      <c r="AB627" s="38"/>
      <c r="AC627" s="38"/>
      <c r="AD627" s="38"/>
      <c r="AE627" s="38"/>
      <c r="AT627" s="17" t="s">
        <v>165</v>
      </c>
      <c r="AU627" s="17" t="s">
        <v>85</v>
      </c>
    </row>
    <row r="628" spans="1:51" s="13" customFormat="1" ht="12">
      <c r="A628" s="13"/>
      <c r="B628" s="236"/>
      <c r="C628" s="237"/>
      <c r="D628" s="232" t="s">
        <v>166</v>
      </c>
      <c r="E628" s="238" t="s">
        <v>19</v>
      </c>
      <c r="F628" s="239" t="s">
        <v>1934</v>
      </c>
      <c r="G628" s="237"/>
      <c r="H628" s="240">
        <v>16.605</v>
      </c>
      <c r="I628" s="241"/>
      <c r="J628" s="237"/>
      <c r="K628" s="237"/>
      <c r="L628" s="242"/>
      <c r="M628" s="243"/>
      <c r="N628" s="244"/>
      <c r="O628" s="244"/>
      <c r="P628" s="244"/>
      <c r="Q628" s="244"/>
      <c r="R628" s="244"/>
      <c r="S628" s="244"/>
      <c r="T628" s="245"/>
      <c r="U628" s="13"/>
      <c r="V628" s="13"/>
      <c r="W628" s="13"/>
      <c r="X628" s="13"/>
      <c r="Y628" s="13"/>
      <c r="Z628" s="13"/>
      <c r="AA628" s="13"/>
      <c r="AB628" s="13"/>
      <c r="AC628" s="13"/>
      <c r="AD628" s="13"/>
      <c r="AE628" s="13"/>
      <c r="AT628" s="246" t="s">
        <v>166</v>
      </c>
      <c r="AU628" s="246" t="s">
        <v>85</v>
      </c>
      <c r="AV628" s="13" t="s">
        <v>85</v>
      </c>
      <c r="AW628" s="13" t="s">
        <v>34</v>
      </c>
      <c r="AX628" s="13" t="s">
        <v>74</v>
      </c>
      <c r="AY628" s="246" t="s">
        <v>158</v>
      </c>
    </row>
    <row r="629" spans="1:51" s="13" customFormat="1" ht="12">
      <c r="A629" s="13"/>
      <c r="B629" s="236"/>
      <c r="C629" s="237"/>
      <c r="D629" s="232" t="s">
        <v>166</v>
      </c>
      <c r="E629" s="238" t="s">
        <v>19</v>
      </c>
      <c r="F629" s="239" t="s">
        <v>1935</v>
      </c>
      <c r="G629" s="237"/>
      <c r="H629" s="240">
        <v>17.82</v>
      </c>
      <c r="I629" s="241"/>
      <c r="J629" s="237"/>
      <c r="K629" s="237"/>
      <c r="L629" s="242"/>
      <c r="M629" s="243"/>
      <c r="N629" s="244"/>
      <c r="O629" s="244"/>
      <c r="P629" s="244"/>
      <c r="Q629" s="244"/>
      <c r="R629" s="244"/>
      <c r="S629" s="244"/>
      <c r="T629" s="245"/>
      <c r="U629" s="13"/>
      <c r="V629" s="13"/>
      <c r="W629" s="13"/>
      <c r="X629" s="13"/>
      <c r="Y629" s="13"/>
      <c r="Z629" s="13"/>
      <c r="AA629" s="13"/>
      <c r="AB629" s="13"/>
      <c r="AC629" s="13"/>
      <c r="AD629" s="13"/>
      <c r="AE629" s="13"/>
      <c r="AT629" s="246" t="s">
        <v>166</v>
      </c>
      <c r="AU629" s="246" t="s">
        <v>85</v>
      </c>
      <c r="AV629" s="13" t="s">
        <v>85</v>
      </c>
      <c r="AW629" s="13" t="s">
        <v>34</v>
      </c>
      <c r="AX629" s="13" t="s">
        <v>74</v>
      </c>
      <c r="AY629" s="246" t="s">
        <v>158</v>
      </c>
    </row>
    <row r="630" spans="1:51" s="14" customFormat="1" ht="12">
      <c r="A630" s="14"/>
      <c r="B630" s="247"/>
      <c r="C630" s="248"/>
      <c r="D630" s="232" t="s">
        <v>166</v>
      </c>
      <c r="E630" s="249" t="s">
        <v>19</v>
      </c>
      <c r="F630" s="250" t="s">
        <v>175</v>
      </c>
      <c r="G630" s="248"/>
      <c r="H630" s="251">
        <v>34.425</v>
      </c>
      <c r="I630" s="252"/>
      <c r="J630" s="248"/>
      <c r="K630" s="248"/>
      <c r="L630" s="253"/>
      <c r="M630" s="254"/>
      <c r="N630" s="255"/>
      <c r="O630" s="255"/>
      <c r="P630" s="255"/>
      <c r="Q630" s="255"/>
      <c r="R630" s="255"/>
      <c r="S630" s="255"/>
      <c r="T630" s="256"/>
      <c r="U630" s="14"/>
      <c r="V630" s="14"/>
      <c r="W630" s="14"/>
      <c r="X630" s="14"/>
      <c r="Y630" s="14"/>
      <c r="Z630" s="14"/>
      <c r="AA630" s="14"/>
      <c r="AB630" s="14"/>
      <c r="AC630" s="14"/>
      <c r="AD630" s="14"/>
      <c r="AE630" s="14"/>
      <c r="AT630" s="257" t="s">
        <v>166</v>
      </c>
      <c r="AU630" s="257" t="s">
        <v>85</v>
      </c>
      <c r="AV630" s="14" t="s">
        <v>163</v>
      </c>
      <c r="AW630" s="14" t="s">
        <v>34</v>
      </c>
      <c r="AX630" s="14" t="s">
        <v>82</v>
      </c>
      <c r="AY630" s="257" t="s">
        <v>158</v>
      </c>
    </row>
    <row r="631" spans="1:63" s="12" customFormat="1" ht="25.9" customHeight="1">
      <c r="A631" s="12"/>
      <c r="B631" s="205"/>
      <c r="C631" s="206"/>
      <c r="D631" s="207" t="s">
        <v>73</v>
      </c>
      <c r="E631" s="208" t="s">
        <v>1096</v>
      </c>
      <c r="F631" s="208" t="s">
        <v>1097</v>
      </c>
      <c r="G631" s="206"/>
      <c r="H631" s="206"/>
      <c r="I631" s="209"/>
      <c r="J631" s="210">
        <f>BK631</f>
        <v>0</v>
      </c>
      <c r="K631" s="206"/>
      <c r="L631" s="211"/>
      <c r="M631" s="212"/>
      <c r="N631" s="213"/>
      <c r="O631" s="213"/>
      <c r="P631" s="214">
        <f>SUM(P632:P784)</f>
        <v>0</v>
      </c>
      <c r="Q631" s="213"/>
      <c r="R631" s="214">
        <f>SUM(R632:R784)</f>
        <v>62.366693739999995</v>
      </c>
      <c r="S631" s="213"/>
      <c r="T631" s="215">
        <f>SUM(T632:T784)</f>
        <v>0</v>
      </c>
      <c r="U631" s="12"/>
      <c r="V631" s="12"/>
      <c r="W631" s="12"/>
      <c r="X631" s="12"/>
      <c r="Y631" s="12"/>
      <c r="Z631" s="12"/>
      <c r="AA631" s="12"/>
      <c r="AB631" s="12"/>
      <c r="AC631" s="12"/>
      <c r="AD631" s="12"/>
      <c r="AE631" s="12"/>
      <c r="AR631" s="216" t="s">
        <v>176</v>
      </c>
      <c r="AT631" s="217" t="s">
        <v>73</v>
      </c>
      <c r="AU631" s="217" t="s">
        <v>74</v>
      </c>
      <c r="AY631" s="216" t="s">
        <v>158</v>
      </c>
      <c r="BK631" s="218">
        <f>SUM(BK632:BK784)</f>
        <v>0</v>
      </c>
    </row>
    <row r="632" spans="1:65" s="2" customFormat="1" ht="16.5" customHeight="1">
      <c r="A632" s="38"/>
      <c r="B632" s="39"/>
      <c r="C632" s="219" t="s">
        <v>1052</v>
      </c>
      <c r="D632" s="219" t="s">
        <v>159</v>
      </c>
      <c r="E632" s="220" t="s">
        <v>1099</v>
      </c>
      <c r="F632" s="221" t="s">
        <v>1100</v>
      </c>
      <c r="G632" s="222" t="s">
        <v>202</v>
      </c>
      <c r="H632" s="223">
        <v>10</v>
      </c>
      <c r="I632" s="224"/>
      <c r="J632" s="225">
        <f>ROUND(I632*H632,2)</f>
        <v>0</v>
      </c>
      <c r="K632" s="221" t="s">
        <v>213</v>
      </c>
      <c r="L632" s="44"/>
      <c r="M632" s="226" t="s">
        <v>19</v>
      </c>
      <c r="N632" s="227" t="s">
        <v>45</v>
      </c>
      <c r="O632" s="84"/>
      <c r="P632" s="228">
        <f>O632*H632</f>
        <v>0</v>
      </c>
      <c r="Q632" s="228">
        <v>0</v>
      </c>
      <c r="R632" s="228">
        <f>Q632*H632</f>
        <v>0</v>
      </c>
      <c r="S632" s="228">
        <v>0</v>
      </c>
      <c r="T632" s="229">
        <f>S632*H632</f>
        <v>0</v>
      </c>
      <c r="U632" s="38"/>
      <c r="V632" s="38"/>
      <c r="W632" s="38"/>
      <c r="X632" s="38"/>
      <c r="Y632" s="38"/>
      <c r="Z632" s="38"/>
      <c r="AA632" s="38"/>
      <c r="AB632" s="38"/>
      <c r="AC632" s="38"/>
      <c r="AD632" s="38"/>
      <c r="AE632" s="38"/>
      <c r="AR632" s="230" t="s">
        <v>236</v>
      </c>
      <c r="AT632" s="230" t="s">
        <v>159</v>
      </c>
      <c r="AU632" s="230" t="s">
        <v>82</v>
      </c>
      <c r="AY632" s="17" t="s">
        <v>158</v>
      </c>
      <c r="BE632" s="231">
        <f>IF(N632="základní",J632,0)</f>
        <v>0</v>
      </c>
      <c r="BF632" s="231">
        <f>IF(N632="snížená",J632,0)</f>
        <v>0</v>
      </c>
      <c r="BG632" s="231">
        <f>IF(N632="zákl. přenesená",J632,0)</f>
        <v>0</v>
      </c>
      <c r="BH632" s="231">
        <f>IF(N632="sníž. přenesená",J632,0)</f>
        <v>0</v>
      </c>
      <c r="BI632" s="231">
        <f>IF(N632="nulová",J632,0)</f>
        <v>0</v>
      </c>
      <c r="BJ632" s="17" t="s">
        <v>82</v>
      </c>
      <c r="BK632" s="231">
        <f>ROUND(I632*H632,2)</f>
        <v>0</v>
      </c>
      <c r="BL632" s="17" t="s">
        <v>236</v>
      </c>
      <c r="BM632" s="230" t="s">
        <v>1101</v>
      </c>
    </row>
    <row r="633" spans="1:47" s="2" customFormat="1" ht="12">
      <c r="A633" s="38"/>
      <c r="B633" s="39"/>
      <c r="C633" s="40"/>
      <c r="D633" s="232" t="s">
        <v>165</v>
      </c>
      <c r="E633" s="40"/>
      <c r="F633" s="233" t="s">
        <v>1102</v>
      </c>
      <c r="G633" s="40"/>
      <c r="H633" s="40"/>
      <c r="I633" s="136"/>
      <c r="J633" s="40"/>
      <c r="K633" s="40"/>
      <c r="L633" s="44"/>
      <c r="M633" s="234"/>
      <c r="N633" s="235"/>
      <c r="O633" s="84"/>
      <c r="P633" s="84"/>
      <c r="Q633" s="84"/>
      <c r="R633" s="84"/>
      <c r="S633" s="84"/>
      <c r="T633" s="85"/>
      <c r="U633" s="38"/>
      <c r="V633" s="38"/>
      <c r="W633" s="38"/>
      <c r="X633" s="38"/>
      <c r="Y633" s="38"/>
      <c r="Z633" s="38"/>
      <c r="AA633" s="38"/>
      <c r="AB633" s="38"/>
      <c r="AC633" s="38"/>
      <c r="AD633" s="38"/>
      <c r="AE633" s="38"/>
      <c r="AT633" s="17" t="s">
        <v>165</v>
      </c>
      <c r="AU633" s="17" t="s">
        <v>82</v>
      </c>
    </row>
    <row r="634" spans="1:51" s="13" customFormat="1" ht="12">
      <c r="A634" s="13"/>
      <c r="B634" s="236"/>
      <c r="C634" s="237"/>
      <c r="D634" s="232" t="s">
        <v>166</v>
      </c>
      <c r="E634" s="238" t="s">
        <v>19</v>
      </c>
      <c r="F634" s="239" t="s">
        <v>1849</v>
      </c>
      <c r="G634" s="237"/>
      <c r="H634" s="240">
        <v>10</v>
      </c>
      <c r="I634" s="241"/>
      <c r="J634" s="237"/>
      <c r="K634" s="237"/>
      <c r="L634" s="242"/>
      <c r="M634" s="243"/>
      <c r="N634" s="244"/>
      <c r="O634" s="244"/>
      <c r="P634" s="244"/>
      <c r="Q634" s="244"/>
      <c r="R634" s="244"/>
      <c r="S634" s="244"/>
      <c r="T634" s="245"/>
      <c r="U634" s="13"/>
      <c r="V634" s="13"/>
      <c r="W634" s="13"/>
      <c r="X634" s="13"/>
      <c r="Y634" s="13"/>
      <c r="Z634" s="13"/>
      <c r="AA634" s="13"/>
      <c r="AB634" s="13"/>
      <c r="AC634" s="13"/>
      <c r="AD634" s="13"/>
      <c r="AE634" s="13"/>
      <c r="AT634" s="246" t="s">
        <v>166</v>
      </c>
      <c r="AU634" s="246" t="s">
        <v>82</v>
      </c>
      <c r="AV634" s="13" t="s">
        <v>85</v>
      </c>
      <c r="AW634" s="13" t="s">
        <v>34</v>
      </c>
      <c r="AX634" s="13" t="s">
        <v>82</v>
      </c>
      <c r="AY634" s="246" t="s">
        <v>158</v>
      </c>
    </row>
    <row r="635" spans="1:65" s="2" customFormat="1" ht="21.75" customHeight="1">
      <c r="A635" s="38"/>
      <c r="B635" s="39"/>
      <c r="C635" s="219" t="s">
        <v>1056</v>
      </c>
      <c r="D635" s="219" t="s">
        <v>159</v>
      </c>
      <c r="E635" s="220" t="s">
        <v>1104</v>
      </c>
      <c r="F635" s="221" t="s">
        <v>1105</v>
      </c>
      <c r="G635" s="222" t="s">
        <v>1106</v>
      </c>
      <c r="H635" s="223">
        <v>0.4</v>
      </c>
      <c r="I635" s="224"/>
      <c r="J635" s="225">
        <f>ROUND(I635*H635,2)</f>
        <v>0</v>
      </c>
      <c r="K635" s="221" t="s">
        <v>19</v>
      </c>
      <c r="L635" s="44"/>
      <c r="M635" s="226" t="s">
        <v>19</v>
      </c>
      <c r="N635" s="227" t="s">
        <v>45</v>
      </c>
      <c r="O635" s="84"/>
      <c r="P635" s="228">
        <f>O635*H635</f>
        <v>0</v>
      </c>
      <c r="Q635" s="228">
        <v>0.0088</v>
      </c>
      <c r="R635" s="228">
        <f>Q635*H635</f>
        <v>0.0035200000000000006</v>
      </c>
      <c r="S635" s="228">
        <v>0</v>
      </c>
      <c r="T635" s="229">
        <f>S635*H635</f>
        <v>0</v>
      </c>
      <c r="U635" s="38"/>
      <c r="V635" s="38"/>
      <c r="W635" s="38"/>
      <c r="X635" s="38"/>
      <c r="Y635" s="38"/>
      <c r="Z635" s="38"/>
      <c r="AA635" s="38"/>
      <c r="AB635" s="38"/>
      <c r="AC635" s="38"/>
      <c r="AD635" s="38"/>
      <c r="AE635" s="38"/>
      <c r="AR635" s="230" t="s">
        <v>236</v>
      </c>
      <c r="AT635" s="230" t="s">
        <v>159</v>
      </c>
      <c r="AU635" s="230" t="s">
        <v>82</v>
      </c>
      <c r="AY635" s="17" t="s">
        <v>158</v>
      </c>
      <c r="BE635" s="231">
        <f>IF(N635="základní",J635,0)</f>
        <v>0</v>
      </c>
      <c r="BF635" s="231">
        <f>IF(N635="snížená",J635,0)</f>
        <v>0</v>
      </c>
      <c r="BG635" s="231">
        <f>IF(N635="zákl. přenesená",J635,0)</f>
        <v>0</v>
      </c>
      <c r="BH635" s="231">
        <f>IF(N635="sníž. přenesená",J635,0)</f>
        <v>0</v>
      </c>
      <c r="BI635" s="231">
        <f>IF(N635="nulová",J635,0)</f>
        <v>0</v>
      </c>
      <c r="BJ635" s="17" t="s">
        <v>82</v>
      </c>
      <c r="BK635" s="231">
        <f>ROUND(I635*H635,2)</f>
        <v>0</v>
      </c>
      <c r="BL635" s="17" t="s">
        <v>236</v>
      </c>
      <c r="BM635" s="230" t="s">
        <v>1107</v>
      </c>
    </row>
    <row r="636" spans="1:47" s="2" customFormat="1" ht="12">
      <c r="A636" s="38"/>
      <c r="B636" s="39"/>
      <c r="C636" s="40"/>
      <c r="D636" s="232" t="s">
        <v>165</v>
      </c>
      <c r="E636" s="40"/>
      <c r="F636" s="233" t="s">
        <v>1105</v>
      </c>
      <c r="G636" s="40"/>
      <c r="H636" s="40"/>
      <c r="I636" s="136"/>
      <c r="J636" s="40"/>
      <c r="K636" s="40"/>
      <c r="L636" s="44"/>
      <c r="M636" s="234"/>
      <c r="N636" s="235"/>
      <c r="O636" s="84"/>
      <c r="P636" s="84"/>
      <c r="Q636" s="84"/>
      <c r="R636" s="84"/>
      <c r="S636" s="84"/>
      <c r="T636" s="85"/>
      <c r="U636" s="38"/>
      <c r="V636" s="38"/>
      <c r="W636" s="38"/>
      <c r="X636" s="38"/>
      <c r="Y636" s="38"/>
      <c r="Z636" s="38"/>
      <c r="AA636" s="38"/>
      <c r="AB636" s="38"/>
      <c r="AC636" s="38"/>
      <c r="AD636" s="38"/>
      <c r="AE636" s="38"/>
      <c r="AT636" s="17" t="s">
        <v>165</v>
      </c>
      <c r="AU636" s="17" t="s">
        <v>82</v>
      </c>
    </row>
    <row r="637" spans="1:51" s="13" customFormat="1" ht="12">
      <c r="A637" s="13"/>
      <c r="B637" s="236"/>
      <c r="C637" s="237"/>
      <c r="D637" s="232" t="s">
        <v>166</v>
      </c>
      <c r="E637" s="238" t="s">
        <v>19</v>
      </c>
      <c r="F637" s="239" t="s">
        <v>1936</v>
      </c>
      <c r="G637" s="237"/>
      <c r="H637" s="240">
        <v>0.4</v>
      </c>
      <c r="I637" s="241"/>
      <c r="J637" s="237"/>
      <c r="K637" s="237"/>
      <c r="L637" s="242"/>
      <c r="M637" s="243"/>
      <c r="N637" s="244"/>
      <c r="O637" s="244"/>
      <c r="P637" s="244"/>
      <c r="Q637" s="244"/>
      <c r="R637" s="244"/>
      <c r="S637" s="244"/>
      <c r="T637" s="245"/>
      <c r="U637" s="13"/>
      <c r="V637" s="13"/>
      <c r="W637" s="13"/>
      <c r="X637" s="13"/>
      <c r="Y637" s="13"/>
      <c r="Z637" s="13"/>
      <c r="AA637" s="13"/>
      <c r="AB637" s="13"/>
      <c r="AC637" s="13"/>
      <c r="AD637" s="13"/>
      <c r="AE637" s="13"/>
      <c r="AT637" s="246" t="s">
        <v>166</v>
      </c>
      <c r="AU637" s="246" t="s">
        <v>82</v>
      </c>
      <c r="AV637" s="13" t="s">
        <v>85</v>
      </c>
      <c r="AW637" s="13" t="s">
        <v>34</v>
      </c>
      <c r="AX637" s="13" t="s">
        <v>82</v>
      </c>
      <c r="AY637" s="246" t="s">
        <v>158</v>
      </c>
    </row>
    <row r="638" spans="1:65" s="2" customFormat="1" ht="16.5" customHeight="1">
      <c r="A638" s="38"/>
      <c r="B638" s="39"/>
      <c r="C638" s="219" t="s">
        <v>1065</v>
      </c>
      <c r="D638" s="219" t="s">
        <v>159</v>
      </c>
      <c r="E638" s="220" t="s">
        <v>1110</v>
      </c>
      <c r="F638" s="221" t="s">
        <v>1111</v>
      </c>
      <c r="G638" s="222" t="s">
        <v>1106</v>
      </c>
      <c r="H638" s="223">
        <v>0.4</v>
      </c>
      <c r="I638" s="224"/>
      <c r="J638" s="225">
        <f>ROUND(I638*H638,2)</f>
        <v>0</v>
      </c>
      <c r="K638" s="221" t="s">
        <v>19</v>
      </c>
      <c r="L638" s="44"/>
      <c r="M638" s="226" t="s">
        <v>19</v>
      </c>
      <c r="N638" s="227" t="s">
        <v>45</v>
      </c>
      <c r="O638" s="84"/>
      <c r="P638" s="228">
        <f>O638*H638</f>
        <v>0</v>
      </c>
      <c r="Q638" s="228">
        <v>0.0099</v>
      </c>
      <c r="R638" s="228">
        <f>Q638*H638</f>
        <v>0.003960000000000001</v>
      </c>
      <c r="S638" s="228">
        <v>0</v>
      </c>
      <c r="T638" s="229">
        <f>S638*H638</f>
        <v>0</v>
      </c>
      <c r="U638" s="38"/>
      <c r="V638" s="38"/>
      <c r="W638" s="38"/>
      <c r="X638" s="38"/>
      <c r="Y638" s="38"/>
      <c r="Z638" s="38"/>
      <c r="AA638" s="38"/>
      <c r="AB638" s="38"/>
      <c r="AC638" s="38"/>
      <c r="AD638" s="38"/>
      <c r="AE638" s="38"/>
      <c r="AR638" s="230" t="s">
        <v>236</v>
      </c>
      <c r="AT638" s="230" t="s">
        <v>159</v>
      </c>
      <c r="AU638" s="230" t="s">
        <v>82</v>
      </c>
      <c r="AY638" s="17" t="s">
        <v>158</v>
      </c>
      <c r="BE638" s="231">
        <f>IF(N638="základní",J638,0)</f>
        <v>0</v>
      </c>
      <c r="BF638" s="231">
        <f>IF(N638="snížená",J638,0)</f>
        <v>0</v>
      </c>
      <c r="BG638" s="231">
        <f>IF(N638="zákl. přenesená",J638,0)</f>
        <v>0</v>
      </c>
      <c r="BH638" s="231">
        <f>IF(N638="sníž. přenesená",J638,0)</f>
        <v>0</v>
      </c>
      <c r="BI638" s="231">
        <f>IF(N638="nulová",J638,0)</f>
        <v>0</v>
      </c>
      <c r="BJ638" s="17" t="s">
        <v>82</v>
      </c>
      <c r="BK638" s="231">
        <f>ROUND(I638*H638,2)</f>
        <v>0</v>
      </c>
      <c r="BL638" s="17" t="s">
        <v>236</v>
      </c>
      <c r="BM638" s="230" t="s">
        <v>1112</v>
      </c>
    </row>
    <row r="639" spans="1:47" s="2" customFormat="1" ht="12">
      <c r="A639" s="38"/>
      <c r="B639" s="39"/>
      <c r="C639" s="40"/>
      <c r="D639" s="232" t="s">
        <v>165</v>
      </c>
      <c r="E639" s="40"/>
      <c r="F639" s="233" t="s">
        <v>1111</v>
      </c>
      <c r="G639" s="40"/>
      <c r="H639" s="40"/>
      <c r="I639" s="136"/>
      <c r="J639" s="40"/>
      <c r="K639" s="40"/>
      <c r="L639" s="44"/>
      <c r="M639" s="234"/>
      <c r="N639" s="235"/>
      <c r="O639" s="84"/>
      <c r="P639" s="84"/>
      <c r="Q639" s="84"/>
      <c r="R639" s="84"/>
      <c r="S639" s="84"/>
      <c r="T639" s="85"/>
      <c r="U639" s="38"/>
      <c r="V639" s="38"/>
      <c r="W639" s="38"/>
      <c r="X639" s="38"/>
      <c r="Y639" s="38"/>
      <c r="Z639" s="38"/>
      <c r="AA639" s="38"/>
      <c r="AB639" s="38"/>
      <c r="AC639" s="38"/>
      <c r="AD639" s="38"/>
      <c r="AE639" s="38"/>
      <c r="AT639" s="17" t="s">
        <v>165</v>
      </c>
      <c r="AU639" s="17" t="s">
        <v>82</v>
      </c>
    </row>
    <row r="640" spans="1:51" s="13" customFormat="1" ht="12">
      <c r="A640" s="13"/>
      <c r="B640" s="236"/>
      <c r="C640" s="237"/>
      <c r="D640" s="232" t="s">
        <v>166</v>
      </c>
      <c r="E640" s="238" t="s">
        <v>19</v>
      </c>
      <c r="F640" s="239" t="s">
        <v>1936</v>
      </c>
      <c r="G640" s="237"/>
      <c r="H640" s="240">
        <v>0.4</v>
      </c>
      <c r="I640" s="241"/>
      <c r="J640" s="237"/>
      <c r="K640" s="237"/>
      <c r="L640" s="242"/>
      <c r="M640" s="243"/>
      <c r="N640" s="244"/>
      <c r="O640" s="244"/>
      <c r="P640" s="244"/>
      <c r="Q640" s="244"/>
      <c r="R640" s="244"/>
      <c r="S640" s="244"/>
      <c r="T640" s="245"/>
      <c r="U640" s="13"/>
      <c r="V640" s="13"/>
      <c r="W640" s="13"/>
      <c r="X640" s="13"/>
      <c r="Y640" s="13"/>
      <c r="Z640" s="13"/>
      <c r="AA640" s="13"/>
      <c r="AB640" s="13"/>
      <c r="AC640" s="13"/>
      <c r="AD640" s="13"/>
      <c r="AE640" s="13"/>
      <c r="AT640" s="246" t="s">
        <v>166</v>
      </c>
      <c r="AU640" s="246" t="s">
        <v>82</v>
      </c>
      <c r="AV640" s="13" t="s">
        <v>85</v>
      </c>
      <c r="AW640" s="13" t="s">
        <v>34</v>
      </c>
      <c r="AX640" s="13" t="s">
        <v>82</v>
      </c>
      <c r="AY640" s="246" t="s">
        <v>158</v>
      </c>
    </row>
    <row r="641" spans="1:65" s="2" customFormat="1" ht="16.5" customHeight="1">
      <c r="A641" s="38"/>
      <c r="B641" s="39"/>
      <c r="C641" s="219" t="s">
        <v>1071</v>
      </c>
      <c r="D641" s="219" t="s">
        <v>159</v>
      </c>
      <c r="E641" s="220" t="s">
        <v>1754</v>
      </c>
      <c r="F641" s="221" t="s">
        <v>1755</v>
      </c>
      <c r="G641" s="222" t="s">
        <v>1035</v>
      </c>
      <c r="H641" s="223">
        <v>10.5</v>
      </c>
      <c r="I641" s="224"/>
      <c r="J641" s="225">
        <f>ROUND(I641*H641,2)</f>
        <v>0</v>
      </c>
      <c r="K641" s="221" t="s">
        <v>19</v>
      </c>
      <c r="L641" s="44"/>
      <c r="M641" s="226" t="s">
        <v>19</v>
      </c>
      <c r="N641" s="227" t="s">
        <v>45</v>
      </c>
      <c r="O641" s="84"/>
      <c r="P641" s="228">
        <f>O641*H641</f>
        <v>0</v>
      </c>
      <c r="Q641" s="228">
        <v>0</v>
      </c>
      <c r="R641" s="228">
        <f>Q641*H641</f>
        <v>0</v>
      </c>
      <c r="S641" s="228">
        <v>0</v>
      </c>
      <c r="T641" s="229">
        <f>S641*H641</f>
        <v>0</v>
      </c>
      <c r="U641" s="38"/>
      <c r="V641" s="38"/>
      <c r="W641" s="38"/>
      <c r="X641" s="38"/>
      <c r="Y641" s="38"/>
      <c r="Z641" s="38"/>
      <c r="AA641" s="38"/>
      <c r="AB641" s="38"/>
      <c r="AC641" s="38"/>
      <c r="AD641" s="38"/>
      <c r="AE641" s="38"/>
      <c r="AR641" s="230" t="s">
        <v>236</v>
      </c>
      <c r="AT641" s="230" t="s">
        <v>159</v>
      </c>
      <c r="AU641" s="230" t="s">
        <v>82</v>
      </c>
      <c r="AY641" s="17" t="s">
        <v>158</v>
      </c>
      <c r="BE641" s="231">
        <f>IF(N641="základní",J641,0)</f>
        <v>0</v>
      </c>
      <c r="BF641" s="231">
        <f>IF(N641="snížená",J641,0)</f>
        <v>0</v>
      </c>
      <c r="BG641" s="231">
        <f>IF(N641="zákl. přenesená",J641,0)</f>
        <v>0</v>
      </c>
      <c r="BH641" s="231">
        <f>IF(N641="sníž. přenesená",J641,0)</f>
        <v>0</v>
      </c>
      <c r="BI641" s="231">
        <f>IF(N641="nulová",J641,0)</f>
        <v>0</v>
      </c>
      <c r="BJ641" s="17" t="s">
        <v>82</v>
      </c>
      <c r="BK641" s="231">
        <f>ROUND(I641*H641,2)</f>
        <v>0</v>
      </c>
      <c r="BL641" s="17" t="s">
        <v>236</v>
      </c>
      <c r="BM641" s="230" t="s">
        <v>1937</v>
      </c>
    </row>
    <row r="642" spans="1:47" s="2" customFormat="1" ht="12">
      <c r="A642" s="38"/>
      <c r="B642" s="39"/>
      <c r="C642" s="40"/>
      <c r="D642" s="232" t="s">
        <v>165</v>
      </c>
      <c r="E642" s="40"/>
      <c r="F642" s="233" t="s">
        <v>1755</v>
      </c>
      <c r="G642" s="40"/>
      <c r="H642" s="40"/>
      <c r="I642" s="136"/>
      <c r="J642" s="40"/>
      <c r="K642" s="40"/>
      <c r="L642" s="44"/>
      <c r="M642" s="234"/>
      <c r="N642" s="235"/>
      <c r="O642" s="84"/>
      <c r="P642" s="84"/>
      <c r="Q642" s="84"/>
      <c r="R642" s="84"/>
      <c r="S642" s="84"/>
      <c r="T642" s="85"/>
      <c r="U642" s="38"/>
      <c r="V642" s="38"/>
      <c r="W642" s="38"/>
      <c r="X642" s="38"/>
      <c r="Y642" s="38"/>
      <c r="Z642" s="38"/>
      <c r="AA642" s="38"/>
      <c r="AB642" s="38"/>
      <c r="AC642" s="38"/>
      <c r="AD642" s="38"/>
      <c r="AE642" s="38"/>
      <c r="AT642" s="17" t="s">
        <v>165</v>
      </c>
      <c r="AU642" s="17" t="s">
        <v>82</v>
      </c>
    </row>
    <row r="643" spans="1:51" s="13" customFormat="1" ht="12">
      <c r="A643" s="13"/>
      <c r="B643" s="236"/>
      <c r="C643" s="237"/>
      <c r="D643" s="232" t="s">
        <v>166</v>
      </c>
      <c r="E643" s="238" t="s">
        <v>19</v>
      </c>
      <c r="F643" s="239" t="s">
        <v>1938</v>
      </c>
      <c r="G643" s="237"/>
      <c r="H643" s="240">
        <v>10.5</v>
      </c>
      <c r="I643" s="241"/>
      <c r="J643" s="237"/>
      <c r="K643" s="237"/>
      <c r="L643" s="242"/>
      <c r="M643" s="243"/>
      <c r="N643" s="244"/>
      <c r="O643" s="244"/>
      <c r="P643" s="244"/>
      <c r="Q643" s="244"/>
      <c r="R643" s="244"/>
      <c r="S643" s="244"/>
      <c r="T643" s="245"/>
      <c r="U643" s="13"/>
      <c r="V643" s="13"/>
      <c r="W643" s="13"/>
      <c r="X643" s="13"/>
      <c r="Y643" s="13"/>
      <c r="Z643" s="13"/>
      <c r="AA643" s="13"/>
      <c r="AB643" s="13"/>
      <c r="AC643" s="13"/>
      <c r="AD643" s="13"/>
      <c r="AE643" s="13"/>
      <c r="AT643" s="246" t="s">
        <v>166</v>
      </c>
      <c r="AU643" s="246" t="s">
        <v>82</v>
      </c>
      <c r="AV643" s="13" t="s">
        <v>85</v>
      </c>
      <c r="AW643" s="13" t="s">
        <v>34</v>
      </c>
      <c r="AX643" s="13" t="s">
        <v>82</v>
      </c>
      <c r="AY643" s="246" t="s">
        <v>158</v>
      </c>
    </row>
    <row r="644" spans="1:65" s="2" customFormat="1" ht="21.75" customHeight="1">
      <c r="A644" s="38"/>
      <c r="B644" s="39"/>
      <c r="C644" s="219" t="s">
        <v>1077</v>
      </c>
      <c r="D644" s="219" t="s">
        <v>159</v>
      </c>
      <c r="E644" s="220" t="s">
        <v>1758</v>
      </c>
      <c r="F644" s="221" t="s">
        <v>1759</v>
      </c>
      <c r="G644" s="222" t="s">
        <v>162</v>
      </c>
      <c r="H644" s="223">
        <v>10</v>
      </c>
      <c r="I644" s="224"/>
      <c r="J644" s="225">
        <f>ROUND(I644*H644,2)</f>
        <v>0</v>
      </c>
      <c r="K644" s="221" t="s">
        <v>19</v>
      </c>
      <c r="L644" s="44"/>
      <c r="M644" s="226" t="s">
        <v>19</v>
      </c>
      <c r="N644" s="227" t="s">
        <v>45</v>
      </c>
      <c r="O644" s="84"/>
      <c r="P644" s="228">
        <f>O644*H644</f>
        <v>0</v>
      </c>
      <c r="Q644" s="228">
        <v>0</v>
      </c>
      <c r="R644" s="228">
        <f>Q644*H644</f>
        <v>0</v>
      </c>
      <c r="S644" s="228">
        <v>0</v>
      </c>
      <c r="T644" s="229">
        <f>S644*H644</f>
        <v>0</v>
      </c>
      <c r="U644" s="38"/>
      <c r="V644" s="38"/>
      <c r="W644" s="38"/>
      <c r="X644" s="38"/>
      <c r="Y644" s="38"/>
      <c r="Z644" s="38"/>
      <c r="AA644" s="38"/>
      <c r="AB644" s="38"/>
      <c r="AC644" s="38"/>
      <c r="AD644" s="38"/>
      <c r="AE644" s="38"/>
      <c r="AR644" s="230" t="s">
        <v>236</v>
      </c>
      <c r="AT644" s="230" t="s">
        <v>159</v>
      </c>
      <c r="AU644" s="230" t="s">
        <v>82</v>
      </c>
      <c r="AY644" s="17" t="s">
        <v>158</v>
      </c>
      <c r="BE644" s="231">
        <f>IF(N644="základní",J644,0)</f>
        <v>0</v>
      </c>
      <c r="BF644" s="231">
        <f>IF(N644="snížená",J644,0)</f>
        <v>0</v>
      </c>
      <c r="BG644" s="231">
        <f>IF(N644="zákl. přenesená",J644,0)</f>
        <v>0</v>
      </c>
      <c r="BH644" s="231">
        <f>IF(N644="sníž. přenesená",J644,0)</f>
        <v>0</v>
      </c>
      <c r="BI644" s="231">
        <f>IF(N644="nulová",J644,0)</f>
        <v>0</v>
      </c>
      <c r="BJ644" s="17" t="s">
        <v>82</v>
      </c>
      <c r="BK644" s="231">
        <f>ROUND(I644*H644,2)</f>
        <v>0</v>
      </c>
      <c r="BL644" s="17" t="s">
        <v>236</v>
      </c>
      <c r="BM644" s="230" t="s">
        <v>1939</v>
      </c>
    </row>
    <row r="645" spans="1:47" s="2" customFormat="1" ht="12">
      <c r="A645" s="38"/>
      <c r="B645" s="39"/>
      <c r="C645" s="40"/>
      <c r="D645" s="232" t="s">
        <v>165</v>
      </c>
      <c r="E645" s="40"/>
      <c r="F645" s="233" t="s">
        <v>1759</v>
      </c>
      <c r="G645" s="40"/>
      <c r="H645" s="40"/>
      <c r="I645" s="136"/>
      <c r="J645" s="40"/>
      <c r="K645" s="40"/>
      <c r="L645" s="44"/>
      <c r="M645" s="234"/>
      <c r="N645" s="235"/>
      <c r="O645" s="84"/>
      <c r="P645" s="84"/>
      <c r="Q645" s="84"/>
      <c r="R645" s="84"/>
      <c r="S645" s="84"/>
      <c r="T645" s="85"/>
      <c r="U645" s="38"/>
      <c r="V645" s="38"/>
      <c r="W645" s="38"/>
      <c r="X645" s="38"/>
      <c r="Y645" s="38"/>
      <c r="Z645" s="38"/>
      <c r="AA645" s="38"/>
      <c r="AB645" s="38"/>
      <c r="AC645" s="38"/>
      <c r="AD645" s="38"/>
      <c r="AE645" s="38"/>
      <c r="AT645" s="17" t="s">
        <v>165</v>
      </c>
      <c r="AU645" s="17" t="s">
        <v>82</v>
      </c>
    </row>
    <row r="646" spans="1:51" s="13" customFormat="1" ht="12">
      <c r="A646" s="13"/>
      <c r="B646" s="236"/>
      <c r="C646" s="237"/>
      <c r="D646" s="232" t="s">
        <v>166</v>
      </c>
      <c r="E646" s="238" t="s">
        <v>19</v>
      </c>
      <c r="F646" s="239" t="s">
        <v>1940</v>
      </c>
      <c r="G646" s="237"/>
      <c r="H646" s="240">
        <v>10</v>
      </c>
      <c r="I646" s="241"/>
      <c r="J646" s="237"/>
      <c r="K646" s="237"/>
      <c r="L646" s="242"/>
      <c r="M646" s="243"/>
      <c r="N646" s="244"/>
      <c r="O646" s="244"/>
      <c r="P646" s="244"/>
      <c r="Q646" s="244"/>
      <c r="R646" s="244"/>
      <c r="S646" s="244"/>
      <c r="T646" s="245"/>
      <c r="U646" s="13"/>
      <c r="V646" s="13"/>
      <c r="W646" s="13"/>
      <c r="X646" s="13"/>
      <c r="Y646" s="13"/>
      <c r="Z646" s="13"/>
      <c r="AA646" s="13"/>
      <c r="AB646" s="13"/>
      <c r="AC646" s="13"/>
      <c r="AD646" s="13"/>
      <c r="AE646" s="13"/>
      <c r="AT646" s="246" t="s">
        <v>166</v>
      </c>
      <c r="AU646" s="246" t="s">
        <v>82</v>
      </c>
      <c r="AV646" s="13" t="s">
        <v>85</v>
      </c>
      <c r="AW646" s="13" t="s">
        <v>34</v>
      </c>
      <c r="AX646" s="13" t="s">
        <v>82</v>
      </c>
      <c r="AY646" s="246" t="s">
        <v>158</v>
      </c>
    </row>
    <row r="647" spans="1:65" s="2" customFormat="1" ht="16.5" customHeight="1">
      <c r="A647" s="38"/>
      <c r="B647" s="39"/>
      <c r="C647" s="219" t="s">
        <v>1082</v>
      </c>
      <c r="D647" s="219" t="s">
        <v>159</v>
      </c>
      <c r="E647" s="220" t="s">
        <v>1762</v>
      </c>
      <c r="F647" s="221" t="s">
        <v>1763</v>
      </c>
      <c r="G647" s="222" t="s">
        <v>1035</v>
      </c>
      <c r="H647" s="223">
        <v>3.5</v>
      </c>
      <c r="I647" s="224"/>
      <c r="J647" s="225">
        <f>ROUND(I647*H647,2)</f>
        <v>0</v>
      </c>
      <c r="K647" s="221" t="s">
        <v>19</v>
      </c>
      <c r="L647" s="44"/>
      <c r="M647" s="226" t="s">
        <v>19</v>
      </c>
      <c r="N647" s="227" t="s">
        <v>45</v>
      </c>
      <c r="O647" s="84"/>
      <c r="P647" s="228">
        <f>O647*H647</f>
        <v>0</v>
      </c>
      <c r="Q647" s="228">
        <v>0</v>
      </c>
      <c r="R647" s="228">
        <f>Q647*H647</f>
        <v>0</v>
      </c>
      <c r="S647" s="228">
        <v>0</v>
      </c>
      <c r="T647" s="229">
        <f>S647*H647</f>
        <v>0</v>
      </c>
      <c r="U647" s="38"/>
      <c r="V647" s="38"/>
      <c r="W647" s="38"/>
      <c r="X647" s="38"/>
      <c r="Y647" s="38"/>
      <c r="Z647" s="38"/>
      <c r="AA647" s="38"/>
      <c r="AB647" s="38"/>
      <c r="AC647" s="38"/>
      <c r="AD647" s="38"/>
      <c r="AE647" s="38"/>
      <c r="AR647" s="230" t="s">
        <v>236</v>
      </c>
      <c r="AT647" s="230" t="s">
        <v>159</v>
      </c>
      <c r="AU647" s="230" t="s">
        <v>82</v>
      </c>
      <c r="AY647" s="17" t="s">
        <v>158</v>
      </c>
      <c r="BE647" s="231">
        <f>IF(N647="základní",J647,0)</f>
        <v>0</v>
      </c>
      <c r="BF647" s="231">
        <f>IF(N647="snížená",J647,0)</f>
        <v>0</v>
      </c>
      <c r="BG647" s="231">
        <f>IF(N647="zákl. přenesená",J647,0)</f>
        <v>0</v>
      </c>
      <c r="BH647" s="231">
        <f>IF(N647="sníž. přenesená",J647,0)</f>
        <v>0</v>
      </c>
      <c r="BI647" s="231">
        <f>IF(N647="nulová",J647,0)</f>
        <v>0</v>
      </c>
      <c r="BJ647" s="17" t="s">
        <v>82</v>
      </c>
      <c r="BK647" s="231">
        <f>ROUND(I647*H647,2)</f>
        <v>0</v>
      </c>
      <c r="BL647" s="17" t="s">
        <v>236</v>
      </c>
      <c r="BM647" s="230" t="s">
        <v>1941</v>
      </c>
    </row>
    <row r="648" spans="1:47" s="2" customFormat="1" ht="12">
      <c r="A648" s="38"/>
      <c r="B648" s="39"/>
      <c r="C648" s="40"/>
      <c r="D648" s="232" t="s">
        <v>165</v>
      </c>
      <c r="E648" s="40"/>
      <c r="F648" s="233" t="s">
        <v>1763</v>
      </c>
      <c r="G648" s="40"/>
      <c r="H648" s="40"/>
      <c r="I648" s="136"/>
      <c r="J648" s="40"/>
      <c r="K648" s="40"/>
      <c r="L648" s="44"/>
      <c r="M648" s="234"/>
      <c r="N648" s="235"/>
      <c r="O648" s="84"/>
      <c r="P648" s="84"/>
      <c r="Q648" s="84"/>
      <c r="R648" s="84"/>
      <c r="S648" s="84"/>
      <c r="T648" s="85"/>
      <c r="U648" s="38"/>
      <c r="V648" s="38"/>
      <c r="W648" s="38"/>
      <c r="X648" s="38"/>
      <c r="Y648" s="38"/>
      <c r="Z648" s="38"/>
      <c r="AA648" s="38"/>
      <c r="AB648" s="38"/>
      <c r="AC648" s="38"/>
      <c r="AD648" s="38"/>
      <c r="AE648" s="38"/>
      <c r="AT648" s="17" t="s">
        <v>165</v>
      </c>
      <c r="AU648" s="17" t="s">
        <v>82</v>
      </c>
    </row>
    <row r="649" spans="1:51" s="13" customFormat="1" ht="12">
      <c r="A649" s="13"/>
      <c r="B649" s="236"/>
      <c r="C649" s="237"/>
      <c r="D649" s="232" t="s">
        <v>166</v>
      </c>
      <c r="E649" s="238" t="s">
        <v>19</v>
      </c>
      <c r="F649" s="239" t="s">
        <v>1942</v>
      </c>
      <c r="G649" s="237"/>
      <c r="H649" s="240">
        <v>3.5</v>
      </c>
      <c r="I649" s="241"/>
      <c r="J649" s="237"/>
      <c r="K649" s="237"/>
      <c r="L649" s="242"/>
      <c r="M649" s="243"/>
      <c r="N649" s="244"/>
      <c r="O649" s="244"/>
      <c r="P649" s="244"/>
      <c r="Q649" s="244"/>
      <c r="R649" s="244"/>
      <c r="S649" s="244"/>
      <c r="T649" s="245"/>
      <c r="U649" s="13"/>
      <c r="V649" s="13"/>
      <c r="W649" s="13"/>
      <c r="X649" s="13"/>
      <c r="Y649" s="13"/>
      <c r="Z649" s="13"/>
      <c r="AA649" s="13"/>
      <c r="AB649" s="13"/>
      <c r="AC649" s="13"/>
      <c r="AD649" s="13"/>
      <c r="AE649" s="13"/>
      <c r="AT649" s="246" t="s">
        <v>166</v>
      </c>
      <c r="AU649" s="246" t="s">
        <v>82</v>
      </c>
      <c r="AV649" s="13" t="s">
        <v>85</v>
      </c>
      <c r="AW649" s="13" t="s">
        <v>34</v>
      </c>
      <c r="AX649" s="13" t="s">
        <v>82</v>
      </c>
      <c r="AY649" s="246" t="s">
        <v>158</v>
      </c>
    </row>
    <row r="650" spans="1:65" s="2" customFormat="1" ht="21.75" customHeight="1">
      <c r="A650" s="38"/>
      <c r="B650" s="39"/>
      <c r="C650" s="219" t="s">
        <v>1087</v>
      </c>
      <c r="D650" s="219" t="s">
        <v>159</v>
      </c>
      <c r="E650" s="220" t="s">
        <v>1943</v>
      </c>
      <c r="F650" s="221" t="s">
        <v>1944</v>
      </c>
      <c r="G650" s="222" t="s">
        <v>1035</v>
      </c>
      <c r="H650" s="223">
        <v>14</v>
      </c>
      <c r="I650" s="224"/>
      <c r="J650" s="225">
        <f>ROUND(I650*H650,2)</f>
        <v>0</v>
      </c>
      <c r="K650" s="221" t="s">
        <v>213</v>
      </c>
      <c r="L650" s="44"/>
      <c r="M650" s="226" t="s">
        <v>19</v>
      </c>
      <c r="N650" s="227" t="s">
        <v>45</v>
      </c>
      <c r="O650" s="84"/>
      <c r="P650" s="228">
        <f>O650*H650</f>
        <v>0</v>
      </c>
      <c r="Q650" s="228">
        <v>0</v>
      </c>
      <c r="R650" s="228">
        <f>Q650*H650</f>
        <v>0</v>
      </c>
      <c r="S650" s="228">
        <v>0</v>
      </c>
      <c r="T650" s="229">
        <f>S650*H650</f>
        <v>0</v>
      </c>
      <c r="U650" s="38"/>
      <c r="V650" s="38"/>
      <c r="W650" s="38"/>
      <c r="X650" s="38"/>
      <c r="Y650" s="38"/>
      <c r="Z650" s="38"/>
      <c r="AA650" s="38"/>
      <c r="AB650" s="38"/>
      <c r="AC650" s="38"/>
      <c r="AD650" s="38"/>
      <c r="AE650" s="38"/>
      <c r="AR650" s="230" t="s">
        <v>163</v>
      </c>
      <c r="AT650" s="230" t="s">
        <v>159</v>
      </c>
      <c r="AU650" s="230" t="s">
        <v>82</v>
      </c>
      <c r="AY650" s="17" t="s">
        <v>158</v>
      </c>
      <c r="BE650" s="231">
        <f>IF(N650="základní",J650,0)</f>
        <v>0</v>
      </c>
      <c r="BF650" s="231">
        <f>IF(N650="snížená",J650,0)</f>
        <v>0</v>
      </c>
      <c r="BG650" s="231">
        <f>IF(N650="zákl. přenesená",J650,0)</f>
        <v>0</v>
      </c>
      <c r="BH650" s="231">
        <f>IF(N650="sníž. přenesená",J650,0)</f>
        <v>0</v>
      </c>
      <c r="BI650" s="231">
        <f>IF(N650="nulová",J650,0)</f>
        <v>0</v>
      </c>
      <c r="BJ650" s="17" t="s">
        <v>82</v>
      </c>
      <c r="BK650" s="231">
        <f>ROUND(I650*H650,2)</f>
        <v>0</v>
      </c>
      <c r="BL650" s="17" t="s">
        <v>163</v>
      </c>
      <c r="BM650" s="230" t="s">
        <v>1945</v>
      </c>
    </row>
    <row r="651" spans="1:47" s="2" customFormat="1" ht="12">
      <c r="A651" s="38"/>
      <c r="B651" s="39"/>
      <c r="C651" s="40"/>
      <c r="D651" s="232" t="s">
        <v>165</v>
      </c>
      <c r="E651" s="40"/>
      <c r="F651" s="233" t="s">
        <v>1946</v>
      </c>
      <c r="G651" s="40"/>
      <c r="H651" s="40"/>
      <c r="I651" s="136"/>
      <c r="J651" s="40"/>
      <c r="K651" s="40"/>
      <c r="L651" s="44"/>
      <c r="M651" s="234"/>
      <c r="N651" s="235"/>
      <c r="O651" s="84"/>
      <c r="P651" s="84"/>
      <c r="Q651" s="84"/>
      <c r="R651" s="84"/>
      <c r="S651" s="84"/>
      <c r="T651" s="85"/>
      <c r="U651" s="38"/>
      <c r="V651" s="38"/>
      <c r="W651" s="38"/>
      <c r="X651" s="38"/>
      <c r="Y651" s="38"/>
      <c r="Z651" s="38"/>
      <c r="AA651" s="38"/>
      <c r="AB651" s="38"/>
      <c r="AC651" s="38"/>
      <c r="AD651" s="38"/>
      <c r="AE651" s="38"/>
      <c r="AT651" s="17" t="s">
        <v>165</v>
      </c>
      <c r="AU651" s="17" t="s">
        <v>82</v>
      </c>
    </row>
    <row r="652" spans="1:47" s="2" customFormat="1" ht="12">
      <c r="A652" s="38"/>
      <c r="B652" s="39"/>
      <c r="C652" s="40"/>
      <c r="D652" s="232" t="s">
        <v>216</v>
      </c>
      <c r="E652" s="40"/>
      <c r="F652" s="258" t="s">
        <v>1947</v>
      </c>
      <c r="G652" s="40"/>
      <c r="H652" s="40"/>
      <c r="I652" s="136"/>
      <c r="J652" s="40"/>
      <c r="K652" s="40"/>
      <c r="L652" s="44"/>
      <c r="M652" s="234"/>
      <c r="N652" s="235"/>
      <c r="O652" s="84"/>
      <c r="P652" s="84"/>
      <c r="Q652" s="84"/>
      <c r="R652" s="84"/>
      <c r="S652" s="84"/>
      <c r="T652" s="85"/>
      <c r="U652" s="38"/>
      <c r="V652" s="38"/>
      <c r="W652" s="38"/>
      <c r="X652" s="38"/>
      <c r="Y652" s="38"/>
      <c r="Z652" s="38"/>
      <c r="AA652" s="38"/>
      <c r="AB652" s="38"/>
      <c r="AC652" s="38"/>
      <c r="AD652" s="38"/>
      <c r="AE652" s="38"/>
      <c r="AT652" s="17" t="s">
        <v>216</v>
      </c>
      <c r="AU652" s="17" t="s">
        <v>82</v>
      </c>
    </row>
    <row r="653" spans="1:51" s="13" customFormat="1" ht="12">
      <c r="A653" s="13"/>
      <c r="B653" s="236"/>
      <c r="C653" s="237"/>
      <c r="D653" s="232" t="s">
        <v>166</v>
      </c>
      <c r="E653" s="238" t="s">
        <v>19</v>
      </c>
      <c r="F653" s="239" t="s">
        <v>1771</v>
      </c>
      <c r="G653" s="237"/>
      <c r="H653" s="240">
        <v>10.5</v>
      </c>
      <c r="I653" s="241"/>
      <c r="J653" s="237"/>
      <c r="K653" s="237"/>
      <c r="L653" s="242"/>
      <c r="M653" s="243"/>
      <c r="N653" s="244"/>
      <c r="O653" s="244"/>
      <c r="P653" s="244"/>
      <c r="Q653" s="244"/>
      <c r="R653" s="244"/>
      <c r="S653" s="244"/>
      <c r="T653" s="245"/>
      <c r="U653" s="13"/>
      <c r="V653" s="13"/>
      <c r="W653" s="13"/>
      <c r="X653" s="13"/>
      <c r="Y653" s="13"/>
      <c r="Z653" s="13"/>
      <c r="AA653" s="13"/>
      <c r="AB653" s="13"/>
      <c r="AC653" s="13"/>
      <c r="AD653" s="13"/>
      <c r="AE653" s="13"/>
      <c r="AT653" s="246" t="s">
        <v>166</v>
      </c>
      <c r="AU653" s="246" t="s">
        <v>82</v>
      </c>
      <c r="AV653" s="13" t="s">
        <v>85</v>
      </c>
      <c r="AW653" s="13" t="s">
        <v>34</v>
      </c>
      <c r="AX653" s="13" t="s">
        <v>74</v>
      </c>
      <c r="AY653" s="246" t="s">
        <v>158</v>
      </c>
    </row>
    <row r="654" spans="1:51" s="13" customFormat="1" ht="12">
      <c r="A654" s="13"/>
      <c r="B654" s="236"/>
      <c r="C654" s="237"/>
      <c r="D654" s="232" t="s">
        <v>166</v>
      </c>
      <c r="E654" s="238" t="s">
        <v>19</v>
      </c>
      <c r="F654" s="239" t="s">
        <v>1772</v>
      </c>
      <c r="G654" s="237"/>
      <c r="H654" s="240">
        <v>3.5</v>
      </c>
      <c r="I654" s="241"/>
      <c r="J654" s="237"/>
      <c r="K654" s="237"/>
      <c r="L654" s="242"/>
      <c r="M654" s="243"/>
      <c r="N654" s="244"/>
      <c r="O654" s="244"/>
      <c r="P654" s="244"/>
      <c r="Q654" s="244"/>
      <c r="R654" s="244"/>
      <c r="S654" s="244"/>
      <c r="T654" s="245"/>
      <c r="U654" s="13"/>
      <c r="V654" s="13"/>
      <c r="W654" s="13"/>
      <c r="X654" s="13"/>
      <c r="Y654" s="13"/>
      <c r="Z654" s="13"/>
      <c r="AA654" s="13"/>
      <c r="AB654" s="13"/>
      <c r="AC654" s="13"/>
      <c r="AD654" s="13"/>
      <c r="AE654" s="13"/>
      <c r="AT654" s="246" t="s">
        <v>166</v>
      </c>
      <c r="AU654" s="246" t="s">
        <v>82</v>
      </c>
      <c r="AV654" s="13" t="s">
        <v>85</v>
      </c>
      <c r="AW654" s="13" t="s">
        <v>34</v>
      </c>
      <c r="AX654" s="13" t="s">
        <v>74</v>
      </c>
      <c r="AY654" s="246" t="s">
        <v>158</v>
      </c>
    </row>
    <row r="655" spans="1:51" s="14" customFormat="1" ht="12">
      <c r="A655" s="14"/>
      <c r="B655" s="247"/>
      <c r="C655" s="248"/>
      <c r="D655" s="232" t="s">
        <v>166</v>
      </c>
      <c r="E655" s="249" t="s">
        <v>19</v>
      </c>
      <c r="F655" s="250" t="s">
        <v>175</v>
      </c>
      <c r="G655" s="248"/>
      <c r="H655" s="251">
        <v>14</v>
      </c>
      <c r="I655" s="252"/>
      <c r="J655" s="248"/>
      <c r="K655" s="248"/>
      <c r="L655" s="253"/>
      <c r="M655" s="254"/>
      <c r="N655" s="255"/>
      <c r="O655" s="255"/>
      <c r="P655" s="255"/>
      <c r="Q655" s="255"/>
      <c r="R655" s="255"/>
      <c r="S655" s="255"/>
      <c r="T655" s="256"/>
      <c r="U655" s="14"/>
      <c r="V655" s="14"/>
      <c r="W655" s="14"/>
      <c r="X655" s="14"/>
      <c r="Y655" s="14"/>
      <c r="Z655" s="14"/>
      <c r="AA655" s="14"/>
      <c r="AB655" s="14"/>
      <c r="AC655" s="14"/>
      <c r="AD655" s="14"/>
      <c r="AE655" s="14"/>
      <c r="AT655" s="257" t="s">
        <v>166</v>
      </c>
      <c r="AU655" s="257" t="s">
        <v>82</v>
      </c>
      <c r="AV655" s="14" t="s">
        <v>163</v>
      </c>
      <c r="AW655" s="14" t="s">
        <v>34</v>
      </c>
      <c r="AX655" s="14" t="s">
        <v>82</v>
      </c>
      <c r="AY655" s="257" t="s">
        <v>158</v>
      </c>
    </row>
    <row r="656" spans="1:65" s="2" customFormat="1" ht="21.75" customHeight="1">
      <c r="A656" s="38"/>
      <c r="B656" s="39"/>
      <c r="C656" s="219" t="s">
        <v>1091</v>
      </c>
      <c r="D656" s="219" t="s">
        <v>159</v>
      </c>
      <c r="E656" s="220" t="s">
        <v>1114</v>
      </c>
      <c r="F656" s="221" t="s">
        <v>1115</v>
      </c>
      <c r="G656" s="222" t="s">
        <v>194</v>
      </c>
      <c r="H656" s="223">
        <v>164</v>
      </c>
      <c r="I656" s="224"/>
      <c r="J656" s="225">
        <f>ROUND(I656*H656,2)</f>
        <v>0</v>
      </c>
      <c r="K656" s="221" t="s">
        <v>213</v>
      </c>
      <c r="L656" s="44"/>
      <c r="M656" s="226" t="s">
        <v>19</v>
      </c>
      <c r="N656" s="227" t="s">
        <v>45</v>
      </c>
      <c r="O656" s="84"/>
      <c r="P656" s="228">
        <f>O656*H656</f>
        <v>0</v>
      </c>
      <c r="Q656" s="228">
        <v>0</v>
      </c>
      <c r="R656" s="228">
        <f>Q656*H656</f>
        <v>0</v>
      </c>
      <c r="S656" s="228">
        <v>0</v>
      </c>
      <c r="T656" s="229">
        <f>S656*H656</f>
        <v>0</v>
      </c>
      <c r="U656" s="38"/>
      <c r="V656" s="38"/>
      <c r="W656" s="38"/>
      <c r="X656" s="38"/>
      <c r="Y656" s="38"/>
      <c r="Z656" s="38"/>
      <c r="AA656" s="38"/>
      <c r="AB656" s="38"/>
      <c r="AC656" s="38"/>
      <c r="AD656" s="38"/>
      <c r="AE656" s="38"/>
      <c r="AR656" s="230" t="s">
        <v>236</v>
      </c>
      <c r="AT656" s="230" t="s">
        <v>159</v>
      </c>
      <c r="AU656" s="230" t="s">
        <v>82</v>
      </c>
      <c r="AY656" s="17" t="s">
        <v>158</v>
      </c>
      <c r="BE656" s="231">
        <f>IF(N656="základní",J656,0)</f>
        <v>0</v>
      </c>
      <c r="BF656" s="231">
        <f>IF(N656="snížená",J656,0)</f>
        <v>0</v>
      </c>
      <c r="BG656" s="231">
        <f>IF(N656="zákl. přenesená",J656,0)</f>
        <v>0</v>
      </c>
      <c r="BH656" s="231">
        <f>IF(N656="sníž. přenesená",J656,0)</f>
        <v>0</v>
      </c>
      <c r="BI656" s="231">
        <f>IF(N656="nulová",J656,0)</f>
        <v>0</v>
      </c>
      <c r="BJ656" s="17" t="s">
        <v>82</v>
      </c>
      <c r="BK656" s="231">
        <f>ROUND(I656*H656,2)</f>
        <v>0</v>
      </c>
      <c r="BL656" s="17" t="s">
        <v>236</v>
      </c>
      <c r="BM656" s="230" t="s">
        <v>1116</v>
      </c>
    </row>
    <row r="657" spans="1:47" s="2" customFormat="1" ht="12">
      <c r="A657" s="38"/>
      <c r="B657" s="39"/>
      <c r="C657" s="40"/>
      <c r="D657" s="232" t="s">
        <v>165</v>
      </c>
      <c r="E657" s="40"/>
      <c r="F657" s="233" t="s">
        <v>1117</v>
      </c>
      <c r="G657" s="40"/>
      <c r="H657" s="40"/>
      <c r="I657" s="136"/>
      <c r="J657" s="40"/>
      <c r="K657" s="40"/>
      <c r="L657" s="44"/>
      <c r="M657" s="234"/>
      <c r="N657" s="235"/>
      <c r="O657" s="84"/>
      <c r="P657" s="84"/>
      <c r="Q657" s="84"/>
      <c r="R657" s="84"/>
      <c r="S657" s="84"/>
      <c r="T657" s="85"/>
      <c r="U657" s="38"/>
      <c r="V657" s="38"/>
      <c r="W657" s="38"/>
      <c r="X657" s="38"/>
      <c r="Y657" s="38"/>
      <c r="Z657" s="38"/>
      <c r="AA657" s="38"/>
      <c r="AB657" s="38"/>
      <c r="AC657" s="38"/>
      <c r="AD657" s="38"/>
      <c r="AE657" s="38"/>
      <c r="AT657" s="17" t="s">
        <v>165</v>
      </c>
      <c r="AU657" s="17" t="s">
        <v>82</v>
      </c>
    </row>
    <row r="658" spans="1:47" s="2" customFormat="1" ht="12">
      <c r="A658" s="38"/>
      <c r="B658" s="39"/>
      <c r="C658" s="40"/>
      <c r="D658" s="232" t="s">
        <v>216</v>
      </c>
      <c r="E658" s="40"/>
      <c r="F658" s="258" t="s">
        <v>1118</v>
      </c>
      <c r="G658" s="40"/>
      <c r="H658" s="40"/>
      <c r="I658" s="136"/>
      <c r="J658" s="40"/>
      <c r="K658" s="40"/>
      <c r="L658" s="44"/>
      <c r="M658" s="234"/>
      <c r="N658" s="235"/>
      <c r="O658" s="84"/>
      <c r="P658" s="84"/>
      <c r="Q658" s="84"/>
      <c r="R658" s="84"/>
      <c r="S658" s="84"/>
      <c r="T658" s="85"/>
      <c r="U658" s="38"/>
      <c r="V658" s="38"/>
      <c r="W658" s="38"/>
      <c r="X658" s="38"/>
      <c r="Y658" s="38"/>
      <c r="Z658" s="38"/>
      <c r="AA658" s="38"/>
      <c r="AB658" s="38"/>
      <c r="AC658" s="38"/>
      <c r="AD658" s="38"/>
      <c r="AE658" s="38"/>
      <c r="AT658" s="17" t="s">
        <v>216</v>
      </c>
      <c r="AU658" s="17" t="s">
        <v>82</v>
      </c>
    </row>
    <row r="659" spans="1:51" s="13" customFormat="1" ht="12">
      <c r="A659" s="13"/>
      <c r="B659" s="236"/>
      <c r="C659" s="237"/>
      <c r="D659" s="232" t="s">
        <v>166</v>
      </c>
      <c r="E659" s="238" t="s">
        <v>19</v>
      </c>
      <c r="F659" s="239" t="s">
        <v>1948</v>
      </c>
      <c r="G659" s="237"/>
      <c r="H659" s="240">
        <v>164</v>
      </c>
      <c r="I659" s="241"/>
      <c r="J659" s="237"/>
      <c r="K659" s="237"/>
      <c r="L659" s="242"/>
      <c r="M659" s="243"/>
      <c r="N659" s="244"/>
      <c r="O659" s="244"/>
      <c r="P659" s="244"/>
      <c r="Q659" s="244"/>
      <c r="R659" s="244"/>
      <c r="S659" s="244"/>
      <c r="T659" s="245"/>
      <c r="U659" s="13"/>
      <c r="V659" s="13"/>
      <c r="W659" s="13"/>
      <c r="X659" s="13"/>
      <c r="Y659" s="13"/>
      <c r="Z659" s="13"/>
      <c r="AA659" s="13"/>
      <c r="AB659" s="13"/>
      <c r="AC659" s="13"/>
      <c r="AD659" s="13"/>
      <c r="AE659" s="13"/>
      <c r="AT659" s="246" t="s">
        <v>166</v>
      </c>
      <c r="AU659" s="246" t="s">
        <v>82</v>
      </c>
      <c r="AV659" s="13" t="s">
        <v>85</v>
      </c>
      <c r="AW659" s="13" t="s">
        <v>34</v>
      </c>
      <c r="AX659" s="13" t="s">
        <v>82</v>
      </c>
      <c r="AY659" s="246" t="s">
        <v>158</v>
      </c>
    </row>
    <row r="660" spans="1:65" s="2" customFormat="1" ht="21.75" customHeight="1">
      <c r="A660" s="38"/>
      <c r="B660" s="39"/>
      <c r="C660" s="219" t="s">
        <v>1098</v>
      </c>
      <c r="D660" s="219" t="s">
        <v>159</v>
      </c>
      <c r="E660" s="220" t="s">
        <v>1120</v>
      </c>
      <c r="F660" s="221" t="s">
        <v>1121</v>
      </c>
      <c r="G660" s="222" t="s">
        <v>194</v>
      </c>
      <c r="H660" s="223">
        <v>164</v>
      </c>
      <c r="I660" s="224"/>
      <c r="J660" s="225">
        <f>ROUND(I660*H660,2)</f>
        <v>0</v>
      </c>
      <c r="K660" s="221" t="s">
        <v>213</v>
      </c>
      <c r="L660" s="44"/>
      <c r="M660" s="226" t="s">
        <v>19</v>
      </c>
      <c r="N660" s="227" t="s">
        <v>45</v>
      </c>
      <c r="O660" s="84"/>
      <c r="P660" s="228">
        <f>O660*H660</f>
        <v>0</v>
      </c>
      <c r="Q660" s="228">
        <v>0</v>
      </c>
      <c r="R660" s="228">
        <f>Q660*H660</f>
        <v>0</v>
      </c>
      <c r="S660" s="228">
        <v>0</v>
      </c>
      <c r="T660" s="229">
        <f>S660*H660</f>
        <v>0</v>
      </c>
      <c r="U660" s="38"/>
      <c r="V660" s="38"/>
      <c r="W660" s="38"/>
      <c r="X660" s="38"/>
      <c r="Y660" s="38"/>
      <c r="Z660" s="38"/>
      <c r="AA660" s="38"/>
      <c r="AB660" s="38"/>
      <c r="AC660" s="38"/>
      <c r="AD660" s="38"/>
      <c r="AE660" s="38"/>
      <c r="AR660" s="230" t="s">
        <v>236</v>
      </c>
      <c r="AT660" s="230" t="s">
        <v>159</v>
      </c>
      <c r="AU660" s="230" t="s">
        <v>82</v>
      </c>
      <c r="AY660" s="17" t="s">
        <v>158</v>
      </c>
      <c r="BE660" s="231">
        <f>IF(N660="základní",J660,0)</f>
        <v>0</v>
      </c>
      <c r="BF660" s="231">
        <f>IF(N660="snížená",J660,0)</f>
        <v>0</v>
      </c>
      <c r="BG660" s="231">
        <f>IF(N660="zákl. přenesená",J660,0)</f>
        <v>0</v>
      </c>
      <c r="BH660" s="231">
        <f>IF(N660="sníž. přenesená",J660,0)</f>
        <v>0</v>
      </c>
      <c r="BI660" s="231">
        <f>IF(N660="nulová",J660,0)</f>
        <v>0</v>
      </c>
      <c r="BJ660" s="17" t="s">
        <v>82</v>
      </c>
      <c r="BK660" s="231">
        <f>ROUND(I660*H660,2)</f>
        <v>0</v>
      </c>
      <c r="BL660" s="17" t="s">
        <v>236</v>
      </c>
      <c r="BM660" s="230" t="s">
        <v>1122</v>
      </c>
    </row>
    <row r="661" spans="1:47" s="2" customFormat="1" ht="12">
      <c r="A661" s="38"/>
      <c r="B661" s="39"/>
      <c r="C661" s="40"/>
      <c r="D661" s="232" t="s">
        <v>165</v>
      </c>
      <c r="E661" s="40"/>
      <c r="F661" s="233" t="s">
        <v>1123</v>
      </c>
      <c r="G661" s="40"/>
      <c r="H661" s="40"/>
      <c r="I661" s="136"/>
      <c r="J661" s="40"/>
      <c r="K661" s="40"/>
      <c r="L661" s="44"/>
      <c r="M661" s="234"/>
      <c r="N661" s="235"/>
      <c r="O661" s="84"/>
      <c r="P661" s="84"/>
      <c r="Q661" s="84"/>
      <c r="R661" s="84"/>
      <c r="S661" s="84"/>
      <c r="T661" s="85"/>
      <c r="U661" s="38"/>
      <c r="V661" s="38"/>
      <c r="W661" s="38"/>
      <c r="X661" s="38"/>
      <c r="Y661" s="38"/>
      <c r="Z661" s="38"/>
      <c r="AA661" s="38"/>
      <c r="AB661" s="38"/>
      <c r="AC661" s="38"/>
      <c r="AD661" s="38"/>
      <c r="AE661" s="38"/>
      <c r="AT661" s="17" t="s">
        <v>165</v>
      </c>
      <c r="AU661" s="17" t="s">
        <v>82</v>
      </c>
    </row>
    <row r="662" spans="1:47" s="2" customFormat="1" ht="12">
      <c r="A662" s="38"/>
      <c r="B662" s="39"/>
      <c r="C662" s="40"/>
      <c r="D662" s="232" t="s">
        <v>216</v>
      </c>
      <c r="E662" s="40"/>
      <c r="F662" s="258" t="s">
        <v>1124</v>
      </c>
      <c r="G662" s="40"/>
      <c r="H662" s="40"/>
      <c r="I662" s="136"/>
      <c r="J662" s="40"/>
      <c r="K662" s="40"/>
      <c r="L662" s="44"/>
      <c r="M662" s="234"/>
      <c r="N662" s="235"/>
      <c r="O662" s="84"/>
      <c r="P662" s="84"/>
      <c r="Q662" s="84"/>
      <c r="R662" s="84"/>
      <c r="S662" s="84"/>
      <c r="T662" s="85"/>
      <c r="U662" s="38"/>
      <c r="V662" s="38"/>
      <c r="W662" s="38"/>
      <c r="X662" s="38"/>
      <c r="Y662" s="38"/>
      <c r="Z662" s="38"/>
      <c r="AA662" s="38"/>
      <c r="AB662" s="38"/>
      <c r="AC662" s="38"/>
      <c r="AD662" s="38"/>
      <c r="AE662" s="38"/>
      <c r="AT662" s="17" t="s">
        <v>216</v>
      </c>
      <c r="AU662" s="17" t="s">
        <v>82</v>
      </c>
    </row>
    <row r="663" spans="1:51" s="13" customFormat="1" ht="12">
      <c r="A663" s="13"/>
      <c r="B663" s="236"/>
      <c r="C663" s="237"/>
      <c r="D663" s="232" t="s">
        <v>166</v>
      </c>
      <c r="E663" s="238" t="s">
        <v>19</v>
      </c>
      <c r="F663" s="239" t="s">
        <v>1948</v>
      </c>
      <c r="G663" s="237"/>
      <c r="H663" s="240">
        <v>164</v>
      </c>
      <c r="I663" s="241"/>
      <c r="J663" s="237"/>
      <c r="K663" s="237"/>
      <c r="L663" s="242"/>
      <c r="M663" s="243"/>
      <c r="N663" s="244"/>
      <c r="O663" s="244"/>
      <c r="P663" s="244"/>
      <c r="Q663" s="244"/>
      <c r="R663" s="244"/>
      <c r="S663" s="244"/>
      <c r="T663" s="245"/>
      <c r="U663" s="13"/>
      <c r="V663" s="13"/>
      <c r="W663" s="13"/>
      <c r="X663" s="13"/>
      <c r="Y663" s="13"/>
      <c r="Z663" s="13"/>
      <c r="AA663" s="13"/>
      <c r="AB663" s="13"/>
      <c r="AC663" s="13"/>
      <c r="AD663" s="13"/>
      <c r="AE663" s="13"/>
      <c r="AT663" s="246" t="s">
        <v>166</v>
      </c>
      <c r="AU663" s="246" t="s">
        <v>82</v>
      </c>
      <c r="AV663" s="13" t="s">
        <v>85</v>
      </c>
      <c r="AW663" s="13" t="s">
        <v>34</v>
      </c>
      <c r="AX663" s="13" t="s">
        <v>82</v>
      </c>
      <c r="AY663" s="246" t="s">
        <v>158</v>
      </c>
    </row>
    <row r="664" spans="1:65" s="2" customFormat="1" ht="21.75" customHeight="1">
      <c r="A664" s="38"/>
      <c r="B664" s="39"/>
      <c r="C664" s="219" t="s">
        <v>1103</v>
      </c>
      <c r="D664" s="219" t="s">
        <v>159</v>
      </c>
      <c r="E664" s="220" t="s">
        <v>1126</v>
      </c>
      <c r="F664" s="221" t="s">
        <v>1127</v>
      </c>
      <c r="G664" s="222" t="s">
        <v>162</v>
      </c>
      <c r="H664" s="223">
        <v>12</v>
      </c>
      <c r="I664" s="224"/>
      <c r="J664" s="225">
        <f>ROUND(I664*H664,2)</f>
        <v>0</v>
      </c>
      <c r="K664" s="221" t="s">
        <v>213</v>
      </c>
      <c r="L664" s="44"/>
      <c r="M664" s="226" t="s">
        <v>19</v>
      </c>
      <c r="N664" s="227" t="s">
        <v>45</v>
      </c>
      <c r="O664" s="84"/>
      <c r="P664" s="228">
        <f>O664*H664</f>
        <v>0</v>
      </c>
      <c r="Q664" s="228">
        <v>0</v>
      </c>
      <c r="R664" s="228">
        <f>Q664*H664</f>
        <v>0</v>
      </c>
      <c r="S664" s="228">
        <v>0</v>
      </c>
      <c r="T664" s="229">
        <f>S664*H664</f>
        <v>0</v>
      </c>
      <c r="U664" s="38"/>
      <c r="V664" s="38"/>
      <c r="W664" s="38"/>
      <c r="X664" s="38"/>
      <c r="Y664" s="38"/>
      <c r="Z664" s="38"/>
      <c r="AA664" s="38"/>
      <c r="AB664" s="38"/>
      <c r="AC664" s="38"/>
      <c r="AD664" s="38"/>
      <c r="AE664" s="38"/>
      <c r="AR664" s="230" t="s">
        <v>236</v>
      </c>
      <c r="AT664" s="230" t="s">
        <v>159</v>
      </c>
      <c r="AU664" s="230" t="s">
        <v>82</v>
      </c>
      <c r="AY664" s="17" t="s">
        <v>158</v>
      </c>
      <c r="BE664" s="231">
        <f>IF(N664="základní",J664,0)</f>
        <v>0</v>
      </c>
      <c r="BF664" s="231">
        <f>IF(N664="snížená",J664,0)</f>
        <v>0</v>
      </c>
      <c r="BG664" s="231">
        <f>IF(N664="zákl. přenesená",J664,0)</f>
        <v>0</v>
      </c>
      <c r="BH664" s="231">
        <f>IF(N664="sníž. přenesená",J664,0)</f>
        <v>0</v>
      </c>
      <c r="BI664" s="231">
        <f>IF(N664="nulová",J664,0)</f>
        <v>0</v>
      </c>
      <c r="BJ664" s="17" t="s">
        <v>82</v>
      </c>
      <c r="BK664" s="231">
        <f>ROUND(I664*H664,2)</f>
        <v>0</v>
      </c>
      <c r="BL664" s="17" t="s">
        <v>236</v>
      </c>
      <c r="BM664" s="230" t="s">
        <v>1128</v>
      </c>
    </row>
    <row r="665" spans="1:47" s="2" customFormat="1" ht="12">
      <c r="A665" s="38"/>
      <c r="B665" s="39"/>
      <c r="C665" s="40"/>
      <c r="D665" s="232" t="s">
        <v>165</v>
      </c>
      <c r="E665" s="40"/>
      <c r="F665" s="233" t="s">
        <v>1129</v>
      </c>
      <c r="G665" s="40"/>
      <c r="H665" s="40"/>
      <c r="I665" s="136"/>
      <c r="J665" s="40"/>
      <c r="K665" s="40"/>
      <c r="L665" s="44"/>
      <c r="M665" s="234"/>
      <c r="N665" s="235"/>
      <c r="O665" s="84"/>
      <c r="P665" s="84"/>
      <c r="Q665" s="84"/>
      <c r="R665" s="84"/>
      <c r="S665" s="84"/>
      <c r="T665" s="85"/>
      <c r="U665" s="38"/>
      <c r="V665" s="38"/>
      <c r="W665" s="38"/>
      <c r="X665" s="38"/>
      <c r="Y665" s="38"/>
      <c r="Z665" s="38"/>
      <c r="AA665" s="38"/>
      <c r="AB665" s="38"/>
      <c r="AC665" s="38"/>
      <c r="AD665" s="38"/>
      <c r="AE665" s="38"/>
      <c r="AT665" s="17" t="s">
        <v>165</v>
      </c>
      <c r="AU665" s="17" t="s">
        <v>82</v>
      </c>
    </row>
    <row r="666" spans="1:47" s="2" customFormat="1" ht="12">
      <c r="A666" s="38"/>
      <c r="B666" s="39"/>
      <c r="C666" s="40"/>
      <c r="D666" s="232" t="s">
        <v>216</v>
      </c>
      <c r="E666" s="40"/>
      <c r="F666" s="258" t="s">
        <v>1118</v>
      </c>
      <c r="G666" s="40"/>
      <c r="H666" s="40"/>
      <c r="I666" s="136"/>
      <c r="J666" s="40"/>
      <c r="K666" s="40"/>
      <c r="L666" s="44"/>
      <c r="M666" s="234"/>
      <c r="N666" s="235"/>
      <c r="O666" s="84"/>
      <c r="P666" s="84"/>
      <c r="Q666" s="84"/>
      <c r="R666" s="84"/>
      <c r="S666" s="84"/>
      <c r="T666" s="85"/>
      <c r="U666" s="38"/>
      <c r="V666" s="38"/>
      <c r="W666" s="38"/>
      <c r="X666" s="38"/>
      <c r="Y666" s="38"/>
      <c r="Z666" s="38"/>
      <c r="AA666" s="38"/>
      <c r="AB666" s="38"/>
      <c r="AC666" s="38"/>
      <c r="AD666" s="38"/>
      <c r="AE666" s="38"/>
      <c r="AT666" s="17" t="s">
        <v>216</v>
      </c>
      <c r="AU666" s="17" t="s">
        <v>82</v>
      </c>
    </row>
    <row r="667" spans="1:51" s="13" customFormat="1" ht="12">
      <c r="A667" s="13"/>
      <c r="B667" s="236"/>
      <c r="C667" s="237"/>
      <c r="D667" s="232" t="s">
        <v>166</v>
      </c>
      <c r="E667" s="238" t="s">
        <v>19</v>
      </c>
      <c r="F667" s="239" t="s">
        <v>1949</v>
      </c>
      <c r="G667" s="237"/>
      <c r="H667" s="240">
        <v>12</v>
      </c>
      <c r="I667" s="241"/>
      <c r="J667" s="237"/>
      <c r="K667" s="237"/>
      <c r="L667" s="242"/>
      <c r="M667" s="243"/>
      <c r="N667" s="244"/>
      <c r="O667" s="244"/>
      <c r="P667" s="244"/>
      <c r="Q667" s="244"/>
      <c r="R667" s="244"/>
      <c r="S667" s="244"/>
      <c r="T667" s="245"/>
      <c r="U667" s="13"/>
      <c r="V667" s="13"/>
      <c r="W667" s="13"/>
      <c r="X667" s="13"/>
      <c r="Y667" s="13"/>
      <c r="Z667" s="13"/>
      <c r="AA667" s="13"/>
      <c r="AB667" s="13"/>
      <c r="AC667" s="13"/>
      <c r="AD667" s="13"/>
      <c r="AE667" s="13"/>
      <c r="AT667" s="246" t="s">
        <v>166</v>
      </c>
      <c r="AU667" s="246" t="s">
        <v>82</v>
      </c>
      <c r="AV667" s="13" t="s">
        <v>85</v>
      </c>
      <c r="AW667" s="13" t="s">
        <v>34</v>
      </c>
      <c r="AX667" s="13" t="s">
        <v>82</v>
      </c>
      <c r="AY667" s="246" t="s">
        <v>158</v>
      </c>
    </row>
    <row r="668" spans="1:65" s="2" customFormat="1" ht="21.75" customHeight="1">
      <c r="A668" s="38"/>
      <c r="B668" s="39"/>
      <c r="C668" s="219" t="s">
        <v>1109</v>
      </c>
      <c r="D668" s="219" t="s">
        <v>159</v>
      </c>
      <c r="E668" s="220" t="s">
        <v>1132</v>
      </c>
      <c r="F668" s="221" t="s">
        <v>1133</v>
      </c>
      <c r="G668" s="222" t="s">
        <v>162</v>
      </c>
      <c r="H668" s="223">
        <v>12</v>
      </c>
      <c r="I668" s="224"/>
      <c r="J668" s="225">
        <f>ROUND(I668*H668,2)</f>
        <v>0</v>
      </c>
      <c r="K668" s="221" t="s">
        <v>213</v>
      </c>
      <c r="L668" s="44"/>
      <c r="M668" s="226" t="s">
        <v>19</v>
      </c>
      <c r="N668" s="227" t="s">
        <v>45</v>
      </c>
      <c r="O668" s="84"/>
      <c r="P668" s="228">
        <f>O668*H668</f>
        <v>0</v>
      </c>
      <c r="Q668" s="228">
        <v>0</v>
      </c>
      <c r="R668" s="228">
        <f>Q668*H668</f>
        <v>0</v>
      </c>
      <c r="S668" s="228">
        <v>0</v>
      </c>
      <c r="T668" s="229">
        <f>S668*H668</f>
        <v>0</v>
      </c>
      <c r="U668" s="38"/>
      <c r="V668" s="38"/>
      <c r="W668" s="38"/>
      <c r="X668" s="38"/>
      <c r="Y668" s="38"/>
      <c r="Z668" s="38"/>
      <c r="AA668" s="38"/>
      <c r="AB668" s="38"/>
      <c r="AC668" s="38"/>
      <c r="AD668" s="38"/>
      <c r="AE668" s="38"/>
      <c r="AR668" s="230" t="s">
        <v>236</v>
      </c>
      <c r="AT668" s="230" t="s">
        <v>159</v>
      </c>
      <c r="AU668" s="230" t="s">
        <v>82</v>
      </c>
      <c r="AY668" s="17" t="s">
        <v>158</v>
      </c>
      <c r="BE668" s="231">
        <f>IF(N668="základní",J668,0)</f>
        <v>0</v>
      </c>
      <c r="BF668" s="231">
        <f>IF(N668="snížená",J668,0)</f>
        <v>0</v>
      </c>
      <c r="BG668" s="231">
        <f>IF(N668="zákl. přenesená",J668,0)</f>
        <v>0</v>
      </c>
      <c r="BH668" s="231">
        <f>IF(N668="sníž. přenesená",J668,0)</f>
        <v>0</v>
      </c>
      <c r="BI668" s="231">
        <f>IF(N668="nulová",J668,0)</f>
        <v>0</v>
      </c>
      <c r="BJ668" s="17" t="s">
        <v>82</v>
      </c>
      <c r="BK668" s="231">
        <f>ROUND(I668*H668,2)</f>
        <v>0</v>
      </c>
      <c r="BL668" s="17" t="s">
        <v>236</v>
      </c>
      <c r="BM668" s="230" t="s">
        <v>1134</v>
      </c>
    </row>
    <row r="669" spans="1:47" s="2" customFormat="1" ht="12">
      <c r="A669" s="38"/>
      <c r="B669" s="39"/>
      <c r="C669" s="40"/>
      <c r="D669" s="232" t="s">
        <v>165</v>
      </c>
      <c r="E669" s="40"/>
      <c r="F669" s="233" t="s">
        <v>1135</v>
      </c>
      <c r="G669" s="40"/>
      <c r="H669" s="40"/>
      <c r="I669" s="136"/>
      <c r="J669" s="40"/>
      <c r="K669" s="40"/>
      <c r="L669" s="44"/>
      <c r="M669" s="234"/>
      <c r="N669" s="235"/>
      <c r="O669" s="84"/>
      <c r="P669" s="84"/>
      <c r="Q669" s="84"/>
      <c r="R669" s="84"/>
      <c r="S669" s="84"/>
      <c r="T669" s="85"/>
      <c r="U669" s="38"/>
      <c r="V669" s="38"/>
      <c r="W669" s="38"/>
      <c r="X669" s="38"/>
      <c r="Y669" s="38"/>
      <c r="Z669" s="38"/>
      <c r="AA669" s="38"/>
      <c r="AB669" s="38"/>
      <c r="AC669" s="38"/>
      <c r="AD669" s="38"/>
      <c r="AE669" s="38"/>
      <c r="AT669" s="17" t="s">
        <v>165</v>
      </c>
      <c r="AU669" s="17" t="s">
        <v>82</v>
      </c>
    </row>
    <row r="670" spans="1:47" s="2" customFormat="1" ht="12">
      <c r="A670" s="38"/>
      <c r="B670" s="39"/>
      <c r="C670" s="40"/>
      <c r="D670" s="232" t="s">
        <v>216</v>
      </c>
      <c r="E670" s="40"/>
      <c r="F670" s="258" t="s">
        <v>1124</v>
      </c>
      <c r="G670" s="40"/>
      <c r="H670" s="40"/>
      <c r="I670" s="136"/>
      <c r="J670" s="40"/>
      <c r="K670" s="40"/>
      <c r="L670" s="44"/>
      <c r="M670" s="234"/>
      <c r="N670" s="235"/>
      <c r="O670" s="84"/>
      <c r="P670" s="84"/>
      <c r="Q670" s="84"/>
      <c r="R670" s="84"/>
      <c r="S670" s="84"/>
      <c r="T670" s="85"/>
      <c r="U670" s="38"/>
      <c r="V670" s="38"/>
      <c r="W670" s="38"/>
      <c r="X670" s="38"/>
      <c r="Y670" s="38"/>
      <c r="Z670" s="38"/>
      <c r="AA670" s="38"/>
      <c r="AB670" s="38"/>
      <c r="AC670" s="38"/>
      <c r="AD670" s="38"/>
      <c r="AE670" s="38"/>
      <c r="AT670" s="17" t="s">
        <v>216</v>
      </c>
      <c r="AU670" s="17" t="s">
        <v>82</v>
      </c>
    </row>
    <row r="671" spans="1:51" s="13" customFormat="1" ht="12">
      <c r="A671" s="13"/>
      <c r="B671" s="236"/>
      <c r="C671" s="237"/>
      <c r="D671" s="232" t="s">
        <v>166</v>
      </c>
      <c r="E671" s="238" t="s">
        <v>19</v>
      </c>
      <c r="F671" s="239" t="s">
        <v>1949</v>
      </c>
      <c r="G671" s="237"/>
      <c r="H671" s="240">
        <v>12</v>
      </c>
      <c r="I671" s="241"/>
      <c r="J671" s="237"/>
      <c r="K671" s="237"/>
      <c r="L671" s="242"/>
      <c r="M671" s="243"/>
      <c r="N671" s="244"/>
      <c r="O671" s="244"/>
      <c r="P671" s="244"/>
      <c r="Q671" s="244"/>
      <c r="R671" s="244"/>
      <c r="S671" s="244"/>
      <c r="T671" s="245"/>
      <c r="U671" s="13"/>
      <c r="V671" s="13"/>
      <c r="W671" s="13"/>
      <c r="X671" s="13"/>
      <c r="Y671" s="13"/>
      <c r="Z671" s="13"/>
      <c r="AA671" s="13"/>
      <c r="AB671" s="13"/>
      <c r="AC671" s="13"/>
      <c r="AD671" s="13"/>
      <c r="AE671" s="13"/>
      <c r="AT671" s="246" t="s">
        <v>166</v>
      </c>
      <c r="AU671" s="246" t="s">
        <v>82</v>
      </c>
      <c r="AV671" s="13" t="s">
        <v>85</v>
      </c>
      <c r="AW671" s="13" t="s">
        <v>34</v>
      </c>
      <c r="AX671" s="13" t="s">
        <v>82</v>
      </c>
      <c r="AY671" s="246" t="s">
        <v>158</v>
      </c>
    </row>
    <row r="672" spans="1:65" s="2" customFormat="1" ht="16.5" customHeight="1">
      <c r="A672" s="38"/>
      <c r="B672" s="39"/>
      <c r="C672" s="259" t="s">
        <v>1113</v>
      </c>
      <c r="D672" s="259" t="s">
        <v>199</v>
      </c>
      <c r="E672" s="260" t="s">
        <v>1137</v>
      </c>
      <c r="F672" s="261" t="s">
        <v>1138</v>
      </c>
      <c r="G672" s="262" t="s">
        <v>162</v>
      </c>
      <c r="H672" s="263">
        <v>12</v>
      </c>
      <c r="I672" s="264"/>
      <c r="J672" s="265">
        <f>ROUND(I672*H672,2)</f>
        <v>0</v>
      </c>
      <c r="K672" s="261" t="s">
        <v>213</v>
      </c>
      <c r="L672" s="266"/>
      <c r="M672" s="267" t="s">
        <v>19</v>
      </c>
      <c r="N672" s="268" t="s">
        <v>45</v>
      </c>
      <c r="O672" s="84"/>
      <c r="P672" s="228">
        <f>O672*H672</f>
        <v>0</v>
      </c>
      <c r="Q672" s="228">
        <v>0.046</v>
      </c>
      <c r="R672" s="228">
        <f>Q672*H672</f>
        <v>0.552</v>
      </c>
      <c r="S672" s="228">
        <v>0</v>
      </c>
      <c r="T672" s="229">
        <f>S672*H672</f>
        <v>0</v>
      </c>
      <c r="U672" s="38"/>
      <c r="V672" s="38"/>
      <c r="W672" s="38"/>
      <c r="X672" s="38"/>
      <c r="Y672" s="38"/>
      <c r="Z672" s="38"/>
      <c r="AA672" s="38"/>
      <c r="AB672" s="38"/>
      <c r="AC672" s="38"/>
      <c r="AD672" s="38"/>
      <c r="AE672" s="38"/>
      <c r="AR672" s="230" t="s">
        <v>255</v>
      </c>
      <c r="AT672" s="230" t="s">
        <v>199</v>
      </c>
      <c r="AU672" s="230" t="s">
        <v>82</v>
      </c>
      <c r="AY672" s="17" t="s">
        <v>158</v>
      </c>
      <c r="BE672" s="231">
        <f>IF(N672="základní",J672,0)</f>
        <v>0</v>
      </c>
      <c r="BF672" s="231">
        <f>IF(N672="snížená",J672,0)</f>
        <v>0</v>
      </c>
      <c r="BG672" s="231">
        <f>IF(N672="zákl. přenesená",J672,0)</f>
        <v>0</v>
      </c>
      <c r="BH672" s="231">
        <f>IF(N672="sníž. přenesená",J672,0)</f>
        <v>0</v>
      </c>
      <c r="BI672" s="231">
        <f>IF(N672="nulová",J672,0)</f>
        <v>0</v>
      </c>
      <c r="BJ672" s="17" t="s">
        <v>82</v>
      </c>
      <c r="BK672" s="231">
        <f>ROUND(I672*H672,2)</f>
        <v>0</v>
      </c>
      <c r="BL672" s="17" t="s">
        <v>255</v>
      </c>
      <c r="BM672" s="230" t="s">
        <v>1139</v>
      </c>
    </row>
    <row r="673" spans="1:47" s="2" customFormat="1" ht="12">
      <c r="A673" s="38"/>
      <c r="B673" s="39"/>
      <c r="C673" s="40"/>
      <c r="D673" s="232" t="s">
        <v>165</v>
      </c>
      <c r="E673" s="40"/>
      <c r="F673" s="233" t="s">
        <v>1138</v>
      </c>
      <c r="G673" s="40"/>
      <c r="H673" s="40"/>
      <c r="I673" s="136"/>
      <c r="J673" s="40"/>
      <c r="K673" s="40"/>
      <c r="L673" s="44"/>
      <c r="M673" s="234"/>
      <c r="N673" s="235"/>
      <c r="O673" s="84"/>
      <c r="P673" s="84"/>
      <c r="Q673" s="84"/>
      <c r="R673" s="84"/>
      <c r="S673" s="84"/>
      <c r="T673" s="85"/>
      <c r="U673" s="38"/>
      <c r="V673" s="38"/>
      <c r="W673" s="38"/>
      <c r="X673" s="38"/>
      <c r="Y673" s="38"/>
      <c r="Z673" s="38"/>
      <c r="AA673" s="38"/>
      <c r="AB673" s="38"/>
      <c r="AC673" s="38"/>
      <c r="AD673" s="38"/>
      <c r="AE673" s="38"/>
      <c r="AT673" s="17" t="s">
        <v>165</v>
      </c>
      <c r="AU673" s="17" t="s">
        <v>82</v>
      </c>
    </row>
    <row r="674" spans="1:51" s="13" customFormat="1" ht="12">
      <c r="A674" s="13"/>
      <c r="B674" s="236"/>
      <c r="C674" s="237"/>
      <c r="D674" s="232" t="s">
        <v>166</v>
      </c>
      <c r="E674" s="238" t="s">
        <v>19</v>
      </c>
      <c r="F674" s="239" t="s">
        <v>1871</v>
      </c>
      <c r="G674" s="237"/>
      <c r="H674" s="240">
        <v>12</v>
      </c>
      <c r="I674" s="241"/>
      <c r="J674" s="237"/>
      <c r="K674" s="237"/>
      <c r="L674" s="242"/>
      <c r="M674" s="243"/>
      <c r="N674" s="244"/>
      <c r="O674" s="244"/>
      <c r="P674" s="244"/>
      <c r="Q674" s="244"/>
      <c r="R674" s="244"/>
      <c r="S674" s="244"/>
      <c r="T674" s="245"/>
      <c r="U674" s="13"/>
      <c r="V674" s="13"/>
      <c r="W674" s="13"/>
      <c r="X674" s="13"/>
      <c r="Y674" s="13"/>
      <c r="Z674" s="13"/>
      <c r="AA674" s="13"/>
      <c r="AB674" s="13"/>
      <c r="AC674" s="13"/>
      <c r="AD674" s="13"/>
      <c r="AE674" s="13"/>
      <c r="AT674" s="246" t="s">
        <v>166</v>
      </c>
      <c r="AU674" s="246" t="s">
        <v>82</v>
      </c>
      <c r="AV674" s="13" t="s">
        <v>85</v>
      </c>
      <c r="AW674" s="13" t="s">
        <v>34</v>
      </c>
      <c r="AX674" s="13" t="s">
        <v>82</v>
      </c>
      <c r="AY674" s="246" t="s">
        <v>158</v>
      </c>
    </row>
    <row r="675" spans="1:65" s="2" customFormat="1" ht="21.75" customHeight="1">
      <c r="A675" s="38"/>
      <c r="B675" s="39"/>
      <c r="C675" s="219" t="s">
        <v>1119</v>
      </c>
      <c r="D675" s="219" t="s">
        <v>159</v>
      </c>
      <c r="E675" s="220" t="s">
        <v>1141</v>
      </c>
      <c r="F675" s="221" t="s">
        <v>1142</v>
      </c>
      <c r="G675" s="222" t="s">
        <v>162</v>
      </c>
      <c r="H675" s="223">
        <v>16</v>
      </c>
      <c r="I675" s="224"/>
      <c r="J675" s="225">
        <f>ROUND(I675*H675,2)</f>
        <v>0</v>
      </c>
      <c r="K675" s="221" t="s">
        <v>213</v>
      </c>
      <c r="L675" s="44"/>
      <c r="M675" s="226" t="s">
        <v>19</v>
      </c>
      <c r="N675" s="227" t="s">
        <v>45</v>
      </c>
      <c r="O675" s="84"/>
      <c r="P675" s="228">
        <f>O675*H675</f>
        <v>0</v>
      </c>
      <c r="Q675" s="228">
        <v>0</v>
      </c>
      <c r="R675" s="228">
        <f>Q675*H675</f>
        <v>0</v>
      </c>
      <c r="S675" s="228">
        <v>0</v>
      </c>
      <c r="T675" s="229">
        <f>S675*H675</f>
        <v>0</v>
      </c>
      <c r="U675" s="38"/>
      <c r="V675" s="38"/>
      <c r="W675" s="38"/>
      <c r="X675" s="38"/>
      <c r="Y675" s="38"/>
      <c r="Z675" s="38"/>
      <c r="AA675" s="38"/>
      <c r="AB675" s="38"/>
      <c r="AC675" s="38"/>
      <c r="AD675" s="38"/>
      <c r="AE675" s="38"/>
      <c r="AR675" s="230" t="s">
        <v>236</v>
      </c>
      <c r="AT675" s="230" t="s">
        <v>159</v>
      </c>
      <c r="AU675" s="230" t="s">
        <v>82</v>
      </c>
      <c r="AY675" s="17" t="s">
        <v>158</v>
      </c>
      <c r="BE675" s="231">
        <f>IF(N675="základní",J675,0)</f>
        <v>0</v>
      </c>
      <c r="BF675" s="231">
        <f>IF(N675="snížená",J675,0)</f>
        <v>0</v>
      </c>
      <c r="BG675" s="231">
        <f>IF(N675="zákl. přenesená",J675,0)</f>
        <v>0</v>
      </c>
      <c r="BH675" s="231">
        <f>IF(N675="sníž. přenesená",J675,0)</f>
        <v>0</v>
      </c>
      <c r="BI675" s="231">
        <f>IF(N675="nulová",J675,0)</f>
        <v>0</v>
      </c>
      <c r="BJ675" s="17" t="s">
        <v>82</v>
      </c>
      <c r="BK675" s="231">
        <f>ROUND(I675*H675,2)</f>
        <v>0</v>
      </c>
      <c r="BL675" s="17" t="s">
        <v>236</v>
      </c>
      <c r="BM675" s="230" t="s">
        <v>1143</v>
      </c>
    </row>
    <row r="676" spans="1:47" s="2" customFormat="1" ht="12">
      <c r="A676" s="38"/>
      <c r="B676" s="39"/>
      <c r="C676" s="40"/>
      <c r="D676" s="232" t="s">
        <v>165</v>
      </c>
      <c r="E676" s="40"/>
      <c r="F676" s="233" t="s">
        <v>1144</v>
      </c>
      <c r="G676" s="40"/>
      <c r="H676" s="40"/>
      <c r="I676" s="136"/>
      <c r="J676" s="40"/>
      <c r="K676" s="40"/>
      <c r="L676" s="44"/>
      <c r="M676" s="234"/>
      <c r="N676" s="235"/>
      <c r="O676" s="84"/>
      <c r="P676" s="84"/>
      <c r="Q676" s="84"/>
      <c r="R676" s="84"/>
      <c r="S676" s="84"/>
      <c r="T676" s="85"/>
      <c r="U676" s="38"/>
      <c r="V676" s="38"/>
      <c r="W676" s="38"/>
      <c r="X676" s="38"/>
      <c r="Y676" s="38"/>
      <c r="Z676" s="38"/>
      <c r="AA676" s="38"/>
      <c r="AB676" s="38"/>
      <c r="AC676" s="38"/>
      <c r="AD676" s="38"/>
      <c r="AE676" s="38"/>
      <c r="AT676" s="17" t="s">
        <v>165</v>
      </c>
      <c r="AU676" s="17" t="s">
        <v>82</v>
      </c>
    </row>
    <row r="677" spans="1:47" s="2" customFormat="1" ht="12">
      <c r="A677" s="38"/>
      <c r="B677" s="39"/>
      <c r="C677" s="40"/>
      <c r="D677" s="232" t="s">
        <v>216</v>
      </c>
      <c r="E677" s="40"/>
      <c r="F677" s="258" t="s">
        <v>1118</v>
      </c>
      <c r="G677" s="40"/>
      <c r="H677" s="40"/>
      <c r="I677" s="136"/>
      <c r="J677" s="40"/>
      <c r="K677" s="40"/>
      <c r="L677" s="44"/>
      <c r="M677" s="234"/>
      <c r="N677" s="235"/>
      <c r="O677" s="84"/>
      <c r="P677" s="84"/>
      <c r="Q677" s="84"/>
      <c r="R677" s="84"/>
      <c r="S677" s="84"/>
      <c r="T677" s="85"/>
      <c r="U677" s="38"/>
      <c r="V677" s="38"/>
      <c r="W677" s="38"/>
      <c r="X677" s="38"/>
      <c r="Y677" s="38"/>
      <c r="Z677" s="38"/>
      <c r="AA677" s="38"/>
      <c r="AB677" s="38"/>
      <c r="AC677" s="38"/>
      <c r="AD677" s="38"/>
      <c r="AE677" s="38"/>
      <c r="AT677" s="17" t="s">
        <v>216</v>
      </c>
      <c r="AU677" s="17" t="s">
        <v>82</v>
      </c>
    </row>
    <row r="678" spans="1:51" s="13" customFormat="1" ht="12">
      <c r="A678" s="13"/>
      <c r="B678" s="236"/>
      <c r="C678" s="237"/>
      <c r="D678" s="232" t="s">
        <v>166</v>
      </c>
      <c r="E678" s="238" t="s">
        <v>19</v>
      </c>
      <c r="F678" s="239" t="s">
        <v>1950</v>
      </c>
      <c r="G678" s="237"/>
      <c r="H678" s="240">
        <v>16</v>
      </c>
      <c r="I678" s="241"/>
      <c r="J678" s="237"/>
      <c r="K678" s="237"/>
      <c r="L678" s="242"/>
      <c r="M678" s="243"/>
      <c r="N678" s="244"/>
      <c r="O678" s="244"/>
      <c r="P678" s="244"/>
      <c r="Q678" s="244"/>
      <c r="R678" s="244"/>
      <c r="S678" s="244"/>
      <c r="T678" s="245"/>
      <c r="U678" s="13"/>
      <c r="V678" s="13"/>
      <c r="W678" s="13"/>
      <c r="X678" s="13"/>
      <c r="Y678" s="13"/>
      <c r="Z678" s="13"/>
      <c r="AA678" s="13"/>
      <c r="AB678" s="13"/>
      <c r="AC678" s="13"/>
      <c r="AD678" s="13"/>
      <c r="AE678" s="13"/>
      <c r="AT678" s="246" t="s">
        <v>166</v>
      </c>
      <c r="AU678" s="246" t="s">
        <v>82</v>
      </c>
      <c r="AV678" s="13" t="s">
        <v>85</v>
      </c>
      <c r="AW678" s="13" t="s">
        <v>34</v>
      </c>
      <c r="AX678" s="13" t="s">
        <v>82</v>
      </c>
      <c r="AY678" s="246" t="s">
        <v>158</v>
      </c>
    </row>
    <row r="679" spans="1:65" s="2" customFormat="1" ht="21.75" customHeight="1">
      <c r="A679" s="38"/>
      <c r="B679" s="39"/>
      <c r="C679" s="219" t="s">
        <v>1125</v>
      </c>
      <c r="D679" s="219" t="s">
        <v>159</v>
      </c>
      <c r="E679" s="220" t="s">
        <v>1147</v>
      </c>
      <c r="F679" s="221" t="s">
        <v>1148</v>
      </c>
      <c r="G679" s="222" t="s">
        <v>162</v>
      </c>
      <c r="H679" s="223">
        <v>16</v>
      </c>
      <c r="I679" s="224"/>
      <c r="J679" s="225">
        <f>ROUND(I679*H679,2)</f>
        <v>0</v>
      </c>
      <c r="K679" s="221" t="s">
        <v>213</v>
      </c>
      <c r="L679" s="44"/>
      <c r="M679" s="226" t="s">
        <v>19</v>
      </c>
      <c r="N679" s="227" t="s">
        <v>45</v>
      </c>
      <c r="O679" s="84"/>
      <c r="P679" s="228">
        <f>O679*H679</f>
        <v>0</v>
      </c>
      <c r="Q679" s="228">
        <v>0</v>
      </c>
      <c r="R679" s="228">
        <f>Q679*H679</f>
        <v>0</v>
      </c>
      <c r="S679" s="228">
        <v>0</v>
      </c>
      <c r="T679" s="229">
        <f>S679*H679</f>
        <v>0</v>
      </c>
      <c r="U679" s="38"/>
      <c r="V679" s="38"/>
      <c r="W679" s="38"/>
      <c r="X679" s="38"/>
      <c r="Y679" s="38"/>
      <c r="Z679" s="38"/>
      <c r="AA679" s="38"/>
      <c r="AB679" s="38"/>
      <c r="AC679" s="38"/>
      <c r="AD679" s="38"/>
      <c r="AE679" s="38"/>
      <c r="AR679" s="230" t="s">
        <v>236</v>
      </c>
      <c r="AT679" s="230" t="s">
        <v>159</v>
      </c>
      <c r="AU679" s="230" t="s">
        <v>82</v>
      </c>
      <c r="AY679" s="17" t="s">
        <v>158</v>
      </c>
      <c r="BE679" s="231">
        <f>IF(N679="základní",J679,0)</f>
        <v>0</v>
      </c>
      <c r="BF679" s="231">
        <f>IF(N679="snížená",J679,0)</f>
        <v>0</v>
      </c>
      <c r="BG679" s="231">
        <f>IF(N679="zákl. přenesená",J679,0)</f>
        <v>0</v>
      </c>
      <c r="BH679" s="231">
        <f>IF(N679="sníž. přenesená",J679,0)</f>
        <v>0</v>
      </c>
      <c r="BI679" s="231">
        <f>IF(N679="nulová",J679,0)</f>
        <v>0</v>
      </c>
      <c r="BJ679" s="17" t="s">
        <v>82</v>
      </c>
      <c r="BK679" s="231">
        <f>ROUND(I679*H679,2)</f>
        <v>0</v>
      </c>
      <c r="BL679" s="17" t="s">
        <v>236</v>
      </c>
      <c r="BM679" s="230" t="s">
        <v>1149</v>
      </c>
    </row>
    <row r="680" spans="1:47" s="2" customFormat="1" ht="12">
      <c r="A680" s="38"/>
      <c r="B680" s="39"/>
      <c r="C680" s="40"/>
      <c r="D680" s="232" t="s">
        <v>165</v>
      </c>
      <c r="E680" s="40"/>
      <c r="F680" s="233" t="s">
        <v>1150</v>
      </c>
      <c r="G680" s="40"/>
      <c r="H680" s="40"/>
      <c r="I680" s="136"/>
      <c r="J680" s="40"/>
      <c r="K680" s="40"/>
      <c r="L680" s="44"/>
      <c r="M680" s="234"/>
      <c r="N680" s="235"/>
      <c r="O680" s="84"/>
      <c r="P680" s="84"/>
      <c r="Q680" s="84"/>
      <c r="R680" s="84"/>
      <c r="S680" s="84"/>
      <c r="T680" s="85"/>
      <c r="U680" s="38"/>
      <c r="V680" s="38"/>
      <c r="W680" s="38"/>
      <c r="X680" s="38"/>
      <c r="Y680" s="38"/>
      <c r="Z680" s="38"/>
      <c r="AA680" s="38"/>
      <c r="AB680" s="38"/>
      <c r="AC680" s="38"/>
      <c r="AD680" s="38"/>
      <c r="AE680" s="38"/>
      <c r="AT680" s="17" t="s">
        <v>165</v>
      </c>
      <c r="AU680" s="17" t="s">
        <v>82</v>
      </c>
    </row>
    <row r="681" spans="1:47" s="2" customFormat="1" ht="12">
      <c r="A681" s="38"/>
      <c r="B681" s="39"/>
      <c r="C681" s="40"/>
      <c r="D681" s="232" t="s">
        <v>216</v>
      </c>
      <c r="E681" s="40"/>
      <c r="F681" s="258" t="s">
        <v>1124</v>
      </c>
      <c r="G681" s="40"/>
      <c r="H681" s="40"/>
      <c r="I681" s="136"/>
      <c r="J681" s="40"/>
      <c r="K681" s="40"/>
      <c r="L681" s="44"/>
      <c r="M681" s="234"/>
      <c r="N681" s="235"/>
      <c r="O681" s="84"/>
      <c r="P681" s="84"/>
      <c r="Q681" s="84"/>
      <c r="R681" s="84"/>
      <c r="S681" s="84"/>
      <c r="T681" s="85"/>
      <c r="U681" s="38"/>
      <c r="V681" s="38"/>
      <c r="W681" s="38"/>
      <c r="X681" s="38"/>
      <c r="Y681" s="38"/>
      <c r="Z681" s="38"/>
      <c r="AA681" s="38"/>
      <c r="AB681" s="38"/>
      <c r="AC681" s="38"/>
      <c r="AD681" s="38"/>
      <c r="AE681" s="38"/>
      <c r="AT681" s="17" t="s">
        <v>216</v>
      </c>
      <c r="AU681" s="17" t="s">
        <v>82</v>
      </c>
    </row>
    <row r="682" spans="1:51" s="13" customFormat="1" ht="12">
      <c r="A682" s="13"/>
      <c r="B682" s="236"/>
      <c r="C682" s="237"/>
      <c r="D682" s="232" t="s">
        <v>166</v>
      </c>
      <c r="E682" s="238" t="s">
        <v>19</v>
      </c>
      <c r="F682" s="239" t="s">
        <v>1950</v>
      </c>
      <c r="G682" s="237"/>
      <c r="H682" s="240">
        <v>16</v>
      </c>
      <c r="I682" s="241"/>
      <c r="J682" s="237"/>
      <c r="K682" s="237"/>
      <c r="L682" s="242"/>
      <c r="M682" s="243"/>
      <c r="N682" s="244"/>
      <c r="O682" s="244"/>
      <c r="P682" s="244"/>
      <c r="Q682" s="244"/>
      <c r="R682" s="244"/>
      <c r="S682" s="244"/>
      <c r="T682" s="245"/>
      <c r="U682" s="13"/>
      <c r="V682" s="13"/>
      <c r="W682" s="13"/>
      <c r="X682" s="13"/>
      <c r="Y682" s="13"/>
      <c r="Z682" s="13"/>
      <c r="AA682" s="13"/>
      <c r="AB682" s="13"/>
      <c r="AC682" s="13"/>
      <c r="AD682" s="13"/>
      <c r="AE682" s="13"/>
      <c r="AT682" s="246" t="s">
        <v>166</v>
      </c>
      <c r="AU682" s="246" t="s">
        <v>82</v>
      </c>
      <c r="AV682" s="13" t="s">
        <v>85</v>
      </c>
      <c r="AW682" s="13" t="s">
        <v>34</v>
      </c>
      <c r="AX682" s="13" t="s">
        <v>82</v>
      </c>
      <c r="AY682" s="246" t="s">
        <v>158</v>
      </c>
    </row>
    <row r="683" spans="1:65" s="2" customFormat="1" ht="16.5" customHeight="1">
      <c r="A683" s="38"/>
      <c r="B683" s="39"/>
      <c r="C683" s="259" t="s">
        <v>1131</v>
      </c>
      <c r="D683" s="259" t="s">
        <v>199</v>
      </c>
      <c r="E683" s="260" t="s">
        <v>1152</v>
      </c>
      <c r="F683" s="261" t="s">
        <v>1153</v>
      </c>
      <c r="G683" s="262" t="s">
        <v>162</v>
      </c>
      <c r="H683" s="263">
        <v>16</v>
      </c>
      <c r="I683" s="264"/>
      <c r="J683" s="265">
        <f>ROUND(I683*H683,2)</f>
        <v>0</v>
      </c>
      <c r="K683" s="261" t="s">
        <v>213</v>
      </c>
      <c r="L683" s="266"/>
      <c r="M683" s="267" t="s">
        <v>19</v>
      </c>
      <c r="N683" s="268" t="s">
        <v>45</v>
      </c>
      <c r="O683" s="84"/>
      <c r="P683" s="228">
        <f>O683*H683</f>
        <v>0</v>
      </c>
      <c r="Q683" s="228">
        <v>0.08</v>
      </c>
      <c r="R683" s="228">
        <f>Q683*H683</f>
        <v>1.28</v>
      </c>
      <c r="S683" s="228">
        <v>0</v>
      </c>
      <c r="T683" s="229">
        <f>S683*H683</f>
        <v>0</v>
      </c>
      <c r="U683" s="38"/>
      <c r="V683" s="38"/>
      <c r="W683" s="38"/>
      <c r="X683" s="38"/>
      <c r="Y683" s="38"/>
      <c r="Z683" s="38"/>
      <c r="AA683" s="38"/>
      <c r="AB683" s="38"/>
      <c r="AC683" s="38"/>
      <c r="AD683" s="38"/>
      <c r="AE683" s="38"/>
      <c r="AR683" s="230" t="s">
        <v>255</v>
      </c>
      <c r="AT683" s="230" t="s">
        <v>199</v>
      </c>
      <c r="AU683" s="230" t="s">
        <v>82</v>
      </c>
      <c r="AY683" s="17" t="s">
        <v>158</v>
      </c>
      <c r="BE683" s="231">
        <f>IF(N683="základní",J683,0)</f>
        <v>0</v>
      </c>
      <c r="BF683" s="231">
        <f>IF(N683="snížená",J683,0)</f>
        <v>0</v>
      </c>
      <c r="BG683" s="231">
        <f>IF(N683="zákl. přenesená",J683,0)</f>
        <v>0</v>
      </c>
      <c r="BH683" s="231">
        <f>IF(N683="sníž. přenesená",J683,0)</f>
        <v>0</v>
      </c>
      <c r="BI683" s="231">
        <f>IF(N683="nulová",J683,0)</f>
        <v>0</v>
      </c>
      <c r="BJ683" s="17" t="s">
        <v>82</v>
      </c>
      <c r="BK683" s="231">
        <f>ROUND(I683*H683,2)</f>
        <v>0</v>
      </c>
      <c r="BL683" s="17" t="s">
        <v>255</v>
      </c>
      <c r="BM683" s="230" t="s">
        <v>1154</v>
      </c>
    </row>
    <row r="684" spans="1:47" s="2" customFormat="1" ht="12">
      <c r="A684" s="38"/>
      <c r="B684" s="39"/>
      <c r="C684" s="40"/>
      <c r="D684" s="232" t="s">
        <v>165</v>
      </c>
      <c r="E684" s="40"/>
      <c r="F684" s="233" t="s">
        <v>1153</v>
      </c>
      <c r="G684" s="40"/>
      <c r="H684" s="40"/>
      <c r="I684" s="136"/>
      <c r="J684" s="40"/>
      <c r="K684" s="40"/>
      <c r="L684" s="44"/>
      <c r="M684" s="234"/>
      <c r="N684" s="235"/>
      <c r="O684" s="84"/>
      <c r="P684" s="84"/>
      <c r="Q684" s="84"/>
      <c r="R684" s="84"/>
      <c r="S684" s="84"/>
      <c r="T684" s="85"/>
      <c r="U684" s="38"/>
      <c r="V684" s="38"/>
      <c r="W684" s="38"/>
      <c r="X684" s="38"/>
      <c r="Y684" s="38"/>
      <c r="Z684" s="38"/>
      <c r="AA684" s="38"/>
      <c r="AB684" s="38"/>
      <c r="AC684" s="38"/>
      <c r="AD684" s="38"/>
      <c r="AE684" s="38"/>
      <c r="AT684" s="17" t="s">
        <v>165</v>
      </c>
      <c r="AU684" s="17" t="s">
        <v>82</v>
      </c>
    </row>
    <row r="685" spans="1:51" s="13" customFormat="1" ht="12">
      <c r="A685" s="13"/>
      <c r="B685" s="236"/>
      <c r="C685" s="237"/>
      <c r="D685" s="232" t="s">
        <v>166</v>
      </c>
      <c r="E685" s="238" t="s">
        <v>19</v>
      </c>
      <c r="F685" s="239" t="s">
        <v>1951</v>
      </c>
      <c r="G685" s="237"/>
      <c r="H685" s="240">
        <v>16</v>
      </c>
      <c r="I685" s="241"/>
      <c r="J685" s="237"/>
      <c r="K685" s="237"/>
      <c r="L685" s="242"/>
      <c r="M685" s="243"/>
      <c r="N685" s="244"/>
      <c r="O685" s="244"/>
      <c r="P685" s="244"/>
      <c r="Q685" s="244"/>
      <c r="R685" s="244"/>
      <c r="S685" s="244"/>
      <c r="T685" s="245"/>
      <c r="U685" s="13"/>
      <c r="V685" s="13"/>
      <c r="W685" s="13"/>
      <c r="X685" s="13"/>
      <c r="Y685" s="13"/>
      <c r="Z685" s="13"/>
      <c r="AA685" s="13"/>
      <c r="AB685" s="13"/>
      <c r="AC685" s="13"/>
      <c r="AD685" s="13"/>
      <c r="AE685" s="13"/>
      <c r="AT685" s="246" t="s">
        <v>166</v>
      </c>
      <c r="AU685" s="246" t="s">
        <v>82</v>
      </c>
      <c r="AV685" s="13" t="s">
        <v>85</v>
      </c>
      <c r="AW685" s="13" t="s">
        <v>34</v>
      </c>
      <c r="AX685" s="13" t="s">
        <v>82</v>
      </c>
      <c r="AY685" s="246" t="s">
        <v>158</v>
      </c>
    </row>
    <row r="686" spans="1:65" s="2" customFormat="1" ht="21.75" customHeight="1">
      <c r="A686" s="38"/>
      <c r="B686" s="39"/>
      <c r="C686" s="219" t="s">
        <v>1136</v>
      </c>
      <c r="D686" s="219" t="s">
        <v>159</v>
      </c>
      <c r="E686" s="220" t="s">
        <v>1157</v>
      </c>
      <c r="F686" s="221" t="s">
        <v>1158</v>
      </c>
      <c r="G686" s="222" t="s">
        <v>1035</v>
      </c>
      <c r="H686" s="223">
        <v>6.944</v>
      </c>
      <c r="I686" s="224"/>
      <c r="J686" s="225">
        <f>ROUND(I686*H686,2)</f>
        <v>0</v>
      </c>
      <c r="K686" s="221" t="s">
        <v>19</v>
      </c>
      <c r="L686" s="44"/>
      <c r="M686" s="226" t="s">
        <v>19</v>
      </c>
      <c r="N686" s="227" t="s">
        <v>45</v>
      </c>
      <c r="O686" s="84"/>
      <c r="P686" s="228">
        <f>O686*H686</f>
        <v>0</v>
      </c>
      <c r="Q686" s="228">
        <v>0</v>
      </c>
      <c r="R686" s="228">
        <f>Q686*H686</f>
        <v>0</v>
      </c>
      <c r="S686" s="228">
        <v>0</v>
      </c>
      <c r="T686" s="229">
        <f>S686*H686</f>
        <v>0</v>
      </c>
      <c r="U686" s="38"/>
      <c r="V686" s="38"/>
      <c r="W686" s="38"/>
      <c r="X686" s="38"/>
      <c r="Y686" s="38"/>
      <c r="Z686" s="38"/>
      <c r="AA686" s="38"/>
      <c r="AB686" s="38"/>
      <c r="AC686" s="38"/>
      <c r="AD686" s="38"/>
      <c r="AE686" s="38"/>
      <c r="AR686" s="230" t="s">
        <v>236</v>
      </c>
      <c r="AT686" s="230" t="s">
        <v>159</v>
      </c>
      <c r="AU686" s="230" t="s">
        <v>82</v>
      </c>
      <c r="AY686" s="17" t="s">
        <v>158</v>
      </c>
      <c r="BE686" s="231">
        <f>IF(N686="základní",J686,0)</f>
        <v>0</v>
      </c>
      <c r="BF686" s="231">
        <f>IF(N686="snížená",J686,0)</f>
        <v>0</v>
      </c>
      <c r="BG686" s="231">
        <f>IF(N686="zákl. přenesená",J686,0)</f>
        <v>0</v>
      </c>
      <c r="BH686" s="231">
        <f>IF(N686="sníž. přenesená",J686,0)</f>
        <v>0</v>
      </c>
      <c r="BI686" s="231">
        <f>IF(N686="nulová",J686,0)</f>
        <v>0</v>
      </c>
      <c r="BJ686" s="17" t="s">
        <v>82</v>
      </c>
      <c r="BK686" s="231">
        <f>ROUND(I686*H686,2)</f>
        <v>0</v>
      </c>
      <c r="BL686" s="17" t="s">
        <v>236</v>
      </c>
      <c r="BM686" s="230" t="s">
        <v>1159</v>
      </c>
    </row>
    <row r="687" spans="1:47" s="2" customFormat="1" ht="12">
      <c r="A687" s="38"/>
      <c r="B687" s="39"/>
      <c r="C687" s="40"/>
      <c r="D687" s="232" t="s">
        <v>165</v>
      </c>
      <c r="E687" s="40"/>
      <c r="F687" s="233" t="s">
        <v>1158</v>
      </c>
      <c r="G687" s="40"/>
      <c r="H687" s="40"/>
      <c r="I687" s="136"/>
      <c r="J687" s="40"/>
      <c r="K687" s="40"/>
      <c r="L687" s="44"/>
      <c r="M687" s="234"/>
      <c r="N687" s="235"/>
      <c r="O687" s="84"/>
      <c r="P687" s="84"/>
      <c r="Q687" s="84"/>
      <c r="R687" s="84"/>
      <c r="S687" s="84"/>
      <c r="T687" s="85"/>
      <c r="U687" s="38"/>
      <c r="V687" s="38"/>
      <c r="W687" s="38"/>
      <c r="X687" s="38"/>
      <c r="Y687" s="38"/>
      <c r="Z687" s="38"/>
      <c r="AA687" s="38"/>
      <c r="AB687" s="38"/>
      <c r="AC687" s="38"/>
      <c r="AD687" s="38"/>
      <c r="AE687" s="38"/>
      <c r="AT687" s="17" t="s">
        <v>165</v>
      </c>
      <c r="AU687" s="17" t="s">
        <v>82</v>
      </c>
    </row>
    <row r="688" spans="1:51" s="13" customFormat="1" ht="12">
      <c r="A688" s="13"/>
      <c r="B688" s="236"/>
      <c r="C688" s="237"/>
      <c r="D688" s="232" t="s">
        <v>166</v>
      </c>
      <c r="E688" s="238" t="s">
        <v>19</v>
      </c>
      <c r="F688" s="239" t="s">
        <v>1952</v>
      </c>
      <c r="G688" s="237"/>
      <c r="H688" s="240">
        <v>6.944</v>
      </c>
      <c r="I688" s="241"/>
      <c r="J688" s="237"/>
      <c r="K688" s="237"/>
      <c r="L688" s="242"/>
      <c r="M688" s="243"/>
      <c r="N688" s="244"/>
      <c r="O688" s="244"/>
      <c r="P688" s="244"/>
      <c r="Q688" s="244"/>
      <c r="R688" s="244"/>
      <c r="S688" s="244"/>
      <c r="T688" s="245"/>
      <c r="U688" s="13"/>
      <c r="V688" s="13"/>
      <c r="W688" s="13"/>
      <c r="X688" s="13"/>
      <c r="Y688" s="13"/>
      <c r="Z688" s="13"/>
      <c r="AA688" s="13"/>
      <c r="AB688" s="13"/>
      <c r="AC688" s="13"/>
      <c r="AD688" s="13"/>
      <c r="AE688" s="13"/>
      <c r="AT688" s="246" t="s">
        <v>166</v>
      </c>
      <c r="AU688" s="246" t="s">
        <v>82</v>
      </c>
      <c r="AV688" s="13" t="s">
        <v>85</v>
      </c>
      <c r="AW688" s="13" t="s">
        <v>34</v>
      </c>
      <c r="AX688" s="13" t="s">
        <v>82</v>
      </c>
      <c r="AY688" s="246" t="s">
        <v>158</v>
      </c>
    </row>
    <row r="689" spans="1:65" s="2" customFormat="1" ht="21.75" customHeight="1">
      <c r="A689" s="38"/>
      <c r="B689" s="39"/>
      <c r="C689" s="219" t="s">
        <v>1140</v>
      </c>
      <c r="D689" s="219" t="s">
        <v>159</v>
      </c>
      <c r="E689" s="220" t="s">
        <v>1162</v>
      </c>
      <c r="F689" s="221" t="s">
        <v>1163</v>
      </c>
      <c r="G689" s="222" t="s">
        <v>1035</v>
      </c>
      <c r="H689" s="223">
        <v>6.944</v>
      </c>
      <c r="I689" s="224"/>
      <c r="J689" s="225">
        <f>ROUND(I689*H689,2)</f>
        <v>0</v>
      </c>
      <c r="K689" s="221" t="s">
        <v>19</v>
      </c>
      <c r="L689" s="44"/>
      <c r="M689" s="226" t="s">
        <v>19</v>
      </c>
      <c r="N689" s="227" t="s">
        <v>45</v>
      </c>
      <c r="O689" s="84"/>
      <c r="P689" s="228">
        <f>O689*H689</f>
        <v>0</v>
      </c>
      <c r="Q689" s="228">
        <v>2.25634</v>
      </c>
      <c r="R689" s="228">
        <f>Q689*H689</f>
        <v>15.668024959999999</v>
      </c>
      <c r="S689" s="228">
        <v>0</v>
      </c>
      <c r="T689" s="229">
        <f>S689*H689</f>
        <v>0</v>
      </c>
      <c r="U689" s="38"/>
      <c r="V689" s="38"/>
      <c r="W689" s="38"/>
      <c r="X689" s="38"/>
      <c r="Y689" s="38"/>
      <c r="Z689" s="38"/>
      <c r="AA689" s="38"/>
      <c r="AB689" s="38"/>
      <c r="AC689" s="38"/>
      <c r="AD689" s="38"/>
      <c r="AE689" s="38"/>
      <c r="AR689" s="230" t="s">
        <v>236</v>
      </c>
      <c r="AT689" s="230" t="s">
        <v>159</v>
      </c>
      <c r="AU689" s="230" t="s">
        <v>82</v>
      </c>
      <c r="AY689" s="17" t="s">
        <v>158</v>
      </c>
      <c r="BE689" s="231">
        <f>IF(N689="základní",J689,0)</f>
        <v>0</v>
      </c>
      <c r="BF689" s="231">
        <f>IF(N689="snížená",J689,0)</f>
        <v>0</v>
      </c>
      <c r="BG689" s="231">
        <f>IF(N689="zákl. přenesená",J689,0)</f>
        <v>0</v>
      </c>
      <c r="BH689" s="231">
        <f>IF(N689="sníž. přenesená",J689,0)</f>
        <v>0</v>
      </c>
      <c r="BI689" s="231">
        <f>IF(N689="nulová",J689,0)</f>
        <v>0</v>
      </c>
      <c r="BJ689" s="17" t="s">
        <v>82</v>
      </c>
      <c r="BK689" s="231">
        <f>ROUND(I689*H689,2)</f>
        <v>0</v>
      </c>
      <c r="BL689" s="17" t="s">
        <v>236</v>
      </c>
      <c r="BM689" s="230" t="s">
        <v>1164</v>
      </c>
    </row>
    <row r="690" spans="1:47" s="2" customFormat="1" ht="12">
      <c r="A690" s="38"/>
      <c r="B690" s="39"/>
      <c r="C690" s="40"/>
      <c r="D690" s="232" t="s">
        <v>165</v>
      </c>
      <c r="E690" s="40"/>
      <c r="F690" s="233" t="s">
        <v>1163</v>
      </c>
      <c r="G690" s="40"/>
      <c r="H690" s="40"/>
      <c r="I690" s="136"/>
      <c r="J690" s="40"/>
      <c r="K690" s="40"/>
      <c r="L690" s="44"/>
      <c r="M690" s="234"/>
      <c r="N690" s="235"/>
      <c r="O690" s="84"/>
      <c r="P690" s="84"/>
      <c r="Q690" s="84"/>
      <c r="R690" s="84"/>
      <c r="S690" s="84"/>
      <c r="T690" s="85"/>
      <c r="U690" s="38"/>
      <c r="V690" s="38"/>
      <c r="W690" s="38"/>
      <c r="X690" s="38"/>
      <c r="Y690" s="38"/>
      <c r="Z690" s="38"/>
      <c r="AA690" s="38"/>
      <c r="AB690" s="38"/>
      <c r="AC690" s="38"/>
      <c r="AD690" s="38"/>
      <c r="AE690" s="38"/>
      <c r="AT690" s="17" t="s">
        <v>165</v>
      </c>
      <c r="AU690" s="17" t="s">
        <v>82</v>
      </c>
    </row>
    <row r="691" spans="1:51" s="13" customFormat="1" ht="12">
      <c r="A691" s="13"/>
      <c r="B691" s="236"/>
      <c r="C691" s="237"/>
      <c r="D691" s="232" t="s">
        <v>166</v>
      </c>
      <c r="E691" s="238" t="s">
        <v>19</v>
      </c>
      <c r="F691" s="239" t="s">
        <v>1952</v>
      </c>
      <c r="G691" s="237"/>
      <c r="H691" s="240">
        <v>6.944</v>
      </c>
      <c r="I691" s="241"/>
      <c r="J691" s="237"/>
      <c r="K691" s="237"/>
      <c r="L691" s="242"/>
      <c r="M691" s="243"/>
      <c r="N691" s="244"/>
      <c r="O691" s="244"/>
      <c r="P691" s="244"/>
      <c r="Q691" s="244"/>
      <c r="R691" s="244"/>
      <c r="S691" s="244"/>
      <c r="T691" s="245"/>
      <c r="U691" s="13"/>
      <c r="V691" s="13"/>
      <c r="W691" s="13"/>
      <c r="X691" s="13"/>
      <c r="Y691" s="13"/>
      <c r="Z691" s="13"/>
      <c r="AA691" s="13"/>
      <c r="AB691" s="13"/>
      <c r="AC691" s="13"/>
      <c r="AD691" s="13"/>
      <c r="AE691" s="13"/>
      <c r="AT691" s="246" t="s">
        <v>166</v>
      </c>
      <c r="AU691" s="246" t="s">
        <v>82</v>
      </c>
      <c r="AV691" s="13" t="s">
        <v>85</v>
      </c>
      <c r="AW691" s="13" t="s">
        <v>34</v>
      </c>
      <c r="AX691" s="13" t="s">
        <v>82</v>
      </c>
      <c r="AY691" s="246" t="s">
        <v>158</v>
      </c>
    </row>
    <row r="692" spans="1:65" s="2" customFormat="1" ht="21.75" customHeight="1">
      <c r="A692" s="38"/>
      <c r="B692" s="39"/>
      <c r="C692" s="219" t="s">
        <v>1146</v>
      </c>
      <c r="D692" s="219" t="s">
        <v>159</v>
      </c>
      <c r="E692" s="220" t="s">
        <v>1166</v>
      </c>
      <c r="F692" s="221" t="s">
        <v>1167</v>
      </c>
      <c r="G692" s="222" t="s">
        <v>202</v>
      </c>
      <c r="H692" s="223">
        <v>1</v>
      </c>
      <c r="I692" s="224"/>
      <c r="J692" s="225">
        <f>ROUND(I692*H692,2)</f>
        <v>0</v>
      </c>
      <c r="K692" s="221" t="s">
        <v>19</v>
      </c>
      <c r="L692" s="44"/>
      <c r="M692" s="226" t="s">
        <v>19</v>
      </c>
      <c r="N692" s="227" t="s">
        <v>45</v>
      </c>
      <c r="O692" s="84"/>
      <c r="P692" s="228">
        <f>O692*H692</f>
        <v>0</v>
      </c>
      <c r="Q692" s="228">
        <v>0</v>
      </c>
      <c r="R692" s="228">
        <f>Q692*H692</f>
        <v>0</v>
      </c>
      <c r="S692" s="228">
        <v>0</v>
      </c>
      <c r="T692" s="229">
        <f>S692*H692</f>
        <v>0</v>
      </c>
      <c r="U692" s="38"/>
      <c r="V692" s="38"/>
      <c r="W692" s="38"/>
      <c r="X692" s="38"/>
      <c r="Y692" s="38"/>
      <c r="Z692" s="38"/>
      <c r="AA692" s="38"/>
      <c r="AB692" s="38"/>
      <c r="AC692" s="38"/>
      <c r="AD692" s="38"/>
      <c r="AE692" s="38"/>
      <c r="AR692" s="230" t="s">
        <v>236</v>
      </c>
      <c r="AT692" s="230" t="s">
        <v>159</v>
      </c>
      <c r="AU692" s="230" t="s">
        <v>82</v>
      </c>
      <c r="AY692" s="17" t="s">
        <v>158</v>
      </c>
      <c r="BE692" s="231">
        <f>IF(N692="základní",J692,0)</f>
        <v>0</v>
      </c>
      <c r="BF692" s="231">
        <f>IF(N692="snížená",J692,0)</f>
        <v>0</v>
      </c>
      <c r="BG692" s="231">
        <f>IF(N692="zákl. přenesená",J692,0)</f>
        <v>0</v>
      </c>
      <c r="BH692" s="231">
        <f>IF(N692="sníž. přenesená",J692,0)</f>
        <v>0</v>
      </c>
      <c r="BI692" s="231">
        <f>IF(N692="nulová",J692,0)</f>
        <v>0</v>
      </c>
      <c r="BJ692" s="17" t="s">
        <v>82</v>
      </c>
      <c r="BK692" s="231">
        <f>ROUND(I692*H692,2)</f>
        <v>0</v>
      </c>
      <c r="BL692" s="17" t="s">
        <v>236</v>
      </c>
      <c r="BM692" s="230" t="s">
        <v>1168</v>
      </c>
    </row>
    <row r="693" spans="1:47" s="2" customFormat="1" ht="12">
      <c r="A693" s="38"/>
      <c r="B693" s="39"/>
      <c r="C693" s="40"/>
      <c r="D693" s="232" t="s">
        <v>165</v>
      </c>
      <c r="E693" s="40"/>
      <c r="F693" s="233" t="s">
        <v>1167</v>
      </c>
      <c r="G693" s="40"/>
      <c r="H693" s="40"/>
      <c r="I693" s="136"/>
      <c r="J693" s="40"/>
      <c r="K693" s="40"/>
      <c r="L693" s="44"/>
      <c r="M693" s="234"/>
      <c r="N693" s="235"/>
      <c r="O693" s="84"/>
      <c r="P693" s="84"/>
      <c r="Q693" s="84"/>
      <c r="R693" s="84"/>
      <c r="S693" s="84"/>
      <c r="T693" s="85"/>
      <c r="U693" s="38"/>
      <c r="V693" s="38"/>
      <c r="W693" s="38"/>
      <c r="X693" s="38"/>
      <c r="Y693" s="38"/>
      <c r="Z693" s="38"/>
      <c r="AA693" s="38"/>
      <c r="AB693" s="38"/>
      <c r="AC693" s="38"/>
      <c r="AD693" s="38"/>
      <c r="AE693" s="38"/>
      <c r="AT693" s="17" t="s">
        <v>165</v>
      </c>
      <c r="AU693" s="17" t="s">
        <v>82</v>
      </c>
    </row>
    <row r="694" spans="1:51" s="13" customFormat="1" ht="12">
      <c r="A694" s="13"/>
      <c r="B694" s="236"/>
      <c r="C694" s="237"/>
      <c r="D694" s="232" t="s">
        <v>166</v>
      </c>
      <c r="E694" s="238" t="s">
        <v>19</v>
      </c>
      <c r="F694" s="239" t="s">
        <v>1854</v>
      </c>
      <c r="G694" s="237"/>
      <c r="H694" s="240">
        <v>1</v>
      </c>
      <c r="I694" s="241"/>
      <c r="J694" s="237"/>
      <c r="K694" s="237"/>
      <c r="L694" s="242"/>
      <c r="M694" s="243"/>
      <c r="N694" s="244"/>
      <c r="O694" s="244"/>
      <c r="P694" s="244"/>
      <c r="Q694" s="244"/>
      <c r="R694" s="244"/>
      <c r="S694" s="244"/>
      <c r="T694" s="245"/>
      <c r="U694" s="13"/>
      <c r="V694" s="13"/>
      <c r="W694" s="13"/>
      <c r="X694" s="13"/>
      <c r="Y694" s="13"/>
      <c r="Z694" s="13"/>
      <c r="AA694" s="13"/>
      <c r="AB694" s="13"/>
      <c r="AC694" s="13"/>
      <c r="AD694" s="13"/>
      <c r="AE694" s="13"/>
      <c r="AT694" s="246" t="s">
        <v>166</v>
      </c>
      <c r="AU694" s="246" t="s">
        <v>82</v>
      </c>
      <c r="AV694" s="13" t="s">
        <v>85</v>
      </c>
      <c r="AW694" s="13" t="s">
        <v>34</v>
      </c>
      <c r="AX694" s="13" t="s">
        <v>82</v>
      </c>
      <c r="AY694" s="246" t="s">
        <v>158</v>
      </c>
    </row>
    <row r="695" spans="1:65" s="2" customFormat="1" ht="16.5" customHeight="1">
      <c r="A695" s="38"/>
      <c r="B695" s="39"/>
      <c r="C695" s="219" t="s">
        <v>1151</v>
      </c>
      <c r="D695" s="219" t="s">
        <v>159</v>
      </c>
      <c r="E695" s="220" t="s">
        <v>1170</v>
      </c>
      <c r="F695" s="221" t="s">
        <v>1171</v>
      </c>
      <c r="G695" s="222" t="s">
        <v>1059</v>
      </c>
      <c r="H695" s="223">
        <v>0.062</v>
      </c>
      <c r="I695" s="224"/>
      <c r="J695" s="225">
        <f>ROUND(I695*H695,2)</f>
        <v>0</v>
      </c>
      <c r="K695" s="221" t="s">
        <v>19</v>
      </c>
      <c r="L695" s="44"/>
      <c r="M695" s="226" t="s">
        <v>19</v>
      </c>
      <c r="N695" s="227" t="s">
        <v>45</v>
      </c>
      <c r="O695" s="84"/>
      <c r="P695" s="228">
        <f>O695*H695</f>
        <v>0</v>
      </c>
      <c r="Q695" s="228">
        <v>1.06017</v>
      </c>
      <c r="R695" s="228">
        <f>Q695*H695</f>
        <v>0.06573054</v>
      </c>
      <c r="S695" s="228">
        <v>0</v>
      </c>
      <c r="T695" s="229">
        <f>S695*H695</f>
        <v>0</v>
      </c>
      <c r="U695" s="38"/>
      <c r="V695" s="38"/>
      <c r="W695" s="38"/>
      <c r="X695" s="38"/>
      <c r="Y695" s="38"/>
      <c r="Z695" s="38"/>
      <c r="AA695" s="38"/>
      <c r="AB695" s="38"/>
      <c r="AC695" s="38"/>
      <c r="AD695" s="38"/>
      <c r="AE695" s="38"/>
      <c r="AR695" s="230" t="s">
        <v>236</v>
      </c>
      <c r="AT695" s="230" t="s">
        <v>159</v>
      </c>
      <c r="AU695" s="230" t="s">
        <v>82</v>
      </c>
      <c r="AY695" s="17" t="s">
        <v>158</v>
      </c>
      <c r="BE695" s="231">
        <f>IF(N695="základní",J695,0)</f>
        <v>0</v>
      </c>
      <c r="BF695" s="231">
        <f>IF(N695="snížená",J695,0)</f>
        <v>0</v>
      </c>
      <c r="BG695" s="231">
        <f>IF(N695="zákl. přenesená",J695,0)</f>
        <v>0</v>
      </c>
      <c r="BH695" s="231">
        <f>IF(N695="sníž. přenesená",J695,0)</f>
        <v>0</v>
      </c>
      <c r="BI695" s="231">
        <f>IF(N695="nulová",J695,0)</f>
        <v>0</v>
      </c>
      <c r="BJ695" s="17" t="s">
        <v>82</v>
      </c>
      <c r="BK695" s="231">
        <f>ROUND(I695*H695,2)</f>
        <v>0</v>
      </c>
      <c r="BL695" s="17" t="s">
        <v>236</v>
      </c>
      <c r="BM695" s="230" t="s">
        <v>1172</v>
      </c>
    </row>
    <row r="696" spans="1:47" s="2" customFormat="1" ht="12">
      <c r="A696" s="38"/>
      <c r="B696" s="39"/>
      <c r="C696" s="40"/>
      <c r="D696" s="232" t="s">
        <v>165</v>
      </c>
      <c r="E696" s="40"/>
      <c r="F696" s="233" t="s">
        <v>1171</v>
      </c>
      <c r="G696" s="40"/>
      <c r="H696" s="40"/>
      <c r="I696" s="136"/>
      <c r="J696" s="40"/>
      <c r="K696" s="40"/>
      <c r="L696" s="44"/>
      <c r="M696" s="234"/>
      <c r="N696" s="235"/>
      <c r="O696" s="84"/>
      <c r="P696" s="84"/>
      <c r="Q696" s="84"/>
      <c r="R696" s="84"/>
      <c r="S696" s="84"/>
      <c r="T696" s="85"/>
      <c r="U696" s="38"/>
      <c r="V696" s="38"/>
      <c r="W696" s="38"/>
      <c r="X696" s="38"/>
      <c r="Y696" s="38"/>
      <c r="Z696" s="38"/>
      <c r="AA696" s="38"/>
      <c r="AB696" s="38"/>
      <c r="AC696" s="38"/>
      <c r="AD696" s="38"/>
      <c r="AE696" s="38"/>
      <c r="AT696" s="17" t="s">
        <v>165</v>
      </c>
      <c r="AU696" s="17" t="s">
        <v>82</v>
      </c>
    </row>
    <row r="697" spans="1:51" s="13" customFormat="1" ht="12">
      <c r="A697" s="13"/>
      <c r="B697" s="236"/>
      <c r="C697" s="237"/>
      <c r="D697" s="232" t="s">
        <v>166</v>
      </c>
      <c r="E697" s="238" t="s">
        <v>19</v>
      </c>
      <c r="F697" s="239" t="s">
        <v>1953</v>
      </c>
      <c r="G697" s="237"/>
      <c r="H697" s="240">
        <v>0.062</v>
      </c>
      <c r="I697" s="241"/>
      <c r="J697" s="237"/>
      <c r="K697" s="237"/>
      <c r="L697" s="242"/>
      <c r="M697" s="243"/>
      <c r="N697" s="244"/>
      <c r="O697" s="244"/>
      <c r="P697" s="244"/>
      <c r="Q697" s="244"/>
      <c r="R697" s="244"/>
      <c r="S697" s="244"/>
      <c r="T697" s="245"/>
      <c r="U697" s="13"/>
      <c r="V697" s="13"/>
      <c r="W697" s="13"/>
      <c r="X697" s="13"/>
      <c r="Y697" s="13"/>
      <c r="Z697" s="13"/>
      <c r="AA697" s="13"/>
      <c r="AB697" s="13"/>
      <c r="AC697" s="13"/>
      <c r="AD697" s="13"/>
      <c r="AE697" s="13"/>
      <c r="AT697" s="246" t="s">
        <v>166</v>
      </c>
      <c r="AU697" s="246" t="s">
        <v>82</v>
      </c>
      <c r="AV697" s="13" t="s">
        <v>85</v>
      </c>
      <c r="AW697" s="13" t="s">
        <v>34</v>
      </c>
      <c r="AX697" s="13" t="s">
        <v>82</v>
      </c>
      <c r="AY697" s="246" t="s">
        <v>158</v>
      </c>
    </row>
    <row r="698" spans="1:65" s="2" customFormat="1" ht="21.75" customHeight="1">
      <c r="A698" s="38"/>
      <c r="B698" s="39"/>
      <c r="C698" s="219" t="s">
        <v>1156</v>
      </c>
      <c r="D698" s="219" t="s">
        <v>159</v>
      </c>
      <c r="E698" s="220" t="s">
        <v>1175</v>
      </c>
      <c r="F698" s="221" t="s">
        <v>1176</v>
      </c>
      <c r="G698" s="222" t="s">
        <v>162</v>
      </c>
      <c r="H698" s="223">
        <v>92</v>
      </c>
      <c r="I698" s="224"/>
      <c r="J698" s="225">
        <f>ROUND(I698*H698,2)</f>
        <v>0</v>
      </c>
      <c r="K698" s="221" t="s">
        <v>213</v>
      </c>
      <c r="L698" s="44"/>
      <c r="M698" s="226" t="s">
        <v>19</v>
      </c>
      <c r="N698" s="227" t="s">
        <v>45</v>
      </c>
      <c r="O698" s="84"/>
      <c r="P698" s="228">
        <f>O698*H698</f>
        <v>0</v>
      </c>
      <c r="Q698" s="228">
        <v>0</v>
      </c>
      <c r="R698" s="228">
        <f>Q698*H698</f>
        <v>0</v>
      </c>
      <c r="S698" s="228">
        <v>0</v>
      </c>
      <c r="T698" s="229">
        <f>S698*H698</f>
        <v>0</v>
      </c>
      <c r="U698" s="38"/>
      <c r="V698" s="38"/>
      <c r="W698" s="38"/>
      <c r="X698" s="38"/>
      <c r="Y698" s="38"/>
      <c r="Z698" s="38"/>
      <c r="AA698" s="38"/>
      <c r="AB698" s="38"/>
      <c r="AC698" s="38"/>
      <c r="AD698" s="38"/>
      <c r="AE698" s="38"/>
      <c r="AR698" s="230" t="s">
        <v>236</v>
      </c>
      <c r="AT698" s="230" t="s">
        <v>159</v>
      </c>
      <c r="AU698" s="230" t="s">
        <v>82</v>
      </c>
      <c r="AY698" s="17" t="s">
        <v>158</v>
      </c>
      <c r="BE698" s="231">
        <f>IF(N698="základní",J698,0)</f>
        <v>0</v>
      </c>
      <c r="BF698" s="231">
        <f>IF(N698="snížená",J698,0)</f>
        <v>0</v>
      </c>
      <c r="BG698" s="231">
        <f>IF(N698="zákl. přenesená",J698,0)</f>
        <v>0</v>
      </c>
      <c r="BH698" s="231">
        <f>IF(N698="sníž. přenesená",J698,0)</f>
        <v>0</v>
      </c>
      <c r="BI698" s="231">
        <f>IF(N698="nulová",J698,0)</f>
        <v>0</v>
      </c>
      <c r="BJ698" s="17" t="s">
        <v>82</v>
      </c>
      <c r="BK698" s="231">
        <f>ROUND(I698*H698,2)</f>
        <v>0</v>
      </c>
      <c r="BL698" s="17" t="s">
        <v>236</v>
      </c>
      <c r="BM698" s="230" t="s">
        <v>1177</v>
      </c>
    </row>
    <row r="699" spans="1:47" s="2" customFormat="1" ht="12">
      <c r="A699" s="38"/>
      <c r="B699" s="39"/>
      <c r="C699" s="40"/>
      <c r="D699" s="232" t="s">
        <v>165</v>
      </c>
      <c r="E699" s="40"/>
      <c r="F699" s="233" t="s">
        <v>1178</v>
      </c>
      <c r="G699" s="40"/>
      <c r="H699" s="40"/>
      <c r="I699" s="136"/>
      <c r="J699" s="40"/>
      <c r="K699" s="40"/>
      <c r="L699" s="44"/>
      <c r="M699" s="234"/>
      <c r="N699" s="235"/>
      <c r="O699" s="84"/>
      <c r="P699" s="84"/>
      <c r="Q699" s="84"/>
      <c r="R699" s="84"/>
      <c r="S699" s="84"/>
      <c r="T699" s="85"/>
      <c r="U699" s="38"/>
      <c r="V699" s="38"/>
      <c r="W699" s="38"/>
      <c r="X699" s="38"/>
      <c r="Y699" s="38"/>
      <c r="Z699" s="38"/>
      <c r="AA699" s="38"/>
      <c r="AB699" s="38"/>
      <c r="AC699" s="38"/>
      <c r="AD699" s="38"/>
      <c r="AE699" s="38"/>
      <c r="AT699" s="17" t="s">
        <v>165</v>
      </c>
      <c r="AU699" s="17" t="s">
        <v>82</v>
      </c>
    </row>
    <row r="700" spans="1:47" s="2" customFormat="1" ht="12">
      <c r="A700" s="38"/>
      <c r="B700" s="39"/>
      <c r="C700" s="40"/>
      <c r="D700" s="232" t="s">
        <v>216</v>
      </c>
      <c r="E700" s="40"/>
      <c r="F700" s="258" t="s">
        <v>1179</v>
      </c>
      <c r="G700" s="40"/>
      <c r="H700" s="40"/>
      <c r="I700" s="136"/>
      <c r="J700" s="40"/>
      <c r="K700" s="40"/>
      <c r="L700" s="44"/>
      <c r="M700" s="234"/>
      <c r="N700" s="235"/>
      <c r="O700" s="84"/>
      <c r="P700" s="84"/>
      <c r="Q700" s="84"/>
      <c r="R700" s="84"/>
      <c r="S700" s="84"/>
      <c r="T700" s="85"/>
      <c r="U700" s="38"/>
      <c r="V700" s="38"/>
      <c r="W700" s="38"/>
      <c r="X700" s="38"/>
      <c r="Y700" s="38"/>
      <c r="Z700" s="38"/>
      <c r="AA700" s="38"/>
      <c r="AB700" s="38"/>
      <c r="AC700" s="38"/>
      <c r="AD700" s="38"/>
      <c r="AE700" s="38"/>
      <c r="AT700" s="17" t="s">
        <v>216</v>
      </c>
      <c r="AU700" s="17" t="s">
        <v>82</v>
      </c>
    </row>
    <row r="701" spans="1:51" s="13" customFormat="1" ht="12">
      <c r="A701" s="13"/>
      <c r="B701" s="236"/>
      <c r="C701" s="237"/>
      <c r="D701" s="232" t="s">
        <v>166</v>
      </c>
      <c r="E701" s="238" t="s">
        <v>19</v>
      </c>
      <c r="F701" s="239" t="s">
        <v>1954</v>
      </c>
      <c r="G701" s="237"/>
      <c r="H701" s="240">
        <v>42</v>
      </c>
      <c r="I701" s="241"/>
      <c r="J701" s="237"/>
      <c r="K701" s="237"/>
      <c r="L701" s="242"/>
      <c r="M701" s="243"/>
      <c r="N701" s="244"/>
      <c r="O701" s="244"/>
      <c r="P701" s="244"/>
      <c r="Q701" s="244"/>
      <c r="R701" s="244"/>
      <c r="S701" s="244"/>
      <c r="T701" s="245"/>
      <c r="U701" s="13"/>
      <c r="V701" s="13"/>
      <c r="W701" s="13"/>
      <c r="X701" s="13"/>
      <c r="Y701" s="13"/>
      <c r="Z701" s="13"/>
      <c r="AA701" s="13"/>
      <c r="AB701" s="13"/>
      <c r="AC701" s="13"/>
      <c r="AD701" s="13"/>
      <c r="AE701" s="13"/>
      <c r="AT701" s="246" t="s">
        <v>166</v>
      </c>
      <c r="AU701" s="246" t="s">
        <v>82</v>
      </c>
      <c r="AV701" s="13" t="s">
        <v>85</v>
      </c>
      <c r="AW701" s="13" t="s">
        <v>34</v>
      </c>
      <c r="AX701" s="13" t="s">
        <v>74</v>
      </c>
      <c r="AY701" s="246" t="s">
        <v>158</v>
      </c>
    </row>
    <row r="702" spans="1:51" s="13" customFormat="1" ht="12">
      <c r="A702" s="13"/>
      <c r="B702" s="236"/>
      <c r="C702" s="237"/>
      <c r="D702" s="232" t="s">
        <v>166</v>
      </c>
      <c r="E702" s="238" t="s">
        <v>19</v>
      </c>
      <c r="F702" s="239" t="s">
        <v>1955</v>
      </c>
      <c r="G702" s="237"/>
      <c r="H702" s="240">
        <v>50</v>
      </c>
      <c r="I702" s="241"/>
      <c r="J702" s="237"/>
      <c r="K702" s="237"/>
      <c r="L702" s="242"/>
      <c r="M702" s="243"/>
      <c r="N702" s="244"/>
      <c r="O702" s="244"/>
      <c r="P702" s="244"/>
      <c r="Q702" s="244"/>
      <c r="R702" s="244"/>
      <c r="S702" s="244"/>
      <c r="T702" s="245"/>
      <c r="U702" s="13"/>
      <c r="V702" s="13"/>
      <c r="W702" s="13"/>
      <c r="X702" s="13"/>
      <c r="Y702" s="13"/>
      <c r="Z702" s="13"/>
      <c r="AA702" s="13"/>
      <c r="AB702" s="13"/>
      <c r="AC702" s="13"/>
      <c r="AD702" s="13"/>
      <c r="AE702" s="13"/>
      <c r="AT702" s="246" t="s">
        <v>166</v>
      </c>
      <c r="AU702" s="246" t="s">
        <v>82</v>
      </c>
      <c r="AV702" s="13" t="s">
        <v>85</v>
      </c>
      <c r="AW702" s="13" t="s">
        <v>34</v>
      </c>
      <c r="AX702" s="13" t="s">
        <v>74</v>
      </c>
      <c r="AY702" s="246" t="s">
        <v>158</v>
      </c>
    </row>
    <row r="703" spans="1:51" s="14" customFormat="1" ht="12">
      <c r="A703" s="14"/>
      <c r="B703" s="247"/>
      <c r="C703" s="248"/>
      <c r="D703" s="232" t="s">
        <v>166</v>
      </c>
      <c r="E703" s="249" t="s">
        <v>19</v>
      </c>
      <c r="F703" s="250" t="s">
        <v>175</v>
      </c>
      <c r="G703" s="248"/>
      <c r="H703" s="251">
        <v>92</v>
      </c>
      <c r="I703" s="252"/>
      <c r="J703" s="248"/>
      <c r="K703" s="248"/>
      <c r="L703" s="253"/>
      <c r="M703" s="254"/>
      <c r="N703" s="255"/>
      <c r="O703" s="255"/>
      <c r="P703" s="255"/>
      <c r="Q703" s="255"/>
      <c r="R703" s="255"/>
      <c r="S703" s="255"/>
      <c r="T703" s="256"/>
      <c r="U703" s="14"/>
      <c r="V703" s="14"/>
      <c r="W703" s="14"/>
      <c r="X703" s="14"/>
      <c r="Y703" s="14"/>
      <c r="Z703" s="14"/>
      <c r="AA703" s="14"/>
      <c r="AB703" s="14"/>
      <c r="AC703" s="14"/>
      <c r="AD703" s="14"/>
      <c r="AE703" s="14"/>
      <c r="AT703" s="257" t="s">
        <v>166</v>
      </c>
      <c r="AU703" s="257" t="s">
        <v>82</v>
      </c>
      <c r="AV703" s="14" t="s">
        <v>163</v>
      </c>
      <c r="AW703" s="14" t="s">
        <v>34</v>
      </c>
      <c r="AX703" s="14" t="s">
        <v>82</v>
      </c>
      <c r="AY703" s="257" t="s">
        <v>158</v>
      </c>
    </row>
    <row r="704" spans="1:65" s="2" customFormat="1" ht="21.75" customHeight="1">
      <c r="A704" s="38"/>
      <c r="B704" s="39"/>
      <c r="C704" s="219" t="s">
        <v>1161</v>
      </c>
      <c r="D704" s="219" t="s">
        <v>159</v>
      </c>
      <c r="E704" s="220" t="s">
        <v>1182</v>
      </c>
      <c r="F704" s="221" t="s">
        <v>1183</v>
      </c>
      <c r="G704" s="222" t="s">
        <v>162</v>
      </c>
      <c r="H704" s="223">
        <v>92</v>
      </c>
      <c r="I704" s="224"/>
      <c r="J704" s="225">
        <f>ROUND(I704*H704,2)</f>
        <v>0</v>
      </c>
      <c r="K704" s="221" t="s">
        <v>213</v>
      </c>
      <c r="L704" s="44"/>
      <c r="M704" s="226" t="s">
        <v>19</v>
      </c>
      <c r="N704" s="227" t="s">
        <v>45</v>
      </c>
      <c r="O704" s="84"/>
      <c r="P704" s="228">
        <f>O704*H704</f>
        <v>0</v>
      </c>
      <c r="Q704" s="228">
        <v>0</v>
      </c>
      <c r="R704" s="228">
        <f>Q704*H704</f>
        <v>0</v>
      </c>
      <c r="S704" s="228">
        <v>0</v>
      </c>
      <c r="T704" s="229">
        <f>S704*H704</f>
        <v>0</v>
      </c>
      <c r="U704" s="38"/>
      <c r="V704" s="38"/>
      <c r="W704" s="38"/>
      <c r="X704" s="38"/>
      <c r="Y704" s="38"/>
      <c r="Z704" s="38"/>
      <c r="AA704" s="38"/>
      <c r="AB704" s="38"/>
      <c r="AC704" s="38"/>
      <c r="AD704" s="38"/>
      <c r="AE704" s="38"/>
      <c r="AR704" s="230" t="s">
        <v>236</v>
      </c>
      <c r="AT704" s="230" t="s">
        <v>159</v>
      </c>
      <c r="AU704" s="230" t="s">
        <v>82</v>
      </c>
      <c r="AY704" s="17" t="s">
        <v>158</v>
      </c>
      <c r="BE704" s="231">
        <f>IF(N704="základní",J704,0)</f>
        <v>0</v>
      </c>
      <c r="BF704" s="231">
        <f>IF(N704="snížená",J704,0)</f>
        <v>0</v>
      </c>
      <c r="BG704" s="231">
        <f>IF(N704="zákl. přenesená",J704,0)</f>
        <v>0</v>
      </c>
      <c r="BH704" s="231">
        <f>IF(N704="sníž. přenesená",J704,0)</f>
        <v>0</v>
      </c>
      <c r="BI704" s="231">
        <f>IF(N704="nulová",J704,0)</f>
        <v>0</v>
      </c>
      <c r="BJ704" s="17" t="s">
        <v>82</v>
      </c>
      <c r="BK704" s="231">
        <f>ROUND(I704*H704,2)</f>
        <v>0</v>
      </c>
      <c r="BL704" s="17" t="s">
        <v>236</v>
      </c>
      <c r="BM704" s="230" t="s">
        <v>1184</v>
      </c>
    </row>
    <row r="705" spans="1:47" s="2" customFormat="1" ht="12">
      <c r="A705" s="38"/>
      <c r="B705" s="39"/>
      <c r="C705" s="40"/>
      <c r="D705" s="232" t="s">
        <v>165</v>
      </c>
      <c r="E705" s="40"/>
      <c r="F705" s="233" t="s">
        <v>1185</v>
      </c>
      <c r="G705" s="40"/>
      <c r="H705" s="40"/>
      <c r="I705" s="136"/>
      <c r="J705" s="40"/>
      <c r="K705" s="40"/>
      <c r="L705" s="44"/>
      <c r="M705" s="234"/>
      <c r="N705" s="235"/>
      <c r="O705" s="84"/>
      <c r="P705" s="84"/>
      <c r="Q705" s="84"/>
      <c r="R705" s="84"/>
      <c r="S705" s="84"/>
      <c r="T705" s="85"/>
      <c r="U705" s="38"/>
      <c r="V705" s="38"/>
      <c r="W705" s="38"/>
      <c r="X705" s="38"/>
      <c r="Y705" s="38"/>
      <c r="Z705" s="38"/>
      <c r="AA705" s="38"/>
      <c r="AB705" s="38"/>
      <c r="AC705" s="38"/>
      <c r="AD705" s="38"/>
      <c r="AE705" s="38"/>
      <c r="AT705" s="17" t="s">
        <v>165</v>
      </c>
      <c r="AU705" s="17" t="s">
        <v>82</v>
      </c>
    </row>
    <row r="706" spans="1:51" s="13" customFormat="1" ht="12">
      <c r="A706" s="13"/>
      <c r="B706" s="236"/>
      <c r="C706" s="237"/>
      <c r="D706" s="232" t="s">
        <v>166</v>
      </c>
      <c r="E706" s="238" t="s">
        <v>19</v>
      </c>
      <c r="F706" s="239" t="s">
        <v>1954</v>
      </c>
      <c r="G706" s="237"/>
      <c r="H706" s="240">
        <v>42</v>
      </c>
      <c r="I706" s="241"/>
      <c r="J706" s="237"/>
      <c r="K706" s="237"/>
      <c r="L706" s="242"/>
      <c r="M706" s="243"/>
      <c r="N706" s="244"/>
      <c r="O706" s="244"/>
      <c r="P706" s="244"/>
      <c r="Q706" s="244"/>
      <c r="R706" s="244"/>
      <c r="S706" s="244"/>
      <c r="T706" s="245"/>
      <c r="U706" s="13"/>
      <c r="V706" s="13"/>
      <c r="W706" s="13"/>
      <c r="X706" s="13"/>
      <c r="Y706" s="13"/>
      <c r="Z706" s="13"/>
      <c r="AA706" s="13"/>
      <c r="AB706" s="13"/>
      <c r="AC706" s="13"/>
      <c r="AD706" s="13"/>
      <c r="AE706" s="13"/>
      <c r="AT706" s="246" t="s">
        <v>166</v>
      </c>
      <c r="AU706" s="246" t="s">
        <v>82</v>
      </c>
      <c r="AV706" s="13" t="s">
        <v>85</v>
      </c>
      <c r="AW706" s="13" t="s">
        <v>34</v>
      </c>
      <c r="AX706" s="13" t="s">
        <v>74</v>
      </c>
      <c r="AY706" s="246" t="s">
        <v>158</v>
      </c>
    </row>
    <row r="707" spans="1:51" s="13" customFormat="1" ht="12">
      <c r="A707" s="13"/>
      <c r="B707" s="236"/>
      <c r="C707" s="237"/>
      <c r="D707" s="232" t="s">
        <v>166</v>
      </c>
      <c r="E707" s="238" t="s">
        <v>19</v>
      </c>
      <c r="F707" s="239" t="s">
        <v>1955</v>
      </c>
      <c r="G707" s="237"/>
      <c r="H707" s="240">
        <v>50</v>
      </c>
      <c r="I707" s="241"/>
      <c r="J707" s="237"/>
      <c r="K707" s="237"/>
      <c r="L707" s="242"/>
      <c r="M707" s="243"/>
      <c r="N707" s="244"/>
      <c r="O707" s="244"/>
      <c r="P707" s="244"/>
      <c r="Q707" s="244"/>
      <c r="R707" s="244"/>
      <c r="S707" s="244"/>
      <c r="T707" s="245"/>
      <c r="U707" s="13"/>
      <c r="V707" s="13"/>
      <c r="W707" s="13"/>
      <c r="X707" s="13"/>
      <c r="Y707" s="13"/>
      <c r="Z707" s="13"/>
      <c r="AA707" s="13"/>
      <c r="AB707" s="13"/>
      <c r="AC707" s="13"/>
      <c r="AD707" s="13"/>
      <c r="AE707" s="13"/>
      <c r="AT707" s="246" t="s">
        <v>166</v>
      </c>
      <c r="AU707" s="246" t="s">
        <v>82</v>
      </c>
      <c r="AV707" s="13" t="s">
        <v>85</v>
      </c>
      <c r="AW707" s="13" t="s">
        <v>34</v>
      </c>
      <c r="AX707" s="13" t="s">
        <v>74</v>
      </c>
      <c r="AY707" s="246" t="s">
        <v>158</v>
      </c>
    </row>
    <row r="708" spans="1:51" s="14" customFormat="1" ht="12">
      <c r="A708" s="14"/>
      <c r="B708" s="247"/>
      <c r="C708" s="248"/>
      <c r="D708" s="232" t="s">
        <v>166</v>
      </c>
      <c r="E708" s="249" t="s">
        <v>19</v>
      </c>
      <c r="F708" s="250" t="s">
        <v>175</v>
      </c>
      <c r="G708" s="248"/>
      <c r="H708" s="251">
        <v>92</v>
      </c>
      <c r="I708" s="252"/>
      <c r="J708" s="248"/>
      <c r="K708" s="248"/>
      <c r="L708" s="253"/>
      <c r="M708" s="254"/>
      <c r="N708" s="255"/>
      <c r="O708" s="255"/>
      <c r="P708" s="255"/>
      <c r="Q708" s="255"/>
      <c r="R708" s="255"/>
      <c r="S708" s="255"/>
      <c r="T708" s="256"/>
      <c r="U708" s="14"/>
      <c r="V708" s="14"/>
      <c r="W708" s="14"/>
      <c r="X708" s="14"/>
      <c r="Y708" s="14"/>
      <c r="Z708" s="14"/>
      <c r="AA708" s="14"/>
      <c r="AB708" s="14"/>
      <c r="AC708" s="14"/>
      <c r="AD708" s="14"/>
      <c r="AE708" s="14"/>
      <c r="AT708" s="257" t="s">
        <v>166</v>
      </c>
      <c r="AU708" s="257" t="s">
        <v>82</v>
      </c>
      <c r="AV708" s="14" t="s">
        <v>163</v>
      </c>
      <c r="AW708" s="14" t="s">
        <v>34</v>
      </c>
      <c r="AX708" s="14" t="s">
        <v>82</v>
      </c>
      <c r="AY708" s="257" t="s">
        <v>158</v>
      </c>
    </row>
    <row r="709" spans="1:65" s="2" customFormat="1" ht="21.75" customHeight="1">
      <c r="A709" s="38"/>
      <c r="B709" s="39"/>
      <c r="C709" s="219" t="s">
        <v>1165</v>
      </c>
      <c r="D709" s="219" t="s">
        <v>159</v>
      </c>
      <c r="E709" s="220" t="s">
        <v>1187</v>
      </c>
      <c r="F709" s="221" t="s">
        <v>1188</v>
      </c>
      <c r="G709" s="222" t="s">
        <v>162</v>
      </c>
      <c r="H709" s="223">
        <v>25</v>
      </c>
      <c r="I709" s="224"/>
      <c r="J709" s="225">
        <f>ROUND(I709*H709,2)</f>
        <v>0</v>
      </c>
      <c r="K709" s="221" t="s">
        <v>213</v>
      </c>
      <c r="L709" s="44"/>
      <c r="M709" s="226" t="s">
        <v>19</v>
      </c>
      <c r="N709" s="227" t="s">
        <v>45</v>
      </c>
      <c r="O709" s="84"/>
      <c r="P709" s="228">
        <f>O709*H709</f>
        <v>0</v>
      </c>
      <c r="Q709" s="228">
        <v>0</v>
      </c>
      <c r="R709" s="228">
        <f>Q709*H709</f>
        <v>0</v>
      </c>
      <c r="S709" s="228">
        <v>0</v>
      </c>
      <c r="T709" s="229">
        <f>S709*H709</f>
        <v>0</v>
      </c>
      <c r="U709" s="38"/>
      <c r="V709" s="38"/>
      <c r="W709" s="38"/>
      <c r="X709" s="38"/>
      <c r="Y709" s="38"/>
      <c r="Z709" s="38"/>
      <c r="AA709" s="38"/>
      <c r="AB709" s="38"/>
      <c r="AC709" s="38"/>
      <c r="AD709" s="38"/>
      <c r="AE709" s="38"/>
      <c r="AR709" s="230" t="s">
        <v>236</v>
      </c>
      <c r="AT709" s="230" t="s">
        <v>159</v>
      </c>
      <c r="AU709" s="230" t="s">
        <v>82</v>
      </c>
      <c r="AY709" s="17" t="s">
        <v>158</v>
      </c>
      <c r="BE709" s="231">
        <f>IF(N709="základní",J709,0)</f>
        <v>0</v>
      </c>
      <c r="BF709" s="231">
        <f>IF(N709="snížená",J709,0)</f>
        <v>0</v>
      </c>
      <c r="BG709" s="231">
        <f>IF(N709="zákl. přenesená",J709,0)</f>
        <v>0</v>
      </c>
      <c r="BH709" s="231">
        <f>IF(N709="sníž. přenesená",J709,0)</f>
        <v>0</v>
      </c>
      <c r="BI709" s="231">
        <f>IF(N709="nulová",J709,0)</f>
        <v>0</v>
      </c>
      <c r="BJ709" s="17" t="s">
        <v>82</v>
      </c>
      <c r="BK709" s="231">
        <f>ROUND(I709*H709,2)</f>
        <v>0</v>
      </c>
      <c r="BL709" s="17" t="s">
        <v>236</v>
      </c>
      <c r="BM709" s="230" t="s">
        <v>1189</v>
      </c>
    </row>
    <row r="710" spans="1:47" s="2" customFormat="1" ht="12">
      <c r="A710" s="38"/>
      <c r="B710" s="39"/>
      <c r="C710" s="40"/>
      <c r="D710" s="232" t="s">
        <v>165</v>
      </c>
      <c r="E710" s="40"/>
      <c r="F710" s="233" t="s">
        <v>1190</v>
      </c>
      <c r="G710" s="40"/>
      <c r="H710" s="40"/>
      <c r="I710" s="136"/>
      <c r="J710" s="40"/>
      <c r="K710" s="40"/>
      <c r="L710" s="44"/>
      <c r="M710" s="234"/>
      <c r="N710" s="235"/>
      <c r="O710" s="84"/>
      <c r="P710" s="84"/>
      <c r="Q710" s="84"/>
      <c r="R710" s="84"/>
      <c r="S710" s="84"/>
      <c r="T710" s="85"/>
      <c r="U710" s="38"/>
      <c r="V710" s="38"/>
      <c r="W710" s="38"/>
      <c r="X710" s="38"/>
      <c r="Y710" s="38"/>
      <c r="Z710" s="38"/>
      <c r="AA710" s="38"/>
      <c r="AB710" s="38"/>
      <c r="AC710" s="38"/>
      <c r="AD710" s="38"/>
      <c r="AE710" s="38"/>
      <c r="AT710" s="17" t="s">
        <v>165</v>
      </c>
      <c r="AU710" s="17" t="s">
        <v>82</v>
      </c>
    </row>
    <row r="711" spans="1:47" s="2" customFormat="1" ht="12">
      <c r="A711" s="38"/>
      <c r="B711" s="39"/>
      <c r="C711" s="40"/>
      <c r="D711" s="232" t="s">
        <v>216</v>
      </c>
      <c r="E711" s="40"/>
      <c r="F711" s="258" t="s">
        <v>1179</v>
      </c>
      <c r="G711" s="40"/>
      <c r="H711" s="40"/>
      <c r="I711" s="136"/>
      <c r="J711" s="40"/>
      <c r="K711" s="40"/>
      <c r="L711" s="44"/>
      <c r="M711" s="234"/>
      <c r="N711" s="235"/>
      <c r="O711" s="84"/>
      <c r="P711" s="84"/>
      <c r="Q711" s="84"/>
      <c r="R711" s="84"/>
      <c r="S711" s="84"/>
      <c r="T711" s="85"/>
      <c r="U711" s="38"/>
      <c r="V711" s="38"/>
      <c r="W711" s="38"/>
      <c r="X711" s="38"/>
      <c r="Y711" s="38"/>
      <c r="Z711" s="38"/>
      <c r="AA711" s="38"/>
      <c r="AB711" s="38"/>
      <c r="AC711" s="38"/>
      <c r="AD711" s="38"/>
      <c r="AE711" s="38"/>
      <c r="AT711" s="17" t="s">
        <v>216</v>
      </c>
      <c r="AU711" s="17" t="s">
        <v>82</v>
      </c>
    </row>
    <row r="712" spans="1:51" s="13" customFormat="1" ht="12">
      <c r="A712" s="13"/>
      <c r="B712" s="236"/>
      <c r="C712" s="237"/>
      <c r="D712" s="232" t="s">
        <v>166</v>
      </c>
      <c r="E712" s="238" t="s">
        <v>19</v>
      </c>
      <c r="F712" s="239" t="s">
        <v>1956</v>
      </c>
      <c r="G712" s="237"/>
      <c r="H712" s="240">
        <v>10</v>
      </c>
      <c r="I712" s="241"/>
      <c r="J712" s="237"/>
      <c r="K712" s="237"/>
      <c r="L712" s="242"/>
      <c r="M712" s="243"/>
      <c r="N712" s="244"/>
      <c r="O712" s="244"/>
      <c r="P712" s="244"/>
      <c r="Q712" s="244"/>
      <c r="R712" s="244"/>
      <c r="S712" s="244"/>
      <c r="T712" s="245"/>
      <c r="U712" s="13"/>
      <c r="V712" s="13"/>
      <c r="W712" s="13"/>
      <c r="X712" s="13"/>
      <c r="Y712" s="13"/>
      <c r="Z712" s="13"/>
      <c r="AA712" s="13"/>
      <c r="AB712" s="13"/>
      <c r="AC712" s="13"/>
      <c r="AD712" s="13"/>
      <c r="AE712" s="13"/>
      <c r="AT712" s="246" t="s">
        <v>166</v>
      </c>
      <c r="AU712" s="246" t="s">
        <v>82</v>
      </c>
      <c r="AV712" s="13" t="s">
        <v>85</v>
      </c>
      <c r="AW712" s="13" t="s">
        <v>34</v>
      </c>
      <c r="AX712" s="13" t="s">
        <v>74</v>
      </c>
      <c r="AY712" s="246" t="s">
        <v>158</v>
      </c>
    </row>
    <row r="713" spans="1:51" s="13" customFormat="1" ht="12">
      <c r="A713" s="13"/>
      <c r="B713" s="236"/>
      <c r="C713" s="237"/>
      <c r="D713" s="232" t="s">
        <v>166</v>
      </c>
      <c r="E713" s="238" t="s">
        <v>19</v>
      </c>
      <c r="F713" s="239" t="s">
        <v>1957</v>
      </c>
      <c r="G713" s="237"/>
      <c r="H713" s="240">
        <v>15</v>
      </c>
      <c r="I713" s="241"/>
      <c r="J713" s="237"/>
      <c r="K713" s="237"/>
      <c r="L713" s="242"/>
      <c r="M713" s="243"/>
      <c r="N713" s="244"/>
      <c r="O713" s="244"/>
      <c r="P713" s="244"/>
      <c r="Q713" s="244"/>
      <c r="R713" s="244"/>
      <c r="S713" s="244"/>
      <c r="T713" s="245"/>
      <c r="U713" s="13"/>
      <c r="V713" s="13"/>
      <c r="W713" s="13"/>
      <c r="X713" s="13"/>
      <c r="Y713" s="13"/>
      <c r="Z713" s="13"/>
      <c r="AA713" s="13"/>
      <c r="AB713" s="13"/>
      <c r="AC713" s="13"/>
      <c r="AD713" s="13"/>
      <c r="AE713" s="13"/>
      <c r="AT713" s="246" t="s">
        <v>166</v>
      </c>
      <c r="AU713" s="246" t="s">
        <v>82</v>
      </c>
      <c r="AV713" s="13" t="s">
        <v>85</v>
      </c>
      <c r="AW713" s="13" t="s">
        <v>34</v>
      </c>
      <c r="AX713" s="13" t="s">
        <v>74</v>
      </c>
      <c r="AY713" s="246" t="s">
        <v>158</v>
      </c>
    </row>
    <row r="714" spans="1:51" s="14" customFormat="1" ht="12">
      <c r="A714" s="14"/>
      <c r="B714" s="247"/>
      <c r="C714" s="248"/>
      <c r="D714" s="232" t="s">
        <v>166</v>
      </c>
      <c r="E714" s="249" t="s">
        <v>19</v>
      </c>
      <c r="F714" s="250" t="s">
        <v>175</v>
      </c>
      <c r="G714" s="248"/>
      <c r="H714" s="251">
        <v>25</v>
      </c>
      <c r="I714" s="252"/>
      <c r="J714" s="248"/>
      <c r="K714" s="248"/>
      <c r="L714" s="253"/>
      <c r="M714" s="254"/>
      <c r="N714" s="255"/>
      <c r="O714" s="255"/>
      <c r="P714" s="255"/>
      <c r="Q714" s="255"/>
      <c r="R714" s="255"/>
      <c r="S714" s="255"/>
      <c r="T714" s="256"/>
      <c r="U714" s="14"/>
      <c r="V714" s="14"/>
      <c r="W714" s="14"/>
      <c r="X714" s="14"/>
      <c r="Y714" s="14"/>
      <c r="Z714" s="14"/>
      <c r="AA714" s="14"/>
      <c r="AB714" s="14"/>
      <c r="AC714" s="14"/>
      <c r="AD714" s="14"/>
      <c r="AE714" s="14"/>
      <c r="AT714" s="257" t="s">
        <v>166</v>
      </c>
      <c r="AU714" s="257" t="s">
        <v>82</v>
      </c>
      <c r="AV714" s="14" t="s">
        <v>163</v>
      </c>
      <c r="AW714" s="14" t="s">
        <v>34</v>
      </c>
      <c r="AX714" s="14" t="s">
        <v>82</v>
      </c>
      <c r="AY714" s="257" t="s">
        <v>158</v>
      </c>
    </row>
    <row r="715" spans="1:65" s="2" customFormat="1" ht="21.75" customHeight="1">
      <c r="A715" s="38"/>
      <c r="B715" s="39"/>
      <c r="C715" s="219" t="s">
        <v>1169</v>
      </c>
      <c r="D715" s="219" t="s">
        <v>159</v>
      </c>
      <c r="E715" s="220" t="s">
        <v>1193</v>
      </c>
      <c r="F715" s="221" t="s">
        <v>1194</v>
      </c>
      <c r="G715" s="222" t="s">
        <v>162</v>
      </c>
      <c r="H715" s="223">
        <v>25</v>
      </c>
      <c r="I715" s="224"/>
      <c r="J715" s="225">
        <f>ROUND(I715*H715,2)</f>
        <v>0</v>
      </c>
      <c r="K715" s="221" t="s">
        <v>213</v>
      </c>
      <c r="L715" s="44"/>
      <c r="M715" s="226" t="s">
        <v>19</v>
      </c>
      <c r="N715" s="227" t="s">
        <v>45</v>
      </c>
      <c r="O715" s="84"/>
      <c r="P715" s="228">
        <f>O715*H715</f>
        <v>0</v>
      </c>
      <c r="Q715" s="228">
        <v>0</v>
      </c>
      <c r="R715" s="228">
        <f>Q715*H715</f>
        <v>0</v>
      </c>
      <c r="S715" s="228">
        <v>0</v>
      </c>
      <c r="T715" s="229">
        <f>S715*H715</f>
        <v>0</v>
      </c>
      <c r="U715" s="38"/>
      <c r="V715" s="38"/>
      <c r="W715" s="38"/>
      <c r="X715" s="38"/>
      <c r="Y715" s="38"/>
      <c r="Z715" s="38"/>
      <c r="AA715" s="38"/>
      <c r="AB715" s="38"/>
      <c r="AC715" s="38"/>
      <c r="AD715" s="38"/>
      <c r="AE715" s="38"/>
      <c r="AR715" s="230" t="s">
        <v>236</v>
      </c>
      <c r="AT715" s="230" t="s">
        <v>159</v>
      </c>
      <c r="AU715" s="230" t="s">
        <v>82</v>
      </c>
      <c r="AY715" s="17" t="s">
        <v>158</v>
      </c>
      <c r="BE715" s="231">
        <f>IF(N715="základní",J715,0)</f>
        <v>0</v>
      </c>
      <c r="BF715" s="231">
        <f>IF(N715="snížená",J715,0)</f>
        <v>0</v>
      </c>
      <c r="BG715" s="231">
        <f>IF(N715="zákl. přenesená",J715,0)</f>
        <v>0</v>
      </c>
      <c r="BH715" s="231">
        <f>IF(N715="sníž. přenesená",J715,0)</f>
        <v>0</v>
      </c>
      <c r="BI715" s="231">
        <f>IF(N715="nulová",J715,0)</f>
        <v>0</v>
      </c>
      <c r="BJ715" s="17" t="s">
        <v>82</v>
      </c>
      <c r="BK715" s="231">
        <f>ROUND(I715*H715,2)</f>
        <v>0</v>
      </c>
      <c r="BL715" s="17" t="s">
        <v>236</v>
      </c>
      <c r="BM715" s="230" t="s">
        <v>1195</v>
      </c>
    </row>
    <row r="716" spans="1:47" s="2" customFormat="1" ht="12">
      <c r="A716" s="38"/>
      <c r="B716" s="39"/>
      <c r="C716" s="40"/>
      <c r="D716" s="232" t="s">
        <v>165</v>
      </c>
      <c r="E716" s="40"/>
      <c r="F716" s="233" t="s">
        <v>1196</v>
      </c>
      <c r="G716" s="40"/>
      <c r="H716" s="40"/>
      <c r="I716" s="136"/>
      <c r="J716" s="40"/>
      <c r="K716" s="40"/>
      <c r="L716" s="44"/>
      <c r="M716" s="234"/>
      <c r="N716" s="235"/>
      <c r="O716" s="84"/>
      <c r="P716" s="84"/>
      <c r="Q716" s="84"/>
      <c r="R716" s="84"/>
      <c r="S716" s="84"/>
      <c r="T716" s="85"/>
      <c r="U716" s="38"/>
      <c r="V716" s="38"/>
      <c r="W716" s="38"/>
      <c r="X716" s="38"/>
      <c r="Y716" s="38"/>
      <c r="Z716" s="38"/>
      <c r="AA716" s="38"/>
      <c r="AB716" s="38"/>
      <c r="AC716" s="38"/>
      <c r="AD716" s="38"/>
      <c r="AE716" s="38"/>
      <c r="AT716" s="17" t="s">
        <v>165</v>
      </c>
      <c r="AU716" s="17" t="s">
        <v>82</v>
      </c>
    </row>
    <row r="717" spans="1:51" s="13" customFormat="1" ht="12">
      <c r="A717" s="13"/>
      <c r="B717" s="236"/>
      <c r="C717" s="237"/>
      <c r="D717" s="232" t="s">
        <v>166</v>
      </c>
      <c r="E717" s="238" t="s">
        <v>19</v>
      </c>
      <c r="F717" s="239" t="s">
        <v>1956</v>
      </c>
      <c r="G717" s="237"/>
      <c r="H717" s="240">
        <v>10</v>
      </c>
      <c r="I717" s="241"/>
      <c r="J717" s="237"/>
      <c r="K717" s="237"/>
      <c r="L717" s="242"/>
      <c r="M717" s="243"/>
      <c r="N717" s="244"/>
      <c r="O717" s="244"/>
      <c r="P717" s="244"/>
      <c r="Q717" s="244"/>
      <c r="R717" s="244"/>
      <c r="S717" s="244"/>
      <c r="T717" s="245"/>
      <c r="U717" s="13"/>
      <c r="V717" s="13"/>
      <c r="W717" s="13"/>
      <c r="X717" s="13"/>
      <c r="Y717" s="13"/>
      <c r="Z717" s="13"/>
      <c r="AA717" s="13"/>
      <c r="AB717" s="13"/>
      <c r="AC717" s="13"/>
      <c r="AD717" s="13"/>
      <c r="AE717" s="13"/>
      <c r="AT717" s="246" t="s">
        <v>166</v>
      </c>
      <c r="AU717" s="246" t="s">
        <v>82</v>
      </c>
      <c r="AV717" s="13" t="s">
        <v>85</v>
      </c>
      <c r="AW717" s="13" t="s">
        <v>34</v>
      </c>
      <c r="AX717" s="13" t="s">
        <v>74</v>
      </c>
      <c r="AY717" s="246" t="s">
        <v>158</v>
      </c>
    </row>
    <row r="718" spans="1:51" s="13" customFormat="1" ht="12">
      <c r="A718" s="13"/>
      <c r="B718" s="236"/>
      <c r="C718" s="237"/>
      <c r="D718" s="232" t="s">
        <v>166</v>
      </c>
      <c r="E718" s="238" t="s">
        <v>19</v>
      </c>
      <c r="F718" s="239" t="s">
        <v>1957</v>
      </c>
      <c r="G718" s="237"/>
      <c r="H718" s="240">
        <v>15</v>
      </c>
      <c r="I718" s="241"/>
      <c r="J718" s="237"/>
      <c r="K718" s="237"/>
      <c r="L718" s="242"/>
      <c r="M718" s="243"/>
      <c r="N718" s="244"/>
      <c r="O718" s="244"/>
      <c r="P718" s="244"/>
      <c r="Q718" s="244"/>
      <c r="R718" s="244"/>
      <c r="S718" s="244"/>
      <c r="T718" s="245"/>
      <c r="U718" s="13"/>
      <c r="V718" s="13"/>
      <c r="W718" s="13"/>
      <c r="X718" s="13"/>
      <c r="Y718" s="13"/>
      <c r="Z718" s="13"/>
      <c r="AA718" s="13"/>
      <c r="AB718" s="13"/>
      <c r="AC718" s="13"/>
      <c r="AD718" s="13"/>
      <c r="AE718" s="13"/>
      <c r="AT718" s="246" t="s">
        <v>166</v>
      </c>
      <c r="AU718" s="246" t="s">
        <v>82</v>
      </c>
      <c r="AV718" s="13" t="s">
        <v>85</v>
      </c>
      <c r="AW718" s="13" t="s">
        <v>34</v>
      </c>
      <c r="AX718" s="13" t="s">
        <v>74</v>
      </c>
      <c r="AY718" s="246" t="s">
        <v>158</v>
      </c>
    </row>
    <row r="719" spans="1:51" s="14" customFormat="1" ht="12">
      <c r="A719" s="14"/>
      <c r="B719" s="247"/>
      <c r="C719" s="248"/>
      <c r="D719" s="232" t="s">
        <v>166</v>
      </c>
      <c r="E719" s="249" t="s">
        <v>19</v>
      </c>
      <c r="F719" s="250" t="s">
        <v>175</v>
      </c>
      <c r="G719" s="248"/>
      <c r="H719" s="251">
        <v>25</v>
      </c>
      <c r="I719" s="252"/>
      <c r="J719" s="248"/>
      <c r="K719" s="248"/>
      <c r="L719" s="253"/>
      <c r="M719" s="254"/>
      <c r="N719" s="255"/>
      <c r="O719" s="255"/>
      <c r="P719" s="255"/>
      <c r="Q719" s="255"/>
      <c r="R719" s="255"/>
      <c r="S719" s="255"/>
      <c r="T719" s="256"/>
      <c r="U719" s="14"/>
      <c r="V719" s="14"/>
      <c r="W719" s="14"/>
      <c r="X719" s="14"/>
      <c r="Y719" s="14"/>
      <c r="Z719" s="14"/>
      <c r="AA719" s="14"/>
      <c r="AB719" s="14"/>
      <c r="AC719" s="14"/>
      <c r="AD719" s="14"/>
      <c r="AE719" s="14"/>
      <c r="AT719" s="257" t="s">
        <v>166</v>
      </c>
      <c r="AU719" s="257" t="s">
        <v>82</v>
      </c>
      <c r="AV719" s="14" t="s">
        <v>163</v>
      </c>
      <c r="AW719" s="14" t="s">
        <v>34</v>
      </c>
      <c r="AX719" s="14" t="s">
        <v>82</v>
      </c>
      <c r="AY719" s="257" t="s">
        <v>158</v>
      </c>
    </row>
    <row r="720" spans="1:65" s="2" customFormat="1" ht="21.75" customHeight="1">
      <c r="A720" s="38"/>
      <c r="B720" s="39"/>
      <c r="C720" s="219" t="s">
        <v>1174</v>
      </c>
      <c r="D720" s="219" t="s">
        <v>159</v>
      </c>
      <c r="E720" s="220" t="s">
        <v>1464</v>
      </c>
      <c r="F720" s="221" t="s">
        <v>1465</v>
      </c>
      <c r="G720" s="222" t="s">
        <v>1035</v>
      </c>
      <c r="H720" s="223">
        <v>40.88</v>
      </c>
      <c r="I720" s="224"/>
      <c r="J720" s="225">
        <f>ROUND(I720*H720,2)</f>
        <v>0</v>
      </c>
      <c r="K720" s="221" t="s">
        <v>213</v>
      </c>
      <c r="L720" s="44"/>
      <c r="M720" s="226" t="s">
        <v>19</v>
      </c>
      <c r="N720" s="227" t="s">
        <v>45</v>
      </c>
      <c r="O720" s="84"/>
      <c r="P720" s="228">
        <f>O720*H720</f>
        <v>0</v>
      </c>
      <c r="Q720" s="228">
        <v>0</v>
      </c>
      <c r="R720" s="228">
        <f>Q720*H720</f>
        <v>0</v>
      </c>
      <c r="S720" s="228">
        <v>0</v>
      </c>
      <c r="T720" s="229">
        <f>S720*H720</f>
        <v>0</v>
      </c>
      <c r="U720" s="38"/>
      <c r="V720" s="38"/>
      <c r="W720" s="38"/>
      <c r="X720" s="38"/>
      <c r="Y720" s="38"/>
      <c r="Z720" s="38"/>
      <c r="AA720" s="38"/>
      <c r="AB720" s="38"/>
      <c r="AC720" s="38"/>
      <c r="AD720" s="38"/>
      <c r="AE720" s="38"/>
      <c r="AR720" s="230" t="s">
        <v>236</v>
      </c>
      <c r="AT720" s="230" t="s">
        <v>159</v>
      </c>
      <c r="AU720" s="230" t="s">
        <v>82</v>
      </c>
      <c r="AY720" s="17" t="s">
        <v>158</v>
      </c>
      <c r="BE720" s="231">
        <f>IF(N720="základní",J720,0)</f>
        <v>0</v>
      </c>
      <c r="BF720" s="231">
        <f>IF(N720="snížená",J720,0)</f>
        <v>0</v>
      </c>
      <c r="BG720" s="231">
        <f>IF(N720="zákl. přenesená",J720,0)</f>
        <v>0</v>
      </c>
      <c r="BH720" s="231">
        <f>IF(N720="sníž. přenesená",J720,0)</f>
        <v>0</v>
      </c>
      <c r="BI720" s="231">
        <f>IF(N720="nulová",J720,0)</f>
        <v>0</v>
      </c>
      <c r="BJ720" s="17" t="s">
        <v>82</v>
      </c>
      <c r="BK720" s="231">
        <f>ROUND(I720*H720,2)</f>
        <v>0</v>
      </c>
      <c r="BL720" s="17" t="s">
        <v>236</v>
      </c>
      <c r="BM720" s="230" t="s">
        <v>1466</v>
      </c>
    </row>
    <row r="721" spans="1:47" s="2" customFormat="1" ht="12">
      <c r="A721" s="38"/>
      <c r="B721" s="39"/>
      <c r="C721" s="40"/>
      <c r="D721" s="232" t="s">
        <v>165</v>
      </c>
      <c r="E721" s="40"/>
      <c r="F721" s="233" t="s">
        <v>1465</v>
      </c>
      <c r="G721" s="40"/>
      <c r="H721" s="40"/>
      <c r="I721" s="136"/>
      <c r="J721" s="40"/>
      <c r="K721" s="40"/>
      <c r="L721" s="44"/>
      <c r="M721" s="234"/>
      <c r="N721" s="235"/>
      <c r="O721" s="84"/>
      <c r="P721" s="84"/>
      <c r="Q721" s="84"/>
      <c r="R721" s="84"/>
      <c r="S721" s="84"/>
      <c r="T721" s="85"/>
      <c r="U721" s="38"/>
      <c r="V721" s="38"/>
      <c r="W721" s="38"/>
      <c r="X721" s="38"/>
      <c r="Y721" s="38"/>
      <c r="Z721" s="38"/>
      <c r="AA721" s="38"/>
      <c r="AB721" s="38"/>
      <c r="AC721" s="38"/>
      <c r="AD721" s="38"/>
      <c r="AE721" s="38"/>
      <c r="AT721" s="17" t="s">
        <v>165</v>
      </c>
      <c r="AU721" s="17" t="s">
        <v>82</v>
      </c>
    </row>
    <row r="722" spans="1:51" s="13" customFormat="1" ht="12">
      <c r="A722" s="13"/>
      <c r="B722" s="236"/>
      <c r="C722" s="237"/>
      <c r="D722" s="232" t="s">
        <v>166</v>
      </c>
      <c r="E722" s="238" t="s">
        <v>19</v>
      </c>
      <c r="F722" s="239" t="s">
        <v>1958</v>
      </c>
      <c r="G722" s="237"/>
      <c r="H722" s="240">
        <v>18.48</v>
      </c>
      <c r="I722" s="241"/>
      <c r="J722" s="237"/>
      <c r="K722" s="237"/>
      <c r="L722" s="242"/>
      <c r="M722" s="243"/>
      <c r="N722" s="244"/>
      <c r="O722" s="244"/>
      <c r="P722" s="244"/>
      <c r="Q722" s="244"/>
      <c r="R722" s="244"/>
      <c r="S722" s="244"/>
      <c r="T722" s="245"/>
      <c r="U722" s="13"/>
      <c r="V722" s="13"/>
      <c r="W722" s="13"/>
      <c r="X722" s="13"/>
      <c r="Y722" s="13"/>
      <c r="Z722" s="13"/>
      <c r="AA722" s="13"/>
      <c r="AB722" s="13"/>
      <c r="AC722" s="13"/>
      <c r="AD722" s="13"/>
      <c r="AE722" s="13"/>
      <c r="AT722" s="246" t="s">
        <v>166</v>
      </c>
      <c r="AU722" s="246" t="s">
        <v>82</v>
      </c>
      <c r="AV722" s="13" t="s">
        <v>85</v>
      </c>
      <c r="AW722" s="13" t="s">
        <v>34</v>
      </c>
      <c r="AX722" s="13" t="s">
        <v>74</v>
      </c>
      <c r="AY722" s="246" t="s">
        <v>158</v>
      </c>
    </row>
    <row r="723" spans="1:51" s="13" customFormat="1" ht="12">
      <c r="A723" s="13"/>
      <c r="B723" s="236"/>
      <c r="C723" s="237"/>
      <c r="D723" s="232" t="s">
        <v>166</v>
      </c>
      <c r="E723" s="238" t="s">
        <v>19</v>
      </c>
      <c r="F723" s="239" t="s">
        <v>1959</v>
      </c>
      <c r="G723" s="237"/>
      <c r="H723" s="240">
        <v>16.8</v>
      </c>
      <c r="I723" s="241"/>
      <c r="J723" s="237"/>
      <c r="K723" s="237"/>
      <c r="L723" s="242"/>
      <c r="M723" s="243"/>
      <c r="N723" s="244"/>
      <c r="O723" s="244"/>
      <c r="P723" s="244"/>
      <c r="Q723" s="244"/>
      <c r="R723" s="244"/>
      <c r="S723" s="244"/>
      <c r="T723" s="245"/>
      <c r="U723" s="13"/>
      <c r="V723" s="13"/>
      <c r="W723" s="13"/>
      <c r="X723" s="13"/>
      <c r="Y723" s="13"/>
      <c r="Z723" s="13"/>
      <c r="AA723" s="13"/>
      <c r="AB723" s="13"/>
      <c r="AC723" s="13"/>
      <c r="AD723" s="13"/>
      <c r="AE723" s="13"/>
      <c r="AT723" s="246" t="s">
        <v>166</v>
      </c>
      <c r="AU723" s="246" t="s">
        <v>82</v>
      </c>
      <c r="AV723" s="13" t="s">
        <v>85</v>
      </c>
      <c r="AW723" s="13" t="s">
        <v>34</v>
      </c>
      <c r="AX723" s="13" t="s">
        <v>74</v>
      </c>
      <c r="AY723" s="246" t="s">
        <v>158</v>
      </c>
    </row>
    <row r="724" spans="1:51" s="13" customFormat="1" ht="12">
      <c r="A724" s="13"/>
      <c r="B724" s="236"/>
      <c r="C724" s="237"/>
      <c r="D724" s="232" t="s">
        <v>166</v>
      </c>
      <c r="E724" s="238" t="s">
        <v>19</v>
      </c>
      <c r="F724" s="239" t="s">
        <v>1960</v>
      </c>
      <c r="G724" s="237"/>
      <c r="H724" s="240">
        <v>5.6</v>
      </c>
      <c r="I724" s="241"/>
      <c r="J724" s="237"/>
      <c r="K724" s="237"/>
      <c r="L724" s="242"/>
      <c r="M724" s="243"/>
      <c r="N724" s="244"/>
      <c r="O724" s="244"/>
      <c r="P724" s="244"/>
      <c r="Q724" s="244"/>
      <c r="R724" s="244"/>
      <c r="S724" s="244"/>
      <c r="T724" s="245"/>
      <c r="U724" s="13"/>
      <c r="V724" s="13"/>
      <c r="W724" s="13"/>
      <c r="X724" s="13"/>
      <c r="Y724" s="13"/>
      <c r="Z724" s="13"/>
      <c r="AA724" s="13"/>
      <c r="AB724" s="13"/>
      <c r="AC724" s="13"/>
      <c r="AD724" s="13"/>
      <c r="AE724" s="13"/>
      <c r="AT724" s="246" t="s">
        <v>166</v>
      </c>
      <c r="AU724" s="246" t="s">
        <v>82</v>
      </c>
      <c r="AV724" s="13" t="s">
        <v>85</v>
      </c>
      <c r="AW724" s="13" t="s">
        <v>34</v>
      </c>
      <c r="AX724" s="13" t="s">
        <v>74</v>
      </c>
      <c r="AY724" s="246" t="s">
        <v>158</v>
      </c>
    </row>
    <row r="725" spans="1:51" s="14" customFormat="1" ht="12">
      <c r="A725" s="14"/>
      <c r="B725" s="247"/>
      <c r="C725" s="248"/>
      <c r="D725" s="232" t="s">
        <v>166</v>
      </c>
      <c r="E725" s="249" t="s">
        <v>19</v>
      </c>
      <c r="F725" s="250" t="s">
        <v>175</v>
      </c>
      <c r="G725" s="248"/>
      <c r="H725" s="251">
        <v>40.88</v>
      </c>
      <c r="I725" s="252"/>
      <c r="J725" s="248"/>
      <c r="K725" s="248"/>
      <c r="L725" s="253"/>
      <c r="M725" s="254"/>
      <c r="N725" s="255"/>
      <c r="O725" s="255"/>
      <c r="P725" s="255"/>
      <c r="Q725" s="255"/>
      <c r="R725" s="255"/>
      <c r="S725" s="255"/>
      <c r="T725" s="256"/>
      <c r="U725" s="14"/>
      <c r="V725" s="14"/>
      <c r="W725" s="14"/>
      <c r="X725" s="14"/>
      <c r="Y725" s="14"/>
      <c r="Z725" s="14"/>
      <c r="AA725" s="14"/>
      <c r="AB725" s="14"/>
      <c r="AC725" s="14"/>
      <c r="AD725" s="14"/>
      <c r="AE725" s="14"/>
      <c r="AT725" s="257" t="s">
        <v>166</v>
      </c>
      <c r="AU725" s="257" t="s">
        <v>82</v>
      </c>
      <c r="AV725" s="14" t="s">
        <v>163</v>
      </c>
      <c r="AW725" s="14" t="s">
        <v>34</v>
      </c>
      <c r="AX725" s="14" t="s">
        <v>82</v>
      </c>
      <c r="AY725" s="257" t="s">
        <v>158</v>
      </c>
    </row>
    <row r="726" spans="1:65" s="2" customFormat="1" ht="21.75" customHeight="1">
      <c r="A726" s="38"/>
      <c r="B726" s="39"/>
      <c r="C726" s="219" t="s">
        <v>1181</v>
      </c>
      <c r="D726" s="219" t="s">
        <v>159</v>
      </c>
      <c r="E726" s="220" t="s">
        <v>1468</v>
      </c>
      <c r="F726" s="221" t="s">
        <v>1469</v>
      </c>
      <c r="G726" s="222" t="s">
        <v>1035</v>
      </c>
      <c r="H726" s="223">
        <v>40.88</v>
      </c>
      <c r="I726" s="224"/>
      <c r="J726" s="225">
        <f>ROUND(I726*H726,2)</f>
        <v>0</v>
      </c>
      <c r="K726" s="221" t="s">
        <v>213</v>
      </c>
      <c r="L726" s="44"/>
      <c r="M726" s="226" t="s">
        <v>19</v>
      </c>
      <c r="N726" s="227" t="s">
        <v>45</v>
      </c>
      <c r="O726" s="84"/>
      <c r="P726" s="228">
        <f>O726*H726</f>
        <v>0</v>
      </c>
      <c r="Q726" s="228">
        <v>0</v>
      </c>
      <c r="R726" s="228">
        <f>Q726*H726</f>
        <v>0</v>
      </c>
      <c r="S726" s="228">
        <v>0</v>
      </c>
      <c r="T726" s="229">
        <f>S726*H726</f>
        <v>0</v>
      </c>
      <c r="U726" s="38"/>
      <c r="V726" s="38"/>
      <c r="W726" s="38"/>
      <c r="X726" s="38"/>
      <c r="Y726" s="38"/>
      <c r="Z726" s="38"/>
      <c r="AA726" s="38"/>
      <c r="AB726" s="38"/>
      <c r="AC726" s="38"/>
      <c r="AD726" s="38"/>
      <c r="AE726" s="38"/>
      <c r="AR726" s="230" t="s">
        <v>236</v>
      </c>
      <c r="AT726" s="230" t="s">
        <v>159</v>
      </c>
      <c r="AU726" s="230" t="s">
        <v>82</v>
      </c>
      <c r="AY726" s="17" t="s">
        <v>158</v>
      </c>
      <c r="BE726" s="231">
        <f>IF(N726="základní",J726,0)</f>
        <v>0</v>
      </c>
      <c r="BF726" s="231">
        <f>IF(N726="snížená",J726,0)</f>
        <v>0</v>
      </c>
      <c r="BG726" s="231">
        <f>IF(N726="zákl. přenesená",J726,0)</f>
        <v>0</v>
      </c>
      <c r="BH726" s="231">
        <f>IF(N726="sníž. přenesená",J726,0)</f>
        <v>0</v>
      </c>
      <c r="BI726" s="231">
        <f>IF(N726="nulová",J726,0)</f>
        <v>0</v>
      </c>
      <c r="BJ726" s="17" t="s">
        <v>82</v>
      </c>
      <c r="BK726" s="231">
        <f>ROUND(I726*H726,2)</f>
        <v>0</v>
      </c>
      <c r="BL726" s="17" t="s">
        <v>236</v>
      </c>
      <c r="BM726" s="230" t="s">
        <v>1961</v>
      </c>
    </row>
    <row r="727" spans="1:47" s="2" customFormat="1" ht="12">
      <c r="A727" s="38"/>
      <c r="B727" s="39"/>
      <c r="C727" s="40"/>
      <c r="D727" s="232" t="s">
        <v>165</v>
      </c>
      <c r="E727" s="40"/>
      <c r="F727" s="233" t="s">
        <v>1471</v>
      </c>
      <c r="G727" s="40"/>
      <c r="H727" s="40"/>
      <c r="I727" s="136"/>
      <c r="J727" s="40"/>
      <c r="K727" s="40"/>
      <c r="L727" s="44"/>
      <c r="M727" s="234"/>
      <c r="N727" s="235"/>
      <c r="O727" s="84"/>
      <c r="P727" s="84"/>
      <c r="Q727" s="84"/>
      <c r="R727" s="84"/>
      <c r="S727" s="84"/>
      <c r="T727" s="85"/>
      <c r="U727" s="38"/>
      <c r="V727" s="38"/>
      <c r="W727" s="38"/>
      <c r="X727" s="38"/>
      <c r="Y727" s="38"/>
      <c r="Z727" s="38"/>
      <c r="AA727" s="38"/>
      <c r="AB727" s="38"/>
      <c r="AC727" s="38"/>
      <c r="AD727" s="38"/>
      <c r="AE727" s="38"/>
      <c r="AT727" s="17" t="s">
        <v>165</v>
      </c>
      <c r="AU727" s="17" t="s">
        <v>82</v>
      </c>
    </row>
    <row r="728" spans="1:47" s="2" customFormat="1" ht="12">
      <c r="A728" s="38"/>
      <c r="B728" s="39"/>
      <c r="C728" s="40"/>
      <c r="D728" s="232" t="s">
        <v>216</v>
      </c>
      <c r="E728" s="40"/>
      <c r="F728" s="258" t="s">
        <v>1472</v>
      </c>
      <c r="G728" s="40"/>
      <c r="H728" s="40"/>
      <c r="I728" s="136"/>
      <c r="J728" s="40"/>
      <c r="K728" s="40"/>
      <c r="L728" s="44"/>
      <c r="M728" s="234"/>
      <c r="N728" s="235"/>
      <c r="O728" s="84"/>
      <c r="P728" s="84"/>
      <c r="Q728" s="84"/>
      <c r="R728" s="84"/>
      <c r="S728" s="84"/>
      <c r="T728" s="85"/>
      <c r="U728" s="38"/>
      <c r="V728" s="38"/>
      <c r="W728" s="38"/>
      <c r="X728" s="38"/>
      <c r="Y728" s="38"/>
      <c r="Z728" s="38"/>
      <c r="AA728" s="38"/>
      <c r="AB728" s="38"/>
      <c r="AC728" s="38"/>
      <c r="AD728" s="38"/>
      <c r="AE728" s="38"/>
      <c r="AT728" s="17" t="s">
        <v>216</v>
      </c>
      <c r="AU728" s="17" t="s">
        <v>82</v>
      </c>
    </row>
    <row r="729" spans="1:51" s="13" customFormat="1" ht="12">
      <c r="A729" s="13"/>
      <c r="B729" s="236"/>
      <c r="C729" s="237"/>
      <c r="D729" s="232" t="s">
        <v>166</v>
      </c>
      <c r="E729" s="238" t="s">
        <v>19</v>
      </c>
      <c r="F729" s="239" t="s">
        <v>1958</v>
      </c>
      <c r="G729" s="237"/>
      <c r="H729" s="240">
        <v>18.48</v>
      </c>
      <c r="I729" s="241"/>
      <c r="J729" s="237"/>
      <c r="K729" s="237"/>
      <c r="L729" s="242"/>
      <c r="M729" s="243"/>
      <c r="N729" s="244"/>
      <c r="O729" s="244"/>
      <c r="P729" s="244"/>
      <c r="Q729" s="244"/>
      <c r="R729" s="244"/>
      <c r="S729" s="244"/>
      <c r="T729" s="245"/>
      <c r="U729" s="13"/>
      <c r="V729" s="13"/>
      <c r="W729" s="13"/>
      <c r="X729" s="13"/>
      <c r="Y729" s="13"/>
      <c r="Z729" s="13"/>
      <c r="AA729" s="13"/>
      <c r="AB729" s="13"/>
      <c r="AC729" s="13"/>
      <c r="AD729" s="13"/>
      <c r="AE729" s="13"/>
      <c r="AT729" s="246" t="s">
        <v>166</v>
      </c>
      <c r="AU729" s="246" t="s">
        <v>82</v>
      </c>
      <c r="AV729" s="13" t="s">
        <v>85</v>
      </c>
      <c r="AW729" s="13" t="s">
        <v>34</v>
      </c>
      <c r="AX729" s="13" t="s">
        <v>74</v>
      </c>
      <c r="AY729" s="246" t="s">
        <v>158</v>
      </c>
    </row>
    <row r="730" spans="1:51" s="13" customFormat="1" ht="12">
      <c r="A730" s="13"/>
      <c r="B730" s="236"/>
      <c r="C730" s="237"/>
      <c r="D730" s="232" t="s">
        <v>166</v>
      </c>
      <c r="E730" s="238" t="s">
        <v>19</v>
      </c>
      <c r="F730" s="239" t="s">
        <v>1959</v>
      </c>
      <c r="G730" s="237"/>
      <c r="H730" s="240">
        <v>16.8</v>
      </c>
      <c r="I730" s="241"/>
      <c r="J730" s="237"/>
      <c r="K730" s="237"/>
      <c r="L730" s="242"/>
      <c r="M730" s="243"/>
      <c r="N730" s="244"/>
      <c r="O730" s="244"/>
      <c r="P730" s="244"/>
      <c r="Q730" s="244"/>
      <c r="R730" s="244"/>
      <c r="S730" s="244"/>
      <c r="T730" s="245"/>
      <c r="U730" s="13"/>
      <c r="V730" s="13"/>
      <c r="W730" s="13"/>
      <c r="X730" s="13"/>
      <c r="Y730" s="13"/>
      <c r="Z730" s="13"/>
      <c r="AA730" s="13"/>
      <c r="AB730" s="13"/>
      <c r="AC730" s="13"/>
      <c r="AD730" s="13"/>
      <c r="AE730" s="13"/>
      <c r="AT730" s="246" t="s">
        <v>166</v>
      </c>
      <c r="AU730" s="246" t="s">
        <v>82</v>
      </c>
      <c r="AV730" s="13" t="s">
        <v>85</v>
      </c>
      <c r="AW730" s="13" t="s">
        <v>34</v>
      </c>
      <c r="AX730" s="13" t="s">
        <v>74</v>
      </c>
      <c r="AY730" s="246" t="s">
        <v>158</v>
      </c>
    </row>
    <row r="731" spans="1:51" s="13" customFormat="1" ht="12">
      <c r="A731" s="13"/>
      <c r="B731" s="236"/>
      <c r="C731" s="237"/>
      <c r="D731" s="232" t="s">
        <v>166</v>
      </c>
      <c r="E731" s="238" t="s">
        <v>19</v>
      </c>
      <c r="F731" s="239" t="s">
        <v>1960</v>
      </c>
      <c r="G731" s="237"/>
      <c r="H731" s="240">
        <v>5.6</v>
      </c>
      <c r="I731" s="241"/>
      <c r="J731" s="237"/>
      <c r="K731" s="237"/>
      <c r="L731" s="242"/>
      <c r="M731" s="243"/>
      <c r="N731" s="244"/>
      <c r="O731" s="244"/>
      <c r="P731" s="244"/>
      <c r="Q731" s="244"/>
      <c r="R731" s="244"/>
      <c r="S731" s="244"/>
      <c r="T731" s="245"/>
      <c r="U731" s="13"/>
      <c r="V731" s="13"/>
      <c r="W731" s="13"/>
      <c r="X731" s="13"/>
      <c r="Y731" s="13"/>
      <c r="Z731" s="13"/>
      <c r="AA731" s="13"/>
      <c r="AB731" s="13"/>
      <c r="AC731" s="13"/>
      <c r="AD731" s="13"/>
      <c r="AE731" s="13"/>
      <c r="AT731" s="246" t="s">
        <v>166</v>
      </c>
      <c r="AU731" s="246" t="s">
        <v>82</v>
      </c>
      <c r="AV731" s="13" t="s">
        <v>85</v>
      </c>
      <c r="AW731" s="13" t="s">
        <v>34</v>
      </c>
      <c r="AX731" s="13" t="s">
        <v>74</v>
      </c>
      <c r="AY731" s="246" t="s">
        <v>158</v>
      </c>
    </row>
    <row r="732" spans="1:51" s="14" customFormat="1" ht="12">
      <c r="A732" s="14"/>
      <c r="B732" s="247"/>
      <c r="C732" s="248"/>
      <c r="D732" s="232" t="s">
        <v>166</v>
      </c>
      <c r="E732" s="249" t="s">
        <v>19</v>
      </c>
      <c r="F732" s="250" t="s">
        <v>175</v>
      </c>
      <c r="G732" s="248"/>
      <c r="H732" s="251">
        <v>40.88</v>
      </c>
      <c r="I732" s="252"/>
      <c r="J732" s="248"/>
      <c r="K732" s="248"/>
      <c r="L732" s="253"/>
      <c r="M732" s="254"/>
      <c r="N732" s="255"/>
      <c r="O732" s="255"/>
      <c r="P732" s="255"/>
      <c r="Q732" s="255"/>
      <c r="R732" s="255"/>
      <c r="S732" s="255"/>
      <c r="T732" s="256"/>
      <c r="U732" s="14"/>
      <c r="V732" s="14"/>
      <c r="W732" s="14"/>
      <c r="X732" s="14"/>
      <c r="Y732" s="14"/>
      <c r="Z732" s="14"/>
      <c r="AA732" s="14"/>
      <c r="AB732" s="14"/>
      <c r="AC732" s="14"/>
      <c r="AD732" s="14"/>
      <c r="AE732" s="14"/>
      <c r="AT732" s="257" t="s">
        <v>166</v>
      </c>
      <c r="AU732" s="257" t="s">
        <v>82</v>
      </c>
      <c r="AV732" s="14" t="s">
        <v>163</v>
      </c>
      <c r="AW732" s="14" t="s">
        <v>34</v>
      </c>
      <c r="AX732" s="14" t="s">
        <v>82</v>
      </c>
      <c r="AY732" s="257" t="s">
        <v>158</v>
      </c>
    </row>
    <row r="733" spans="1:65" s="2" customFormat="1" ht="16.5" customHeight="1">
      <c r="A733" s="38"/>
      <c r="B733" s="39"/>
      <c r="C733" s="219" t="s">
        <v>1186</v>
      </c>
      <c r="D733" s="219" t="s">
        <v>159</v>
      </c>
      <c r="E733" s="220" t="s">
        <v>1473</v>
      </c>
      <c r="F733" s="221" t="s">
        <v>1474</v>
      </c>
      <c r="G733" s="222" t="s">
        <v>162</v>
      </c>
      <c r="H733" s="223">
        <v>62</v>
      </c>
      <c r="I733" s="224"/>
      <c r="J733" s="225">
        <f>ROUND(I733*H733,2)</f>
        <v>0</v>
      </c>
      <c r="K733" s="221" t="s">
        <v>213</v>
      </c>
      <c r="L733" s="44"/>
      <c r="M733" s="226" t="s">
        <v>19</v>
      </c>
      <c r="N733" s="227" t="s">
        <v>45</v>
      </c>
      <c r="O733" s="84"/>
      <c r="P733" s="228">
        <f>O733*H733</f>
        <v>0</v>
      </c>
      <c r="Q733" s="228">
        <v>0</v>
      </c>
      <c r="R733" s="228">
        <f>Q733*H733</f>
        <v>0</v>
      </c>
      <c r="S733" s="228">
        <v>0</v>
      </c>
      <c r="T733" s="229">
        <f>S733*H733</f>
        <v>0</v>
      </c>
      <c r="U733" s="38"/>
      <c r="V733" s="38"/>
      <c r="W733" s="38"/>
      <c r="X733" s="38"/>
      <c r="Y733" s="38"/>
      <c r="Z733" s="38"/>
      <c r="AA733" s="38"/>
      <c r="AB733" s="38"/>
      <c r="AC733" s="38"/>
      <c r="AD733" s="38"/>
      <c r="AE733" s="38"/>
      <c r="AR733" s="230" t="s">
        <v>236</v>
      </c>
      <c r="AT733" s="230" t="s">
        <v>159</v>
      </c>
      <c r="AU733" s="230" t="s">
        <v>82</v>
      </c>
      <c r="AY733" s="17" t="s">
        <v>158</v>
      </c>
      <c r="BE733" s="231">
        <f>IF(N733="základní",J733,0)</f>
        <v>0</v>
      </c>
      <c r="BF733" s="231">
        <f>IF(N733="snížená",J733,0)</f>
        <v>0</v>
      </c>
      <c r="BG733" s="231">
        <f>IF(N733="zákl. přenesená",J733,0)</f>
        <v>0</v>
      </c>
      <c r="BH733" s="231">
        <f>IF(N733="sníž. přenesená",J733,0)</f>
        <v>0</v>
      </c>
      <c r="BI733" s="231">
        <f>IF(N733="nulová",J733,0)</f>
        <v>0</v>
      </c>
      <c r="BJ733" s="17" t="s">
        <v>82</v>
      </c>
      <c r="BK733" s="231">
        <f>ROUND(I733*H733,2)</f>
        <v>0</v>
      </c>
      <c r="BL733" s="17" t="s">
        <v>236</v>
      </c>
      <c r="BM733" s="230" t="s">
        <v>1475</v>
      </c>
    </row>
    <row r="734" spans="1:47" s="2" customFormat="1" ht="12">
      <c r="A734" s="38"/>
      <c r="B734" s="39"/>
      <c r="C734" s="40"/>
      <c r="D734" s="232" t="s">
        <v>165</v>
      </c>
      <c r="E734" s="40"/>
      <c r="F734" s="233" t="s">
        <v>1474</v>
      </c>
      <c r="G734" s="40"/>
      <c r="H734" s="40"/>
      <c r="I734" s="136"/>
      <c r="J734" s="40"/>
      <c r="K734" s="40"/>
      <c r="L734" s="44"/>
      <c r="M734" s="234"/>
      <c r="N734" s="235"/>
      <c r="O734" s="84"/>
      <c r="P734" s="84"/>
      <c r="Q734" s="84"/>
      <c r="R734" s="84"/>
      <c r="S734" s="84"/>
      <c r="T734" s="85"/>
      <c r="U734" s="38"/>
      <c r="V734" s="38"/>
      <c r="W734" s="38"/>
      <c r="X734" s="38"/>
      <c r="Y734" s="38"/>
      <c r="Z734" s="38"/>
      <c r="AA734" s="38"/>
      <c r="AB734" s="38"/>
      <c r="AC734" s="38"/>
      <c r="AD734" s="38"/>
      <c r="AE734" s="38"/>
      <c r="AT734" s="17" t="s">
        <v>165</v>
      </c>
      <c r="AU734" s="17" t="s">
        <v>82</v>
      </c>
    </row>
    <row r="735" spans="1:51" s="13" customFormat="1" ht="12">
      <c r="A735" s="13"/>
      <c r="B735" s="236"/>
      <c r="C735" s="237"/>
      <c r="D735" s="232" t="s">
        <v>166</v>
      </c>
      <c r="E735" s="238" t="s">
        <v>19</v>
      </c>
      <c r="F735" s="239" t="s">
        <v>1962</v>
      </c>
      <c r="G735" s="237"/>
      <c r="H735" s="240">
        <v>62</v>
      </c>
      <c r="I735" s="241"/>
      <c r="J735" s="237"/>
      <c r="K735" s="237"/>
      <c r="L735" s="242"/>
      <c r="M735" s="243"/>
      <c r="N735" s="244"/>
      <c r="O735" s="244"/>
      <c r="P735" s="244"/>
      <c r="Q735" s="244"/>
      <c r="R735" s="244"/>
      <c r="S735" s="244"/>
      <c r="T735" s="245"/>
      <c r="U735" s="13"/>
      <c r="V735" s="13"/>
      <c r="W735" s="13"/>
      <c r="X735" s="13"/>
      <c r="Y735" s="13"/>
      <c r="Z735" s="13"/>
      <c r="AA735" s="13"/>
      <c r="AB735" s="13"/>
      <c r="AC735" s="13"/>
      <c r="AD735" s="13"/>
      <c r="AE735" s="13"/>
      <c r="AT735" s="246" t="s">
        <v>166</v>
      </c>
      <c r="AU735" s="246" t="s">
        <v>82</v>
      </c>
      <c r="AV735" s="13" t="s">
        <v>85</v>
      </c>
      <c r="AW735" s="13" t="s">
        <v>34</v>
      </c>
      <c r="AX735" s="13" t="s">
        <v>82</v>
      </c>
      <c r="AY735" s="246" t="s">
        <v>158</v>
      </c>
    </row>
    <row r="736" spans="1:65" s="2" customFormat="1" ht="21.75" customHeight="1">
      <c r="A736" s="38"/>
      <c r="B736" s="39"/>
      <c r="C736" s="219" t="s">
        <v>1192</v>
      </c>
      <c r="D736" s="219" t="s">
        <v>159</v>
      </c>
      <c r="E736" s="220" t="s">
        <v>1209</v>
      </c>
      <c r="F736" s="221" t="s">
        <v>1210</v>
      </c>
      <c r="G736" s="222" t="s">
        <v>162</v>
      </c>
      <c r="H736" s="223">
        <v>144</v>
      </c>
      <c r="I736" s="224"/>
      <c r="J736" s="225">
        <f>ROUND(I736*H736,2)</f>
        <v>0</v>
      </c>
      <c r="K736" s="221" t="s">
        <v>213</v>
      </c>
      <c r="L736" s="44"/>
      <c r="M736" s="226" t="s">
        <v>19</v>
      </c>
      <c r="N736" s="227" t="s">
        <v>45</v>
      </c>
      <c r="O736" s="84"/>
      <c r="P736" s="228">
        <f>O736*H736</f>
        <v>0</v>
      </c>
      <c r="Q736" s="228">
        <v>0.00014</v>
      </c>
      <c r="R736" s="228">
        <f>Q736*H736</f>
        <v>0.020159999999999997</v>
      </c>
      <c r="S736" s="228">
        <v>0</v>
      </c>
      <c r="T736" s="229">
        <f>S736*H736</f>
        <v>0</v>
      </c>
      <c r="U736" s="38"/>
      <c r="V736" s="38"/>
      <c r="W736" s="38"/>
      <c r="X736" s="38"/>
      <c r="Y736" s="38"/>
      <c r="Z736" s="38"/>
      <c r="AA736" s="38"/>
      <c r="AB736" s="38"/>
      <c r="AC736" s="38"/>
      <c r="AD736" s="38"/>
      <c r="AE736" s="38"/>
      <c r="AR736" s="230" t="s">
        <v>236</v>
      </c>
      <c r="AT736" s="230" t="s">
        <v>159</v>
      </c>
      <c r="AU736" s="230" t="s">
        <v>82</v>
      </c>
      <c r="AY736" s="17" t="s">
        <v>158</v>
      </c>
      <c r="BE736" s="231">
        <f>IF(N736="základní",J736,0)</f>
        <v>0</v>
      </c>
      <c r="BF736" s="231">
        <f>IF(N736="snížená",J736,0)</f>
        <v>0</v>
      </c>
      <c r="BG736" s="231">
        <f>IF(N736="zákl. přenesená",J736,0)</f>
        <v>0</v>
      </c>
      <c r="BH736" s="231">
        <f>IF(N736="sníž. přenesená",J736,0)</f>
        <v>0</v>
      </c>
      <c r="BI736" s="231">
        <f>IF(N736="nulová",J736,0)</f>
        <v>0</v>
      </c>
      <c r="BJ736" s="17" t="s">
        <v>82</v>
      </c>
      <c r="BK736" s="231">
        <f>ROUND(I736*H736,2)</f>
        <v>0</v>
      </c>
      <c r="BL736" s="17" t="s">
        <v>236</v>
      </c>
      <c r="BM736" s="230" t="s">
        <v>1211</v>
      </c>
    </row>
    <row r="737" spans="1:47" s="2" customFormat="1" ht="12">
      <c r="A737" s="38"/>
      <c r="B737" s="39"/>
      <c r="C737" s="40"/>
      <c r="D737" s="232" t="s">
        <v>165</v>
      </c>
      <c r="E737" s="40"/>
      <c r="F737" s="233" t="s">
        <v>1210</v>
      </c>
      <c r="G737" s="40"/>
      <c r="H737" s="40"/>
      <c r="I737" s="136"/>
      <c r="J737" s="40"/>
      <c r="K737" s="40"/>
      <c r="L737" s="44"/>
      <c r="M737" s="234"/>
      <c r="N737" s="235"/>
      <c r="O737" s="84"/>
      <c r="P737" s="84"/>
      <c r="Q737" s="84"/>
      <c r="R737" s="84"/>
      <c r="S737" s="84"/>
      <c r="T737" s="85"/>
      <c r="U737" s="38"/>
      <c r="V737" s="38"/>
      <c r="W737" s="38"/>
      <c r="X737" s="38"/>
      <c r="Y737" s="38"/>
      <c r="Z737" s="38"/>
      <c r="AA737" s="38"/>
      <c r="AB737" s="38"/>
      <c r="AC737" s="38"/>
      <c r="AD737" s="38"/>
      <c r="AE737" s="38"/>
      <c r="AT737" s="17" t="s">
        <v>165</v>
      </c>
      <c r="AU737" s="17" t="s">
        <v>82</v>
      </c>
    </row>
    <row r="738" spans="1:51" s="13" customFormat="1" ht="12">
      <c r="A738" s="13"/>
      <c r="B738" s="236"/>
      <c r="C738" s="237"/>
      <c r="D738" s="232" t="s">
        <v>166</v>
      </c>
      <c r="E738" s="238" t="s">
        <v>19</v>
      </c>
      <c r="F738" s="239" t="s">
        <v>1963</v>
      </c>
      <c r="G738" s="237"/>
      <c r="H738" s="240">
        <v>144</v>
      </c>
      <c r="I738" s="241"/>
      <c r="J738" s="237"/>
      <c r="K738" s="237"/>
      <c r="L738" s="242"/>
      <c r="M738" s="243"/>
      <c r="N738" s="244"/>
      <c r="O738" s="244"/>
      <c r="P738" s="244"/>
      <c r="Q738" s="244"/>
      <c r="R738" s="244"/>
      <c r="S738" s="244"/>
      <c r="T738" s="245"/>
      <c r="U738" s="13"/>
      <c r="V738" s="13"/>
      <c r="W738" s="13"/>
      <c r="X738" s="13"/>
      <c r="Y738" s="13"/>
      <c r="Z738" s="13"/>
      <c r="AA738" s="13"/>
      <c r="AB738" s="13"/>
      <c r="AC738" s="13"/>
      <c r="AD738" s="13"/>
      <c r="AE738" s="13"/>
      <c r="AT738" s="246" t="s">
        <v>166</v>
      </c>
      <c r="AU738" s="246" t="s">
        <v>82</v>
      </c>
      <c r="AV738" s="13" t="s">
        <v>85</v>
      </c>
      <c r="AW738" s="13" t="s">
        <v>34</v>
      </c>
      <c r="AX738" s="13" t="s">
        <v>82</v>
      </c>
      <c r="AY738" s="246" t="s">
        <v>158</v>
      </c>
    </row>
    <row r="739" spans="1:65" s="2" customFormat="1" ht="16.5" customHeight="1">
      <c r="A739" s="38"/>
      <c r="B739" s="39"/>
      <c r="C739" s="219" t="s">
        <v>1197</v>
      </c>
      <c r="D739" s="219" t="s">
        <v>159</v>
      </c>
      <c r="E739" s="220" t="s">
        <v>1214</v>
      </c>
      <c r="F739" s="221" t="s">
        <v>1215</v>
      </c>
      <c r="G739" s="222" t="s">
        <v>162</v>
      </c>
      <c r="H739" s="223">
        <v>200</v>
      </c>
      <c r="I739" s="224"/>
      <c r="J739" s="225">
        <f>ROUND(I739*H739,2)</f>
        <v>0</v>
      </c>
      <c r="K739" s="221" t="s">
        <v>213</v>
      </c>
      <c r="L739" s="44"/>
      <c r="M739" s="226" t="s">
        <v>19</v>
      </c>
      <c r="N739" s="227" t="s">
        <v>45</v>
      </c>
      <c r="O739" s="84"/>
      <c r="P739" s="228">
        <f>O739*H739</f>
        <v>0</v>
      </c>
      <c r="Q739" s="228">
        <v>9E-05</v>
      </c>
      <c r="R739" s="228">
        <f>Q739*H739</f>
        <v>0.018000000000000002</v>
      </c>
      <c r="S739" s="228">
        <v>0</v>
      </c>
      <c r="T739" s="229">
        <f>S739*H739</f>
        <v>0</v>
      </c>
      <c r="U739" s="38"/>
      <c r="V739" s="38"/>
      <c r="W739" s="38"/>
      <c r="X739" s="38"/>
      <c r="Y739" s="38"/>
      <c r="Z739" s="38"/>
      <c r="AA739" s="38"/>
      <c r="AB739" s="38"/>
      <c r="AC739" s="38"/>
      <c r="AD739" s="38"/>
      <c r="AE739" s="38"/>
      <c r="AR739" s="230" t="s">
        <v>236</v>
      </c>
      <c r="AT739" s="230" t="s">
        <v>159</v>
      </c>
      <c r="AU739" s="230" t="s">
        <v>82</v>
      </c>
      <c r="AY739" s="17" t="s">
        <v>158</v>
      </c>
      <c r="BE739" s="231">
        <f>IF(N739="základní",J739,0)</f>
        <v>0</v>
      </c>
      <c r="BF739" s="231">
        <f>IF(N739="snížená",J739,0)</f>
        <v>0</v>
      </c>
      <c r="BG739" s="231">
        <f>IF(N739="zákl. přenesená",J739,0)</f>
        <v>0</v>
      </c>
      <c r="BH739" s="231">
        <f>IF(N739="sníž. přenesená",J739,0)</f>
        <v>0</v>
      </c>
      <c r="BI739" s="231">
        <f>IF(N739="nulová",J739,0)</f>
        <v>0</v>
      </c>
      <c r="BJ739" s="17" t="s">
        <v>82</v>
      </c>
      <c r="BK739" s="231">
        <f>ROUND(I739*H739,2)</f>
        <v>0</v>
      </c>
      <c r="BL739" s="17" t="s">
        <v>236</v>
      </c>
      <c r="BM739" s="230" t="s">
        <v>1216</v>
      </c>
    </row>
    <row r="740" spans="1:47" s="2" customFormat="1" ht="12">
      <c r="A740" s="38"/>
      <c r="B740" s="39"/>
      <c r="C740" s="40"/>
      <c r="D740" s="232" t="s">
        <v>165</v>
      </c>
      <c r="E740" s="40"/>
      <c r="F740" s="233" t="s">
        <v>1215</v>
      </c>
      <c r="G740" s="40"/>
      <c r="H740" s="40"/>
      <c r="I740" s="136"/>
      <c r="J740" s="40"/>
      <c r="K740" s="40"/>
      <c r="L740" s="44"/>
      <c r="M740" s="234"/>
      <c r="N740" s="235"/>
      <c r="O740" s="84"/>
      <c r="P740" s="84"/>
      <c r="Q740" s="84"/>
      <c r="R740" s="84"/>
      <c r="S740" s="84"/>
      <c r="T740" s="85"/>
      <c r="U740" s="38"/>
      <c r="V740" s="38"/>
      <c r="W740" s="38"/>
      <c r="X740" s="38"/>
      <c r="Y740" s="38"/>
      <c r="Z740" s="38"/>
      <c r="AA740" s="38"/>
      <c r="AB740" s="38"/>
      <c r="AC740" s="38"/>
      <c r="AD740" s="38"/>
      <c r="AE740" s="38"/>
      <c r="AT740" s="17" t="s">
        <v>165</v>
      </c>
      <c r="AU740" s="17" t="s">
        <v>82</v>
      </c>
    </row>
    <row r="741" spans="1:65" s="2" customFormat="1" ht="16.5" customHeight="1">
      <c r="A741" s="38"/>
      <c r="B741" s="39"/>
      <c r="C741" s="259" t="s">
        <v>1203</v>
      </c>
      <c r="D741" s="259" t="s">
        <v>199</v>
      </c>
      <c r="E741" s="260" t="s">
        <v>1218</v>
      </c>
      <c r="F741" s="261" t="s">
        <v>1219</v>
      </c>
      <c r="G741" s="262" t="s">
        <v>1220</v>
      </c>
      <c r="H741" s="263">
        <v>200</v>
      </c>
      <c r="I741" s="264"/>
      <c r="J741" s="265">
        <f>ROUND(I741*H741,2)</f>
        <v>0</v>
      </c>
      <c r="K741" s="261" t="s">
        <v>213</v>
      </c>
      <c r="L741" s="266"/>
      <c r="M741" s="267" t="s">
        <v>19</v>
      </c>
      <c r="N741" s="268" t="s">
        <v>45</v>
      </c>
      <c r="O741" s="84"/>
      <c r="P741" s="228">
        <f>O741*H741</f>
        <v>0</v>
      </c>
      <c r="Q741" s="228">
        <v>0.00043</v>
      </c>
      <c r="R741" s="228">
        <f>Q741*H741</f>
        <v>0.086</v>
      </c>
      <c r="S741" s="228">
        <v>0</v>
      </c>
      <c r="T741" s="229">
        <f>S741*H741</f>
        <v>0</v>
      </c>
      <c r="U741" s="38"/>
      <c r="V741" s="38"/>
      <c r="W741" s="38"/>
      <c r="X741" s="38"/>
      <c r="Y741" s="38"/>
      <c r="Z741" s="38"/>
      <c r="AA741" s="38"/>
      <c r="AB741" s="38"/>
      <c r="AC741" s="38"/>
      <c r="AD741" s="38"/>
      <c r="AE741" s="38"/>
      <c r="AR741" s="230" t="s">
        <v>241</v>
      </c>
      <c r="AT741" s="230" t="s">
        <v>199</v>
      </c>
      <c r="AU741" s="230" t="s">
        <v>82</v>
      </c>
      <c r="AY741" s="17" t="s">
        <v>158</v>
      </c>
      <c r="BE741" s="231">
        <f>IF(N741="základní",J741,0)</f>
        <v>0</v>
      </c>
      <c r="BF741" s="231">
        <f>IF(N741="snížená",J741,0)</f>
        <v>0</v>
      </c>
      <c r="BG741" s="231">
        <f>IF(N741="zákl. přenesená",J741,0)</f>
        <v>0</v>
      </c>
      <c r="BH741" s="231">
        <f>IF(N741="sníž. přenesená",J741,0)</f>
        <v>0</v>
      </c>
      <c r="BI741" s="231">
        <f>IF(N741="nulová",J741,0)</f>
        <v>0</v>
      </c>
      <c r="BJ741" s="17" t="s">
        <v>82</v>
      </c>
      <c r="BK741" s="231">
        <f>ROUND(I741*H741,2)</f>
        <v>0</v>
      </c>
      <c r="BL741" s="17" t="s">
        <v>236</v>
      </c>
      <c r="BM741" s="230" t="s">
        <v>1221</v>
      </c>
    </row>
    <row r="742" spans="1:47" s="2" customFormat="1" ht="12">
      <c r="A742" s="38"/>
      <c r="B742" s="39"/>
      <c r="C742" s="40"/>
      <c r="D742" s="232" t="s">
        <v>165</v>
      </c>
      <c r="E742" s="40"/>
      <c r="F742" s="233" t="s">
        <v>1219</v>
      </c>
      <c r="G742" s="40"/>
      <c r="H742" s="40"/>
      <c r="I742" s="136"/>
      <c r="J742" s="40"/>
      <c r="K742" s="40"/>
      <c r="L742" s="44"/>
      <c r="M742" s="234"/>
      <c r="N742" s="235"/>
      <c r="O742" s="84"/>
      <c r="P742" s="84"/>
      <c r="Q742" s="84"/>
      <c r="R742" s="84"/>
      <c r="S742" s="84"/>
      <c r="T742" s="85"/>
      <c r="U742" s="38"/>
      <c r="V742" s="38"/>
      <c r="W742" s="38"/>
      <c r="X742" s="38"/>
      <c r="Y742" s="38"/>
      <c r="Z742" s="38"/>
      <c r="AA742" s="38"/>
      <c r="AB742" s="38"/>
      <c r="AC742" s="38"/>
      <c r="AD742" s="38"/>
      <c r="AE742" s="38"/>
      <c r="AT742" s="17" t="s">
        <v>165</v>
      </c>
      <c r="AU742" s="17" t="s">
        <v>82</v>
      </c>
    </row>
    <row r="743" spans="1:65" s="2" customFormat="1" ht="21.75" customHeight="1">
      <c r="A743" s="38"/>
      <c r="B743" s="39"/>
      <c r="C743" s="219" t="s">
        <v>1208</v>
      </c>
      <c r="D743" s="219" t="s">
        <v>159</v>
      </c>
      <c r="E743" s="220" t="s">
        <v>1224</v>
      </c>
      <c r="F743" s="221" t="s">
        <v>1225</v>
      </c>
      <c r="G743" s="222" t="s">
        <v>202</v>
      </c>
      <c r="H743" s="223">
        <v>15</v>
      </c>
      <c r="I743" s="224"/>
      <c r="J743" s="225">
        <f>ROUND(I743*H743,2)</f>
        <v>0</v>
      </c>
      <c r="K743" s="221" t="s">
        <v>213</v>
      </c>
      <c r="L743" s="44"/>
      <c r="M743" s="226" t="s">
        <v>19</v>
      </c>
      <c r="N743" s="227" t="s">
        <v>45</v>
      </c>
      <c r="O743" s="84"/>
      <c r="P743" s="228">
        <f>O743*H743</f>
        <v>0</v>
      </c>
      <c r="Q743" s="228">
        <v>0.3764</v>
      </c>
      <c r="R743" s="228">
        <f>Q743*H743</f>
        <v>5.646</v>
      </c>
      <c r="S743" s="228">
        <v>0</v>
      </c>
      <c r="T743" s="229">
        <f>S743*H743</f>
        <v>0</v>
      </c>
      <c r="U743" s="38"/>
      <c r="V743" s="38"/>
      <c r="W743" s="38"/>
      <c r="X743" s="38"/>
      <c r="Y743" s="38"/>
      <c r="Z743" s="38"/>
      <c r="AA743" s="38"/>
      <c r="AB743" s="38"/>
      <c r="AC743" s="38"/>
      <c r="AD743" s="38"/>
      <c r="AE743" s="38"/>
      <c r="AR743" s="230" t="s">
        <v>236</v>
      </c>
      <c r="AT743" s="230" t="s">
        <v>159</v>
      </c>
      <c r="AU743" s="230" t="s">
        <v>82</v>
      </c>
      <c r="AY743" s="17" t="s">
        <v>158</v>
      </c>
      <c r="BE743" s="231">
        <f>IF(N743="základní",J743,0)</f>
        <v>0</v>
      </c>
      <c r="BF743" s="231">
        <f>IF(N743="snížená",J743,0)</f>
        <v>0</v>
      </c>
      <c r="BG743" s="231">
        <f>IF(N743="zákl. přenesená",J743,0)</f>
        <v>0</v>
      </c>
      <c r="BH743" s="231">
        <f>IF(N743="sníž. přenesená",J743,0)</f>
        <v>0</v>
      </c>
      <c r="BI743" s="231">
        <f>IF(N743="nulová",J743,0)</f>
        <v>0</v>
      </c>
      <c r="BJ743" s="17" t="s">
        <v>82</v>
      </c>
      <c r="BK743" s="231">
        <f>ROUND(I743*H743,2)</f>
        <v>0</v>
      </c>
      <c r="BL743" s="17" t="s">
        <v>236</v>
      </c>
      <c r="BM743" s="230" t="s">
        <v>1226</v>
      </c>
    </row>
    <row r="744" spans="1:47" s="2" customFormat="1" ht="12">
      <c r="A744" s="38"/>
      <c r="B744" s="39"/>
      <c r="C744" s="40"/>
      <c r="D744" s="232" t="s">
        <v>165</v>
      </c>
      <c r="E744" s="40"/>
      <c r="F744" s="233" t="s">
        <v>1225</v>
      </c>
      <c r="G744" s="40"/>
      <c r="H744" s="40"/>
      <c r="I744" s="136"/>
      <c r="J744" s="40"/>
      <c r="K744" s="40"/>
      <c r="L744" s="44"/>
      <c r="M744" s="234"/>
      <c r="N744" s="235"/>
      <c r="O744" s="84"/>
      <c r="P744" s="84"/>
      <c r="Q744" s="84"/>
      <c r="R744" s="84"/>
      <c r="S744" s="84"/>
      <c r="T744" s="85"/>
      <c r="U744" s="38"/>
      <c r="V744" s="38"/>
      <c r="W744" s="38"/>
      <c r="X744" s="38"/>
      <c r="Y744" s="38"/>
      <c r="Z744" s="38"/>
      <c r="AA744" s="38"/>
      <c r="AB744" s="38"/>
      <c r="AC744" s="38"/>
      <c r="AD744" s="38"/>
      <c r="AE744" s="38"/>
      <c r="AT744" s="17" t="s">
        <v>165</v>
      </c>
      <c r="AU744" s="17" t="s">
        <v>82</v>
      </c>
    </row>
    <row r="745" spans="1:51" s="13" customFormat="1" ht="12">
      <c r="A745" s="13"/>
      <c r="B745" s="236"/>
      <c r="C745" s="237"/>
      <c r="D745" s="232" t="s">
        <v>166</v>
      </c>
      <c r="E745" s="238" t="s">
        <v>19</v>
      </c>
      <c r="F745" s="239" t="s">
        <v>1964</v>
      </c>
      <c r="G745" s="237"/>
      <c r="H745" s="240">
        <v>15</v>
      </c>
      <c r="I745" s="241"/>
      <c r="J745" s="237"/>
      <c r="K745" s="237"/>
      <c r="L745" s="242"/>
      <c r="M745" s="243"/>
      <c r="N745" s="244"/>
      <c r="O745" s="244"/>
      <c r="P745" s="244"/>
      <c r="Q745" s="244"/>
      <c r="R745" s="244"/>
      <c r="S745" s="244"/>
      <c r="T745" s="245"/>
      <c r="U745" s="13"/>
      <c r="V745" s="13"/>
      <c r="W745" s="13"/>
      <c r="X745" s="13"/>
      <c r="Y745" s="13"/>
      <c r="Z745" s="13"/>
      <c r="AA745" s="13"/>
      <c r="AB745" s="13"/>
      <c r="AC745" s="13"/>
      <c r="AD745" s="13"/>
      <c r="AE745" s="13"/>
      <c r="AT745" s="246" t="s">
        <v>166</v>
      </c>
      <c r="AU745" s="246" t="s">
        <v>82</v>
      </c>
      <c r="AV745" s="13" t="s">
        <v>85</v>
      </c>
      <c r="AW745" s="13" t="s">
        <v>34</v>
      </c>
      <c r="AX745" s="13" t="s">
        <v>82</v>
      </c>
      <c r="AY745" s="246" t="s">
        <v>158</v>
      </c>
    </row>
    <row r="746" spans="1:65" s="2" customFormat="1" ht="21.75" customHeight="1">
      <c r="A746" s="38"/>
      <c r="B746" s="39"/>
      <c r="C746" s="219" t="s">
        <v>1213</v>
      </c>
      <c r="D746" s="219" t="s">
        <v>159</v>
      </c>
      <c r="E746" s="220" t="s">
        <v>1229</v>
      </c>
      <c r="F746" s="221" t="s">
        <v>1230</v>
      </c>
      <c r="G746" s="222" t="s">
        <v>1035</v>
      </c>
      <c r="H746" s="223">
        <v>9.136</v>
      </c>
      <c r="I746" s="224"/>
      <c r="J746" s="225">
        <f>ROUND(I746*H746,2)</f>
        <v>0</v>
      </c>
      <c r="K746" s="221" t="s">
        <v>19</v>
      </c>
      <c r="L746" s="44"/>
      <c r="M746" s="226" t="s">
        <v>19</v>
      </c>
      <c r="N746" s="227" t="s">
        <v>45</v>
      </c>
      <c r="O746" s="84"/>
      <c r="P746" s="228">
        <f>O746*H746</f>
        <v>0</v>
      </c>
      <c r="Q746" s="228">
        <v>2.25634</v>
      </c>
      <c r="R746" s="228">
        <f>Q746*H746</f>
        <v>20.613922239999997</v>
      </c>
      <c r="S746" s="228">
        <v>0</v>
      </c>
      <c r="T746" s="229">
        <f>S746*H746</f>
        <v>0</v>
      </c>
      <c r="U746" s="38"/>
      <c r="V746" s="38"/>
      <c r="W746" s="38"/>
      <c r="X746" s="38"/>
      <c r="Y746" s="38"/>
      <c r="Z746" s="38"/>
      <c r="AA746" s="38"/>
      <c r="AB746" s="38"/>
      <c r="AC746" s="38"/>
      <c r="AD746" s="38"/>
      <c r="AE746" s="38"/>
      <c r="AR746" s="230" t="s">
        <v>236</v>
      </c>
      <c r="AT746" s="230" t="s">
        <v>159</v>
      </c>
      <c r="AU746" s="230" t="s">
        <v>82</v>
      </c>
      <c r="AY746" s="17" t="s">
        <v>158</v>
      </c>
      <c r="BE746" s="231">
        <f>IF(N746="základní",J746,0)</f>
        <v>0</v>
      </c>
      <c r="BF746" s="231">
        <f>IF(N746="snížená",J746,0)</f>
        <v>0</v>
      </c>
      <c r="BG746" s="231">
        <f>IF(N746="zákl. přenesená",J746,0)</f>
        <v>0</v>
      </c>
      <c r="BH746" s="231">
        <f>IF(N746="sníž. přenesená",J746,0)</f>
        <v>0</v>
      </c>
      <c r="BI746" s="231">
        <f>IF(N746="nulová",J746,0)</f>
        <v>0</v>
      </c>
      <c r="BJ746" s="17" t="s">
        <v>82</v>
      </c>
      <c r="BK746" s="231">
        <f>ROUND(I746*H746,2)</f>
        <v>0</v>
      </c>
      <c r="BL746" s="17" t="s">
        <v>236</v>
      </c>
      <c r="BM746" s="230" t="s">
        <v>1231</v>
      </c>
    </row>
    <row r="747" spans="1:47" s="2" customFormat="1" ht="12">
      <c r="A747" s="38"/>
      <c r="B747" s="39"/>
      <c r="C747" s="40"/>
      <c r="D747" s="232" t="s">
        <v>165</v>
      </c>
      <c r="E747" s="40"/>
      <c r="F747" s="233" t="s">
        <v>1230</v>
      </c>
      <c r="G747" s="40"/>
      <c r="H747" s="40"/>
      <c r="I747" s="136"/>
      <c r="J747" s="40"/>
      <c r="K747" s="40"/>
      <c r="L747" s="44"/>
      <c r="M747" s="234"/>
      <c r="N747" s="235"/>
      <c r="O747" s="84"/>
      <c r="P747" s="84"/>
      <c r="Q747" s="84"/>
      <c r="R747" s="84"/>
      <c r="S747" s="84"/>
      <c r="T747" s="85"/>
      <c r="U747" s="38"/>
      <c r="V747" s="38"/>
      <c r="W747" s="38"/>
      <c r="X747" s="38"/>
      <c r="Y747" s="38"/>
      <c r="Z747" s="38"/>
      <c r="AA747" s="38"/>
      <c r="AB747" s="38"/>
      <c r="AC747" s="38"/>
      <c r="AD747" s="38"/>
      <c r="AE747" s="38"/>
      <c r="AT747" s="17" t="s">
        <v>165</v>
      </c>
      <c r="AU747" s="17" t="s">
        <v>82</v>
      </c>
    </row>
    <row r="748" spans="1:51" s="13" customFormat="1" ht="12">
      <c r="A748" s="13"/>
      <c r="B748" s="236"/>
      <c r="C748" s="237"/>
      <c r="D748" s="232" t="s">
        <v>166</v>
      </c>
      <c r="E748" s="238" t="s">
        <v>19</v>
      </c>
      <c r="F748" s="239" t="s">
        <v>1965</v>
      </c>
      <c r="G748" s="237"/>
      <c r="H748" s="240">
        <v>9.136</v>
      </c>
      <c r="I748" s="241"/>
      <c r="J748" s="237"/>
      <c r="K748" s="237"/>
      <c r="L748" s="242"/>
      <c r="M748" s="243"/>
      <c r="N748" s="244"/>
      <c r="O748" s="244"/>
      <c r="P748" s="244"/>
      <c r="Q748" s="244"/>
      <c r="R748" s="244"/>
      <c r="S748" s="244"/>
      <c r="T748" s="245"/>
      <c r="U748" s="13"/>
      <c r="V748" s="13"/>
      <c r="W748" s="13"/>
      <c r="X748" s="13"/>
      <c r="Y748" s="13"/>
      <c r="Z748" s="13"/>
      <c r="AA748" s="13"/>
      <c r="AB748" s="13"/>
      <c r="AC748" s="13"/>
      <c r="AD748" s="13"/>
      <c r="AE748" s="13"/>
      <c r="AT748" s="246" t="s">
        <v>166</v>
      </c>
      <c r="AU748" s="246" t="s">
        <v>82</v>
      </c>
      <c r="AV748" s="13" t="s">
        <v>85</v>
      </c>
      <c r="AW748" s="13" t="s">
        <v>34</v>
      </c>
      <c r="AX748" s="13" t="s">
        <v>82</v>
      </c>
      <c r="AY748" s="246" t="s">
        <v>158</v>
      </c>
    </row>
    <row r="749" spans="1:65" s="2" customFormat="1" ht="21.75" customHeight="1">
      <c r="A749" s="38"/>
      <c r="B749" s="39"/>
      <c r="C749" s="219" t="s">
        <v>1217</v>
      </c>
      <c r="D749" s="219" t="s">
        <v>159</v>
      </c>
      <c r="E749" s="220" t="s">
        <v>1234</v>
      </c>
      <c r="F749" s="221" t="s">
        <v>1235</v>
      </c>
      <c r="G749" s="222" t="s">
        <v>1059</v>
      </c>
      <c r="H749" s="223">
        <v>19.186</v>
      </c>
      <c r="I749" s="224"/>
      <c r="J749" s="225">
        <f>ROUND(I749*H749,2)</f>
        <v>0</v>
      </c>
      <c r="K749" s="221" t="s">
        <v>213</v>
      </c>
      <c r="L749" s="44"/>
      <c r="M749" s="226" t="s">
        <v>19</v>
      </c>
      <c r="N749" s="227" t="s">
        <v>45</v>
      </c>
      <c r="O749" s="84"/>
      <c r="P749" s="228">
        <f>O749*H749</f>
        <v>0</v>
      </c>
      <c r="Q749" s="228">
        <v>0</v>
      </c>
      <c r="R749" s="228">
        <f>Q749*H749</f>
        <v>0</v>
      </c>
      <c r="S749" s="228">
        <v>0</v>
      </c>
      <c r="T749" s="229">
        <f>S749*H749</f>
        <v>0</v>
      </c>
      <c r="U749" s="38"/>
      <c r="V749" s="38"/>
      <c r="W749" s="38"/>
      <c r="X749" s="38"/>
      <c r="Y749" s="38"/>
      <c r="Z749" s="38"/>
      <c r="AA749" s="38"/>
      <c r="AB749" s="38"/>
      <c r="AC749" s="38"/>
      <c r="AD749" s="38"/>
      <c r="AE749" s="38"/>
      <c r="AR749" s="230" t="s">
        <v>236</v>
      </c>
      <c r="AT749" s="230" t="s">
        <v>159</v>
      </c>
      <c r="AU749" s="230" t="s">
        <v>82</v>
      </c>
      <c r="AY749" s="17" t="s">
        <v>158</v>
      </c>
      <c r="BE749" s="231">
        <f>IF(N749="základní",J749,0)</f>
        <v>0</v>
      </c>
      <c r="BF749" s="231">
        <f>IF(N749="snížená",J749,0)</f>
        <v>0</v>
      </c>
      <c r="BG749" s="231">
        <f>IF(N749="zákl. přenesená",J749,0)</f>
        <v>0</v>
      </c>
      <c r="BH749" s="231">
        <f>IF(N749="sníž. přenesená",J749,0)</f>
        <v>0</v>
      </c>
      <c r="BI749" s="231">
        <f>IF(N749="nulová",J749,0)</f>
        <v>0</v>
      </c>
      <c r="BJ749" s="17" t="s">
        <v>82</v>
      </c>
      <c r="BK749" s="231">
        <f>ROUND(I749*H749,2)</f>
        <v>0</v>
      </c>
      <c r="BL749" s="17" t="s">
        <v>236</v>
      </c>
      <c r="BM749" s="230" t="s">
        <v>1236</v>
      </c>
    </row>
    <row r="750" spans="1:47" s="2" customFormat="1" ht="12">
      <c r="A750" s="38"/>
      <c r="B750" s="39"/>
      <c r="C750" s="40"/>
      <c r="D750" s="232" t="s">
        <v>165</v>
      </c>
      <c r="E750" s="40"/>
      <c r="F750" s="233" t="s">
        <v>1235</v>
      </c>
      <c r="G750" s="40"/>
      <c r="H750" s="40"/>
      <c r="I750" s="136"/>
      <c r="J750" s="40"/>
      <c r="K750" s="40"/>
      <c r="L750" s="44"/>
      <c r="M750" s="234"/>
      <c r="N750" s="235"/>
      <c r="O750" s="84"/>
      <c r="P750" s="84"/>
      <c r="Q750" s="84"/>
      <c r="R750" s="84"/>
      <c r="S750" s="84"/>
      <c r="T750" s="85"/>
      <c r="U750" s="38"/>
      <c r="V750" s="38"/>
      <c r="W750" s="38"/>
      <c r="X750" s="38"/>
      <c r="Y750" s="38"/>
      <c r="Z750" s="38"/>
      <c r="AA750" s="38"/>
      <c r="AB750" s="38"/>
      <c r="AC750" s="38"/>
      <c r="AD750" s="38"/>
      <c r="AE750" s="38"/>
      <c r="AT750" s="17" t="s">
        <v>165</v>
      </c>
      <c r="AU750" s="17" t="s">
        <v>82</v>
      </c>
    </row>
    <row r="751" spans="1:51" s="13" customFormat="1" ht="12">
      <c r="A751" s="13"/>
      <c r="B751" s="236"/>
      <c r="C751" s="237"/>
      <c r="D751" s="232" t="s">
        <v>166</v>
      </c>
      <c r="E751" s="238" t="s">
        <v>19</v>
      </c>
      <c r="F751" s="239" t="s">
        <v>1966</v>
      </c>
      <c r="G751" s="237"/>
      <c r="H751" s="240">
        <v>19.186</v>
      </c>
      <c r="I751" s="241"/>
      <c r="J751" s="237"/>
      <c r="K751" s="237"/>
      <c r="L751" s="242"/>
      <c r="M751" s="243"/>
      <c r="N751" s="244"/>
      <c r="O751" s="244"/>
      <c r="P751" s="244"/>
      <c r="Q751" s="244"/>
      <c r="R751" s="244"/>
      <c r="S751" s="244"/>
      <c r="T751" s="245"/>
      <c r="U751" s="13"/>
      <c r="V751" s="13"/>
      <c r="W751" s="13"/>
      <c r="X751" s="13"/>
      <c r="Y751" s="13"/>
      <c r="Z751" s="13"/>
      <c r="AA751" s="13"/>
      <c r="AB751" s="13"/>
      <c r="AC751" s="13"/>
      <c r="AD751" s="13"/>
      <c r="AE751" s="13"/>
      <c r="AT751" s="246" t="s">
        <v>166</v>
      </c>
      <c r="AU751" s="246" t="s">
        <v>82</v>
      </c>
      <c r="AV751" s="13" t="s">
        <v>85</v>
      </c>
      <c r="AW751" s="13" t="s">
        <v>34</v>
      </c>
      <c r="AX751" s="13" t="s">
        <v>82</v>
      </c>
      <c r="AY751" s="246" t="s">
        <v>158</v>
      </c>
    </row>
    <row r="752" spans="1:65" s="2" customFormat="1" ht="21.75" customHeight="1">
      <c r="A752" s="38"/>
      <c r="B752" s="39"/>
      <c r="C752" s="219" t="s">
        <v>1223</v>
      </c>
      <c r="D752" s="219" t="s">
        <v>159</v>
      </c>
      <c r="E752" s="220" t="s">
        <v>1239</v>
      </c>
      <c r="F752" s="221" t="s">
        <v>1240</v>
      </c>
      <c r="G752" s="222" t="s">
        <v>1059</v>
      </c>
      <c r="H752" s="223">
        <v>19.186</v>
      </c>
      <c r="I752" s="224"/>
      <c r="J752" s="225">
        <f>ROUND(I752*H752,2)</f>
        <v>0</v>
      </c>
      <c r="K752" s="221" t="s">
        <v>213</v>
      </c>
      <c r="L752" s="44"/>
      <c r="M752" s="226" t="s">
        <v>19</v>
      </c>
      <c r="N752" s="227" t="s">
        <v>45</v>
      </c>
      <c r="O752" s="84"/>
      <c r="P752" s="228">
        <f>O752*H752</f>
        <v>0</v>
      </c>
      <c r="Q752" s="228">
        <v>0</v>
      </c>
      <c r="R752" s="228">
        <f>Q752*H752</f>
        <v>0</v>
      </c>
      <c r="S752" s="228">
        <v>0</v>
      </c>
      <c r="T752" s="229">
        <f>S752*H752</f>
        <v>0</v>
      </c>
      <c r="U752" s="38"/>
      <c r="V752" s="38"/>
      <c r="W752" s="38"/>
      <c r="X752" s="38"/>
      <c r="Y752" s="38"/>
      <c r="Z752" s="38"/>
      <c r="AA752" s="38"/>
      <c r="AB752" s="38"/>
      <c r="AC752" s="38"/>
      <c r="AD752" s="38"/>
      <c r="AE752" s="38"/>
      <c r="AR752" s="230" t="s">
        <v>236</v>
      </c>
      <c r="AT752" s="230" t="s">
        <v>159</v>
      </c>
      <c r="AU752" s="230" t="s">
        <v>82</v>
      </c>
      <c r="AY752" s="17" t="s">
        <v>158</v>
      </c>
      <c r="BE752" s="231">
        <f>IF(N752="základní",J752,0)</f>
        <v>0</v>
      </c>
      <c r="BF752" s="231">
        <f>IF(N752="snížená",J752,0)</f>
        <v>0</v>
      </c>
      <c r="BG752" s="231">
        <f>IF(N752="zákl. přenesená",J752,0)</f>
        <v>0</v>
      </c>
      <c r="BH752" s="231">
        <f>IF(N752="sníž. přenesená",J752,0)</f>
        <v>0</v>
      </c>
      <c r="BI752" s="231">
        <f>IF(N752="nulová",J752,0)</f>
        <v>0</v>
      </c>
      <c r="BJ752" s="17" t="s">
        <v>82</v>
      </c>
      <c r="BK752" s="231">
        <f>ROUND(I752*H752,2)</f>
        <v>0</v>
      </c>
      <c r="BL752" s="17" t="s">
        <v>236</v>
      </c>
      <c r="BM752" s="230" t="s">
        <v>1241</v>
      </c>
    </row>
    <row r="753" spans="1:47" s="2" customFormat="1" ht="12">
      <c r="A753" s="38"/>
      <c r="B753" s="39"/>
      <c r="C753" s="40"/>
      <c r="D753" s="232" t="s">
        <v>165</v>
      </c>
      <c r="E753" s="40"/>
      <c r="F753" s="233" t="s">
        <v>1240</v>
      </c>
      <c r="G753" s="40"/>
      <c r="H753" s="40"/>
      <c r="I753" s="136"/>
      <c r="J753" s="40"/>
      <c r="K753" s="40"/>
      <c r="L753" s="44"/>
      <c r="M753" s="234"/>
      <c r="N753" s="235"/>
      <c r="O753" s="84"/>
      <c r="P753" s="84"/>
      <c r="Q753" s="84"/>
      <c r="R753" s="84"/>
      <c r="S753" s="84"/>
      <c r="T753" s="85"/>
      <c r="U753" s="38"/>
      <c r="V753" s="38"/>
      <c r="W753" s="38"/>
      <c r="X753" s="38"/>
      <c r="Y753" s="38"/>
      <c r="Z753" s="38"/>
      <c r="AA753" s="38"/>
      <c r="AB753" s="38"/>
      <c r="AC753" s="38"/>
      <c r="AD753" s="38"/>
      <c r="AE753" s="38"/>
      <c r="AT753" s="17" t="s">
        <v>165</v>
      </c>
      <c r="AU753" s="17" t="s">
        <v>82</v>
      </c>
    </row>
    <row r="754" spans="1:51" s="13" customFormat="1" ht="12">
      <c r="A754" s="13"/>
      <c r="B754" s="236"/>
      <c r="C754" s="237"/>
      <c r="D754" s="232" t="s">
        <v>166</v>
      </c>
      <c r="E754" s="238" t="s">
        <v>19</v>
      </c>
      <c r="F754" s="239" t="s">
        <v>1966</v>
      </c>
      <c r="G754" s="237"/>
      <c r="H754" s="240">
        <v>19.186</v>
      </c>
      <c r="I754" s="241"/>
      <c r="J754" s="237"/>
      <c r="K754" s="237"/>
      <c r="L754" s="242"/>
      <c r="M754" s="243"/>
      <c r="N754" s="244"/>
      <c r="O754" s="244"/>
      <c r="P754" s="244"/>
      <c r="Q754" s="244"/>
      <c r="R754" s="244"/>
      <c r="S754" s="244"/>
      <c r="T754" s="245"/>
      <c r="U754" s="13"/>
      <c r="V754" s="13"/>
      <c r="W754" s="13"/>
      <c r="X754" s="13"/>
      <c r="Y754" s="13"/>
      <c r="Z754" s="13"/>
      <c r="AA754" s="13"/>
      <c r="AB754" s="13"/>
      <c r="AC754" s="13"/>
      <c r="AD754" s="13"/>
      <c r="AE754" s="13"/>
      <c r="AT754" s="246" t="s">
        <v>166</v>
      </c>
      <c r="AU754" s="246" t="s">
        <v>82</v>
      </c>
      <c r="AV754" s="13" t="s">
        <v>85</v>
      </c>
      <c r="AW754" s="13" t="s">
        <v>34</v>
      </c>
      <c r="AX754" s="13" t="s">
        <v>82</v>
      </c>
      <c r="AY754" s="246" t="s">
        <v>158</v>
      </c>
    </row>
    <row r="755" spans="1:65" s="2" customFormat="1" ht="16.5" customHeight="1">
      <c r="A755" s="38"/>
      <c r="B755" s="39"/>
      <c r="C755" s="219" t="s">
        <v>1228</v>
      </c>
      <c r="D755" s="219" t="s">
        <v>159</v>
      </c>
      <c r="E755" s="220" t="s">
        <v>1243</v>
      </c>
      <c r="F755" s="221" t="s">
        <v>1244</v>
      </c>
      <c r="G755" s="222" t="s">
        <v>194</v>
      </c>
      <c r="H755" s="223">
        <v>257.4</v>
      </c>
      <c r="I755" s="224"/>
      <c r="J755" s="225">
        <f>ROUND(I755*H755,2)</f>
        <v>0</v>
      </c>
      <c r="K755" s="221" t="s">
        <v>213</v>
      </c>
      <c r="L755" s="44"/>
      <c r="M755" s="226" t="s">
        <v>19</v>
      </c>
      <c r="N755" s="227" t="s">
        <v>45</v>
      </c>
      <c r="O755" s="84"/>
      <c r="P755" s="228">
        <f>O755*H755</f>
        <v>0</v>
      </c>
      <c r="Q755" s="228">
        <v>0</v>
      </c>
      <c r="R755" s="228">
        <f>Q755*H755</f>
        <v>0</v>
      </c>
      <c r="S755" s="228">
        <v>0</v>
      </c>
      <c r="T755" s="229">
        <f>S755*H755</f>
        <v>0</v>
      </c>
      <c r="U755" s="38"/>
      <c r="V755" s="38"/>
      <c r="W755" s="38"/>
      <c r="X755" s="38"/>
      <c r="Y755" s="38"/>
      <c r="Z755" s="38"/>
      <c r="AA755" s="38"/>
      <c r="AB755" s="38"/>
      <c r="AC755" s="38"/>
      <c r="AD755" s="38"/>
      <c r="AE755" s="38"/>
      <c r="AR755" s="230" t="s">
        <v>236</v>
      </c>
      <c r="AT755" s="230" t="s">
        <v>159</v>
      </c>
      <c r="AU755" s="230" t="s">
        <v>82</v>
      </c>
      <c r="AY755" s="17" t="s">
        <v>158</v>
      </c>
      <c r="BE755" s="231">
        <f>IF(N755="základní",J755,0)</f>
        <v>0</v>
      </c>
      <c r="BF755" s="231">
        <f>IF(N755="snížená",J755,0)</f>
        <v>0</v>
      </c>
      <c r="BG755" s="231">
        <f>IF(N755="zákl. přenesená",J755,0)</f>
        <v>0</v>
      </c>
      <c r="BH755" s="231">
        <f>IF(N755="sníž. přenesená",J755,0)</f>
        <v>0</v>
      </c>
      <c r="BI755" s="231">
        <f>IF(N755="nulová",J755,0)</f>
        <v>0</v>
      </c>
      <c r="BJ755" s="17" t="s">
        <v>82</v>
      </c>
      <c r="BK755" s="231">
        <f>ROUND(I755*H755,2)</f>
        <v>0</v>
      </c>
      <c r="BL755" s="17" t="s">
        <v>236</v>
      </c>
      <c r="BM755" s="230" t="s">
        <v>1245</v>
      </c>
    </row>
    <row r="756" spans="1:47" s="2" customFormat="1" ht="12">
      <c r="A756" s="38"/>
      <c r="B756" s="39"/>
      <c r="C756" s="40"/>
      <c r="D756" s="232" t="s">
        <v>165</v>
      </c>
      <c r="E756" s="40"/>
      <c r="F756" s="233" t="s">
        <v>1244</v>
      </c>
      <c r="G756" s="40"/>
      <c r="H756" s="40"/>
      <c r="I756" s="136"/>
      <c r="J756" s="40"/>
      <c r="K756" s="40"/>
      <c r="L756" s="44"/>
      <c r="M756" s="234"/>
      <c r="N756" s="235"/>
      <c r="O756" s="84"/>
      <c r="P756" s="84"/>
      <c r="Q756" s="84"/>
      <c r="R756" s="84"/>
      <c r="S756" s="84"/>
      <c r="T756" s="85"/>
      <c r="U756" s="38"/>
      <c r="V756" s="38"/>
      <c r="W756" s="38"/>
      <c r="X756" s="38"/>
      <c r="Y756" s="38"/>
      <c r="Z756" s="38"/>
      <c r="AA756" s="38"/>
      <c r="AB756" s="38"/>
      <c r="AC756" s="38"/>
      <c r="AD756" s="38"/>
      <c r="AE756" s="38"/>
      <c r="AT756" s="17" t="s">
        <v>165</v>
      </c>
      <c r="AU756" s="17" t="s">
        <v>82</v>
      </c>
    </row>
    <row r="757" spans="1:51" s="13" customFormat="1" ht="12">
      <c r="A757" s="13"/>
      <c r="B757" s="236"/>
      <c r="C757" s="237"/>
      <c r="D757" s="232" t="s">
        <v>166</v>
      </c>
      <c r="E757" s="238" t="s">
        <v>19</v>
      </c>
      <c r="F757" s="239" t="s">
        <v>1967</v>
      </c>
      <c r="G757" s="237"/>
      <c r="H757" s="240">
        <v>257.4</v>
      </c>
      <c r="I757" s="241"/>
      <c r="J757" s="237"/>
      <c r="K757" s="237"/>
      <c r="L757" s="242"/>
      <c r="M757" s="243"/>
      <c r="N757" s="244"/>
      <c r="O757" s="244"/>
      <c r="P757" s="244"/>
      <c r="Q757" s="244"/>
      <c r="R757" s="244"/>
      <c r="S757" s="244"/>
      <c r="T757" s="245"/>
      <c r="U757" s="13"/>
      <c r="V757" s="13"/>
      <c r="W757" s="13"/>
      <c r="X757" s="13"/>
      <c r="Y757" s="13"/>
      <c r="Z757" s="13"/>
      <c r="AA757" s="13"/>
      <c r="AB757" s="13"/>
      <c r="AC757" s="13"/>
      <c r="AD757" s="13"/>
      <c r="AE757" s="13"/>
      <c r="AT757" s="246" t="s">
        <v>166</v>
      </c>
      <c r="AU757" s="246" t="s">
        <v>82</v>
      </c>
      <c r="AV757" s="13" t="s">
        <v>85</v>
      </c>
      <c r="AW757" s="13" t="s">
        <v>34</v>
      </c>
      <c r="AX757" s="13" t="s">
        <v>82</v>
      </c>
      <c r="AY757" s="246" t="s">
        <v>158</v>
      </c>
    </row>
    <row r="758" spans="1:65" s="2" customFormat="1" ht="21.75" customHeight="1">
      <c r="A758" s="38"/>
      <c r="B758" s="39"/>
      <c r="C758" s="219" t="s">
        <v>1233</v>
      </c>
      <c r="D758" s="219" t="s">
        <v>159</v>
      </c>
      <c r="E758" s="220" t="s">
        <v>1968</v>
      </c>
      <c r="F758" s="221" t="s">
        <v>1969</v>
      </c>
      <c r="G758" s="222" t="s">
        <v>162</v>
      </c>
      <c r="H758" s="223">
        <v>44</v>
      </c>
      <c r="I758" s="224"/>
      <c r="J758" s="225">
        <f>ROUND(I758*H758,2)</f>
        <v>0</v>
      </c>
      <c r="K758" s="221" t="s">
        <v>213</v>
      </c>
      <c r="L758" s="44"/>
      <c r="M758" s="226" t="s">
        <v>19</v>
      </c>
      <c r="N758" s="227" t="s">
        <v>45</v>
      </c>
      <c r="O758" s="84"/>
      <c r="P758" s="228">
        <f>O758*H758</f>
        <v>0</v>
      </c>
      <c r="Q758" s="228">
        <v>0</v>
      </c>
      <c r="R758" s="228">
        <f>Q758*H758</f>
        <v>0</v>
      </c>
      <c r="S758" s="228">
        <v>0</v>
      </c>
      <c r="T758" s="229">
        <f>S758*H758</f>
        <v>0</v>
      </c>
      <c r="U758" s="38"/>
      <c r="V758" s="38"/>
      <c r="W758" s="38"/>
      <c r="X758" s="38"/>
      <c r="Y758" s="38"/>
      <c r="Z758" s="38"/>
      <c r="AA758" s="38"/>
      <c r="AB758" s="38"/>
      <c r="AC758" s="38"/>
      <c r="AD758" s="38"/>
      <c r="AE758" s="38"/>
      <c r="AR758" s="230" t="s">
        <v>236</v>
      </c>
      <c r="AT758" s="230" t="s">
        <v>159</v>
      </c>
      <c r="AU758" s="230" t="s">
        <v>82</v>
      </c>
      <c r="AY758" s="17" t="s">
        <v>158</v>
      </c>
      <c r="BE758" s="231">
        <f>IF(N758="základní",J758,0)</f>
        <v>0</v>
      </c>
      <c r="BF758" s="231">
        <f>IF(N758="snížená",J758,0)</f>
        <v>0</v>
      </c>
      <c r="BG758" s="231">
        <f>IF(N758="zákl. přenesená",J758,0)</f>
        <v>0</v>
      </c>
      <c r="BH758" s="231">
        <f>IF(N758="sníž. přenesená",J758,0)</f>
        <v>0</v>
      </c>
      <c r="BI758" s="231">
        <f>IF(N758="nulová",J758,0)</f>
        <v>0</v>
      </c>
      <c r="BJ758" s="17" t="s">
        <v>82</v>
      </c>
      <c r="BK758" s="231">
        <f>ROUND(I758*H758,2)</f>
        <v>0</v>
      </c>
      <c r="BL758" s="17" t="s">
        <v>236</v>
      </c>
      <c r="BM758" s="230" t="s">
        <v>1970</v>
      </c>
    </row>
    <row r="759" spans="1:47" s="2" customFormat="1" ht="12">
      <c r="A759" s="38"/>
      <c r="B759" s="39"/>
      <c r="C759" s="40"/>
      <c r="D759" s="232" t="s">
        <v>165</v>
      </c>
      <c r="E759" s="40"/>
      <c r="F759" s="233" t="s">
        <v>1971</v>
      </c>
      <c r="G759" s="40"/>
      <c r="H759" s="40"/>
      <c r="I759" s="136"/>
      <c r="J759" s="40"/>
      <c r="K759" s="40"/>
      <c r="L759" s="44"/>
      <c r="M759" s="234"/>
      <c r="N759" s="235"/>
      <c r="O759" s="84"/>
      <c r="P759" s="84"/>
      <c r="Q759" s="84"/>
      <c r="R759" s="84"/>
      <c r="S759" s="84"/>
      <c r="T759" s="85"/>
      <c r="U759" s="38"/>
      <c r="V759" s="38"/>
      <c r="W759" s="38"/>
      <c r="X759" s="38"/>
      <c r="Y759" s="38"/>
      <c r="Z759" s="38"/>
      <c r="AA759" s="38"/>
      <c r="AB759" s="38"/>
      <c r="AC759" s="38"/>
      <c r="AD759" s="38"/>
      <c r="AE759" s="38"/>
      <c r="AT759" s="17" t="s">
        <v>165</v>
      </c>
      <c r="AU759" s="17" t="s">
        <v>82</v>
      </c>
    </row>
    <row r="760" spans="1:47" s="2" customFormat="1" ht="12">
      <c r="A760" s="38"/>
      <c r="B760" s="39"/>
      <c r="C760" s="40"/>
      <c r="D760" s="232" t="s">
        <v>216</v>
      </c>
      <c r="E760" s="40"/>
      <c r="F760" s="258" t="s">
        <v>1118</v>
      </c>
      <c r="G760" s="40"/>
      <c r="H760" s="40"/>
      <c r="I760" s="136"/>
      <c r="J760" s="40"/>
      <c r="K760" s="40"/>
      <c r="L760" s="44"/>
      <c r="M760" s="234"/>
      <c r="N760" s="235"/>
      <c r="O760" s="84"/>
      <c r="P760" s="84"/>
      <c r="Q760" s="84"/>
      <c r="R760" s="84"/>
      <c r="S760" s="84"/>
      <c r="T760" s="85"/>
      <c r="U760" s="38"/>
      <c r="V760" s="38"/>
      <c r="W760" s="38"/>
      <c r="X760" s="38"/>
      <c r="Y760" s="38"/>
      <c r="Z760" s="38"/>
      <c r="AA760" s="38"/>
      <c r="AB760" s="38"/>
      <c r="AC760" s="38"/>
      <c r="AD760" s="38"/>
      <c r="AE760" s="38"/>
      <c r="AT760" s="17" t="s">
        <v>216</v>
      </c>
      <c r="AU760" s="17" t="s">
        <v>82</v>
      </c>
    </row>
    <row r="761" spans="1:51" s="13" customFormat="1" ht="12">
      <c r="A761" s="13"/>
      <c r="B761" s="236"/>
      <c r="C761" s="237"/>
      <c r="D761" s="232" t="s">
        <v>166</v>
      </c>
      <c r="E761" s="238" t="s">
        <v>19</v>
      </c>
      <c r="F761" s="239" t="s">
        <v>1972</v>
      </c>
      <c r="G761" s="237"/>
      <c r="H761" s="240">
        <v>44</v>
      </c>
      <c r="I761" s="241"/>
      <c r="J761" s="237"/>
      <c r="K761" s="237"/>
      <c r="L761" s="242"/>
      <c r="M761" s="243"/>
      <c r="N761" s="244"/>
      <c r="O761" s="244"/>
      <c r="P761" s="244"/>
      <c r="Q761" s="244"/>
      <c r="R761" s="244"/>
      <c r="S761" s="244"/>
      <c r="T761" s="245"/>
      <c r="U761" s="13"/>
      <c r="V761" s="13"/>
      <c r="W761" s="13"/>
      <c r="X761" s="13"/>
      <c r="Y761" s="13"/>
      <c r="Z761" s="13"/>
      <c r="AA761" s="13"/>
      <c r="AB761" s="13"/>
      <c r="AC761" s="13"/>
      <c r="AD761" s="13"/>
      <c r="AE761" s="13"/>
      <c r="AT761" s="246" t="s">
        <v>166</v>
      </c>
      <c r="AU761" s="246" t="s">
        <v>82</v>
      </c>
      <c r="AV761" s="13" t="s">
        <v>85</v>
      </c>
      <c r="AW761" s="13" t="s">
        <v>34</v>
      </c>
      <c r="AX761" s="13" t="s">
        <v>82</v>
      </c>
      <c r="AY761" s="246" t="s">
        <v>158</v>
      </c>
    </row>
    <row r="762" spans="1:65" s="2" customFormat="1" ht="21.75" customHeight="1">
      <c r="A762" s="38"/>
      <c r="B762" s="39"/>
      <c r="C762" s="219" t="s">
        <v>1238</v>
      </c>
      <c r="D762" s="219" t="s">
        <v>159</v>
      </c>
      <c r="E762" s="220" t="s">
        <v>1789</v>
      </c>
      <c r="F762" s="221" t="s">
        <v>1790</v>
      </c>
      <c r="G762" s="222" t="s">
        <v>194</v>
      </c>
      <c r="H762" s="223">
        <v>17.6</v>
      </c>
      <c r="I762" s="224"/>
      <c r="J762" s="225">
        <f>ROUND(I762*H762,2)</f>
        <v>0</v>
      </c>
      <c r="K762" s="221" t="s">
        <v>213</v>
      </c>
      <c r="L762" s="44"/>
      <c r="M762" s="226" t="s">
        <v>19</v>
      </c>
      <c r="N762" s="227" t="s">
        <v>45</v>
      </c>
      <c r="O762" s="84"/>
      <c r="P762" s="228">
        <f>O762*H762</f>
        <v>0</v>
      </c>
      <c r="Q762" s="228">
        <v>0.15192</v>
      </c>
      <c r="R762" s="228">
        <f>Q762*H762</f>
        <v>2.673792</v>
      </c>
      <c r="S762" s="228">
        <v>0</v>
      </c>
      <c r="T762" s="229">
        <f>S762*H762</f>
        <v>0</v>
      </c>
      <c r="U762" s="38"/>
      <c r="V762" s="38"/>
      <c r="W762" s="38"/>
      <c r="X762" s="38"/>
      <c r="Y762" s="38"/>
      <c r="Z762" s="38"/>
      <c r="AA762" s="38"/>
      <c r="AB762" s="38"/>
      <c r="AC762" s="38"/>
      <c r="AD762" s="38"/>
      <c r="AE762" s="38"/>
      <c r="AR762" s="230" t="s">
        <v>236</v>
      </c>
      <c r="AT762" s="230" t="s">
        <v>159</v>
      </c>
      <c r="AU762" s="230" t="s">
        <v>82</v>
      </c>
      <c r="AY762" s="17" t="s">
        <v>158</v>
      </c>
      <c r="BE762" s="231">
        <f>IF(N762="základní",J762,0)</f>
        <v>0</v>
      </c>
      <c r="BF762" s="231">
        <f>IF(N762="snížená",J762,0)</f>
        <v>0</v>
      </c>
      <c r="BG762" s="231">
        <f>IF(N762="zákl. přenesená",J762,0)</f>
        <v>0</v>
      </c>
      <c r="BH762" s="231">
        <f>IF(N762="sníž. přenesená",J762,0)</f>
        <v>0</v>
      </c>
      <c r="BI762" s="231">
        <f>IF(N762="nulová",J762,0)</f>
        <v>0</v>
      </c>
      <c r="BJ762" s="17" t="s">
        <v>82</v>
      </c>
      <c r="BK762" s="231">
        <f>ROUND(I762*H762,2)</f>
        <v>0</v>
      </c>
      <c r="BL762" s="17" t="s">
        <v>236</v>
      </c>
      <c r="BM762" s="230" t="s">
        <v>1973</v>
      </c>
    </row>
    <row r="763" spans="1:47" s="2" customFormat="1" ht="12">
      <c r="A763" s="38"/>
      <c r="B763" s="39"/>
      <c r="C763" s="40"/>
      <c r="D763" s="232" t="s">
        <v>165</v>
      </c>
      <c r="E763" s="40"/>
      <c r="F763" s="233" t="s">
        <v>1792</v>
      </c>
      <c r="G763" s="40"/>
      <c r="H763" s="40"/>
      <c r="I763" s="136"/>
      <c r="J763" s="40"/>
      <c r="K763" s="40"/>
      <c r="L763" s="44"/>
      <c r="M763" s="234"/>
      <c r="N763" s="235"/>
      <c r="O763" s="84"/>
      <c r="P763" s="84"/>
      <c r="Q763" s="84"/>
      <c r="R763" s="84"/>
      <c r="S763" s="84"/>
      <c r="T763" s="85"/>
      <c r="U763" s="38"/>
      <c r="V763" s="38"/>
      <c r="W763" s="38"/>
      <c r="X763" s="38"/>
      <c r="Y763" s="38"/>
      <c r="Z763" s="38"/>
      <c r="AA763" s="38"/>
      <c r="AB763" s="38"/>
      <c r="AC763" s="38"/>
      <c r="AD763" s="38"/>
      <c r="AE763" s="38"/>
      <c r="AT763" s="17" t="s">
        <v>165</v>
      </c>
      <c r="AU763" s="17" t="s">
        <v>82</v>
      </c>
    </row>
    <row r="764" spans="1:47" s="2" customFormat="1" ht="12">
      <c r="A764" s="38"/>
      <c r="B764" s="39"/>
      <c r="C764" s="40"/>
      <c r="D764" s="232" t="s">
        <v>216</v>
      </c>
      <c r="E764" s="40"/>
      <c r="F764" s="258" t="s">
        <v>1124</v>
      </c>
      <c r="G764" s="40"/>
      <c r="H764" s="40"/>
      <c r="I764" s="136"/>
      <c r="J764" s="40"/>
      <c r="K764" s="40"/>
      <c r="L764" s="44"/>
      <c r="M764" s="234"/>
      <c r="N764" s="235"/>
      <c r="O764" s="84"/>
      <c r="P764" s="84"/>
      <c r="Q764" s="84"/>
      <c r="R764" s="84"/>
      <c r="S764" s="84"/>
      <c r="T764" s="85"/>
      <c r="U764" s="38"/>
      <c r="V764" s="38"/>
      <c r="W764" s="38"/>
      <c r="X764" s="38"/>
      <c r="Y764" s="38"/>
      <c r="Z764" s="38"/>
      <c r="AA764" s="38"/>
      <c r="AB764" s="38"/>
      <c r="AC764" s="38"/>
      <c r="AD764" s="38"/>
      <c r="AE764" s="38"/>
      <c r="AT764" s="17" t="s">
        <v>216</v>
      </c>
      <c r="AU764" s="17" t="s">
        <v>82</v>
      </c>
    </row>
    <row r="765" spans="1:51" s="13" customFormat="1" ht="12">
      <c r="A765" s="13"/>
      <c r="B765" s="236"/>
      <c r="C765" s="237"/>
      <c r="D765" s="232" t="s">
        <v>166</v>
      </c>
      <c r="E765" s="238" t="s">
        <v>19</v>
      </c>
      <c r="F765" s="239" t="s">
        <v>1974</v>
      </c>
      <c r="G765" s="237"/>
      <c r="H765" s="240">
        <v>17.6</v>
      </c>
      <c r="I765" s="241"/>
      <c r="J765" s="237"/>
      <c r="K765" s="237"/>
      <c r="L765" s="242"/>
      <c r="M765" s="243"/>
      <c r="N765" s="244"/>
      <c r="O765" s="244"/>
      <c r="P765" s="244"/>
      <c r="Q765" s="244"/>
      <c r="R765" s="244"/>
      <c r="S765" s="244"/>
      <c r="T765" s="245"/>
      <c r="U765" s="13"/>
      <c r="V765" s="13"/>
      <c r="W765" s="13"/>
      <c r="X765" s="13"/>
      <c r="Y765" s="13"/>
      <c r="Z765" s="13"/>
      <c r="AA765" s="13"/>
      <c r="AB765" s="13"/>
      <c r="AC765" s="13"/>
      <c r="AD765" s="13"/>
      <c r="AE765" s="13"/>
      <c r="AT765" s="246" t="s">
        <v>166</v>
      </c>
      <c r="AU765" s="246" t="s">
        <v>82</v>
      </c>
      <c r="AV765" s="13" t="s">
        <v>85</v>
      </c>
      <c r="AW765" s="13" t="s">
        <v>34</v>
      </c>
      <c r="AX765" s="13" t="s">
        <v>82</v>
      </c>
      <c r="AY765" s="246" t="s">
        <v>158</v>
      </c>
    </row>
    <row r="766" spans="1:65" s="2" customFormat="1" ht="21.75" customHeight="1">
      <c r="A766" s="38"/>
      <c r="B766" s="39"/>
      <c r="C766" s="259" t="s">
        <v>1242</v>
      </c>
      <c r="D766" s="259" t="s">
        <v>199</v>
      </c>
      <c r="E766" s="260" t="s">
        <v>1794</v>
      </c>
      <c r="F766" s="261" t="s">
        <v>1795</v>
      </c>
      <c r="G766" s="262" t="s">
        <v>1059</v>
      </c>
      <c r="H766" s="263">
        <v>2.464</v>
      </c>
      <c r="I766" s="264"/>
      <c r="J766" s="265">
        <f>ROUND(I766*H766,2)</f>
        <v>0</v>
      </c>
      <c r="K766" s="261" t="s">
        <v>213</v>
      </c>
      <c r="L766" s="266"/>
      <c r="M766" s="267" t="s">
        <v>19</v>
      </c>
      <c r="N766" s="268" t="s">
        <v>45</v>
      </c>
      <c r="O766" s="84"/>
      <c r="P766" s="228">
        <f>O766*H766</f>
        <v>0</v>
      </c>
      <c r="Q766" s="228">
        <v>1</v>
      </c>
      <c r="R766" s="228">
        <f>Q766*H766</f>
        <v>2.464</v>
      </c>
      <c r="S766" s="228">
        <v>0</v>
      </c>
      <c r="T766" s="229">
        <f>S766*H766</f>
        <v>0</v>
      </c>
      <c r="U766" s="38"/>
      <c r="V766" s="38"/>
      <c r="W766" s="38"/>
      <c r="X766" s="38"/>
      <c r="Y766" s="38"/>
      <c r="Z766" s="38"/>
      <c r="AA766" s="38"/>
      <c r="AB766" s="38"/>
      <c r="AC766" s="38"/>
      <c r="AD766" s="38"/>
      <c r="AE766" s="38"/>
      <c r="AR766" s="230" t="s">
        <v>255</v>
      </c>
      <c r="AT766" s="230" t="s">
        <v>199</v>
      </c>
      <c r="AU766" s="230" t="s">
        <v>82</v>
      </c>
      <c r="AY766" s="17" t="s">
        <v>158</v>
      </c>
      <c r="BE766" s="231">
        <f>IF(N766="základní",J766,0)</f>
        <v>0</v>
      </c>
      <c r="BF766" s="231">
        <f>IF(N766="snížená",J766,0)</f>
        <v>0</v>
      </c>
      <c r="BG766" s="231">
        <f>IF(N766="zákl. přenesená",J766,0)</f>
        <v>0</v>
      </c>
      <c r="BH766" s="231">
        <f>IF(N766="sníž. přenesená",J766,0)</f>
        <v>0</v>
      </c>
      <c r="BI766" s="231">
        <f>IF(N766="nulová",J766,0)</f>
        <v>0</v>
      </c>
      <c r="BJ766" s="17" t="s">
        <v>82</v>
      </c>
      <c r="BK766" s="231">
        <f>ROUND(I766*H766,2)</f>
        <v>0</v>
      </c>
      <c r="BL766" s="17" t="s">
        <v>255</v>
      </c>
      <c r="BM766" s="230" t="s">
        <v>1975</v>
      </c>
    </row>
    <row r="767" spans="1:47" s="2" customFormat="1" ht="12">
      <c r="A767" s="38"/>
      <c r="B767" s="39"/>
      <c r="C767" s="40"/>
      <c r="D767" s="232" t="s">
        <v>165</v>
      </c>
      <c r="E767" s="40"/>
      <c r="F767" s="233" t="s">
        <v>1795</v>
      </c>
      <c r="G767" s="40"/>
      <c r="H767" s="40"/>
      <c r="I767" s="136"/>
      <c r="J767" s="40"/>
      <c r="K767" s="40"/>
      <c r="L767" s="44"/>
      <c r="M767" s="234"/>
      <c r="N767" s="235"/>
      <c r="O767" s="84"/>
      <c r="P767" s="84"/>
      <c r="Q767" s="84"/>
      <c r="R767" s="84"/>
      <c r="S767" s="84"/>
      <c r="T767" s="85"/>
      <c r="U767" s="38"/>
      <c r="V767" s="38"/>
      <c r="W767" s="38"/>
      <c r="X767" s="38"/>
      <c r="Y767" s="38"/>
      <c r="Z767" s="38"/>
      <c r="AA767" s="38"/>
      <c r="AB767" s="38"/>
      <c r="AC767" s="38"/>
      <c r="AD767" s="38"/>
      <c r="AE767" s="38"/>
      <c r="AT767" s="17" t="s">
        <v>165</v>
      </c>
      <c r="AU767" s="17" t="s">
        <v>82</v>
      </c>
    </row>
    <row r="768" spans="1:51" s="13" customFormat="1" ht="12">
      <c r="A768" s="13"/>
      <c r="B768" s="236"/>
      <c r="C768" s="237"/>
      <c r="D768" s="232" t="s">
        <v>166</v>
      </c>
      <c r="E768" s="238" t="s">
        <v>19</v>
      </c>
      <c r="F768" s="239" t="s">
        <v>1976</v>
      </c>
      <c r="G768" s="237"/>
      <c r="H768" s="240">
        <v>2.464</v>
      </c>
      <c r="I768" s="241"/>
      <c r="J768" s="237"/>
      <c r="K768" s="237"/>
      <c r="L768" s="242"/>
      <c r="M768" s="243"/>
      <c r="N768" s="244"/>
      <c r="O768" s="244"/>
      <c r="P768" s="244"/>
      <c r="Q768" s="244"/>
      <c r="R768" s="244"/>
      <c r="S768" s="244"/>
      <c r="T768" s="245"/>
      <c r="U768" s="13"/>
      <c r="V768" s="13"/>
      <c r="W768" s="13"/>
      <c r="X768" s="13"/>
      <c r="Y768" s="13"/>
      <c r="Z768" s="13"/>
      <c r="AA768" s="13"/>
      <c r="AB768" s="13"/>
      <c r="AC768" s="13"/>
      <c r="AD768" s="13"/>
      <c r="AE768" s="13"/>
      <c r="AT768" s="246" t="s">
        <v>166</v>
      </c>
      <c r="AU768" s="246" t="s">
        <v>82</v>
      </c>
      <c r="AV768" s="13" t="s">
        <v>85</v>
      </c>
      <c r="AW768" s="13" t="s">
        <v>34</v>
      </c>
      <c r="AX768" s="13" t="s">
        <v>82</v>
      </c>
      <c r="AY768" s="246" t="s">
        <v>158</v>
      </c>
    </row>
    <row r="769" spans="1:65" s="2" customFormat="1" ht="21.75" customHeight="1">
      <c r="A769" s="38"/>
      <c r="B769" s="39"/>
      <c r="C769" s="219" t="s">
        <v>1249</v>
      </c>
      <c r="D769" s="219" t="s">
        <v>159</v>
      </c>
      <c r="E769" s="220" t="s">
        <v>1798</v>
      </c>
      <c r="F769" s="221" t="s">
        <v>1790</v>
      </c>
      <c r="G769" s="222" t="s">
        <v>194</v>
      </c>
      <c r="H769" s="223">
        <v>35.2</v>
      </c>
      <c r="I769" s="224"/>
      <c r="J769" s="225">
        <f>ROUND(I769*H769,2)</f>
        <v>0</v>
      </c>
      <c r="K769" s="221" t="s">
        <v>19</v>
      </c>
      <c r="L769" s="44"/>
      <c r="M769" s="226" t="s">
        <v>19</v>
      </c>
      <c r="N769" s="227" t="s">
        <v>45</v>
      </c>
      <c r="O769" s="84"/>
      <c r="P769" s="228">
        <f>O769*H769</f>
        <v>0</v>
      </c>
      <c r="Q769" s="228">
        <v>0.15192</v>
      </c>
      <c r="R769" s="228">
        <f>Q769*H769</f>
        <v>5.347584</v>
      </c>
      <c r="S769" s="228">
        <v>0</v>
      </c>
      <c r="T769" s="229">
        <f>S769*H769</f>
        <v>0</v>
      </c>
      <c r="U769" s="38"/>
      <c r="V769" s="38"/>
      <c r="W769" s="38"/>
      <c r="X769" s="38"/>
      <c r="Y769" s="38"/>
      <c r="Z769" s="38"/>
      <c r="AA769" s="38"/>
      <c r="AB769" s="38"/>
      <c r="AC769" s="38"/>
      <c r="AD769" s="38"/>
      <c r="AE769" s="38"/>
      <c r="AR769" s="230" t="s">
        <v>236</v>
      </c>
      <c r="AT769" s="230" t="s">
        <v>159</v>
      </c>
      <c r="AU769" s="230" t="s">
        <v>82</v>
      </c>
      <c r="AY769" s="17" t="s">
        <v>158</v>
      </c>
      <c r="BE769" s="231">
        <f>IF(N769="základní",J769,0)</f>
        <v>0</v>
      </c>
      <c r="BF769" s="231">
        <f>IF(N769="snížená",J769,0)</f>
        <v>0</v>
      </c>
      <c r="BG769" s="231">
        <f>IF(N769="zákl. přenesená",J769,0)</f>
        <v>0</v>
      </c>
      <c r="BH769" s="231">
        <f>IF(N769="sníž. přenesená",J769,0)</f>
        <v>0</v>
      </c>
      <c r="BI769" s="231">
        <f>IF(N769="nulová",J769,0)</f>
        <v>0</v>
      </c>
      <c r="BJ769" s="17" t="s">
        <v>82</v>
      </c>
      <c r="BK769" s="231">
        <f>ROUND(I769*H769,2)</f>
        <v>0</v>
      </c>
      <c r="BL769" s="17" t="s">
        <v>236</v>
      </c>
      <c r="BM769" s="230" t="s">
        <v>1977</v>
      </c>
    </row>
    <row r="770" spans="1:47" s="2" customFormat="1" ht="12">
      <c r="A770" s="38"/>
      <c r="B770" s="39"/>
      <c r="C770" s="40"/>
      <c r="D770" s="232" t="s">
        <v>165</v>
      </c>
      <c r="E770" s="40"/>
      <c r="F770" s="233" t="s">
        <v>1800</v>
      </c>
      <c r="G770" s="40"/>
      <c r="H770" s="40"/>
      <c r="I770" s="136"/>
      <c r="J770" s="40"/>
      <c r="K770" s="40"/>
      <c r="L770" s="44"/>
      <c r="M770" s="234"/>
      <c r="N770" s="235"/>
      <c r="O770" s="84"/>
      <c r="P770" s="84"/>
      <c r="Q770" s="84"/>
      <c r="R770" s="84"/>
      <c r="S770" s="84"/>
      <c r="T770" s="85"/>
      <c r="U770" s="38"/>
      <c r="V770" s="38"/>
      <c r="W770" s="38"/>
      <c r="X770" s="38"/>
      <c r="Y770" s="38"/>
      <c r="Z770" s="38"/>
      <c r="AA770" s="38"/>
      <c r="AB770" s="38"/>
      <c r="AC770" s="38"/>
      <c r="AD770" s="38"/>
      <c r="AE770" s="38"/>
      <c r="AT770" s="17" t="s">
        <v>165</v>
      </c>
      <c r="AU770" s="17" t="s">
        <v>82</v>
      </c>
    </row>
    <row r="771" spans="1:47" s="2" customFormat="1" ht="12">
      <c r="A771" s="38"/>
      <c r="B771" s="39"/>
      <c r="C771" s="40"/>
      <c r="D771" s="232" t="s">
        <v>216</v>
      </c>
      <c r="E771" s="40"/>
      <c r="F771" s="258" t="s">
        <v>1124</v>
      </c>
      <c r="G771" s="40"/>
      <c r="H771" s="40"/>
      <c r="I771" s="136"/>
      <c r="J771" s="40"/>
      <c r="K771" s="40"/>
      <c r="L771" s="44"/>
      <c r="M771" s="234"/>
      <c r="N771" s="235"/>
      <c r="O771" s="84"/>
      <c r="P771" s="84"/>
      <c r="Q771" s="84"/>
      <c r="R771" s="84"/>
      <c r="S771" s="84"/>
      <c r="T771" s="85"/>
      <c r="U771" s="38"/>
      <c r="V771" s="38"/>
      <c r="W771" s="38"/>
      <c r="X771" s="38"/>
      <c r="Y771" s="38"/>
      <c r="Z771" s="38"/>
      <c r="AA771" s="38"/>
      <c r="AB771" s="38"/>
      <c r="AC771" s="38"/>
      <c r="AD771" s="38"/>
      <c r="AE771" s="38"/>
      <c r="AT771" s="17" t="s">
        <v>216</v>
      </c>
      <c r="AU771" s="17" t="s">
        <v>82</v>
      </c>
    </row>
    <row r="772" spans="1:51" s="13" customFormat="1" ht="12">
      <c r="A772" s="13"/>
      <c r="B772" s="236"/>
      <c r="C772" s="237"/>
      <c r="D772" s="232" t="s">
        <v>166</v>
      </c>
      <c r="E772" s="238" t="s">
        <v>19</v>
      </c>
      <c r="F772" s="239" t="s">
        <v>1978</v>
      </c>
      <c r="G772" s="237"/>
      <c r="H772" s="240">
        <v>35.2</v>
      </c>
      <c r="I772" s="241"/>
      <c r="J772" s="237"/>
      <c r="K772" s="237"/>
      <c r="L772" s="242"/>
      <c r="M772" s="243"/>
      <c r="N772" s="244"/>
      <c r="O772" s="244"/>
      <c r="P772" s="244"/>
      <c r="Q772" s="244"/>
      <c r="R772" s="244"/>
      <c r="S772" s="244"/>
      <c r="T772" s="245"/>
      <c r="U772" s="13"/>
      <c r="V772" s="13"/>
      <c r="W772" s="13"/>
      <c r="X772" s="13"/>
      <c r="Y772" s="13"/>
      <c r="Z772" s="13"/>
      <c r="AA772" s="13"/>
      <c r="AB772" s="13"/>
      <c r="AC772" s="13"/>
      <c r="AD772" s="13"/>
      <c r="AE772" s="13"/>
      <c r="AT772" s="246" t="s">
        <v>166</v>
      </c>
      <c r="AU772" s="246" t="s">
        <v>82</v>
      </c>
      <c r="AV772" s="13" t="s">
        <v>85</v>
      </c>
      <c r="AW772" s="13" t="s">
        <v>34</v>
      </c>
      <c r="AX772" s="13" t="s">
        <v>82</v>
      </c>
      <c r="AY772" s="246" t="s">
        <v>158</v>
      </c>
    </row>
    <row r="773" spans="1:65" s="2" customFormat="1" ht="21.75" customHeight="1">
      <c r="A773" s="38"/>
      <c r="B773" s="39"/>
      <c r="C773" s="259" t="s">
        <v>1257</v>
      </c>
      <c r="D773" s="259" t="s">
        <v>199</v>
      </c>
      <c r="E773" s="260" t="s">
        <v>1802</v>
      </c>
      <c r="F773" s="261" t="s">
        <v>1803</v>
      </c>
      <c r="G773" s="262" t="s">
        <v>1059</v>
      </c>
      <c r="H773" s="263">
        <v>3.942</v>
      </c>
      <c r="I773" s="264"/>
      <c r="J773" s="265">
        <f>ROUND(I773*H773,2)</f>
        <v>0</v>
      </c>
      <c r="K773" s="261" t="s">
        <v>213</v>
      </c>
      <c r="L773" s="266"/>
      <c r="M773" s="267" t="s">
        <v>19</v>
      </c>
      <c r="N773" s="268" t="s">
        <v>45</v>
      </c>
      <c r="O773" s="84"/>
      <c r="P773" s="228">
        <f>O773*H773</f>
        <v>0</v>
      </c>
      <c r="Q773" s="228">
        <v>1</v>
      </c>
      <c r="R773" s="228">
        <f>Q773*H773</f>
        <v>3.942</v>
      </c>
      <c r="S773" s="228">
        <v>0</v>
      </c>
      <c r="T773" s="229">
        <f>S773*H773</f>
        <v>0</v>
      </c>
      <c r="U773" s="38"/>
      <c r="V773" s="38"/>
      <c r="W773" s="38"/>
      <c r="X773" s="38"/>
      <c r="Y773" s="38"/>
      <c r="Z773" s="38"/>
      <c r="AA773" s="38"/>
      <c r="AB773" s="38"/>
      <c r="AC773" s="38"/>
      <c r="AD773" s="38"/>
      <c r="AE773" s="38"/>
      <c r="AR773" s="230" t="s">
        <v>255</v>
      </c>
      <c r="AT773" s="230" t="s">
        <v>199</v>
      </c>
      <c r="AU773" s="230" t="s">
        <v>82</v>
      </c>
      <c r="AY773" s="17" t="s">
        <v>158</v>
      </c>
      <c r="BE773" s="231">
        <f>IF(N773="základní",J773,0)</f>
        <v>0</v>
      </c>
      <c r="BF773" s="231">
        <f>IF(N773="snížená",J773,0)</f>
        <v>0</v>
      </c>
      <c r="BG773" s="231">
        <f>IF(N773="zákl. přenesená",J773,0)</f>
        <v>0</v>
      </c>
      <c r="BH773" s="231">
        <f>IF(N773="sníž. přenesená",J773,0)</f>
        <v>0</v>
      </c>
      <c r="BI773" s="231">
        <f>IF(N773="nulová",J773,0)</f>
        <v>0</v>
      </c>
      <c r="BJ773" s="17" t="s">
        <v>82</v>
      </c>
      <c r="BK773" s="231">
        <f>ROUND(I773*H773,2)</f>
        <v>0</v>
      </c>
      <c r="BL773" s="17" t="s">
        <v>255</v>
      </c>
      <c r="BM773" s="230" t="s">
        <v>1979</v>
      </c>
    </row>
    <row r="774" spans="1:47" s="2" customFormat="1" ht="12">
      <c r="A774" s="38"/>
      <c r="B774" s="39"/>
      <c r="C774" s="40"/>
      <c r="D774" s="232" t="s">
        <v>165</v>
      </c>
      <c r="E774" s="40"/>
      <c r="F774" s="233" t="s">
        <v>1803</v>
      </c>
      <c r="G774" s="40"/>
      <c r="H774" s="40"/>
      <c r="I774" s="136"/>
      <c r="J774" s="40"/>
      <c r="K774" s="40"/>
      <c r="L774" s="44"/>
      <c r="M774" s="234"/>
      <c r="N774" s="235"/>
      <c r="O774" s="84"/>
      <c r="P774" s="84"/>
      <c r="Q774" s="84"/>
      <c r="R774" s="84"/>
      <c r="S774" s="84"/>
      <c r="T774" s="85"/>
      <c r="U774" s="38"/>
      <c r="V774" s="38"/>
      <c r="W774" s="38"/>
      <c r="X774" s="38"/>
      <c r="Y774" s="38"/>
      <c r="Z774" s="38"/>
      <c r="AA774" s="38"/>
      <c r="AB774" s="38"/>
      <c r="AC774" s="38"/>
      <c r="AD774" s="38"/>
      <c r="AE774" s="38"/>
      <c r="AT774" s="17" t="s">
        <v>165</v>
      </c>
      <c r="AU774" s="17" t="s">
        <v>82</v>
      </c>
    </row>
    <row r="775" spans="1:51" s="13" customFormat="1" ht="12">
      <c r="A775" s="13"/>
      <c r="B775" s="236"/>
      <c r="C775" s="237"/>
      <c r="D775" s="232" t="s">
        <v>166</v>
      </c>
      <c r="E775" s="238" t="s">
        <v>19</v>
      </c>
      <c r="F775" s="239" t="s">
        <v>1980</v>
      </c>
      <c r="G775" s="237"/>
      <c r="H775" s="240">
        <v>3.942</v>
      </c>
      <c r="I775" s="241"/>
      <c r="J775" s="237"/>
      <c r="K775" s="237"/>
      <c r="L775" s="242"/>
      <c r="M775" s="243"/>
      <c r="N775" s="244"/>
      <c r="O775" s="244"/>
      <c r="P775" s="244"/>
      <c r="Q775" s="244"/>
      <c r="R775" s="244"/>
      <c r="S775" s="244"/>
      <c r="T775" s="245"/>
      <c r="U775" s="13"/>
      <c r="V775" s="13"/>
      <c r="W775" s="13"/>
      <c r="X775" s="13"/>
      <c r="Y775" s="13"/>
      <c r="Z775" s="13"/>
      <c r="AA775" s="13"/>
      <c r="AB775" s="13"/>
      <c r="AC775" s="13"/>
      <c r="AD775" s="13"/>
      <c r="AE775" s="13"/>
      <c r="AT775" s="246" t="s">
        <v>166</v>
      </c>
      <c r="AU775" s="246" t="s">
        <v>82</v>
      </c>
      <c r="AV775" s="13" t="s">
        <v>85</v>
      </c>
      <c r="AW775" s="13" t="s">
        <v>34</v>
      </c>
      <c r="AX775" s="13" t="s">
        <v>82</v>
      </c>
      <c r="AY775" s="246" t="s">
        <v>158</v>
      </c>
    </row>
    <row r="776" spans="1:65" s="2" customFormat="1" ht="16.5" customHeight="1">
      <c r="A776" s="38"/>
      <c r="B776" s="39"/>
      <c r="C776" s="259" t="s">
        <v>1266</v>
      </c>
      <c r="D776" s="259" t="s">
        <v>199</v>
      </c>
      <c r="E776" s="260" t="s">
        <v>1806</v>
      </c>
      <c r="F776" s="261" t="s">
        <v>1807</v>
      </c>
      <c r="G776" s="262" t="s">
        <v>531</v>
      </c>
      <c r="H776" s="263">
        <v>40</v>
      </c>
      <c r="I776" s="264"/>
      <c r="J776" s="265">
        <f>ROUND(I776*H776,2)</f>
        <v>0</v>
      </c>
      <c r="K776" s="261" t="s">
        <v>213</v>
      </c>
      <c r="L776" s="266"/>
      <c r="M776" s="267" t="s">
        <v>19</v>
      </c>
      <c r="N776" s="268" t="s">
        <v>45</v>
      </c>
      <c r="O776" s="84"/>
      <c r="P776" s="228">
        <f>O776*H776</f>
        <v>0</v>
      </c>
      <c r="Q776" s="228">
        <v>0.001</v>
      </c>
      <c r="R776" s="228">
        <f>Q776*H776</f>
        <v>0.04</v>
      </c>
      <c r="S776" s="228">
        <v>0</v>
      </c>
      <c r="T776" s="229">
        <f>S776*H776</f>
        <v>0</v>
      </c>
      <c r="U776" s="38"/>
      <c r="V776" s="38"/>
      <c r="W776" s="38"/>
      <c r="X776" s="38"/>
      <c r="Y776" s="38"/>
      <c r="Z776" s="38"/>
      <c r="AA776" s="38"/>
      <c r="AB776" s="38"/>
      <c r="AC776" s="38"/>
      <c r="AD776" s="38"/>
      <c r="AE776" s="38"/>
      <c r="AR776" s="230" t="s">
        <v>255</v>
      </c>
      <c r="AT776" s="230" t="s">
        <v>199</v>
      </c>
      <c r="AU776" s="230" t="s">
        <v>82</v>
      </c>
      <c r="AY776" s="17" t="s">
        <v>158</v>
      </c>
      <c r="BE776" s="231">
        <f>IF(N776="základní",J776,0)</f>
        <v>0</v>
      </c>
      <c r="BF776" s="231">
        <f>IF(N776="snížená",J776,0)</f>
        <v>0</v>
      </c>
      <c r="BG776" s="231">
        <f>IF(N776="zákl. přenesená",J776,0)</f>
        <v>0</v>
      </c>
      <c r="BH776" s="231">
        <f>IF(N776="sníž. přenesená",J776,0)</f>
        <v>0</v>
      </c>
      <c r="BI776" s="231">
        <f>IF(N776="nulová",J776,0)</f>
        <v>0</v>
      </c>
      <c r="BJ776" s="17" t="s">
        <v>82</v>
      </c>
      <c r="BK776" s="231">
        <f>ROUND(I776*H776,2)</f>
        <v>0</v>
      </c>
      <c r="BL776" s="17" t="s">
        <v>255</v>
      </c>
      <c r="BM776" s="230" t="s">
        <v>1981</v>
      </c>
    </row>
    <row r="777" spans="1:47" s="2" customFormat="1" ht="12">
      <c r="A777" s="38"/>
      <c r="B777" s="39"/>
      <c r="C777" s="40"/>
      <c r="D777" s="232" t="s">
        <v>165</v>
      </c>
      <c r="E777" s="40"/>
      <c r="F777" s="233" t="s">
        <v>1807</v>
      </c>
      <c r="G777" s="40"/>
      <c r="H777" s="40"/>
      <c r="I777" s="136"/>
      <c r="J777" s="40"/>
      <c r="K777" s="40"/>
      <c r="L777" s="44"/>
      <c r="M777" s="234"/>
      <c r="N777" s="235"/>
      <c r="O777" s="84"/>
      <c r="P777" s="84"/>
      <c r="Q777" s="84"/>
      <c r="R777" s="84"/>
      <c r="S777" s="84"/>
      <c r="T777" s="85"/>
      <c r="U777" s="38"/>
      <c r="V777" s="38"/>
      <c r="W777" s="38"/>
      <c r="X777" s="38"/>
      <c r="Y777" s="38"/>
      <c r="Z777" s="38"/>
      <c r="AA777" s="38"/>
      <c r="AB777" s="38"/>
      <c r="AC777" s="38"/>
      <c r="AD777" s="38"/>
      <c r="AE777" s="38"/>
      <c r="AT777" s="17" t="s">
        <v>165</v>
      </c>
      <c r="AU777" s="17" t="s">
        <v>82</v>
      </c>
    </row>
    <row r="778" spans="1:65" s="2" customFormat="1" ht="16.5" customHeight="1">
      <c r="A778" s="38"/>
      <c r="B778" s="39"/>
      <c r="C778" s="259" t="s">
        <v>1273</v>
      </c>
      <c r="D778" s="259" t="s">
        <v>199</v>
      </c>
      <c r="E778" s="260" t="s">
        <v>1810</v>
      </c>
      <c r="F778" s="261" t="s">
        <v>1811</v>
      </c>
      <c r="G778" s="262" t="s">
        <v>1059</v>
      </c>
      <c r="H778" s="263">
        <v>3.942</v>
      </c>
      <c r="I778" s="264"/>
      <c r="J778" s="265">
        <f>ROUND(I778*H778,2)</f>
        <v>0</v>
      </c>
      <c r="K778" s="261" t="s">
        <v>213</v>
      </c>
      <c r="L778" s="266"/>
      <c r="M778" s="267" t="s">
        <v>19</v>
      </c>
      <c r="N778" s="268" t="s">
        <v>45</v>
      </c>
      <c r="O778" s="84"/>
      <c r="P778" s="228">
        <f>O778*H778</f>
        <v>0</v>
      </c>
      <c r="Q778" s="228">
        <v>1</v>
      </c>
      <c r="R778" s="228">
        <f>Q778*H778</f>
        <v>3.942</v>
      </c>
      <c r="S778" s="228">
        <v>0</v>
      </c>
      <c r="T778" s="229">
        <f>S778*H778</f>
        <v>0</v>
      </c>
      <c r="U778" s="38"/>
      <c r="V778" s="38"/>
      <c r="W778" s="38"/>
      <c r="X778" s="38"/>
      <c r="Y778" s="38"/>
      <c r="Z778" s="38"/>
      <c r="AA778" s="38"/>
      <c r="AB778" s="38"/>
      <c r="AC778" s="38"/>
      <c r="AD778" s="38"/>
      <c r="AE778" s="38"/>
      <c r="AR778" s="230" t="s">
        <v>255</v>
      </c>
      <c r="AT778" s="230" t="s">
        <v>199</v>
      </c>
      <c r="AU778" s="230" t="s">
        <v>82</v>
      </c>
      <c r="AY778" s="17" t="s">
        <v>158</v>
      </c>
      <c r="BE778" s="231">
        <f>IF(N778="základní",J778,0)</f>
        <v>0</v>
      </c>
      <c r="BF778" s="231">
        <f>IF(N778="snížená",J778,0)</f>
        <v>0</v>
      </c>
      <c r="BG778" s="231">
        <f>IF(N778="zákl. přenesená",J778,0)</f>
        <v>0</v>
      </c>
      <c r="BH778" s="231">
        <f>IF(N778="sníž. přenesená",J778,0)</f>
        <v>0</v>
      </c>
      <c r="BI778" s="231">
        <f>IF(N778="nulová",J778,0)</f>
        <v>0</v>
      </c>
      <c r="BJ778" s="17" t="s">
        <v>82</v>
      </c>
      <c r="BK778" s="231">
        <f>ROUND(I778*H778,2)</f>
        <v>0</v>
      </c>
      <c r="BL778" s="17" t="s">
        <v>255</v>
      </c>
      <c r="BM778" s="230" t="s">
        <v>1982</v>
      </c>
    </row>
    <row r="779" spans="1:47" s="2" customFormat="1" ht="12">
      <c r="A779" s="38"/>
      <c r="B779" s="39"/>
      <c r="C779" s="40"/>
      <c r="D779" s="232" t="s">
        <v>165</v>
      </c>
      <c r="E779" s="40"/>
      <c r="F779" s="233" t="s">
        <v>1811</v>
      </c>
      <c r="G779" s="40"/>
      <c r="H779" s="40"/>
      <c r="I779" s="136"/>
      <c r="J779" s="40"/>
      <c r="K779" s="40"/>
      <c r="L779" s="44"/>
      <c r="M779" s="234"/>
      <c r="N779" s="235"/>
      <c r="O779" s="84"/>
      <c r="P779" s="84"/>
      <c r="Q779" s="84"/>
      <c r="R779" s="84"/>
      <c r="S779" s="84"/>
      <c r="T779" s="85"/>
      <c r="U779" s="38"/>
      <c r="V779" s="38"/>
      <c r="W779" s="38"/>
      <c r="X779" s="38"/>
      <c r="Y779" s="38"/>
      <c r="Z779" s="38"/>
      <c r="AA779" s="38"/>
      <c r="AB779" s="38"/>
      <c r="AC779" s="38"/>
      <c r="AD779" s="38"/>
      <c r="AE779" s="38"/>
      <c r="AT779" s="17" t="s">
        <v>165</v>
      </c>
      <c r="AU779" s="17" t="s">
        <v>82</v>
      </c>
    </row>
    <row r="780" spans="1:51" s="13" customFormat="1" ht="12">
      <c r="A780" s="13"/>
      <c r="B780" s="236"/>
      <c r="C780" s="237"/>
      <c r="D780" s="232" t="s">
        <v>166</v>
      </c>
      <c r="E780" s="238" t="s">
        <v>19</v>
      </c>
      <c r="F780" s="239" t="s">
        <v>1983</v>
      </c>
      <c r="G780" s="237"/>
      <c r="H780" s="240">
        <v>3.942</v>
      </c>
      <c r="I780" s="241"/>
      <c r="J780" s="237"/>
      <c r="K780" s="237"/>
      <c r="L780" s="242"/>
      <c r="M780" s="243"/>
      <c r="N780" s="244"/>
      <c r="O780" s="244"/>
      <c r="P780" s="244"/>
      <c r="Q780" s="244"/>
      <c r="R780" s="244"/>
      <c r="S780" s="244"/>
      <c r="T780" s="245"/>
      <c r="U780" s="13"/>
      <c r="V780" s="13"/>
      <c r="W780" s="13"/>
      <c r="X780" s="13"/>
      <c r="Y780" s="13"/>
      <c r="Z780" s="13"/>
      <c r="AA780" s="13"/>
      <c r="AB780" s="13"/>
      <c r="AC780" s="13"/>
      <c r="AD780" s="13"/>
      <c r="AE780" s="13"/>
      <c r="AT780" s="246" t="s">
        <v>166</v>
      </c>
      <c r="AU780" s="246" t="s">
        <v>82</v>
      </c>
      <c r="AV780" s="13" t="s">
        <v>85</v>
      </c>
      <c r="AW780" s="13" t="s">
        <v>34</v>
      </c>
      <c r="AX780" s="13" t="s">
        <v>82</v>
      </c>
      <c r="AY780" s="246" t="s">
        <v>158</v>
      </c>
    </row>
    <row r="781" spans="1:65" s="2" customFormat="1" ht="21.75" customHeight="1">
      <c r="A781" s="38"/>
      <c r="B781" s="39"/>
      <c r="C781" s="219" t="s">
        <v>1277</v>
      </c>
      <c r="D781" s="219" t="s">
        <v>159</v>
      </c>
      <c r="E781" s="220" t="s">
        <v>1813</v>
      </c>
      <c r="F781" s="221" t="s">
        <v>1814</v>
      </c>
      <c r="G781" s="222" t="s">
        <v>162</v>
      </c>
      <c r="H781" s="223">
        <v>44</v>
      </c>
      <c r="I781" s="224"/>
      <c r="J781" s="225">
        <f>ROUND(I781*H781,2)</f>
        <v>0</v>
      </c>
      <c r="K781" s="221" t="s">
        <v>19</v>
      </c>
      <c r="L781" s="44"/>
      <c r="M781" s="226" t="s">
        <v>19</v>
      </c>
      <c r="N781" s="227" t="s">
        <v>45</v>
      </c>
      <c r="O781" s="84"/>
      <c r="P781" s="228">
        <f>O781*H781</f>
        <v>0</v>
      </c>
      <c r="Q781" s="228">
        <v>0</v>
      </c>
      <c r="R781" s="228">
        <f>Q781*H781</f>
        <v>0</v>
      </c>
      <c r="S781" s="228">
        <v>0</v>
      </c>
      <c r="T781" s="229">
        <f>S781*H781</f>
        <v>0</v>
      </c>
      <c r="U781" s="38"/>
      <c r="V781" s="38"/>
      <c r="W781" s="38"/>
      <c r="X781" s="38"/>
      <c r="Y781" s="38"/>
      <c r="Z781" s="38"/>
      <c r="AA781" s="38"/>
      <c r="AB781" s="38"/>
      <c r="AC781" s="38"/>
      <c r="AD781" s="38"/>
      <c r="AE781" s="38"/>
      <c r="AR781" s="230" t="s">
        <v>236</v>
      </c>
      <c r="AT781" s="230" t="s">
        <v>159</v>
      </c>
      <c r="AU781" s="230" t="s">
        <v>82</v>
      </c>
      <c r="AY781" s="17" t="s">
        <v>158</v>
      </c>
      <c r="BE781" s="231">
        <f>IF(N781="základní",J781,0)</f>
        <v>0</v>
      </c>
      <c r="BF781" s="231">
        <f>IF(N781="snížená",J781,0)</f>
        <v>0</v>
      </c>
      <c r="BG781" s="231">
        <f>IF(N781="zákl. přenesená",J781,0)</f>
        <v>0</v>
      </c>
      <c r="BH781" s="231">
        <f>IF(N781="sníž. přenesená",J781,0)</f>
        <v>0</v>
      </c>
      <c r="BI781" s="231">
        <f>IF(N781="nulová",J781,0)</f>
        <v>0</v>
      </c>
      <c r="BJ781" s="17" t="s">
        <v>82</v>
      </c>
      <c r="BK781" s="231">
        <f>ROUND(I781*H781,2)</f>
        <v>0</v>
      </c>
      <c r="BL781" s="17" t="s">
        <v>236</v>
      </c>
      <c r="BM781" s="230" t="s">
        <v>1984</v>
      </c>
    </row>
    <row r="782" spans="1:47" s="2" customFormat="1" ht="12">
      <c r="A782" s="38"/>
      <c r="B782" s="39"/>
      <c r="C782" s="40"/>
      <c r="D782" s="232" t="s">
        <v>165</v>
      </c>
      <c r="E782" s="40"/>
      <c r="F782" s="233" t="s">
        <v>1814</v>
      </c>
      <c r="G782" s="40"/>
      <c r="H782" s="40"/>
      <c r="I782" s="136"/>
      <c r="J782" s="40"/>
      <c r="K782" s="40"/>
      <c r="L782" s="44"/>
      <c r="M782" s="234"/>
      <c r="N782" s="235"/>
      <c r="O782" s="84"/>
      <c r="P782" s="84"/>
      <c r="Q782" s="84"/>
      <c r="R782" s="84"/>
      <c r="S782" s="84"/>
      <c r="T782" s="85"/>
      <c r="U782" s="38"/>
      <c r="V782" s="38"/>
      <c r="W782" s="38"/>
      <c r="X782" s="38"/>
      <c r="Y782" s="38"/>
      <c r="Z782" s="38"/>
      <c r="AA782" s="38"/>
      <c r="AB782" s="38"/>
      <c r="AC782" s="38"/>
      <c r="AD782" s="38"/>
      <c r="AE782" s="38"/>
      <c r="AT782" s="17" t="s">
        <v>165</v>
      </c>
      <c r="AU782" s="17" t="s">
        <v>82</v>
      </c>
    </row>
    <row r="783" spans="1:47" s="2" customFormat="1" ht="12">
      <c r="A783" s="38"/>
      <c r="B783" s="39"/>
      <c r="C783" s="40"/>
      <c r="D783" s="232" t="s">
        <v>216</v>
      </c>
      <c r="E783" s="40"/>
      <c r="F783" s="258" t="s">
        <v>1118</v>
      </c>
      <c r="G783" s="40"/>
      <c r="H783" s="40"/>
      <c r="I783" s="136"/>
      <c r="J783" s="40"/>
      <c r="K783" s="40"/>
      <c r="L783" s="44"/>
      <c r="M783" s="234"/>
      <c r="N783" s="235"/>
      <c r="O783" s="84"/>
      <c r="P783" s="84"/>
      <c r="Q783" s="84"/>
      <c r="R783" s="84"/>
      <c r="S783" s="84"/>
      <c r="T783" s="85"/>
      <c r="U783" s="38"/>
      <c r="V783" s="38"/>
      <c r="W783" s="38"/>
      <c r="X783" s="38"/>
      <c r="Y783" s="38"/>
      <c r="Z783" s="38"/>
      <c r="AA783" s="38"/>
      <c r="AB783" s="38"/>
      <c r="AC783" s="38"/>
      <c r="AD783" s="38"/>
      <c r="AE783" s="38"/>
      <c r="AT783" s="17" t="s">
        <v>216</v>
      </c>
      <c r="AU783" s="17" t="s">
        <v>82</v>
      </c>
    </row>
    <row r="784" spans="1:51" s="13" customFormat="1" ht="12">
      <c r="A784" s="13"/>
      <c r="B784" s="236"/>
      <c r="C784" s="237"/>
      <c r="D784" s="232" t="s">
        <v>166</v>
      </c>
      <c r="E784" s="238" t="s">
        <v>19</v>
      </c>
      <c r="F784" s="239" t="s">
        <v>1985</v>
      </c>
      <c r="G784" s="237"/>
      <c r="H784" s="240">
        <v>44</v>
      </c>
      <c r="I784" s="241"/>
      <c r="J784" s="237"/>
      <c r="K784" s="237"/>
      <c r="L784" s="242"/>
      <c r="M784" s="243"/>
      <c r="N784" s="244"/>
      <c r="O784" s="244"/>
      <c r="P784" s="244"/>
      <c r="Q784" s="244"/>
      <c r="R784" s="244"/>
      <c r="S784" s="244"/>
      <c r="T784" s="245"/>
      <c r="U784" s="13"/>
      <c r="V784" s="13"/>
      <c r="W784" s="13"/>
      <c r="X784" s="13"/>
      <c r="Y784" s="13"/>
      <c r="Z784" s="13"/>
      <c r="AA784" s="13"/>
      <c r="AB784" s="13"/>
      <c r="AC784" s="13"/>
      <c r="AD784" s="13"/>
      <c r="AE784" s="13"/>
      <c r="AT784" s="246" t="s">
        <v>166</v>
      </c>
      <c r="AU784" s="246" t="s">
        <v>82</v>
      </c>
      <c r="AV784" s="13" t="s">
        <v>85</v>
      </c>
      <c r="AW784" s="13" t="s">
        <v>34</v>
      </c>
      <c r="AX784" s="13" t="s">
        <v>82</v>
      </c>
      <c r="AY784" s="246" t="s">
        <v>158</v>
      </c>
    </row>
    <row r="785" spans="1:63" s="12" customFormat="1" ht="25.9" customHeight="1">
      <c r="A785" s="12"/>
      <c r="B785" s="205"/>
      <c r="C785" s="206"/>
      <c r="D785" s="207" t="s">
        <v>73</v>
      </c>
      <c r="E785" s="208" t="s">
        <v>1247</v>
      </c>
      <c r="F785" s="208" t="s">
        <v>1248</v>
      </c>
      <c r="G785" s="206"/>
      <c r="H785" s="206"/>
      <c r="I785" s="209"/>
      <c r="J785" s="210">
        <f>BK785</f>
        <v>0</v>
      </c>
      <c r="K785" s="206"/>
      <c r="L785" s="211"/>
      <c r="M785" s="212"/>
      <c r="N785" s="213"/>
      <c r="O785" s="213"/>
      <c r="P785" s="214">
        <f>SUM(P786:P793)</f>
        <v>0</v>
      </c>
      <c r="Q785" s="213"/>
      <c r="R785" s="214">
        <f>SUM(R786:R793)</f>
        <v>0</v>
      </c>
      <c r="S785" s="213"/>
      <c r="T785" s="215">
        <f>SUM(T786:T793)</f>
        <v>0</v>
      </c>
      <c r="U785" s="12"/>
      <c r="V785" s="12"/>
      <c r="W785" s="12"/>
      <c r="X785" s="12"/>
      <c r="Y785" s="12"/>
      <c r="Z785" s="12"/>
      <c r="AA785" s="12"/>
      <c r="AB785" s="12"/>
      <c r="AC785" s="12"/>
      <c r="AD785" s="12"/>
      <c r="AE785" s="12"/>
      <c r="AR785" s="216" t="s">
        <v>163</v>
      </c>
      <c r="AT785" s="217" t="s">
        <v>73</v>
      </c>
      <c r="AU785" s="217" t="s">
        <v>74</v>
      </c>
      <c r="AY785" s="216" t="s">
        <v>158</v>
      </c>
      <c r="BK785" s="218">
        <f>SUM(BK786:BK793)</f>
        <v>0</v>
      </c>
    </row>
    <row r="786" spans="1:65" s="2" customFormat="1" ht="16.5" customHeight="1">
      <c r="A786" s="38"/>
      <c r="B786" s="39"/>
      <c r="C786" s="219" t="s">
        <v>1281</v>
      </c>
      <c r="D786" s="219" t="s">
        <v>159</v>
      </c>
      <c r="E786" s="220" t="s">
        <v>1250</v>
      </c>
      <c r="F786" s="221" t="s">
        <v>1251</v>
      </c>
      <c r="G786" s="222" t="s">
        <v>1252</v>
      </c>
      <c r="H786" s="223">
        <v>32</v>
      </c>
      <c r="I786" s="224"/>
      <c r="J786" s="225">
        <f>ROUND(I786*H786,2)</f>
        <v>0</v>
      </c>
      <c r="K786" s="221" t="s">
        <v>213</v>
      </c>
      <c r="L786" s="44"/>
      <c r="M786" s="226" t="s">
        <v>19</v>
      </c>
      <c r="N786" s="227" t="s">
        <v>45</v>
      </c>
      <c r="O786" s="84"/>
      <c r="P786" s="228">
        <f>O786*H786</f>
        <v>0</v>
      </c>
      <c r="Q786" s="228">
        <v>0</v>
      </c>
      <c r="R786" s="228">
        <f>Q786*H786</f>
        <v>0</v>
      </c>
      <c r="S786" s="228">
        <v>0</v>
      </c>
      <c r="T786" s="229">
        <f>S786*H786</f>
        <v>0</v>
      </c>
      <c r="U786" s="38"/>
      <c r="V786" s="38"/>
      <c r="W786" s="38"/>
      <c r="X786" s="38"/>
      <c r="Y786" s="38"/>
      <c r="Z786" s="38"/>
      <c r="AA786" s="38"/>
      <c r="AB786" s="38"/>
      <c r="AC786" s="38"/>
      <c r="AD786" s="38"/>
      <c r="AE786" s="38"/>
      <c r="AR786" s="230" t="s">
        <v>249</v>
      </c>
      <c r="AT786" s="230" t="s">
        <v>159</v>
      </c>
      <c r="AU786" s="230" t="s">
        <v>82</v>
      </c>
      <c r="AY786" s="17" t="s">
        <v>158</v>
      </c>
      <c r="BE786" s="231">
        <f>IF(N786="základní",J786,0)</f>
        <v>0</v>
      </c>
      <c r="BF786" s="231">
        <f>IF(N786="snížená",J786,0)</f>
        <v>0</v>
      </c>
      <c r="BG786" s="231">
        <f>IF(N786="zákl. přenesená",J786,0)</f>
        <v>0</v>
      </c>
      <c r="BH786" s="231">
        <f>IF(N786="sníž. přenesená",J786,0)</f>
        <v>0</v>
      </c>
      <c r="BI786" s="231">
        <f>IF(N786="nulová",J786,0)</f>
        <v>0</v>
      </c>
      <c r="BJ786" s="17" t="s">
        <v>82</v>
      </c>
      <c r="BK786" s="231">
        <f>ROUND(I786*H786,2)</f>
        <v>0</v>
      </c>
      <c r="BL786" s="17" t="s">
        <v>249</v>
      </c>
      <c r="BM786" s="230" t="s">
        <v>1253</v>
      </c>
    </row>
    <row r="787" spans="1:47" s="2" customFormat="1" ht="12">
      <c r="A787" s="38"/>
      <c r="B787" s="39"/>
      <c r="C787" s="40"/>
      <c r="D787" s="232" t="s">
        <v>165</v>
      </c>
      <c r="E787" s="40"/>
      <c r="F787" s="233" t="s">
        <v>1254</v>
      </c>
      <c r="G787" s="40"/>
      <c r="H787" s="40"/>
      <c r="I787" s="136"/>
      <c r="J787" s="40"/>
      <c r="K787" s="40"/>
      <c r="L787" s="44"/>
      <c r="M787" s="234"/>
      <c r="N787" s="235"/>
      <c r="O787" s="84"/>
      <c r="P787" s="84"/>
      <c r="Q787" s="84"/>
      <c r="R787" s="84"/>
      <c r="S787" s="84"/>
      <c r="T787" s="85"/>
      <c r="U787" s="38"/>
      <c r="V787" s="38"/>
      <c r="W787" s="38"/>
      <c r="X787" s="38"/>
      <c r="Y787" s="38"/>
      <c r="Z787" s="38"/>
      <c r="AA787" s="38"/>
      <c r="AB787" s="38"/>
      <c r="AC787" s="38"/>
      <c r="AD787" s="38"/>
      <c r="AE787" s="38"/>
      <c r="AT787" s="17" t="s">
        <v>165</v>
      </c>
      <c r="AU787" s="17" t="s">
        <v>82</v>
      </c>
    </row>
    <row r="788" spans="1:47" s="2" customFormat="1" ht="12">
      <c r="A788" s="38"/>
      <c r="B788" s="39"/>
      <c r="C788" s="40"/>
      <c r="D788" s="232" t="s">
        <v>181</v>
      </c>
      <c r="E788" s="40"/>
      <c r="F788" s="258" t="s">
        <v>1255</v>
      </c>
      <c r="G788" s="40"/>
      <c r="H788" s="40"/>
      <c r="I788" s="136"/>
      <c r="J788" s="40"/>
      <c r="K788" s="40"/>
      <c r="L788" s="44"/>
      <c r="M788" s="234"/>
      <c r="N788" s="235"/>
      <c r="O788" s="84"/>
      <c r="P788" s="84"/>
      <c r="Q788" s="84"/>
      <c r="R788" s="84"/>
      <c r="S788" s="84"/>
      <c r="T788" s="85"/>
      <c r="U788" s="38"/>
      <c r="V788" s="38"/>
      <c r="W788" s="38"/>
      <c r="X788" s="38"/>
      <c r="Y788" s="38"/>
      <c r="Z788" s="38"/>
      <c r="AA788" s="38"/>
      <c r="AB788" s="38"/>
      <c r="AC788" s="38"/>
      <c r="AD788" s="38"/>
      <c r="AE788" s="38"/>
      <c r="AT788" s="17" t="s">
        <v>181</v>
      </c>
      <c r="AU788" s="17" t="s">
        <v>82</v>
      </c>
    </row>
    <row r="789" spans="1:51" s="13" customFormat="1" ht="12">
      <c r="A789" s="13"/>
      <c r="B789" s="236"/>
      <c r="C789" s="237"/>
      <c r="D789" s="232" t="s">
        <v>166</v>
      </c>
      <c r="E789" s="238" t="s">
        <v>19</v>
      </c>
      <c r="F789" s="239" t="s">
        <v>1629</v>
      </c>
      <c r="G789" s="237"/>
      <c r="H789" s="240">
        <v>32</v>
      </c>
      <c r="I789" s="241"/>
      <c r="J789" s="237"/>
      <c r="K789" s="237"/>
      <c r="L789" s="242"/>
      <c r="M789" s="243"/>
      <c r="N789" s="244"/>
      <c r="O789" s="244"/>
      <c r="P789" s="244"/>
      <c r="Q789" s="244"/>
      <c r="R789" s="244"/>
      <c r="S789" s="244"/>
      <c r="T789" s="245"/>
      <c r="U789" s="13"/>
      <c r="V789" s="13"/>
      <c r="W789" s="13"/>
      <c r="X789" s="13"/>
      <c r="Y789" s="13"/>
      <c r="Z789" s="13"/>
      <c r="AA789" s="13"/>
      <c r="AB789" s="13"/>
      <c r="AC789" s="13"/>
      <c r="AD789" s="13"/>
      <c r="AE789" s="13"/>
      <c r="AT789" s="246" t="s">
        <v>166</v>
      </c>
      <c r="AU789" s="246" t="s">
        <v>82</v>
      </c>
      <c r="AV789" s="13" t="s">
        <v>85</v>
      </c>
      <c r="AW789" s="13" t="s">
        <v>34</v>
      </c>
      <c r="AX789" s="13" t="s">
        <v>82</v>
      </c>
      <c r="AY789" s="246" t="s">
        <v>158</v>
      </c>
    </row>
    <row r="790" spans="1:65" s="2" customFormat="1" ht="16.5" customHeight="1">
      <c r="A790" s="38"/>
      <c r="B790" s="39"/>
      <c r="C790" s="219" t="s">
        <v>1285</v>
      </c>
      <c r="D790" s="219" t="s">
        <v>159</v>
      </c>
      <c r="E790" s="220" t="s">
        <v>1258</v>
      </c>
      <c r="F790" s="221" t="s">
        <v>1259</v>
      </c>
      <c r="G790" s="222" t="s">
        <v>1252</v>
      </c>
      <c r="H790" s="223">
        <v>32</v>
      </c>
      <c r="I790" s="224"/>
      <c r="J790" s="225">
        <f>ROUND(I790*H790,2)</f>
        <v>0</v>
      </c>
      <c r="K790" s="221" t="s">
        <v>213</v>
      </c>
      <c r="L790" s="44"/>
      <c r="M790" s="226" t="s">
        <v>19</v>
      </c>
      <c r="N790" s="227" t="s">
        <v>45</v>
      </c>
      <c r="O790" s="84"/>
      <c r="P790" s="228">
        <f>O790*H790</f>
        <v>0</v>
      </c>
      <c r="Q790" s="228">
        <v>0</v>
      </c>
      <c r="R790" s="228">
        <f>Q790*H790</f>
        <v>0</v>
      </c>
      <c r="S790" s="228">
        <v>0</v>
      </c>
      <c r="T790" s="229">
        <f>S790*H790</f>
        <v>0</v>
      </c>
      <c r="U790" s="38"/>
      <c r="V790" s="38"/>
      <c r="W790" s="38"/>
      <c r="X790" s="38"/>
      <c r="Y790" s="38"/>
      <c r="Z790" s="38"/>
      <c r="AA790" s="38"/>
      <c r="AB790" s="38"/>
      <c r="AC790" s="38"/>
      <c r="AD790" s="38"/>
      <c r="AE790" s="38"/>
      <c r="AR790" s="230" t="s">
        <v>249</v>
      </c>
      <c r="AT790" s="230" t="s">
        <v>159</v>
      </c>
      <c r="AU790" s="230" t="s">
        <v>82</v>
      </c>
      <c r="AY790" s="17" t="s">
        <v>158</v>
      </c>
      <c r="BE790" s="231">
        <f>IF(N790="základní",J790,0)</f>
        <v>0</v>
      </c>
      <c r="BF790" s="231">
        <f>IF(N790="snížená",J790,0)</f>
        <v>0</v>
      </c>
      <c r="BG790" s="231">
        <f>IF(N790="zákl. přenesená",J790,0)</f>
        <v>0</v>
      </c>
      <c r="BH790" s="231">
        <f>IF(N790="sníž. přenesená",J790,0)</f>
        <v>0</v>
      </c>
      <c r="BI790" s="231">
        <f>IF(N790="nulová",J790,0)</f>
        <v>0</v>
      </c>
      <c r="BJ790" s="17" t="s">
        <v>82</v>
      </c>
      <c r="BK790" s="231">
        <f>ROUND(I790*H790,2)</f>
        <v>0</v>
      </c>
      <c r="BL790" s="17" t="s">
        <v>249</v>
      </c>
      <c r="BM790" s="230" t="s">
        <v>1260</v>
      </c>
    </row>
    <row r="791" spans="1:47" s="2" customFormat="1" ht="12">
      <c r="A791" s="38"/>
      <c r="B791" s="39"/>
      <c r="C791" s="40"/>
      <c r="D791" s="232" t="s">
        <v>165</v>
      </c>
      <c r="E791" s="40"/>
      <c r="F791" s="233" t="s">
        <v>1261</v>
      </c>
      <c r="G791" s="40"/>
      <c r="H791" s="40"/>
      <c r="I791" s="136"/>
      <c r="J791" s="40"/>
      <c r="K791" s="40"/>
      <c r="L791" s="44"/>
      <c r="M791" s="234"/>
      <c r="N791" s="235"/>
      <c r="O791" s="84"/>
      <c r="P791" s="84"/>
      <c r="Q791" s="84"/>
      <c r="R791" s="84"/>
      <c r="S791" s="84"/>
      <c r="T791" s="85"/>
      <c r="U791" s="38"/>
      <c r="V791" s="38"/>
      <c r="W791" s="38"/>
      <c r="X791" s="38"/>
      <c r="Y791" s="38"/>
      <c r="Z791" s="38"/>
      <c r="AA791" s="38"/>
      <c r="AB791" s="38"/>
      <c r="AC791" s="38"/>
      <c r="AD791" s="38"/>
      <c r="AE791" s="38"/>
      <c r="AT791" s="17" t="s">
        <v>165</v>
      </c>
      <c r="AU791" s="17" t="s">
        <v>82</v>
      </c>
    </row>
    <row r="792" spans="1:47" s="2" customFormat="1" ht="12">
      <c r="A792" s="38"/>
      <c r="B792" s="39"/>
      <c r="C792" s="40"/>
      <c r="D792" s="232" t="s">
        <v>181</v>
      </c>
      <c r="E792" s="40"/>
      <c r="F792" s="258" t="s">
        <v>1255</v>
      </c>
      <c r="G792" s="40"/>
      <c r="H792" s="40"/>
      <c r="I792" s="136"/>
      <c r="J792" s="40"/>
      <c r="K792" s="40"/>
      <c r="L792" s="44"/>
      <c r="M792" s="234"/>
      <c r="N792" s="235"/>
      <c r="O792" s="84"/>
      <c r="P792" s="84"/>
      <c r="Q792" s="84"/>
      <c r="R792" s="84"/>
      <c r="S792" s="84"/>
      <c r="T792" s="85"/>
      <c r="U792" s="38"/>
      <c r="V792" s="38"/>
      <c r="W792" s="38"/>
      <c r="X792" s="38"/>
      <c r="Y792" s="38"/>
      <c r="Z792" s="38"/>
      <c r="AA792" s="38"/>
      <c r="AB792" s="38"/>
      <c r="AC792" s="38"/>
      <c r="AD792" s="38"/>
      <c r="AE792" s="38"/>
      <c r="AT792" s="17" t="s">
        <v>181</v>
      </c>
      <c r="AU792" s="17" t="s">
        <v>82</v>
      </c>
    </row>
    <row r="793" spans="1:51" s="13" customFormat="1" ht="12">
      <c r="A793" s="13"/>
      <c r="B793" s="236"/>
      <c r="C793" s="237"/>
      <c r="D793" s="232" t="s">
        <v>166</v>
      </c>
      <c r="E793" s="238" t="s">
        <v>19</v>
      </c>
      <c r="F793" s="239" t="s">
        <v>1629</v>
      </c>
      <c r="G793" s="237"/>
      <c r="H793" s="240">
        <v>32</v>
      </c>
      <c r="I793" s="241"/>
      <c r="J793" s="237"/>
      <c r="K793" s="237"/>
      <c r="L793" s="242"/>
      <c r="M793" s="243"/>
      <c r="N793" s="244"/>
      <c r="O793" s="244"/>
      <c r="P793" s="244"/>
      <c r="Q793" s="244"/>
      <c r="R793" s="244"/>
      <c r="S793" s="244"/>
      <c r="T793" s="245"/>
      <c r="U793" s="13"/>
      <c r="V793" s="13"/>
      <c r="W793" s="13"/>
      <c r="X793" s="13"/>
      <c r="Y793" s="13"/>
      <c r="Z793" s="13"/>
      <c r="AA793" s="13"/>
      <c r="AB793" s="13"/>
      <c r="AC793" s="13"/>
      <c r="AD793" s="13"/>
      <c r="AE793" s="13"/>
      <c r="AT793" s="246" t="s">
        <v>166</v>
      </c>
      <c r="AU793" s="246" t="s">
        <v>82</v>
      </c>
      <c r="AV793" s="13" t="s">
        <v>85</v>
      </c>
      <c r="AW793" s="13" t="s">
        <v>34</v>
      </c>
      <c r="AX793" s="13" t="s">
        <v>82</v>
      </c>
      <c r="AY793" s="246" t="s">
        <v>158</v>
      </c>
    </row>
    <row r="794" spans="1:63" s="12" customFormat="1" ht="25.9" customHeight="1">
      <c r="A794" s="12"/>
      <c r="B794" s="205"/>
      <c r="C794" s="206"/>
      <c r="D794" s="207" t="s">
        <v>73</v>
      </c>
      <c r="E794" s="208" t="s">
        <v>1262</v>
      </c>
      <c r="F794" s="208" t="s">
        <v>1263</v>
      </c>
      <c r="G794" s="206"/>
      <c r="H794" s="206"/>
      <c r="I794" s="209"/>
      <c r="J794" s="210">
        <f>BK794</f>
        <v>0</v>
      </c>
      <c r="K794" s="206"/>
      <c r="L794" s="211"/>
      <c r="M794" s="212"/>
      <c r="N794" s="213"/>
      <c r="O794" s="213"/>
      <c r="P794" s="214">
        <f>P795</f>
        <v>0</v>
      </c>
      <c r="Q794" s="213"/>
      <c r="R794" s="214">
        <f>R795</f>
        <v>0</v>
      </c>
      <c r="S794" s="213"/>
      <c r="T794" s="215">
        <f>T795</f>
        <v>0</v>
      </c>
      <c r="U794" s="12"/>
      <c r="V794" s="12"/>
      <c r="W794" s="12"/>
      <c r="X794" s="12"/>
      <c r="Y794" s="12"/>
      <c r="Z794" s="12"/>
      <c r="AA794" s="12"/>
      <c r="AB794" s="12"/>
      <c r="AC794" s="12"/>
      <c r="AD794" s="12"/>
      <c r="AE794" s="12"/>
      <c r="AR794" s="216" t="s">
        <v>191</v>
      </c>
      <c r="AT794" s="217" t="s">
        <v>73</v>
      </c>
      <c r="AU794" s="217" t="s">
        <v>74</v>
      </c>
      <c r="AY794" s="216" t="s">
        <v>158</v>
      </c>
      <c r="BK794" s="218">
        <f>BK795</f>
        <v>0</v>
      </c>
    </row>
    <row r="795" spans="1:63" s="12" customFormat="1" ht="22.8" customHeight="1">
      <c r="A795" s="12"/>
      <c r="B795" s="205"/>
      <c r="C795" s="206"/>
      <c r="D795" s="207" t="s">
        <v>73</v>
      </c>
      <c r="E795" s="269" t="s">
        <v>1264</v>
      </c>
      <c r="F795" s="269" t="s">
        <v>1265</v>
      </c>
      <c r="G795" s="206"/>
      <c r="H795" s="206"/>
      <c r="I795" s="209"/>
      <c r="J795" s="270">
        <f>BK795</f>
        <v>0</v>
      </c>
      <c r="K795" s="206"/>
      <c r="L795" s="211"/>
      <c r="M795" s="212"/>
      <c r="N795" s="213"/>
      <c r="O795" s="213"/>
      <c r="P795" s="214">
        <f>SUM(P796:P807)</f>
        <v>0</v>
      </c>
      <c r="Q795" s="213"/>
      <c r="R795" s="214">
        <f>SUM(R796:R807)</f>
        <v>0</v>
      </c>
      <c r="S795" s="213"/>
      <c r="T795" s="215">
        <f>SUM(T796:T807)</f>
        <v>0</v>
      </c>
      <c r="U795" s="12"/>
      <c r="V795" s="12"/>
      <c r="W795" s="12"/>
      <c r="X795" s="12"/>
      <c r="Y795" s="12"/>
      <c r="Z795" s="12"/>
      <c r="AA795" s="12"/>
      <c r="AB795" s="12"/>
      <c r="AC795" s="12"/>
      <c r="AD795" s="12"/>
      <c r="AE795" s="12"/>
      <c r="AR795" s="216" t="s">
        <v>191</v>
      </c>
      <c r="AT795" s="217" t="s">
        <v>73</v>
      </c>
      <c r="AU795" s="217" t="s">
        <v>82</v>
      </c>
      <c r="AY795" s="216" t="s">
        <v>158</v>
      </c>
      <c r="BK795" s="218">
        <f>SUM(BK796:BK807)</f>
        <v>0</v>
      </c>
    </row>
    <row r="796" spans="1:65" s="2" customFormat="1" ht="16.5" customHeight="1">
      <c r="A796" s="38"/>
      <c r="B796" s="39"/>
      <c r="C796" s="219" t="s">
        <v>1289</v>
      </c>
      <c r="D796" s="219" t="s">
        <v>159</v>
      </c>
      <c r="E796" s="220" t="s">
        <v>1267</v>
      </c>
      <c r="F796" s="221" t="s">
        <v>1268</v>
      </c>
      <c r="G796" s="222" t="s">
        <v>1269</v>
      </c>
      <c r="H796" s="223">
        <v>1</v>
      </c>
      <c r="I796" s="224"/>
      <c r="J796" s="225">
        <f>ROUND(I796*H796,2)</f>
        <v>0</v>
      </c>
      <c r="K796" s="221" t="s">
        <v>213</v>
      </c>
      <c r="L796" s="44"/>
      <c r="M796" s="226" t="s">
        <v>19</v>
      </c>
      <c r="N796" s="227" t="s">
        <v>45</v>
      </c>
      <c r="O796" s="84"/>
      <c r="P796" s="228">
        <f>O796*H796</f>
        <v>0</v>
      </c>
      <c r="Q796" s="228">
        <v>0</v>
      </c>
      <c r="R796" s="228">
        <f>Q796*H796</f>
        <v>0</v>
      </c>
      <c r="S796" s="228">
        <v>0</v>
      </c>
      <c r="T796" s="229">
        <f>S796*H796</f>
        <v>0</v>
      </c>
      <c r="U796" s="38"/>
      <c r="V796" s="38"/>
      <c r="W796" s="38"/>
      <c r="X796" s="38"/>
      <c r="Y796" s="38"/>
      <c r="Z796" s="38"/>
      <c r="AA796" s="38"/>
      <c r="AB796" s="38"/>
      <c r="AC796" s="38"/>
      <c r="AD796" s="38"/>
      <c r="AE796" s="38"/>
      <c r="AR796" s="230" t="s">
        <v>1270</v>
      </c>
      <c r="AT796" s="230" t="s">
        <v>159</v>
      </c>
      <c r="AU796" s="230" t="s">
        <v>85</v>
      </c>
      <c r="AY796" s="17" t="s">
        <v>158</v>
      </c>
      <c r="BE796" s="231">
        <f>IF(N796="základní",J796,0)</f>
        <v>0</v>
      </c>
      <c r="BF796" s="231">
        <f>IF(N796="snížená",J796,0)</f>
        <v>0</v>
      </c>
      <c r="BG796" s="231">
        <f>IF(N796="zákl. přenesená",J796,0)</f>
        <v>0</v>
      </c>
      <c r="BH796" s="231">
        <f>IF(N796="sníž. přenesená",J796,0)</f>
        <v>0</v>
      </c>
      <c r="BI796" s="231">
        <f>IF(N796="nulová",J796,0)</f>
        <v>0</v>
      </c>
      <c r="BJ796" s="17" t="s">
        <v>82</v>
      </c>
      <c r="BK796" s="231">
        <f>ROUND(I796*H796,2)</f>
        <v>0</v>
      </c>
      <c r="BL796" s="17" t="s">
        <v>1270</v>
      </c>
      <c r="BM796" s="230" t="s">
        <v>1271</v>
      </c>
    </row>
    <row r="797" spans="1:47" s="2" customFormat="1" ht="12">
      <c r="A797" s="38"/>
      <c r="B797" s="39"/>
      <c r="C797" s="40"/>
      <c r="D797" s="232" t="s">
        <v>165</v>
      </c>
      <c r="E797" s="40"/>
      <c r="F797" s="233" t="s">
        <v>1272</v>
      </c>
      <c r="G797" s="40"/>
      <c r="H797" s="40"/>
      <c r="I797" s="136"/>
      <c r="J797" s="40"/>
      <c r="K797" s="40"/>
      <c r="L797" s="44"/>
      <c r="M797" s="234"/>
      <c r="N797" s="235"/>
      <c r="O797" s="84"/>
      <c r="P797" s="84"/>
      <c r="Q797" s="84"/>
      <c r="R797" s="84"/>
      <c r="S797" s="84"/>
      <c r="T797" s="85"/>
      <c r="U797" s="38"/>
      <c r="V797" s="38"/>
      <c r="W797" s="38"/>
      <c r="X797" s="38"/>
      <c r="Y797" s="38"/>
      <c r="Z797" s="38"/>
      <c r="AA797" s="38"/>
      <c r="AB797" s="38"/>
      <c r="AC797" s="38"/>
      <c r="AD797" s="38"/>
      <c r="AE797" s="38"/>
      <c r="AT797" s="17" t="s">
        <v>165</v>
      </c>
      <c r="AU797" s="17" t="s">
        <v>85</v>
      </c>
    </row>
    <row r="798" spans="1:65" s="2" customFormat="1" ht="16.5" customHeight="1">
      <c r="A798" s="38"/>
      <c r="B798" s="39"/>
      <c r="C798" s="219" t="s">
        <v>1986</v>
      </c>
      <c r="D798" s="219" t="s">
        <v>159</v>
      </c>
      <c r="E798" s="220" t="s">
        <v>1274</v>
      </c>
      <c r="F798" s="221" t="s">
        <v>1275</v>
      </c>
      <c r="G798" s="222" t="s">
        <v>1269</v>
      </c>
      <c r="H798" s="223">
        <v>1</v>
      </c>
      <c r="I798" s="224"/>
      <c r="J798" s="225">
        <f>ROUND(I798*H798,2)</f>
        <v>0</v>
      </c>
      <c r="K798" s="221" t="s">
        <v>213</v>
      </c>
      <c r="L798" s="44"/>
      <c r="M798" s="226" t="s">
        <v>19</v>
      </c>
      <c r="N798" s="227" t="s">
        <v>45</v>
      </c>
      <c r="O798" s="84"/>
      <c r="P798" s="228">
        <f>O798*H798</f>
        <v>0</v>
      </c>
      <c r="Q798" s="228">
        <v>0</v>
      </c>
      <c r="R798" s="228">
        <f>Q798*H798</f>
        <v>0</v>
      </c>
      <c r="S798" s="228">
        <v>0</v>
      </c>
      <c r="T798" s="229">
        <f>S798*H798</f>
        <v>0</v>
      </c>
      <c r="U798" s="38"/>
      <c r="V798" s="38"/>
      <c r="W798" s="38"/>
      <c r="X798" s="38"/>
      <c r="Y798" s="38"/>
      <c r="Z798" s="38"/>
      <c r="AA798" s="38"/>
      <c r="AB798" s="38"/>
      <c r="AC798" s="38"/>
      <c r="AD798" s="38"/>
      <c r="AE798" s="38"/>
      <c r="AR798" s="230" t="s">
        <v>1270</v>
      </c>
      <c r="AT798" s="230" t="s">
        <v>159</v>
      </c>
      <c r="AU798" s="230" t="s">
        <v>85</v>
      </c>
      <c r="AY798" s="17" t="s">
        <v>158</v>
      </c>
      <c r="BE798" s="231">
        <f>IF(N798="základní",J798,0)</f>
        <v>0</v>
      </c>
      <c r="BF798" s="231">
        <f>IF(N798="snížená",J798,0)</f>
        <v>0</v>
      </c>
      <c r="BG798" s="231">
        <f>IF(N798="zákl. přenesená",J798,0)</f>
        <v>0</v>
      </c>
      <c r="BH798" s="231">
        <f>IF(N798="sníž. přenesená",J798,0)</f>
        <v>0</v>
      </c>
      <c r="BI798" s="231">
        <f>IF(N798="nulová",J798,0)</f>
        <v>0</v>
      </c>
      <c r="BJ798" s="17" t="s">
        <v>82</v>
      </c>
      <c r="BK798" s="231">
        <f>ROUND(I798*H798,2)</f>
        <v>0</v>
      </c>
      <c r="BL798" s="17" t="s">
        <v>1270</v>
      </c>
      <c r="BM798" s="230" t="s">
        <v>1276</v>
      </c>
    </row>
    <row r="799" spans="1:47" s="2" customFormat="1" ht="12">
      <c r="A799" s="38"/>
      <c r="B799" s="39"/>
      <c r="C799" s="40"/>
      <c r="D799" s="232" t="s">
        <v>165</v>
      </c>
      <c r="E799" s="40"/>
      <c r="F799" s="233" t="s">
        <v>1275</v>
      </c>
      <c r="G799" s="40"/>
      <c r="H799" s="40"/>
      <c r="I799" s="136"/>
      <c r="J799" s="40"/>
      <c r="K799" s="40"/>
      <c r="L799" s="44"/>
      <c r="M799" s="234"/>
      <c r="N799" s="235"/>
      <c r="O799" s="84"/>
      <c r="P799" s="84"/>
      <c r="Q799" s="84"/>
      <c r="R799" s="84"/>
      <c r="S799" s="84"/>
      <c r="T799" s="85"/>
      <c r="U799" s="38"/>
      <c r="V799" s="38"/>
      <c r="W799" s="38"/>
      <c r="X799" s="38"/>
      <c r="Y799" s="38"/>
      <c r="Z799" s="38"/>
      <c r="AA799" s="38"/>
      <c r="AB799" s="38"/>
      <c r="AC799" s="38"/>
      <c r="AD799" s="38"/>
      <c r="AE799" s="38"/>
      <c r="AT799" s="17" t="s">
        <v>165</v>
      </c>
      <c r="AU799" s="17" t="s">
        <v>85</v>
      </c>
    </row>
    <row r="800" spans="1:65" s="2" customFormat="1" ht="16.5" customHeight="1">
      <c r="A800" s="38"/>
      <c r="B800" s="39"/>
      <c r="C800" s="219" t="s">
        <v>1987</v>
      </c>
      <c r="D800" s="219" t="s">
        <v>159</v>
      </c>
      <c r="E800" s="220" t="s">
        <v>1278</v>
      </c>
      <c r="F800" s="221" t="s">
        <v>1279</v>
      </c>
      <c r="G800" s="222" t="s">
        <v>1269</v>
      </c>
      <c r="H800" s="223">
        <v>1</v>
      </c>
      <c r="I800" s="224"/>
      <c r="J800" s="225">
        <f>ROUND(I800*H800,2)</f>
        <v>0</v>
      </c>
      <c r="K800" s="221" t="s">
        <v>213</v>
      </c>
      <c r="L800" s="44"/>
      <c r="M800" s="226" t="s">
        <v>19</v>
      </c>
      <c r="N800" s="227" t="s">
        <v>45</v>
      </c>
      <c r="O800" s="84"/>
      <c r="P800" s="228">
        <f>O800*H800</f>
        <v>0</v>
      </c>
      <c r="Q800" s="228">
        <v>0</v>
      </c>
      <c r="R800" s="228">
        <f>Q800*H800</f>
        <v>0</v>
      </c>
      <c r="S800" s="228">
        <v>0</v>
      </c>
      <c r="T800" s="229">
        <f>S800*H800</f>
        <v>0</v>
      </c>
      <c r="U800" s="38"/>
      <c r="V800" s="38"/>
      <c r="W800" s="38"/>
      <c r="X800" s="38"/>
      <c r="Y800" s="38"/>
      <c r="Z800" s="38"/>
      <c r="AA800" s="38"/>
      <c r="AB800" s="38"/>
      <c r="AC800" s="38"/>
      <c r="AD800" s="38"/>
      <c r="AE800" s="38"/>
      <c r="AR800" s="230" t="s">
        <v>1270</v>
      </c>
      <c r="AT800" s="230" t="s">
        <v>159</v>
      </c>
      <c r="AU800" s="230" t="s">
        <v>85</v>
      </c>
      <c r="AY800" s="17" t="s">
        <v>158</v>
      </c>
      <c r="BE800" s="231">
        <f>IF(N800="základní",J800,0)</f>
        <v>0</v>
      </c>
      <c r="BF800" s="231">
        <f>IF(N800="snížená",J800,0)</f>
        <v>0</v>
      </c>
      <c r="BG800" s="231">
        <f>IF(N800="zákl. přenesená",J800,0)</f>
        <v>0</v>
      </c>
      <c r="BH800" s="231">
        <f>IF(N800="sníž. přenesená",J800,0)</f>
        <v>0</v>
      </c>
      <c r="BI800" s="231">
        <f>IF(N800="nulová",J800,0)</f>
        <v>0</v>
      </c>
      <c r="BJ800" s="17" t="s">
        <v>82</v>
      </c>
      <c r="BK800" s="231">
        <f>ROUND(I800*H800,2)</f>
        <v>0</v>
      </c>
      <c r="BL800" s="17" t="s">
        <v>1270</v>
      </c>
      <c r="BM800" s="230" t="s">
        <v>1280</v>
      </c>
    </row>
    <row r="801" spans="1:47" s="2" customFormat="1" ht="12">
      <c r="A801" s="38"/>
      <c r="B801" s="39"/>
      <c r="C801" s="40"/>
      <c r="D801" s="232" t="s">
        <v>165</v>
      </c>
      <c r="E801" s="40"/>
      <c r="F801" s="233" t="s">
        <v>1279</v>
      </c>
      <c r="G801" s="40"/>
      <c r="H801" s="40"/>
      <c r="I801" s="136"/>
      <c r="J801" s="40"/>
      <c r="K801" s="40"/>
      <c r="L801" s="44"/>
      <c r="M801" s="234"/>
      <c r="N801" s="235"/>
      <c r="O801" s="84"/>
      <c r="P801" s="84"/>
      <c r="Q801" s="84"/>
      <c r="R801" s="84"/>
      <c r="S801" s="84"/>
      <c r="T801" s="85"/>
      <c r="U801" s="38"/>
      <c r="V801" s="38"/>
      <c r="W801" s="38"/>
      <c r="X801" s="38"/>
      <c r="Y801" s="38"/>
      <c r="Z801" s="38"/>
      <c r="AA801" s="38"/>
      <c r="AB801" s="38"/>
      <c r="AC801" s="38"/>
      <c r="AD801" s="38"/>
      <c r="AE801" s="38"/>
      <c r="AT801" s="17" t="s">
        <v>165</v>
      </c>
      <c r="AU801" s="17" t="s">
        <v>85</v>
      </c>
    </row>
    <row r="802" spans="1:65" s="2" customFormat="1" ht="21.75" customHeight="1">
      <c r="A802" s="38"/>
      <c r="B802" s="39"/>
      <c r="C802" s="219" t="s">
        <v>1988</v>
      </c>
      <c r="D802" s="219" t="s">
        <v>159</v>
      </c>
      <c r="E802" s="220" t="s">
        <v>1282</v>
      </c>
      <c r="F802" s="221" t="s">
        <v>1283</v>
      </c>
      <c r="G802" s="222" t="s">
        <v>1269</v>
      </c>
      <c r="H802" s="223">
        <v>1</v>
      </c>
      <c r="I802" s="224"/>
      <c r="J802" s="225">
        <f>ROUND(I802*H802,2)</f>
        <v>0</v>
      </c>
      <c r="K802" s="221" t="s">
        <v>213</v>
      </c>
      <c r="L802" s="44"/>
      <c r="M802" s="226" t="s">
        <v>19</v>
      </c>
      <c r="N802" s="227" t="s">
        <v>45</v>
      </c>
      <c r="O802" s="84"/>
      <c r="P802" s="228">
        <f>O802*H802</f>
        <v>0</v>
      </c>
      <c r="Q802" s="228">
        <v>0</v>
      </c>
      <c r="R802" s="228">
        <f>Q802*H802</f>
        <v>0</v>
      </c>
      <c r="S802" s="228">
        <v>0</v>
      </c>
      <c r="T802" s="229">
        <f>S802*H802</f>
        <v>0</v>
      </c>
      <c r="U802" s="38"/>
      <c r="V802" s="38"/>
      <c r="W802" s="38"/>
      <c r="X802" s="38"/>
      <c r="Y802" s="38"/>
      <c r="Z802" s="38"/>
      <c r="AA802" s="38"/>
      <c r="AB802" s="38"/>
      <c r="AC802" s="38"/>
      <c r="AD802" s="38"/>
      <c r="AE802" s="38"/>
      <c r="AR802" s="230" t="s">
        <v>1270</v>
      </c>
      <c r="AT802" s="230" t="s">
        <v>159</v>
      </c>
      <c r="AU802" s="230" t="s">
        <v>85</v>
      </c>
      <c r="AY802" s="17" t="s">
        <v>158</v>
      </c>
      <c r="BE802" s="231">
        <f>IF(N802="základní",J802,0)</f>
        <v>0</v>
      </c>
      <c r="BF802" s="231">
        <f>IF(N802="snížená",J802,0)</f>
        <v>0</v>
      </c>
      <c r="BG802" s="231">
        <f>IF(N802="zákl. přenesená",J802,0)</f>
        <v>0</v>
      </c>
      <c r="BH802" s="231">
        <f>IF(N802="sníž. přenesená",J802,0)</f>
        <v>0</v>
      </c>
      <c r="BI802" s="231">
        <f>IF(N802="nulová",J802,0)</f>
        <v>0</v>
      </c>
      <c r="BJ802" s="17" t="s">
        <v>82</v>
      </c>
      <c r="BK802" s="231">
        <f>ROUND(I802*H802,2)</f>
        <v>0</v>
      </c>
      <c r="BL802" s="17" t="s">
        <v>1270</v>
      </c>
      <c r="BM802" s="230" t="s">
        <v>1284</v>
      </c>
    </row>
    <row r="803" spans="1:47" s="2" customFormat="1" ht="12">
      <c r="A803" s="38"/>
      <c r="B803" s="39"/>
      <c r="C803" s="40"/>
      <c r="D803" s="232" t="s">
        <v>165</v>
      </c>
      <c r="E803" s="40"/>
      <c r="F803" s="233" t="s">
        <v>1283</v>
      </c>
      <c r="G803" s="40"/>
      <c r="H803" s="40"/>
      <c r="I803" s="136"/>
      <c r="J803" s="40"/>
      <c r="K803" s="40"/>
      <c r="L803" s="44"/>
      <c r="M803" s="234"/>
      <c r="N803" s="235"/>
      <c r="O803" s="84"/>
      <c r="P803" s="84"/>
      <c r="Q803" s="84"/>
      <c r="R803" s="84"/>
      <c r="S803" s="84"/>
      <c r="T803" s="85"/>
      <c r="U803" s="38"/>
      <c r="V803" s="38"/>
      <c r="W803" s="38"/>
      <c r="X803" s="38"/>
      <c r="Y803" s="38"/>
      <c r="Z803" s="38"/>
      <c r="AA803" s="38"/>
      <c r="AB803" s="38"/>
      <c r="AC803" s="38"/>
      <c r="AD803" s="38"/>
      <c r="AE803" s="38"/>
      <c r="AT803" s="17" t="s">
        <v>165</v>
      </c>
      <c r="AU803" s="17" t="s">
        <v>85</v>
      </c>
    </row>
    <row r="804" spans="1:65" s="2" customFormat="1" ht="16.5" customHeight="1">
      <c r="A804" s="38"/>
      <c r="B804" s="39"/>
      <c r="C804" s="219" t="s">
        <v>1989</v>
      </c>
      <c r="D804" s="219" t="s">
        <v>159</v>
      </c>
      <c r="E804" s="220" t="s">
        <v>1286</v>
      </c>
      <c r="F804" s="221" t="s">
        <v>1287</v>
      </c>
      <c r="G804" s="222" t="s">
        <v>1269</v>
      </c>
      <c r="H804" s="223">
        <v>1</v>
      </c>
      <c r="I804" s="224"/>
      <c r="J804" s="225">
        <f>ROUND(I804*H804,2)</f>
        <v>0</v>
      </c>
      <c r="K804" s="221" t="s">
        <v>213</v>
      </c>
      <c r="L804" s="44"/>
      <c r="M804" s="226" t="s">
        <v>19</v>
      </c>
      <c r="N804" s="227" t="s">
        <v>45</v>
      </c>
      <c r="O804" s="84"/>
      <c r="P804" s="228">
        <f>O804*H804</f>
        <v>0</v>
      </c>
      <c r="Q804" s="228">
        <v>0</v>
      </c>
      <c r="R804" s="228">
        <f>Q804*H804</f>
        <v>0</v>
      </c>
      <c r="S804" s="228">
        <v>0</v>
      </c>
      <c r="T804" s="229">
        <f>S804*H804</f>
        <v>0</v>
      </c>
      <c r="U804" s="38"/>
      <c r="V804" s="38"/>
      <c r="W804" s="38"/>
      <c r="X804" s="38"/>
      <c r="Y804" s="38"/>
      <c r="Z804" s="38"/>
      <c r="AA804" s="38"/>
      <c r="AB804" s="38"/>
      <c r="AC804" s="38"/>
      <c r="AD804" s="38"/>
      <c r="AE804" s="38"/>
      <c r="AR804" s="230" t="s">
        <v>1270</v>
      </c>
      <c r="AT804" s="230" t="s">
        <v>159</v>
      </c>
      <c r="AU804" s="230" t="s">
        <v>85</v>
      </c>
      <c r="AY804" s="17" t="s">
        <v>158</v>
      </c>
      <c r="BE804" s="231">
        <f>IF(N804="základní",J804,0)</f>
        <v>0</v>
      </c>
      <c r="BF804" s="231">
        <f>IF(N804="snížená",J804,0)</f>
        <v>0</v>
      </c>
      <c r="BG804" s="231">
        <f>IF(N804="zákl. přenesená",J804,0)</f>
        <v>0</v>
      </c>
      <c r="BH804" s="231">
        <f>IF(N804="sníž. přenesená",J804,0)</f>
        <v>0</v>
      </c>
      <c r="BI804" s="231">
        <f>IF(N804="nulová",J804,0)</f>
        <v>0</v>
      </c>
      <c r="BJ804" s="17" t="s">
        <v>82</v>
      </c>
      <c r="BK804" s="231">
        <f>ROUND(I804*H804,2)</f>
        <v>0</v>
      </c>
      <c r="BL804" s="17" t="s">
        <v>1270</v>
      </c>
      <c r="BM804" s="230" t="s">
        <v>1288</v>
      </c>
    </row>
    <row r="805" spans="1:47" s="2" customFormat="1" ht="12">
      <c r="A805" s="38"/>
      <c r="B805" s="39"/>
      <c r="C805" s="40"/>
      <c r="D805" s="232" t="s">
        <v>165</v>
      </c>
      <c r="E805" s="40"/>
      <c r="F805" s="233" t="s">
        <v>1287</v>
      </c>
      <c r="G805" s="40"/>
      <c r="H805" s="40"/>
      <c r="I805" s="136"/>
      <c r="J805" s="40"/>
      <c r="K805" s="40"/>
      <c r="L805" s="44"/>
      <c r="M805" s="234"/>
      <c r="N805" s="235"/>
      <c r="O805" s="84"/>
      <c r="P805" s="84"/>
      <c r="Q805" s="84"/>
      <c r="R805" s="84"/>
      <c r="S805" s="84"/>
      <c r="T805" s="85"/>
      <c r="U805" s="38"/>
      <c r="V805" s="38"/>
      <c r="W805" s="38"/>
      <c r="X805" s="38"/>
      <c r="Y805" s="38"/>
      <c r="Z805" s="38"/>
      <c r="AA805" s="38"/>
      <c r="AB805" s="38"/>
      <c r="AC805" s="38"/>
      <c r="AD805" s="38"/>
      <c r="AE805" s="38"/>
      <c r="AT805" s="17" t="s">
        <v>165</v>
      </c>
      <c r="AU805" s="17" t="s">
        <v>85</v>
      </c>
    </row>
    <row r="806" spans="1:65" s="2" customFormat="1" ht="16.5" customHeight="1">
      <c r="A806" s="38"/>
      <c r="B806" s="39"/>
      <c r="C806" s="219" t="s">
        <v>1990</v>
      </c>
      <c r="D806" s="219" t="s">
        <v>159</v>
      </c>
      <c r="E806" s="220" t="s">
        <v>1290</v>
      </c>
      <c r="F806" s="221" t="s">
        <v>1291</v>
      </c>
      <c r="G806" s="222" t="s">
        <v>1269</v>
      </c>
      <c r="H806" s="223">
        <v>1</v>
      </c>
      <c r="I806" s="224"/>
      <c r="J806" s="225">
        <f>ROUND(I806*H806,2)</f>
        <v>0</v>
      </c>
      <c r="K806" s="221" t="s">
        <v>213</v>
      </c>
      <c r="L806" s="44"/>
      <c r="M806" s="226" t="s">
        <v>19</v>
      </c>
      <c r="N806" s="227" t="s">
        <v>45</v>
      </c>
      <c r="O806" s="84"/>
      <c r="P806" s="228">
        <f>O806*H806</f>
        <v>0</v>
      </c>
      <c r="Q806" s="228">
        <v>0</v>
      </c>
      <c r="R806" s="228">
        <f>Q806*H806</f>
        <v>0</v>
      </c>
      <c r="S806" s="228">
        <v>0</v>
      </c>
      <c r="T806" s="229">
        <f>S806*H806</f>
        <v>0</v>
      </c>
      <c r="U806" s="38"/>
      <c r="V806" s="38"/>
      <c r="W806" s="38"/>
      <c r="X806" s="38"/>
      <c r="Y806" s="38"/>
      <c r="Z806" s="38"/>
      <c r="AA806" s="38"/>
      <c r="AB806" s="38"/>
      <c r="AC806" s="38"/>
      <c r="AD806" s="38"/>
      <c r="AE806" s="38"/>
      <c r="AR806" s="230" t="s">
        <v>1270</v>
      </c>
      <c r="AT806" s="230" t="s">
        <v>159</v>
      </c>
      <c r="AU806" s="230" t="s">
        <v>85</v>
      </c>
      <c r="AY806" s="17" t="s">
        <v>158</v>
      </c>
      <c r="BE806" s="231">
        <f>IF(N806="základní",J806,0)</f>
        <v>0</v>
      </c>
      <c r="BF806" s="231">
        <f>IF(N806="snížená",J806,0)</f>
        <v>0</v>
      </c>
      <c r="BG806" s="231">
        <f>IF(N806="zákl. přenesená",J806,0)</f>
        <v>0</v>
      </c>
      <c r="BH806" s="231">
        <f>IF(N806="sníž. přenesená",J806,0)</f>
        <v>0</v>
      </c>
      <c r="BI806" s="231">
        <f>IF(N806="nulová",J806,0)</f>
        <v>0</v>
      </c>
      <c r="BJ806" s="17" t="s">
        <v>82</v>
      </c>
      <c r="BK806" s="231">
        <f>ROUND(I806*H806,2)</f>
        <v>0</v>
      </c>
      <c r="BL806" s="17" t="s">
        <v>1270</v>
      </c>
      <c r="BM806" s="230" t="s">
        <v>1292</v>
      </c>
    </row>
    <row r="807" spans="1:47" s="2" customFormat="1" ht="12">
      <c r="A807" s="38"/>
      <c r="B807" s="39"/>
      <c r="C807" s="40"/>
      <c r="D807" s="232" t="s">
        <v>165</v>
      </c>
      <c r="E807" s="40"/>
      <c r="F807" s="233" t="s">
        <v>1291</v>
      </c>
      <c r="G807" s="40"/>
      <c r="H807" s="40"/>
      <c r="I807" s="136"/>
      <c r="J807" s="40"/>
      <c r="K807" s="40"/>
      <c r="L807" s="44"/>
      <c r="M807" s="271"/>
      <c r="N807" s="272"/>
      <c r="O807" s="273"/>
      <c r="P807" s="273"/>
      <c r="Q807" s="273"/>
      <c r="R807" s="273"/>
      <c r="S807" s="273"/>
      <c r="T807" s="274"/>
      <c r="U807" s="38"/>
      <c r="V807" s="38"/>
      <c r="W807" s="38"/>
      <c r="X807" s="38"/>
      <c r="Y807" s="38"/>
      <c r="Z807" s="38"/>
      <c r="AA807" s="38"/>
      <c r="AB807" s="38"/>
      <c r="AC807" s="38"/>
      <c r="AD807" s="38"/>
      <c r="AE807" s="38"/>
      <c r="AT807" s="17" t="s">
        <v>165</v>
      </c>
      <c r="AU807" s="17" t="s">
        <v>85</v>
      </c>
    </row>
    <row r="808" spans="1:31" s="2" customFormat="1" ht="6.95" customHeight="1">
      <c r="A808" s="38"/>
      <c r="B808" s="59"/>
      <c r="C808" s="60"/>
      <c r="D808" s="60"/>
      <c r="E808" s="60"/>
      <c r="F808" s="60"/>
      <c r="G808" s="60"/>
      <c r="H808" s="60"/>
      <c r="I808" s="169"/>
      <c r="J808" s="60"/>
      <c r="K808" s="60"/>
      <c r="L808" s="44"/>
      <c r="M808" s="38"/>
      <c r="O808" s="38"/>
      <c r="P808" s="38"/>
      <c r="Q808" s="38"/>
      <c r="R808" s="38"/>
      <c r="S808" s="38"/>
      <c r="T808" s="38"/>
      <c r="U808" s="38"/>
      <c r="V808" s="38"/>
      <c r="W808" s="38"/>
      <c r="X808" s="38"/>
      <c r="Y808" s="38"/>
      <c r="Z808" s="38"/>
      <c r="AA808" s="38"/>
      <c r="AB808" s="38"/>
      <c r="AC808" s="38"/>
      <c r="AD808" s="38"/>
      <c r="AE808" s="38"/>
    </row>
  </sheetData>
  <sheetProtection password="CC35" sheet="1" objects="1" scenarios="1" formatColumns="0" formatRows="0" autoFilter="0"/>
  <autoFilter ref="C91:K807"/>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83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100</v>
      </c>
    </row>
    <row r="3" spans="2:46" s="1" customFormat="1" ht="6.95" customHeight="1">
      <c r="B3" s="129"/>
      <c r="C3" s="130"/>
      <c r="D3" s="130"/>
      <c r="E3" s="130"/>
      <c r="F3" s="130"/>
      <c r="G3" s="130"/>
      <c r="H3" s="130"/>
      <c r="I3" s="131"/>
      <c r="J3" s="130"/>
      <c r="K3" s="130"/>
      <c r="L3" s="20"/>
      <c r="AT3" s="17" t="s">
        <v>85</v>
      </c>
    </row>
    <row r="4" spans="2:46" s="1" customFormat="1" ht="24.95" customHeight="1">
      <c r="B4" s="20"/>
      <c r="D4" s="132" t="s">
        <v>118</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Preference veřejné dopravy města Třebíč</v>
      </c>
      <c r="F7" s="134"/>
      <c r="G7" s="134"/>
      <c r="H7" s="134"/>
      <c r="I7" s="128"/>
      <c r="L7" s="20"/>
    </row>
    <row r="8" spans="1:31" s="2" customFormat="1" ht="12" customHeight="1">
      <c r="A8" s="38"/>
      <c r="B8" s="44"/>
      <c r="C8" s="38"/>
      <c r="D8" s="134" t="s">
        <v>119</v>
      </c>
      <c r="E8" s="38"/>
      <c r="F8" s="38"/>
      <c r="G8" s="38"/>
      <c r="H8" s="38"/>
      <c r="I8" s="136"/>
      <c r="J8" s="38"/>
      <c r="K8" s="38"/>
      <c r="L8" s="137"/>
      <c r="S8" s="38"/>
      <c r="T8" s="38"/>
      <c r="U8" s="38"/>
      <c r="V8" s="38"/>
      <c r="W8" s="38"/>
      <c r="X8" s="38"/>
      <c r="Y8" s="38"/>
      <c r="Z8" s="38"/>
      <c r="AA8" s="38"/>
      <c r="AB8" s="38"/>
      <c r="AC8" s="38"/>
      <c r="AD8" s="38"/>
      <c r="AE8" s="38"/>
    </row>
    <row r="9" spans="1:31" s="2" customFormat="1" ht="24.75" customHeight="1">
      <c r="A9" s="38"/>
      <c r="B9" s="44"/>
      <c r="C9" s="38"/>
      <c r="D9" s="38"/>
      <c r="E9" s="138" t="s">
        <v>1991</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101</v>
      </c>
      <c r="G11" s="38"/>
      <c r="H11" s="38"/>
      <c r="I11" s="140" t="s">
        <v>20</v>
      </c>
      <c r="J11" s="139" t="s">
        <v>121</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25. 5. 2021</v>
      </c>
      <c r="K12" s="38"/>
      <c r="L12" s="137"/>
      <c r="S12" s="38"/>
      <c r="T12" s="38"/>
      <c r="U12" s="38"/>
      <c r="V12" s="38"/>
      <c r="W12" s="38"/>
      <c r="X12" s="38"/>
      <c r="Y12" s="38"/>
      <c r="Z12" s="38"/>
      <c r="AA12" s="38"/>
      <c r="AB12" s="38"/>
      <c r="AC12" s="38"/>
      <c r="AD12" s="38"/>
      <c r="AE12" s="38"/>
    </row>
    <row r="13" spans="1:31" s="2" customFormat="1" ht="21.8" customHeight="1">
      <c r="A13" s="38"/>
      <c r="B13" s="44"/>
      <c r="C13" s="38"/>
      <c r="D13" s="142" t="s">
        <v>122</v>
      </c>
      <c r="E13" s="38"/>
      <c r="F13" s="143" t="s">
        <v>123</v>
      </c>
      <c r="G13" s="38"/>
      <c r="H13" s="38"/>
      <c r="I13" s="144" t="s">
        <v>124</v>
      </c>
      <c r="J13" s="143" t="s">
        <v>125</v>
      </c>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22</v>
      </c>
      <c r="F15" s="38"/>
      <c r="G15" s="38"/>
      <c r="H15" s="38"/>
      <c r="I15" s="140" t="s">
        <v>28</v>
      </c>
      <c r="J15" s="139" t="s">
        <v>29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33</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36</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83.25" customHeight="1">
      <c r="A27" s="145"/>
      <c r="B27" s="146"/>
      <c r="C27" s="145"/>
      <c r="D27" s="145"/>
      <c r="E27" s="147" t="s">
        <v>39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1"/>
      <c r="J29" s="150"/>
      <c r="K29" s="150"/>
      <c r="L29" s="137"/>
      <c r="S29" s="38"/>
      <c r="T29" s="38"/>
      <c r="U29" s="38"/>
      <c r="V29" s="38"/>
      <c r="W29" s="38"/>
      <c r="X29" s="38"/>
      <c r="Y29" s="38"/>
      <c r="Z29" s="38"/>
      <c r="AA29" s="38"/>
      <c r="AB29" s="38"/>
      <c r="AC29" s="38"/>
      <c r="AD29" s="38"/>
      <c r="AE29" s="38"/>
    </row>
    <row r="30" spans="1:31" s="2" customFormat="1" ht="25.4" customHeight="1">
      <c r="A30" s="38"/>
      <c r="B30" s="44"/>
      <c r="C30" s="38"/>
      <c r="D30" s="152" t="s">
        <v>40</v>
      </c>
      <c r="E30" s="38"/>
      <c r="F30" s="38"/>
      <c r="G30" s="38"/>
      <c r="H30" s="38"/>
      <c r="I30" s="136"/>
      <c r="J30" s="153">
        <f>ROUND(J92,2)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1"/>
      <c r="J31" s="150"/>
      <c r="K31" s="150"/>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4" t="s">
        <v>42</v>
      </c>
      <c r="G32" s="38"/>
      <c r="H32" s="38"/>
      <c r="I32" s="155" t="s">
        <v>41</v>
      </c>
      <c r="J32" s="154"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6" t="s">
        <v>44</v>
      </c>
      <c r="E33" s="134" t="s">
        <v>45</v>
      </c>
      <c r="F33" s="157">
        <f>ROUND((SUM(BE92:BE830)),2)</f>
        <v>0</v>
      </c>
      <c r="G33" s="38"/>
      <c r="H33" s="38"/>
      <c r="I33" s="158">
        <v>0.21</v>
      </c>
      <c r="J33" s="157">
        <f>ROUND(((SUM(BE92:BE830))*I33),2)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7">
        <f>ROUND((SUM(BF92:BF830)),2)</f>
        <v>0</v>
      </c>
      <c r="G34" s="38"/>
      <c r="H34" s="38"/>
      <c r="I34" s="158">
        <v>0.15</v>
      </c>
      <c r="J34" s="157">
        <f>ROUND(((SUM(BF92:BF830))*I34),2)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7">
        <f>ROUND((SUM(BG92:BG830)),2)</f>
        <v>0</v>
      </c>
      <c r="G35" s="38"/>
      <c r="H35" s="38"/>
      <c r="I35" s="158">
        <v>0.21</v>
      </c>
      <c r="J35" s="157">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7">
        <f>ROUND((SUM(BH92:BH830)),2)</f>
        <v>0</v>
      </c>
      <c r="G36" s="38"/>
      <c r="H36" s="38"/>
      <c r="I36" s="158">
        <v>0.15</v>
      </c>
      <c r="J36" s="157">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7">
        <f>ROUND((SUM(BI92:BI830)),2)</f>
        <v>0</v>
      </c>
      <c r="G37" s="38"/>
      <c r="H37" s="38"/>
      <c r="I37" s="158">
        <v>0</v>
      </c>
      <c r="J37" s="157">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9"/>
      <c r="D39" s="160" t="s">
        <v>50</v>
      </c>
      <c r="E39" s="161"/>
      <c r="F39" s="161"/>
      <c r="G39" s="162" t="s">
        <v>51</v>
      </c>
      <c r="H39" s="163" t="s">
        <v>52</v>
      </c>
      <c r="I39" s="164"/>
      <c r="J39" s="165">
        <f>SUM(J30:J37)</f>
        <v>0</v>
      </c>
      <c r="K39" s="166"/>
      <c r="L39" s="137"/>
      <c r="S39" s="38"/>
      <c r="T39" s="38"/>
      <c r="U39" s="38"/>
      <c r="V39" s="38"/>
      <c r="W39" s="38"/>
      <c r="X39" s="38"/>
      <c r="Y39" s="38"/>
      <c r="Z39" s="38"/>
      <c r="AA39" s="38"/>
      <c r="AB39" s="38"/>
      <c r="AC39" s="38"/>
      <c r="AD39" s="38"/>
      <c r="AE39" s="38"/>
    </row>
    <row r="40" spans="1:31" s="2" customFormat="1" ht="14.4" customHeight="1">
      <c r="A40" s="38"/>
      <c r="B40" s="167"/>
      <c r="C40" s="168"/>
      <c r="D40" s="168"/>
      <c r="E40" s="168"/>
      <c r="F40" s="168"/>
      <c r="G40" s="168"/>
      <c r="H40" s="168"/>
      <c r="I40" s="169"/>
      <c r="J40" s="168"/>
      <c r="K40" s="168"/>
      <c r="L40" s="137"/>
      <c r="S40" s="38"/>
      <c r="T40" s="38"/>
      <c r="U40" s="38"/>
      <c r="V40" s="38"/>
      <c r="W40" s="38"/>
      <c r="X40" s="38"/>
      <c r="Y40" s="38"/>
      <c r="Z40" s="38"/>
      <c r="AA40" s="38"/>
      <c r="AB40" s="38"/>
      <c r="AC40" s="38"/>
      <c r="AD40" s="38"/>
      <c r="AE40" s="38"/>
    </row>
    <row r="44" spans="1:31" s="2" customFormat="1" ht="6.95" customHeight="1">
      <c r="A44" s="38"/>
      <c r="B44" s="170"/>
      <c r="C44" s="171"/>
      <c r="D44" s="171"/>
      <c r="E44" s="171"/>
      <c r="F44" s="171"/>
      <c r="G44" s="171"/>
      <c r="H44" s="171"/>
      <c r="I44" s="172"/>
      <c r="J44" s="171"/>
      <c r="K44" s="171"/>
      <c r="L44" s="137"/>
      <c r="S44" s="38"/>
      <c r="T44" s="38"/>
      <c r="U44" s="38"/>
      <c r="V44" s="38"/>
      <c r="W44" s="38"/>
      <c r="X44" s="38"/>
      <c r="Y44" s="38"/>
      <c r="Z44" s="38"/>
      <c r="AA44" s="38"/>
      <c r="AB44" s="38"/>
      <c r="AC44" s="38"/>
      <c r="AD44" s="38"/>
      <c r="AE44" s="38"/>
    </row>
    <row r="45" spans="1:31" s="2" customFormat="1" ht="24.95" customHeight="1">
      <c r="A45" s="38"/>
      <c r="B45" s="39"/>
      <c r="C45" s="23" t="s">
        <v>126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3" t="str">
        <f>E7</f>
        <v>Preference veřejné dopravy města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119</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24.75" customHeight="1">
      <c r="A50" s="38"/>
      <c r="B50" s="39"/>
      <c r="C50" s="40"/>
      <c r="D50" s="40"/>
      <c r="E50" s="69" t="str">
        <f>E9</f>
        <v>I.a - Jejkovská Brána x B. Václavka x S. Osovského x Soukenická - SSZ</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Město Třebíč</v>
      </c>
      <c r="G52" s="40"/>
      <c r="H52" s="40"/>
      <c r="I52" s="140" t="s">
        <v>23</v>
      </c>
      <c r="J52" s="72" t="str">
        <f>IF(J12="","",J12)</f>
        <v>25. 5. 2021</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32</v>
      </c>
      <c r="J54" s="36" t="str">
        <f>E21</f>
        <v>Ing. Karel Tomek</v>
      </c>
      <c r="K54" s="40"/>
      <c r="L54" s="137"/>
      <c r="S54" s="38"/>
      <c r="T54" s="38"/>
      <c r="U54" s="38"/>
      <c r="V54" s="38"/>
      <c r="W54" s="38"/>
      <c r="X54" s="38"/>
      <c r="Y54" s="38"/>
      <c r="Z54" s="38"/>
      <c r="AA54" s="38"/>
      <c r="AB54" s="38"/>
      <c r="AC54" s="38"/>
      <c r="AD54" s="38"/>
      <c r="AE54" s="38"/>
    </row>
    <row r="55" spans="1:31" s="2" customFormat="1" ht="25.65" customHeight="1">
      <c r="A55" s="38"/>
      <c r="B55" s="39"/>
      <c r="C55" s="32" t="s">
        <v>30</v>
      </c>
      <c r="D55" s="40"/>
      <c r="E55" s="40"/>
      <c r="F55" s="27" t="str">
        <f>IF(E18="","",E18)</f>
        <v>Vyplň údaj</v>
      </c>
      <c r="G55" s="40"/>
      <c r="H55" s="40"/>
      <c r="I55" s="140" t="s">
        <v>35</v>
      </c>
      <c r="J55" s="36" t="str">
        <f>E24</f>
        <v>Ivalú Macarena Ávila Herrera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4" t="s">
        <v>127</v>
      </c>
      <c r="D57" s="175"/>
      <c r="E57" s="175"/>
      <c r="F57" s="175"/>
      <c r="G57" s="175"/>
      <c r="H57" s="175"/>
      <c r="I57" s="176"/>
      <c r="J57" s="177" t="s">
        <v>128</v>
      </c>
      <c r="K57" s="175"/>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8" t="s">
        <v>72</v>
      </c>
      <c r="D59" s="40"/>
      <c r="E59" s="40"/>
      <c r="F59" s="40"/>
      <c r="G59" s="40"/>
      <c r="H59" s="40"/>
      <c r="I59" s="136"/>
      <c r="J59" s="102">
        <f>J92</f>
        <v>0</v>
      </c>
      <c r="K59" s="40"/>
      <c r="L59" s="137"/>
      <c r="S59" s="38"/>
      <c r="T59" s="38"/>
      <c r="U59" s="38"/>
      <c r="V59" s="38"/>
      <c r="W59" s="38"/>
      <c r="X59" s="38"/>
      <c r="Y59" s="38"/>
      <c r="Z59" s="38"/>
      <c r="AA59" s="38"/>
      <c r="AB59" s="38"/>
      <c r="AC59" s="38"/>
      <c r="AD59" s="38"/>
      <c r="AE59" s="38"/>
      <c r="AU59" s="17" t="s">
        <v>129</v>
      </c>
    </row>
    <row r="60" spans="1:31" s="9" customFormat="1" ht="24.95" customHeight="1">
      <c r="A60" s="9"/>
      <c r="B60" s="179"/>
      <c r="C60" s="180"/>
      <c r="D60" s="181" t="s">
        <v>130</v>
      </c>
      <c r="E60" s="182"/>
      <c r="F60" s="182"/>
      <c r="G60" s="182"/>
      <c r="H60" s="182"/>
      <c r="I60" s="183"/>
      <c r="J60" s="184">
        <f>J93</f>
        <v>0</v>
      </c>
      <c r="K60" s="180"/>
      <c r="L60" s="185"/>
      <c r="S60" s="9"/>
      <c r="T60" s="9"/>
      <c r="U60" s="9"/>
      <c r="V60" s="9"/>
      <c r="W60" s="9"/>
      <c r="X60" s="9"/>
      <c r="Y60" s="9"/>
      <c r="Z60" s="9"/>
      <c r="AA60" s="9"/>
      <c r="AB60" s="9"/>
      <c r="AC60" s="9"/>
      <c r="AD60" s="9"/>
      <c r="AE60" s="9"/>
    </row>
    <row r="61" spans="1:31" s="9" customFormat="1" ht="24.95" customHeight="1">
      <c r="A61" s="9"/>
      <c r="B61" s="179"/>
      <c r="C61" s="180"/>
      <c r="D61" s="181" t="s">
        <v>131</v>
      </c>
      <c r="E61" s="182"/>
      <c r="F61" s="182"/>
      <c r="G61" s="182"/>
      <c r="H61" s="182"/>
      <c r="I61" s="183"/>
      <c r="J61" s="184">
        <f>J111</f>
        <v>0</v>
      </c>
      <c r="K61" s="180"/>
      <c r="L61" s="185"/>
      <c r="S61" s="9"/>
      <c r="T61" s="9"/>
      <c r="U61" s="9"/>
      <c r="V61" s="9"/>
      <c r="W61" s="9"/>
      <c r="X61" s="9"/>
      <c r="Y61" s="9"/>
      <c r="Z61" s="9"/>
      <c r="AA61" s="9"/>
      <c r="AB61" s="9"/>
      <c r="AC61" s="9"/>
      <c r="AD61" s="9"/>
      <c r="AE61" s="9"/>
    </row>
    <row r="62" spans="1:31" s="9" customFormat="1" ht="24.95" customHeight="1">
      <c r="A62" s="9"/>
      <c r="B62" s="179"/>
      <c r="C62" s="180"/>
      <c r="D62" s="181" t="s">
        <v>132</v>
      </c>
      <c r="E62" s="182"/>
      <c r="F62" s="182"/>
      <c r="G62" s="182"/>
      <c r="H62" s="182"/>
      <c r="I62" s="183"/>
      <c r="J62" s="184">
        <f>J118</f>
        <v>0</v>
      </c>
      <c r="K62" s="180"/>
      <c r="L62" s="185"/>
      <c r="S62" s="9"/>
      <c r="T62" s="9"/>
      <c r="U62" s="9"/>
      <c r="V62" s="9"/>
      <c r="W62" s="9"/>
      <c r="X62" s="9"/>
      <c r="Y62" s="9"/>
      <c r="Z62" s="9"/>
      <c r="AA62" s="9"/>
      <c r="AB62" s="9"/>
      <c r="AC62" s="9"/>
      <c r="AD62" s="9"/>
      <c r="AE62" s="9"/>
    </row>
    <row r="63" spans="1:31" s="10" customFormat="1" ht="19.9" customHeight="1">
      <c r="A63" s="10"/>
      <c r="B63" s="186"/>
      <c r="C63" s="187"/>
      <c r="D63" s="188" t="s">
        <v>1992</v>
      </c>
      <c r="E63" s="189"/>
      <c r="F63" s="189"/>
      <c r="G63" s="189"/>
      <c r="H63" s="189"/>
      <c r="I63" s="190"/>
      <c r="J63" s="191">
        <f>J119</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133</v>
      </c>
      <c r="E64" s="189"/>
      <c r="F64" s="189"/>
      <c r="G64" s="189"/>
      <c r="H64" s="189"/>
      <c r="I64" s="190"/>
      <c r="J64" s="191">
        <f>J155</f>
        <v>0</v>
      </c>
      <c r="K64" s="187"/>
      <c r="L64" s="192"/>
      <c r="S64" s="10"/>
      <c r="T64" s="10"/>
      <c r="U64" s="10"/>
      <c r="V64" s="10"/>
      <c r="W64" s="10"/>
      <c r="X64" s="10"/>
      <c r="Y64" s="10"/>
      <c r="Z64" s="10"/>
      <c r="AA64" s="10"/>
      <c r="AB64" s="10"/>
      <c r="AC64" s="10"/>
      <c r="AD64" s="10"/>
      <c r="AE64" s="10"/>
    </row>
    <row r="65" spans="1:31" s="9" customFormat="1" ht="24.95" customHeight="1">
      <c r="A65" s="9"/>
      <c r="B65" s="179"/>
      <c r="C65" s="180"/>
      <c r="D65" s="181" t="s">
        <v>134</v>
      </c>
      <c r="E65" s="182"/>
      <c r="F65" s="182"/>
      <c r="G65" s="182"/>
      <c r="H65" s="182"/>
      <c r="I65" s="183"/>
      <c r="J65" s="184">
        <f>J174</f>
        <v>0</v>
      </c>
      <c r="K65" s="180"/>
      <c r="L65" s="185"/>
      <c r="S65" s="9"/>
      <c r="T65" s="9"/>
      <c r="U65" s="9"/>
      <c r="V65" s="9"/>
      <c r="W65" s="9"/>
      <c r="X65" s="9"/>
      <c r="Y65" s="9"/>
      <c r="Z65" s="9"/>
      <c r="AA65" s="9"/>
      <c r="AB65" s="9"/>
      <c r="AC65" s="9"/>
      <c r="AD65" s="9"/>
      <c r="AE65" s="9"/>
    </row>
    <row r="66" spans="1:31" s="9" customFormat="1" ht="24.95" customHeight="1">
      <c r="A66" s="9"/>
      <c r="B66" s="179"/>
      <c r="C66" s="180"/>
      <c r="D66" s="181" t="s">
        <v>135</v>
      </c>
      <c r="E66" s="182"/>
      <c r="F66" s="182"/>
      <c r="G66" s="182"/>
      <c r="H66" s="182"/>
      <c r="I66" s="183"/>
      <c r="J66" s="184">
        <f>J276</f>
        <v>0</v>
      </c>
      <c r="K66" s="180"/>
      <c r="L66" s="185"/>
      <c r="S66" s="9"/>
      <c r="T66" s="9"/>
      <c r="U66" s="9"/>
      <c r="V66" s="9"/>
      <c r="W66" s="9"/>
      <c r="X66" s="9"/>
      <c r="Y66" s="9"/>
      <c r="Z66" s="9"/>
      <c r="AA66" s="9"/>
      <c r="AB66" s="9"/>
      <c r="AC66" s="9"/>
      <c r="AD66" s="9"/>
      <c r="AE66" s="9"/>
    </row>
    <row r="67" spans="1:31" s="10" customFormat="1" ht="19.9" customHeight="1">
      <c r="A67" s="10"/>
      <c r="B67" s="186"/>
      <c r="C67" s="187"/>
      <c r="D67" s="188" t="s">
        <v>136</v>
      </c>
      <c r="E67" s="189"/>
      <c r="F67" s="189"/>
      <c r="G67" s="189"/>
      <c r="H67" s="189"/>
      <c r="I67" s="190"/>
      <c r="J67" s="191">
        <f>J590</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137</v>
      </c>
      <c r="E68" s="189"/>
      <c r="F68" s="189"/>
      <c r="G68" s="189"/>
      <c r="H68" s="189"/>
      <c r="I68" s="190"/>
      <c r="J68" s="191">
        <f>J664</f>
        <v>0</v>
      </c>
      <c r="K68" s="187"/>
      <c r="L68" s="192"/>
      <c r="S68" s="10"/>
      <c r="T68" s="10"/>
      <c r="U68" s="10"/>
      <c r="V68" s="10"/>
      <c r="W68" s="10"/>
      <c r="X68" s="10"/>
      <c r="Y68" s="10"/>
      <c r="Z68" s="10"/>
      <c r="AA68" s="10"/>
      <c r="AB68" s="10"/>
      <c r="AC68" s="10"/>
      <c r="AD68" s="10"/>
      <c r="AE68" s="10"/>
    </row>
    <row r="69" spans="1:31" s="10" customFormat="1" ht="19.9" customHeight="1">
      <c r="A69" s="10"/>
      <c r="B69" s="186"/>
      <c r="C69" s="187"/>
      <c r="D69" s="188" t="s">
        <v>138</v>
      </c>
      <c r="E69" s="189"/>
      <c r="F69" s="189"/>
      <c r="G69" s="189"/>
      <c r="H69" s="189"/>
      <c r="I69" s="190"/>
      <c r="J69" s="191">
        <f>J668</f>
        <v>0</v>
      </c>
      <c r="K69" s="187"/>
      <c r="L69" s="192"/>
      <c r="S69" s="10"/>
      <c r="T69" s="10"/>
      <c r="U69" s="10"/>
      <c r="V69" s="10"/>
      <c r="W69" s="10"/>
      <c r="X69" s="10"/>
      <c r="Y69" s="10"/>
      <c r="Z69" s="10"/>
      <c r="AA69" s="10"/>
      <c r="AB69" s="10"/>
      <c r="AC69" s="10"/>
      <c r="AD69" s="10"/>
      <c r="AE69" s="10"/>
    </row>
    <row r="70" spans="1:31" s="9" customFormat="1" ht="24.95" customHeight="1">
      <c r="A70" s="9"/>
      <c r="B70" s="179"/>
      <c r="C70" s="180"/>
      <c r="D70" s="181" t="s">
        <v>139</v>
      </c>
      <c r="E70" s="182"/>
      <c r="F70" s="182"/>
      <c r="G70" s="182"/>
      <c r="H70" s="182"/>
      <c r="I70" s="183"/>
      <c r="J70" s="184">
        <f>J685</f>
        <v>0</v>
      </c>
      <c r="K70" s="180"/>
      <c r="L70" s="185"/>
      <c r="S70" s="9"/>
      <c r="T70" s="9"/>
      <c r="U70" s="9"/>
      <c r="V70" s="9"/>
      <c r="W70" s="9"/>
      <c r="X70" s="9"/>
      <c r="Y70" s="9"/>
      <c r="Z70" s="9"/>
      <c r="AA70" s="9"/>
      <c r="AB70" s="9"/>
      <c r="AC70" s="9"/>
      <c r="AD70" s="9"/>
      <c r="AE70" s="9"/>
    </row>
    <row r="71" spans="1:31" s="9" customFormat="1" ht="24.95" customHeight="1">
      <c r="A71" s="9"/>
      <c r="B71" s="179"/>
      <c r="C71" s="180"/>
      <c r="D71" s="181" t="s">
        <v>141</v>
      </c>
      <c r="E71" s="182"/>
      <c r="F71" s="182"/>
      <c r="G71" s="182"/>
      <c r="H71" s="182"/>
      <c r="I71" s="183"/>
      <c r="J71" s="184">
        <f>J817</f>
        <v>0</v>
      </c>
      <c r="K71" s="180"/>
      <c r="L71" s="185"/>
      <c r="S71" s="9"/>
      <c r="T71" s="9"/>
      <c r="U71" s="9"/>
      <c r="V71" s="9"/>
      <c r="W71" s="9"/>
      <c r="X71" s="9"/>
      <c r="Y71" s="9"/>
      <c r="Z71" s="9"/>
      <c r="AA71" s="9"/>
      <c r="AB71" s="9"/>
      <c r="AC71" s="9"/>
      <c r="AD71" s="9"/>
      <c r="AE71" s="9"/>
    </row>
    <row r="72" spans="1:31" s="10" customFormat="1" ht="19.9" customHeight="1">
      <c r="A72" s="10"/>
      <c r="B72" s="186"/>
      <c r="C72" s="187"/>
      <c r="D72" s="188" t="s">
        <v>142</v>
      </c>
      <c r="E72" s="189"/>
      <c r="F72" s="189"/>
      <c r="G72" s="189"/>
      <c r="H72" s="189"/>
      <c r="I72" s="190"/>
      <c r="J72" s="191">
        <f>J818</f>
        <v>0</v>
      </c>
      <c r="K72" s="187"/>
      <c r="L72" s="192"/>
      <c r="S72" s="10"/>
      <c r="T72" s="10"/>
      <c r="U72" s="10"/>
      <c r="V72" s="10"/>
      <c r="W72" s="10"/>
      <c r="X72" s="10"/>
      <c r="Y72" s="10"/>
      <c r="Z72" s="10"/>
      <c r="AA72" s="10"/>
      <c r="AB72" s="10"/>
      <c r="AC72" s="10"/>
      <c r="AD72" s="10"/>
      <c r="AE72" s="10"/>
    </row>
    <row r="73" spans="1:31" s="2" customFormat="1" ht="21.8"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6.95" customHeight="1">
      <c r="A74" s="38"/>
      <c r="B74" s="59"/>
      <c r="C74" s="60"/>
      <c r="D74" s="60"/>
      <c r="E74" s="60"/>
      <c r="F74" s="60"/>
      <c r="G74" s="60"/>
      <c r="H74" s="60"/>
      <c r="I74" s="169"/>
      <c r="J74" s="60"/>
      <c r="K74" s="60"/>
      <c r="L74" s="137"/>
      <c r="S74" s="38"/>
      <c r="T74" s="38"/>
      <c r="U74" s="38"/>
      <c r="V74" s="38"/>
      <c r="W74" s="38"/>
      <c r="X74" s="38"/>
      <c r="Y74" s="38"/>
      <c r="Z74" s="38"/>
      <c r="AA74" s="38"/>
      <c r="AB74" s="38"/>
      <c r="AC74" s="38"/>
      <c r="AD74" s="38"/>
      <c r="AE74" s="38"/>
    </row>
    <row r="78" spans="1:31" s="2" customFormat="1" ht="6.95" customHeight="1">
      <c r="A78" s="38"/>
      <c r="B78" s="61"/>
      <c r="C78" s="62"/>
      <c r="D78" s="62"/>
      <c r="E78" s="62"/>
      <c r="F78" s="62"/>
      <c r="G78" s="62"/>
      <c r="H78" s="62"/>
      <c r="I78" s="172"/>
      <c r="J78" s="62"/>
      <c r="K78" s="62"/>
      <c r="L78" s="137"/>
      <c r="S78" s="38"/>
      <c r="T78" s="38"/>
      <c r="U78" s="38"/>
      <c r="V78" s="38"/>
      <c r="W78" s="38"/>
      <c r="X78" s="38"/>
      <c r="Y78" s="38"/>
      <c r="Z78" s="38"/>
      <c r="AA78" s="38"/>
      <c r="AB78" s="38"/>
      <c r="AC78" s="38"/>
      <c r="AD78" s="38"/>
      <c r="AE78" s="38"/>
    </row>
    <row r="79" spans="1:31" s="2" customFormat="1" ht="24.95" customHeight="1">
      <c r="A79" s="38"/>
      <c r="B79" s="39"/>
      <c r="C79" s="23" t="s">
        <v>143</v>
      </c>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2" customHeight="1">
      <c r="A81" s="38"/>
      <c r="B81" s="39"/>
      <c r="C81" s="32" t="s">
        <v>16</v>
      </c>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6.5" customHeight="1">
      <c r="A82" s="38"/>
      <c r="B82" s="39"/>
      <c r="C82" s="40"/>
      <c r="D82" s="40"/>
      <c r="E82" s="173" t="str">
        <f>E7</f>
        <v>Preference veřejné dopravy města Třebíč</v>
      </c>
      <c r="F82" s="32"/>
      <c r="G82" s="32"/>
      <c r="H82" s="32"/>
      <c r="I82" s="136"/>
      <c r="J82" s="40"/>
      <c r="K82" s="40"/>
      <c r="L82" s="137"/>
      <c r="S82" s="38"/>
      <c r="T82" s="38"/>
      <c r="U82" s="38"/>
      <c r="V82" s="38"/>
      <c r="W82" s="38"/>
      <c r="X82" s="38"/>
      <c r="Y82" s="38"/>
      <c r="Z82" s="38"/>
      <c r="AA82" s="38"/>
      <c r="AB82" s="38"/>
      <c r="AC82" s="38"/>
      <c r="AD82" s="38"/>
      <c r="AE82" s="38"/>
    </row>
    <row r="83" spans="1:31" s="2" customFormat="1" ht="12" customHeight="1">
      <c r="A83" s="38"/>
      <c r="B83" s="39"/>
      <c r="C83" s="32" t="s">
        <v>119</v>
      </c>
      <c r="D83" s="40"/>
      <c r="E83" s="40"/>
      <c r="F83" s="40"/>
      <c r="G83" s="40"/>
      <c r="H83" s="40"/>
      <c r="I83" s="136"/>
      <c r="J83" s="40"/>
      <c r="K83" s="40"/>
      <c r="L83" s="137"/>
      <c r="S83" s="38"/>
      <c r="T83" s="38"/>
      <c r="U83" s="38"/>
      <c r="V83" s="38"/>
      <c r="W83" s="38"/>
      <c r="X83" s="38"/>
      <c r="Y83" s="38"/>
      <c r="Z83" s="38"/>
      <c r="AA83" s="38"/>
      <c r="AB83" s="38"/>
      <c r="AC83" s="38"/>
      <c r="AD83" s="38"/>
      <c r="AE83" s="38"/>
    </row>
    <row r="84" spans="1:31" s="2" customFormat="1" ht="24.75" customHeight="1">
      <c r="A84" s="38"/>
      <c r="B84" s="39"/>
      <c r="C84" s="40"/>
      <c r="D84" s="40"/>
      <c r="E84" s="69" t="str">
        <f>E9</f>
        <v>I.a - Jejkovská Brána x B. Václavka x S. Osovského x Soukenická - SSZ</v>
      </c>
      <c r="F84" s="40"/>
      <c r="G84" s="40"/>
      <c r="H84" s="40"/>
      <c r="I84" s="136"/>
      <c r="J84" s="40"/>
      <c r="K84" s="40"/>
      <c r="L84" s="137"/>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136"/>
      <c r="J85" s="40"/>
      <c r="K85" s="40"/>
      <c r="L85" s="137"/>
      <c r="S85" s="38"/>
      <c r="T85" s="38"/>
      <c r="U85" s="38"/>
      <c r="V85" s="38"/>
      <c r="W85" s="38"/>
      <c r="X85" s="38"/>
      <c r="Y85" s="38"/>
      <c r="Z85" s="38"/>
      <c r="AA85" s="38"/>
      <c r="AB85" s="38"/>
      <c r="AC85" s="38"/>
      <c r="AD85" s="38"/>
      <c r="AE85" s="38"/>
    </row>
    <row r="86" spans="1:31" s="2" customFormat="1" ht="12" customHeight="1">
      <c r="A86" s="38"/>
      <c r="B86" s="39"/>
      <c r="C86" s="32" t="s">
        <v>21</v>
      </c>
      <c r="D86" s="40"/>
      <c r="E86" s="40"/>
      <c r="F86" s="27" t="str">
        <f>F12</f>
        <v>Město Třebíč</v>
      </c>
      <c r="G86" s="40"/>
      <c r="H86" s="40"/>
      <c r="I86" s="140" t="s">
        <v>23</v>
      </c>
      <c r="J86" s="72" t="str">
        <f>IF(J12="","",J12)</f>
        <v>25. 5. 2021</v>
      </c>
      <c r="K86" s="40"/>
      <c r="L86" s="137"/>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136"/>
      <c r="J87" s="40"/>
      <c r="K87" s="40"/>
      <c r="L87" s="137"/>
      <c r="S87" s="38"/>
      <c r="T87" s="38"/>
      <c r="U87" s="38"/>
      <c r="V87" s="38"/>
      <c r="W87" s="38"/>
      <c r="X87" s="38"/>
      <c r="Y87" s="38"/>
      <c r="Z87" s="38"/>
      <c r="AA87" s="38"/>
      <c r="AB87" s="38"/>
      <c r="AC87" s="38"/>
      <c r="AD87" s="38"/>
      <c r="AE87" s="38"/>
    </row>
    <row r="88" spans="1:31" s="2" customFormat="1" ht="15.15" customHeight="1">
      <c r="A88" s="38"/>
      <c r="B88" s="39"/>
      <c r="C88" s="32" t="s">
        <v>25</v>
      </c>
      <c r="D88" s="40"/>
      <c r="E88" s="40"/>
      <c r="F88" s="27" t="str">
        <f>E15</f>
        <v>Město Třebíč</v>
      </c>
      <c r="G88" s="40"/>
      <c r="H88" s="40"/>
      <c r="I88" s="140" t="s">
        <v>32</v>
      </c>
      <c r="J88" s="36" t="str">
        <f>E21</f>
        <v>Ing. Karel Tomek</v>
      </c>
      <c r="K88" s="40"/>
      <c r="L88" s="137"/>
      <c r="S88" s="38"/>
      <c r="T88" s="38"/>
      <c r="U88" s="38"/>
      <c r="V88" s="38"/>
      <c r="W88" s="38"/>
      <c r="X88" s="38"/>
      <c r="Y88" s="38"/>
      <c r="Z88" s="38"/>
      <c r="AA88" s="38"/>
      <c r="AB88" s="38"/>
      <c r="AC88" s="38"/>
      <c r="AD88" s="38"/>
      <c r="AE88" s="38"/>
    </row>
    <row r="89" spans="1:31" s="2" customFormat="1" ht="25.65" customHeight="1">
      <c r="A89" s="38"/>
      <c r="B89" s="39"/>
      <c r="C89" s="32" t="s">
        <v>30</v>
      </c>
      <c r="D89" s="40"/>
      <c r="E89" s="40"/>
      <c r="F89" s="27" t="str">
        <f>IF(E18="","",E18)</f>
        <v>Vyplň údaj</v>
      </c>
      <c r="G89" s="40"/>
      <c r="H89" s="40"/>
      <c r="I89" s="140" t="s">
        <v>35</v>
      </c>
      <c r="J89" s="36" t="str">
        <f>E24</f>
        <v>Ivalú Macarena Ávila Herrera</v>
      </c>
      <c r="K89" s="40"/>
      <c r="L89" s="137"/>
      <c r="S89" s="38"/>
      <c r="T89" s="38"/>
      <c r="U89" s="38"/>
      <c r="V89" s="38"/>
      <c r="W89" s="38"/>
      <c r="X89" s="38"/>
      <c r="Y89" s="38"/>
      <c r="Z89" s="38"/>
      <c r="AA89" s="38"/>
      <c r="AB89" s="38"/>
      <c r="AC89" s="38"/>
      <c r="AD89" s="38"/>
      <c r="AE89" s="38"/>
    </row>
    <row r="90" spans="1:31" s="2" customFormat="1" ht="10.3" customHeight="1">
      <c r="A90" s="38"/>
      <c r="B90" s="39"/>
      <c r="C90" s="40"/>
      <c r="D90" s="40"/>
      <c r="E90" s="40"/>
      <c r="F90" s="40"/>
      <c r="G90" s="40"/>
      <c r="H90" s="40"/>
      <c r="I90" s="136"/>
      <c r="J90" s="40"/>
      <c r="K90" s="40"/>
      <c r="L90" s="137"/>
      <c r="S90" s="38"/>
      <c r="T90" s="38"/>
      <c r="U90" s="38"/>
      <c r="V90" s="38"/>
      <c r="W90" s="38"/>
      <c r="X90" s="38"/>
      <c r="Y90" s="38"/>
      <c r="Z90" s="38"/>
      <c r="AA90" s="38"/>
      <c r="AB90" s="38"/>
      <c r="AC90" s="38"/>
      <c r="AD90" s="38"/>
      <c r="AE90" s="38"/>
    </row>
    <row r="91" spans="1:31" s="11" customFormat="1" ht="29.25" customHeight="1">
      <c r="A91" s="193"/>
      <c r="B91" s="194"/>
      <c r="C91" s="195" t="s">
        <v>144</v>
      </c>
      <c r="D91" s="196" t="s">
        <v>59</v>
      </c>
      <c r="E91" s="196" t="s">
        <v>55</v>
      </c>
      <c r="F91" s="196" t="s">
        <v>56</v>
      </c>
      <c r="G91" s="196" t="s">
        <v>145</v>
      </c>
      <c r="H91" s="196" t="s">
        <v>146</v>
      </c>
      <c r="I91" s="197" t="s">
        <v>147</v>
      </c>
      <c r="J91" s="196" t="s">
        <v>128</v>
      </c>
      <c r="K91" s="198" t="s">
        <v>148</v>
      </c>
      <c r="L91" s="199"/>
      <c r="M91" s="92" t="s">
        <v>19</v>
      </c>
      <c r="N91" s="93" t="s">
        <v>44</v>
      </c>
      <c r="O91" s="93" t="s">
        <v>149</v>
      </c>
      <c r="P91" s="93" t="s">
        <v>150</v>
      </c>
      <c r="Q91" s="93" t="s">
        <v>151</v>
      </c>
      <c r="R91" s="93" t="s">
        <v>152</v>
      </c>
      <c r="S91" s="93" t="s">
        <v>153</v>
      </c>
      <c r="T91" s="94" t="s">
        <v>154</v>
      </c>
      <c r="U91" s="193"/>
      <c r="V91" s="193"/>
      <c r="W91" s="193"/>
      <c r="X91" s="193"/>
      <c r="Y91" s="193"/>
      <c r="Z91" s="193"/>
      <c r="AA91" s="193"/>
      <c r="AB91" s="193"/>
      <c r="AC91" s="193"/>
      <c r="AD91" s="193"/>
      <c r="AE91" s="193"/>
    </row>
    <row r="92" spans="1:63" s="2" customFormat="1" ht="22.8" customHeight="1">
      <c r="A92" s="38"/>
      <c r="B92" s="39"/>
      <c r="C92" s="99" t="s">
        <v>155</v>
      </c>
      <c r="D92" s="40"/>
      <c r="E92" s="40"/>
      <c r="F92" s="40"/>
      <c r="G92" s="40"/>
      <c r="H92" s="40"/>
      <c r="I92" s="136"/>
      <c r="J92" s="200">
        <f>BK92</f>
        <v>0</v>
      </c>
      <c r="K92" s="40"/>
      <c r="L92" s="44"/>
      <c r="M92" s="95"/>
      <c r="N92" s="201"/>
      <c r="O92" s="96"/>
      <c r="P92" s="202">
        <f>P93+P111+P118+P174+P276+P685+P817</f>
        <v>0</v>
      </c>
      <c r="Q92" s="96"/>
      <c r="R92" s="202">
        <f>R93+R111+R118+R174+R276+R685+R817</f>
        <v>137.66993886999998</v>
      </c>
      <c r="S92" s="96"/>
      <c r="T92" s="203">
        <f>T93+T111+T118+T174+T276+T685+T817</f>
        <v>21.12</v>
      </c>
      <c r="U92" s="38"/>
      <c r="V92" s="38"/>
      <c r="W92" s="38"/>
      <c r="X92" s="38"/>
      <c r="Y92" s="38"/>
      <c r="Z92" s="38"/>
      <c r="AA92" s="38"/>
      <c r="AB92" s="38"/>
      <c r="AC92" s="38"/>
      <c r="AD92" s="38"/>
      <c r="AE92" s="38"/>
      <c r="AT92" s="17" t="s">
        <v>73</v>
      </c>
      <c r="AU92" s="17" t="s">
        <v>129</v>
      </c>
      <c r="BK92" s="204">
        <f>BK93+BK111+BK118+BK174+BK276+BK685+BK817</f>
        <v>0</v>
      </c>
    </row>
    <row r="93" spans="1:63" s="12" customFormat="1" ht="25.9" customHeight="1">
      <c r="A93" s="12"/>
      <c r="B93" s="205"/>
      <c r="C93" s="206"/>
      <c r="D93" s="207" t="s">
        <v>73</v>
      </c>
      <c r="E93" s="208" t="s">
        <v>156</v>
      </c>
      <c r="F93" s="208" t="s">
        <v>157</v>
      </c>
      <c r="G93" s="206"/>
      <c r="H93" s="206"/>
      <c r="I93" s="209"/>
      <c r="J93" s="210">
        <f>BK93</f>
        <v>0</v>
      </c>
      <c r="K93" s="206"/>
      <c r="L93" s="211"/>
      <c r="M93" s="212"/>
      <c r="N93" s="213"/>
      <c r="O93" s="213"/>
      <c r="P93" s="214">
        <f>SUM(P94:P110)</f>
        <v>0</v>
      </c>
      <c r="Q93" s="213"/>
      <c r="R93" s="214">
        <f>SUM(R94:R110)</f>
        <v>0</v>
      </c>
      <c r="S93" s="213"/>
      <c r="T93" s="215">
        <f>SUM(T94:T110)</f>
        <v>0</v>
      </c>
      <c r="U93" s="12"/>
      <c r="V93" s="12"/>
      <c r="W93" s="12"/>
      <c r="X93" s="12"/>
      <c r="Y93" s="12"/>
      <c r="Z93" s="12"/>
      <c r="AA93" s="12"/>
      <c r="AB93" s="12"/>
      <c r="AC93" s="12"/>
      <c r="AD93" s="12"/>
      <c r="AE93" s="12"/>
      <c r="AR93" s="216" t="s">
        <v>82</v>
      </c>
      <c r="AT93" s="217" t="s">
        <v>73</v>
      </c>
      <c r="AU93" s="217" t="s">
        <v>74</v>
      </c>
      <c r="AY93" s="216" t="s">
        <v>158</v>
      </c>
      <c r="BK93" s="218">
        <f>SUM(BK94:BK110)</f>
        <v>0</v>
      </c>
    </row>
    <row r="94" spans="1:65" s="2" customFormat="1" ht="16.5" customHeight="1">
      <c r="A94" s="38"/>
      <c r="B94" s="39"/>
      <c r="C94" s="219" t="s">
        <v>82</v>
      </c>
      <c r="D94" s="219" t="s">
        <v>159</v>
      </c>
      <c r="E94" s="220" t="s">
        <v>160</v>
      </c>
      <c r="F94" s="221" t="s">
        <v>161</v>
      </c>
      <c r="G94" s="222" t="s">
        <v>162</v>
      </c>
      <c r="H94" s="223">
        <v>80.3</v>
      </c>
      <c r="I94" s="224"/>
      <c r="J94" s="225">
        <f>ROUND(I94*H94,2)</f>
        <v>0</v>
      </c>
      <c r="K94" s="221" t="s">
        <v>19</v>
      </c>
      <c r="L94" s="44"/>
      <c r="M94" s="226" t="s">
        <v>19</v>
      </c>
      <c r="N94" s="227" t="s">
        <v>45</v>
      </c>
      <c r="O94" s="84"/>
      <c r="P94" s="228">
        <f>O94*H94</f>
        <v>0</v>
      </c>
      <c r="Q94" s="228">
        <v>0</v>
      </c>
      <c r="R94" s="228">
        <f>Q94*H94</f>
        <v>0</v>
      </c>
      <c r="S94" s="228">
        <v>0</v>
      </c>
      <c r="T94" s="229">
        <f>S94*H94</f>
        <v>0</v>
      </c>
      <c r="U94" s="38"/>
      <c r="V94" s="38"/>
      <c r="W94" s="38"/>
      <c r="X94" s="38"/>
      <c r="Y94" s="38"/>
      <c r="Z94" s="38"/>
      <c r="AA94" s="38"/>
      <c r="AB94" s="38"/>
      <c r="AC94" s="38"/>
      <c r="AD94" s="38"/>
      <c r="AE94" s="38"/>
      <c r="AR94" s="230" t="s">
        <v>163</v>
      </c>
      <c r="AT94" s="230" t="s">
        <v>159</v>
      </c>
      <c r="AU94" s="230" t="s">
        <v>82</v>
      </c>
      <c r="AY94" s="17" t="s">
        <v>158</v>
      </c>
      <c r="BE94" s="231">
        <f>IF(N94="základní",J94,0)</f>
        <v>0</v>
      </c>
      <c r="BF94" s="231">
        <f>IF(N94="snížená",J94,0)</f>
        <v>0</v>
      </c>
      <c r="BG94" s="231">
        <f>IF(N94="zákl. přenesená",J94,0)</f>
        <v>0</v>
      </c>
      <c r="BH94" s="231">
        <f>IF(N94="sníž. přenesená",J94,0)</f>
        <v>0</v>
      </c>
      <c r="BI94" s="231">
        <f>IF(N94="nulová",J94,0)</f>
        <v>0</v>
      </c>
      <c r="BJ94" s="17" t="s">
        <v>82</v>
      </c>
      <c r="BK94" s="231">
        <f>ROUND(I94*H94,2)</f>
        <v>0</v>
      </c>
      <c r="BL94" s="17" t="s">
        <v>163</v>
      </c>
      <c r="BM94" s="230" t="s">
        <v>164</v>
      </c>
    </row>
    <row r="95" spans="1:47" s="2" customFormat="1" ht="12">
      <c r="A95" s="38"/>
      <c r="B95" s="39"/>
      <c r="C95" s="40"/>
      <c r="D95" s="232" t="s">
        <v>165</v>
      </c>
      <c r="E95" s="40"/>
      <c r="F95" s="233" t="s">
        <v>161</v>
      </c>
      <c r="G95" s="40"/>
      <c r="H95" s="40"/>
      <c r="I95" s="136"/>
      <c r="J95" s="40"/>
      <c r="K95" s="40"/>
      <c r="L95" s="44"/>
      <c r="M95" s="234"/>
      <c r="N95" s="235"/>
      <c r="O95" s="84"/>
      <c r="P95" s="84"/>
      <c r="Q95" s="84"/>
      <c r="R95" s="84"/>
      <c r="S95" s="84"/>
      <c r="T95" s="85"/>
      <c r="U95" s="38"/>
      <c r="V95" s="38"/>
      <c r="W95" s="38"/>
      <c r="X95" s="38"/>
      <c r="Y95" s="38"/>
      <c r="Z95" s="38"/>
      <c r="AA95" s="38"/>
      <c r="AB95" s="38"/>
      <c r="AC95" s="38"/>
      <c r="AD95" s="38"/>
      <c r="AE95" s="38"/>
      <c r="AT95" s="17" t="s">
        <v>165</v>
      </c>
      <c r="AU95" s="17" t="s">
        <v>82</v>
      </c>
    </row>
    <row r="96" spans="1:51" s="13" customFormat="1" ht="12">
      <c r="A96" s="13"/>
      <c r="B96" s="236"/>
      <c r="C96" s="237"/>
      <c r="D96" s="232" t="s">
        <v>166</v>
      </c>
      <c r="E96" s="238" t="s">
        <v>19</v>
      </c>
      <c r="F96" s="239" t="s">
        <v>1993</v>
      </c>
      <c r="G96" s="237"/>
      <c r="H96" s="240">
        <v>73</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166</v>
      </c>
      <c r="AU96" s="246" t="s">
        <v>82</v>
      </c>
      <c r="AV96" s="13" t="s">
        <v>85</v>
      </c>
      <c r="AW96" s="13" t="s">
        <v>34</v>
      </c>
      <c r="AX96" s="13" t="s">
        <v>82</v>
      </c>
      <c r="AY96" s="246" t="s">
        <v>158</v>
      </c>
    </row>
    <row r="97" spans="1:51" s="13" customFormat="1" ht="12">
      <c r="A97" s="13"/>
      <c r="B97" s="236"/>
      <c r="C97" s="237"/>
      <c r="D97" s="232" t="s">
        <v>166</v>
      </c>
      <c r="E97" s="237"/>
      <c r="F97" s="239" t="s">
        <v>1994</v>
      </c>
      <c r="G97" s="237"/>
      <c r="H97" s="240">
        <v>80.3</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166</v>
      </c>
      <c r="AU97" s="246" t="s">
        <v>82</v>
      </c>
      <c r="AV97" s="13" t="s">
        <v>85</v>
      </c>
      <c r="AW97" s="13" t="s">
        <v>4</v>
      </c>
      <c r="AX97" s="13" t="s">
        <v>82</v>
      </c>
      <c r="AY97" s="246" t="s">
        <v>158</v>
      </c>
    </row>
    <row r="98" spans="1:65" s="2" customFormat="1" ht="21.75" customHeight="1">
      <c r="A98" s="38"/>
      <c r="B98" s="39"/>
      <c r="C98" s="219" t="s">
        <v>85</v>
      </c>
      <c r="D98" s="219" t="s">
        <v>159</v>
      </c>
      <c r="E98" s="220" t="s">
        <v>169</v>
      </c>
      <c r="F98" s="221" t="s">
        <v>170</v>
      </c>
      <c r="G98" s="222" t="s">
        <v>171</v>
      </c>
      <c r="H98" s="223">
        <v>4</v>
      </c>
      <c r="I98" s="224"/>
      <c r="J98" s="225">
        <f>ROUND(I98*H98,2)</f>
        <v>0</v>
      </c>
      <c r="K98" s="221" t="s">
        <v>19</v>
      </c>
      <c r="L98" s="44"/>
      <c r="M98" s="226" t="s">
        <v>19</v>
      </c>
      <c r="N98" s="227" t="s">
        <v>45</v>
      </c>
      <c r="O98" s="84"/>
      <c r="P98" s="228">
        <f>O98*H98</f>
        <v>0</v>
      </c>
      <c r="Q98" s="228">
        <v>0</v>
      </c>
      <c r="R98" s="228">
        <f>Q98*H98</f>
        <v>0</v>
      </c>
      <c r="S98" s="228">
        <v>0</v>
      </c>
      <c r="T98" s="229">
        <f>S98*H98</f>
        <v>0</v>
      </c>
      <c r="U98" s="38"/>
      <c r="V98" s="38"/>
      <c r="W98" s="38"/>
      <c r="X98" s="38"/>
      <c r="Y98" s="38"/>
      <c r="Z98" s="38"/>
      <c r="AA98" s="38"/>
      <c r="AB98" s="38"/>
      <c r="AC98" s="38"/>
      <c r="AD98" s="38"/>
      <c r="AE98" s="38"/>
      <c r="AR98" s="230" t="s">
        <v>163</v>
      </c>
      <c r="AT98" s="230" t="s">
        <v>159</v>
      </c>
      <c r="AU98" s="230" t="s">
        <v>82</v>
      </c>
      <c r="AY98" s="17" t="s">
        <v>158</v>
      </c>
      <c r="BE98" s="231">
        <f>IF(N98="základní",J98,0)</f>
        <v>0</v>
      </c>
      <c r="BF98" s="231">
        <f>IF(N98="snížená",J98,0)</f>
        <v>0</v>
      </c>
      <c r="BG98" s="231">
        <f>IF(N98="zákl. přenesená",J98,0)</f>
        <v>0</v>
      </c>
      <c r="BH98" s="231">
        <f>IF(N98="sníž. přenesená",J98,0)</f>
        <v>0</v>
      </c>
      <c r="BI98" s="231">
        <f>IF(N98="nulová",J98,0)</f>
        <v>0</v>
      </c>
      <c r="BJ98" s="17" t="s">
        <v>82</v>
      </c>
      <c r="BK98" s="231">
        <f>ROUND(I98*H98,2)</f>
        <v>0</v>
      </c>
      <c r="BL98" s="17" t="s">
        <v>163</v>
      </c>
      <c r="BM98" s="230" t="s">
        <v>172</v>
      </c>
    </row>
    <row r="99" spans="1:47" s="2" customFormat="1" ht="12">
      <c r="A99" s="38"/>
      <c r="B99" s="39"/>
      <c r="C99" s="40"/>
      <c r="D99" s="232" t="s">
        <v>165</v>
      </c>
      <c r="E99" s="40"/>
      <c r="F99" s="233" t="s">
        <v>170</v>
      </c>
      <c r="G99" s="40"/>
      <c r="H99" s="40"/>
      <c r="I99" s="136"/>
      <c r="J99" s="40"/>
      <c r="K99" s="40"/>
      <c r="L99" s="44"/>
      <c r="M99" s="234"/>
      <c r="N99" s="235"/>
      <c r="O99" s="84"/>
      <c r="P99" s="84"/>
      <c r="Q99" s="84"/>
      <c r="R99" s="84"/>
      <c r="S99" s="84"/>
      <c r="T99" s="85"/>
      <c r="U99" s="38"/>
      <c r="V99" s="38"/>
      <c r="W99" s="38"/>
      <c r="X99" s="38"/>
      <c r="Y99" s="38"/>
      <c r="Z99" s="38"/>
      <c r="AA99" s="38"/>
      <c r="AB99" s="38"/>
      <c r="AC99" s="38"/>
      <c r="AD99" s="38"/>
      <c r="AE99" s="38"/>
      <c r="AT99" s="17" t="s">
        <v>165</v>
      </c>
      <c r="AU99" s="17" t="s">
        <v>82</v>
      </c>
    </row>
    <row r="100" spans="1:51" s="13" customFormat="1" ht="12">
      <c r="A100" s="13"/>
      <c r="B100" s="236"/>
      <c r="C100" s="237"/>
      <c r="D100" s="232" t="s">
        <v>166</v>
      </c>
      <c r="E100" s="238" t="s">
        <v>19</v>
      </c>
      <c r="F100" s="239" t="s">
        <v>174</v>
      </c>
      <c r="G100" s="237"/>
      <c r="H100" s="240">
        <v>4</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166</v>
      </c>
      <c r="AU100" s="246" t="s">
        <v>82</v>
      </c>
      <c r="AV100" s="13" t="s">
        <v>85</v>
      </c>
      <c r="AW100" s="13" t="s">
        <v>34</v>
      </c>
      <c r="AX100" s="13" t="s">
        <v>74</v>
      </c>
      <c r="AY100" s="246" t="s">
        <v>158</v>
      </c>
    </row>
    <row r="101" spans="1:51" s="14" customFormat="1" ht="12">
      <c r="A101" s="14"/>
      <c r="B101" s="247"/>
      <c r="C101" s="248"/>
      <c r="D101" s="232" t="s">
        <v>166</v>
      </c>
      <c r="E101" s="249" t="s">
        <v>19</v>
      </c>
      <c r="F101" s="250" t="s">
        <v>175</v>
      </c>
      <c r="G101" s="248"/>
      <c r="H101" s="251">
        <v>4</v>
      </c>
      <c r="I101" s="252"/>
      <c r="J101" s="248"/>
      <c r="K101" s="248"/>
      <c r="L101" s="253"/>
      <c r="M101" s="254"/>
      <c r="N101" s="255"/>
      <c r="O101" s="255"/>
      <c r="P101" s="255"/>
      <c r="Q101" s="255"/>
      <c r="R101" s="255"/>
      <c r="S101" s="255"/>
      <c r="T101" s="256"/>
      <c r="U101" s="14"/>
      <c r="V101" s="14"/>
      <c r="W101" s="14"/>
      <c r="X101" s="14"/>
      <c r="Y101" s="14"/>
      <c r="Z101" s="14"/>
      <c r="AA101" s="14"/>
      <c r="AB101" s="14"/>
      <c r="AC101" s="14"/>
      <c r="AD101" s="14"/>
      <c r="AE101" s="14"/>
      <c r="AT101" s="257" t="s">
        <v>166</v>
      </c>
      <c r="AU101" s="257" t="s">
        <v>82</v>
      </c>
      <c r="AV101" s="14" t="s">
        <v>163</v>
      </c>
      <c r="AW101" s="14" t="s">
        <v>34</v>
      </c>
      <c r="AX101" s="14" t="s">
        <v>82</v>
      </c>
      <c r="AY101" s="257" t="s">
        <v>158</v>
      </c>
    </row>
    <row r="102" spans="1:65" s="2" customFormat="1" ht="16.5" customHeight="1">
      <c r="A102" s="38"/>
      <c r="B102" s="39"/>
      <c r="C102" s="219" t="s">
        <v>176</v>
      </c>
      <c r="D102" s="219" t="s">
        <v>159</v>
      </c>
      <c r="E102" s="220" t="s">
        <v>177</v>
      </c>
      <c r="F102" s="221" t="s">
        <v>178</v>
      </c>
      <c r="G102" s="222" t="s">
        <v>179</v>
      </c>
      <c r="H102" s="223">
        <v>1</v>
      </c>
      <c r="I102" s="224"/>
      <c r="J102" s="225">
        <f>ROUND(I102*H102,2)</f>
        <v>0</v>
      </c>
      <c r="K102" s="221" t="s">
        <v>19</v>
      </c>
      <c r="L102" s="44"/>
      <c r="M102" s="226" t="s">
        <v>19</v>
      </c>
      <c r="N102" s="227" t="s">
        <v>45</v>
      </c>
      <c r="O102" s="84"/>
      <c r="P102" s="228">
        <f>O102*H102</f>
        <v>0</v>
      </c>
      <c r="Q102" s="228">
        <v>0</v>
      </c>
      <c r="R102" s="228">
        <f>Q102*H102</f>
        <v>0</v>
      </c>
      <c r="S102" s="228">
        <v>0</v>
      </c>
      <c r="T102" s="229">
        <f>S102*H102</f>
        <v>0</v>
      </c>
      <c r="U102" s="38"/>
      <c r="V102" s="38"/>
      <c r="W102" s="38"/>
      <c r="X102" s="38"/>
      <c r="Y102" s="38"/>
      <c r="Z102" s="38"/>
      <c r="AA102" s="38"/>
      <c r="AB102" s="38"/>
      <c r="AC102" s="38"/>
      <c r="AD102" s="38"/>
      <c r="AE102" s="38"/>
      <c r="AR102" s="230" t="s">
        <v>163</v>
      </c>
      <c r="AT102" s="230" t="s">
        <v>159</v>
      </c>
      <c r="AU102" s="230" t="s">
        <v>82</v>
      </c>
      <c r="AY102" s="17" t="s">
        <v>158</v>
      </c>
      <c r="BE102" s="231">
        <f>IF(N102="základní",J102,0)</f>
        <v>0</v>
      </c>
      <c r="BF102" s="231">
        <f>IF(N102="snížená",J102,0)</f>
        <v>0</v>
      </c>
      <c r="BG102" s="231">
        <f>IF(N102="zákl. přenesená",J102,0)</f>
        <v>0</v>
      </c>
      <c r="BH102" s="231">
        <f>IF(N102="sníž. přenesená",J102,0)</f>
        <v>0</v>
      </c>
      <c r="BI102" s="231">
        <f>IF(N102="nulová",J102,0)</f>
        <v>0</v>
      </c>
      <c r="BJ102" s="17" t="s">
        <v>82</v>
      </c>
      <c r="BK102" s="231">
        <f>ROUND(I102*H102,2)</f>
        <v>0</v>
      </c>
      <c r="BL102" s="17" t="s">
        <v>163</v>
      </c>
      <c r="BM102" s="230" t="s">
        <v>180</v>
      </c>
    </row>
    <row r="103" spans="1:47" s="2" customFormat="1" ht="12">
      <c r="A103" s="38"/>
      <c r="B103" s="39"/>
      <c r="C103" s="40"/>
      <c r="D103" s="232" t="s">
        <v>165</v>
      </c>
      <c r="E103" s="40"/>
      <c r="F103" s="233" t="s">
        <v>178</v>
      </c>
      <c r="G103" s="40"/>
      <c r="H103" s="40"/>
      <c r="I103" s="136"/>
      <c r="J103" s="40"/>
      <c r="K103" s="40"/>
      <c r="L103" s="44"/>
      <c r="M103" s="234"/>
      <c r="N103" s="235"/>
      <c r="O103" s="84"/>
      <c r="P103" s="84"/>
      <c r="Q103" s="84"/>
      <c r="R103" s="84"/>
      <c r="S103" s="84"/>
      <c r="T103" s="85"/>
      <c r="U103" s="38"/>
      <c r="V103" s="38"/>
      <c r="W103" s="38"/>
      <c r="X103" s="38"/>
      <c r="Y103" s="38"/>
      <c r="Z103" s="38"/>
      <c r="AA103" s="38"/>
      <c r="AB103" s="38"/>
      <c r="AC103" s="38"/>
      <c r="AD103" s="38"/>
      <c r="AE103" s="38"/>
      <c r="AT103" s="17" t="s">
        <v>165</v>
      </c>
      <c r="AU103" s="17" t="s">
        <v>82</v>
      </c>
    </row>
    <row r="104" spans="1:47" s="2" customFormat="1" ht="12">
      <c r="A104" s="38"/>
      <c r="B104" s="39"/>
      <c r="C104" s="40"/>
      <c r="D104" s="232" t="s">
        <v>181</v>
      </c>
      <c r="E104" s="40"/>
      <c r="F104" s="258" t="s">
        <v>182</v>
      </c>
      <c r="G104" s="40"/>
      <c r="H104" s="40"/>
      <c r="I104" s="136"/>
      <c r="J104" s="40"/>
      <c r="K104" s="40"/>
      <c r="L104" s="44"/>
      <c r="M104" s="234"/>
      <c r="N104" s="235"/>
      <c r="O104" s="84"/>
      <c r="P104" s="84"/>
      <c r="Q104" s="84"/>
      <c r="R104" s="84"/>
      <c r="S104" s="84"/>
      <c r="T104" s="85"/>
      <c r="U104" s="38"/>
      <c r="V104" s="38"/>
      <c r="W104" s="38"/>
      <c r="X104" s="38"/>
      <c r="Y104" s="38"/>
      <c r="Z104" s="38"/>
      <c r="AA104" s="38"/>
      <c r="AB104" s="38"/>
      <c r="AC104" s="38"/>
      <c r="AD104" s="38"/>
      <c r="AE104" s="38"/>
      <c r="AT104" s="17" t="s">
        <v>181</v>
      </c>
      <c r="AU104" s="17" t="s">
        <v>82</v>
      </c>
    </row>
    <row r="105" spans="1:51" s="13" customFormat="1" ht="12">
      <c r="A105" s="13"/>
      <c r="B105" s="236"/>
      <c r="C105" s="237"/>
      <c r="D105" s="232" t="s">
        <v>166</v>
      </c>
      <c r="E105" s="238" t="s">
        <v>19</v>
      </c>
      <c r="F105" s="239" t="s">
        <v>1641</v>
      </c>
      <c r="G105" s="237"/>
      <c r="H105" s="240">
        <v>1</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166</v>
      </c>
      <c r="AU105" s="246" t="s">
        <v>82</v>
      </c>
      <c r="AV105" s="13" t="s">
        <v>85</v>
      </c>
      <c r="AW105" s="13" t="s">
        <v>34</v>
      </c>
      <c r="AX105" s="13" t="s">
        <v>74</v>
      </c>
      <c r="AY105" s="246" t="s">
        <v>158</v>
      </c>
    </row>
    <row r="106" spans="1:51" s="14" customFormat="1" ht="12">
      <c r="A106" s="14"/>
      <c r="B106" s="247"/>
      <c r="C106" s="248"/>
      <c r="D106" s="232" t="s">
        <v>166</v>
      </c>
      <c r="E106" s="249" t="s">
        <v>19</v>
      </c>
      <c r="F106" s="250" t="s">
        <v>175</v>
      </c>
      <c r="G106" s="248"/>
      <c r="H106" s="251">
        <v>1</v>
      </c>
      <c r="I106" s="252"/>
      <c r="J106" s="248"/>
      <c r="K106" s="248"/>
      <c r="L106" s="253"/>
      <c r="M106" s="254"/>
      <c r="N106" s="255"/>
      <c r="O106" s="255"/>
      <c r="P106" s="255"/>
      <c r="Q106" s="255"/>
      <c r="R106" s="255"/>
      <c r="S106" s="255"/>
      <c r="T106" s="256"/>
      <c r="U106" s="14"/>
      <c r="V106" s="14"/>
      <c r="W106" s="14"/>
      <c r="X106" s="14"/>
      <c r="Y106" s="14"/>
      <c r="Z106" s="14"/>
      <c r="AA106" s="14"/>
      <c r="AB106" s="14"/>
      <c r="AC106" s="14"/>
      <c r="AD106" s="14"/>
      <c r="AE106" s="14"/>
      <c r="AT106" s="257" t="s">
        <v>166</v>
      </c>
      <c r="AU106" s="257" t="s">
        <v>82</v>
      </c>
      <c r="AV106" s="14" t="s">
        <v>163</v>
      </c>
      <c r="AW106" s="14" t="s">
        <v>34</v>
      </c>
      <c r="AX106" s="14" t="s">
        <v>82</v>
      </c>
      <c r="AY106" s="257" t="s">
        <v>158</v>
      </c>
    </row>
    <row r="107" spans="1:65" s="2" customFormat="1" ht="16.5" customHeight="1">
      <c r="A107" s="38"/>
      <c r="B107" s="39"/>
      <c r="C107" s="219" t="s">
        <v>163</v>
      </c>
      <c r="D107" s="219" t="s">
        <v>159</v>
      </c>
      <c r="E107" s="220" t="s">
        <v>184</v>
      </c>
      <c r="F107" s="221" t="s">
        <v>185</v>
      </c>
      <c r="G107" s="222" t="s">
        <v>179</v>
      </c>
      <c r="H107" s="223">
        <v>2</v>
      </c>
      <c r="I107" s="224"/>
      <c r="J107" s="225">
        <f>ROUND(I107*H107,2)</f>
        <v>0</v>
      </c>
      <c r="K107" s="221" t="s">
        <v>19</v>
      </c>
      <c r="L107" s="44"/>
      <c r="M107" s="226" t="s">
        <v>19</v>
      </c>
      <c r="N107" s="227" t="s">
        <v>45</v>
      </c>
      <c r="O107" s="84"/>
      <c r="P107" s="228">
        <f>O107*H107</f>
        <v>0</v>
      </c>
      <c r="Q107" s="228">
        <v>0</v>
      </c>
      <c r="R107" s="228">
        <f>Q107*H107</f>
        <v>0</v>
      </c>
      <c r="S107" s="228">
        <v>0</v>
      </c>
      <c r="T107" s="229">
        <f>S107*H107</f>
        <v>0</v>
      </c>
      <c r="U107" s="38"/>
      <c r="V107" s="38"/>
      <c r="W107" s="38"/>
      <c r="X107" s="38"/>
      <c r="Y107" s="38"/>
      <c r="Z107" s="38"/>
      <c r="AA107" s="38"/>
      <c r="AB107" s="38"/>
      <c r="AC107" s="38"/>
      <c r="AD107" s="38"/>
      <c r="AE107" s="38"/>
      <c r="AR107" s="230" t="s">
        <v>163</v>
      </c>
      <c r="AT107" s="230" t="s">
        <v>159</v>
      </c>
      <c r="AU107" s="230" t="s">
        <v>82</v>
      </c>
      <c r="AY107" s="17" t="s">
        <v>158</v>
      </c>
      <c r="BE107" s="231">
        <f>IF(N107="základní",J107,0)</f>
        <v>0</v>
      </c>
      <c r="BF107" s="231">
        <f>IF(N107="snížená",J107,0)</f>
        <v>0</v>
      </c>
      <c r="BG107" s="231">
        <f>IF(N107="zákl. přenesená",J107,0)</f>
        <v>0</v>
      </c>
      <c r="BH107" s="231">
        <f>IF(N107="sníž. přenesená",J107,0)</f>
        <v>0</v>
      </c>
      <c r="BI107" s="231">
        <f>IF(N107="nulová",J107,0)</f>
        <v>0</v>
      </c>
      <c r="BJ107" s="17" t="s">
        <v>82</v>
      </c>
      <c r="BK107" s="231">
        <f>ROUND(I107*H107,2)</f>
        <v>0</v>
      </c>
      <c r="BL107" s="17" t="s">
        <v>163</v>
      </c>
      <c r="BM107" s="230" t="s">
        <v>186</v>
      </c>
    </row>
    <row r="108" spans="1:47" s="2" customFormat="1" ht="12">
      <c r="A108" s="38"/>
      <c r="B108" s="39"/>
      <c r="C108" s="40"/>
      <c r="D108" s="232" t="s">
        <v>165</v>
      </c>
      <c r="E108" s="40"/>
      <c r="F108" s="233" t="s">
        <v>185</v>
      </c>
      <c r="G108" s="40"/>
      <c r="H108" s="40"/>
      <c r="I108" s="136"/>
      <c r="J108" s="40"/>
      <c r="K108" s="40"/>
      <c r="L108" s="44"/>
      <c r="M108" s="234"/>
      <c r="N108" s="235"/>
      <c r="O108" s="84"/>
      <c r="P108" s="84"/>
      <c r="Q108" s="84"/>
      <c r="R108" s="84"/>
      <c r="S108" s="84"/>
      <c r="T108" s="85"/>
      <c r="U108" s="38"/>
      <c r="V108" s="38"/>
      <c r="W108" s="38"/>
      <c r="X108" s="38"/>
      <c r="Y108" s="38"/>
      <c r="Z108" s="38"/>
      <c r="AA108" s="38"/>
      <c r="AB108" s="38"/>
      <c r="AC108" s="38"/>
      <c r="AD108" s="38"/>
      <c r="AE108" s="38"/>
      <c r="AT108" s="17" t="s">
        <v>165</v>
      </c>
      <c r="AU108" s="17" t="s">
        <v>82</v>
      </c>
    </row>
    <row r="109" spans="1:47" s="2" customFormat="1" ht="12">
      <c r="A109" s="38"/>
      <c r="B109" s="39"/>
      <c r="C109" s="40"/>
      <c r="D109" s="232" t="s">
        <v>181</v>
      </c>
      <c r="E109" s="40"/>
      <c r="F109" s="258" t="s">
        <v>187</v>
      </c>
      <c r="G109" s="40"/>
      <c r="H109" s="40"/>
      <c r="I109" s="136"/>
      <c r="J109" s="40"/>
      <c r="K109" s="40"/>
      <c r="L109" s="44"/>
      <c r="M109" s="234"/>
      <c r="N109" s="235"/>
      <c r="O109" s="84"/>
      <c r="P109" s="84"/>
      <c r="Q109" s="84"/>
      <c r="R109" s="84"/>
      <c r="S109" s="84"/>
      <c r="T109" s="85"/>
      <c r="U109" s="38"/>
      <c r="V109" s="38"/>
      <c r="W109" s="38"/>
      <c r="X109" s="38"/>
      <c r="Y109" s="38"/>
      <c r="Z109" s="38"/>
      <c r="AA109" s="38"/>
      <c r="AB109" s="38"/>
      <c r="AC109" s="38"/>
      <c r="AD109" s="38"/>
      <c r="AE109" s="38"/>
      <c r="AT109" s="17" t="s">
        <v>181</v>
      </c>
      <c r="AU109" s="17" t="s">
        <v>82</v>
      </c>
    </row>
    <row r="110" spans="1:51" s="13" customFormat="1" ht="12">
      <c r="A110" s="13"/>
      <c r="B110" s="236"/>
      <c r="C110" s="237"/>
      <c r="D110" s="232" t="s">
        <v>166</v>
      </c>
      <c r="E110" s="238" t="s">
        <v>19</v>
      </c>
      <c r="F110" s="239" t="s">
        <v>188</v>
      </c>
      <c r="G110" s="237"/>
      <c r="H110" s="240">
        <v>2</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166</v>
      </c>
      <c r="AU110" s="246" t="s">
        <v>82</v>
      </c>
      <c r="AV110" s="13" t="s">
        <v>85</v>
      </c>
      <c r="AW110" s="13" t="s">
        <v>34</v>
      </c>
      <c r="AX110" s="13" t="s">
        <v>82</v>
      </c>
      <c r="AY110" s="246" t="s">
        <v>158</v>
      </c>
    </row>
    <row r="111" spans="1:63" s="12" customFormat="1" ht="25.9" customHeight="1">
      <c r="A111" s="12"/>
      <c r="B111" s="205"/>
      <c r="C111" s="206"/>
      <c r="D111" s="207" t="s">
        <v>73</v>
      </c>
      <c r="E111" s="208" t="s">
        <v>189</v>
      </c>
      <c r="F111" s="208" t="s">
        <v>190</v>
      </c>
      <c r="G111" s="206"/>
      <c r="H111" s="206"/>
      <c r="I111" s="209"/>
      <c r="J111" s="210">
        <f>BK111</f>
        <v>0</v>
      </c>
      <c r="K111" s="206"/>
      <c r="L111" s="211"/>
      <c r="M111" s="212"/>
      <c r="N111" s="213"/>
      <c r="O111" s="213"/>
      <c r="P111" s="214">
        <f>SUM(P112:P117)</f>
        <v>0</v>
      </c>
      <c r="Q111" s="213"/>
      <c r="R111" s="214">
        <f>SUM(R112:R117)</f>
        <v>0.051704999999999994</v>
      </c>
      <c r="S111" s="213"/>
      <c r="T111" s="215">
        <f>SUM(T112:T117)</f>
        <v>0</v>
      </c>
      <c r="U111" s="12"/>
      <c r="V111" s="12"/>
      <c r="W111" s="12"/>
      <c r="X111" s="12"/>
      <c r="Y111" s="12"/>
      <c r="Z111" s="12"/>
      <c r="AA111" s="12"/>
      <c r="AB111" s="12"/>
      <c r="AC111" s="12"/>
      <c r="AD111" s="12"/>
      <c r="AE111" s="12"/>
      <c r="AR111" s="216" t="s">
        <v>85</v>
      </c>
      <c r="AT111" s="217" t="s">
        <v>73</v>
      </c>
      <c r="AU111" s="217" t="s">
        <v>74</v>
      </c>
      <c r="AY111" s="216" t="s">
        <v>158</v>
      </c>
      <c r="BK111" s="218">
        <f>SUM(BK112:BK117)</f>
        <v>0</v>
      </c>
    </row>
    <row r="112" spans="1:65" s="2" customFormat="1" ht="21.75" customHeight="1">
      <c r="A112" s="38"/>
      <c r="B112" s="39"/>
      <c r="C112" s="219" t="s">
        <v>191</v>
      </c>
      <c r="D112" s="219" t="s">
        <v>159</v>
      </c>
      <c r="E112" s="220" t="s">
        <v>192</v>
      </c>
      <c r="F112" s="221" t="s">
        <v>193</v>
      </c>
      <c r="G112" s="222" t="s">
        <v>194</v>
      </c>
      <c r="H112" s="223">
        <v>1.02</v>
      </c>
      <c r="I112" s="224"/>
      <c r="J112" s="225">
        <f>ROUND(I112*H112,2)</f>
        <v>0</v>
      </c>
      <c r="K112" s="221" t="s">
        <v>19</v>
      </c>
      <c r="L112" s="44"/>
      <c r="M112" s="226" t="s">
        <v>19</v>
      </c>
      <c r="N112" s="227" t="s">
        <v>45</v>
      </c>
      <c r="O112" s="84"/>
      <c r="P112" s="228">
        <f>O112*H112</f>
        <v>0</v>
      </c>
      <c r="Q112" s="228">
        <v>0.00025</v>
      </c>
      <c r="R112" s="228">
        <f>Q112*H112</f>
        <v>0.000255</v>
      </c>
      <c r="S112" s="228">
        <v>0</v>
      </c>
      <c r="T112" s="229">
        <f>S112*H112</f>
        <v>0</v>
      </c>
      <c r="U112" s="38"/>
      <c r="V112" s="38"/>
      <c r="W112" s="38"/>
      <c r="X112" s="38"/>
      <c r="Y112" s="38"/>
      <c r="Z112" s="38"/>
      <c r="AA112" s="38"/>
      <c r="AB112" s="38"/>
      <c r="AC112" s="38"/>
      <c r="AD112" s="38"/>
      <c r="AE112" s="38"/>
      <c r="AR112" s="230" t="s">
        <v>195</v>
      </c>
      <c r="AT112" s="230" t="s">
        <v>159</v>
      </c>
      <c r="AU112" s="230" t="s">
        <v>82</v>
      </c>
      <c r="AY112" s="17" t="s">
        <v>158</v>
      </c>
      <c r="BE112" s="231">
        <f>IF(N112="základní",J112,0)</f>
        <v>0</v>
      </c>
      <c r="BF112" s="231">
        <f>IF(N112="snížená",J112,0)</f>
        <v>0</v>
      </c>
      <c r="BG112" s="231">
        <f>IF(N112="zákl. přenesená",J112,0)</f>
        <v>0</v>
      </c>
      <c r="BH112" s="231">
        <f>IF(N112="sníž. přenesená",J112,0)</f>
        <v>0</v>
      </c>
      <c r="BI112" s="231">
        <f>IF(N112="nulová",J112,0)</f>
        <v>0</v>
      </c>
      <c r="BJ112" s="17" t="s">
        <v>82</v>
      </c>
      <c r="BK112" s="231">
        <f>ROUND(I112*H112,2)</f>
        <v>0</v>
      </c>
      <c r="BL112" s="17" t="s">
        <v>195</v>
      </c>
      <c r="BM112" s="230" t="s">
        <v>196</v>
      </c>
    </row>
    <row r="113" spans="1:47" s="2" customFormat="1" ht="12">
      <c r="A113" s="38"/>
      <c r="B113" s="39"/>
      <c r="C113" s="40"/>
      <c r="D113" s="232" t="s">
        <v>165</v>
      </c>
      <c r="E113" s="40"/>
      <c r="F113" s="233" t="s">
        <v>193</v>
      </c>
      <c r="G113" s="40"/>
      <c r="H113" s="40"/>
      <c r="I113" s="136"/>
      <c r="J113" s="40"/>
      <c r="K113" s="40"/>
      <c r="L113" s="44"/>
      <c r="M113" s="234"/>
      <c r="N113" s="235"/>
      <c r="O113" s="84"/>
      <c r="P113" s="84"/>
      <c r="Q113" s="84"/>
      <c r="R113" s="84"/>
      <c r="S113" s="84"/>
      <c r="T113" s="85"/>
      <c r="U113" s="38"/>
      <c r="V113" s="38"/>
      <c r="W113" s="38"/>
      <c r="X113" s="38"/>
      <c r="Y113" s="38"/>
      <c r="Z113" s="38"/>
      <c r="AA113" s="38"/>
      <c r="AB113" s="38"/>
      <c r="AC113" s="38"/>
      <c r="AD113" s="38"/>
      <c r="AE113" s="38"/>
      <c r="AT113" s="17" t="s">
        <v>165</v>
      </c>
      <c r="AU113" s="17" t="s">
        <v>82</v>
      </c>
    </row>
    <row r="114" spans="1:51" s="13" customFormat="1" ht="12">
      <c r="A114" s="13"/>
      <c r="B114" s="236"/>
      <c r="C114" s="237"/>
      <c r="D114" s="232" t="s">
        <v>166</v>
      </c>
      <c r="E114" s="238" t="s">
        <v>19</v>
      </c>
      <c r="F114" s="239" t="s">
        <v>197</v>
      </c>
      <c r="G114" s="237"/>
      <c r="H114" s="240">
        <v>1.02</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166</v>
      </c>
      <c r="AU114" s="246" t="s">
        <v>82</v>
      </c>
      <c r="AV114" s="13" t="s">
        <v>85</v>
      </c>
      <c r="AW114" s="13" t="s">
        <v>34</v>
      </c>
      <c r="AX114" s="13" t="s">
        <v>82</v>
      </c>
      <c r="AY114" s="246" t="s">
        <v>158</v>
      </c>
    </row>
    <row r="115" spans="1:65" s="2" customFormat="1" ht="16.5" customHeight="1">
      <c r="A115" s="38"/>
      <c r="B115" s="39"/>
      <c r="C115" s="259" t="s">
        <v>198</v>
      </c>
      <c r="D115" s="259" t="s">
        <v>199</v>
      </c>
      <c r="E115" s="260" t="s">
        <v>200</v>
      </c>
      <c r="F115" s="261" t="s">
        <v>201</v>
      </c>
      <c r="G115" s="262" t="s">
        <v>202</v>
      </c>
      <c r="H115" s="263">
        <v>3</v>
      </c>
      <c r="I115" s="264"/>
      <c r="J115" s="265">
        <f>ROUND(I115*H115,2)</f>
        <v>0</v>
      </c>
      <c r="K115" s="261" t="s">
        <v>19</v>
      </c>
      <c r="L115" s="266"/>
      <c r="M115" s="267" t="s">
        <v>19</v>
      </c>
      <c r="N115" s="268" t="s">
        <v>45</v>
      </c>
      <c r="O115" s="84"/>
      <c r="P115" s="228">
        <f>O115*H115</f>
        <v>0</v>
      </c>
      <c r="Q115" s="228">
        <v>0.01715</v>
      </c>
      <c r="R115" s="228">
        <f>Q115*H115</f>
        <v>0.051449999999999996</v>
      </c>
      <c r="S115" s="228">
        <v>0</v>
      </c>
      <c r="T115" s="229">
        <f>S115*H115</f>
        <v>0</v>
      </c>
      <c r="U115" s="38"/>
      <c r="V115" s="38"/>
      <c r="W115" s="38"/>
      <c r="X115" s="38"/>
      <c r="Y115" s="38"/>
      <c r="Z115" s="38"/>
      <c r="AA115" s="38"/>
      <c r="AB115" s="38"/>
      <c r="AC115" s="38"/>
      <c r="AD115" s="38"/>
      <c r="AE115" s="38"/>
      <c r="AR115" s="230" t="s">
        <v>203</v>
      </c>
      <c r="AT115" s="230" t="s">
        <v>199</v>
      </c>
      <c r="AU115" s="230" t="s">
        <v>82</v>
      </c>
      <c r="AY115" s="17" t="s">
        <v>158</v>
      </c>
      <c r="BE115" s="231">
        <f>IF(N115="základní",J115,0)</f>
        <v>0</v>
      </c>
      <c r="BF115" s="231">
        <f>IF(N115="snížená",J115,0)</f>
        <v>0</v>
      </c>
      <c r="BG115" s="231">
        <f>IF(N115="zákl. přenesená",J115,0)</f>
        <v>0</v>
      </c>
      <c r="BH115" s="231">
        <f>IF(N115="sníž. přenesená",J115,0)</f>
        <v>0</v>
      </c>
      <c r="BI115" s="231">
        <f>IF(N115="nulová",J115,0)</f>
        <v>0</v>
      </c>
      <c r="BJ115" s="17" t="s">
        <v>82</v>
      </c>
      <c r="BK115" s="231">
        <f>ROUND(I115*H115,2)</f>
        <v>0</v>
      </c>
      <c r="BL115" s="17" t="s">
        <v>195</v>
      </c>
      <c r="BM115" s="230" t="s">
        <v>204</v>
      </c>
    </row>
    <row r="116" spans="1:47" s="2" customFormat="1" ht="12">
      <c r="A116" s="38"/>
      <c r="B116" s="39"/>
      <c r="C116" s="40"/>
      <c r="D116" s="232" t="s">
        <v>165</v>
      </c>
      <c r="E116" s="40"/>
      <c r="F116" s="233" t="s">
        <v>201</v>
      </c>
      <c r="G116" s="40"/>
      <c r="H116" s="40"/>
      <c r="I116" s="136"/>
      <c r="J116" s="40"/>
      <c r="K116" s="40"/>
      <c r="L116" s="44"/>
      <c r="M116" s="234"/>
      <c r="N116" s="235"/>
      <c r="O116" s="84"/>
      <c r="P116" s="84"/>
      <c r="Q116" s="84"/>
      <c r="R116" s="84"/>
      <c r="S116" s="84"/>
      <c r="T116" s="85"/>
      <c r="U116" s="38"/>
      <c r="V116" s="38"/>
      <c r="W116" s="38"/>
      <c r="X116" s="38"/>
      <c r="Y116" s="38"/>
      <c r="Z116" s="38"/>
      <c r="AA116" s="38"/>
      <c r="AB116" s="38"/>
      <c r="AC116" s="38"/>
      <c r="AD116" s="38"/>
      <c r="AE116" s="38"/>
      <c r="AT116" s="17" t="s">
        <v>165</v>
      </c>
      <c r="AU116" s="17" t="s">
        <v>82</v>
      </c>
    </row>
    <row r="117" spans="1:51" s="13" customFormat="1" ht="12">
      <c r="A117" s="13"/>
      <c r="B117" s="236"/>
      <c r="C117" s="237"/>
      <c r="D117" s="232" t="s">
        <v>166</v>
      </c>
      <c r="E117" s="238" t="s">
        <v>19</v>
      </c>
      <c r="F117" s="239" t="s">
        <v>1995</v>
      </c>
      <c r="G117" s="237"/>
      <c r="H117" s="240">
        <v>3</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166</v>
      </c>
      <c r="AU117" s="246" t="s">
        <v>82</v>
      </c>
      <c r="AV117" s="13" t="s">
        <v>85</v>
      </c>
      <c r="AW117" s="13" t="s">
        <v>34</v>
      </c>
      <c r="AX117" s="13" t="s">
        <v>82</v>
      </c>
      <c r="AY117" s="246" t="s">
        <v>158</v>
      </c>
    </row>
    <row r="118" spans="1:63" s="12" customFormat="1" ht="25.9" customHeight="1">
      <c r="A118" s="12"/>
      <c r="B118" s="205"/>
      <c r="C118" s="206"/>
      <c r="D118" s="207" t="s">
        <v>73</v>
      </c>
      <c r="E118" s="208" t="s">
        <v>206</v>
      </c>
      <c r="F118" s="208" t="s">
        <v>207</v>
      </c>
      <c r="G118" s="206"/>
      <c r="H118" s="206"/>
      <c r="I118" s="209"/>
      <c r="J118" s="210">
        <f>BK118</f>
        <v>0</v>
      </c>
      <c r="K118" s="206"/>
      <c r="L118" s="211"/>
      <c r="M118" s="212"/>
      <c r="N118" s="213"/>
      <c r="O118" s="213"/>
      <c r="P118" s="214">
        <f>P119+P155</f>
        <v>0</v>
      </c>
      <c r="Q118" s="213"/>
      <c r="R118" s="214">
        <f>R119+R155</f>
        <v>0.13338</v>
      </c>
      <c r="S118" s="213"/>
      <c r="T118" s="215">
        <f>T119+T155</f>
        <v>0</v>
      </c>
      <c r="U118" s="12"/>
      <c r="V118" s="12"/>
      <c r="W118" s="12"/>
      <c r="X118" s="12"/>
      <c r="Y118" s="12"/>
      <c r="Z118" s="12"/>
      <c r="AA118" s="12"/>
      <c r="AB118" s="12"/>
      <c r="AC118" s="12"/>
      <c r="AD118" s="12"/>
      <c r="AE118" s="12"/>
      <c r="AR118" s="216" t="s">
        <v>85</v>
      </c>
      <c r="AT118" s="217" t="s">
        <v>73</v>
      </c>
      <c r="AU118" s="217" t="s">
        <v>74</v>
      </c>
      <c r="AY118" s="216" t="s">
        <v>158</v>
      </c>
      <c r="BK118" s="218">
        <f>BK119+BK155</f>
        <v>0</v>
      </c>
    </row>
    <row r="119" spans="1:63" s="12" customFormat="1" ht="22.8" customHeight="1">
      <c r="A119" s="12"/>
      <c r="B119" s="205"/>
      <c r="C119" s="206"/>
      <c r="D119" s="207" t="s">
        <v>73</v>
      </c>
      <c r="E119" s="269" t="s">
        <v>1996</v>
      </c>
      <c r="F119" s="269" t="s">
        <v>1997</v>
      </c>
      <c r="G119" s="206"/>
      <c r="H119" s="206"/>
      <c r="I119" s="209"/>
      <c r="J119" s="270">
        <f>BK119</f>
        <v>0</v>
      </c>
      <c r="K119" s="206"/>
      <c r="L119" s="211"/>
      <c r="M119" s="212"/>
      <c r="N119" s="213"/>
      <c r="O119" s="213"/>
      <c r="P119" s="214">
        <f>SUM(P120:P154)</f>
        <v>0</v>
      </c>
      <c r="Q119" s="213"/>
      <c r="R119" s="214">
        <f>SUM(R120:R154)</f>
        <v>0.13022</v>
      </c>
      <c r="S119" s="213"/>
      <c r="T119" s="215">
        <f>SUM(T120:T154)</f>
        <v>0</v>
      </c>
      <c r="U119" s="12"/>
      <c r="V119" s="12"/>
      <c r="W119" s="12"/>
      <c r="X119" s="12"/>
      <c r="Y119" s="12"/>
      <c r="Z119" s="12"/>
      <c r="AA119" s="12"/>
      <c r="AB119" s="12"/>
      <c r="AC119" s="12"/>
      <c r="AD119" s="12"/>
      <c r="AE119" s="12"/>
      <c r="AR119" s="216" t="s">
        <v>85</v>
      </c>
      <c r="AT119" s="217" t="s">
        <v>73</v>
      </c>
      <c r="AU119" s="217" t="s">
        <v>82</v>
      </c>
      <c r="AY119" s="216" t="s">
        <v>158</v>
      </c>
      <c r="BK119" s="218">
        <f>SUM(BK120:BK154)</f>
        <v>0</v>
      </c>
    </row>
    <row r="120" spans="1:65" s="2" customFormat="1" ht="21.75" customHeight="1">
      <c r="A120" s="38"/>
      <c r="B120" s="39"/>
      <c r="C120" s="219" t="s">
        <v>210</v>
      </c>
      <c r="D120" s="219" t="s">
        <v>159</v>
      </c>
      <c r="E120" s="220" t="s">
        <v>1998</v>
      </c>
      <c r="F120" s="221" t="s">
        <v>1999</v>
      </c>
      <c r="G120" s="222" t="s">
        <v>202</v>
      </c>
      <c r="H120" s="223">
        <v>2</v>
      </c>
      <c r="I120" s="224"/>
      <c r="J120" s="225">
        <f>ROUND(I120*H120,2)</f>
        <v>0</v>
      </c>
      <c r="K120" s="221" t="s">
        <v>213</v>
      </c>
      <c r="L120" s="44"/>
      <c r="M120" s="226" t="s">
        <v>19</v>
      </c>
      <c r="N120" s="227" t="s">
        <v>45</v>
      </c>
      <c r="O120" s="84"/>
      <c r="P120" s="228">
        <f>O120*H120</f>
        <v>0</v>
      </c>
      <c r="Q120" s="228">
        <v>0</v>
      </c>
      <c r="R120" s="228">
        <f>Q120*H120</f>
        <v>0</v>
      </c>
      <c r="S120" s="228">
        <v>0</v>
      </c>
      <c r="T120" s="229">
        <f>S120*H120</f>
        <v>0</v>
      </c>
      <c r="U120" s="38"/>
      <c r="V120" s="38"/>
      <c r="W120" s="38"/>
      <c r="X120" s="38"/>
      <c r="Y120" s="38"/>
      <c r="Z120" s="38"/>
      <c r="AA120" s="38"/>
      <c r="AB120" s="38"/>
      <c r="AC120" s="38"/>
      <c r="AD120" s="38"/>
      <c r="AE120" s="38"/>
      <c r="AR120" s="230" t="s">
        <v>195</v>
      </c>
      <c r="AT120" s="230" t="s">
        <v>159</v>
      </c>
      <c r="AU120" s="230" t="s">
        <v>85</v>
      </c>
      <c r="AY120" s="17" t="s">
        <v>158</v>
      </c>
      <c r="BE120" s="231">
        <f>IF(N120="základní",J120,0)</f>
        <v>0</v>
      </c>
      <c r="BF120" s="231">
        <f>IF(N120="snížená",J120,0)</f>
        <v>0</v>
      </c>
      <c r="BG120" s="231">
        <f>IF(N120="zákl. přenesená",J120,0)</f>
        <v>0</v>
      </c>
      <c r="BH120" s="231">
        <f>IF(N120="sníž. přenesená",J120,0)</f>
        <v>0</v>
      </c>
      <c r="BI120" s="231">
        <f>IF(N120="nulová",J120,0)</f>
        <v>0</v>
      </c>
      <c r="BJ120" s="17" t="s">
        <v>82</v>
      </c>
      <c r="BK120" s="231">
        <f>ROUND(I120*H120,2)</f>
        <v>0</v>
      </c>
      <c r="BL120" s="17" t="s">
        <v>195</v>
      </c>
      <c r="BM120" s="230" t="s">
        <v>2000</v>
      </c>
    </row>
    <row r="121" spans="1:47" s="2" customFormat="1" ht="12">
      <c r="A121" s="38"/>
      <c r="B121" s="39"/>
      <c r="C121" s="40"/>
      <c r="D121" s="232" t="s">
        <v>165</v>
      </c>
      <c r="E121" s="40"/>
      <c r="F121" s="233" t="s">
        <v>2001</v>
      </c>
      <c r="G121" s="40"/>
      <c r="H121" s="40"/>
      <c r="I121" s="136"/>
      <c r="J121" s="40"/>
      <c r="K121" s="40"/>
      <c r="L121" s="44"/>
      <c r="M121" s="234"/>
      <c r="N121" s="235"/>
      <c r="O121" s="84"/>
      <c r="P121" s="84"/>
      <c r="Q121" s="84"/>
      <c r="R121" s="84"/>
      <c r="S121" s="84"/>
      <c r="T121" s="85"/>
      <c r="U121" s="38"/>
      <c r="V121" s="38"/>
      <c r="W121" s="38"/>
      <c r="X121" s="38"/>
      <c r="Y121" s="38"/>
      <c r="Z121" s="38"/>
      <c r="AA121" s="38"/>
      <c r="AB121" s="38"/>
      <c r="AC121" s="38"/>
      <c r="AD121" s="38"/>
      <c r="AE121" s="38"/>
      <c r="AT121" s="17" t="s">
        <v>165</v>
      </c>
      <c r="AU121" s="17" t="s">
        <v>85</v>
      </c>
    </row>
    <row r="122" spans="1:51" s="13" customFormat="1" ht="12">
      <c r="A122" s="13"/>
      <c r="B122" s="236"/>
      <c r="C122" s="237"/>
      <c r="D122" s="232" t="s">
        <v>166</v>
      </c>
      <c r="E122" s="238" t="s">
        <v>19</v>
      </c>
      <c r="F122" s="239" t="s">
        <v>2002</v>
      </c>
      <c r="G122" s="237"/>
      <c r="H122" s="240">
        <v>2</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166</v>
      </c>
      <c r="AU122" s="246" t="s">
        <v>85</v>
      </c>
      <c r="AV122" s="13" t="s">
        <v>85</v>
      </c>
      <c r="AW122" s="13" t="s">
        <v>34</v>
      </c>
      <c r="AX122" s="13" t="s">
        <v>82</v>
      </c>
      <c r="AY122" s="246" t="s">
        <v>158</v>
      </c>
    </row>
    <row r="123" spans="1:65" s="2" customFormat="1" ht="55.5" customHeight="1">
      <c r="A123" s="38"/>
      <c r="B123" s="39"/>
      <c r="C123" s="259" t="s">
        <v>218</v>
      </c>
      <c r="D123" s="259" t="s">
        <v>199</v>
      </c>
      <c r="E123" s="260" t="s">
        <v>2003</v>
      </c>
      <c r="F123" s="261" t="s">
        <v>2004</v>
      </c>
      <c r="G123" s="262" t="s">
        <v>202</v>
      </c>
      <c r="H123" s="263">
        <v>1</v>
      </c>
      <c r="I123" s="264"/>
      <c r="J123" s="265">
        <f>ROUND(I123*H123,2)</f>
        <v>0</v>
      </c>
      <c r="K123" s="261" t="s">
        <v>213</v>
      </c>
      <c r="L123" s="266"/>
      <c r="M123" s="267" t="s">
        <v>19</v>
      </c>
      <c r="N123" s="268" t="s">
        <v>45</v>
      </c>
      <c r="O123" s="84"/>
      <c r="P123" s="228">
        <f>O123*H123</f>
        <v>0</v>
      </c>
      <c r="Q123" s="228">
        <v>0.022</v>
      </c>
      <c r="R123" s="228">
        <f>Q123*H123</f>
        <v>0.022</v>
      </c>
      <c r="S123" s="228">
        <v>0</v>
      </c>
      <c r="T123" s="229">
        <f>S123*H123</f>
        <v>0</v>
      </c>
      <c r="U123" s="38"/>
      <c r="V123" s="38"/>
      <c r="W123" s="38"/>
      <c r="X123" s="38"/>
      <c r="Y123" s="38"/>
      <c r="Z123" s="38"/>
      <c r="AA123" s="38"/>
      <c r="AB123" s="38"/>
      <c r="AC123" s="38"/>
      <c r="AD123" s="38"/>
      <c r="AE123" s="38"/>
      <c r="AR123" s="230" t="s">
        <v>203</v>
      </c>
      <c r="AT123" s="230" t="s">
        <v>199</v>
      </c>
      <c r="AU123" s="230" t="s">
        <v>85</v>
      </c>
      <c r="AY123" s="17" t="s">
        <v>158</v>
      </c>
      <c r="BE123" s="231">
        <f>IF(N123="základní",J123,0)</f>
        <v>0</v>
      </c>
      <c r="BF123" s="231">
        <f>IF(N123="snížená",J123,0)</f>
        <v>0</v>
      </c>
      <c r="BG123" s="231">
        <f>IF(N123="zákl. přenesená",J123,0)</f>
        <v>0</v>
      </c>
      <c r="BH123" s="231">
        <f>IF(N123="sníž. přenesená",J123,0)</f>
        <v>0</v>
      </c>
      <c r="BI123" s="231">
        <f>IF(N123="nulová",J123,0)</f>
        <v>0</v>
      </c>
      <c r="BJ123" s="17" t="s">
        <v>82</v>
      </c>
      <c r="BK123" s="231">
        <f>ROUND(I123*H123,2)</f>
        <v>0</v>
      </c>
      <c r="BL123" s="17" t="s">
        <v>195</v>
      </c>
      <c r="BM123" s="230" t="s">
        <v>2005</v>
      </c>
    </row>
    <row r="124" spans="1:47" s="2" customFormat="1" ht="12">
      <c r="A124" s="38"/>
      <c r="B124" s="39"/>
      <c r="C124" s="40"/>
      <c r="D124" s="232" t="s">
        <v>165</v>
      </c>
      <c r="E124" s="40"/>
      <c r="F124" s="233" t="s">
        <v>2006</v>
      </c>
      <c r="G124" s="40"/>
      <c r="H124" s="40"/>
      <c r="I124" s="136"/>
      <c r="J124" s="40"/>
      <c r="K124" s="40"/>
      <c r="L124" s="44"/>
      <c r="M124" s="234"/>
      <c r="N124" s="235"/>
      <c r="O124" s="84"/>
      <c r="P124" s="84"/>
      <c r="Q124" s="84"/>
      <c r="R124" s="84"/>
      <c r="S124" s="84"/>
      <c r="T124" s="85"/>
      <c r="U124" s="38"/>
      <c r="V124" s="38"/>
      <c r="W124" s="38"/>
      <c r="X124" s="38"/>
      <c r="Y124" s="38"/>
      <c r="Z124" s="38"/>
      <c r="AA124" s="38"/>
      <c r="AB124" s="38"/>
      <c r="AC124" s="38"/>
      <c r="AD124" s="38"/>
      <c r="AE124" s="38"/>
      <c r="AT124" s="17" t="s">
        <v>165</v>
      </c>
      <c r="AU124" s="17" t="s">
        <v>85</v>
      </c>
    </row>
    <row r="125" spans="1:51" s="13" customFormat="1" ht="12">
      <c r="A125" s="13"/>
      <c r="B125" s="236"/>
      <c r="C125" s="237"/>
      <c r="D125" s="232" t="s">
        <v>166</v>
      </c>
      <c r="E125" s="238" t="s">
        <v>19</v>
      </c>
      <c r="F125" s="239" t="s">
        <v>2007</v>
      </c>
      <c r="G125" s="237"/>
      <c r="H125" s="240">
        <v>1</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166</v>
      </c>
      <c r="AU125" s="246" t="s">
        <v>85</v>
      </c>
      <c r="AV125" s="13" t="s">
        <v>85</v>
      </c>
      <c r="AW125" s="13" t="s">
        <v>34</v>
      </c>
      <c r="AX125" s="13" t="s">
        <v>82</v>
      </c>
      <c r="AY125" s="246" t="s">
        <v>158</v>
      </c>
    </row>
    <row r="126" spans="1:65" s="2" customFormat="1" ht="21.75" customHeight="1">
      <c r="A126" s="38"/>
      <c r="B126" s="39"/>
      <c r="C126" s="259" t="s">
        <v>156</v>
      </c>
      <c r="D126" s="259" t="s">
        <v>199</v>
      </c>
      <c r="E126" s="260" t="s">
        <v>2008</v>
      </c>
      <c r="F126" s="261" t="s">
        <v>2009</v>
      </c>
      <c r="G126" s="262" t="s">
        <v>202</v>
      </c>
      <c r="H126" s="263">
        <v>1</v>
      </c>
      <c r="I126" s="264"/>
      <c r="J126" s="265">
        <f>ROUND(I126*H126,2)</f>
        <v>0</v>
      </c>
      <c r="K126" s="261" t="s">
        <v>19</v>
      </c>
      <c r="L126" s="266"/>
      <c r="M126" s="267" t="s">
        <v>19</v>
      </c>
      <c r="N126" s="268" t="s">
        <v>45</v>
      </c>
      <c r="O126" s="84"/>
      <c r="P126" s="228">
        <f>O126*H126</f>
        <v>0</v>
      </c>
      <c r="Q126" s="228">
        <v>0.1018</v>
      </c>
      <c r="R126" s="228">
        <f>Q126*H126</f>
        <v>0.1018</v>
      </c>
      <c r="S126" s="228">
        <v>0</v>
      </c>
      <c r="T126" s="229">
        <f>S126*H126</f>
        <v>0</v>
      </c>
      <c r="U126" s="38"/>
      <c r="V126" s="38"/>
      <c r="W126" s="38"/>
      <c r="X126" s="38"/>
      <c r="Y126" s="38"/>
      <c r="Z126" s="38"/>
      <c r="AA126" s="38"/>
      <c r="AB126" s="38"/>
      <c r="AC126" s="38"/>
      <c r="AD126" s="38"/>
      <c r="AE126" s="38"/>
      <c r="AR126" s="230" t="s">
        <v>203</v>
      </c>
      <c r="AT126" s="230" t="s">
        <v>199</v>
      </c>
      <c r="AU126" s="230" t="s">
        <v>85</v>
      </c>
      <c r="AY126" s="17" t="s">
        <v>158</v>
      </c>
      <c r="BE126" s="231">
        <f>IF(N126="základní",J126,0)</f>
        <v>0</v>
      </c>
      <c r="BF126" s="231">
        <f>IF(N126="snížená",J126,0)</f>
        <v>0</v>
      </c>
      <c r="BG126" s="231">
        <f>IF(N126="zákl. přenesená",J126,0)</f>
        <v>0</v>
      </c>
      <c r="BH126" s="231">
        <f>IF(N126="sníž. přenesená",J126,0)</f>
        <v>0</v>
      </c>
      <c r="BI126" s="231">
        <f>IF(N126="nulová",J126,0)</f>
        <v>0</v>
      </c>
      <c r="BJ126" s="17" t="s">
        <v>82</v>
      </c>
      <c r="BK126" s="231">
        <f>ROUND(I126*H126,2)</f>
        <v>0</v>
      </c>
      <c r="BL126" s="17" t="s">
        <v>195</v>
      </c>
      <c r="BM126" s="230" t="s">
        <v>2010</v>
      </c>
    </row>
    <row r="127" spans="1:47" s="2" customFormat="1" ht="12">
      <c r="A127" s="38"/>
      <c r="B127" s="39"/>
      <c r="C127" s="40"/>
      <c r="D127" s="232" t="s">
        <v>165</v>
      </c>
      <c r="E127" s="40"/>
      <c r="F127" s="233" t="s">
        <v>2009</v>
      </c>
      <c r="G127" s="40"/>
      <c r="H127" s="40"/>
      <c r="I127" s="136"/>
      <c r="J127" s="40"/>
      <c r="K127" s="40"/>
      <c r="L127" s="44"/>
      <c r="M127" s="234"/>
      <c r="N127" s="235"/>
      <c r="O127" s="84"/>
      <c r="P127" s="84"/>
      <c r="Q127" s="84"/>
      <c r="R127" s="84"/>
      <c r="S127" s="84"/>
      <c r="T127" s="85"/>
      <c r="U127" s="38"/>
      <c r="V127" s="38"/>
      <c r="W127" s="38"/>
      <c r="X127" s="38"/>
      <c r="Y127" s="38"/>
      <c r="Z127" s="38"/>
      <c r="AA127" s="38"/>
      <c r="AB127" s="38"/>
      <c r="AC127" s="38"/>
      <c r="AD127" s="38"/>
      <c r="AE127" s="38"/>
      <c r="AT127" s="17" t="s">
        <v>165</v>
      </c>
      <c r="AU127" s="17" t="s">
        <v>85</v>
      </c>
    </row>
    <row r="128" spans="1:47" s="2" customFormat="1" ht="12">
      <c r="A128" s="38"/>
      <c r="B128" s="39"/>
      <c r="C128" s="40"/>
      <c r="D128" s="232" t="s">
        <v>181</v>
      </c>
      <c r="E128" s="40"/>
      <c r="F128" s="258" t="s">
        <v>2011</v>
      </c>
      <c r="G128" s="40"/>
      <c r="H128" s="40"/>
      <c r="I128" s="136"/>
      <c r="J128" s="40"/>
      <c r="K128" s="40"/>
      <c r="L128" s="44"/>
      <c r="M128" s="234"/>
      <c r="N128" s="235"/>
      <c r="O128" s="84"/>
      <c r="P128" s="84"/>
      <c r="Q128" s="84"/>
      <c r="R128" s="84"/>
      <c r="S128" s="84"/>
      <c r="T128" s="85"/>
      <c r="U128" s="38"/>
      <c r="V128" s="38"/>
      <c r="W128" s="38"/>
      <c r="X128" s="38"/>
      <c r="Y128" s="38"/>
      <c r="Z128" s="38"/>
      <c r="AA128" s="38"/>
      <c r="AB128" s="38"/>
      <c r="AC128" s="38"/>
      <c r="AD128" s="38"/>
      <c r="AE128" s="38"/>
      <c r="AT128" s="17" t="s">
        <v>181</v>
      </c>
      <c r="AU128" s="17" t="s">
        <v>85</v>
      </c>
    </row>
    <row r="129" spans="1:51" s="13" customFormat="1" ht="12">
      <c r="A129" s="13"/>
      <c r="B129" s="236"/>
      <c r="C129" s="237"/>
      <c r="D129" s="232" t="s">
        <v>166</v>
      </c>
      <c r="E129" s="238" t="s">
        <v>19</v>
      </c>
      <c r="F129" s="239" t="s">
        <v>2012</v>
      </c>
      <c r="G129" s="237"/>
      <c r="H129" s="240">
        <v>1</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166</v>
      </c>
      <c r="AU129" s="246" t="s">
        <v>85</v>
      </c>
      <c r="AV129" s="13" t="s">
        <v>85</v>
      </c>
      <c r="AW129" s="13" t="s">
        <v>34</v>
      </c>
      <c r="AX129" s="13" t="s">
        <v>82</v>
      </c>
      <c r="AY129" s="246" t="s">
        <v>158</v>
      </c>
    </row>
    <row r="130" spans="1:65" s="2" customFormat="1" ht="16.5" customHeight="1">
      <c r="A130" s="38"/>
      <c r="B130" s="39"/>
      <c r="C130" s="219" t="s">
        <v>228</v>
      </c>
      <c r="D130" s="219" t="s">
        <v>159</v>
      </c>
      <c r="E130" s="220" t="s">
        <v>2013</v>
      </c>
      <c r="F130" s="221" t="s">
        <v>2014</v>
      </c>
      <c r="G130" s="222" t="s">
        <v>202</v>
      </c>
      <c r="H130" s="223">
        <v>2</v>
      </c>
      <c r="I130" s="224"/>
      <c r="J130" s="225">
        <f>ROUND(I130*H130,2)</f>
        <v>0</v>
      </c>
      <c r="K130" s="221" t="s">
        <v>19</v>
      </c>
      <c r="L130" s="44"/>
      <c r="M130" s="226" t="s">
        <v>19</v>
      </c>
      <c r="N130" s="227" t="s">
        <v>45</v>
      </c>
      <c r="O130" s="84"/>
      <c r="P130" s="228">
        <f>O130*H130</f>
        <v>0</v>
      </c>
      <c r="Q130" s="228">
        <v>0</v>
      </c>
      <c r="R130" s="228">
        <f>Q130*H130</f>
        <v>0</v>
      </c>
      <c r="S130" s="228">
        <v>0</v>
      </c>
      <c r="T130" s="229">
        <f>S130*H130</f>
        <v>0</v>
      </c>
      <c r="U130" s="38"/>
      <c r="V130" s="38"/>
      <c r="W130" s="38"/>
      <c r="X130" s="38"/>
      <c r="Y130" s="38"/>
      <c r="Z130" s="38"/>
      <c r="AA130" s="38"/>
      <c r="AB130" s="38"/>
      <c r="AC130" s="38"/>
      <c r="AD130" s="38"/>
      <c r="AE130" s="38"/>
      <c r="AR130" s="230" t="s">
        <v>195</v>
      </c>
      <c r="AT130" s="230" t="s">
        <v>159</v>
      </c>
      <c r="AU130" s="230" t="s">
        <v>85</v>
      </c>
      <c r="AY130" s="17" t="s">
        <v>158</v>
      </c>
      <c r="BE130" s="231">
        <f>IF(N130="základní",J130,0)</f>
        <v>0</v>
      </c>
      <c r="BF130" s="231">
        <f>IF(N130="snížená",J130,0)</f>
        <v>0</v>
      </c>
      <c r="BG130" s="231">
        <f>IF(N130="zákl. přenesená",J130,0)</f>
        <v>0</v>
      </c>
      <c r="BH130" s="231">
        <f>IF(N130="sníž. přenesená",J130,0)</f>
        <v>0</v>
      </c>
      <c r="BI130" s="231">
        <f>IF(N130="nulová",J130,0)</f>
        <v>0</v>
      </c>
      <c r="BJ130" s="17" t="s">
        <v>82</v>
      </c>
      <c r="BK130" s="231">
        <f>ROUND(I130*H130,2)</f>
        <v>0</v>
      </c>
      <c r="BL130" s="17" t="s">
        <v>195</v>
      </c>
      <c r="BM130" s="230" t="s">
        <v>2015</v>
      </c>
    </row>
    <row r="131" spans="1:47" s="2" customFormat="1" ht="12">
      <c r="A131" s="38"/>
      <c r="B131" s="39"/>
      <c r="C131" s="40"/>
      <c r="D131" s="232" t="s">
        <v>165</v>
      </c>
      <c r="E131" s="40"/>
      <c r="F131" s="233" t="s">
        <v>2014</v>
      </c>
      <c r="G131" s="40"/>
      <c r="H131" s="40"/>
      <c r="I131" s="136"/>
      <c r="J131" s="40"/>
      <c r="K131" s="40"/>
      <c r="L131" s="44"/>
      <c r="M131" s="234"/>
      <c r="N131" s="235"/>
      <c r="O131" s="84"/>
      <c r="P131" s="84"/>
      <c r="Q131" s="84"/>
      <c r="R131" s="84"/>
      <c r="S131" s="84"/>
      <c r="T131" s="85"/>
      <c r="U131" s="38"/>
      <c r="V131" s="38"/>
      <c r="W131" s="38"/>
      <c r="X131" s="38"/>
      <c r="Y131" s="38"/>
      <c r="Z131" s="38"/>
      <c r="AA131" s="38"/>
      <c r="AB131" s="38"/>
      <c r="AC131" s="38"/>
      <c r="AD131" s="38"/>
      <c r="AE131" s="38"/>
      <c r="AT131" s="17" t="s">
        <v>165</v>
      </c>
      <c r="AU131" s="17" t="s">
        <v>85</v>
      </c>
    </row>
    <row r="132" spans="1:65" s="2" customFormat="1" ht="16.5" customHeight="1">
      <c r="A132" s="38"/>
      <c r="B132" s="39"/>
      <c r="C132" s="259" t="s">
        <v>233</v>
      </c>
      <c r="D132" s="259" t="s">
        <v>199</v>
      </c>
      <c r="E132" s="260" t="s">
        <v>2016</v>
      </c>
      <c r="F132" s="261" t="s">
        <v>2017</v>
      </c>
      <c r="G132" s="262" t="s">
        <v>162</v>
      </c>
      <c r="H132" s="263">
        <v>1</v>
      </c>
      <c r="I132" s="264"/>
      <c r="J132" s="265">
        <f>ROUND(I132*H132,2)</f>
        <v>0</v>
      </c>
      <c r="K132" s="261" t="s">
        <v>213</v>
      </c>
      <c r="L132" s="266"/>
      <c r="M132" s="267" t="s">
        <v>19</v>
      </c>
      <c r="N132" s="268" t="s">
        <v>45</v>
      </c>
      <c r="O132" s="84"/>
      <c r="P132" s="228">
        <f>O132*H132</f>
        <v>0</v>
      </c>
      <c r="Q132" s="228">
        <v>0.0006</v>
      </c>
      <c r="R132" s="228">
        <f>Q132*H132</f>
        <v>0.0006</v>
      </c>
      <c r="S132" s="228">
        <v>0</v>
      </c>
      <c r="T132" s="229">
        <f>S132*H132</f>
        <v>0</v>
      </c>
      <c r="U132" s="38"/>
      <c r="V132" s="38"/>
      <c r="W132" s="38"/>
      <c r="X132" s="38"/>
      <c r="Y132" s="38"/>
      <c r="Z132" s="38"/>
      <c r="AA132" s="38"/>
      <c r="AB132" s="38"/>
      <c r="AC132" s="38"/>
      <c r="AD132" s="38"/>
      <c r="AE132" s="38"/>
      <c r="AR132" s="230" t="s">
        <v>203</v>
      </c>
      <c r="AT132" s="230" t="s">
        <v>199</v>
      </c>
      <c r="AU132" s="230" t="s">
        <v>85</v>
      </c>
      <c r="AY132" s="17" t="s">
        <v>158</v>
      </c>
      <c r="BE132" s="231">
        <f>IF(N132="základní",J132,0)</f>
        <v>0</v>
      </c>
      <c r="BF132" s="231">
        <f>IF(N132="snížená",J132,0)</f>
        <v>0</v>
      </c>
      <c r="BG132" s="231">
        <f>IF(N132="zákl. přenesená",J132,0)</f>
        <v>0</v>
      </c>
      <c r="BH132" s="231">
        <f>IF(N132="sníž. přenesená",J132,0)</f>
        <v>0</v>
      </c>
      <c r="BI132" s="231">
        <f>IF(N132="nulová",J132,0)</f>
        <v>0</v>
      </c>
      <c r="BJ132" s="17" t="s">
        <v>82</v>
      </c>
      <c r="BK132" s="231">
        <f>ROUND(I132*H132,2)</f>
        <v>0</v>
      </c>
      <c r="BL132" s="17" t="s">
        <v>195</v>
      </c>
      <c r="BM132" s="230" t="s">
        <v>2018</v>
      </c>
    </row>
    <row r="133" spans="1:47" s="2" customFormat="1" ht="12">
      <c r="A133" s="38"/>
      <c r="B133" s="39"/>
      <c r="C133" s="40"/>
      <c r="D133" s="232" t="s">
        <v>165</v>
      </c>
      <c r="E133" s="40"/>
      <c r="F133" s="233" t="s">
        <v>2017</v>
      </c>
      <c r="G133" s="40"/>
      <c r="H133" s="40"/>
      <c r="I133" s="136"/>
      <c r="J133" s="40"/>
      <c r="K133" s="40"/>
      <c r="L133" s="44"/>
      <c r="M133" s="234"/>
      <c r="N133" s="235"/>
      <c r="O133" s="84"/>
      <c r="P133" s="84"/>
      <c r="Q133" s="84"/>
      <c r="R133" s="84"/>
      <c r="S133" s="84"/>
      <c r="T133" s="85"/>
      <c r="U133" s="38"/>
      <c r="V133" s="38"/>
      <c r="W133" s="38"/>
      <c r="X133" s="38"/>
      <c r="Y133" s="38"/>
      <c r="Z133" s="38"/>
      <c r="AA133" s="38"/>
      <c r="AB133" s="38"/>
      <c r="AC133" s="38"/>
      <c r="AD133" s="38"/>
      <c r="AE133" s="38"/>
      <c r="AT133" s="17" t="s">
        <v>165</v>
      </c>
      <c r="AU133" s="17" t="s">
        <v>85</v>
      </c>
    </row>
    <row r="134" spans="1:47" s="2" customFormat="1" ht="12">
      <c r="A134" s="38"/>
      <c r="B134" s="39"/>
      <c r="C134" s="40"/>
      <c r="D134" s="232" t="s">
        <v>181</v>
      </c>
      <c r="E134" s="40"/>
      <c r="F134" s="258" t="s">
        <v>2019</v>
      </c>
      <c r="G134" s="40"/>
      <c r="H134" s="40"/>
      <c r="I134" s="136"/>
      <c r="J134" s="40"/>
      <c r="K134" s="40"/>
      <c r="L134" s="44"/>
      <c r="M134" s="234"/>
      <c r="N134" s="235"/>
      <c r="O134" s="84"/>
      <c r="P134" s="84"/>
      <c r="Q134" s="84"/>
      <c r="R134" s="84"/>
      <c r="S134" s="84"/>
      <c r="T134" s="85"/>
      <c r="U134" s="38"/>
      <c r="V134" s="38"/>
      <c r="W134" s="38"/>
      <c r="X134" s="38"/>
      <c r="Y134" s="38"/>
      <c r="Z134" s="38"/>
      <c r="AA134" s="38"/>
      <c r="AB134" s="38"/>
      <c r="AC134" s="38"/>
      <c r="AD134" s="38"/>
      <c r="AE134" s="38"/>
      <c r="AT134" s="17" t="s">
        <v>181</v>
      </c>
      <c r="AU134" s="17" t="s">
        <v>85</v>
      </c>
    </row>
    <row r="135" spans="1:51" s="13" customFormat="1" ht="12">
      <c r="A135" s="13"/>
      <c r="B135" s="236"/>
      <c r="C135" s="237"/>
      <c r="D135" s="232" t="s">
        <v>166</v>
      </c>
      <c r="E135" s="238" t="s">
        <v>19</v>
      </c>
      <c r="F135" s="239" t="s">
        <v>2020</v>
      </c>
      <c r="G135" s="237"/>
      <c r="H135" s="240">
        <v>1</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166</v>
      </c>
      <c r="AU135" s="246" t="s">
        <v>85</v>
      </c>
      <c r="AV135" s="13" t="s">
        <v>85</v>
      </c>
      <c r="AW135" s="13" t="s">
        <v>34</v>
      </c>
      <c r="AX135" s="13" t="s">
        <v>82</v>
      </c>
      <c r="AY135" s="246" t="s">
        <v>158</v>
      </c>
    </row>
    <row r="136" spans="1:65" s="2" customFormat="1" ht="16.5" customHeight="1">
      <c r="A136" s="38"/>
      <c r="B136" s="39"/>
      <c r="C136" s="219" t="s">
        <v>238</v>
      </c>
      <c r="D136" s="219" t="s">
        <v>159</v>
      </c>
      <c r="E136" s="220" t="s">
        <v>2021</v>
      </c>
      <c r="F136" s="221" t="s">
        <v>2022</v>
      </c>
      <c r="G136" s="222" t="s">
        <v>202</v>
      </c>
      <c r="H136" s="223">
        <v>14</v>
      </c>
      <c r="I136" s="224"/>
      <c r="J136" s="225">
        <f>ROUND(I136*H136,2)</f>
        <v>0</v>
      </c>
      <c r="K136" s="221" t="s">
        <v>213</v>
      </c>
      <c r="L136" s="44"/>
      <c r="M136" s="226" t="s">
        <v>19</v>
      </c>
      <c r="N136" s="227" t="s">
        <v>45</v>
      </c>
      <c r="O136" s="84"/>
      <c r="P136" s="228">
        <f>O136*H136</f>
        <v>0</v>
      </c>
      <c r="Q136" s="228">
        <v>0</v>
      </c>
      <c r="R136" s="228">
        <f>Q136*H136</f>
        <v>0</v>
      </c>
      <c r="S136" s="228">
        <v>0</v>
      </c>
      <c r="T136" s="229">
        <f>S136*H136</f>
        <v>0</v>
      </c>
      <c r="U136" s="38"/>
      <c r="V136" s="38"/>
      <c r="W136" s="38"/>
      <c r="X136" s="38"/>
      <c r="Y136" s="38"/>
      <c r="Z136" s="38"/>
      <c r="AA136" s="38"/>
      <c r="AB136" s="38"/>
      <c r="AC136" s="38"/>
      <c r="AD136" s="38"/>
      <c r="AE136" s="38"/>
      <c r="AR136" s="230" t="s">
        <v>195</v>
      </c>
      <c r="AT136" s="230" t="s">
        <v>159</v>
      </c>
      <c r="AU136" s="230" t="s">
        <v>85</v>
      </c>
      <c r="AY136" s="17" t="s">
        <v>158</v>
      </c>
      <c r="BE136" s="231">
        <f>IF(N136="základní",J136,0)</f>
        <v>0</v>
      </c>
      <c r="BF136" s="231">
        <f>IF(N136="snížená",J136,0)</f>
        <v>0</v>
      </c>
      <c r="BG136" s="231">
        <f>IF(N136="zákl. přenesená",J136,0)</f>
        <v>0</v>
      </c>
      <c r="BH136" s="231">
        <f>IF(N136="sníž. přenesená",J136,0)</f>
        <v>0</v>
      </c>
      <c r="BI136" s="231">
        <f>IF(N136="nulová",J136,0)</f>
        <v>0</v>
      </c>
      <c r="BJ136" s="17" t="s">
        <v>82</v>
      </c>
      <c r="BK136" s="231">
        <f>ROUND(I136*H136,2)</f>
        <v>0</v>
      </c>
      <c r="BL136" s="17" t="s">
        <v>195</v>
      </c>
      <c r="BM136" s="230" t="s">
        <v>2023</v>
      </c>
    </row>
    <row r="137" spans="1:47" s="2" customFormat="1" ht="12">
      <c r="A137" s="38"/>
      <c r="B137" s="39"/>
      <c r="C137" s="40"/>
      <c r="D137" s="232" t="s">
        <v>165</v>
      </c>
      <c r="E137" s="40"/>
      <c r="F137" s="233" t="s">
        <v>2024</v>
      </c>
      <c r="G137" s="40"/>
      <c r="H137" s="40"/>
      <c r="I137" s="136"/>
      <c r="J137" s="40"/>
      <c r="K137" s="40"/>
      <c r="L137" s="44"/>
      <c r="M137" s="234"/>
      <c r="N137" s="235"/>
      <c r="O137" s="84"/>
      <c r="P137" s="84"/>
      <c r="Q137" s="84"/>
      <c r="R137" s="84"/>
      <c r="S137" s="84"/>
      <c r="T137" s="85"/>
      <c r="U137" s="38"/>
      <c r="V137" s="38"/>
      <c r="W137" s="38"/>
      <c r="X137" s="38"/>
      <c r="Y137" s="38"/>
      <c r="Z137" s="38"/>
      <c r="AA137" s="38"/>
      <c r="AB137" s="38"/>
      <c r="AC137" s="38"/>
      <c r="AD137" s="38"/>
      <c r="AE137" s="38"/>
      <c r="AT137" s="17" t="s">
        <v>165</v>
      </c>
      <c r="AU137" s="17" t="s">
        <v>85</v>
      </c>
    </row>
    <row r="138" spans="1:65" s="2" customFormat="1" ht="16.5" customHeight="1">
      <c r="A138" s="38"/>
      <c r="B138" s="39"/>
      <c r="C138" s="259" t="s">
        <v>246</v>
      </c>
      <c r="D138" s="259" t="s">
        <v>199</v>
      </c>
      <c r="E138" s="260" t="s">
        <v>2025</v>
      </c>
      <c r="F138" s="261" t="s">
        <v>2026</v>
      </c>
      <c r="G138" s="262" t="s">
        <v>202</v>
      </c>
      <c r="H138" s="263">
        <v>2</v>
      </c>
      <c r="I138" s="264"/>
      <c r="J138" s="265">
        <f>ROUND(I138*H138,2)</f>
        <v>0</v>
      </c>
      <c r="K138" s="261" t="s">
        <v>19</v>
      </c>
      <c r="L138" s="266"/>
      <c r="M138" s="267" t="s">
        <v>19</v>
      </c>
      <c r="N138" s="268" t="s">
        <v>45</v>
      </c>
      <c r="O138" s="84"/>
      <c r="P138" s="228">
        <f>O138*H138</f>
        <v>0</v>
      </c>
      <c r="Q138" s="228">
        <v>0.00016</v>
      </c>
      <c r="R138" s="228">
        <f>Q138*H138</f>
        <v>0.00032</v>
      </c>
      <c r="S138" s="228">
        <v>0</v>
      </c>
      <c r="T138" s="229">
        <f>S138*H138</f>
        <v>0</v>
      </c>
      <c r="U138" s="38"/>
      <c r="V138" s="38"/>
      <c r="W138" s="38"/>
      <c r="X138" s="38"/>
      <c r="Y138" s="38"/>
      <c r="Z138" s="38"/>
      <c r="AA138" s="38"/>
      <c r="AB138" s="38"/>
      <c r="AC138" s="38"/>
      <c r="AD138" s="38"/>
      <c r="AE138" s="38"/>
      <c r="AR138" s="230" t="s">
        <v>203</v>
      </c>
      <c r="AT138" s="230" t="s">
        <v>199</v>
      </c>
      <c r="AU138" s="230" t="s">
        <v>85</v>
      </c>
      <c r="AY138" s="17" t="s">
        <v>158</v>
      </c>
      <c r="BE138" s="231">
        <f>IF(N138="základní",J138,0)</f>
        <v>0</v>
      </c>
      <c r="BF138" s="231">
        <f>IF(N138="snížená",J138,0)</f>
        <v>0</v>
      </c>
      <c r="BG138" s="231">
        <f>IF(N138="zákl. přenesená",J138,0)</f>
        <v>0</v>
      </c>
      <c r="BH138" s="231">
        <f>IF(N138="sníž. přenesená",J138,0)</f>
        <v>0</v>
      </c>
      <c r="BI138" s="231">
        <f>IF(N138="nulová",J138,0)</f>
        <v>0</v>
      </c>
      <c r="BJ138" s="17" t="s">
        <v>82</v>
      </c>
      <c r="BK138" s="231">
        <f>ROUND(I138*H138,2)</f>
        <v>0</v>
      </c>
      <c r="BL138" s="17" t="s">
        <v>195</v>
      </c>
      <c r="BM138" s="230" t="s">
        <v>2027</v>
      </c>
    </row>
    <row r="139" spans="1:47" s="2" customFormat="1" ht="12">
      <c r="A139" s="38"/>
      <c r="B139" s="39"/>
      <c r="C139" s="40"/>
      <c r="D139" s="232" t="s">
        <v>165</v>
      </c>
      <c r="E139" s="40"/>
      <c r="F139" s="233" t="s">
        <v>2026</v>
      </c>
      <c r="G139" s="40"/>
      <c r="H139" s="40"/>
      <c r="I139" s="136"/>
      <c r="J139" s="40"/>
      <c r="K139" s="40"/>
      <c r="L139" s="44"/>
      <c r="M139" s="234"/>
      <c r="N139" s="235"/>
      <c r="O139" s="84"/>
      <c r="P139" s="84"/>
      <c r="Q139" s="84"/>
      <c r="R139" s="84"/>
      <c r="S139" s="84"/>
      <c r="T139" s="85"/>
      <c r="U139" s="38"/>
      <c r="V139" s="38"/>
      <c r="W139" s="38"/>
      <c r="X139" s="38"/>
      <c r="Y139" s="38"/>
      <c r="Z139" s="38"/>
      <c r="AA139" s="38"/>
      <c r="AB139" s="38"/>
      <c r="AC139" s="38"/>
      <c r="AD139" s="38"/>
      <c r="AE139" s="38"/>
      <c r="AT139" s="17" t="s">
        <v>165</v>
      </c>
      <c r="AU139" s="17" t="s">
        <v>85</v>
      </c>
    </row>
    <row r="140" spans="1:51" s="13" customFormat="1" ht="12">
      <c r="A140" s="13"/>
      <c r="B140" s="236"/>
      <c r="C140" s="237"/>
      <c r="D140" s="232" t="s">
        <v>166</v>
      </c>
      <c r="E140" s="238" t="s">
        <v>19</v>
      </c>
      <c r="F140" s="239" t="s">
        <v>2028</v>
      </c>
      <c r="G140" s="237"/>
      <c r="H140" s="240">
        <v>2</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166</v>
      </c>
      <c r="AU140" s="246" t="s">
        <v>85</v>
      </c>
      <c r="AV140" s="13" t="s">
        <v>85</v>
      </c>
      <c r="AW140" s="13" t="s">
        <v>34</v>
      </c>
      <c r="AX140" s="13" t="s">
        <v>82</v>
      </c>
      <c r="AY140" s="246" t="s">
        <v>158</v>
      </c>
    </row>
    <row r="141" spans="1:65" s="2" customFormat="1" ht="16.5" customHeight="1">
      <c r="A141" s="38"/>
      <c r="B141" s="39"/>
      <c r="C141" s="259" t="s">
        <v>252</v>
      </c>
      <c r="D141" s="259" t="s">
        <v>199</v>
      </c>
      <c r="E141" s="260" t="s">
        <v>2029</v>
      </c>
      <c r="F141" s="261" t="s">
        <v>2030</v>
      </c>
      <c r="G141" s="262" t="s">
        <v>202</v>
      </c>
      <c r="H141" s="263">
        <v>3</v>
      </c>
      <c r="I141" s="264"/>
      <c r="J141" s="265">
        <f>ROUND(I141*H141,2)</f>
        <v>0</v>
      </c>
      <c r="K141" s="261" t="s">
        <v>213</v>
      </c>
      <c r="L141" s="266"/>
      <c r="M141" s="267" t="s">
        <v>19</v>
      </c>
      <c r="N141" s="268" t="s">
        <v>45</v>
      </c>
      <c r="O141" s="84"/>
      <c r="P141" s="228">
        <f>O141*H141</f>
        <v>0</v>
      </c>
      <c r="Q141" s="228">
        <v>0.0004</v>
      </c>
      <c r="R141" s="228">
        <f>Q141*H141</f>
        <v>0.0012000000000000001</v>
      </c>
      <c r="S141" s="228">
        <v>0</v>
      </c>
      <c r="T141" s="229">
        <f>S141*H141</f>
        <v>0</v>
      </c>
      <c r="U141" s="38"/>
      <c r="V141" s="38"/>
      <c r="W141" s="38"/>
      <c r="X141" s="38"/>
      <c r="Y141" s="38"/>
      <c r="Z141" s="38"/>
      <c r="AA141" s="38"/>
      <c r="AB141" s="38"/>
      <c r="AC141" s="38"/>
      <c r="AD141" s="38"/>
      <c r="AE141" s="38"/>
      <c r="AR141" s="230" t="s">
        <v>203</v>
      </c>
      <c r="AT141" s="230" t="s">
        <v>199</v>
      </c>
      <c r="AU141" s="230" t="s">
        <v>85</v>
      </c>
      <c r="AY141" s="17" t="s">
        <v>158</v>
      </c>
      <c r="BE141" s="231">
        <f>IF(N141="základní",J141,0)</f>
        <v>0</v>
      </c>
      <c r="BF141" s="231">
        <f>IF(N141="snížená",J141,0)</f>
        <v>0</v>
      </c>
      <c r="BG141" s="231">
        <f>IF(N141="zákl. přenesená",J141,0)</f>
        <v>0</v>
      </c>
      <c r="BH141" s="231">
        <f>IF(N141="sníž. přenesená",J141,0)</f>
        <v>0</v>
      </c>
      <c r="BI141" s="231">
        <f>IF(N141="nulová",J141,0)</f>
        <v>0</v>
      </c>
      <c r="BJ141" s="17" t="s">
        <v>82</v>
      </c>
      <c r="BK141" s="231">
        <f>ROUND(I141*H141,2)</f>
        <v>0</v>
      </c>
      <c r="BL141" s="17" t="s">
        <v>195</v>
      </c>
      <c r="BM141" s="230" t="s">
        <v>2031</v>
      </c>
    </row>
    <row r="142" spans="1:47" s="2" customFormat="1" ht="12">
      <c r="A142" s="38"/>
      <c r="B142" s="39"/>
      <c r="C142" s="40"/>
      <c r="D142" s="232" t="s">
        <v>165</v>
      </c>
      <c r="E142" s="40"/>
      <c r="F142" s="233" t="s">
        <v>2030</v>
      </c>
      <c r="G142" s="40"/>
      <c r="H142" s="40"/>
      <c r="I142" s="136"/>
      <c r="J142" s="40"/>
      <c r="K142" s="40"/>
      <c r="L142" s="44"/>
      <c r="M142" s="234"/>
      <c r="N142" s="235"/>
      <c r="O142" s="84"/>
      <c r="P142" s="84"/>
      <c r="Q142" s="84"/>
      <c r="R142" s="84"/>
      <c r="S142" s="84"/>
      <c r="T142" s="85"/>
      <c r="U142" s="38"/>
      <c r="V142" s="38"/>
      <c r="W142" s="38"/>
      <c r="X142" s="38"/>
      <c r="Y142" s="38"/>
      <c r="Z142" s="38"/>
      <c r="AA142" s="38"/>
      <c r="AB142" s="38"/>
      <c r="AC142" s="38"/>
      <c r="AD142" s="38"/>
      <c r="AE142" s="38"/>
      <c r="AT142" s="17" t="s">
        <v>165</v>
      </c>
      <c r="AU142" s="17" t="s">
        <v>85</v>
      </c>
    </row>
    <row r="143" spans="1:51" s="13" customFormat="1" ht="12">
      <c r="A143" s="13"/>
      <c r="B143" s="236"/>
      <c r="C143" s="237"/>
      <c r="D143" s="232" t="s">
        <v>166</v>
      </c>
      <c r="E143" s="238" t="s">
        <v>19</v>
      </c>
      <c r="F143" s="239" t="s">
        <v>2032</v>
      </c>
      <c r="G143" s="237"/>
      <c r="H143" s="240">
        <v>3</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166</v>
      </c>
      <c r="AU143" s="246" t="s">
        <v>85</v>
      </c>
      <c r="AV143" s="13" t="s">
        <v>85</v>
      </c>
      <c r="AW143" s="13" t="s">
        <v>34</v>
      </c>
      <c r="AX143" s="13" t="s">
        <v>82</v>
      </c>
      <c r="AY143" s="246" t="s">
        <v>158</v>
      </c>
    </row>
    <row r="144" spans="1:65" s="2" customFormat="1" ht="16.5" customHeight="1">
      <c r="A144" s="38"/>
      <c r="B144" s="39"/>
      <c r="C144" s="259" t="s">
        <v>8</v>
      </c>
      <c r="D144" s="259" t="s">
        <v>199</v>
      </c>
      <c r="E144" s="260" t="s">
        <v>2033</v>
      </c>
      <c r="F144" s="261" t="s">
        <v>2034</v>
      </c>
      <c r="G144" s="262" t="s">
        <v>202</v>
      </c>
      <c r="H144" s="263">
        <v>3</v>
      </c>
      <c r="I144" s="264"/>
      <c r="J144" s="265">
        <f>ROUND(I144*H144,2)</f>
        <v>0</v>
      </c>
      <c r="K144" s="261" t="s">
        <v>19</v>
      </c>
      <c r="L144" s="266"/>
      <c r="M144" s="267" t="s">
        <v>19</v>
      </c>
      <c r="N144" s="268" t="s">
        <v>45</v>
      </c>
      <c r="O144" s="84"/>
      <c r="P144" s="228">
        <f>O144*H144</f>
        <v>0</v>
      </c>
      <c r="Q144" s="228">
        <v>0.0004</v>
      </c>
      <c r="R144" s="228">
        <f>Q144*H144</f>
        <v>0.0012000000000000001</v>
      </c>
      <c r="S144" s="228">
        <v>0</v>
      </c>
      <c r="T144" s="229">
        <f>S144*H144</f>
        <v>0</v>
      </c>
      <c r="U144" s="38"/>
      <c r="V144" s="38"/>
      <c r="W144" s="38"/>
      <c r="X144" s="38"/>
      <c r="Y144" s="38"/>
      <c r="Z144" s="38"/>
      <c r="AA144" s="38"/>
      <c r="AB144" s="38"/>
      <c r="AC144" s="38"/>
      <c r="AD144" s="38"/>
      <c r="AE144" s="38"/>
      <c r="AR144" s="230" t="s">
        <v>203</v>
      </c>
      <c r="AT144" s="230" t="s">
        <v>199</v>
      </c>
      <c r="AU144" s="230" t="s">
        <v>85</v>
      </c>
      <c r="AY144" s="17" t="s">
        <v>158</v>
      </c>
      <c r="BE144" s="231">
        <f>IF(N144="základní",J144,0)</f>
        <v>0</v>
      </c>
      <c r="BF144" s="231">
        <f>IF(N144="snížená",J144,0)</f>
        <v>0</v>
      </c>
      <c r="BG144" s="231">
        <f>IF(N144="zákl. přenesená",J144,0)</f>
        <v>0</v>
      </c>
      <c r="BH144" s="231">
        <f>IF(N144="sníž. přenesená",J144,0)</f>
        <v>0</v>
      </c>
      <c r="BI144" s="231">
        <f>IF(N144="nulová",J144,0)</f>
        <v>0</v>
      </c>
      <c r="BJ144" s="17" t="s">
        <v>82</v>
      </c>
      <c r="BK144" s="231">
        <f>ROUND(I144*H144,2)</f>
        <v>0</v>
      </c>
      <c r="BL144" s="17" t="s">
        <v>195</v>
      </c>
      <c r="BM144" s="230" t="s">
        <v>2035</v>
      </c>
    </row>
    <row r="145" spans="1:47" s="2" customFormat="1" ht="12">
      <c r="A145" s="38"/>
      <c r="B145" s="39"/>
      <c r="C145" s="40"/>
      <c r="D145" s="232" t="s">
        <v>165</v>
      </c>
      <c r="E145" s="40"/>
      <c r="F145" s="233" t="s">
        <v>2034</v>
      </c>
      <c r="G145" s="40"/>
      <c r="H145" s="40"/>
      <c r="I145" s="136"/>
      <c r="J145" s="40"/>
      <c r="K145" s="40"/>
      <c r="L145" s="44"/>
      <c r="M145" s="234"/>
      <c r="N145" s="235"/>
      <c r="O145" s="84"/>
      <c r="P145" s="84"/>
      <c r="Q145" s="84"/>
      <c r="R145" s="84"/>
      <c r="S145" s="84"/>
      <c r="T145" s="85"/>
      <c r="U145" s="38"/>
      <c r="V145" s="38"/>
      <c r="W145" s="38"/>
      <c r="X145" s="38"/>
      <c r="Y145" s="38"/>
      <c r="Z145" s="38"/>
      <c r="AA145" s="38"/>
      <c r="AB145" s="38"/>
      <c r="AC145" s="38"/>
      <c r="AD145" s="38"/>
      <c r="AE145" s="38"/>
      <c r="AT145" s="17" t="s">
        <v>165</v>
      </c>
      <c r="AU145" s="17" t="s">
        <v>85</v>
      </c>
    </row>
    <row r="146" spans="1:51" s="13" customFormat="1" ht="12">
      <c r="A146" s="13"/>
      <c r="B146" s="236"/>
      <c r="C146" s="237"/>
      <c r="D146" s="232" t="s">
        <v>166</v>
      </c>
      <c r="E146" s="238" t="s">
        <v>19</v>
      </c>
      <c r="F146" s="239" t="s">
        <v>2032</v>
      </c>
      <c r="G146" s="237"/>
      <c r="H146" s="240">
        <v>3</v>
      </c>
      <c r="I146" s="241"/>
      <c r="J146" s="237"/>
      <c r="K146" s="237"/>
      <c r="L146" s="242"/>
      <c r="M146" s="243"/>
      <c r="N146" s="244"/>
      <c r="O146" s="244"/>
      <c r="P146" s="244"/>
      <c r="Q146" s="244"/>
      <c r="R146" s="244"/>
      <c r="S146" s="244"/>
      <c r="T146" s="245"/>
      <c r="U146" s="13"/>
      <c r="V146" s="13"/>
      <c r="W146" s="13"/>
      <c r="X146" s="13"/>
      <c r="Y146" s="13"/>
      <c r="Z146" s="13"/>
      <c r="AA146" s="13"/>
      <c r="AB146" s="13"/>
      <c r="AC146" s="13"/>
      <c r="AD146" s="13"/>
      <c r="AE146" s="13"/>
      <c r="AT146" s="246" t="s">
        <v>166</v>
      </c>
      <c r="AU146" s="246" t="s">
        <v>85</v>
      </c>
      <c r="AV146" s="13" t="s">
        <v>85</v>
      </c>
      <c r="AW146" s="13" t="s">
        <v>34</v>
      </c>
      <c r="AX146" s="13" t="s">
        <v>82</v>
      </c>
      <c r="AY146" s="246" t="s">
        <v>158</v>
      </c>
    </row>
    <row r="147" spans="1:65" s="2" customFormat="1" ht="16.5" customHeight="1">
      <c r="A147" s="38"/>
      <c r="B147" s="39"/>
      <c r="C147" s="259" t="s">
        <v>195</v>
      </c>
      <c r="D147" s="259" t="s">
        <v>199</v>
      </c>
      <c r="E147" s="260" t="s">
        <v>2036</v>
      </c>
      <c r="F147" s="261" t="s">
        <v>2037</v>
      </c>
      <c r="G147" s="262" t="s">
        <v>202</v>
      </c>
      <c r="H147" s="263">
        <v>6</v>
      </c>
      <c r="I147" s="264"/>
      <c r="J147" s="265">
        <f>ROUND(I147*H147,2)</f>
        <v>0</v>
      </c>
      <c r="K147" s="261" t="s">
        <v>19</v>
      </c>
      <c r="L147" s="266"/>
      <c r="M147" s="267" t="s">
        <v>19</v>
      </c>
      <c r="N147" s="268" t="s">
        <v>45</v>
      </c>
      <c r="O147" s="84"/>
      <c r="P147" s="228">
        <f>O147*H147</f>
        <v>0</v>
      </c>
      <c r="Q147" s="228">
        <v>0.0004</v>
      </c>
      <c r="R147" s="228">
        <f>Q147*H147</f>
        <v>0.0024000000000000002</v>
      </c>
      <c r="S147" s="228">
        <v>0</v>
      </c>
      <c r="T147" s="229">
        <f>S147*H147</f>
        <v>0</v>
      </c>
      <c r="U147" s="38"/>
      <c r="V147" s="38"/>
      <c r="W147" s="38"/>
      <c r="X147" s="38"/>
      <c r="Y147" s="38"/>
      <c r="Z147" s="38"/>
      <c r="AA147" s="38"/>
      <c r="AB147" s="38"/>
      <c r="AC147" s="38"/>
      <c r="AD147" s="38"/>
      <c r="AE147" s="38"/>
      <c r="AR147" s="230" t="s">
        <v>203</v>
      </c>
      <c r="AT147" s="230" t="s">
        <v>199</v>
      </c>
      <c r="AU147" s="230" t="s">
        <v>85</v>
      </c>
      <c r="AY147" s="17" t="s">
        <v>158</v>
      </c>
      <c r="BE147" s="231">
        <f>IF(N147="základní",J147,0)</f>
        <v>0</v>
      </c>
      <c r="BF147" s="231">
        <f>IF(N147="snížená",J147,0)</f>
        <v>0</v>
      </c>
      <c r="BG147" s="231">
        <f>IF(N147="zákl. přenesená",J147,0)</f>
        <v>0</v>
      </c>
      <c r="BH147" s="231">
        <f>IF(N147="sníž. přenesená",J147,0)</f>
        <v>0</v>
      </c>
      <c r="BI147" s="231">
        <f>IF(N147="nulová",J147,0)</f>
        <v>0</v>
      </c>
      <c r="BJ147" s="17" t="s">
        <v>82</v>
      </c>
      <c r="BK147" s="231">
        <f>ROUND(I147*H147,2)</f>
        <v>0</v>
      </c>
      <c r="BL147" s="17" t="s">
        <v>195</v>
      </c>
      <c r="BM147" s="230" t="s">
        <v>2038</v>
      </c>
    </row>
    <row r="148" spans="1:47" s="2" customFormat="1" ht="12">
      <c r="A148" s="38"/>
      <c r="B148" s="39"/>
      <c r="C148" s="40"/>
      <c r="D148" s="232" t="s">
        <v>165</v>
      </c>
      <c r="E148" s="40"/>
      <c r="F148" s="233" t="s">
        <v>2037</v>
      </c>
      <c r="G148" s="40"/>
      <c r="H148" s="40"/>
      <c r="I148" s="136"/>
      <c r="J148" s="40"/>
      <c r="K148" s="40"/>
      <c r="L148" s="44"/>
      <c r="M148" s="234"/>
      <c r="N148" s="235"/>
      <c r="O148" s="84"/>
      <c r="P148" s="84"/>
      <c r="Q148" s="84"/>
      <c r="R148" s="84"/>
      <c r="S148" s="84"/>
      <c r="T148" s="85"/>
      <c r="U148" s="38"/>
      <c r="V148" s="38"/>
      <c r="W148" s="38"/>
      <c r="X148" s="38"/>
      <c r="Y148" s="38"/>
      <c r="Z148" s="38"/>
      <c r="AA148" s="38"/>
      <c r="AB148" s="38"/>
      <c r="AC148" s="38"/>
      <c r="AD148" s="38"/>
      <c r="AE148" s="38"/>
      <c r="AT148" s="17" t="s">
        <v>165</v>
      </c>
      <c r="AU148" s="17" t="s">
        <v>85</v>
      </c>
    </row>
    <row r="149" spans="1:51" s="13" customFormat="1" ht="12">
      <c r="A149" s="13"/>
      <c r="B149" s="236"/>
      <c r="C149" s="237"/>
      <c r="D149" s="232" t="s">
        <v>166</v>
      </c>
      <c r="E149" s="238" t="s">
        <v>19</v>
      </c>
      <c r="F149" s="239" t="s">
        <v>2039</v>
      </c>
      <c r="G149" s="237"/>
      <c r="H149" s="240">
        <v>6</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166</v>
      </c>
      <c r="AU149" s="246" t="s">
        <v>85</v>
      </c>
      <c r="AV149" s="13" t="s">
        <v>85</v>
      </c>
      <c r="AW149" s="13" t="s">
        <v>34</v>
      </c>
      <c r="AX149" s="13" t="s">
        <v>82</v>
      </c>
      <c r="AY149" s="246" t="s">
        <v>158</v>
      </c>
    </row>
    <row r="150" spans="1:65" s="2" customFormat="1" ht="33" customHeight="1">
      <c r="A150" s="38"/>
      <c r="B150" s="39"/>
      <c r="C150" s="219" t="s">
        <v>266</v>
      </c>
      <c r="D150" s="219" t="s">
        <v>159</v>
      </c>
      <c r="E150" s="220" t="s">
        <v>2040</v>
      </c>
      <c r="F150" s="221" t="s">
        <v>2041</v>
      </c>
      <c r="G150" s="222" t="s">
        <v>202</v>
      </c>
      <c r="H150" s="223">
        <v>2</v>
      </c>
      <c r="I150" s="224"/>
      <c r="J150" s="225">
        <f>ROUND(I150*H150,2)</f>
        <v>0</v>
      </c>
      <c r="K150" s="221" t="s">
        <v>213</v>
      </c>
      <c r="L150" s="44"/>
      <c r="M150" s="226" t="s">
        <v>19</v>
      </c>
      <c r="N150" s="227" t="s">
        <v>45</v>
      </c>
      <c r="O150" s="84"/>
      <c r="P150" s="228">
        <f>O150*H150</f>
        <v>0</v>
      </c>
      <c r="Q150" s="228">
        <v>0</v>
      </c>
      <c r="R150" s="228">
        <f>Q150*H150</f>
        <v>0</v>
      </c>
      <c r="S150" s="228">
        <v>0</v>
      </c>
      <c r="T150" s="229">
        <f>S150*H150</f>
        <v>0</v>
      </c>
      <c r="U150" s="38"/>
      <c r="V150" s="38"/>
      <c r="W150" s="38"/>
      <c r="X150" s="38"/>
      <c r="Y150" s="38"/>
      <c r="Z150" s="38"/>
      <c r="AA150" s="38"/>
      <c r="AB150" s="38"/>
      <c r="AC150" s="38"/>
      <c r="AD150" s="38"/>
      <c r="AE150" s="38"/>
      <c r="AR150" s="230" t="s">
        <v>195</v>
      </c>
      <c r="AT150" s="230" t="s">
        <v>159</v>
      </c>
      <c r="AU150" s="230" t="s">
        <v>85</v>
      </c>
      <c r="AY150" s="17" t="s">
        <v>158</v>
      </c>
      <c r="BE150" s="231">
        <f>IF(N150="základní",J150,0)</f>
        <v>0</v>
      </c>
      <c r="BF150" s="231">
        <f>IF(N150="snížená",J150,0)</f>
        <v>0</v>
      </c>
      <c r="BG150" s="231">
        <f>IF(N150="zákl. přenesená",J150,0)</f>
        <v>0</v>
      </c>
      <c r="BH150" s="231">
        <f>IF(N150="sníž. přenesená",J150,0)</f>
        <v>0</v>
      </c>
      <c r="BI150" s="231">
        <f>IF(N150="nulová",J150,0)</f>
        <v>0</v>
      </c>
      <c r="BJ150" s="17" t="s">
        <v>82</v>
      </c>
      <c r="BK150" s="231">
        <f>ROUND(I150*H150,2)</f>
        <v>0</v>
      </c>
      <c r="BL150" s="17" t="s">
        <v>195</v>
      </c>
      <c r="BM150" s="230" t="s">
        <v>2042</v>
      </c>
    </row>
    <row r="151" spans="1:47" s="2" customFormat="1" ht="12">
      <c r="A151" s="38"/>
      <c r="B151" s="39"/>
      <c r="C151" s="40"/>
      <c r="D151" s="232" t="s">
        <v>165</v>
      </c>
      <c r="E151" s="40"/>
      <c r="F151" s="233" t="s">
        <v>2041</v>
      </c>
      <c r="G151" s="40"/>
      <c r="H151" s="40"/>
      <c r="I151" s="136"/>
      <c r="J151" s="40"/>
      <c r="K151" s="40"/>
      <c r="L151" s="44"/>
      <c r="M151" s="234"/>
      <c r="N151" s="235"/>
      <c r="O151" s="84"/>
      <c r="P151" s="84"/>
      <c r="Q151" s="84"/>
      <c r="R151" s="84"/>
      <c r="S151" s="84"/>
      <c r="T151" s="85"/>
      <c r="U151" s="38"/>
      <c r="V151" s="38"/>
      <c r="W151" s="38"/>
      <c r="X151" s="38"/>
      <c r="Y151" s="38"/>
      <c r="Z151" s="38"/>
      <c r="AA151" s="38"/>
      <c r="AB151" s="38"/>
      <c r="AC151" s="38"/>
      <c r="AD151" s="38"/>
      <c r="AE151" s="38"/>
      <c r="AT151" s="17" t="s">
        <v>165</v>
      </c>
      <c r="AU151" s="17" t="s">
        <v>85</v>
      </c>
    </row>
    <row r="152" spans="1:65" s="2" customFormat="1" ht="21.75" customHeight="1">
      <c r="A152" s="38"/>
      <c r="B152" s="39"/>
      <c r="C152" s="259" t="s">
        <v>271</v>
      </c>
      <c r="D152" s="259" t="s">
        <v>199</v>
      </c>
      <c r="E152" s="260" t="s">
        <v>2043</v>
      </c>
      <c r="F152" s="261" t="s">
        <v>2044</v>
      </c>
      <c r="G152" s="262" t="s">
        <v>202</v>
      </c>
      <c r="H152" s="263">
        <v>2</v>
      </c>
      <c r="I152" s="264"/>
      <c r="J152" s="265">
        <f>ROUND(I152*H152,2)</f>
        <v>0</v>
      </c>
      <c r="K152" s="261" t="s">
        <v>19</v>
      </c>
      <c r="L152" s="266"/>
      <c r="M152" s="267" t="s">
        <v>19</v>
      </c>
      <c r="N152" s="268" t="s">
        <v>45</v>
      </c>
      <c r="O152" s="84"/>
      <c r="P152" s="228">
        <f>O152*H152</f>
        <v>0</v>
      </c>
      <c r="Q152" s="228">
        <v>0.00035</v>
      </c>
      <c r="R152" s="228">
        <f>Q152*H152</f>
        <v>0.0007</v>
      </c>
      <c r="S152" s="228">
        <v>0</v>
      </c>
      <c r="T152" s="229">
        <f>S152*H152</f>
        <v>0</v>
      </c>
      <c r="U152" s="38"/>
      <c r="V152" s="38"/>
      <c r="W152" s="38"/>
      <c r="X152" s="38"/>
      <c r="Y152" s="38"/>
      <c r="Z152" s="38"/>
      <c r="AA152" s="38"/>
      <c r="AB152" s="38"/>
      <c r="AC152" s="38"/>
      <c r="AD152" s="38"/>
      <c r="AE152" s="38"/>
      <c r="AR152" s="230" t="s">
        <v>203</v>
      </c>
      <c r="AT152" s="230" t="s">
        <v>199</v>
      </c>
      <c r="AU152" s="230" t="s">
        <v>85</v>
      </c>
      <c r="AY152" s="17" t="s">
        <v>158</v>
      </c>
      <c r="BE152" s="231">
        <f>IF(N152="základní",J152,0)</f>
        <v>0</v>
      </c>
      <c r="BF152" s="231">
        <f>IF(N152="snížená",J152,0)</f>
        <v>0</v>
      </c>
      <c r="BG152" s="231">
        <f>IF(N152="zákl. přenesená",J152,0)</f>
        <v>0</v>
      </c>
      <c r="BH152" s="231">
        <f>IF(N152="sníž. přenesená",J152,0)</f>
        <v>0</v>
      </c>
      <c r="BI152" s="231">
        <f>IF(N152="nulová",J152,0)</f>
        <v>0</v>
      </c>
      <c r="BJ152" s="17" t="s">
        <v>82</v>
      </c>
      <c r="BK152" s="231">
        <f>ROUND(I152*H152,2)</f>
        <v>0</v>
      </c>
      <c r="BL152" s="17" t="s">
        <v>195</v>
      </c>
      <c r="BM152" s="230" t="s">
        <v>2045</v>
      </c>
    </row>
    <row r="153" spans="1:47" s="2" customFormat="1" ht="12">
      <c r="A153" s="38"/>
      <c r="B153" s="39"/>
      <c r="C153" s="40"/>
      <c r="D153" s="232" t="s">
        <v>165</v>
      </c>
      <c r="E153" s="40"/>
      <c r="F153" s="233" t="s">
        <v>2044</v>
      </c>
      <c r="G153" s="40"/>
      <c r="H153" s="40"/>
      <c r="I153" s="136"/>
      <c r="J153" s="40"/>
      <c r="K153" s="40"/>
      <c r="L153" s="44"/>
      <c r="M153" s="234"/>
      <c r="N153" s="235"/>
      <c r="O153" s="84"/>
      <c r="P153" s="84"/>
      <c r="Q153" s="84"/>
      <c r="R153" s="84"/>
      <c r="S153" s="84"/>
      <c r="T153" s="85"/>
      <c r="U153" s="38"/>
      <c r="V153" s="38"/>
      <c r="W153" s="38"/>
      <c r="X153" s="38"/>
      <c r="Y153" s="38"/>
      <c r="Z153" s="38"/>
      <c r="AA153" s="38"/>
      <c r="AB153" s="38"/>
      <c r="AC153" s="38"/>
      <c r="AD153" s="38"/>
      <c r="AE153" s="38"/>
      <c r="AT153" s="17" t="s">
        <v>165</v>
      </c>
      <c r="AU153" s="17" t="s">
        <v>85</v>
      </c>
    </row>
    <row r="154" spans="1:51" s="13" customFormat="1" ht="12">
      <c r="A154" s="13"/>
      <c r="B154" s="236"/>
      <c r="C154" s="237"/>
      <c r="D154" s="232" t="s">
        <v>166</v>
      </c>
      <c r="E154" s="238" t="s">
        <v>19</v>
      </c>
      <c r="F154" s="239" t="s">
        <v>2046</v>
      </c>
      <c r="G154" s="237"/>
      <c r="H154" s="240">
        <v>2</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166</v>
      </c>
      <c r="AU154" s="246" t="s">
        <v>85</v>
      </c>
      <c r="AV154" s="13" t="s">
        <v>85</v>
      </c>
      <c r="AW154" s="13" t="s">
        <v>34</v>
      </c>
      <c r="AX154" s="13" t="s">
        <v>82</v>
      </c>
      <c r="AY154" s="246" t="s">
        <v>158</v>
      </c>
    </row>
    <row r="155" spans="1:63" s="12" customFormat="1" ht="22.8" customHeight="1">
      <c r="A155" s="12"/>
      <c r="B155" s="205"/>
      <c r="C155" s="206"/>
      <c r="D155" s="207" t="s">
        <v>73</v>
      </c>
      <c r="E155" s="269" t="s">
        <v>208</v>
      </c>
      <c r="F155" s="269" t="s">
        <v>209</v>
      </c>
      <c r="G155" s="206"/>
      <c r="H155" s="206"/>
      <c r="I155" s="209"/>
      <c r="J155" s="270">
        <f>BK155</f>
        <v>0</v>
      </c>
      <c r="K155" s="206"/>
      <c r="L155" s="211"/>
      <c r="M155" s="212"/>
      <c r="N155" s="213"/>
      <c r="O155" s="213"/>
      <c r="P155" s="214">
        <f>SUM(P156:P173)</f>
        <v>0</v>
      </c>
      <c r="Q155" s="213"/>
      <c r="R155" s="214">
        <f>SUM(R156:R173)</f>
        <v>0.00316</v>
      </c>
      <c r="S155" s="213"/>
      <c r="T155" s="215">
        <f>SUM(T156:T173)</f>
        <v>0</v>
      </c>
      <c r="U155" s="12"/>
      <c r="V155" s="12"/>
      <c r="W155" s="12"/>
      <c r="X155" s="12"/>
      <c r="Y155" s="12"/>
      <c r="Z155" s="12"/>
      <c r="AA155" s="12"/>
      <c r="AB155" s="12"/>
      <c r="AC155" s="12"/>
      <c r="AD155" s="12"/>
      <c r="AE155" s="12"/>
      <c r="AR155" s="216" t="s">
        <v>85</v>
      </c>
      <c r="AT155" s="217" t="s">
        <v>73</v>
      </c>
      <c r="AU155" s="217" t="s">
        <v>82</v>
      </c>
      <c r="AY155" s="216" t="s">
        <v>158</v>
      </c>
      <c r="BK155" s="218">
        <f>SUM(BK156:BK173)</f>
        <v>0</v>
      </c>
    </row>
    <row r="156" spans="1:65" s="2" customFormat="1" ht="16.5" customHeight="1">
      <c r="A156" s="38"/>
      <c r="B156" s="39"/>
      <c r="C156" s="219" t="s">
        <v>277</v>
      </c>
      <c r="D156" s="219" t="s">
        <v>159</v>
      </c>
      <c r="E156" s="220" t="s">
        <v>211</v>
      </c>
      <c r="F156" s="221" t="s">
        <v>212</v>
      </c>
      <c r="G156" s="222" t="s">
        <v>162</v>
      </c>
      <c r="H156" s="223">
        <v>45</v>
      </c>
      <c r="I156" s="224"/>
      <c r="J156" s="225">
        <f>ROUND(I156*H156,2)</f>
        <v>0</v>
      </c>
      <c r="K156" s="221" t="s">
        <v>213</v>
      </c>
      <c r="L156" s="44"/>
      <c r="M156" s="226" t="s">
        <v>19</v>
      </c>
      <c r="N156" s="227" t="s">
        <v>45</v>
      </c>
      <c r="O156" s="84"/>
      <c r="P156" s="228">
        <f>O156*H156</f>
        <v>0</v>
      </c>
      <c r="Q156" s="228">
        <v>0</v>
      </c>
      <c r="R156" s="228">
        <f>Q156*H156</f>
        <v>0</v>
      </c>
      <c r="S156" s="228">
        <v>0</v>
      </c>
      <c r="T156" s="229">
        <f>S156*H156</f>
        <v>0</v>
      </c>
      <c r="U156" s="38"/>
      <c r="V156" s="38"/>
      <c r="W156" s="38"/>
      <c r="X156" s="38"/>
      <c r="Y156" s="38"/>
      <c r="Z156" s="38"/>
      <c r="AA156" s="38"/>
      <c r="AB156" s="38"/>
      <c r="AC156" s="38"/>
      <c r="AD156" s="38"/>
      <c r="AE156" s="38"/>
      <c r="AR156" s="230" t="s">
        <v>195</v>
      </c>
      <c r="AT156" s="230" t="s">
        <v>159</v>
      </c>
      <c r="AU156" s="230" t="s">
        <v>85</v>
      </c>
      <c r="AY156" s="17" t="s">
        <v>158</v>
      </c>
      <c r="BE156" s="231">
        <f>IF(N156="základní",J156,0)</f>
        <v>0</v>
      </c>
      <c r="BF156" s="231">
        <f>IF(N156="snížená",J156,0)</f>
        <v>0</v>
      </c>
      <c r="BG156" s="231">
        <f>IF(N156="zákl. přenesená",J156,0)</f>
        <v>0</v>
      </c>
      <c r="BH156" s="231">
        <f>IF(N156="sníž. přenesená",J156,0)</f>
        <v>0</v>
      </c>
      <c r="BI156" s="231">
        <f>IF(N156="nulová",J156,0)</f>
        <v>0</v>
      </c>
      <c r="BJ156" s="17" t="s">
        <v>82</v>
      </c>
      <c r="BK156" s="231">
        <f>ROUND(I156*H156,2)</f>
        <v>0</v>
      </c>
      <c r="BL156" s="17" t="s">
        <v>195</v>
      </c>
      <c r="BM156" s="230" t="s">
        <v>214</v>
      </c>
    </row>
    <row r="157" spans="1:47" s="2" customFormat="1" ht="12">
      <c r="A157" s="38"/>
      <c r="B157" s="39"/>
      <c r="C157" s="40"/>
      <c r="D157" s="232" t="s">
        <v>165</v>
      </c>
      <c r="E157" s="40"/>
      <c r="F157" s="233" t="s">
        <v>215</v>
      </c>
      <c r="G157" s="40"/>
      <c r="H157" s="40"/>
      <c r="I157" s="136"/>
      <c r="J157" s="40"/>
      <c r="K157" s="40"/>
      <c r="L157" s="44"/>
      <c r="M157" s="234"/>
      <c r="N157" s="235"/>
      <c r="O157" s="84"/>
      <c r="P157" s="84"/>
      <c r="Q157" s="84"/>
      <c r="R157" s="84"/>
      <c r="S157" s="84"/>
      <c r="T157" s="85"/>
      <c r="U157" s="38"/>
      <c r="V157" s="38"/>
      <c r="W157" s="38"/>
      <c r="X157" s="38"/>
      <c r="Y157" s="38"/>
      <c r="Z157" s="38"/>
      <c r="AA157" s="38"/>
      <c r="AB157" s="38"/>
      <c r="AC157" s="38"/>
      <c r="AD157" s="38"/>
      <c r="AE157" s="38"/>
      <c r="AT157" s="17" t="s">
        <v>165</v>
      </c>
      <c r="AU157" s="17" t="s">
        <v>85</v>
      </c>
    </row>
    <row r="158" spans="1:47" s="2" customFormat="1" ht="12">
      <c r="A158" s="38"/>
      <c r="B158" s="39"/>
      <c r="C158" s="40"/>
      <c r="D158" s="232" t="s">
        <v>216</v>
      </c>
      <c r="E158" s="40"/>
      <c r="F158" s="258" t="s">
        <v>217</v>
      </c>
      <c r="G158" s="40"/>
      <c r="H158" s="40"/>
      <c r="I158" s="136"/>
      <c r="J158" s="40"/>
      <c r="K158" s="40"/>
      <c r="L158" s="44"/>
      <c r="M158" s="234"/>
      <c r="N158" s="235"/>
      <c r="O158" s="84"/>
      <c r="P158" s="84"/>
      <c r="Q158" s="84"/>
      <c r="R158" s="84"/>
      <c r="S158" s="84"/>
      <c r="T158" s="85"/>
      <c r="U158" s="38"/>
      <c r="V158" s="38"/>
      <c r="W158" s="38"/>
      <c r="X158" s="38"/>
      <c r="Y158" s="38"/>
      <c r="Z158" s="38"/>
      <c r="AA158" s="38"/>
      <c r="AB158" s="38"/>
      <c r="AC158" s="38"/>
      <c r="AD158" s="38"/>
      <c r="AE158" s="38"/>
      <c r="AT158" s="17" t="s">
        <v>216</v>
      </c>
      <c r="AU158" s="17" t="s">
        <v>85</v>
      </c>
    </row>
    <row r="159" spans="1:65" s="2" customFormat="1" ht="16.5" customHeight="1">
      <c r="A159" s="38"/>
      <c r="B159" s="39"/>
      <c r="C159" s="259" t="s">
        <v>282</v>
      </c>
      <c r="D159" s="259" t="s">
        <v>199</v>
      </c>
      <c r="E159" s="260" t="s">
        <v>219</v>
      </c>
      <c r="F159" s="261" t="s">
        <v>220</v>
      </c>
      <c r="G159" s="262" t="s">
        <v>162</v>
      </c>
      <c r="H159" s="263">
        <v>54</v>
      </c>
      <c r="I159" s="264"/>
      <c r="J159" s="265">
        <f>ROUND(I159*H159,2)</f>
        <v>0</v>
      </c>
      <c r="K159" s="261" t="s">
        <v>213</v>
      </c>
      <c r="L159" s="266"/>
      <c r="M159" s="267" t="s">
        <v>19</v>
      </c>
      <c r="N159" s="268" t="s">
        <v>45</v>
      </c>
      <c r="O159" s="84"/>
      <c r="P159" s="228">
        <f>O159*H159</f>
        <v>0</v>
      </c>
      <c r="Q159" s="228">
        <v>4E-05</v>
      </c>
      <c r="R159" s="228">
        <f>Q159*H159</f>
        <v>0.00216</v>
      </c>
      <c r="S159" s="228">
        <v>0</v>
      </c>
      <c r="T159" s="229">
        <f>S159*H159</f>
        <v>0</v>
      </c>
      <c r="U159" s="38"/>
      <c r="V159" s="38"/>
      <c r="W159" s="38"/>
      <c r="X159" s="38"/>
      <c r="Y159" s="38"/>
      <c r="Z159" s="38"/>
      <c r="AA159" s="38"/>
      <c r="AB159" s="38"/>
      <c r="AC159" s="38"/>
      <c r="AD159" s="38"/>
      <c r="AE159" s="38"/>
      <c r="AR159" s="230" t="s">
        <v>203</v>
      </c>
      <c r="AT159" s="230" t="s">
        <v>199</v>
      </c>
      <c r="AU159" s="230" t="s">
        <v>85</v>
      </c>
      <c r="AY159" s="17" t="s">
        <v>158</v>
      </c>
      <c r="BE159" s="231">
        <f>IF(N159="základní",J159,0)</f>
        <v>0</v>
      </c>
      <c r="BF159" s="231">
        <f>IF(N159="snížená",J159,0)</f>
        <v>0</v>
      </c>
      <c r="BG159" s="231">
        <f>IF(N159="zákl. přenesená",J159,0)</f>
        <v>0</v>
      </c>
      <c r="BH159" s="231">
        <f>IF(N159="sníž. přenesená",J159,0)</f>
        <v>0</v>
      </c>
      <c r="BI159" s="231">
        <f>IF(N159="nulová",J159,0)</f>
        <v>0</v>
      </c>
      <c r="BJ159" s="17" t="s">
        <v>82</v>
      </c>
      <c r="BK159" s="231">
        <f>ROUND(I159*H159,2)</f>
        <v>0</v>
      </c>
      <c r="BL159" s="17" t="s">
        <v>195</v>
      </c>
      <c r="BM159" s="230" t="s">
        <v>221</v>
      </c>
    </row>
    <row r="160" spans="1:47" s="2" customFormat="1" ht="12">
      <c r="A160" s="38"/>
      <c r="B160" s="39"/>
      <c r="C160" s="40"/>
      <c r="D160" s="232" t="s">
        <v>165</v>
      </c>
      <c r="E160" s="40"/>
      <c r="F160" s="233" t="s">
        <v>220</v>
      </c>
      <c r="G160" s="40"/>
      <c r="H160" s="40"/>
      <c r="I160" s="136"/>
      <c r="J160" s="40"/>
      <c r="K160" s="40"/>
      <c r="L160" s="44"/>
      <c r="M160" s="234"/>
      <c r="N160" s="235"/>
      <c r="O160" s="84"/>
      <c r="P160" s="84"/>
      <c r="Q160" s="84"/>
      <c r="R160" s="84"/>
      <c r="S160" s="84"/>
      <c r="T160" s="85"/>
      <c r="U160" s="38"/>
      <c r="V160" s="38"/>
      <c r="W160" s="38"/>
      <c r="X160" s="38"/>
      <c r="Y160" s="38"/>
      <c r="Z160" s="38"/>
      <c r="AA160" s="38"/>
      <c r="AB160" s="38"/>
      <c r="AC160" s="38"/>
      <c r="AD160" s="38"/>
      <c r="AE160" s="38"/>
      <c r="AT160" s="17" t="s">
        <v>165</v>
      </c>
      <c r="AU160" s="17" t="s">
        <v>85</v>
      </c>
    </row>
    <row r="161" spans="1:51" s="13" customFormat="1" ht="12">
      <c r="A161" s="13"/>
      <c r="B161" s="236"/>
      <c r="C161" s="237"/>
      <c r="D161" s="232" t="s">
        <v>166</v>
      </c>
      <c r="E161" s="238" t="s">
        <v>19</v>
      </c>
      <c r="F161" s="239" t="s">
        <v>2047</v>
      </c>
      <c r="G161" s="237"/>
      <c r="H161" s="240">
        <v>45</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166</v>
      </c>
      <c r="AU161" s="246" t="s">
        <v>85</v>
      </c>
      <c r="AV161" s="13" t="s">
        <v>85</v>
      </c>
      <c r="AW161" s="13" t="s">
        <v>34</v>
      </c>
      <c r="AX161" s="13" t="s">
        <v>82</v>
      </c>
      <c r="AY161" s="246" t="s">
        <v>158</v>
      </c>
    </row>
    <row r="162" spans="1:51" s="13" customFormat="1" ht="12">
      <c r="A162" s="13"/>
      <c r="B162" s="236"/>
      <c r="C162" s="237"/>
      <c r="D162" s="232" t="s">
        <v>166</v>
      </c>
      <c r="E162" s="237"/>
      <c r="F162" s="239" t="s">
        <v>223</v>
      </c>
      <c r="G162" s="237"/>
      <c r="H162" s="240">
        <v>54</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166</v>
      </c>
      <c r="AU162" s="246" t="s">
        <v>85</v>
      </c>
      <c r="AV162" s="13" t="s">
        <v>85</v>
      </c>
      <c r="AW162" s="13" t="s">
        <v>4</v>
      </c>
      <c r="AX162" s="13" t="s">
        <v>82</v>
      </c>
      <c r="AY162" s="246" t="s">
        <v>158</v>
      </c>
    </row>
    <row r="163" spans="1:65" s="2" customFormat="1" ht="21.75" customHeight="1">
      <c r="A163" s="38"/>
      <c r="B163" s="39"/>
      <c r="C163" s="219" t="s">
        <v>7</v>
      </c>
      <c r="D163" s="219" t="s">
        <v>159</v>
      </c>
      <c r="E163" s="220" t="s">
        <v>224</v>
      </c>
      <c r="F163" s="221" t="s">
        <v>225</v>
      </c>
      <c r="G163" s="222" t="s">
        <v>202</v>
      </c>
      <c r="H163" s="223">
        <v>1</v>
      </c>
      <c r="I163" s="224"/>
      <c r="J163" s="225">
        <f>ROUND(I163*H163,2)</f>
        <v>0</v>
      </c>
      <c r="K163" s="221" t="s">
        <v>213</v>
      </c>
      <c r="L163" s="44"/>
      <c r="M163" s="226" t="s">
        <v>19</v>
      </c>
      <c r="N163" s="227" t="s">
        <v>45</v>
      </c>
      <c r="O163" s="84"/>
      <c r="P163" s="228">
        <f>O163*H163</f>
        <v>0</v>
      </c>
      <c r="Q163" s="228">
        <v>0</v>
      </c>
      <c r="R163" s="228">
        <f>Q163*H163</f>
        <v>0</v>
      </c>
      <c r="S163" s="228">
        <v>0</v>
      </c>
      <c r="T163" s="229">
        <f>S163*H163</f>
        <v>0</v>
      </c>
      <c r="U163" s="38"/>
      <c r="V163" s="38"/>
      <c r="W163" s="38"/>
      <c r="X163" s="38"/>
      <c r="Y163" s="38"/>
      <c r="Z163" s="38"/>
      <c r="AA163" s="38"/>
      <c r="AB163" s="38"/>
      <c r="AC163" s="38"/>
      <c r="AD163" s="38"/>
      <c r="AE163" s="38"/>
      <c r="AR163" s="230" t="s">
        <v>195</v>
      </c>
      <c r="AT163" s="230" t="s">
        <v>159</v>
      </c>
      <c r="AU163" s="230" t="s">
        <v>85</v>
      </c>
      <c r="AY163" s="17" t="s">
        <v>158</v>
      </c>
      <c r="BE163" s="231">
        <f>IF(N163="základní",J163,0)</f>
        <v>0</v>
      </c>
      <c r="BF163" s="231">
        <f>IF(N163="snížená",J163,0)</f>
        <v>0</v>
      </c>
      <c r="BG163" s="231">
        <f>IF(N163="zákl. přenesená",J163,0)</f>
        <v>0</v>
      </c>
      <c r="BH163" s="231">
        <f>IF(N163="sníž. přenesená",J163,0)</f>
        <v>0</v>
      </c>
      <c r="BI163" s="231">
        <f>IF(N163="nulová",J163,0)</f>
        <v>0</v>
      </c>
      <c r="BJ163" s="17" t="s">
        <v>82</v>
      </c>
      <c r="BK163" s="231">
        <f>ROUND(I163*H163,2)</f>
        <v>0</v>
      </c>
      <c r="BL163" s="17" t="s">
        <v>195</v>
      </c>
      <c r="BM163" s="230" t="s">
        <v>226</v>
      </c>
    </row>
    <row r="164" spans="1:47" s="2" customFormat="1" ht="12">
      <c r="A164" s="38"/>
      <c r="B164" s="39"/>
      <c r="C164" s="40"/>
      <c r="D164" s="232" t="s">
        <v>165</v>
      </c>
      <c r="E164" s="40"/>
      <c r="F164" s="233" t="s">
        <v>225</v>
      </c>
      <c r="G164" s="40"/>
      <c r="H164" s="40"/>
      <c r="I164" s="136"/>
      <c r="J164" s="40"/>
      <c r="K164" s="40"/>
      <c r="L164" s="44"/>
      <c r="M164" s="234"/>
      <c r="N164" s="235"/>
      <c r="O164" s="84"/>
      <c r="P164" s="84"/>
      <c r="Q164" s="84"/>
      <c r="R164" s="84"/>
      <c r="S164" s="84"/>
      <c r="T164" s="85"/>
      <c r="U164" s="38"/>
      <c r="V164" s="38"/>
      <c r="W164" s="38"/>
      <c r="X164" s="38"/>
      <c r="Y164" s="38"/>
      <c r="Z164" s="38"/>
      <c r="AA164" s="38"/>
      <c r="AB164" s="38"/>
      <c r="AC164" s="38"/>
      <c r="AD164" s="38"/>
      <c r="AE164" s="38"/>
      <c r="AT164" s="17" t="s">
        <v>165</v>
      </c>
      <c r="AU164" s="17" t="s">
        <v>85</v>
      </c>
    </row>
    <row r="165" spans="1:51" s="13" customFormat="1" ht="12">
      <c r="A165" s="13"/>
      <c r="B165" s="236"/>
      <c r="C165" s="237"/>
      <c r="D165" s="232" t="s">
        <v>166</v>
      </c>
      <c r="E165" s="238" t="s">
        <v>19</v>
      </c>
      <c r="F165" s="239" t="s">
        <v>243</v>
      </c>
      <c r="G165" s="237"/>
      <c r="H165" s="240">
        <v>1</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166</v>
      </c>
      <c r="AU165" s="246" t="s">
        <v>85</v>
      </c>
      <c r="AV165" s="13" t="s">
        <v>85</v>
      </c>
      <c r="AW165" s="13" t="s">
        <v>34</v>
      </c>
      <c r="AX165" s="13" t="s">
        <v>82</v>
      </c>
      <c r="AY165" s="246" t="s">
        <v>158</v>
      </c>
    </row>
    <row r="166" spans="1:65" s="2" customFormat="1" ht="16.5" customHeight="1">
      <c r="A166" s="38"/>
      <c r="B166" s="39"/>
      <c r="C166" s="259" t="s">
        <v>293</v>
      </c>
      <c r="D166" s="259" t="s">
        <v>199</v>
      </c>
      <c r="E166" s="260" t="s">
        <v>229</v>
      </c>
      <c r="F166" s="261" t="s">
        <v>230</v>
      </c>
      <c r="G166" s="262" t="s">
        <v>202</v>
      </c>
      <c r="H166" s="263">
        <v>1</v>
      </c>
      <c r="I166" s="264"/>
      <c r="J166" s="265">
        <f>ROUND(I166*H166,2)</f>
        <v>0</v>
      </c>
      <c r="K166" s="261" t="s">
        <v>19</v>
      </c>
      <c r="L166" s="266"/>
      <c r="M166" s="267" t="s">
        <v>19</v>
      </c>
      <c r="N166" s="268" t="s">
        <v>45</v>
      </c>
      <c r="O166" s="84"/>
      <c r="P166" s="228">
        <f>O166*H166</f>
        <v>0</v>
      </c>
      <c r="Q166" s="228">
        <v>0.001</v>
      </c>
      <c r="R166" s="228">
        <f>Q166*H166</f>
        <v>0.001</v>
      </c>
      <c r="S166" s="228">
        <v>0</v>
      </c>
      <c r="T166" s="229">
        <f>S166*H166</f>
        <v>0</v>
      </c>
      <c r="U166" s="38"/>
      <c r="V166" s="38"/>
      <c r="W166" s="38"/>
      <c r="X166" s="38"/>
      <c r="Y166" s="38"/>
      <c r="Z166" s="38"/>
      <c r="AA166" s="38"/>
      <c r="AB166" s="38"/>
      <c r="AC166" s="38"/>
      <c r="AD166" s="38"/>
      <c r="AE166" s="38"/>
      <c r="AR166" s="230" t="s">
        <v>203</v>
      </c>
      <c r="AT166" s="230" t="s">
        <v>199</v>
      </c>
      <c r="AU166" s="230" t="s">
        <v>85</v>
      </c>
      <c r="AY166" s="17" t="s">
        <v>158</v>
      </c>
      <c r="BE166" s="231">
        <f>IF(N166="základní",J166,0)</f>
        <v>0</v>
      </c>
      <c r="BF166" s="231">
        <f>IF(N166="snížená",J166,0)</f>
        <v>0</v>
      </c>
      <c r="BG166" s="231">
        <f>IF(N166="zákl. přenesená",J166,0)</f>
        <v>0</v>
      </c>
      <c r="BH166" s="231">
        <f>IF(N166="sníž. přenesená",J166,0)</f>
        <v>0</v>
      </c>
      <c r="BI166" s="231">
        <f>IF(N166="nulová",J166,0)</f>
        <v>0</v>
      </c>
      <c r="BJ166" s="17" t="s">
        <v>82</v>
      </c>
      <c r="BK166" s="231">
        <f>ROUND(I166*H166,2)</f>
        <v>0</v>
      </c>
      <c r="BL166" s="17" t="s">
        <v>195</v>
      </c>
      <c r="BM166" s="230" t="s">
        <v>231</v>
      </c>
    </row>
    <row r="167" spans="1:47" s="2" customFormat="1" ht="12">
      <c r="A167" s="38"/>
      <c r="B167" s="39"/>
      <c r="C167" s="40"/>
      <c r="D167" s="232" t="s">
        <v>165</v>
      </c>
      <c r="E167" s="40"/>
      <c r="F167" s="233" t="s">
        <v>232</v>
      </c>
      <c r="G167" s="40"/>
      <c r="H167" s="40"/>
      <c r="I167" s="136"/>
      <c r="J167" s="40"/>
      <c r="K167" s="40"/>
      <c r="L167" s="44"/>
      <c r="M167" s="234"/>
      <c r="N167" s="235"/>
      <c r="O167" s="84"/>
      <c r="P167" s="84"/>
      <c r="Q167" s="84"/>
      <c r="R167" s="84"/>
      <c r="S167" s="84"/>
      <c r="T167" s="85"/>
      <c r="U167" s="38"/>
      <c r="V167" s="38"/>
      <c r="W167" s="38"/>
      <c r="X167" s="38"/>
      <c r="Y167" s="38"/>
      <c r="Z167" s="38"/>
      <c r="AA167" s="38"/>
      <c r="AB167" s="38"/>
      <c r="AC167" s="38"/>
      <c r="AD167" s="38"/>
      <c r="AE167" s="38"/>
      <c r="AT167" s="17" t="s">
        <v>165</v>
      </c>
      <c r="AU167" s="17" t="s">
        <v>85</v>
      </c>
    </row>
    <row r="168" spans="1:51" s="13" customFormat="1" ht="12">
      <c r="A168" s="13"/>
      <c r="B168" s="236"/>
      <c r="C168" s="237"/>
      <c r="D168" s="232" t="s">
        <v>166</v>
      </c>
      <c r="E168" s="238" t="s">
        <v>19</v>
      </c>
      <c r="F168" s="239" t="s">
        <v>243</v>
      </c>
      <c r="G168" s="237"/>
      <c r="H168" s="240">
        <v>1</v>
      </c>
      <c r="I168" s="241"/>
      <c r="J168" s="237"/>
      <c r="K168" s="237"/>
      <c r="L168" s="242"/>
      <c r="M168" s="243"/>
      <c r="N168" s="244"/>
      <c r="O168" s="244"/>
      <c r="P168" s="244"/>
      <c r="Q168" s="244"/>
      <c r="R168" s="244"/>
      <c r="S168" s="244"/>
      <c r="T168" s="245"/>
      <c r="U168" s="13"/>
      <c r="V168" s="13"/>
      <c r="W168" s="13"/>
      <c r="X168" s="13"/>
      <c r="Y168" s="13"/>
      <c r="Z168" s="13"/>
      <c r="AA168" s="13"/>
      <c r="AB168" s="13"/>
      <c r="AC168" s="13"/>
      <c r="AD168" s="13"/>
      <c r="AE168" s="13"/>
      <c r="AT168" s="246" t="s">
        <v>166</v>
      </c>
      <c r="AU168" s="246" t="s">
        <v>85</v>
      </c>
      <c r="AV168" s="13" t="s">
        <v>85</v>
      </c>
      <c r="AW168" s="13" t="s">
        <v>34</v>
      </c>
      <c r="AX168" s="13" t="s">
        <v>82</v>
      </c>
      <c r="AY168" s="246" t="s">
        <v>158</v>
      </c>
    </row>
    <row r="169" spans="1:65" s="2" customFormat="1" ht="21.75" customHeight="1">
      <c r="A169" s="38"/>
      <c r="B169" s="39"/>
      <c r="C169" s="219" t="s">
        <v>298</v>
      </c>
      <c r="D169" s="219" t="s">
        <v>159</v>
      </c>
      <c r="E169" s="220" t="s">
        <v>234</v>
      </c>
      <c r="F169" s="221" t="s">
        <v>235</v>
      </c>
      <c r="G169" s="222" t="s">
        <v>202</v>
      </c>
      <c r="H169" s="223">
        <v>1</v>
      </c>
      <c r="I169" s="224"/>
      <c r="J169" s="225">
        <f>ROUND(I169*H169,2)</f>
        <v>0</v>
      </c>
      <c r="K169" s="221" t="s">
        <v>19</v>
      </c>
      <c r="L169" s="44"/>
      <c r="M169" s="226" t="s">
        <v>19</v>
      </c>
      <c r="N169" s="227" t="s">
        <v>45</v>
      </c>
      <c r="O169" s="84"/>
      <c r="P169" s="228">
        <f>O169*H169</f>
        <v>0</v>
      </c>
      <c r="Q169" s="228">
        <v>0</v>
      </c>
      <c r="R169" s="228">
        <f>Q169*H169</f>
        <v>0</v>
      </c>
      <c r="S169" s="228">
        <v>0</v>
      </c>
      <c r="T169" s="229">
        <f>S169*H169</f>
        <v>0</v>
      </c>
      <c r="U169" s="38"/>
      <c r="V169" s="38"/>
      <c r="W169" s="38"/>
      <c r="X169" s="38"/>
      <c r="Y169" s="38"/>
      <c r="Z169" s="38"/>
      <c r="AA169" s="38"/>
      <c r="AB169" s="38"/>
      <c r="AC169" s="38"/>
      <c r="AD169" s="38"/>
      <c r="AE169" s="38"/>
      <c r="AR169" s="230" t="s">
        <v>236</v>
      </c>
      <c r="AT169" s="230" t="s">
        <v>159</v>
      </c>
      <c r="AU169" s="230" t="s">
        <v>85</v>
      </c>
      <c r="AY169" s="17" t="s">
        <v>158</v>
      </c>
      <c r="BE169" s="231">
        <f>IF(N169="základní",J169,0)</f>
        <v>0</v>
      </c>
      <c r="BF169" s="231">
        <f>IF(N169="snížená",J169,0)</f>
        <v>0</v>
      </c>
      <c r="BG169" s="231">
        <f>IF(N169="zákl. přenesená",J169,0)</f>
        <v>0</v>
      </c>
      <c r="BH169" s="231">
        <f>IF(N169="sníž. přenesená",J169,0)</f>
        <v>0</v>
      </c>
      <c r="BI169" s="231">
        <f>IF(N169="nulová",J169,0)</f>
        <v>0</v>
      </c>
      <c r="BJ169" s="17" t="s">
        <v>82</v>
      </c>
      <c r="BK169" s="231">
        <f>ROUND(I169*H169,2)</f>
        <v>0</v>
      </c>
      <c r="BL169" s="17" t="s">
        <v>236</v>
      </c>
      <c r="BM169" s="230" t="s">
        <v>237</v>
      </c>
    </row>
    <row r="170" spans="1:47" s="2" customFormat="1" ht="12">
      <c r="A170" s="38"/>
      <c r="B170" s="39"/>
      <c r="C170" s="40"/>
      <c r="D170" s="232" t="s">
        <v>165</v>
      </c>
      <c r="E170" s="40"/>
      <c r="F170" s="233" t="s">
        <v>235</v>
      </c>
      <c r="G170" s="40"/>
      <c r="H170" s="40"/>
      <c r="I170" s="136"/>
      <c r="J170" s="40"/>
      <c r="K170" s="40"/>
      <c r="L170" s="44"/>
      <c r="M170" s="234"/>
      <c r="N170" s="235"/>
      <c r="O170" s="84"/>
      <c r="P170" s="84"/>
      <c r="Q170" s="84"/>
      <c r="R170" s="84"/>
      <c r="S170" s="84"/>
      <c r="T170" s="85"/>
      <c r="U170" s="38"/>
      <c r="V170" s="38"/>
      <c r="W170" s="38"/>
      <c r="X170" s="38"/>
      <c r="Y170" s="38"/>
      <c r="Z170" s="38"/>
      <c r="AA170" s="38"/>
      <c r="AB170" s="38"/>
      <c r="AC170" s="38"/>
      <c r="AD170" s="38"/>
      <c r="AE170" s="38"/>
      <c r="AT170" s="17" t="s">
        <v>165</v>
      </c>
      <c r="AU170" s="17" t="s">
        <v>85</v>
      </c>
    </row>
    <row r="171" spans="1:65" s="2" customFormat="1" ht="16.5" customHeight="1">
      <c r="A171" s="38"/>
      <c r="B171" s="39"/>
      <c r="C171" s="259" t="s">
        <v>304</v>
      </c>
      <c r="D171" s="259" t="s">
        <v>199</v>
      </c>
      <c r="E171" s="260" t="s">
        <v>239</v>
      </c>
      <c r="F171" s="261" t="s">
        <v>240</v>
      </c>
      <c r="G171" s="262" t="s">
        <v>202</v>
      </c>
      <c r="H171" s="263">
        <v>1</v>
      </c>
      <c r="I171" s="264"/>
      <c r="J171" s="265">
        <f>ROUND(I171*H171,2)</f>
        <v>0</v>
      </c>
      <c r="K171" s="261" t="s">
        <v>19</v>
      </c>
      <c r="L171" s="266"/>
      <c r="M171" s="267" t="s">
        <v>19</v>
      </c>
      <c r="N171" s="268" t="s">
        <v>45</v>
      </c>
      <c r="O171" s="84"/>
      <c r="P171" s="228">
        <f>O171*H171</f>
        <v>0</v>
      </c>
      <c r="Q171" s="228">
        <v>0</v>
      </c>
      <c r="R171" s="228">
        <f>Q171*H171</f>
        <v>0</v>
      </c>
      <c r="S171" s="228">
        <v>0</v>
      </c>
      <c r="T171" s="229">
        <f>S171*H171</f>
        <v>0</v>
      </c>
      <c r="U171" s="38"/>
      <c r="V171" s="38"/>
      <c r="W171" s="38"/>
      <c r="X171" s="38"/>
      <c r="Y171" s="38"/>
      <c r="Z171" s="38"/>
      <c r="AA171" s="38"/>
      <c r="AB171" s="38"/>
      <c r="AC171" s="38"/>
      <c r="AD171" s="38"/>
      <c r="AE171" s="38"/>
      <c r="AR171" s="230" t="s">
        <v>241</v>
      </c>
      <c r="AT171" s="230" t="s">
        <v>199</v>
      </c>
      <c r="AU171" s="230" t="s">
        <v>85</v>
      </c>
      <c r="AY171" s="17" t="s">
        <v>158</v>
      </c>
      <c r="BE171" s="231">
        <f>IF(N171="základní",J171,0)</f>
        <v>0</v>
      </c>
      <c r="BF171" s="231">
        <f>IF(N171="snížená",J171,0)</f>
        <v>0</v>
      </c>
      <c r="BG171" s="231">
        <f>IF(N171="zákl. přenesená",J171,0)</f>
        <v>0</v>
      </c>
      <c r="BH171" s="231">
        <f>IF(N171="sníž. přenesená",J171,0)</f>
        <v>0</v>
      </c>
      <c r="BI171" s="231">
        <f>IF(N171="nulová",J171,0)</f>
        <v>0</v>
      </c>
      <c r="BJ171" s="17" t="s">
        <v>82</v>
      </c>
      <c r="BK171" s="231">
        <f>ROUND(I171*H171,2)</f>
        <v>0</v>
      </c>
      <c r="BL171" s="17" t="s">
        <v>236</v>
      </c>
      <c r="BM171" s="230" t="s">
        <v>242</v>
      </c>
    </row>
    <row r="172" spans="1:47" s="2" customFormat="1" ht="12">
      <c r="A172" s="38"/>
      <c r="B172" s="39"/>
      <c r="C172" s="40"/>
      <c r="D172" s="232" t="s">
        <v>165</v>
      </c>
      <c r="E172" s="40"/>
      <c r="F172" s="233" t="s">
        <v>240</v>
      </c>
      <c r="G172" s="40"/>
      <c r="H172" s="40"/>
      <c r="I172" s="136"/>
      <c r="J172" s="40"/>
      <c r="K172" s="40"/>
      <c r="L172" s="44"/>
      <c r="M172" s="234"/>
      <c r="N172" s="235"/>
      <c r="O172" s="84"/>
      <c r="P172" s="84"/>
      <c r="Q172" s="84"/>
      <c r="R172" s="84"/>
      <c r="S172" s="84"/>
      <c r="T172" s="85"/>
      <c r="U172" s="38"/>
      <c r="V172" s="38"/>
      <c r="W172" s="38"/>
      <c r="X172" s="38"/>
      <c r="Y172" s="38"/>
      <c r="Z172" s="38"/>
      <c r="AA172" s="38"/>
      <c r="AB172" s="38"/>
      <c r="AC172" s="38"/>
      <c r="AD172" s="38"/>
      <c r="AE172" s="38"/>
      <c r="AT172" s="17" t="s">
        <v>165</v>
      </c>
      <c r="AU172" s="17" t="s">
        <v>85</v>
      </c>
    </row>
    <row r="173" spans="1:51" s="13" customFormat="1" ht="12">
      <c r="A173" s="13"/>
      <c r="B173" s="236"/>
      <c r="C173" s="237"/>
      <c r="D173" s="232" t="s">
        <v>166</v>
      </c>
      <c r="E173" s="238" t="s">
        <v>19</v>
      </c>
      <c r="F173" s="239" t="s">
        <v>243</v>
      </c>
      <c r="G173" s="237"/>
      <c r="H173" s="240">
        <v>1</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166</v>
      </c>
      <c r="AU173" s="246" t="s">
        <v>85</v>
      </c>
      <c r="AV173" s="13" t="s">
        <v>85</v>
      </c>
      <c r="AW173" s="13" t="s">
        <v>34</v>
      </c>
      <c r="AX173" s="13" t="s">
        <v>82</v>
      </c>
      <c r="AY173" s="246" t="s">
        <v>158</v>
      </c>
    </row>
    <row r="174" spans="1:63" s="12" customFormat="1" ht="25.9" customHeight="1">
      <c r="A174" s="12"/>
      <c r="B174" s="205"/>
      <c r="C174" s="206"/>
      <c r="D174" s="207" t="s">
        <v>73</v>
      </c>
      <c r="E174" s="208" t="s">
        <v>244</v>
      </c>
      <c r="F174" s="208" t="s">
        <v>245</v>
      </c>
      <c r="G174" s="206"/>
      <c r="H174" s="206"/>
      <c r="I174" s="209"/>
      <c r="J174" s="210">
        <f>BK174</f>
        <v>0</v>
      </c>
      <c r="K174" s="206"/>
      <c r="L174" s="211"/>
      <c r="M174" s="212"/>
      <c r="N174" s="213"/>
      <c r="O174" s="213"/>
      <c r="P174" s="214">
        <f>SUM(P175:P275)</f>
        <v>0</v>
      </c>
      <c r="Q174" s="213"/>
      <c r="R174" s="214">
        <f>SUM(R175:R275)</f>
        <v>0.486815</v>
      </c>
      <c r="S174" s="213"/>
      <c r="T174" s="215">
        <f>SUM(T175:T275)</f>
        <v>0</v>
      </c>
      <c r="U174" s="12"/>
      <c r="V174" s="12"/>
      <c r="W174" s="12"/>
      <c r="X174" s="12"/>
      <c r="Y174" s="12"/>
      <c r="Z174" s="12"/>
      <c r="AA174" s="12"/>
      <c r="AB174" s="12"/>
      <c r="AC174" s="12"/>
      <c r="AD174" s="12"/>
      <c r="AE174" s="12"/>
      <c r="AR174" s="216" t="s">
        <v>176</v>
      </c>
      <c r="AT174" s="217" t="s">
        <v>73</v>
      </c>
      <c r="AU174" s="217" t="s">
        <v>74</v>
      </c>
      <c r="AY174" s="216" t="s">
        <v>158</v>
      </c>
      <c r="BK174" s="218">
        <f>SUM(BK175:BK275)</f>
        <v>0</v>
      </c>
    </row>
    <row r="175" spans="1:65" s="2" customFormat="1" ht="33" customHeight="1">
      <c r="A175" s="38"/>
      <c r="B175" s="39"/>
      <c r="C175" s="219" t="s">
        <v>309</v>
      </c>
      <c r="D175" s="219" t="s">
        <v>159</v>
      </c>
      <c r="E175" s="220" t="s">
        <v>247</v>
      </c>
      <c r="F175" s="221" t="s">
        <v>248</v>
      </c>
      <c r="G175" s="222" t="s">
        <v>202</v>
      </c>
      <c r="H175" s="223">
        <v>1</v>
      </c>
      <c r="I175" s="224"/>
      <c r="J175" s="225">
        <f>ROUND(I175*H175,2)</f>
        <v>0</v>
      </c>
      <c r="K175" s="221" t="s">
        <v>213</v>
      </c>
      <c r="L175" s="44"/>
      <c r="M175" s="226" t="s">
        <v>19</v>
      </c>
      <c r="N175" s="227" t="s">
        <v>45</v>
      </c>
      <c r="O175" s="84"/>
      <c r="P175" s="228">
        <f>O175*H175</f>
        <v>0</v>
      </c>
      <c r="Q175" s="228">
        <v>0</v>
      </c>
      <c r="R175" s="228">
        <f>Q175*H175</f>
        <v>0</v>
      </c>
      <c r="S175" s="228">
        <v>0</v>
      </c>
      <c r="T175" s="229">
        <f>S175*H175</f>
        <v>0</v>
      </c>
      <c r="U175" s="38"/>
      <c r="V175" s="38"/>
      <c r="W175" s="38"/>
      <c r="X175" s="38"/>
      <c r="Y175" s="38"/>
      <c r="Z175" s="38"/>
      <c r="AA175" s="38"/>
      <c r="AB175" s="38"/>
      <c r="AC175" s="38"/>
      <c r="AD175" s="38"/>
      <c r="AE175" s="38"/>
      <c r="AR175" s="230" t="s">
        <v>249</v>
      </c>
      <c r="AT175" s="230" t="s">
        <v>159</v>
      </c>
      <c r="AU175" s="230" t="s">
        <v>82</v>
      </c>
      <c r="AY175" s="17" t="s">
        <v>158</v>
      </c>
      <c r="BE175" s="231">
        <f>IF(N175="základní",J175,0)</f>
        <v>0</v>
      </c>
      <c r="BF175" s="231">
        <f>IF(N175="snížená",J175,0)</f>
        <v>0</v>
      </c>
      <c r="BG175" s="231">
        <f>IF(N175="zákl. přenesená",J175,0)</f>
        <v>0</v>
      </c>
      <c r="BH175" s="231">
        <f>IF(N175="sníž. přenesená",J175,0)</f>
        <v>0</v>
      </c>
      <c r="BI175" s="231">
        <f>IF(N175="nulová",J175,0)</f>
        <v>0</v>
      </c>
      <c r="BJ175" s="17" t="s">
        <v>82</v>
      </c>
      <c r="BK175" s="231">
        <f>ROUND(I175*H175,2)</f>
        <v>0</v>
      </c>
      <c r="BL175" s="17" t="s">
        <v>249</v>
      </c>
      <c r="BM175" s="230" t="s">
        <v>250</v>
      </c>
    </row>
    <row r="176" spans="1:47" s="2" customFormat="1" ht="12">
      <c r="A176" s="38"/>
      <c r="B176" s="39"/>
      <c r="C176" s="40"/>
      <c r="D176" s="232" t="s">
        <v>165</v>
      </c>
      <c r="E176" s="40"/>
      <c r="F176" s="233" t="s">
        <v>251</v>
      </c>
      <c r="G176" s="40"/>
      <c r="H176" s="40"/>
      <c r="I176" s="136"/>
      <c r="J176" s="40"/>
      <c r="K176" s="40"/>
      <c r="L176" s="44"/>
      <c r="M176" s="234"/>
      <c r="N176" s="235"/>
      <c r="O176" s="84"/>
      <c r="P176" s="84"/>
      <c r="Q176" s="84"/>
      <c r="R176" s="84"/>
      <c r="S176" s="84"/>
      <c r="T176" s="85"/>
      <c r="U176" s="38"/>
      <c r="V176" s="38"/>
      <c r="W176" s="38"/>
      <c r="X176" s="38"/>
      <c r="Y176" s="38"/>
      <c r="Z176" s="38"/>
      <c r="AA176" s="38"/>
      <c r="AB176" s="38"/>
      <c r="AC176" s="38"/>
      <c r="AD176" s="38"/>
      <c r="AE176" s="38"/>
      <c r="AT176" s="17" t="s">
        <v>165</v>
      </c>
      <c r="AU176" s="17" t="s">
        <v>82</v>
      </c>
    </row>
    <row r="177" spans="1:65" s="2" customFormat="1" ht="33" customHeight="1">
      <c r="A177" s="38"/>
      <c r="B177" s="39"/>
      <c r="C177" s="259" t="s">
        <v>314</v>
      </c>
      <c r="D177" s="259" t="s">
        <v>199</v>
      </c>
      <c r="E177" s="260" t="s">
        <v>253</v>
      </c>
      <c r="F177" s="261" t="s">
        <v>254</v>
      </c>
      <c r="G177" s="262" t="s">
        <v>202</v>
      </c>
      <c r="H177" s="263">
        <v>1</v>
      </c>
      <c r="I177" s="264"/>
      <c r="J177" s="265">
        <f>ROUND(I177*H177,2)</f>
        <v>0</v>
      </c>
      <c r="K177" s="261" t="s">
        <v>213</v>
      </c>
      <c r="L177" s="266"/>
      <c r="M177" s="267" t="s">
        <v>19</v>
      </c>
      <c r="N177" s="268" t="s">
        <v>45</v>
      </c>
      <c r="O177" s="84"/>
      <c r="P177" s="228">
        <f>O177*H177</f>
        <v>0</v>
      </c>
      <c r="Q177" s="228">
        <v>0.0081</v>
      </c>
      <c r="R177" s="228">
        <f>Q177*H177</f>
        <v>0.0081</v>
      </c>
      <c r="S177" s="228">
        <v>0</v>
      </c>
      <c r="T177" s="229">
        <f>S177*H177</f>
        <v>0</v>
      </c>
      <c r="U177" s="38"/>
      <c r="V177" s="38"/>
      <c r="W177" s="38"/>
      <c r="X177" s="38"/>
      <c r="Y177" s="38"/>
      <c r="Z177" s="38"/>
      <c r="AA177" s="38"/>
      <c r="AB177" s="38"/>
      <c r="AC177" s="38"/>
      <c r="AD177" s="38"/>
      <c r="AE177" s="38"/>
      <c r="AR177" s="230" t="s">
        <v>255</v>
      </c>
      <c r="AT177" s="230" t="s">
        <v>199</v>
      </c>
      <c r="AU177" s="230" t="s">
        <v>82</v>
      </c>
      <c r="AY177" s="17" t="s">
        <v>158</v>
      </c>
      <c r="BE177" s="231">
        <f>IF(N177="základní",J177,0)</f>
        <v>0</v>
      </c>
      <c r="BF177" s="231">
        <f>IF(N177="snížená",J177,0)</f>
        <v>0</v>
      </c>
      <c r="BG177" s="231">
        <f>IF(N177="zákl. přenesená",J177,0)</f>
        <v>0</v>
      </c>
      <c r="BH177" s="231">
        <f>IF(N177="sníž. přenesená",J177,0)</f>
        <v>0</v>
      </c>
      <c r="BI177" s="231">
        <f>IF(N177="nulová",J177,0)</f>
        <v>0</v>
      </c>
      <c r="BJ177" s="17" t="s">
        <v>82</v>
      </c>
      <c r="BK177" s="231">
        <f>ROUND(I177*H177,2)</f>
        <v>0</v>
      </c>
      <c r="BL177" s="17" t="s">
        <v>255</v>
      </c>
      <c r="BM177" s="230" t="s">
        <v>1300</v>
      </c>
    </row>
    <row r="178" spans="1:47" s="2" customFormat="1" ht="12">
      <c r="A178" s="38"/>
      <c r="B178" s="39"/>
      <c r="C178" s="40"/>
      <c r="D178" s="232" t="s">
        <v>165</v>
      </c>
      <c r="E178" s="40"/>
      <c r="F178" s="233" t="s">
        <v>254</v>
      </c>
      <c r="G178" s="40"/>
      <c r="H178" s="40"/>
      <c r="I178" s="136"/>
      <c r="J178" s="40"/>
      <c r="K178" s="40"/>
      <c r="L178" s="44"/>
      <c r="M178" s="234"/>
      <c r="N178" s="235"/>
      <c r="O178" s="84"/>
      <c r="P178" s="84"/>
      <c r="Q178" s="84"/>
      <c r="R178" s="84"/>
      <c r="S178" s="84"/>
      <c r="T178" s="85"/>
      <c r="U178" s="38"/>
      <c r="V178" s="38"/>
      <c r="W178" s="38"/>
      <c r="X178" s="38"/>
      <c r="Y178" s="38"/>
      <c r="Z178" s="38"/>
      <c r="AA178" s="38"/>
      <c r="AB178" s="38"/>
      <c r="AC178" s="38"/>
      <c r="AD178" s="38"/>
      <c r="AE178" s="38"/>
      <c r="AT178" s="17" t="s">
        <v>165</v>
      </c>
      <c r="AU178" s="17" t="s">
        <v>82</v>
      </c>
    </row>
    <row r="179" spans="1:51" s="13" customFormat="1" ht="12">
      <c r="A179" s="13"/>
      <c r="B179" s="236"/>
      <c r="C179" s="237"/>
      <c r="D179" s="232" t="s">
        <v>166</v>
      </c>
      <c r="E179" s="238" t="s">
        <v>19</v>
      </c>
      <c r="F179" s="239" t="s">
        <v>2048</v>
      </c>
      <c r="G179" s="237"/>
      <c r="H179" s="240">
        <v>1</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166</v>
      </c>
      <c r="AU179" s="246" t="s">
        <v>82</v>
      </c>
      <c r="AV179" s="13" t="s">
        <v>85</v>
      </c>
      <c r="AW179" s="13" t="s">
        <v>34</v>
      </c>
      <c r="AX179" s="13" t="s">
        <v>82</v>
      </c>
      <c r="AY179" s="246" t="s">
        <v>158</v>
      </c>
    </row>
    <row r="180" spans="1:65" s="2" customFormat="1" ht="21.75" customHeight="1">
      <c r="A180" s="38"/>
      <c r="B180" s="39"/>
      <c r="C180" s="219" t="s">
        <v>319</v>
      </c>
      <c r="D180" s="219" t="s">
        <v>159</v>
      </c>
      <c r="E180" s="220" t="s">
        <v>257</v>
      </c>
      <c r="F180" s="221" t="s">
        <v>258</v>
      </c>
      <c r="G180" s="222" t="s">
        <v>202</v>
      </c>
      <c r="H180" s="223">
        <v>1</v>
      </c>
      <c r="I180" s="224"/>
      <c r="J180" s="225">
        <f>ROUND(I180*H180,2)</f>
        <v>0</v>
      </c>
      <c r="K180" s="221" t="s">
        <v>213</v>
      </c>
      <c r="L180" s="44"/>
      <c r="M180" s="226" t="s">
        <v>19</v>
      </c>
      <c r="N180" s="227" t="s">
        <v>45</v>
      </c>
      <c r="O180" s="84"/>
      <c r="P180" s="228">
        <f>O180*H180</f>
        <v>0</v>
      </c>
      <c r="Q180" s="228">
        <v>0</v>
      </c>
      <c r="R180" s="228">
        <f>Q180*H180</f>
        <v>0</v>
      </c>
      <c r="S180" s="228">
        <v>0</v>
      </c>
      <c r="T180" s="229">
        <f>S180*H180</f>
        <v>0</v>
      </c>
      <c r="U180" s="38"/>
      <c r="V180" s="38"/>
      <c r="W180" s="38"/>
      <c r="X180" s="38"/>
      <c r="Y180" s="38"/>
      <c r="Z180" s="38"/>
      <c r="AA180" s="38"/>
      <c r="AB180" s="38"/>
      <c r="AC180" s="38"/>
      <c r="AD180" s="38"/>
      <c r="AE180" s="38"/>
      <c r="AR180" s="230" t="s">
        <v>236</v>
      </c>
      <c r="AT180" s="230" t="s">
        <v>159</v>
      </c>
      <c r="AU180" s="230" t="s">
        <v>82</v>
      </c>
      <c r="AY180" s="17" t="s">
        <v>158</v>
      </c>
      <c r="BE180" s="231">
        <f>IF(N180="základní",J180,0)</f>
        <v>0</v>
      </c>
      <c r="BF180" s="231">
        <f>IF(N180="snížená",J180,0)</f>
        <v>0</v>
      </c>
      <c r="BG180" s="231">
        <f>IF(N180="zákl. přenesená",J180,0)</f>
        <v>0</v>
      </c>
      <c r="BH180" s="231">
        <f>IF(N180="sníž. přenesená",J180,0)</f>
        <v>0</v>
      </c>
      <c r="BI180" s="231">
        <f>IF(N180="nulová",J180,0)</f>
        <v>0</v>
      </c>
      <c r="BJ180" s="17" t="s">
        <v>82</v>
      </c>
      <c r="BK180" s="231">
        <f>ROUND(I180*H180,2)</f>
        <v>0</v>
      </c>
      <c r="BL180" s="17" t="s">
        <v>236</v>
      </c>
      <c r="BM180" s="230" t="s">
        <v>259</v>
      </c>
    </row>
    <row r="181" spans="1:47" s="2" customFormat="1" ht="12">
      <c r="A181" s="38"/>
      <c r="B181" s="39"/>
      <c r="C181" s="40"/>
      <c r="D181" s="232" t="s">
        <v>165</v>
      </c>
      <c r="E181" s="40"/>
      <c r="F181" s="233" t="s">
        <v>260</v>
      </c>
      <c r="G181" s="40"/>
      <c r="H181" s="40"/>
      <c r="I181" s="136"/>
      <c r="J181" s="40"/>
      <c r="K181" s="40"/>
      <c r="L181" s="44"/>
      <c r="M181" s="234"/>
      <c r="N181" s="235"/>
      <c r="O181" s="84"/>
      <c r="P181" s="84"/>
      <c r="Q181" s="84"/>
      <c r="R181" s="84"/>
      <c r="S181" s="84"/>
      <c r="T181" s="85"/>
      <c r="U181" s="38"/>
      <c r="V181" s="38"/>
      <c r="W181" s="38"/>
      <c r="X181" s="38"/>
      <c r="Y181" s="38"/>
      <c r="Z181" s="38"/>
      <c r="AA181" s="38"/>
      <c r="AB181" s="38"/>
      <c r="AC181" s="38"/>
      <c r="AD181" s="38"/>
      <c r="AE181" s="38"/>
      <c r="AT181" s="17" t="s">
        <v>165</v>
      </c>
      <c r="AU181" s="17" t="s">
        <v>82</v>
      </c>
    </row>
    <row r="182" spans="1:47" s="2" customFormat="1" ht="12">
      <c r="A182" s="38"/>
      <c r="B182" s="39"/>
      <c r="C182" s="40"/>
      <c r="D182" s="232" t="s">
        <v>216</v>
      </c>
      <c r="E182" s="40"/>
      <c r="F182" s="258" t="s">
        <v>261</v>
      </c>
      <c r="G182" s="40"/>
      <c r="H182" s="40"/>
      <c r="I182" s="136"/>
      <c r="J182" s="40"/>
      <c r="K182" s="40"/>
      <c r="L182" s="44"/>
      <c r="M182" s="234"/>
      <c r="N182" s="235"/>
      <c r="O182" s="84"/>
      <c r="P182" s="84"/>
      <c r="Q182" s="84"/>
      <c r="R182" s="84"/>
      <c r="S182" s="84"/>
      <c r="T182" s="85"/>
      <c r="U182" s="38"/>
      <c r="V182" s="38"/>
      <c r="W182" s="38"/>
      <c r="X182" s="38"/>
      <c r="Y182" s="38"/>
      <c r="Z182" s="38"/>
      <c r="AA182" s="38"/>
      <c r="AB182" s="38"/>
      <c r="AC182" s="38"/>
      <c r="AD182" s="38"/>
      <c r="AE182" s="38"/>
      <c r="AT182" s="17" t="s">
        <v>216</v>
      </c>
      <c r="AU182" s="17" t="s">
        <v>82</v>
      </c>
    </row>
    <row r="183" spans="1:51" s="13" customFormat="1" ht="12">
      <c r="A183" s="13"/>
      <c r="B183" s="236"/>
      <c r="C183" s="237"/>
      <c r="D183" s="232" t="s">
        <v>166</v>
      </c>
      <c r="E183" s="238" t="s">
        <v>19</v>
      </c>
      <c r="F183" s="239" t="s">
        <v>2049</v>
      </c>
      <c r="G183" s="237"/>
      <c r="H183" s="240">
        <v>1</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166</v>
      </c>
      <c r="AU183" s="246" t="s">
        <v>82</v>
      </c>
      <c r="AV183" s="13" t="s">
        <v>85</v>
      </c>
      <c r="AW183" s="13" t="s">
        <v>34</v>
      </c>
      <c r="AX183" s="13" t="s">
        <v>82</v>
      </c>
      <c r="AY183" s="246" t="s">
        <v>158</v>
      </c>
    </row>
    <row r="184" spans="1:65" s="2" customFormat="1" ht="21.75" customHeight="1">
      <c r="A184" s="38"/>
      <c r="B184" s="39"/>
      <c r="C184" s="219" t="s">
        <v>324</v>
      </c>
      <c r="D184" s="219" t="s">
        <v>159</v>
      </c>
      <c r="E184" s="220" t="s">
        <v>262</v>
      </c>
      <c r="F184" s="221" t="s">
        <v>263</v>
      </c>
      <c r="G184" s="222" t="s">
        <v>202</v>
      </c>
      <c r="H184" s="223">
        <v>6</v>
      </c>
      <c r="I184" s="224"/>
      <c r="J184" s="225">
        <f>ROUND(I184*H184,2)</f>
        <v>0</v>
      </c>
      <c r="K184" s="221" t="s">
        <v>213</v>
      </c>
      <c r="L184" s="44"/>
      <c r="M184" s="226" t="s">
        <v>19</v>
      </c>
      <c r="N184" s="227" t="s">
        <v>45</v>
      </c>
      <c r="O184" s="84"/>
      <c r="P184" s="228">
        <f>O184*H184</f>
        <v>0</v>
      </c>
      <c r="Q184" s="228">
        <v>0</v>
      </c>
      <c r="R184" s="228">
        <f>Q184*H184</f>
        <v>0</v>
      </c>
      <c r="S184" s="228">
        <v>0</v>
      </c>
      <c r="T184" s="229">
        <f>S184*H184</f>
        <v>0</v>
      </c>
      <c r="U184" s="38"/>
      <c r="V184" s="38"/>
      <c r="W184" s="38"/>
      <c r="X184" s="38"/>
      <c r="Y184" s="38"/>
      <c r="Z184" s="38"/>
      <c r="AA184" s="38"/>
      <c r="AB184" s="38"/>
      <c r="AC184" s="38"/>
      <c r="AD184" s="38"/>
      <c r="AE184" s="38"/>
      <c r="AR184" s="230" t="s">
        <v>236</v>
      </c>
      <c r="AT184" s="230" t="s">
        <v>159</v>
      </c>
      <c r="AU184" s="230" t="s">
        <v>82</v>
      </c>
      <c r="AY184" s="17" t="s">
        <v>158</v>
      </c>
      <c r="BE184" s="231">
        <f>IF(N184="základní",J184,0)</f>
        <v>0</v>
      </c>
      <c r="BF184" s="231">
        <f>IF(N184="snížená",J184,0)</f>
        <v>0</v>
      </c>
      <c r="BG184" s="231">
        <f>IF(N184="zákl. přenesená",J184,0)</f>
        <v>0</v>
      </c>
      <c r="BH184" s="231">
        <f>IF(N184="sníž. přenesená",J184,0)</f>
        <v>0</v>
      </c>
      <c r="BI184" s="231">
        <f>IF(N184="nulová",J184,0)</f>
        <v>0</v>
      </c>
      <c r="BJ184" s="17" t="s">
        <v>82</v>
      </c>
      <c r="BK184" s="231">
        <f>ROUND(I184*H184,2)</f>
        <v>0</v>
      </c>
      <c r="BL184" s="17" t="s">
        <v>236</v>
      </c>
      <c r="BM184" s="230" t="s">
        <v>264</v>
      </c>
    </row>
    <row r="185" spans="1:47" s="2" customFormat="1" ht="12">
      <c r="A185" s="38"/>
      <c r="B185" s="39"/>
      <c r="C185" s="40"/>
      <c r="D185" s="232" t="s">
        <v>165</v>
      </c>
      <c r="E185" s="40"/>
      <c r="F185" s="233" t="s">
        <v>265</v>
      </c>
      <c r="G185" s="40"/>
      <c r="H185" s="40"/>
      <c r="I185" s="136"/>
      <c r="J185" s="40"/>
      <c r="K185" s="40"/>
      <c r="L185" s="44"/>
      <c r="M185" s="234"/>
      <c r="N185" s="235"/>
      <c r="O185" s="84"/>
      <c r="P185" s="84"/>
      <c r="Q185" s="84"/>
      <c r="R185" s="84"/>
      <c r="S185" s="84"/>
      <c r="T185" s="85"/>
      <c r="U185" s="38"/>
      <c r="V185" s="38"/>
      <c r="W185" s="38"/>
      <c r="X185" s="38"/>
      <c r="Y185" s="38"/>
      <c r="Z185" s="38"/>
      <c r="AA185" s="38"/>
      <c r="AB185" s="38"/>
      <c r="AC185" s="38"/>
      <c r="AD185" s="38"/>
      <c r="AE185" s="38"/>
      <c r="AT185" s="17" t="s">
        <v>165</v>
      </c>
      <c r="AU185" s="17" t="s">
        <v>82</v>
      </c>
    </row>
    <row r="186" spans="1:47" s="2" customFormat="1" ht="12">
      <c r="A186" s="38"/>
      <c r="B186" s="39"/>
      <c r="C186" s="40"/>
      <c r="D186" s="232" t="s">
        <v>216</v>
      </c>
      <c r="E186" s="40"/>
      <c r="F186" s="258" t="s">
        <v>261</v>
      </c>
      <c r="G186" s="40"/>
      <c r="H186" s="40"/>
      <c r="I186" s="136"/>
      <c r="J186" s="40"/>
      <c r="K186" s="40"/>
      <c r="L186" s="44"/>
      <c r="M186" s="234"/>
      <c r="N186" s="235"/>
      <c r="O186" s="84"/>
      <c r="P186" s="84"/>
      <c r="Q186" s="84"/>
      <c r="R186" s="84"/>
      <c r="S186" s="84"/>
      <c r="T186" s="85"/>
      <c r="U186" s="38"/>
      <c r="V186" s="38"/>
      <c r="W186" s="38"/>
      <c r="X186" s="38"/>
      <c r="Y186" s="38"/>
      <c r="Z186" s="38"/>
      <c r="AA186" s="38"/>
      <c r="AB186" s="38"/>
      <c r="AC186" s="38"/>
      <c r="AD186" s="38"/>
      <c r="AE186" s="38"/>
      <c r="AT186" s="17" t="s">
        <v>216</v>
      </c>
      <c r="AU186" s="17" t="s">
        <v>82</v>
      </c>
    </row>
    <row r="187" spans="1:51" s="13" customFormat="1" ht="12">
      <c r="A187" s="13"/>
      <c r="B187" s="236"/>
      <c r="C187" s="237"/>
      <c r="D187" s="232" t="s">
        <v>166</v>
      </c>
      <c r="E187" s="238" t="s">
        <v>19</v>
      </c>
      <c r="F187" s="239" t="s">
        <v>2050</v>
      </c>
      <c r="G187" s="237"/>
      <c r="H187" s="240">
        <v>6</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166</v>
      </c>
      <c r="AU187" s="246" t="s">
        <v>82</v>
      </c>
      <c r="AV187" s="13" t="s">
        <v>85</v>
      </c>
      <c r="AW187" s="13" t="s">
        <v>34</v>
      </c>
      <c r="AX187" s="13" t="s">
        <v>82</v>
      </c>
      <c r="AY187" s="246" t="s">
        <v>158</v>
      </c>
    </row>
    <row r="188" spans="1:65" s="2" customFormat="1" ht="21.75" customHeight="1">
      <c r="A188" s="38"/>
      <c r="B188" s="39"/>
      <c r="C188" s="219" t="s">
        <v>328</v>
      </c>
      <c r="D188" s="219" t="s">
        <v>159</v>
      </c>
      <c r="E188" s="220" t="s">
        <v>267</v>
      </c>
      <c r="F188" s="221" t="s">
        <v>268</v>
      </c>
      <c r="G188" s="222" t="s">
        <v>202</v>
      </c>
      <c r="H188" s="223">
        <v>1</v>
      </c>
      <c r="I188" s="224"/>
      <c r="J188" s="225">
        <f>ROUND(I188*H188,2)</f>
        <v>0</v>
      </c>
      <c r="K188" s="221" t="s">
        <v>213</v>
      </c>
      <c r="L188" s="44"/>
      <c r="M188" s="226" t="s">
        <v>19</v>
      </c>
      <c r="N188" s="227" t="s">
        <v>45</v>
      </c>
      <c r="O188" s="84"/>
      <c r="P188" s="228">
        <f>O188*H188</f>
        <v>0</v>
      </c>
      <c r="Q188" s="228">
        <v>0</v>
      </c>
      <c r="R188" s="228">
        <f>Q188*H188</f>
        <v>0</v>
      </c>
      <c r="S188" s="228">
        <v>0</v>
      </c>
      <c r="T188" s="229">
        <f>S188*H188</f>
        <v>0</v>
      </c>
      <c r="U188" s="38"/>
      <c r="V188" s="38"/>
      <c r="W188" s="38"/>
      <c r="X188" s="38"/>
      <c r="Y188" s="38"/>
      <c r="Z188" s="38"/>
      <c r="AA188" s="38"/>
      <c r="AB188" s="38"/>
      <c r="AC188" s="38"/>
      <c r="AD188" s="38"/>
      <c r="AE188" s="38"/>
      <c r="AR188" s="230" t="s">
        <v>236</v>
      </c>
      <c r="AT188" s="230" t="s">
        <v>159</v>
      </c>
      <c r="AU188" s="230" t="s">
        <v>82</v>
      </c>
      <c r="AY188" s="17" t="s">
        <v>158</v>
      </c>
      <c r="BE188" s="231">
        <f>IF(N188="základní",J188,0)</f>
        <v>0</v>
      </c>
      <c r="BF188" s="231">
        <f>IF(N188="snížená",J188,0)</f>
        <v>0</v>
      </c>
      <c r="BG188" s="231">
        <f>IF(N188="zákl. přenesená",J188,0)</f>
        <v>0</v>
      </c>
      <c r="BH188" s="231">
        <f>IF(N188="sníž. přenesená",J188,0)</f>
        <v>0</v>
      </c>
      <c r="BI188" s="231">
        <f>IF(N188="nulová",J188,0)</f>
        <v>0</v>
      </c>
      <c r="BJ188" s="17" t="s">
        <v>82</v>
      </c>
      <c r="BK188" s="231">
        <f>ROUND(I188*H188,2)</f>
        <v>0</v>
      </c>
      <c r="BL188" s="17" t="s">
        <v>236</v>
      </c>
      <c r="BM188" s="230" t="s">
        <v>269</v>
      </c>
    </row>
    <row r="189" spans="1:47" s="2" customFormat="1" ht="12">
      <c r="A189" s="38"/>
      <c r="B189" s="39"/>
      <c r="C189" s="40"/>
      <c r="D189" s="232" t="s">
        <v>165</v>
      </c>
      <c r="E189" s="40"/>
      <c r="F189" s="233" t="s">
        <v>268</v>
      </c>
      <c r="G189" s="40"/>
      <c r="H189" s="40"/>
      <c r="I189" s="136"/>
      <c r="J189" s="40"/>
      <c r="K189" s="40"/>
      <c r="L189" s="44"/>
      <c r="M189" s="234"/>
      <c r="N189" s="235"/>
      <c r="O189" s="84"/>
      <c r="P189" s="84"/>
      <c r="Q189" s="84"/>
      <c r="R189" s="84"/>
      <c r="S189" s="84"/>
      <c r="T189" s="85"/>
      <c r="U189" s="38"/>
      <c r="V189" s="38"/>
      <c r="W189" s="38"/>
      <c r="X189" s="38"/>
      <c r="Y189" s="38"/>
      <c r="Z189" s="38"/>
      <c r="AA189" s="38"/>
      <c r="AB189" s="38"/>
      <c r="AC189" s="38"/>
      <c r="AD189" s="38"/>
      <c r="AE189" s="38"/>
      <c r="AT189" s="17" t="s">
        <v>165</v>
      </c>
      <c r="AU189" s="17" t="s">
        <v>82</v>
      </c>
    </row>
    <row r="190" spans="1:51" s="13" customFormat="1" ht="12">
      <c r="A190" s="13"/>
      <c r="B190" s="236"/>
      <c r="C190" s="237"/>
      <c r="D190" s="232" t="s">
        <v>166</v>
      </c>
      <c r="E190" s="238" t="s">
        <v>19</v>
      </c>
      <c r="F190" s="239" t="s">
        <v>2051</v>
      </c>
      <c r="G190" s="237"/>
      <c r="H190" s="240">
        <v>1</v>
      </c>
      <c r="I190" s="241"/>
      <c r="J190" s="237"/>
      <c r="K190" s="237"/>
      <c r="L190" s="242"/>
      <c r="M190" s="243"/>
      <c r="N190" s="244"/>
      <c r="O190" s="244"/>
      <c r="P190" s="244"/>
      <c r="Q190" s="244"/>
      <c r="R190" s="244"/>
      <c r="S190" s="244"/>
      <c r="T190" s="245"/>
      <c r="U190" s="13"/>
      <c r="V190" s="13"/>
      <c r="W190" s="13"/>
      <c r="X190" s="13"/>
      <c r="Y190" s="13"/>
      <c r="Z190" s="13"/>
      <c r="AA190" s="13"/>
      <c r="AB190" s="13"/>
      <c r="AC190" s="13"/>
      <c r="AD190" s="13"/>
      <c r="AE190" s="13"/>
      <c r="AT190" s="246" t="s">
        <v>166</v>
      </c>
      <c r="AU190" s="246" t="s">
        <v>82</v>
      </c>
      <c r="AV190" s="13" t="s">
        <v>85</v>
      </c>
      <c r="AW190" s="13" t="s">
        <v>34</v>
      </c>
      <c r="AX190" s="13" t="s">
        <v>82</v>
      </c>
      <c r="AY190" s="246" t="s">
        <v>158</v>
      </c>
    </row>
    <row r="191" spans="1:65" s="2" customFormat="1" ht="21.75" customHeight="1">
      <c r="A191" s="38"/>
      <c r="B191" s="39"/>
      <c r="C191" s="219" t="s">
        <v>332</v>
      </c>
      <c r="D191" s="219" t="s">
        <v>159</v>
      </c>
      <c r="E191" s="220" t="s">
        <v>272</v>
      </c>
      <c r="F191" s="221" t="s">
        <v>273</v>
      </c>
      <c r="G191" s="222" t="s">
        <v>202</v>
      </c>
      <c r="H191" s="223">
        <v>10</v>
      </c>
      <c r="I191" s="224"/>
      <c r="J191" s="225">
        <f>ROUND(I191*H191,2)</f>
        <v>0</v>
      </c>
      <c r="K191" s="221" t="s">
        <v>213</v>
      </c>
      <c r="L191" s="44"/>
      <c r="M191" s="226" t="s">
        <v>19</v>
      </c>
      <c r="N191" s="227" t="s">
        <v>45</v>
      </c>
      <c r="O191" s="84"/>
      <c r="P191" s="228">
        <f>O191*H191</f>
        <v>0</v>
      </c>
      <c r="Q191" s="228">
        <v>0</v>
      </c>
      <c r="R191" s="228">
        <f>Q191*H191</f>
        <v>0</v>
      </c>
      <c r="S191" s="228">
        <v>0</v>
      </c>
      <c r="T191" s="229">
        <f>S191*H191</f>
        <v>0</v>
      </c>
      <c r="U191" s="38"/>
      <c r="V191" s="38"/>
      <c r="W191" s="38"/>
      <c r="X191" s="38"/>
      <c r="Y191" s="38"/>
      <c r="Z191" s="38"/>
      <c r="AA191" s="38"/>
      <c r="AB191" s="38"/>
      <c r="AC191" s="38"/>
      <c r="AD191" s="38"/>
      <c r="AE191" s="38"/>
      <c r="AR191" s="230" t="s">
        <v>236</v>
      </c>
      <c r="AT191" s="230" t="s">
        <v>159</v>
      </c>
      <c r="AU191" s="230" t="s">
        <v>82</v>
      </c>
      <c r="AY191" s="17" t="s">
        <v>158</v>
      </c>
      <c r="BE191" s="231">
        <f>IF(N191="základní",J191,0)</f>
        <v>0</v>
      </c>
      <c r="BF191" s="231">
        <f>IF(N191="snížená",J191,0)</f>
        <v>0</v>
      </c>
      <c r="BG191" s="231">
        <f>IF(N191="zákl. přenesená",J191,0)</f>
        <v>0</v>
      </c>
      <c r="BH191" s="231">
        <f>IF(N191="sníž. přenesená",J191,0)</f>
        <v>0</v>
      </c>
      <c r="BI191" s="231">
        <f>IF(N191="nulová",J191,0)</f>
        <v>0</v>
      </c>
      <c r="BJ191" s="17" t="s">
        <v>82</v>
      </c>
      <c r="BK191" s="231">
        <f>ROUND(I191*H191,2)</f>
        <v>0</v>
      </c>
      <c r="BL191" s="17" t="s">
        <v>236</v>
      </c>
      <c r="BM191" s="230" t="s">
        <v>274</v>
      </c>
    </row>
    <row r="192" spans="1:47" s="2" customFormat="1" ht="12">
      <c r="A192" s="38"/>
      <c r="B192" s="39"/>
      <c r="C192" s="40"/>
      <c r="D192" s="232" t="s">
        <v>165</v>
      </c>
      <c r="E192" s="40"/>
      <c r="F192" s="233" t="s">
        <v>275</v>
      </c>
      <c r="G192" s="40"/>
      <c r="H192" s="40"/>
      <c r="I192" s="136"/>
      <c r="J192" s="40"/>
      <c r="K192" s="40"/>
      <c r="L192" s="44"/>
      <c r="M192" s="234"/>
      <c r="N192" s="235"/>
      <c r="O192" s="84"/>
      <c r="P192" s="84"/>
      <c r="Q192" s="84"/>
      <c r="R192" s="84"/>
      <c r="S192" s="84"/>
      <c r="T192" s="85"/>
      <c r="U192" s="38"/>
      <c r="V192" s="38"/>
      <c r="W192" s="38"/>
      <c r="X192" s="38"/>
      <c r="Y192" s="38"/>
      <c r="Z192" s="38"/>
      <c r="AA192" s="38"/>
      <c r="AB192" s="38"/>
      <c r="AC192" s="38"/>
      <c r="AD192" s="38"/>
      <c r="AE192" s="38"/>
      <c r="AT192" s="17" t="s">
        <v>165</v>
      </c>
      <c r="AU192" s="17" t="s">
        <v>82</v>
      </c>
    </row>
    <row r="193" spans="1:51" s="13" customFormat="1" ht="12">
      <c r="A193" s="13"/>
      <c r="B193" s="236"/>
      <c r="C193" s="237"/>
      <c r="D193" s="232" t="s">
        <v>166</v>
      </c>
      <c r="E193" s="238" t="s">
        <v>19</v>
      </c>
      <c r="F193" s="239" t="s">
        <v>2052</v>
      </c>
      <c r="G193" s="237"/>
      <c r="H193" s="240">
        <v>10</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166</v>
      </c>
      <c r="AU193" s="246" t="s">
        <v>82</v>
      </c>
      <c r="AV193" s="13" t="s">
        <v>85</v>
      </c>
      <c r="AW193" s="13" t="s">
        <v>34</v>
      </c>
      <c r="AX193" s="13" t="s">
        <v>82</v>
      </c>
      <c r="AY193" s="246" t="s">
        <v>158</v>
      </c>
    </row>
    <row r="194" spans="1:65" s="2" customFormat="1" ht="21.75" customHeight="1">
      <c r="A194" s="38"/>
      <c r="B194" s="39"/>
      <c r="C194" s="219" t="s">
        <v>336</v>
      </c>
      <c r="D194" s="219" t="s">
        <v>159</v>
      </c>
      <c r="E194" s="220" t="s">
        <v>278</v>
      </c>
      <c r="F194" s="221" t="s">
        <v>279</v>
      </c>
      <c r="G194" s="222" t="s">
        <v>202</v>
      </c>
      <c r="H194" s="223">
        <v>1</v>
      </c>
      <c r="I194" s="224"/>
      <c r="J194" s="225">
        <f>ROUND(I194*H194,2)</f>
        <v>0</v>
      </c>
      <c r="K194" s="221" t="s">
        <v>213</v>
      </c>
      <c r="L194" s="44"/>
      <c r="M194" s="226" t="s">
        <v>19</v>
      </c>
      <c r="N194" s="227" t="s">
        <v>45</v>
      </c>
      <c r="O194" s="84"/>
      <c r="P194" s="228">
        <f>O194*H194</f>
        <v>0</v>
      </c>
      <c r="Q194" s="228">
        <v>0</v>
      </c>
      <c r="R194" s="228">
        <f>Q194*H194</f>
        <v>0</v>
      </c>
      <c r="S194" s="228">
        <v>0</v>
      </c>
      <c r="T194" s="229">
        <f>S194*H194</f>
        <v>0</v>
      </c>
      <c r="U194" s="38"/>
      <c r="V194" s="38"/>
      <c r="W194" s="38"/>
      <c r="X194" s="38"/>
      <c r="Y194" s="38"/>
      <c r="Z194" s="38"/>
      <c r="AA194" s="38"/>
      <c r="AB194" s="38"/>
      <c r="AC194" s="38"/>
      <c r="AD194" s="38"/>
      <c r="AE194" s="38"/>
      <c r="AR194" s="230" t="s">
        <v>236</v>
      </c>
      <c r="AT194" s="230" t="s">
        <v>159</v>
      </c>
      <c r="AU194" s="230" t="s">
        <v>82</v>
      </c>
      <c r="AY194" s="17" t="s">
        <v>158</v>
      </c>
      <c r="BE194" s="231">
        <f>IF(N194="základní",J194,0)</f>
        <v>0</v>
      </c>
      <c r="BF194" s="231">
        <f>IF(N194="snížená",J194,0)</f>
        <v>0</v>
      </c>
      <c r="BG194" s="231">
        <f>IF(N194="zákl. přenesená",J194,0)</f>
        <v>0</v>
      </c>
      <c r="BH194" s="231">
        <f>IF(N194="sníž. přenesená",J194,0)</f>
        <v>0</v>
      </c>
      <c r="BI194" s="231">
        <f>IF(N194="nulová",J194,0)</f>
        <v>0</v>
      </c>
      <c r="BJ194" s="17" t="s">
        <v>82</v>
      </c>
      <c r="BK194" s="231">
        <f>ROUND(I194*H194,2)</f>
        <v>0</v>
      </c>
      <c r="BL194" s="17" t="s">
        <v>236</v>
      </c>
      <c r="BM194" s="230" t="s">
        <v>280</v>
      </c>
    </row>
    <row r="195" spans="1:47" s="2" customFormat="1" ht="12">
      <c r="A195" s="38"/>
      <c r="B195" s="39"/>
      <c r="C195" s="40"/>
      <c r="D195" s="232" t="s">
        <v>165</v>
      </c>
      <c r="E195" s="40"/>
      <c r="F195" s="233" t="s">
        <v>281</v>
      </c>
      <c r="G195" s="40"/>
      <c r="H195" s="40"/>
      <c r="I195" s="136"/>
      <c r="J195" s="40"/>
      <c r="K195" s="40"/>
      <c r="L195" s="44"/>
      <c r="M195" s="234"/>
      <c r="N195" s="235"/>
      <c r="O195" s="84"/>
      <c r="P195" s="84"/>
      <c r="Q195" s="84"/>
      <c r="R195" s="84"/>
      <c r="S195" s="84"/>
      <c r="T195" s="85"/>
      <c r="U195" s="38"/>
      <c r="V195" s="38"/>
      <c r="W195" s="38"/>
      <c r="X195" s="38"/>
      <c r="Y195" s="38"/>
      <c r="Z195" s="38"/>
      <c r="AA195" s="38"/>
      <c r="AB195" s="38"/>
      <c r="AC195" s="38"/>
      <c r="AD195" s="38"/>
      <c r="AE195" s="38"/>
      <c r="AT195" s="17" t="s">
        <v>165</v>
      </c>
      <c r="AU195" s="17" t="s">
        <v>82</v>
      </c>
    </row>
    <row r="196" spans="1:51" s="13" customFormat="1" ht="12">
      <c r="A196" s="13"/>
      <c r="B196" s="236"/>
      <c r="C196" s="237"/>
      <c r="D196" s="232" t="s">
        <v>166</v>
      </c>
      <c r="E196" s="238" t="s">
        <v>19</v>
      </c>
      <c r="F196" s="239" t="s">
        <v>2012</v>
      </c>
      <c r="G196" s="237"/>
      <c r="H196" s="240">
        <v>1</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166</v>
      </c>
      <c r="AU196" s="246" t="s">
        <v>82</v>
      </c>
      <c r="AV196" s="13" t="s">
        <v>85</v>
      </c>
      <c r="AW196" s="13" t="s">
        <v>34</v>
      </c>
      <c r="AX196" s="13" t="s">
        <v>82</v>
      </c>
      <c r="AY196" s="246" t="s">
        <v>158</v>
      </c>
    </row>
    <row r="197" spans="1:65" s="2" customFormat="1" ht="21.75" customHeight="1">
      <c r="A197" s="38"/>
      <c r="B197" s="39"/>
      <c r="C197" s="219" t="s">
        <v>203</v>
      </c>
      <c r="D197" s="219" t="s">
        <v>159</v>
      </c>
      <c r="E197" s="220" t="s">
        <v>283</v>
      </c>
      <c r="F197" s="221" t="s">
        <v>284</v>
      </c>
      <c r="G197" s="222" t="s">
        <v>202</v>
      </c>
      <c r="H197" s="223">
        <v>5</v>
      </c>
      <c r="I197" s="224"/>
      <c r="J197" s="225">
        <f>ROUND(I197*H197,2)</f>
        <v>0</v>
      </c>
      <c r="K197" s="221" t="s">
        <v>213</v>
      </c>
      <c r="L197" s="44"/>
      <c r="M197" s="226" t="s">
        <v>19</v>
      </c>
      <c r="N197" s="227" t="s">
        <v>45</v>
      </c>
      <c r="O197" s="84"/>
      <c r="P197" s="228">
        <f>O197*H197</f>
        <v>0</v>
      </c>
      <c r="Q197" s="228">
        <v>0</v>
      </c>
      <c r="R197" s="228">
        <f>Q197*H197</f>
        <v>0</v>
      </c>
      <c r="S197" s="228">
        <v>0</v>
      </c>
      <c r="T197" s="229">
        <f>S197*H197</f>
        <v>0</v>
      </c>
      <c r="U197" s="38"/>
      <c r="V197" s="38"/>
      <c r="W197" s="38"/>
      <c r="X197" s="38"/>
      <c r="Y197" s="38"/>
      <c r="Z197" s="38"/>
      <c r="AA197" s="38"/>
      <c r="AB197" s="38"/>
      <c r="AC197" s="38"/>
      <c r="AD197" s="38"/>
      <c r="AE197" s="38"/>
      <c r="AR197" s="230" t="s">
        <v>236</v>
      </c>
      <c r="AT197" s="230" t="s">
        <v>159</v>
      </c>
      <c r="AU197" s="230" t="s">
        <v>82</v>
      </c>
      <c r="AY197" s="17" t="s">
        <v>158</v>
      </c>
      <c r="BE197" s="231">
        <f>IF(N197="základní",J197,0)</f>
        <v>0</v>
      </c>
      <c r="BF197" s="231">
        <f>IF(N197="snížená",J197,0)</f>
        <v>0</v>
      </c>
      <c r="BG197" s="231">
        <f>IF(N197="zákl. přenesená",J197,0)</f>
        <v>0</v>
      </c>
      <c r="BH197" s="231">
        <f>IF(N197="sníž. přenesená",J197,0)</f>
        <v>0</v>
      </c>
      <c r="BI197" s="231">
        <f>IF(N197="nulová",J197,0)</f>
        <v>0</v>
      </c>
      <c r="BJ197" s="17" t="s">
        <v>82</v>
      </c>
      <c r="BK197" s="231">
        <f>ROUND(I197*H197,2)</f>
        <v>0</v>
      </c>
      <c r="BL197" s="17" t="s">
        <v>236</v>
      </c>
      <c r="BM197" s="230" t="s">
        <v>285</v>
      </c>
    </row>
    <row r="198" spans="1:47" s="2" customFormat="1" ht="12">
      <c r="A198" s="38"/>
      <c r="B198" s="39"/>
      <c r="C198" s="40"/>
      <c r="D198" s="232" t="s">
        <v>165</v>
      </c>
      <c r="E198" s="40"/>
      <c r="F198" s="233" t="s">
        <v>286</v>
      </c>
      <c r="G198" s="40"/>
      <c r="H198" s="40"/>
      <c r="I198" s="136"/>
      <c r="J198" s="40"/>
      <c r="K198" s="40"/>
      <c r="L198" s="44"/>
      <c r="M198" s="234"/>
      <c r="N198" s="235"/>
      <c r="O198" s="84"/>
      <c r="P198" s="84"/>
      <c r="Q198" s="84"/>
      <c r="R198" s="84"/>
      <c r="S198" s="84"/>
      <c r="T198" s="85"/>
      <c r="U198" s="38"/>
      <c r="V198" s="38"/>
      <c r="W198" s="38"/>
      <c r="X198" s="38"/>
      <c r="Y198" s="38"/>
      <c r="Z198" s="38"/>
      <c r="AA198" s="38"/>
      <c r="AB198" s="38"/>
      <c r="AC198" s="38"/>
      <c r="AD198" s="38"/>
      <c r="AE198" s="38"/>
      <c r="AT198" s="17" t="s">
        <v>165</v>
      </c>
      <c r="AU198" s="17" t="s">
        <v>82</v>
      </c>
    </row>
    <row r="199" spans="1:51" s="13" customFormat="1" ht="12">
      <c r="A199" s="13"/>
      <c r="B199" s="236"/>
      <c r="C199" s="237"/>
      <c r="D199" s="232" t="s">
        <v>166</v>
      </c>
      <c r="E199" s="238" t="s">
        <v>19</v>
      </c>
      <c r="F199" s="239" t="s">
        <v>2053</v>
      </c>
      <c r="G199" s="237"/>
      <c r="H199" s="240">
        <v>5</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166</v>
      </c>
      <c r="AU199" s="246" t="s">
        <v>82</v>
      </c>
      <c r="AV199" s="13" t="s">
        <v>85</v>
      </c>
      <c r="AW199" s="13" t="s">
        <v>34</v>
      </c>
      <c r="AX199" s="13" t="s">
        <v>82</v>
      </c>
      <c r="AY199" s="246" t="s">
        <v>158</v>
      </c>
    </row>
    <row r="200" spans="1:65" s="2" customFormat="1" ht="16.5" customHeight="1">
      <c r="A200" s="38"/>
      <c r="B200" s="39"/>
      <c r="C200" s="219" t="s">
        <v>345</v>
      </c>
      <c r="D200" s="219" t="s">
        <v>159</v>
      </c>
      <c r="E200" s="220" t="s">
        <v>288</v>
      </c>
      <c r="F200" s="221" t="s">
        <v>289</v>
      </c>
      <c r="G200" s="222" t="s">
        <v>202</v>
      </c>
      <c r="H200" s="223">
        <v>4</v>
      </c>
      <c r="I200" s="224"/>
      <c r="J200" s="225">
        <f>ROUND(I200*H200,2)</f>
        <v>0</v>
      </c>
      <c r="K200" s="221" t="s">
        <v>213</v>
      </c>
      <c r="L200" s="44"/>
      <c r="M200" s="226" t="s">
        <v>19</v>
      </c>
      <c r="N200" s="227" t="s">
        <v>45</v>
      </c>
      <c r="O200" s="84"/>
      <c r="P200" s="228">
        <f>O200*H200</f>
        <v>0</v>
      </c>
      <c r="Q200" s="228">
        <v>0</v>
      </c>
      <c r="R200" s="228">
        <f>Q200*H200</f>
        <v>0</v>
      </c>
      <c r="S200" s="228">
        <v>0</v>
      </c>
      <c r="T200" s="229">
        <f>S200*H200</f>
        <v>0</v>
      </c>
      <c r="U200" s="38"/>
      <c r="V200" s="38"/>
      <c r="W200" s="38"/>
      <c r="X200" s="38"/>
      <c r="Y200" s="38"/>
      <c r="Z200" s="38"/>
      <c r="AA200" s="38"/>
      <c r="AB200" s="38"/>
      <c r="AC200" s="38"/>
      <c r="AD200" s="38"/>
      <c r="AE200" s="38"/>
      <c r="AR200" s="230" t="s">
        <v>236</v>
      </c>
      <c r="AT200" s="230" t="s">
        <v>159</v>
      </c>
      <c r="AU200" s="230" t="s">
        <v>82</v>
      </c>
      <c r="AY200" s="17" t="s">
        <v>158</v>
      </c>
      <c r="BE200" s="231">
        <f>IF(N200="základní",J200,0)</f>
        <v>0</v>
      </c>
      <c r="BF200" s="231">
        <f>IF(N200="snížená",J200,0)</f>
        <v>0</v>
      </c>
      <c r="BG200" s="231">
        <f>IF(N200="zákl. přenesená",J200,0)</f>
        <v>0</v>
      </c>
      <c r="BH200" s="231">
        <f>IF(N200="sníž. přenesená",J200,0)</f>
        <v>0</v>
      </c>
      <c r="BI200" s="231">
        <f>IF(N200="nulová",J200,0)</f>
        <v>0</v>
      </c>
      <c r="BJ200" s="17" t="s">
        <v>82</v>
      </c>
      <c r="BK200" s="231">
        <f>ROUND(I200*H200,2)</f>
        <v>0</v>
      </c>
      <c r="BL200" s="17" t="s">
        <v>236</v>
      </c>
      <c r="BM200" s="230" t="s">
        <v>290</v>
      </c>
    </row>
    <row r="201" spans="1:47" s="2" customFormat="1" ht="12">
      <c r="A201" s="38"/>
      <c r="B201" s="39"/>
      <c r="C201" s="40"/>
      <c r="D201" s="232" t="s">
        <v>165</v>
      </c>
      <c r="E201" s="40"/>
      <c r="F201" s="233" t="s">
        <v>291</v>
      </c>
      <c r="G201" s="40"/>
      <c r="H201" s="40"/>
      <c r="I201" s="136"/>
      <c r="J201" s="40"/>
      <c r="K201" s="40"/>
      <c r="L201" s="44"/>
      <c r="M201" s="234"/>
      <c r="N201" s="235"/>
      <c r="O201" s="84"/>
      <c r="P201" s="84"/>
      <c r="Q201" s="84"/>
      <c r="R201" s="84"/>
      <c r="S201" s="84"/>
      <c r="T201" s="85"/>
      <c r="U201" s="38"/>
      <c r="V201" s="38"/>
      <c r="W201" s="38"/>
      <c r="X201" s="38"/>
      <c r="Y201" s="38"/>
      <c r="Z201" s="38"/>
      <c r="AA201" s="38"/>
      <c r="AB201" s="38"/>
      <c r="AC201" s="38"/>
      <c r="AD201" s="38"/>
      <c r="AE201" s="38"/>
      <c r="AT201" s="17" t="s">
        <v>165</v>
      </c>
      <c r="AU201" s="17" t="s">
        <v>82</v>
      </c>
    </row>
    <row r="202" spans="1:51" s="13" customFormat="1" ht="12">
      <c r="A202" s="13"/>
      <c r="B202" s="236"/>
      <c r="C202" s="237"/>
      <c r="D202" s="232" t="s">
        <v>166</v>
      </c>
      <c r="E202" s="238" t="s">
        <v>19</v>
      </c>
      <c r="F202" s="239" t="s">
        <v>2054</v>
      </c>
      <c r="G202" s="237"/>
      <c r="H202" s="240">
        <v>4</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166</v>
      </c>
      <c r="AU202" s="246" t="s">
        <v>82</v>
      </c>
      <c r="AV202" s="13" t="s">
        <v>85</v>
      </c>
      <c r="AW202" s="13" t="s">
        <v>34</v>
      </c>
      <c r="AX202" s="13" t="s">
        <v>82</v>
      </c>
      <c r="AY202" s="246" t="s">
        <v>158</v>
      </c>
    </row>
    <row r="203" spans="1:65" s="2" customFormat="1" ht="16.5" customHeight="1">
      <c r="A203" s="38"/>
      <c r="B203" s="39"/>
      <c r="C203" s="219" t="s">
        <v>351</v>
      </c>
      <c r="D203" s="219" t="s">
        <v>159</v>
      </c>
      <c r="E203" s="220" t="s">
        <v>305</v>
      </c>
      <c r="F203" s="221" t="s">
        <v>306</v>
      </c>
      <c r="G203" s="222" t="s">
        <v>202</v>
      </c>
      <c r="H203" s="223">
        <v>3</v>
      </c>
      <c r="I203" s="224"/>
      <c r="J203" s="225">
        <f>ROUND(I203*H203,2)</f>
        <v>0</v>
      </c>
      <c r="K203" s="221" t="s">
        <v>213</v>
      </c>
      <c r="L203" s="44"/>
      <c r="M203" s="226" t="s">
        <v>19</v>
      </c>
      <c r="N203" s="227" t="s">
        <v>45</v>
      </c>
      <c r="O203" s="84"/>
      <c r="P203" s="228">
        <f>O203*H203</f>
        <v>0</v>
      </c>
      <c r="Q203" s="228">
        <v>0</v>
      </c>
      <c r="R203" s="228">
        <f>Q203*H203</f>
        <v>0</v>
      </c>
      <c r="S203" s="228">
        <v>0</v>
      </c>
      <c r="T203" s="229">
        <f>S203*H203</f>
        <v>0</v>
      </c>
      <c r="U203" s="38"/>
      <c r="V203" s="38"/>
      <c r="W203" s="38"/>
      <c r="X203" s="38"/>
      <c r="Y203" s="38"/>
      <c r="Z203" s="38"/>
      <c r="AA203" s="38"/>
      <c r="AB203" s="38"/>
      <c r="AC203" s="38"/>
      <c r="AD203" s="38"/>
      <c r="AE203" s="38"/>
      <c r="AR203" s="230" t="s">
        <v>236</v>
      </c>
      <c r="AT203" s="230" t="s">
        <v>159</v>
      </c>
      <c r="AU203" s="230" t="s">
        <v>82</v>
      </c>
      <c r="AY203" s="17" t="s">
        <v>158</v>
      </c>
      <c r="BE203" s="231">
        <f>IF(N203="základní",J203,0)</f>
        <v>0</v>
      </c>
      <c r="BF203" s="231">
        <f>IF(N203="snížená",J203,0)</f>
        <v>0</v>
      </c>
      <c r="BG203" s="231">
        <f>IF(N203="zákl. přenesená",J203,0)</f>
        <v>0</v>
      </c>
      <c r="BH203" s="231">
        <f>IF(N203="sníž. přenesená",J203,0)</f>
        <v>0</v>
      </c>
      <c r="BI203" s="231">
        <f>IF(N203="nulová",J203,0)</f>
        <v>0</v>
      </c>
      <c r="BJ203" s="17" t="s">
        <v>82</v>
      </c>
      <c r="BK203" s="231">
        <f>ROUND(I203*H203,2)</f>
        <v>0</v>
      </c>
      <c r="BL203" s="17" t="s">
        <v>236</v>
      </c>
      <c r="BM203" s="230" t="s">
        <v>307</v>
      </c>
    </row>
    <row r="204" spans="1:47" s="2" customFormat="1" ht="12">
      <c r="A204" s="38"/>
      <c r="B204" s="39"/>
      <c r="C204" s="40"/>
      <c r="D204" s="232" t="s">
        <v>165</v>
      </c>
      <c r="E204" s="40"/>
      <c r="F204" s="233" t="s">
        <v>308</v>
      </c>
      <c r="G204" s="40"/>
      <c r="H204" s="40"/>
      <c r="I204" s="136"/>
      <c r="J204" s="40"/>
      <c r="K204" s="40"/>
      <c r="L204" s="44"/>
      <c r="M204" s="234"/>
      <c r="N204" s="235"/>
      <c r="O204" s="84"/>
      <c r="P204" s="84"/>
      <c r="Q204" s="84"/>
      <c r="R204" s="84"/>
      <c r="S204" s="84"/>
      <c r="T204" s="85"/>
      <c r="U204" s="38"/>
      <c r="V204" s="38"/>
      <c r="W204" s="38"/>
      <c r="X204" s="38"/>
      <c r="Y204" s="38"/>
      <c r="Z204" s="38"/>
      <c r="AA204" s="38"/>
      <c r="AB204" s="38"/>
      <c r="AC204" s="38"/>
      <c r="AD204" s="38"/>
      <c r="AE204" s="38"/>
      <c r="AT204" s="17" t="s">
        <v>165</v>
      </c>
      <c r="AU204" s="17" t="s">
        <v>82</v>
      </c>
    </row>
    <row r="205" spans="1:51" s="13" customFormat="1" ht="12">
      <c r="A205" s="13"/>
      <c r="B205" s="236"/>
      <c r="C205" s="237"/>
      <c r="D205" s="232" t="s">
        <v>166</v>
      </c>
      <c r="E205" s="238" t="s">
        <v>19</v>
      </c>
      <c r="F205" s="239" t="s">
        <v>2032</v>
      </c>
      <c r="G205" s="237"/>
      <c r="H205" s="240">
        <v>3</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166</v>
      </c>
      <c r="AU205" s="246" t="s">
        <v>82</v>
      </c>
      <c r="AV205" s="13" t="s">
        <v>85</v>
      </c>
      <c r="AW205" s="13" t="s">
        <v>34</v>
      </c>
      <c r="AX205" s="13" t="s">
        <v>82</v>
      </c>
      <c r="AY205" s="246" t="s">
        <v>158</v>
      </c>
    </row>
    <row r="206" spans="1:65" s="2" customFormat="1" ht="21.75" customHeight="1">
      <c r="A206" s="38"/>
      <c r="B206" s="39"/>
      <c r="C206" s="219" t="s">
        <v>356</v>
      </c>
      <c r="D206" s="219" t="s">
        <v>159</v>
      </c>
      <c r="E206" s="220" t="s">
        <v>310</v>
      </c>
      <c r="F206" s="221" t="s">
        <v>311</v>
      </c>
      <c r="G206" s="222" t="s">
        <v>202</v>
      </c>
      <c r="H206" s="223">
        <v>2</v>
      </c>
      <c r="I206" s="224"/>
      <c r="J206" s="225">
        <f>ROUND(I206*H206,2)</f>
        <v>0</v>
      </c>
      <c r="K206" s="221" t="s">
        <v>213</v>
      </c>
      <c r="L206" s="44"/>
      <c r="M206" s="226" t="s">
        <v>19</v>
      </c>
      <c r="N206" s="227" t="s">
        <v>45</v>
      </c>
      <c r="O206" s="84"/>
      <c r="P206" s="228">
        <f>O206*H206</f>
        <v>0</v>
      </c>
      <c r="Q206" s="228">
        <v>0</v>
      </c>
      <c r="R206" s="228">
        <f>Q206*H206</f>
        <v>0</v>
      </c>
      <c r="S206" s="228">
        <v>0</v>
      </c>
      <c r="T206" s="229">
        <f>S206*H206</f>
        <v>0</v>
      </c>
      <c r="U206" s="38"/>
      <c r="V206" s="38"/>
      <c r="W206" s="38"/>
      <c r="X206" s="38"/>
      <c r="Y206" s="38"/>
      <c r="Z206" s="38"/>
      <c r="AA206" s="38"/>
      <c r="AB206" s="38"/>
      <c r="AC206" s="38"/>
      <c r="AD206" s="38"/>
      <c r="AE206" s="38"/>
      <c r="AR206" s="230" t="s">
        <v>236</v>
      </c>
      <c r="AT206" s="230" t="s">
        <v>159</v>
      </c>
      <c r="AU206" s="230" t="s">
        <v>82</v>
      </c>
      <c r="AY206" s="17" t="s">
        <v>158</v>
      </c>
      <c r="BE206" s="231">
        <f>IF(N206="základní",J206,0)</f>
        <v>0</v>
      </c>
      <c r="BF206" s="231">
        <f>IF(N206="snížená",J206,0)</f>
        <v>0</v>
      </c>
      <c r="BG206" s="231">
        <f>IF(N206="zákl. přenesená",J206,0)</f>
        <v>0</v>
      </c>
      <c r="BH206" s="231">
        <f>IF(N206="sníž. přenesená",J206,0)</f>
        <v>0</v>
      </c>
      <c r="BI206" s="231">
        <f>IF(N206="nulová",J206,0)</f>
        <v>0</v>
      </c>
      <c r="BJ206" s="17" t="s">
        <v>82</v>
      </c>
      <c r="BK206" s="231">
        <f>ROUND(I206*H206,2)</f>
        <v>0</v>
      </c>
      <c r="BL206" s="17" t="s">
        <v>236</v>
      </c>
      <c r="BM206" s="230" t="s">
        <v>312</v>
      </c>
    </row>
    <row r="207" spans="1:47" s="2" customFormat="1" ht="12">
      <c r="A207" s="38"/>
      <c r="B207" s="39"/>
      <c r="C207" s="40"/>
      <c r="D207" s="232" t="s">
        <v>165</v>
      </c>
      <c r="E207" s="40"/>
      <c r="F207" s="233" t="s">
        <v>313</v>
      </c>
      <c r="G207" s="40"/>
      <c r="H207" s="40"/>
      <c r="I207" s="136"/>
      <c r="J207" s="40"/>
      <c r="K207" s="40"/>
      <c r="L207" s="44"/>
      <c r="M207" s="234"/>
      <c r="N207" s="235"/>
      <c r="O207" s="84"/>
      <c r="P207" s="84"/>
      <c r="Q207" s="84"/>
      <c r="R207" s="84"/>
      <c r="S207" s="84"/>
      <c r="T207" s="85"/>
      <c r="U207" s="38"/>
      <c r="V207" s="38"/>
      <c r="W207" s="38"/>
      <c r="X207" s="38"/>
      <c r="Y207" s="38"/>
      <c r="Z207" s="38"/>
      <c r="AA207" s="38"/>
      <c r="AB207" s="38"/>
      <c r="AC207" s="38"/>
      <c r="AD207" s="38"/>
      <c r="AE207" s="38"/>
      <c r="AT207" s="17" t="s">
        <v>165</v>
      </c>
      <c r="AU207" s="17" t="s">
        <v>82</v>
      </c>
    </row>
    <row r="208" spans="1:51" s="13" customFormat="1" ht="12">
      <c r="A208" s="13"/>
      <c r="B208" s="236"/>
      <c r="C208" s="237"/>
      <c r="D208" s="232" t="s">
        <v>166</v>
      </c>
      <c r="E208" s="238" t="s">
        <v>19</v>
      </c>
      <c r="F208" s="239" t="s">
        <v>2046</v>
      </c>
      <c r="G208" s="237"/>
      <c r="H208" s="240">
        <v>2</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166</v>
      </c>
      <c r="AU208" s="246" t="s">
        <v>82</v>
      </c>
      <c r="AV208" s="13" t="s">
        <v>85</v>
      </c>
      <c r="AW208" s="13" t="s">
        <v>34</v>
      </c>
      <c r="AX208" s="13" t="s">
        <v>82</v>
      </c>
      <c r="AY208" s="246" t="s">
        <v>158</v>
      </c>
    </row>
    <row r="209" spans="1:65" s="2" customFormat="1" ht="21.75" customHeight="1">
      <c r="A209" s="38"/>
      <c r="B209" s="39"/>
      <c r="C209" s="219" t="s">
        <v>361</v>
      </c>
      <c r="D209" s="219" t="s">
        <v>159</v>
      </c>
      <c r="E209" s="220" t="s">
        <v>1320</v>
      </c>
      <c r="F209" s="221" t="s">
        <v>1321</v>
      </c>
      <c r="G209" s="222" t="s">
        <v>202</v>
      </c>
      <c r="H209" s="223">
        <v>3</v>
      </c>
      <c r="I209" s="224"/>
      <c r="J209" s="225">
        <f>ROUND(I209*H209,2)</f>
        <v>0</v>
      </c>
      <c r="K209" s="221" t="s">
        <v>213</v>
      </c>
      <c r="L209" s="44"/>
      <c r="M209" s="226" t="s">
        <v>19</v>
      </c>
      <c r="N209" s="227" t="s">
        <v>45</v>
      </c>
      <c r="O209" s="84"/>
      <c r="P209" s="228">
        <f>O209*H209</f>
        <v>0</v>
      </c>
      <c r="Q209" s="228">
        <v>0</v>
      </c>
      <c r="R209" s="228">
        <f>Q209*H209</f>
        <v>0</v>
      </c>
      <c r="S209" s="228">
        <v>0</v>
      </c>
      <c r="T209" s="229">
        <f>S209*H209</f>
        <v>0</v>
      </c>
      <c r="U209" s="38"/>
      <c r="V209" s="38"/>
      <c r="W209" s="38"/>
      <c r="X209" s="38"/>
      <c r="Y209" s="38"/>
      <c r="Z209" s="38"/>
      <c r="AA209" s="38"/>
      <c r="AB209" s="38"/>
      <c r="AC209" s="38"/>
      <c r="AD209" s="38"/>
      <c r="AE209" s="38"/>
      <c r="AR209" s="230" t="s">
        <v>236</v>
      </c>
      <c r="AT209" s="230" t="s">
        <v>159</v>
      </c>
      <c r="AU209" s="230" t="s">
        <v>82</v>
      </c>
      <c r="AY209" s="17" t="s">
        <v>158</v>
      </c>
      <c r="BE209" s="231">
        <f>IF(N209="základní",J209,0)</f>
        <v>0</v>
      </c>
      <c r="BF209" s="231">
        <f>IF(N209="snížená",J209,0)</f>
        <v>0</v>
      </c>
      <c r="BG209" s="231">
        <f>IF(N209="zákl. přenesená",J209,0)</f>
        <v>0</v>
      </c>
      <c r="BH209" s="231">
        <f>IF(N209="sníž. přenesená",J209,0)</f>
        <v>0</v>
      </c>
      <c r="BI209" s="231">
        <f>IF(N209="nulová",J209,0)</f>
        <v>0</v>
      </c>
      <c r="BJ209" s="17" t="s">
        <v>82</v>
      </c>
      <c r="BK209" s="231">
        <f>ROUND(I209*H209,2)</f>
        <v>0</v>
      </c>
      <c r="BL209" s="17" t="s">
        <v>236</v>
      </c>
      <c r="BM209" s="230" t="s">
        <v>1322</v>
      </c>
    </row>
    <row r="210" spans="1:47" s="2" customFormat="1" ht="12">
      <c r="A210" s="38"/>
      <c r="B210" s="39"/>
      <c r="C210" s="40"/>
      <c r="D210" s="232" t="s">
        <v>165</v>
      </c>
      <c r="E210" s="40"/>
      <c r="F210" s="233" t="s">
        <v>1323</v>
      </c>
      <c r="G210" s="40"/>
      <c r="H210" s="40"/>
      <c r="I210" s="136"/>
      <c r="J210" s="40"/>
      <c r="K210" s="40"/>
      <c r="L210" s="44"/>
      <c r="M210" s="234"/>
      <c r="N210" s="235"/>
      <c r="O210" s="84"/>
      <c r="P210" s="84"/>
      <c r="Q210" s="84"/>
      <c r="R210" s="84"/>
      <c r="S210" s="84"/>
      <c r="T210" s="85"/>
      <c r="U210" s="38"/>
      <c r="V210" s="38"/>
      <c r="W210" s="38"/>
      <c r="X210" s="38"/>
      <c r="Y210" s="38"/>
      <c r="Z210" s="38"/>
      <c r="AA210" s="38"/>
      <c r="AB210" s="38"/>
      <c r="AC210" s="38"/>
      <c r="AD210" s="38"/>
      <c r="AE210" s="38"/>
      <c r="AT210" s="17" t="s">
        <v>165</v>
      </c>
      <c r="AU210" s="17" t="s">
        <v>82</v>
      </c>
    </row>
    <row r="211" spans="1:51" s="13" customFormat="1" ht="12">
      <c r="A211" s="13"/>
      <c r="B211" s="236"/>
      <c r="C211" s="237"/>
      <c r="D211" s="232" t="s">
        <v>166</v>
      </c>
      <c r="E211" s="238" t="s">
        <v>19</v>
      </c>
      <c r="F211" s="239" t="s">
        <v>2032</v>
      </c>
      <c r="G211" s="237"/>
      <c r="H211" s="240">
        <v>3</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166</v>
      </c>
      <c r="AU211" s="246" t="s">
        <v>82</v>
      </c>
      <c r="AV211" s="13" t="s">
        <v>85</v>
      </c>
      <c r="AW211" s="13" t="s">
        <v>34</v>
      </c>
      <c r="AX211" s="13" t="s">
        <v>82</v>
      </c>
      <c r="AY211" s="246" t="s">
        <v>158</v>
      </c>
    </row>
    <row r="212" spans="1:65" s="2" customFormat="1" ht="21.75" customHeight="1">
      <c r="A212" s="38"/>
      <c r="B212" s="39"/>
      <c r="C212" s="219" t="s">
        <v>366</v>
      </c>
      <c r="D212" s="219" t="s">
        <v>159</v>
      </c>
      <c r="E212" s="220" t="s">
        <v>315</v>
      </c>
      <c r="F212" s="221" t="s">
        <v>316</v>
      </c>
      <c r="G212" s="222" t="s">
        <v>202</v>
      </c>
      <c r="H212" s="223">
        <v>32</v>
      </c>
      <c r="I212" s="224"/>
      <c r="J212" s="225">
        <f>ROUND(I212*H212,2)</f>
        <v>0</v>
      </c>
      <c r="K212" s="221" t="s">
        <v>213</v>
      </c>
      <c r="L212" s="44"/>
      <c r="M212" s="226" t="s">
        <v>19</v>
      </c>
      <c r="N212" s="227" t="s">
        <v>45</v>
      </c>
      <c r="O212" s="84"/>
      <c r="P212" s="228">
        <f>O212*H212</f>
        <v>0</v>
      </c>
      <c r="Q212" s="228">
        <v>0</v>
      </c>
      <c r="R212" s="228">
        <f>Q212*H212</f>
        <v>0</v>
      </c>
      <c r="S212" s="228">
        <v>0</v>
      </c>
      <c r="T212" s="229">
        <f>S212*H212</f>
        <v>0</v>
      </c>
      <c r="U212" s="38"/>
      <c r="V212" s="38"/>
      <c r="W212" s="38"/>
      <c r="X212" s="38"/>
      <c r="Y212" s="38"/>
      <c r="Z212" s="38"/>
      <c r="AA212" s="38"/>
      <c r="AB212" s="38"/>
      <c r="AC212" s="38"/>
      <c r="AD212" s="38"/>
      <c r="AE212" s="38"/>
      <c r="AR212" s="230" t="s">
        <v>236</v>
      </c>
      <c r="AT212" s="230" t="s">
        <v>159</v>
      </c>
      <c r="AU212" s="230" t="s">
        <v>82</v>
      </c>
      <c r="AY212" s="17" t="s">
        <v>158</v>
      </c>
      <c r="BE212" s="231">
        <f>IF(N212="základní",J212,0)</f>
        <v>0</v>
      </c>
      <c r="BF212" s="231">
        <f>IF(N212="snížená",J212,0)</f>
        <v>0</v>
      </c>
      <c r="BG212" s="231">
        <f>IF(N212="zákl. přenesená",J212,0)</f>
        <v>0</v>
      </c>
      <c r="BH212" s="231">
        <f>IF(N212="sníž. přenesená",J212,0)</f>
        <v>0</v>
      </c>
      <c r="BI212" s="231">
        <f>IF(N212="nulová",J212,0)</f>
        <v>0</v>
      </c>
      <c r="BJ212" s="17" t="s">
        <v>82</v>
      </c>
      <c r="BK212" s="231">
        <f>ROUND(I212*H212,2)</f>
        <v>0</v>
      </c>
      <c r="BL212" s="17" t="s">
        <v>236</v>
      </c>
      <c r="BM212" s="230" t="s">
        <v>317</v>
      </c>
    </row>
    <row r="213" spans="1:47" s="2" customFormat="1" ht="12">
      <c r="A213" s="38"/>
      <c r="B213" s="39"/>
      <c r="C213" s="40"/>
      <c r="D213" s="232" t="s">
        <v>165</v>
      </c>
      <c r="E213" s="40"/>
      <c r="F213" s="233" t="s">
        <v>316</v>
      </c>
      <c r="G213" s="40"/>
      <c r="H213" s="40"/>
      <c r="I213" s="136"/>
      <c r="J213" s="40"/>
      <c r="K213" s="40"/>
      <c r="L213" s="44"/>
      <c r="M213" s="234"/>
      <c r="N213" s="235"/>
      <c r="O213" s="84"/>
      <c r="P213" s="84"/>
      <c r="Q213" s="84"/>
      <c r="R213" s="84"/>
      <c r="S213" s="84"/>
      <c r="T213" s="85"/>
      <c r="U213" s="38"/>
      <c r="V213" s="38"/>
      <c r="W213" s="38"/>
      <c r="X213" s="38"/>
      <c r="Y213" s="38"/>
      <c r="Z213" s="38"/>
      <c r="AA213" s="38"/>
      <c r="AB213" s="38"/>
      <c r="AC213" s="38"/>
      <c r="AD213" s="38"/>
      <c r="AE213" s="38"/>
      <c r="AT213" s="17" t="s">
        <v>165</v>
      </c>
      <c r="AU213" s="17" t="s">
        <v>82</v>
      </c>
    </row>
    <row r="214" spans="1:51" s="13" customFormat="1" ht="12">
      <c r="A214" s="13"/>
      <c r="B214" s="236"/>
      <c r="C214" s="237"/>
      <c r="D214" s="232" t="s">
        <v>166</v>
      </c>
      <c r="E214" s="238" t="s">
        <v>19</v>
      </c>
      <c r="F214" s="239" t="s">
        <v>2055</v>
      </c>
      <c r="G214" s="237"/>
      <c r="H214" s="240">
        <v>32</v>
      </c>
      <c r="I214" s="241"/>
      <c r="J214" s="237"/>
      <c r="K214" s="237"/>
      <c r="L214" s="242"/>
      <c r="M214" s="243"/>
      <c r="N214" s="244"/>
      <c r="O214" s="244"/>
      <c r="P214" s="244"/>
      <c r="Q214" s="244"/>
      <c r="R214" s="244"/>
      <c r="S214" s="244"/>
      <c r="T214" s="245"/>
      <c r="U214" s="13"/>
      <c r="V214" s="13"/>
      <c r="W214" s="13"/>
      <c r="X214" s="13"/>
      <c r="Y214" s="13"/>
      <c r="Z214" s="13"/>
      <c r="AA214" s="13"/>
      <c r="AB214" s="13"/>
      <c r="AC214" s="13"/>
      <c r="AD214" s="13"/>
      <c r="AE214" s="13"/>
      <c r="AT214" s="246" t="s">
        <v>166</v>
      </c>
      <c r="AU214" s="246" t="s">
        <v>82</v>
      </c>
      <c r="AV214" s="13" t="s">
        <v>85</v>
      </c>
      <c r="AW214" s="13" t="s">
        <v>34</v>
      </c>
      <c r="AX214" s="13" t="s">
        <v>82</v>
      </c>
      <c r="AY214" s="246" t="s">
        <v>158</v>
      </c>
    </row>
    <row r="215" spans="1:65" s="2" customFormat="1" ht="21.75" customHeight="1">
      <c r="A215" s="38"/>
      <c r="B215" s="39"/>
      <c r="C215" s="219" t="s">
        <v>372</v>
      </c>
      <c r="D215" s="219" t="s">
        <v>159</v>
      </c>
      <c r="E215" s="220" t="s">
        <v>320</v>
      </c>
      <c r="F215" s="221" t="s">
        <v>321</v>
      </c>
      <c r="G215" s="222" t="s">
        <v>202</v>
      </c>
      <c r="H215" s="223">
        <v>10</v>
      </c>
      <c r="I215" s="224"/>
      <c r="J215" s="225">
        <f>ROUND(I215*H215,2)</f>
        <v>0</v>
      </c>
      <c r="K215" s="221" t="s">
        <v>213</v>
      </c>
      <c r="L215" s="44"/>
      <c r="M215" s="226" t="s">
        <v>19</v>
      </c>
      <c r="N215" s="227" t="s">
        <v>45</v>
      </c>
      <c r="O215" s="84"/>
      <c r="P215" s="228">
        <f>O215*H215</f>
        <v>0</v>
      </c>
      <c r="Q215" s="228">
        <v>0</v>
      </c>
      <c r="R215" s="228">
        <f>Q215*H215</f>
        <v>0</v>
      </c>
      <c r="S215" s="228">
        <v>0</v>
      </c>
      <c r="T215" s="229">
        <f>S215*H215</f>
        <v>0</v>
      </c>
      <c r="U215" s="38"/>
      <c r="V215" s="38"/>
      <c r="W215" s="38"/>
      <c r="X215" s="38"/>
      <c r="Y215" s="38"/>
      <c r="Z215" s="38"/>
      <c r="AA215" s="38"/>
      <c r="AB215" s="38"/>
      <c r="AC215" s="38"/>
      <c r="AD215" s="38"/>
      <c r="AE215" s="38"/>
      <c r="AR215" s="230" t="s">
        <v>236</v>
      </c>
      <c r="AT215" s="230" t="s">
        <v>159</v>
      </c>
      <c r="AU215" s="230" t="s">
        <v>82</v>
      </c>
      <c r="AY215" s="17" t="s">
        <v>158</v>
      </c>
      <c r="BE215" s="231">
        <f>IF(N215="základní",J215,0)</f>
        <v>0</v>
      </c>
      <c r="BF215" s="231">
        <f>IF(N215="snížená",J215,0)</f>
        <v>0</v>
      </c>
      <c r="BG215" s="231">
        <f>IF(N215="zákl. přenesená",J215,0)</f>
        <v>0</v>
      </c>
      <c r="BH215" s="231">
        <f>IF(N215="sníž. přenesená",J215,0)</f>
        <v>0</v>
      </c>
      <c r="BI215" s="231">
        <f>IF(N215="nulová",J215,0)</f>
        <v>0</v>
      </c>
      <c r="BJ215" s="17" t="s">
        <v>82</v>
      </c>
      <c r="BK215" s="231">
        <f>ROUND(I215*H215,2)</f>
        <v>0</v>
      </c>
      <c r="BL215" s="17" t="s">
        <v>236</v>
      </c>
      <c r="BM215" s="230" t="s">
        <v>322</v>
      </c>
    </row>
    <row r="216" spans="1:47" s="2" customFormat="1" ht="12">
      <c r="A216" s="38"/>
      <c r="B216" s="39"/>
      <c r="C216" s="40"/>
      <c r="D216" s="232" t="s">
        <v>165</v>
      </c>
      <c r="E216" s="40"/>
      <c r="F216" s="233" t="s">
        <v>321</v>
      </c>
      <c r="G216" s="40"/>
      <c r="H216" s="40"/>
      <c r="I216" s="136"/>
      <c r="J216" s="40"/>
      <c r="K216" s="40"/>
      <c r="L216" s="44"/>
      <c r="M216" s="234"/>
      <c r="N216" s="235"/>
      <c r="O216" s="84"/>
      <c r="P216" s="84"/>
      <c r="Q216" s="84"/>
      <c r="R216" s="84"/>
      <c r="S216" s="84"/>
      <c r="T216" s="85"/>
      <c r="U216" s="38"/>
      <c r="V216" s="38"/>
      <c r="W216" s="38"/>
      <c r="X216" s="38"/>
      <c r="Y216" s="38"/>
      <c r="Z216" s="38"/>
      <c r="AA216" s="38"/>
      <c r="AB216" s="38"/>
      <c r="AC216" s="38"/>
      <c r="AD216" s="38"/>
      <c r="AE216" s="38"/>
      <c r="AT216" s="17" t="s">
        <v>165</v>
      </c>
      <c r="AU216" s="17" t="s">
        <v>82</v>
      </c>
    </row>
    <row r="217" spans="1:51" s="13" customFormat="1" ht="12">
      <c r="A217" s="13"/>
      <c r="B217" s="236"/>
      <c r="C217" s="237"/>
      <c r="D217" s="232" t="s">
        <v>166</v>
      </c>
      <c r="E217" s="238" t="s">
        <v>19</v>
      </c>
      <c r="F217" s="239" t="s">
        <v>2056</v>
      </c>
      <c r="G217" s="237"/>
      <c r="H217" s="240">
        <v>10</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166</v>
      </c>
      <c r="AU217" s="246" t="s">
        <v>82</v>
      </c>
      <c r="AV217" s="13" t="s">
        <v>85</v>
      </c>
      <c r="AW217" s="13" t="s">
        <v>34</v>
      </c>
      <c r="AX217" s="13" t="s">
        <v>82</v>
      </c>
      <c r="AY217" s="246" t="s">
        <v>158</v>
      </c>
    </row>
    <row r="218" spans="1:65" s="2" customFormat="1" ht="21.75" customHeight="1">
      <c r="A218" s="38"/>
      <c r="B218" s="39"/>
      <c r="C218" s="219" t="s">
        <v>377</v>
      </c>
      <c r="D218" s="219" t="s">
        <v>159</v>
      </c>
      <c r="E218" s="220" t="s">
        <v>325</v>
      </c>
      <c r="F218" s="221" t="s">
        <v>326</v>
      </c>
      <c r="G218" s="222" t="s">
        <v>202</v>
      </c>
      <c r="H218" s="223">
        <v>10</v>
      </c>
      <c r="I218" s="224"/>
      <c r="J218" s="225">
        <f>ROUND(I218*H218,2)</f>
        <v>0</v>
      </c>
      <c r="K218" s="221" t="s">
        <v>213</v>
      </c>
      <c r="L218" s="44"/>
      <c r="M218" s="226" t="s">
        <v>19</v>
      </c>
      <c r="N218" s="227" t="s">
        <v>45</v>
      </c>
      <c r="O218" s="84"/>
      <c r="P218" s="228">
        <f>O218*H218</f>
        <v>0</v>
      </c>
      <c r="Q218" s="228">
        <v>0</v>
      </c>
      <c r="R218" s="228">
        <f>Q218*H218</f>
        <v>0</v>
      </c>
      <c r="S218" s="228">
        <v>0</v>
      </c>
      <c r="T218" s="229">
        <f>S218*H218</f>
        <v>0</v>
      </c>
      <c r="U218" s="38"/>
      <c r="V218" s="38"/>
      <c r="W218" s="38"/>
      <c r="X218" s="38"/>
      <c r="Y218" s="38"/>
      <c r="Z218" s="38"/>
      <c r="AA218" s="38"/>
      <c r="AB218" s="38"/>
      <c r="AC218" s="38"/>
      <c r="AD218" s="38"/>
      <c r="AE218" s="38"/>
      <c r="AR218" s="230" t="s">
        <v>236</v>
      </c>
      <c r="AT218" s="230" t="s">
        <v>159</v>
      </c>
      <c r="AU218" s="230" t="s">
        <v>82</v>
      </c>
      <c r="AY218" s="17" t="s">
        <v>158</v>
      </c>
      <c r="BE218" s="231">
        <f>IF(N218="základní",J218,0)</f>
        <v>0</v>
      </c>
      <c r="BF218" s="231">
        <f>IF(N218="snížená",J218,0)</f>
        <v>0</v>
      </c>
      <c r="BG218" s="231">
        <f>IF(N218="zákl. přenesená",J218,0)</f>
        <v>0</v>
      </c>
      <c r="BH218" s="231">
        <f>IF(N218="sníž. přenesená",J218,0)</f>
        <v>0</v>
      </c>
      <c r="BI218" s="231">
        <f>IF(N218="nulová",J218,0)</f>
        <v>0</v>
      </c>
      <c r="BJ218" s="17" t="s">
        <v>82</v>
      </c>
      <c r="BK218" s="231">
        <f>ROUND(I218*H218,2)</f>
        <v>0</v>
      </c>
      <c r="BL218" s="17" t="s">
        <v>236</v>
      </c>
      <c r="BM218" s="230" t="s">
        <v>327</v>
      </c>
    </row>
    <row r="219" spans="1:47" s="2" customFormat="1" ht="12">
      <c r="A219" s="38"/>
      <c r="B219" s="39"/>
      <c r="C219" s="40"/>
      <c r="D219" s="232" t="s">
        <v>165</v>
      </c>
      <c r="E219" s="40"/>
      <c r="F219" s="233" t="s">
        <v>326</v>
      </c>
      <c r="G219" s="40"/>
      <c r="H219" s="40"/>
      <c r="I219" s="136"/>
      <c r="J219" s="40"/>
      <c r="K219" s="40"/>
      <c r="L219" s="44"/>
      <c r="M219" s="234"/>
      <c r="N219" s="235"/>
      <c r="O219" s="84"/>
      <c r="P219" s="84"/>
      <c r="Q219" s="84"/>
      <c r="R219" s="84"/>
      <c r="S219" s="84"/>
      <c r="T219" s="85"/>
      <c r="U219" s="38"/>
      <c r="V219" s="38"/>
      <c r="W219" s="38"/>
      <c r="X219" s="38"/>
      <c r="Y219" s="38"/>
      <c r="Z219" s="38"/>
      <c r="AA219" s="38"/>
      <c r="AB219" s="38"/>
      <c r="AC219" s="38"/>
      <c r="AD219" s="38"/>
      <c r="AE219" s="38"/>
      <c r="AT219" s="17" t="s">
        <v>165</v>
      </c>
      <c r="AU219" s="17" t="s">
        <v>82</v>
      </c>
    </row>
    <row r="220" spans="1:65" s="2" customFormat="1" ht="21.75" customHeight="1">
      <c r="A220" s="38"/>
      <c r="B220" s="39"/>
      <c r="C220" s="259" t="s">
        <v>382</v>
      </c>
      <c r="D220" s="259" t="s">
        <v>199</v>
      </c>
      <c r="E220" s="260" t="s">
        <v>329</v>
      </c>
      <c r="F220" s="261" t="s">
        <v>330</v>
      </c>
      <c r="G220" s="262" t="s">
        <v>202</v>
      </c>
      <c r="H220" s="263">
        <v>10</v>
      </c>
      <c r="I220" s="264"/>
      <c r="J220" s="265">
        <f>ROUND(I220*H220,2)</f>
        <v>0</v>
      </c>
      <c r="K220" s="261" t="s">
        <v>213</v>
      </c>
      <c r="L220" s="266"/>
      <c r="M220" s="267" t="s">
        <v>19</v>
      </c>
      <c r="N220" s="268" t="s">
        <v>45</v>
      </c>
      <c r="O220" s="84"/>
      <c r="P220" s="228">
        <f>O220*H220</f>
        <v>0</v>
      </c>
      <c r="Q220" s="228">
        <v>0.0037</v>
      </c>
      <c r="R220" s="228">
        <f>Q220*H220</f>
        <v>0.037000000000000005</v>
      </c>
      <c r="S220" s="228">
        <v>0</v>
      </c>
      <c r="T220" s="229">
        <f>S220*H220</f>
        <v>0</v>
      </c>
      <c r="U220" s="38"/>
      <c r="V220" s="38"/>
      <c r="W220" s="38"/>
      <c r="X220" s="38"/>
      <c r="Y220" s="38"/>
      <c r="Z220" s="38"/>
      <c r="AA220" s="38"/>
      <c r="AB220" s="38"/>
      <c r="AC220" s="38"/>
      <c r="AD220" s="38"/>
      <c r="AE220" s="38"/>
      <c r="AR220" s="230" t="s">
        <v>241</v>
      </c>
      <c r="AT220" s="230" t="s">
        <v>199</v>
      </c>
      <c r="AU220" s="230" t="s">
        <v>82</v>
      </c>
      <c r="AY220" s="17" t="s">
        <v>158</v>
      </c>
      <c r="BE220" s="231">
        <f>IF(N220="základní",J220,0)</f>
        <v>0</v>
      </c>
      <c r="BF220" s="231">
        <f>IF(N220="snížená",J220,0)</f>
        <v>0</v>
      </c>
      <c r="BG220" s="231">
        <f>IF(N220="zákl. přenesená",J220,0)</f>
        <v>0</v>
      </c>
      <c r="BH220" s="231">
        <f>IF(N220="sníž. přenesená",J220,0)</f>
        <v>0</v>
      </c>
      <c r="BI220" s="231">
        <f>IF(N220="nulová",J220,0)</f>
        <v>0</v>
      </c>
      <c r="BJ220" s="17" t="s">
        <v>82</v>
      </c>
      <c r="BK220" s="231">
        <f>ROUND(I220*H220,2)</f>
        <v>0</v>
      </c>
      <c r="BL220" s="17" t="s">
        <v>236</v>
      </c>
      <c r="BM220" s="230" t="s">
        <v>331</v>
      </c>
    </row>
    <row r="221" spans="1:47" s="2" customFormat="1" ht="12">
      <c r="A221" s="38"/>
      <c r="B221" s="39"/>
      <c r="C221" s="40"/>
      <c r="D221" s="232" t="s">
        <v>165</v>
      </c>
      <c r="E221" s="40"/>
      <c r="F221" s="233" t="s">
        <v>330</v>
      </c>
      <c r="G221" s="40"/>
      <c r="H221" s="40"/>
      <c r="I221" s="136"/>
      <c r="J221" s="40"/>
      <c r="K221" s="40"/>
      <c r="L221" s="44"/>
      <c r="M221" s="234"/>
      <c r="N221" s="235"/>
      <c r="O221" s="84"/>
      <c r="P221" s="84"/>
      <c r="Q221" s="84"/>
      <c r="R221" s="84"/>
      <c r="S221" s="84"/>
      <c r="T221" s="85"/>
      <c r="U221" s="38"/>
      <c r="V221" s="38"/>
      <c r="W221" s="38"/>
      <c r="X221" s="38"/>
      <c r="Y221" s="38"/>
      <c r="Z221" s="38"/>
      <c r="AA221" s="38"/>
      <c r="AB221" s="38"/>
      <c r="AC221" s="38"/>
      <c r="AD221" s="38"/>
      <c r="AE221" s="38"/>
      <c r="AT221" s="17" t="s">
        <v>165</v>
      </c>
      <c r="AU221" s="17" t="s">
        <v>82</v>
      </c>
    </row>
    <row r="222" spans="1:51" s="13" customFormat="1" ht="12">
      <c r="A222" s="13"/>
      <c r="B222" s="236"/>
      <c r="C222" s="237"/>
      <c r="D222" s="232" t="s">
        <v>166</v>
      </c>
      <c r="E222" s="238" t="s">
        <v>19</v>
      </c>
      <c r="F222" s="239" t="s">
        <v>2056</v>
      </c>
      <c r="G222" s="237"/>
      <c r="H222" s="240">
        <v>10</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166</v>
      </c>
      <c r="AU222" s="246" t="s">
        <v>82</v>
      </c>
      <c r="AV222" s="13" t="s">
        <v>85</v>
      </c>
      <c r="AW222" s="13" t="s">
        <v>34</v>
      </c>
      <c r="AX222" s="13" t="s">
        <v>82</v>
      </c>
      <c r="AY222" s="246" t="s">
        <v>158</v>
      </c>
    </row>
    <row r="223" spans="1:65" s="2" customFormat="1" ht="33" customHeight="1">
      <c r="A223" s="38"/>
      <c r="B223" s="39"/>
      <c r="C223" s="219" t="s">
        <v>387</v>
      </c>
      <c r="D223" s="219" t="s">
        <v>159</v>
      </c>
      <c r="E223" s="220" t="s">
        <v>333</v>
      </c>
      <c r="F223" s="221" t="s">
        <v>334</v>
      </c>
      <c r="G223" s="222" t="s">
        <v>162</v>
      </c>
      <c r="H223" s="223">
        <v>300</v>
      </c>
      <c r="I223" s="224"/>
      <c r="J223" s="225">
        <f>ROUND(I223*H223,2)</f>
        <v>0</v>
      </c>
      <c r="K223" s="221" t="s">
        <v>213</v>
      </c>
      <c r="L223" s="44"/>
      <c r="M223" s="226" t="s">
        <v>19</v>
      </c>
      <c r="N223" s="227" t="s">
        <v>45</v>
      </c>
      <c r="O223" s="84"/>
      <c r="P223" s="228">
        <f>O223*H223</f>
        <v>0</v>
      </c>
      <c r="Q223" s="228">
        <v>0</v>
      </c>
      <c r="R223" s="228">
        <f>Q223*H223</f>
        <v>0</v>
      </c>
      <c r="S223" s="228">
        <v>0</v>
      </c>
      <c r="T223" s="229">
        <f>S223*H223</f>
        <v>0</v>
      </c>
      <c r="U223" s="38"/>
      <c r="V223" s="38"/>
      <c r="W223" s="38"/>
      <c r="X223" s="38"/>
      <c r="Y223" s="38"/>
      <c r="Z223" s="38"/>
      <c r="AA223" s="38"/>
      <c r="AB223" s="38"/>
      <c r="AC223" s="38"/>
      <c r="AD223" s="38"/>
      <c r="AE223" s="38"/>
      <c r="AR223" s="230" t="s">
        <v>236</v>
      </c>
      <c r="AT223" s="230" t="s">
        <v>159</v>
      </c>
      <c r="AU223" s="230" t="s">
        <v>82</v>
      </c>
      <c r="AY223" s="17" t="s">
        <v>158</v>
      </c>
      <c r="BE223" s="231">
        <f>IF(N223="základní",J223,0)</f>
        <v>0</v>
      </c>
      <c r="BF223" s="231">
        <f>IF(N223="snížená",J223,0)</f>
        <v>0</v>
      </c>
      <c r="BG223" s="231">
        <f>IF(N223="zákl. přenesená",J223,0)</f>
        <v>0</v>
      </c>
      <c r="BH223" s="231">
        <f>IF(N223="sníž. přenesená",J223,0)</f>
        <v>0</v>
      </c>
      <c r="BI223" s="231">
        <f>IF(N223="nulová",J223,0)</f>
        <v>0</v>
      </c>
      <c r="BJ223" s="17" t="s">
        <v>82</v>
      </c>
      <c r="BK223" s="231">
        <f>ROUND(I223*H223,2)</f>
        <v>0</v>
      </c>
      <c r="BL223" s="17" t="s">
        <v>236</v>
      </c>
      <c r="BM223" s="230" t="s">
        <v>335</v>
      </c>
    </row>
    <row r="224" spans="1:47" s="2" customFormat="1" ht="12">
      <c r="A224" s="38"/>
      <c r="B224" s="39"/>
      <c r="C224" s="40"/>
      <c r="D224" s="232" t="s">
        <v>165</v>
      </c>
      <c r="E224" s="40"/>
      <c r="F224" s="233" t="s">
        <v>334</v>
      </c>
      <c r="G224" s="40"/>
      <c r="H224" s="40"/>
      <c r="I224" s="136"/>
      <c r="J224" s="40"/>
      <c r="K224" s="40"/>
      <c r="L224" s="44"/>
      <c r="M224" s="234"/>
      <c r="N224" s="235"/>
      <c r="O224" s="84"/>
      <c r="P224" s="84"/>
      <c r="Q224" s="84"/>
      <c r="R224" s="84"/>
      <c r="S224" s="84"/>
      <c r="T224" s="85"/>
      <c r="U224" s="38"/>
      <c r="V224" s="38"/>
      <c r="W224" s="38"/>
      <c r="X224" s="38"/>
      <c r="Y224" s="38"/>
      <c r="Z224" s="38"/>
      <c r="AA224" s="38"/>
      <c r="AB224" s="38"/>
      <c r="AC224" s="38"/>
      <c r="AD224" s="38"/>
      <c r="AE224" s="38"/>
      <c r="AT224" s="17" t="s">
        <v>165</v>
      </c>
      <c r="AU224" s="17" t="s">
        <v>82</v>
      </c>
    </row>
    <row r="225" spans="1:65" s="2" customFormat="1" ht="16.5" customHeight="1">
      <c r="A225" s="38"/>
      <c r="B225" s="39"/>
      <c r="C225" s="259" t="s">
        <v>392</v>
      </c>
      <c r="D225" s="259" t="s">
        <v>199</v>
      </c>
      <c r="E225" s="260" t="s">
        <v>337</v>
      </c>
      <c r="F225" s="261" t="s">
        <v>338</v>
      </c>
      <c r="G225" s="262" t="s">
        <v>162</v>
      </c>
      <c r="H225" s="263">
        <v>345</v>
      </c>
      <c r="I225" s="264"/>
      <c r="J225" s="265">
        <f>ROUND(I225*H225,2)</f>
        <v>0</v>
      </c>
      <c r="K225" s="261" t="s">
        <v>19</v>
      </c>
      <c r="L225" s="266"/>
      <c r="M225" s="267" t="s">
        <v>19</v>
      </c>
      <c r="N225" s="268" t="s">
        <v>45</v>
      </c>
      <c r="O225" s="84"/>
      <c r="P225" s="228">
        <f>O225*H225</f>
        <v>0</v>
      </c>
      <c r="Q225" s="228">
        <v>0.00013</v>
      </c>
      <c r="R225" s="228">
        <f>Q225*H225</f>
        <v>0.044849999999999994</v>
      </c>
      <c r="S225" s="228">
        <v>0</v>
      </c>
      <c r="T225" s="229">
        <f>S225*H225</f>
        <v>0</v>
      </c>
      <c r="U225" s="38"/>
      <c r="V225" s="38"/>
      <c r="W225" s="38"/>
      <c r="X225" s="38"/>
      <c r="Y225" s="38"/>
      <c r="Z225" s="38"/>
      <c r="AA225" s="38"/>
      <c r="AB225" s="38"/>
      <c r="AC225" s="38"/>
      <c r="AD225" s="38"/>
      <c r="AE225" s="38"/>
      <c r="AR225" s="230" t="s">
        <v>241</v>
      </c>
      <c r="AT225" s="230" t="s">
        <v>199</v>
      </c>
      <c r="AU225" s="230" t="s">
        <v>82</v>
      </c>
      <c r="AY225" s="17" t="s">
        <v>158</v>
      </c>
      <c r="BE225" s="231">
        <f>IF(N225="základní",J225,0)</f>
        <v>0</v>
      </c>
      <c r="BF225" s="231">
        <f>IF(N225="snížená",J225,0)</f>
        <v>0</v>
      </c>
      <c r="BG225" s="231">
        <f>IF(N225="zákl. přenesená",J225,0)</f>
        <v>0</v>
      </c>
      <c r="BH225" s="231">
        <f>IF(N225="sníž. přenesená",J225,0)</f>
        <v>0</v>
      </c>
      <c r="BI225" s="231">
        <f>IF(N225="nulová",J225,0)</f>
        <v>0</v>
      </c>
      <c r="BJ225" s="17" t="s">
        <v>82</v>
      </c>
      <c r="BK225" s="231">
        <f>ROUND(I225*H225,2)</f>
        <v>0</v>
      </c>
      <c r="BL225" s="17" t="s">
        <v>236</v>
      </c>
      <c r="BM225" s="230" t="s">
        <v>339</v>
      </c>
    </row>
    <row r="226" spans="1:47" s="2" customFormat="1" ht="12">
      <c r="A226" s="38"/>
      <c r="B226" s="39"/>
      <c r="C226" s="40"/>
      <c r="D226" s="232" t="s">
        <v>165</v>
      </c>
      <c r="E226" s="40"/>
      <c r="F226" s="233" t="s">
        <v>338</v>
      </c>
      <c r="G226" s="40"/>
      <c r="H226" s="40"/>
      <c r="I226" s="136"/>
      <c r="J226" s="40"/>
      <c r="K226" s="40"/>
      <c r="L226" s="44"/>
      <c r="M226" s="234"/>
      <c r="N226" s="235"/>
      <c r="O226" s="84"/>
      <c r="P226" s="84"/>
      <c r="Q226" s="84"/>
      <c r="R226" s="84"/>
      <c r="S226" s="84"/>
      <c r="T226" s="85"/>
      <c r="U226" s="38"/>
      <c r="V226" s="38"/>
      <c r="W226" s="38"/>
      <c r="X226" s="38"/>
      <c r="Y226" s="38"/>
      <c r="Z226" s="38"/>
      <c r="AA226" s="38"/>
      <c r="AB226" s="38"/>
      <c r="AC226" s="38"/>
      <c r="AD226" s="38"/>
      <c r="AE226" s="38"/>
      <c r="AT226" s="17" t="s">
        <v>165</v>
      </c>
      <c r="AU226" s="17" t="s">
        <v>82</v>
      </c>
    </row>
    <row r="227" spans="1:51" s="13" customFormat="1" ht="12">
      <c r="A227" s="13"/>
      <c r="B227" s="236"/>
      <c r="C227" s="237"/>
      <c r="D227" s="232" t="s">
        <v>166</v>
      </c>
      <c r="E227" s="238" t="s">
        <v>19</v>
      </c>
      <c r="F227" s="239" t="s">
        <v>2057</v>
      </c>
      <c r="G227" s="237"/>
      <c r="H227" s="240">
        <v>300</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166</v>
      </c>
      <c r="AU227" s="246" t="s">
        <v>82</v>
      </c>
      <c r="AV227" s="13" t="s">
        <v>85</v>
      </c>
      <c r="AW227" s="13" t="s">
        <v>34</v>
      </c>
      <c r="AX227" s="13" t="s">
        <v>82</v>
      </c>
      <c r="AY227" s="246" t="s">
        <v>158</v>
      </c>
    </row>
    <row r="228" spans="1:51" s="13" customFormat="1" ht="12">
      <c r="A228" s="13"/>
      <c r="B228" s="236"/>
      <c r="C228" s="237"/>
      <c r="D228" s="232" t="s">
        <v>166</v>
      </c>
      <c r="E228" s="237"/>
      <c r="F228" s="239" t="s">
        <v>1329</v>
      </c>
      <c r="G228" s="237"/>
      <c r="H228" s="240">
        <v>345</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166</v>
      </c>
      <c r="AU228" s="246" t="s">
        <v>82</v>
      </c>
      <c r="AV228" s="13" t="s">
        <v>85</v>
      </c>
      <c r="AW228" s="13" t="s">
        <v>4</v>
      </c>
      <c r="AX228" s="13" t="s">
        <v>82</v>
      </c>
      <c r="AY228" s="246" t="s">
        <v>158</v>
      </c>
    </row>
    <row r="229" spans="1:65" s="2" customFormat="1" ht="21.75" customHeight="1">
      <c r="A229" s="38"/>
      <c r="B229" s="39"/>
      <c r="C229" s="219" t="s">
        <v>397</v>
      </c>
      <c r="D229" s="219" t="s">
        <v>159</v>
      </c>
      <c r="E229" s="220" t="s">
        <v>342</v>
      </c>
      <c r="F229" s="221" t="s">
        <v>343</v>
      </c>
      <c r="G229" s="222" t="s">
        <v>162</v>
      </c>
      <c r="H229" s="223">
        <v>300</v>
      </c>
      <c r="I229" s="224"/>
      <c r="J229" s="225">
        <f>ROUND(I229*H229,2)</f>
        <v>0</v>
      </c>
      <c r="K229" s="221" t="s">
        <v>19</v>
      </c>
      <c r="L229" s="44"/>
      <c r="M229" s="226" t="s">
        <v>19</v>
      </c>
      <c r="N229" s="227" t="s">
        <v>45</v>
      </c>
      <c r="O229" s="84"/>
      <c r="P229" s="228">
        <f>O229*H229</f>
        <v>0</v>
      </c>
      <c r="Q229" s="228">
        <v>0</v>
      </c>
      <c r="R229" s="228">
        <f>Q229*H229</f>
        <v>0</v>
      </c>
      <c r="S229" s="228">
        <v>0</v>
      </c>
      <c r="T229" s="229">
        <f>S229*H229</f>
        <v>0</v>
      </c>
      <c r="U229" s="38"/>
      <c r="V229" s="38"/>
      <c r="W229" s="38"/>
      <c r="X229" s="38"/>
      <c r="Y229" s="38"/>
      <c r="Z229" s="38"/>
      <c r="AA229" s="38"/>
      <c r="AB229" s="38"/>
      <c r="AC229" s="38"/>
      <c r="AD229" s="38"/>
      <c r="AE229" s="38"/>
      <c r="AR229" s="230" t="s">
        <v>236</v>
      </c>
      <c r="AT229" s="230" t="s">
        <v>159</v>
      </c>
      <c r="AU229" s="230" t="s">
        <v>82</v>
      </c>
      <c r="AY229" s="17" t="s">
        <v>158</v>
      </c>
      <c r="BE229" s="231">
        <f>IF(N229="základní",J229,0)</f>
        <v>0</v>
      </c>
      <c r="BF229" s="231">
        <f>IF(N229="snížená",J229,0)</f>
        <v>0</v>
      </c>
      <c r="BG229" s="231">
        <f>IF(N229="zákl. přenesená",J229,0)</f>
        <v>0</v>
      </c>
      <c r="BH229" s="231">
        <f>IF(N229="sníž. přenesená",J229,0)</f>
        <v>0</v>
      </c>
      <c r="BI229" s="231">
        <f>IF(N229="nulová",J229,0)</f>
        <v>0</v>
      </c>
      <c r="BJ229" s="17" t="s">
        <v>82</v>
      </c>
      <c r="BK229" s="231">
        <f>ROUND(I229*H229,2)</f>
        <v>0</v>
      </c>
      <c r="BL229" s="17" t="s">
        <v>236</v>
      </c>
      <c r="BM229" s="230" t="s">
        <v>344</v>
      </c>
    </row>
    <row r="230" spans="1:47" s="2" customFormat="1" ht="12">
      <c r="A230" s="38"/>
      <c r="B230" s="39"/>
      <c r="C230" s="40"/>
      <c r="D230" s="232" t="s">
        <v>165</v>
      </c>
      <c r="E230" s="40"/>
      <c r="F230" s="233" t="s">
        <v>343</v>
      </c>
      <c r="G230" s="40"/>
      <c r="H230" s="40"/>
      <c r="I230" s="136"/>
      <c r="J230" s="40"/>
      <c r="K230" s="40"/>
      <c r="L230" s="44"/>
      <c r="M230" s="234"/>
      <c r="N230" s="235"/>
      <c r="O230" s="84"/>
      <c r="P230" s="84"/>
      <c r="Q230" s="84"/>
      <c r="R230" s="84"/>
      <c r="S230" s="84"/>
      <c r="T230" s="85"/>
      <c r="U230" s="38"/>
      <c r="V230" s="38"/>
      <c r="W230" s="38"/>
      <c r="X230" s="38"/>
      <c r="Y230" s="38"/>
      <c r="Z230" s="38"/>
      <c r="AA230" s="38"/>
      <c r="AB230" s="38"/>
      <c r="AC230" s="38"/>
      <c r="AD230" s="38"/>
      <c r="AE230" s="38"/>
      <c r="AT230" s="17" t="s">
        <v>165</v>
      </c>
      <c r="AU230" s="17" t="s">
        <v>82</v>
      </c>
    </row>
    <row r="231" spans="1:65" s="2" customFormat="1" ht="16.5" customHeight="1">
      <c r="A231" s="38"/>
      <c r="B231" s="39"/>
      <c r="C231" s="259" t="s">
        <v>403</v>
      </c>
      <c r="D231" s="259" t="s">
        <v>199</v>
      </c>
      <c r="E231" s="260" t="s">
        <v>346</v>
      </c>
      <c r="F231" s="261" t="s">
        <v>347</v>
      </c>
      <c r="G231" s="262" t="s">
        <v>162</v>
      </c>
      <c r="H231" s="263">
        <v>345</v>
      </c>
      <c r="I231" s="264"/>
      <c r="J231" s="265">
        <f>ROUND(I231*H231,2)</f>
        <v>0</v>
      </c>
      <c r="K231" s="261" t="s">
        <v>19</v>
      </c>
      <c r="L231" s="266"/>
      <c r="M231" s="267" t="s">
        <v>19</v>
      </c>
      <c r="N231" s="268" t="s">
        <v>45</v>
      </c>
      <c r="O231" s="84"/>
      <c r="P231" s="228">
        <f>O231*H231</f>
        <v>0</v>
      </c>
      <c r="Q231" s="228">
        <v>0.00024</v>
      </c>
      <c r="R231" s="228">
        <f>Q231*H231</f>
        <v>0.0828</v>
      </c>
      <c r="S231" s="228">
        <v>0</v>
      </c>
      <c r="T231" s="229">
        <f>S231*H231</f>
        <v>0</v>
      </c>
      <c r="U231" s="38"/>
      <c r="V231" s="38"/>
      <c r="W231" s="38"/>
      <c r="X231" s="38"/>
      <c r="Y231" s="38"/>
      <c r="Z231" s="38"/>
      <c r="AA231" s="38"/>
      <c r="AB231" s="38"/>
      <c r="AC231" s="38"/>
      <c r="AD231" s="38"/>
      <c r="AE231" s="38"/>
      <c r="AR231" s="230" t="s">
        <v>241</v>
      </c>
      <c r="AT231" s="230" t="s">
        <v>199</v>
      </c>
      <c r="AU231" s="230" t="s">
        <v>82</v>
      </c>
      <c r="AY231" s="17" t="s">
        <v>158</v>
      </c>
      <c r="BE231" s="231">
        <f>IF(N231="základní",J231,0)</f>
        <v>0</v>
      </c>
      <c r="BF231" s="231">
        <f>IF(N231="snížená",J231,0)</f>
        <v>0</v>
      </c>
      <c r="BG231" s="231">
        <f>IF(N231="zákl. přenesená",J231,0)</f>
        <v>0</v>
      </c>
      <c r="BH231" s="231">
        <f>IF(N231="sníž. přenesená",J231,0)</f>
        <v>0</v>
      </c>
      <c r="BI231" s="231">
        <f>IF(N231="nulová",J231,0)</f>
        <v>0</v>
      </c>
      <c r="BJ231" s="17" t="s">
        <v>82</v>
      </c>
      <c r="BK231" s="231">
        <f>ROUND(I231*H231,2)</f>
        <v>0</v>
      </c>
      <c r="BL231" s="17" t="s">
        <v>236</v>
      </c>
      <c r="BM231" s="230" t="s">
        <v>348</v>
      </c>
    </row>
    <row r="232" spans="1:47" s="2" customFormat="1" ht="12">
      <c r="A232" s="38"/>
      <c r="B232" s="39"/>
      <c r="C232" s="40"/>
      <c r="D232" s="232" t="s">
        <v>165</v>
      </c>
      <c r="E232" s="40"/>
      <c r="F232" s="233" t="s">
        <v>347</v>
      </c>
      <c r="G232" s="40"/>
      <c r="H232" s="40"/>
      <c r="I232" s="136"/>
      <c r="J232" s="40"/>
      <c r="K232" s="40"/>
      <c r="L232" s="44"/>
      <c r="M232" s="234"/>
      <c r="N232" s="235"/>
      <c r="O232" s="84"/>
      <c r="P232" s="84"/>
      <c r="Q232" s="84"/>
      <c r="R232" s="84"/>
      <c r="S232" s="84"/>
      <c r="T232" s="85"/>
      <c r="U232" s="38"/>
      <c r="V232" s="38"/>
      <c r="W232" s="38"/>
      <c r="X232" s="38"/>
      <c r="Y232" s="38"/>
      <c r="Z232" s="38"/>
      <c r="AA232" s="38"/>
      <c r="AB232" s="38"/>
      <c r="AC232" s="38"/>
      <c r="AD232" s="38"/>
      <c r="AE232" s="38"/>
      <c r="AT232" s="17" t="s">
        <v>165</v>
      </c>
      <c r="AU232" s="17" t="s">
        <v>82</v>
      </c>
    </row>
    <row r="233" spans="1:51" s="13" customFormat="1" ht="12">
      <c r="A233" s="13"/>
      <c r="B233" s="236"/>
      <c r="C233" s="237"/>
      <c r="D233" s="232" t="s">
        <v>166</v>
      </c>
      <c r="E233" s="238" t="s">
        <v>19</v>
      </c>
      <c r="F233" s="239" t="s">
        <v>2057</v>
      </c>
      <c r="G233" s="237"/>
      <c r="H233" s="240">
        <v>300</v>
      </c>
      <c r="I233" s="241"/>
      <c r="J233" s="237"/>
      <c r="K233" s="237"/>
      <c r="L233" s="242"/>
      <c r="M233" s="243"/>
      <c r="N233" s="244"/>
      <c r="O233" s="244"/>
      <c r="P233" s="244"/>
      <c r="Q233" s="244"/>
      <c r="R233" s="244"/>
      <c r="S233" s="244"/>
      <c r="T233" s="245"/>
      <c r="U233" s="13"/>
      <c r="V233" s="13"/>
      <c r="W233" s="13"/>
      <c r="X233" s="13"/>
      <c r="Y233" s="13"/>
      <c r="Z233" s="13"/>
      <c r="AA233" s="13"/>
      <c r="AB233" s="13"/>
      <c r="AC233" s="13"/>
      <c r="AD233" s="13"/>
      <c r="AE233" s="13"/>
      <c r="AT233" s="246" t="s">
        <v>166</v>
      </c>
      <c r="AU233" s="246" t="s">
        <v>82</v>
      </c>
      <c r="AV233" s="13" t="s">
        <v>85</v>
      </c>
      <c r="AW233" s="13" t="s">
        <v>34</v>
      </c>
      <c r="AX233" s="13" t="s">
        <v>82</v>
      </c>
      <c r="AY233" s="246" t="s">
        <v>158</v>
      </c>
    </row>
    <row r="234" spans="1:51" s="13" customFormat="1" ht="12">
      <c r="A234" s="13"/>
      <c r="B234" s="236"/>
      <c r="C234" s="237"/>
      <c r="D234" s="232" t="s">
        <v>166</v>
      </c>
      <c r="E234" s="237"/>
      <c r="F234" s="239" t="s">
        <v>1329</v>
      </c>
      <c r="G234" s="237"/>
      <c r="H234" s="240">
        <v>345</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166</v>
      </c>
      <c r="AU234" s="246" t="s">
        <v>82</v>
      </c>
      <c r="AV234" s="13" t="s">
        <v>85</v>
      </c>
      <c r="AW234" s="13" t="s">
        <v>4</v>
      </c>
      <c r="AX234" s="13" t="s">
        <v>82</v>
      </c>
      <c r="AY234" s="246" t="s">
        <v>158</v>
      </c>
    </row>
    <row r="235" spans="1:65" s="2" customFormat="1" ht="21.75" customHeight="1">
      <c r="A235" s="38"/>
      <c r="B235" s="39"/>
      <c r="C235" s="219" t="s">
        <v>222</v>
      </c>
      <c r="D235" s="219" t="s">
        <v>159</v>
      </c>
      <c r="E235" s="220" t="s">
        <v>352</v>
      </c>
      <c r="F235" s="221" t="s">
        <v>353</v>
      </c>
      <c r="G235" s="222" t="s">
        <v>162</v>
      </c>
      <c r="H235" s="223">
        <v>225</v>
      </c>
      <c r="I235" s="224"/>
      <c r="J235" s="225">
        <f>ROUND(I235*H235,2)</f>
        <v>0</v>
      </c>
      <c r="K235" s="221" t="s">
        <v>213</v>
      </c>
      <c r="L235" s="44"/>
      <c r="M235" s="226" t="s">
        <v>19</v>
      </c>
      <c r="N235" s="227" t="s">
        <v>45</v>
      </c>
      <c r="O235" s="84"/>
      <c r="P235" s="228">
        <f>O235*H235</f>
        <v>0</v>
      </c>
      <c r="Q235" s="228">
        <v>0</v>
      </c>
      <c r="R235" s="228">
        <f>Q235*H235</f>
        <v>0</v>
      </c>
      <c r="S235" s="228">
        <v>0</v>
      </c>
      <c r="T235" s="229">
        <f>S235*H235</f>
        <v>0</v>
      </c>
      <c r="U235" s="38"/>
      <c r="V235" s="38"/>
      <c r="W235" s="38"/>
      <c r="X235" s="38"/>
      <c r="Y235" s="38"/>
      <c r="Z235" s="38"/>
      <c r="AA235" s="38"/>
      <c r="AB235" s="38"/>
      <c r="AC235" s="38"/>
      <c r="AD235" s="38"/>
      <c r="AE235" s="38"/>
      <c r="AR235" s="230" t="s">
        <v>236</v>
      </c>
      <c r="AT235" s="230" t="s">
        <v>159</v>
      </c>
      <c r="AU235" s="230" t="s">
        <v>82</v>
      </c>
      <c r="AY235" s="17" t="s">
        <v>158</v>
      </c>
      <c r="BE235" s="231">
        <f>IF(N235="základní",J235,0)</f>
        <v>0</v>
      </c>
      <c r="BF235" s="231">
        <f>IF(N235="snížená",J235,0)</f>
        <v>0</v>
      </c>
      <c r="BG235" s="231">
        <f>IF(N235="zákl. přenesená",J235,0)</f>
        <v>0</v>
      </c>
      <c r="BH235" s="231">
        <f>IF(N235="sníž. přenesená",J235,0)</f>
        <v>0</v>
      </c>
      <c r="BI235" s="231">
        <f>IF(N235="nulová",J235,0)</f>
        <v>0</v>
      </c>
      <c r="BJ235" s="17" t="s">
        <v>82</v>
      </c>
      <c r="BK235" s="231">
        <f>ROUND(I235*H235,2)</f>
        <v>0</v>
      </c>
      <c r="BL235" s="17" t="s">
        <v>236</v>
      </c>
      <c r="BM235" s="230" t="s">
        <v>354</v>
      </c>
    </row>
    <row r="236" spans="1:47" s="2" customFormat="1" ht="12">
      <c r="A236" s="38"/>
      <c r="B236" s="39"/>
      <c r="C236" s="40"/>
      <c r="D236" s="232" t="s">
        <v>165</v>
      </c>
      <c r="E236" s="40"/>
      <c r="F236" s="233" t="s">
        <v>355</v>
      </c>
      <c r="G236" s="40"/>
      <c r="H236" s="40"/>
      <c r="I236" s="136"/>
      <c r="J236" s="40"/>
      <c r="K236" s="40"/>
      <c r="L236" s="44"/>
      <c r="M236" s="234"/>
      <c r="N236" s="235"/>
      <c r="O236" s="84"/>
      <c r="P236" s="84"/>
      <c r="Q236" s="84"/>
      <c r="R236" s="84"/>
      <c r="S236" s="84"/>
      <c r="T236" s="85"/>
      <c r="U236" s="38"/>
      <c r="V236" s="38"/>
      <c r="W236" s="38"/>
      <c r="X236" s="38"/>
      <c r="Y236" s="38"/>
      <c r="Z236" s="38"/>
      <c r="AA236" s="38"/>
      <c r="AB236" s="38"/>
      <c r="AC236" s="38"/>
      <c r="AD236" s="38"/>
      <c r="AE236" s="38"/>
      <c r="AT236" s="17" t="s">
        <v>165</v>
      </c>
      <c r="AU236" s="17" t="s">
        <v>82</v>
      </c>
    </row>
    <row r="237" spans="1:65" s="2" customFormat="1" ht="16.5" customHeight="1">
      <c r="A237" s="38"/>
      <c r="B237" s="39"/>
      <c r="C237" s="259" t="s">
        <v>415</v>
      </c>
      <c r="D237" s="259" t="s">
        <v>199</v>
      </c>
      <c r="E237" s="260" t="s">
        <v>357</v>
      </c>
      <c r="F237" s="261" t="s">
        <v>358</v>
      </c>
      <c r="G237" s="262" t="s">
        <v>162</v>
      </c>
      <c r="H237" s="263">
        <v>74.75</v>
      </c>
      <c r="I237" s="264"/>
      <c r="J237" s="265">
        <f>ROUND(I237*H237,2)</f>
        <v>0</v>
      </c>
      <c r="K237" s="261" t="s">
        <v>19</v>
      </c>
      <c r="L237" s="266"/>
      <c r="M237" s="267" t="s">
        <v>19</v>
      </c>
      <c r="N237" s="268" t="s">
        <v>45</v>
      </c>
      <c r="O237" s="84"/>
      <c r="P237" s="228">
        <f>O237*H237</f>
        <v>0</v>
      </c>
      <c r="Q237" s="228">
        <v>0.00162</v>
      </c>
      <c r="R237" s="228">
        <f>Q237*H237</f>
        <v>0.121095</v>
      </c>
      <c r="S237" s="228">
        <v>0</v>
      </c>
      <c r="T237" s="229">
        <f>S237*H237</f>
        <v>0</v>
      </c>
      <c r="U237" s="38"/>
      <c r="V237" s="38"/>
      <c r="W237" s="38"/>
      <c r="X237" s="38"/>
      <c r="Y237" s="38"/>
      <c r="Z237" s="38"/>
      <c r="AA237" s="38"/>
      <c r="AB237" s="38"/>
      <c r="AC237" s="38"/>
      <c r="AD237" s="38"/>
      <c r="AE237" s="38"/>
      <c r="AR237" s="230" t="s">
        <v>241</v>
      </c>
      <c r="AT237" s="230" t="s">
        <v>199</v>
      </c>
      <c r="AU237" s="230" t="s">
        <v>82</v>
      </c>
      <c r="AY237" s="17" t="s">
        <v>158</v>
      </c>
      <c r="BE237" s="231">
        <f>IF(N237="základní",J237,0)</f>
        <v>0</v>
      </c>
      <c r="BF237" s="231">
        <f>IF(N237="snížená",J237,0)</f>
        <v>0</v>
      </c>
      <c r="BG237" s="231">
        <f>IF(N237="zákl. přenesená",J237,0)</f>
        <v>0</v>
      </c>
      <c r="BH237" s="231">
        <f>IF(N237="sníž. přenesená",J237,0)</f>
        <v>0</v>
      </c>
      <c r="BI237" s="231">
        <f>IF(N237="nulová",J237,0)</f>
        <v>0</v>
      </c>
      <c r="BJ237" s="17" t="s">
        <v>82</v>
      </c>
      <c r="BK237" s="231">
        <f>ROUND(I237*H237,2)</f>
        <v>0</v>
      </c>
      <c r="BL237" s="17" t="s">
        <v>236</v>
      </c>
      <c r="BM237" s="230" t="s">
        <v>359</v>
      </c>
    </row>
    <row r="238" spans="1:47" s="2" customFormat="1" ht="12">
      <c r="A238" s="38"/>
      <c r="B238" s="39"/>
      <c r="C238" s="40"/>
      <c r="D238" s="232" t="s">
        <v>165</v>
      </c>
      <c r="E238" s="40"/>
      <c r="F238" s="233" t="s">
        <v>358</v>
      </c>
      <c r="G238" s="40"/>
      <c r="H238" s="40"/>
      <c r="I238" s="136"/>
      <c r="J238" s="40"/>
      <c r="K238" s="40"/>
      <c r="L238" s="44"/>
      <c r="M238" s="234"/>
      <c r="N238" s="235"/>
      <c r="O238" s="84"/>
      <c r="P238" s="84"/>
      <c r="Q238" s="84"/>
      <c r="R238" s="84"/>
      <c r="S238" s="84"/>
      <c r="T238" s="85"/>
      <c r="U238" s="38"/>
      <c r="V238" s="38"/>
      <c r="W238" s="38"/>
      <c r="X238" s="38"/>
      <c r="Y238" s="38"/>
      <c r="Z238" s="38"/>
      <c r="AA238" s="38"/>
      <c r="AB238" s="38"/>
      <c r="AC238" s="38"/>
      <c r="AD238" s="38"/>
      <c r="AE238" s="38"/>
      <c r="AT238" s="17" t="s">
        <v>165</v>
      </c>
      <c r="AU238" s="17" t="s">
        <v>82</v>
      </c>
    </row>
    <row r="239" spans="1:51" s="13" customFormat="1" ht="12">
      <c r="A239" s="13"/>
      <c r="B239" s="236"/>
      <c r="C239" s="237"/>
      <c r="D239" s="232" t="s">
        <v>166</v>
      </c>
      <c r="E239" s="238" t="s">
        <v>19</v>
      </c>
      <c r="F239" s="239" t="s">
        <v>2058</v>
      </c>
      <c r="G239" s="237"/>
      <c r="H239" s="240">
        <v>65</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166</v>
      </c>
      <c r="AU239" s="246" t="s">
        <v>82</v>
      </c>
      <c r="AV239" s="13" t="s">
        <v>85</v>
      </c>
      <c r="AW239" s="13" t="s">
        <v>34</v>
      </c>
      <c r="AX239" s="13" t="s">
        <v>82</v>
      </c>
      <c r="AY239" s="246" t="s">
        <v>158</v>
      </c>
    </row>
    <row r="240" spans="1:51" s="13" customFormat="1" ht="12">
      <c r="A240" s="13"/>
      <c r="B240" s="236"/>
      <c r="C240" s="237"/>
      <c r="D240" s="232" t="s">
        <v>166</v>
      </c>
      <c r="E240" s="237"/>
      <c r="F240" s="239" t="s">
        <v>1357</v>
      </c>
      <c r="G240" s="237"/>
      <c r="H240" s="240">
        <v>74.75</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166</v>
      </c>
      <c r="AU240" s="246" t="s">
        <v>82</v>
      </c>
      <c r="AV240" s="13" t="s">
        <v>85</v>
      </c>
      <c r="AW240" s="13" t="s">
        <v>4</v>
      </c>
      <c r="AX240" s="13" t="s">
        <v>82</v>
      </c>
      <c r="AY240" s="246" t="s">
        <v>158</v>
      </c>
    </row>
    <row r="241" spans="1:65" s="2" customFormat="1" ht="16.5" customHeight="1">
      <c r="A241" s="38"/>
      <c r="B241" s="39"/>
      <c r="C241" s="259" t="s">
        <v>420</v>
      </c>
      <c r="D241" s="259" t="s">
        <v>199</v>
      </c>
      <c r="E241" s="260" t="s">
        <v>1842</v>
      </c>
      <c r="F241" s="261" t="s">
        <v>1843</v>
      </c>
      <c r="G241" s="262" t="s">
        <v>162</v>
      </c>
      <c r="H241" s="263">
        <v>184</v>
      </c>
      <c r="I241" s="264"/>
      <c r="J241" s="265">
        <f>ROUND(I241*H241,2)</f>
        <v>0</v>
      </c>
      <c r="K241" s="261" t="s">
        <v>213</v>
      </c>
      <c r="L241" s="266"/>
      <c r="M241" s="267" t="s">
        <v>19</v>
      </c>
      <c r="N241" s="268" t="s">
        <v>45</v>
      </c>
      <c r="O241" s="84"/>
      <c r="P241" s="228">
        <f>O241*H241</f>
        <v>0</v>
      </c>
      <c r="Q241" s="228">
        <v>0.0009</v>
      </c>
      <c r="R241" s="228">
        <f>Q241*H241</f>
        <v>0.1656</v>
      </c>
      <c r="S241" s="228">
        <v>0</v>
      </c>
      <c r="T241" s="229">
        <f>S241*H241</f>
        <v>0</v>
      </c>
      <c r="U241" s="38"/>
      <c r="V241" s="38"/>
      <c r="W241" s="38"/>
      <c r="X241" s="38"/>
      <c r="Y241" s="38"/>
      <c r="Z241" s="38"/>
      <c r="AA241" s="38"/>
      <c r="AB241" s="38"/>
      <c r="AC241" s="38"/>
      <c r="AD241" s="38"/>
      <c r="AE241" s="38"/>
      <c r="AR241" s="230" t="s">
        <v>255</v>
      </c>
      <c r="AT241" s="230" t="s">
        <v>199</v>
      </c>
      <c r="AU241" s="230" t="s">
        <v>82</v>
      </c>
      <c r="AY241" s="17" t="s">
        <v>158</v>
      </c>
      <c r="BE241" s="231">
        <f>IF(N241="základní",J241,0)</f>
        <v>0</v>
      </c>
      <c r="BF241" s="231">
        <f>IF(N241="snížená",J241,0)</f>
        <v>0</v>
      </c>
      <c r="BG241" s="231">
        <f>IF(N241="zákl. přenesená",J241,0)</f>
        <v>0</v>
      </c>
      <c r="BH241" s="231">
        <f>IF(N241="sníž. přenesená",J241,0)</f>
        <v>0</v>
      </c>
      <c r="BI241" s="231">
        <f>IF(N241="nulová",J241,0)</f>
        <v>0</v>
      </c>
      <c r="BJ241" s="17" t="s">
        <v>82</v>
      </c>
      <c r="BK241" s="231">
        <f>ROUND(I241*H241,2)</f>
        <v>0</v>
      </c>
      <c r="BL241" s="17" t="s">
        <v>255</v>
      </c>
      <c r="BM241" s="230" t="s">
        <v>1844</v>
      </c>
    </row>
    <row r="242" spans="1:47" s="2" customFormat="1" ht="12">
      <c r="A242" s="38"/>
      <c r="B242" s="39"/>
      <c r="C242" s="40"/>
      <c r="D242" s="232" t="s">
        <v>165</v>
      </c>
      <c r="E242" s="40"/>
      <c r="F242" s="233" t="s">
        <v>1843</v>
      </c>
      <c r="G242" s="40"/>
      <c r="H242" s="40"/>
      <c r="I242" s="136"/>
      <c r="J242" s="40"/>
      <c r="K242" s="40"/>
      <c r="L242" s="44"/>
      <c r="M242" s="234"/>
      <c r="N242" s="235"/>
      <c r="O242" s="84"/>
      <c r="P242" s="84"/>
      <c r="Q242" s="84"/>
      <c r="R242" s="84"/>
      <c r="S242" s="84"/>
      <c r="T242" s="85"/>
      <c r="U242" s="38"/>
      <c r="V242" s="38"/>
      <c r="W242" s="38"/>
      <c r="X242" s="38"/>
      <c r="Y242" s="38"/>
      <c r="Z242" s="38"/>
      <c r="AA242" s="38"/>
      <c r="AB242" s="38"/>
      <c r="AC242" s="38"/>
      <c r="AD242" s="38"/>
      <c r="AE242" s="38"/>
      <c r="AT242" s="17" t="s">
        <v>165</v>
      </c>
      <c r="AU242" s="17" t="s">
        <v>82</v>
      </c>
    </row>
    <row r="243" spans="1:51" s="13" customFormat="1" ht="12">
      <c r="A243" s="13"/>
      <c r="B243" s="236"/>
      <c r="C243" s="237"/>
      <c r="D243" s="232" t="s">
        <v>166</v>
      </c>
      <c r="E243" s="238" t="s">
        <v>19</v>
      </c>
      <c r="F243" s="239" t="s">
        <v>2059</v>
      </c>
      <c r="G243" s="237"/>
      <c r="H243" s="240">
        <v>160</v>
      </c>
      <c r="I243" s="241"/>
      <c r="J243" s="237"/>
      <c r="K243" s="237"/>
      <c r="L243" s="242"/>
      <c r="M243" s="243"/>
      <c r="N243" s="244"/>
      <c r="O243" s="244"/>
      <c r="P243" s="244"/>
      <c r="Q243" s="244"/>
      <c r="R243" s="244"/>
      <c r="S243" s="244"/>
      <c r="T243" s="245"/>
      <c r="U243" s="13"/>
      <c r="V243" s="13"/>
      <c r="W243" s="13"/>
      <c r="X243" s="13"/>
      <c r="Y243" s="13"/>
      <c r="Z243" s="13"/>
      <c r="AA243" s="13"/>
      <c r="AB243" s="13"/>
      <c r="AC243" s="13"/>
      <c r="AD243" s="13"/>
      <c r="AE243" s="13"/>
      <c r="AT243" s="246" t="s">
        <v>166</v>
      </c>
      <c r="AU243" s="246" t="s">
        <v>82</v>
      </c>
      <c r="AV243" s="13" t="s">
        <v>85</v>
      </c>
      <c r="AW243" s="13" t="s">
        <v>34</v>
      </c>
      <c r="AX243" s="13" t="s">
        <v>82</v>
      </c>
      <c r="AY243" s="246" t="s">
        <v>158</v>
      </c>
    </row>
    <row r="244" spans="1:51" s="13" customFormat="1" ht="12">
      <c r="A244" s="13"/>
      <c r="B244" s="236"/>
      <c r="C244" s="237"/>
      <c r="D244" s="232" t="s">
        <v>166</v>
      </c>
      <c r="E244" s="237"/>
      <c r="F244" s="239" t="s">
        <v>2060</v>
      </c>
      <c r="G244" s="237"/>
      <c r="H244" s="240">
        <v>184</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166</v>
      </c>
      <c r="AU244" s="246" t="s">
        <v>82</v>
      </c>
      <c r="AV244" s="13" t="s">
        <v>85</v>
      </c>
      <c r="AW244" s="13" t="s">
        <v>4</v>
      </c>
      <c r="AX244" s="13" t="s">
        <v>82</v>
      </c>
      <c r="AY244" s="246" t="s">
        <v>158</v>
      </c>
    </row>
    <row r="245" spans="1:65" s="2" customFormat="1" ht="21.75" customHeight="1">
      <c r="A245" s="38"/>
      <c r="B245" s="39"/>
      <c r="C245" s="219" t="s">
        <v>425</v>
      </c>
      <c r="D245" s="219" t="s">
        <v>159</v>
      </c>
      <c r="E245" s="220" t="s">
        <v>362</v>
      </c>
      <c r="F245" s="221" t="s">
        <v>363</v>
      </c>
      <c r="G245" s="222" t="s">
        <v>162</v>
      </c>
      <c r="H245" s="223">
        <v>140</v>
      </c>
      <c r="I245" s="224"/>
      <c r="J245" s="225">
        <f>ROUND(I245*H245,2)</f>
        <v>0</v>
      </c>
      <c r="K245" s="221" t="s">
        <v>213</v>
      </c>
      <c r="L245" s="44"/>
      <c r="M245" s="226" t="s">
        <v>19</v>
      </c>
      <c r="N245" s="227" t="s">
        <v>45</v>
      </c>
      <c r="O245" s="84"/>
      <c r="P245" s="228">
        <f>O245*H245</f>
        <v>0</v>
      </c>
      <c r="Q245" s="228">
        <v>0</v>
      </c>
      <c r="R245" s="228">
        <f>Q245*H245</f>
        <v>0</v>
      </c>
      <c r="S245" s="228">
        <v>0</v>
      </c>
      <c r="T245" s="229">
        <f>S245*H245</f>
        <v>0</v>
      </c>
      <c r="U245" s="38"/>
      <c r="V245" s="38"/>
      <c r="W245" s="38"/>
      <c r="X245" s="38"/>
      <c r="Y245" s="38"/>
      <c r="Z245" s="38"/>
      <c r="AA245" s="38"/>
      <c r="AB245" s="38"/>
      <c r="AC245" s="38"/>
      <c r="AD245" s="38"/>
      <c r="AE245" s="38"/>
      <c r="AR245" s="230" t="s">
        <v>236</v>
      </c>
      <c r="AT245" s="230" t="s">
        <v>159</v>
      </c>
      <c r="AU245" s="230" t="s">
        <v>82</v>
      </c>
      <c r="AY245" s="17" t="s">
        <v>158</v>
      </c>
      <c r="BE245" s="231">
        <f>IF(N245="základní",J245,0)</f>
        <v>0</v>
      </c>
      <c r="BF245" s="231">
        <f>IF(N245="snížená",J245,0)</f>
        <v>0</v>
      </c>
      <c r="BG245" s="231">
        <f>IF(N245="zákl. přenesená",J245,0)</f>
        <v>0</v>
      </c>
      <c r="BH245" s="231">
        <f>IF(N245="sníž. přenesená",J245,0)</f>
        <v>0</v>
      </c>
      <c r="BI245" s="231">
        <f>IF(N245="nulová",J245,0)</f>
        <v>0</v>
      </c>
      <c r="BJ245" s="17" t="s">
        <v>82</v>
      </c>
      <c r="BK245" s="231">
        <f>ROUND(I245*H245,2)</f>
        <v>0</v>
      </c>
      <c r="BL245" s="17" t="s">
        <v>236</v>
      </c>
      <c r="BM245" s="230" t="s">
        <v>364</v>
      </c>
    </row>
    <row r="246" spans="1:47" s="2" customFormat="1" ht="12">
      <c r="A246" s="38"/>
      <c r="B246" s="39"/>
      <c r="C246" s="40"/>
      <c r="D246" s="232" t="s">
        <v>165</v>
      </c>
      <c r="E246" s="40"/>
      <c r="F246" s="233" t="s">
        <v>365</v>
      </c>
      <c r="G246" s="40"/>
      <c r="H246" s="40"/>
      <c r="I246" s="136"/>
      <c r="J246" s="40"/>
      <c r="K246" s="40"/>
      <c r="L246" s="44"/>
      <c r="M246" s="234"/>
      <c r="N246" s="235"/>
      <c r="O246" s="84"/>
      <c r="P246" s="84"/>
      <c r="Q246" s="84"/>
      <c r="R246" s="84"/>
      <c r="S246" s="84"/>
      <c r="T246" s="85"/>
      <c r="U246" s="38"/>
      <c r="V246" s="38"/>
      <c r="W246" s="38"/>
      <c r="X246" s="38"/>
      <c r="Y246" s="38"/>
      <c r="Z246" s="38"/>
      <c r="AA246" s="38"/>
      <c r="AB246" s="38"/>
      <c r="AC246" s="38"/>
      <c r="AD246" s="38"/>
      <c r="AE246" s="38"/>
      <c r="AT246" s="17" t="s">
        <v>165</v>
      </c>
      <c r="AU246" s="17" t="s">
        <v>82</v>
      </c>
    </row>
    <row r="247" spans="1:65" s="2" customFormat="1" ht="16.5" customHeight="1">
      <c r="A247" s="38"/>
      <c r="B247" s="39"/>
      <c r="C247" s="259" t="s">
        <v>429</v>
      </c>
      <c r="D247" s="259" t="s">
        <v>199</v>
      </c>
      <c r="E247" s="260" t="s">
        <v>1332</v>
      </c>
      <c r="F247" s="261" t="s">
        <v>2061</v>
      </c>
      <c r="G247" s="262" t="s">
        <v>162</v>
      </c>
      <c r="H247" s="263">
        <v>92</v>
      </c>
      <c r="I247" s="264"/>
      <c r="J247" s="265">
        <f>ROUND(I247*H247,2)</f>
        <v>0</v>
      </c>
      <c r="K247" s="261" t="s">
        <v>213</v>
      </c>
      <c r="L247" s="266"/>
      <c r="M247" s="267" t="s">
        <v>19</v>
      </c>
      <c r="N247" s="268" t="s">
        <v>45</v>
      </c>
      <c r="O247" s="84"/>
      <c r="P247" s="228">
        <f>O247*H247</f>
        <v>0</v>
      </c>
      <c r="Q247" s="228">
        <v>0.00017</v>
      </c>
      <c r="R247" s="228">
        <f>Q247*H247</f>
        <v>0.01564</v>
      </c>
      <c r="S247" s="228">
        <v>0</v>
      </c>
      <c r="T247" s="229">
        <f>S247*H247</f>
        <v>0</v>
      </c>
      <c r="U247" s="38"/>
      <c r="V247" s="38"/>
      <c r="W247" s="38"/>
      <c r="X247" s="38"/>
      <c r="Y247" s="38"/>
      <c r="Z247" s="38"/>
      <c r="AA247" s="38"/>
      <c r="AB247" s="38"/>
      <c r="AC247" s="38"/>
      <c r="AD247" s="38"/>
      <c r="AE247" s="38"/>
      <c r="AR247" s="230" t="s">
        <v>255</v>
      </c>
      <c r="AT247" s="230" t="s">
        <v>199</v>
      </c>
      <c r="AU247" s="230" t="s">
        <v>82</v>
      </c>
      <c r="AY247" s="17" t="s">
        <v>158</v>
      </c>
      <c r="BE247" s="231">
        <f>IF(N247="základní",J247,0)</f>
        <v>0</v>
      </c>
      <c r="BF247" s="231">
        <f>IF(N247="snížená",J247,0)</f>
        <v>0</v>
      </c>
      <c r="BG247" s="231">
        <f>IF(N247="zákl. přenesená",J247,0)</f>
        <v>0</v>
      </c>
      <c r="BH247" s="231">
        <f>IF(N247="sníž. přenesená",J247,0)</f>
        <v>0</v>
      </c>
      <c r="BI247" s="231">
        <f>IF(N247="nulová",J247,0)</f>
        <v>0</v>
      </c>
      <c r="BJ247" s="17" t="s">
        <v>82</v>
      </c>
      <c r="BK247" s="231">
        <f>ROUND(I247*H247,2)</f>
        <v>0</v>
      </c>
      <c r="BL247" s="17" t="s">
        <v>255</v>
      </c>
      <c r="BM247" s="230" t="s">
        <v>1334</v>
      </c>
    </row>
    <row r="248" spans="1:47" s="2" customFormat="1" ht="12">
      <c r="A248" s="38"/>
      <c r="B248" s="39"/>
      <c r="C248" s="40"/>
      <c r="D248" s="232" t="s">
        <v>165</v>
      </c>
      <c r="E248" s="40"/>
      <c r="F248" s="233" t="s">
        <v>2061</v>
      </c>
      <c r="G248" s="40"/>
      <c r="H248" s="40"/>
      <c r="I248" s="136"/>
      <c r="J248" s="40"/>
      <c r="K248" s="40"/>
      <c r="L248" s="44"/>
      <c r="M248" s="234"/>
      <c r="N248" s="235"/>
      <c r="O248" s="84"/>
      <c r="P248" s="84"/>
      <c r="Q248" s="84"/>
      <c r="R248" s="84"/>
      <c r="S248" s="84"/>
      <c r="T248" s="85"/>
      <c r="U248" s="38"/>
      <c r="V248" s="38"/>
      <c r="W248" s="38"/>
      <c r="X248" s="38"/>
      <c r="Y248" s="38"/>
      <c r="Z248" s="38"/>
      <c r="AA248" s="38"/>
      <c r="AB248" s="38"/>
      <c r="AC248" s="38"/>
      <c r="AD248" s="38"/>
      <c r="AE248" s="38"/>
      <c r="AT248" s="17" t="s">
        <v>165</v>
      </c>
      <c r="AU248" s="17" t="s">
        <v>82</v>
      </c>
    </row>
    <row r="249" spans="1:51" s="13" customFormat="1" ht="12">
      <c r="A249" s="13"/>
      <c r="B249" s="236"/>
      <c r="C249" s="237"/>
      <c r="D249" s="232" t="s">
        <v>166</v>
      </c>
      <c r="E249" s="238" t="s">
        <v>19</v>
      </c>
      <c r="F249" s="239" t="s">
        <v>2062</v>
      </c>
      <c r="G249" s="237"/>
      <c r="H249" s="240">
        <v>80</v>
      </c>
      <c r="I249" s="241"/>
      <c r="J249" s="237"/>
      <c r="K249" s="237"/>
      <c r="L249" s="242"/>
      <c r="M249" s="243"/>
      <c r="N249" s="244"/>
      <c r="O249" s="244"/>
      <c r="P249" s="244"/>
      <c r="Q249" s="244"/>
      <c r="R249" s="244"/>
      <c r="S249" s="244"/>
      <c r="T249" s="245"/>
      <c r="U249" s="13"/>
      <c r="V249" s="13"/>
      <c r="W249" s="13"/>
      <c r="X249" s="13"/>
      <c r="Y249" s="13"/>
      <c r="Z249" s="13"/>
      <c r="AA249" s="13"/>
      <c r="AB249" s="13"/>
      <c r="AC249" s="13"/>
      <c r="AD249" s="13"/>
      <c r="AE249" s="13"/>
      <c r="AT249" s="246" t="s">
        <v>166</v>
      </c>
      <c r="AU249" s="246" t="s">
        <v>82</v>
      </c>
      <c r="AV249" s="13" t="s">
        <v>85</v>
      </c>
      <c r="AW249" s="13" t="s">
        <v>34</v>
      </c>
      <c r="AX249" s="13" t="s">
        <v>82</v>
      </c>
      <c r="AY249" s="246" t="s">
        <v>158</v>
      </c>
    </row>
    <row r="250" spans="1:51" s="13" customFormat="1" ht="12">
      <c r="A250" s="13"/>
      <c r="B250" s="236"/>
      <c r="C250" s="237"/>
      <c r="D250" s="232" t="s">
        <v>166</v>
      </c>
      <c r="E250" s="237"/>
      <c r="F250" s="239" t="s">
        <v>1362</v>
      </c>
      <c r="G250" s="237"/>
      <c r="H250" s="240">
        <v>92</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166</v>
      </c>
      <c r="AU250" s="246" t="s">
        <v>82</v>
      </c>
      <c r="AV250" s="13" t="s">
        <v>85</v>
      </c>
      <c r="AW250" s="13" t="s">
        <v>4</v>
      </c>
      <c r="AX250" s="13" t="s">
        <v>82</v>
      </c>
      <c r="AY250" s="246" t="s">
        <v>158</v>
      </c>
    </row>
    <row r="251" spans="1:65" s="2" customFormat="1" ht="16.5" customHeight="1">
      <c r="A251" s="38"/>
      <c r="B251" s="39"/>
      <c r="C251" s="259" t="s">
        <v>435</v>
      </c>
      <c r="D251" s="259" t="s">
        <v>199</v>
      </c>
      <c r="E251" s="260" t="s">
        <v>367</v>
      </c>
      <c r="F251" s="261" t="s">
        <v>368</v>
      </c>
      <c r="G251" s="262" t="s">
        <v>162</v>
      </c>
      <c r="H251" s="263">
        <v>69</v>
      </c>
      <c r="I251" s="264"/>
      <c r="J251" s="265">
        <f>ROUND(I251*H251,2)</f>
        <v>0</v>
      </c>
      <c r="K251" s="261" t="s">
        <v>19</v>
      </c>
      <c r="L251" s="266"/>
      <c r="M251" s="267" t="s">
        <v>19</v>
      </c>
      <c r="N251" s="268" t="s">
        <v>45</v>
      </c>
      <c r="O251" s="84"/>
      <c r="P251" s="228">
        <f>O251*H251</f>
        <v>0</v>
      </c>
      <c r="Q251" s="228">
        <v>0.00017</v>
      </c>
      <c r="R251" s="228">
        <f>Q251*H251</f>
        <v>0.01173</v>
      </c>
      <c r="S251" s="228">
        <v>0</v>
      </c>
      <c r="T251" s="229">
        <f>S251*H251</f>
        <v>0</v>
      </c>
      <c r="U251" s="38"/>
      <c r="V251" s="38"/>
      <c r="W251" s="38"/>
      <c r="X251" s="38"/>
      <c r="Y251" s="38"/>
      <c r="Z251" s="38"/>
      <c r="AA251" s="38"/>
      <c r="AB251" s="38"/>
      <c r="AC251" s="38"/>
      <c r="AD251" s="38"/>
      <c r="AE251" s="38"/>
      <c r="AR251" s="230" t="s">
        <v>255</v>
      </c>
      <c r="AT251" s="230" t="s">
        <v>199</v>
      </c>
      <c r="AU251" s="230" t="s">
        <v>82</v>
      </c>
      <c r="AY251" s="17" t="s">
        <v>158</v>
      </c>
      <c r="BE251" s="231">
        <f>IF(N251="základní",J251,0)</f>
        <v>0</v>
      </c>
      <c r="BF251" s="231">
        <f>IF(N251="snížená",J251,0)</f>
        <v>0</v>
      </c>
      <c r="BG251" s="231">
        <f>IF(N251="zákl. přenesená",J251,0)</f>
        <v>0</v>
      </c>
      <c r="BH251" s="231">
        <f>IF(N251="sníž. přenesená",J251,0)</f>
        <v>0</v>
      </c>
      <c r="BI251" s="231">
        <f>IF(N251="nulová",J251,0)</f>
        <v>0</v>
      </c>
      <c r="BJ251" s="17" t="s">
        <v>82</v>
      </c>
      <c r="BK251" s="231">
        <f>ROUND(I251*H251,2)</f>
        <v>0</v>
      </c>
      <c r="BL251" s="17" t="s">
        <v>255</v>
      </c>
      <c r="BM251" s="230" t="s">
        <v>369</v>
      </c>
    </row>
    <row r="252" spans="1:47" s="2" customFormat="1" ht="12">
      <c r="A252" s="38"/>
      <c r="B252" s="39"/>
      <c r="C252" s="40"/>
      <c r="D252" s="232" t="s">
        <v>165</v>
      </c>
      <c r="E252" s="40"/>
      <c r="F252" s="233" t="s">
        <v>368</v>
      </c>
      <c r="G252" s="40"/>
      <c r="H252" s="40"/>
      <c r="I252" s="136"/>
      <c r="J252" s="40"/>
      <c r="K252" s="40"/>
      <c r="L252" s="44"/>
      <c r="M252" s="234"/>
      <c r="N252" s="235"/>
      <c r="O252" s="84"/>
      <c r="P252" s="84"/>
      <c r="Q252" s="84"/>
      <c r="R252" s="84"/>
      <c r="S252" s="84"/>
      <c r="T252" s="85"/>
      <c r="U252" s="38"/>
      <c r="V252" s="38"/>
      <c r="W252" s="38"/>
      <c r="X252" s="38"/>
      <c r="Y252" s="38"/>
      <c r="Z252" s="38"/>
      <c r="AA252" s="38"/>
      <c r="AB252" s="38"/>
      <c r="AC252" s="38"/>
      <c r="AD252" s="38"/>
      <c r="AE252" s="38"/>
      <c r="AT252" s="17" t="s">
        <v>165</v>
      </c>
      <c r="AU252" s="17" t="s">
        <v>82</v>
      </c>
    </row>
    <row r="253" spans="1:51" s="13" customFormat="1" ht="12">
      <c r="A253" s="13"/>
      <c r="B253" s="236"/>
      <c r="C253" s="237"/>
      <c r="D253" s="232" t="s">
        <v>166</v>
      </c>
      <c r="E253" s="238" t="s">
        <v>19</v>
      </c>
      <c r="F253" s="239" t="s">
        <v>2063</v>
      </c>
      <c r="G253" s="237"/>
      <c r="H253" s="240">
        <v>60</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166</v>
      </c>
      <c r="AU253" s="246" t="s">
        <v>82</v>
      </c>
      <c r="AV253" s="13" t="s">
        <v>85</v>
      </c>
      <c r="AW253" s="13" t="s">
        <v>34</v>
      </c>
      <c r="AX253" s="13" t="s">
        <v>82</v>
      </c>
      <c r="AY253" s="246" t="s">
        <v>158</v>
      </c>
    </row>
    <row r="254" spans="1:51" s="13" customFormat="1" ht="12">
      <c r="A254" s="13"/>
      <c r="B254" s="236"/>
      <c r="C254" s="237"/>
      <c r="D254" s="232" t="s">
        <v>166</v>
      </c>
      <c r="E254" s="237"/>
      <c r="F254" s="239" t="s">
        <v>1848</v>
      </c>
      <c r="G254" s="237"/>
      <c r="H254" s="240">
        <v>69</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166</v>
      </c>
      <c r="AU254" s="246" t="s">
        <v>82</v>
      </c>
      <c r="AV254" s="13" t="s">
        <v>85</v>
      </c>
      <c r="AW254" s="13" t="s">
        <v>4</v>
      </c>
      <c r="AX254" s="13" t="s">
        <v>82</v>
      </c>
      <c r="AY254" s="246" t="s">
        <v>158</v>
      </c>
    </row>
    <row r="255" spans="1:65" s="2" customFormat="1" ht="16.5" customHeight="1">
      <c r="A255" s="38"/>
      <c r="B255" s="39"/>
      <c r="C255" s="219" t="s">
        <v>439</v>
      </c>
      <c r="D255" s="219" t="s">
        <v>159</v>
      </c>
      <c r="E255" s="220" t="s">
        <v>373</v>
      </c>
      <c r="F255" s="221" t="s">
        <v>374</v>
      </c>
      <c r="G255" s="222" t="s">
        <v>202</v>
      </c>
      <c r="H255" s="223">
        <v>2</v>
      </c>
      <c r="I255" s="224"/>
      <c r="J255" s="225">
        <f>ROUND(I255*H255,2)</f>
        <v>0</v>
      </c>
      <c r="K255" s="221" t="s">
        <v>213</v>
      </c>
      <c r="L255" s="44"/>
      <c r="M255" s="226" t="s">
        <v>19</v>
      </c>
      <c r="N255" s="227" t="s">
        <v>45</v>
      </c>
      <c r="O255" s="84"/>
      <c r="P255" s="228">
        <f>O255*H255</f>
        <v>0</v>
      </c>
      <c r="Q255" s="228">
        <v>0</v>
      </c>
      <c r="R255" s="228">
        <f>Q255*H255</f>
        <v>0</v>
      </c>
      <c r="S255" s="228">
        <v>0</v>
      </c>
      <c r="T255" s="229">
        <f>S255*H255</f>
        <v>0</v>
      </c>
      <c r="U255" s="38"/>
      <c r="V255" s="38"/>
      <c r="W255" s="38"/>
      <c r="X255" s="38"/>
      <c r="Y255" s="38"/>
      <c r="Z255" s="38"/>
      <c r="AA255" s="38"/>
      <c r="AB255" s="38"/>
      <c r="AC255" s="38"/>
      <c r="AD255" s="38"/>
      <c r="AE255" s="38"/>
      <c r="AR255" s="230" t="s">
        <v>236</v>
      </c>
      <c r="AT255" s="230" t="s">
        <v>159</v>
      </c>
      <c r="AU255" s="230" t="s">
        <v>82</v>
      </c>
      <c r="AY255" s="17" t="s">
        <v>158</v>
      </c>
      <c r="BE255" s="231">
        <f>IF(N255="základní",J255,0)</f>
        <v>0</v>
      </c>
      <c r="BF255" s="231">
        <f>IF(N255="snížená",J255,0)</f>
        <v>0</v>
      </c>
      <c r="BG255" s="231">
        <f>IF(N255="zákl. přenesená",J255,0)</f>
        <v>0</v>
      </c>
      <c r="BH255" s="231">
        <f>IF(N255="sníž. přenesená",J255,0)</f>
        <v>0</v>
      </c>
      <c r="BI255" s="231">
        <f>IF(N255="nulová",J255,0)</f>
        <v>0</v>
      </c>
      <c r="BJ255" s="17" t="s">
        <v>82</v>
      </c>
      <c r="BK255" s="231">
        <f>ROUND(I255*H255,2)</f>
        <v>0</v>
      </c>
      <c r="BL255" s="17" t="s">
        <v>236</v>
      </c>
      <c r="BM255" s="230" t="s">
        <v>375</v>
      </c>
    </row>
    <row r="256" spans="1:47" s="2" customFormat="1" ht="12">
      <c r="A256" s="38"/>
      <c r="B256" s="39"/>
      <c r="C256" s="40"/>
      <c r="D256" s="232" t="s">
        <v>165</v>
      </c>
      <c r="E256" s="40"/>
      <c r="F256" s="233" t="s">
        <v>376</v>
      </c>
      <c r="G256" s="40"/>
      <c r="H256" s="40"/>
      <c r="I256" s="136"/>
      <c r="J256" s="40"/>
      <c r="K256" s="40"/>
      <c r="L256" s="44"/>
      <c r="M256" s="234"/>
      <c r="N256" s="235"/>
      <c r="O256" s="84"/>
      <c r="P256" s="84"/>
      <c r="Q256" s="84"/>
      <c r="R256" s="84"/>
      <c r="S256" s="84"/>
      <c r="T256" s="85"/>
      <c r="U256" s="38"/>
      <c r="V256" s="38"/>
      <c r="W256" s="38"/>
      <c r="X256" s="38"/>
      <c r="Y256" s="38"/>
      <c r="Z256" s="38"/>
      <c r="AA256" s="38"/>
      <c r="AB256" s="38"/>
      <c r="AC256" s="38"/>
      <c r="AD256" s="38"/>
      <c r="AE256" s="38"/>
      <c r="AT256" s="17" t="s">
        <v>165</v>
      </c>
      <c r="AU256" s="17" t="s">
        <v>82</v>
      </c>
    </row>
    <row r="257" spans="1:51" s="13" customFormat="1" ht="12">
      <c r="A257" s="13"/>
      <c r="B257" s="236"/>
      <c r="C257" s="237"/>
      <c r="D257" s="232" t="s">
        <v>166</v>
      </c>
      <c r="E257" s="238" t="s">
        <v>19</v>
      </c>
      <c r="F257" s="239" t="s">
        <v>2064</v>
      </c>
      <c r="G257" s="237"/>
      <c r="H257" s="240">
        <v>2</v>
      </c>
      <c r="I257" s="241"/>
      <c r="J257" s="237"/>
      <c r="K257" s="237"/>
      <c r="L257" s="242"/>
      <c r="M257" s="243"/>
      <c r="N257" s="244"/>
      <c r="O257" s="244"/>
      <c r="P257" s="244"/>
      <c r="Q257" s="244"/>
      <c r="R257" s="244"/>
      <c r="S257" s="244"/>
      <c r="T257" s="245"/>
      <c r="U257" s="13"/>
      <c r="V257" s="13"/>
      <c r="W257" s="13"/>
      <c r="X257" s="13"/>
      <c r="Y257" s="13"/>
      <c r="Z257" s="13"/>
      <c r="AA257" s="13"/>
      <c r="AB257" s="13"/>
      <c r="AC257" s="13"/>
      <c r="AD257" s="13"/>
      <c r="AE257" s="13"/>
      <c r="AT257" s="246" t="s">
        <v>166</v>
      </c>
      <c r="AU257" s="246" t="s">
        <v>82</v>
      </c>
      <c r="AV257" s="13" t="s">
        <v>85</v>
      </c>
      <c r="AW257" s="13" t="s">
        <v>34</v>
      </c>
      <c r="AX257" s="13" t="s">
        <v>82</v>
      </c>
      <c r="AY257" s="246" t="s">
        <v>158</v>
      </c>
    </row>
    <row r="258" spans="1:65" s="2" customFormat="1" ht="16.5" customHeight="1">
      <c r="A258" s="38"/>
      <c r="B258" s="39"/>
      <c r="C258" s="219" t="s">
        <v>445</v>
      </c>
      <c r="D258" s="219" t="s">
        <v>159</v>
      </c>
      <c r="E258" s="220" t="s">
        <v>378</v>
      </c>
      <c r="F258" s="221" t="s">
        <v>379</v>
      </c>
      <c r="G258" s="222" t="s">
        <v>202</v>
      </c>
      <c r="H258" s="223">
        <v>4</v>
      </c>
      <c r="I258" s="224"/>
      <c r="J258" s="225">
        <f>ROUND(I258*H258,2)</f>
        <v>0</v>
      </c>
      <c r="K258" s="221" t="s">
        <v>213</v>
      </c>
      <c r="L258" s="44"/>
      <c r="M258" s="226" t="s">
        <v>19</v>
      </c>
      <c r="N258" s="227" t="s">
        <v>45</v>
      </c>
      <c r="O258" s="84"/>
      <c r="P258" s="228">
        <f>O258*H258</f>
        <v>0</v>
      </c>
      <c r="Q258" s="228">
        <v>0</v>
      </c>
      <c r="R258" s="228">
        <f>Q258*H258</f>
        <v>0</v>
      </c>
      <c r="S258" s="228">
        <v>0</v>
      </c>
      <c r="T258" s="229">
        <f>S258*H258</f>
        <v>0</v>
      </c>
      <c r="U258" s="38"/>
      <c r="V258" s="38"/>
      <c r="W258" s="38"/>
      <c r="X258" s="38"/>
      <c r="Y258" s="38"/>
      <c r="Z258" s="38"/>
      <c r="AA258" s="38"/>
      <c r="AB258" s="38"/>
      <c r="AC258" s="38"/>
      <c r="AD258" s="38"/>
      <c r="AE258" s="38"/>
      <c r="AR258" s="230" t="s">
        <v>236</v>
      </c>
      <c r="AT258" s="230" t="s">
        <v>159</v>
      </c>
      <c r="AU258" s="230" t="s">
        <v>82</v>
      </c>
      <c r="AY258" s="17" t="s">
        <v>158</v>
      </c>
      <c r="BE258" s="231">
        <f>IF(N258="základní",J258,0)</f>
        <v>0</v>
      </c>
      <c r="BF258" s="231">
        <f>IF(N258="snížená",J258,0)</f>
        <v>0</v>
      </c>
      <c r="BG258" s="231">
        <f>IF(N258="zákl. přenesená",J258,0)</f>
        <v>0</v>
      </c>
      <c r="BH258" s="231">
        <f>IF(N258="sníž. přenesená",J258,0)</f>
        <v>0</v>
      </c>
      <c r="BI258" s="231">
        <f>IF(N258="nulová",J258,0)</f>
        <v>0</v>
      </c>
      <c r="BJ258" s="17" t="s">
        <v>82</v>
      </c>
      <c r="BK258" s="231">
        <f>ROUND(I258*H258,2)</f>
        <v>0</v>
      </c>
      <c r="BL258" s="17" t="s">
        <v>236</v>
      </c>
      <c r="BM258" s="230" t="s">
        <v>380</v>
      </c>
    </row>
    <row r="259" spans="1:47" s="2" customFormat="1" ht="12">
      <c r="A259" s="38"/>
      <c r="B259" s="39"/>
      <c r="C259" s="40"/>
      <c r="D259" s="232" t="s">
        <v>165</v>
      </c>
      <c r="E259" s="40"/>
      <c r="F259" s="233" t="s">
        <v>381</v>
      </c>
      <c r="G259" s="40"/>
      <c r="H259" s="40"/>
      <c r="I259" s="136"/>
      <c r="J259" s="40"/>
      <c r="K259" s="40"/>
      <c r="L259" s="44"/>
      <c r="M259" s="234"/>
      <c r="N259" s="235"/>
      <c r="O259" s="84"/>
      <c r="P259" s="84"/>
      <c r="Q259" s="84"/>
      <c r="R259" s="84"/>
      <c r="S259" s="84"/>
      <c r="T259" s="85"/>
      <c r="U259" s="38"/>
      <c r="V259" s="38"/>
      <c r="W259" s="38"/>
      <c r="X259" s="38"/>
      <c r="Y259" s="38"/>
      <c r="Z259" s="38"/>
      <c r="AA259" s="38"/>
      <c r="AB259" s="38"/>
      <c r="AC259" s="38"/>
      <c r="AD259" s="38"/>
      <c r="AE259" s="38"/>
      <c r="AT259" s="17" t="s">
        <v>165</v>
      </c>
      <c r="AU259" s="17" t="s">
        <v>82</v>
      </c>
    </row>
    <row r="260" spans="1:51" s="13" customFormat="1" ht="12">
      <c r="A260" s="13"/>
      <c r="B260" s="236"/>
      <c r="C260" s="237"/>
      <c r="D260" s="232" t="s">
        <v>166</v>
      </c>
      <c r="E260" s="238" t="s">
        <v>19</v>
      </c>
      <c r="F260" s="239" t="s">
        <v>2065</v>
      </c>
      <c r="G260" s="237"/>
      <c r="H260" s="240">
        <v>4</v>
      </c>
      <c r="I260" s="241"/>
      <c r="J260" s="237"/>
      <c r="K260" s="237"/>
      <c r="L260" s="242"/>
      <c r="M260" s="243"/>
      <c r="N260" s="244"/>
      <c r="O260" s="244"/>
      <c r="P260" s="244"/>
      <c r="Q260" s="244"/>
      <c r="R260" s="244"/>
      <c r="S260" s="244"/>
      <c r="T260" s="245"/>
      <c r="U260" s="13"/>
      <c r="V260" s="13"/>
      <c r="W260" s="13"/>
      <c r="X260" s="13"/>
      <c r="Y260" s="13"/>
      <c r="Z260" s="13"/>
      <c r="AA260" s="13"/>
      <c r="AB260" s="13"/>
      <c r="AC260" s="13"/>
      <c r="AD260" s="13"/>
      <c r="AE260" s="13"/>
      <c r="AT260" s="246" t="s">
        <v>166</v>
      </c>
      <c r="AU260" s="246" t="s">
        <v>82</v>
      </c>
      <c r="AV260" s="13" t="s">
        <v>85</v>
      </c>
      <c r="AW260" s="13" t="s">
        <v>34</v>
      </c>
      <c r="AX260" s="13" t="s">
        <v>82</v>
      </c>
      <c r="AY260" s="246" t="s">
        <v>158</v>
      </c>
    </row>
    <row r="261" spans="1:65" s="2" customFormat="1" ht="21.75" customHeight="1">
      <c r="A261" s="38"/>
      <c r="B261" s="39"/>
      <c r="C261" s="259" t="s">
        <v>450</v>
      </c>
      <c r="D261" s="259" t="s">
        <v>199</v>
      </c>
      <c r="E261" s="260" t="s">
        <v>383</v>
      </c>
      <c r="F261" s="261" t="s">
        <v>384</v>
      </c>
      <c r="G261" s="262" t="s">
        <v>202</v>
      </c>
      <c r="H261" s="263">
        <v>3</v>
      </c>
      <c r="I261" s="264"/>
      <c r="J261" s="265">
        <f>ROUND(I261*H261,2)</f>
        <v>0</v>
      </c>
      <c r="K261" s="261" t="s">
        <v>19</v>
      </c>
      <c r="L261" s="266"/>
      <c r="M261" s="267" t="s">
        <v>19</v>
      </c>
      <c r="N261" s="268" t="s">
        <v>45</v>
      </c>
      <c r="O261" s="84"/>
      <c r="P261" s="228">
        <f>O261*H261</f>
        <v>0</v>
      </c>
      <c r="Q261" s="228">
        <v>0</v>
      </c>
      <c r="R261" s="228">
        <f>Q261*H261</f>
        <v>0</v>
      </c>
      <c r="S261" s="228">
        <v>0</v>
      </c>
      <c r="T261" s="229">
        <f>S261*H261</f>
        <v>0</v>
      </c>
      <c r="U261" s="38"/>
      <c r="V261" s="38"/>
      <c r="W261" s="38"/>
      <c r="X261" s="38"/>
      <c r="Y261" s="38"/>
      <c r="Z261" s="38"/>
      <c r="AA261" s="38"/>
      <c r="AB261" s="38"/>
      <c r="AC261" s="38"/>
      <c r="AD261" s="38"/>
      <c r="AE261" s="38"/>
      <c r="AR261" s="230" t="s">
        <v>241</v>
      </c>
      <c r="AT261" s="230" t="s">
        <v>199</v>
      </c>
      <c r="AU261" s="230" t="s">
        <v>82</v>
      </c>
      <c r="AY261" s="17" t="s">
        <v>158</v>
      </c>
      <c r="BE261" s="231">
        <f>IF(N261="základní",J261,0)</f>
        <v>0</v>
      </c>
      <c r="BF261" s="231">
        <f>IF(N261="snížená",J261,0)</f>
        <v>0</v>
      </c>
      <c r="BG261" s="231">
        <f>IF(N261="zákl. přenesená",J261,0)</f>
        <v>0</v>
      </c>
      <c r="BH261" s="231">
        <f>IF(N261="sníž. přenesená",J261,0)</f>
        <v>0</v>
      </c>
      <c r="BI261" s="231">
        <f>IF(N261="nulová",J261,0)</f>
        <v>0</v>
      </c>
      <c r="BJ261" s="17" t="s">
        <v>82</v>
      </c>
      <c r="BK261" s="231">
        <f>ROUND(I261*H261,2)</f>
        <v>0</v>
      </c>
      <c r="BL261" s="17" t="s">
        <v>236</v>
      </c>
      <c r="BM261" s="230" t="s">
        <v>385</v>
      </c>
    </row>
    <row r="262" spans="1:47" s="2" customFormat="1" ht="12">
      <c r="A262" s="38"/>
      <c r="B262" s="39"/>
      <c r="C262" s="40"/>
      <c r="D262" s="232" t="s">
        <v>165</v>
      </c>
      <c r="E262" s="40"/>
      <c r="F262" s="233" t="s">
        <v>384</v>
      </c>
      <c r="G262" s="40"/>
      <c r="H262" s="40"/>
      <c r="I262" s="136"/>
      <c r="J262" s="40"/>
      <c r="K262" s="40"/>
      <c r="L262" s="44"/>
      <c r="M262" s="234"/>
      <c r="N262" s="235"/>
      <c r="O262" s="84"/>
      <c r="P262" s="84"/>
      <c r="Q262" s="84"/>
      <c r="R262" s="84"/>
      <c r="S262" s="84"/>
      <c r="T262" s="85"/>
      <c r="U262" s="38"/>
      <c r="V262" s="38"/>
      <c r="W262" s="38"/>
      <c r="X262" s="38"/>
      <c r="Y262" s="38"/>
      <c r="Z262" s="38"/>
      <c r="AA262" s="38"/>
      <c r="AB262" s="38"/>
      <c r="AC262" s="38"/>
      <c r="AD262" s="38"/>
      <c r="AE262" s="38"/>
      <c r="AT262" s="17" t="s">
        <v>165</v>
      </c>
      <c r="AU262" s="17" t="s">
        <v>82</v>
      </c>
    </row>
    <row r="263" spans="1:51" s="13" customFormat="1" ht="12">
      <c r="A263" s="13"/>
      <c r="B263" s="236"/>
      <c r="C263" s="237"/>
      <c r="D263" s="232" t="s">
        <v>166</v>
      </c>
      <c r="E263" s="238" t="s">
        <v>19</v>
      </c>
      <c r="F263" s="239" t="s">
        <v>2066</v>
      </c>
      <c r="G263" s="237"/>
      <c r="H263" s="240">
        <v>3</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166</v>
      </c>
      <c r="AU263" s="246" t="s">
        <v>82</v>
      </c>
      <c r="AV263" s="13" t="s">
        <v>85</v>
      </c>
      <c r="AW263" s="13" t="s">
        <v>34</v>
      </c>
      <c r="AX263" s="13" t="s">
        <v>82</v>
      </c>
      <c r="AY263" s="246" t="s">
        <v>158</v>
      </c>
    </row>
    <row r="264" spans="1:65" s="2" customFormat="1" ht="21.75" customHeight="1">
      <c r="A264" s="38"/>
      <c r="B264" s="39"/>
      <c r="C264" s="259" t="s">
        <v>454</v>
      </c>
      <c r="D264" s="259" t="s">
        <v>199</v>
      </c>
      <c r="E264" s="260" t="s">
        <v>388</v>
      </c>
      <c r="F264" s="261" t="s">
        <v>389</v>
      </c>
      <c r="G264" s="262" t="s">
        <v>202</v>
      </c>
      <c r="H264" s="263">
        <v>3</v>
      </c>
      <c r="I264" s="264"/>
      <c r="J264" s="265">
        <f>ROUND(I264*H264,2)</f>
        <v>0</v>
      </c>
      <c r="K264" s="261" t="s">
        <v>19</v>
      </c>
      <c r="L264" s="266"/>
      <c r="M264" s="267" t="s">
        <v>19</v>
      </c>
      <c r="N264" s="268" t="s">
        <v>45</v>
      </c>
      <c r="O264" s="84"/>
      <c r="P264" s="228">
        <f>O264*H264</f>
        <v>0</v>
      </c>
      <c r="Q264" s="228">
        <v>0</v>
      </c>
      <c r="R264" s="228">
        <f>Q264*H264</f>
        <v>0</v>
      </c>
      <c r="S264" s="228">
        <v>0</v>
      </c>
      <c r="T264" s="229">
        <f>S264*H264</f>
        <v>0</v>
      </c>
      <c r="U264" s="38"/>
      <c r="V264" s="38"/>
      <c r="W264" s="38"/>
      <c r="X264" s="38"/>
      <c r="Y264" s="38"/>
      <c r="Z264" s="38"/>
      <c r="AA264" s="38"/>
      <c r="AB264" s="38"/>
      <c r="AC264" s="38"/>
      <c r="AD264" s="38"/>
      <c r="AE264" s="38"/>
      <c r="AR264" s="230" t="s">
        <v>241</v>
      </c>
      <c r="AT264" s="230" t="s">
        <v>199</v>
      </c>
      <c r="AU264" s="230" t="s">
        <v>82</v>
      </c>
      <c r="AY264" s="17" t="s">
        <v>158</v>
      </c>
      <c r="BE264" s="231">
        <f>IF(N264="základní",J264,0)</f>
        <v>0</v>
      </c>
      <c r="BF264" s="231">
        <f>IF(N264="snížená",J264,0)</f>
        <v>0</v>
      </c>
      <c r="BG264" s="231">
        <f>IF(N264="zákl. přenesená",J264,0)</f>
        <v>0</v>
      </c>
      <c r="BH264" s="231">
        <f>IF(N264="sníž. přenesená",J264,0)</f>
        <v>0</v>
      </c>
      <c r="BI264" s="231">
        <f>IF(N264="nulová",J264,0)</f>
        <v>0</v>
      </c>
      <c r="BJ264" s="17" t="s">
        <v>82</v>
      </c>
      <c r="BK264" s="231">
        <f>ROUND(I264*H264,2)</f>
        <v>0</v>
      </c>
      <c r="BL264" s="17" t="s">
        <v>236</v>
      </c>
      <c r="BM264" s="230" t="s">
        <v>390</v>
      </c>
    </row>
    <row r="265" spans="1:47" s="2" customFormat="1" ht="12">
      <c r="A265" s="38"/>
      <c r="B265" s="39"/>
      <c r="C265" s="40"/>
      <c r="D265" s="232" t="s">
        <v>165</v>
      </c>
      <c r="E265" s="40"/>
      <c r="F265" s="233" t="s">
        <v>389</v>
      </c>
      <c r="G265" s="40"/>
      <c r="H265" s="40"/>
      <c r="I265" s="136"/>
      <c r="J265" s="40"/>
      <c r="K265" s="40"/>
      <c r="L265" s="44"/>
      <c r="M265" s="234"/>
      <c r="N265" s="235"/>
      <c r="O265" s="84"/>
      <c r="P265" s="84"/>
      <c r="Q265" s="84"/>
      <c r="R265" s="84"/>
      <c r="S265" s="84"/>
      <c r="T265" s="85"/>
      <c r="U265" s="38"/>
      <c r="V265" s="38"/>
      <c r="W265" s="38"/>
      <c r="X265" s="38"/>
      <c r="Y265" s="38"/>
      <c r="Z265" s="38"/>
      <c r="AA265" s="38"/>
      <c r="AB265" s="38"/>
      <c r="AC265" s="38"/>
      <c r="AD265" s="38"/>
      <c r="AE265" s="38"/>
      <c r="AT265" s="17" t="s">
        <v>165</v>
      </c>
      <c r="AU265" s="17" t="s">
        <v>82</v>
      </c>
    </row>
    <row r="266" spans="1:51" s="13" customFormat="1" ht="12">
      <c r="A266" s="13"/>
      <c r="B266" s="236"/>
      <c r="C266" s="237"/>
      <c r="D266" s="232" t="s">
        <v>166</v>
      </c>
      <c r="E266" s="238" t="s">
        <v>19</v>
      </c>
      <c r="F266" s="239" t="s">
        <v>2066</v>
      </c>
      <c r="G266" s="237"/>
      <c r="H266" s="240">
        <v>3</v>
      </c>
      <c r="I266" s="241"/>
      <c r="J266" s="237"/>
      <c r="K266" s="237"/>
      <c r="L266" s="242"/>
      <c r="M266" s="243"/>
      <c r="N266" s="244"/>
      <c r="O266" s="244"/>
      <c r="P266" s="244"/>
      <c r="Q266" s="244"/>
      <c r="R266" s="244"/>
      <c r="S266" s="244"/>
      <c r="T266" s="245"/>
      <c r="U266" s="13"/>
      <c r="V266" s="13"/>
      <c r="W266" s="13"/>
      <c r="X266" s="13"/>
      <c r="Y266" s="13"/>
      <c r="Z266" s="13"/>
      <c r="AA266" s="13"/>
      <c r="AB266" s="13"/>
      <c r="AC266" s="13"/>
      <c r="AD266" s="13"/>
      <c r="AE266" s="13"/>
      <c r="AT266" s="246" t="s">
        <v>166</v>
      </c>
      <c r="AU266" s="246" t="s">
        <v>82</v>
      </c>
      <c r="AV266" s="13" t="s">
        <v>85</v>
      </c>
      <c r="AW266" s="13" t="s">
        <v>34</v>
      </c>
      <c r="AX266" s="13" t="s">
        <v>82</v>
      </c>
      <c r="AY266" s="246" t="s">
        <v>158</v>
      </c>
    </row>
    <row r="267" spans="1:65" s="2" customFormat="1" ht="33" customHeight="1">
      <c r="A267" s="38"/>
      <c r="B267" s="39"/>
      <c r="C267" s="259" t="s">
        <v>459</v>
      </c>
      <c r="D267" s="259" t="s">
        <v>199</v>
      </c>
      <c r="E267" s="260" t="s">
        <v>393</v>
      </c>
      <c r="F267" s="261" t="s">
        <v>394</v>
      </c>
      <c r="G267" s="262" t="s">
        <v>202</v>
      </c>
      <c r="H267" s="263">
        <v>6</v>
      </c>
      <c r="I267" s="264"/>
      <c r="J267" s="265">
        <f>ROUND(I267*H267,2)</f>
        <v>0</v>
      </c>
      <c r="K267" s="261" t="s">
        <v>19</v>
      </c>
      <c r="L267" s="266"/>
      <c r="M267" s="267" t="s">
        <v>19</v>
      </c>
      <c r="N267" s="268" t="s">
        <v>45</v>
      </c>
      <c r="O267" s="84"/>
      <c r="P267" s="228">
        <f>O267*H267</f>
        <v>0</v>
      </c>
      <c r="Q267" s="228">
        <v>0</v>
      </c>
      <c r="R267" s="228">
        <f>Q267*H267</f>
        <v>0</v>
      </c>
      <c r="S267" s="228">
        <v>0</v>
      </c>
      <c r="T267" s="229">
        <f>S267*H267</f>
        <v>0</v>
      </c>
      <c r="U267" s="38"/>
      <c r="V267" s="38"/>
      <c r="W267" s="38"/>
      <c r="X267" s="38"/>
      <c r="Y267" s="38"/>
      <c r="Z267" s="38"/>
      <c r="AA267" s="38"/>
      <c r="AB267" s="38"/>
      <c r="AC267" s="38"/>
      <c r="AD267" s="38"/>
      <c r="AE267" s="38"/>
      <c r="AR267" s="230" t="s">
        <v>241</v>
      </c>
      <c r="AT267" s="230" t="s">
        <v>199</v>
      </c>
      <c r="AU267" s="230" t="s">
        <v>82</v>
      </c>
      <c r="AY267" s="17" t="s">
        <v>158</v>
      </c>
      <c r="BE267" s="231">
        <f>IF(N267="základní",J267,0)</f>
        <v>0</v>
      </c>
      <c r="BF267" s="231">
        <f>IF(N267="snížená",J267,0)</f>
        <v>0</v>
      </c>
      <c r="BG267" s="231">
        <f>IF(N267="zákl. přenesená",J267,0)</f>
        <v>0</v>
      </c>
      <c r="BH267" s="231">
        <f>IF(N267="sníž. přenesená",J267,0)</f>
        <v>0</v>
      </c>
      <c r="BI267" s="231">
        <f>IF(N267="nulová",J267,0)</f>
        <v>0</v>
      </c>
      <c r="BJ267" s="17" t="s">
        <v>82</v>
      </c>
      <c r="BK267" s="231">
        <f>ROUND(I267*H267,2)</f>
        <v>0</v>
      </c>
      <c r="BL267" s="17" t="s">
        <v>236</v>
      </c>
      <c r="BM267" s="230" t="s">
        <v>395</v>
      </c>
    </row>
    <row r="268" spans="1:47" s="2" customFormat="1" ht="12">
      <c r="A268" s="38"/>
      <c r="B268" s="39"/>
      <c r="C268" s="40"/>
      <c r="D268" s="232" t="s">
        <v>165</v>
      </c>
      <c r="E268" s="40"/>
      <c r="F268" s="233" t="s">
        <v>394</v>
      </c>
      <c r="G268" s="40"/>
      <c r="H268" s="40"/>
      <c r="I268" s="136"/>
      <c r="J268" s="40"/>
      <c r="K268" s="40"/>
      <c r="L268" s="44"/>
      <c r="M268" s="234"/>
      <c r="N268" s="235"/>
      <c r="O268" s="84"/>
      <c r="P268" s="84"/>
      <c r="Q268" s="84"/>
      <c r="R268" s="84"/>
      <c r="S268" s="84"/>
      <c r="T268" s="85"/>
      <c r="U268" s="38"/>
      <c r="V268" s="38"/>
      <c r="W268" s="38"/>
      <c r="X268" s="38"/>
      <c r="Y268" s="38"/>
      <c r="Z268" s="38"/>
      <c r="AA268" s="38"/>
      <c r="AB268" s="38"/>
      <c r="AC268" s="38"/>
      <c r="AD268" s="38"/>
      <c r="AE268" s="38"/>
      <c r="AT268" s="17" t="s">
        <v>165</v>
      </c>
      <c r="AU268" s="17" t="s">
        <v>82</v>
      </c>
    </row>
    <row r="269" spans="1:51" s="13" customFormat="1" ht="12">
      <c r="A269" s="13"/>
      <c r="B269" s="236"/>
      <c r="C269" s="237"/>
      <c r="D269" s="232" t="s">
        <v>166</v>
      </c>
      <c r="E269" s="238" t="s">
        <v>19</v>
      </c>
      <c r="F269" s="239" t="s">
        <v>2067</v>
      </c>
      <c r="G269" s="237"/>
      <c r="H269" s="240">
        <v>6</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166</v>
      </c>
      <c r="AU269" s="246" t="s">
        <v>82</v>
      </c>
      <c r="AV269" s="13" t="s">
        <v>85</v>
      </c>
      <c r="AW269" s="13" t="s">
        <v>34</v>
      </c>
      <c r="AX269" s="13" t="s">
        <v>82</v>
      </c>
      <c r="AY269" s="246" t="s">
        <v>158</v>
      </c>
    </row>
    <row r="270" spans="1:65" s="2" customFormat="1" ht="21.75" customHeight="1">
      <c r="A270" s="38"/>
      <c r="B270" s="39"/>
      <c r="C270" s="219" t="s">
        <v>464</v>
      </c>
      <c r="D270" s="219" t="s">
        <v>159</v>
      </c>
      <c r="E270" s="220" t="s">
        <v>398</v>
      </c>
      <c r="F270" s="221" t="s">
        <v>399</v>
      </c>
      <c r="G270" s="222" t="s">
        <v>202</v>
      </c>
      <c r="H270" s="223">
        <v>2</v>
      </c>
      <c r="I270" s="224"/>
      <c r="J270" s="225">
        <f>ROUND(I270*H270,2)</f>
        <v>0</v>
      </c>
      <c r="K270" s="221" t="s">
        <v>19</v>
      </c>
      <c r="L270" s="44"/>
      <c r="M270" s="226" t="s">
        <v>19</v>
      </c>
      <c r="N270" s="227" t="s">
        <v>45</v>
      </c>
      <c r="O270" s="84"/>
      <c r="P270" s="228">
        <f>O270*H270</f>
        <v>0</v>
      </c>
      <c r="Q270" s="228">
        <v>0</v>
      </c>
      <c r="R270" s="228">
        <f>Q270*H270</f>
        <v>0</v>
      </c>
      <c r="S270" s="228">
        <v>0</v>
      </c>
      <c r="T270" s="229">
        <f>S270*H270</f>
        <v>0</v>
      </c>
      <c r="U270" s="38"/>
      <c r="V270" s="38"/>
      <c r="W270" s="38"/>
      <c r="X270" s="38"/>
      <c r="Y270" s="38"/>
      <c r="Z270" s="38"/>
      <c r="AA270" s="38"/>
      <c r="AB270" s="38"/>
      <c r="AC270" s="38"/>
      <c r="AD270" s="38"/>
      <c r="AE270" s="38"/>
      <c r="AR270" s="230" t="s">
        <v>236</v>
      </c>
      <c r="AT270" s="230" t="s">
        <v>159</v>
      </c>
      <c r="AU270" s="230" t="s">
        <v>82</v>
      </c>
      <c r="AY270" s="17" t="s">
        <v>158</v>
      </c>
      <c r="BE270" s="231">
        <f>IF(N270="základní",J270,0)</f>
        <v>0</v>
      </c>
      <c r="BF270" s="231">
        <f>IF(N270="snížená",J270,0)</f>
        <v>0</v>
      </c>
      <c r="BG270" s="231">
        <f>IF(N270="zákl. přenesená",J270,0)</f>
        <v>0</v>
      </c>
      <c r="BH270" s="231">
        <f>IF(N270="sníž. přenesená",J270,0)</f>
        <v>0</v>
      </c>
      <c r="BI270" s="231">
        <f>IF(N270="nulová",J270,0)</f>
        <v>0</v>
      </c>
      <c r="BJ270" s="17" t="s">
        <v>82</v>
      </c>
      <c r="BK270" s="231">
        <f>ROUND(I270*H270,2)</f>
        <v>0</v>
      </c>
      <c r="BL270" s="17" t="s">
        <v>236</v>
      </c>
      <c r="BM270" s="230" t="s">
        <v>400</v>
      </c>
    </row>
    <row r="271" spans="1:47" s="2" customFormat="1" ht="12">
      <c r="A271" s="38"/>
      <c r="B271" s="39"/>
      <c r="C271" s="40"/>
      <c r="D271" s="232" t="s">
        <v>165</v>
      </c>
      <c r="E271" s="40"/>
      <c r="F271" s="233" t="s">
        <v>401</v>
      </c>
      <c r="G271" s="40"/>
      <c r="H271" s="40"/>
      <c r="I271" s="136"/>
      <c r="J271" s="40"/>
      <c r="K271" s="40"/>
      <c r="L271" s="44"/>
      <c r="M271" s="234"/>
      <c r="N271" s="235"/>
      <c r="O271" s="84"/>
      <c r="P271" s="84"/>
      <c r="Q271" s="84"/>
      <c r="R271" s="84"/>
      <c r="S271" s="84"/>
      <c r="T271" s="85"/>
      <c r="U271" s="38"/>
      <c r="V271" s="38"/>
      <c r="W271" s="38"/>
      <c r="X271" s="38"/>
      <c r="Y271" s="38"/>
      <c r="Z271" s="38"/>
      <c r="AA271" s="38"/>
      <c r="AB271" s="38"/>
      <c r="AC271" s="38"/>
      <c r="AD271" s="38"/>
      <c r="AE271" s="38"/>
      <c r="AT271" s="17" t="s">
        <v>165</v>
      </c>
      <c r="AU271" s="17" t="s">
        <v>82</v>
      </c>
    </row>
    <row r="272" spans="1:51" s="13" customFormat="1" ht="12">
      <c r="A272" s="13"/>
      <c r="B272" s="236"/>
      <c r="C272" s="237"/>
      <c r="D272" s="232" t="s">
        <v>166</v>
      </c>
      <c r="E272" s="238" t="s">
        <v>19</v>
      </c>
      <c r="F272" s="239" t="s">
        <v>2068</v>
      </c>
      <c r="G272" s="237"/>
      <c r="H272" s="240">
        <v>2</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166</v>
      </c>
      <c r="AU272" s="246" t="s">
        <v>82</v>
      </c>
      <c r="AV272" s="13" t="s">
        <v>85</v>
      </c>
      <c r="AW272" s="13" t="s">
        <v>34</v>
      </c>
      <c r="AX272" s="13" t="s">
        <v>82</v>
      </c>
      <c r="AY272" s="246" t="s">
        <v>158</v>
      </c>
    </row>
    <row r="273" spans="1:65" s="2" customFormat="1" ht="16.5" customHeight="1">
      <c r="A273" s="38"/>
      <c r="B273" s="39"/>
      <c r="C273" s="219" t="s">
        <v>469</v>
      </c>
      <c r="D273" s="219" t="s">
        <v>159</v>
      </c>
      <c r="E273" s="220" t="s">
        <v>404</v>
      </c>
      <c r="F273" s="221" t="s">
        <v>405</v>
      </c>
      <c r="G273" s="222" t="s">
        <v>202</v>
      </c>
      <c r="H273" s="223">
        <v>1</v>
      </c>
      <c r="I273" s="224"/>
      <c r="J273" s="225">
        <f>ROUND(I273*H273,2)</f>
        <v>0</v>
      </c>
      <c r="K273" s="221" t="s">
        <v>19</v>
      </c>
      <c r="L273" s="44"/>
      <c r="M273" s="226" t="s">
        <v>19</v>
      </c>
      <c r="N273" s="227" t="s">
        <v>45</v>
      </c>
      <c r="O273" s="84"/>
      <c r="P273" s="228">
        <f>O273*H273</f>
        <v>0</v>
      </c>
      <c r="Q273" s="228">
        <v>0</v>
      </c>
      <c r="R273" s="228">
        <f>Q273*H273</f>
        <v>0</v>
      </c>
      <c r="S273" s="228">
        <v>0</v>
      </c>
      <c r="T273" s="229">
        <f>S273*H273</f>
        <v>0</v>
      </c>
      <c r="U273" s="38"/>
      <c r="V273" s="38"/>
      <c r="W273" s="38"/>
      <c r="X273" s="38"/>
      <c r="Y273" s="38"/>
      <c r="Z273" s="38"/>
      <c r="AA273" s="38"/>
      <c r="AB273" s="38"/>
      <c r="AC273" s="38"/>
      <c r="AD273" s="38"/>
      <c r="AE273" s="38"/>
      <c r="AR273" s="230" t="s">
        <v>236</v>
      </c>
      <c r="AT273" s="230" t="s">
        <v>159</v>
      </c>
      <c r="AU273" s="230" t="s">
        <v>82</v>
      </c>
      <c r="AY273" s="17" t="s">
        <v>158</v>
      </c>
      <c r="BE273" s="231">
        <f>IF(N273="základní",J273,0)</f>
        <v>0</v>
      </c>
      <c r="BF273" s="231">
        <f>IF(N273="snížená",J273,0)</f>
        <v>0</v>
      </c>
      <c r="BG273" s="231">
        <f>IF(N273="zákl. přenesená",J273,0)</f>
        <v>0</v>
      </c>
      <c r="BH273" s="231">
        <f>IF(N273="sníž. přenesená",J273,0)</f>
        <v>0</v>
      </c>
      <c r="BI273" s="231">
        <f>IF(N273="nulová",J273,0)</f>
        <v>0</v>
      </c>
      <c r="BJ273" s="17" t="s">
        <v>82</v>
      </c>
      <c r="BK273" s="231">
        <f>ROUND(I273*H273,2)</f>
        <v>0</v>
      </c>
      <c r="BL273" s="17" t="s">
        <v>236</v>
      </c>
      <c r="BM273" s="230" t="s">
        <v>406</v>
      </c>
    </row>
    <row r="274" spans="1:47" s="2" customFormat="1" ht="12">
      <c r="A274" s="38"/>
      <c r="B274" s="39"/>
      <c r="C274" s="40"/>
      <c r="D274" s="232" t="s">
        <v>165</v>
      </c>
      <c r="E274" s="40"/>
      <c r="F274" s="233" t="s">
        <v>405</v>
      </c>
      <c r="G274" s="40"/>
      <c r="H274" s="40"/>
      <c r="I274" s="136"/>
      <c r="J274" s="40"/>
      <c r="K274" s="40"/>
      <c r="L274" s="44"/>
      <c r="M274" s="234"/>
      <c r="N274" s="235"/>
      <c r="O274" s="84"/>
      <c r="P274" s="84"/>
      <c r="Q274" s="84"/>
      <c r="R274" s="84"/>
      <c r="S274" s="84"/>
      <c r="T274" s="85"/>
      <c r="U274" s="38"/>
      <c r="V274" s="38"/>
      <c r="W274" s="38"/>
      <c r="X274" s="38"/>
      <c r="Y274" s="38"/>
      <c r="Z274" s="38"/>
      <c r="AA274" s="38"/>
      <c r="AB274" s="38"/>
      <c r="AC274" s="38"/>
      <c r="AD274" s="38"/>
      <c r="AE274" s="38"/>
      <c r="AT274" s="17" t="s">
        <v>165</v>
      </c>
      <c r="AU274" s="17" t="s">
        <v>82</v>
      </c>
    </row>
    <row r="275" spans="1:51" s="13" customFormat="1" ht="12">
      <c r="A275" s="13"/>
      <c r="B275" s="236"/>
      <c r="C275" s="237"/>
      <c r="D275" s="232" t="s">
        <v>166</v>
      </c>
      <c r="E275" s="238" t="s">
        <v>19</v>
      </c>
      <c r="F275" s="239" t="s">
        <v>2069</v>
      </c>
      <c r="G275" s="237"/>
      <c r="H275" s="240">
        <v>1</v>
      </c>
      <c r="I275" s="241"/>
      <c r="J275" s="237"/>
      <c r="K275" s="237"/>
      <c r="L275" s="242"/>
      <c r="M275" s="243"/>
      <c r="N275" s="244"/>
      <c r="O275" s="244"/>
      <c r="P275" s="244"/>
      <c r="Q275" s="244"/>
      <c r="R275" s="244"/>
      <c r="S275" s="244"/>
      <c r="T275" s="245"/>
      <c r="U275" s="13"/>
      <c r="V275" s="13"/>
      <c r="W275" s="13"/>
      <c r="X275" s="13"/>
      <c r="Y275" s="13"/>
      <c r="Z275" s="13"/>
      <c r="AA275" s="13"/>
      <c r="AB275" s="13"/>
      <c r="AC275" s="13"/>
      <c r="AD275" s="13"/>
      <c r="AE275" s="13"/>
      <c r="AT275" s="246" t="s">
        <v>166</v>
      </c>
      <c r="AU275" s="246" t="s">
        <v>82</v>
      </c>
      <c r="AV275" s="13" t="s">
        <v>85</v>
      </c>
      <c r="AW275" s="13" t="s">
        <v>34</v>
      </c>
      <c r="AX275" s="13" t="s">
        <v>82</v>
      </c>
      <c r="AY275" s="246" t="s">
        <v>158</v>
      </c>
    </row>
    <row r="276" spans="1:63" s="12" customFormat="1" ht="25.9" customHeight="1">
      <c r="A276" s="12"/>
      <c r="B276" s="205"/>
      <c r="C276" s="206"/>
      <c r="D276" s="207" t="s">
        <v>73</v>
      </c>
      <c r="E276" s="208" t="s">
        <v>408</v>
      </c>
      <c r="F276" s="208" t="s">
        <v>409</v>
      </c>
      <c r="G276" s="206"/>
      <c r="H276" s="206"/>
      <c r="I276" s="209"/>
      <c r="J276" s="210">
        <f>BK276</f>
        <v>0</v>
      </c>
      <c r="K276" s="206"/>
      <c r="L276" s="211"/>
      <c r="M276" s="212"/>
      <c r="N276" s="213"/>
      <c r="O276" s="213"/>
      <c r="P276" s="214">
        <f>P277+SUM(P278:P590)+P664+P668</f>
        <v>0</v>
      </c>
      <c r="Q276" s="213"/>
      <c r="R276" s="214">
        <f>R277+SUM(R278:R590)+R664+R668</f>
        <v>96.52617</v>
      </c>
      <c r="S276" s="213"/>
      <c r="T276" s="215">
        <f>T277+SUM(T278:T590)+T664+T668</f>
        <v>21.12</v>
      </c>
      <c r="U276" s="12"/>
      <c r="V276" s="12"/>
      <c r="W276" s="12"/>
      <c r="X276" s="12"/>
      <c r="Y276" s="12"/>
      <c r="Z276" s="12"/>
      <c r="AA276" s="12"/>
      <c r="AB276" s="12"/>
      <c r="AC276" s="12"/>
      <c r="AD276" s="12"/>
      <c r="AE276" s="12"/>
      <c r="AR276" s="216" t="s">
        <v>176</v>
      </c>
      <c r="AT276" s="217" t="s">
        <v>73</v>
      </c>
      <c r="AU276" s="217" t="s">
        <v>74</v>
      </c>
      <c r="AY276" s="216" t="s">
        <v>158</v>
      </c>
      <c r="BK276" s="218">
        <f>BK277+SUM(BK278:BK590)+BK664+BK668</f>
        <v>0</v>
      </c>
    </row>
    <row r="277" spans="1:65" s="2" customFormat="1" ht="55.5" customHeight="1">
      <c r="A277" s="38"/>
      <c r="B277" s="39"/>
      <c r="C277" s="219" t="s">
        <v>474</v>
      </c>
      <c r="D277" s="219" t="s">
        <v>159</v>
      </c>
      <c r="E277" s="220" t="s">
        <v>1301</v>
      </c>
      <c r="F277" s="221" t="s">
        <v>1302</v>
      </c>
      <c r="G277" s="222" t="s">
        <v>1303</v>
      </c>
      <c r="H277" s="223">
        <v>2</v>
      </c>
      <c r="I277" s="224"/>
      <c r="J277" s="225">
        <f>ROUND(I277*H277,2)</f>
        <v>0</v>
      </c>
      <c r="K277" s="221" t="s">
        <v>19</v>
      </c>
      <c r="L277" s="44"/>
      <c r="M277" s="226" t="s">
        <v>19</v>
      </c>
      <c r="N277" s="227" t="s">
        <v>45</v>
      </c>
      <c r="O277" s="84"/>
      <c r="P277" s="228">
        <f>O277*H277</f>
        <v>0</v>
      </c>
      <c r="Q277" s="228">
        <v>0</v>
      </c>
      <c r="R277" s="228">
        <f>Q277*H277</f>
        <v>0</v>
      </c>
      <c r="S277" s="228">
        <v>0</v>
      </c>
      <c r="T277" s="229">
        <f>S277*H277</f>
        <v>0</v>
      </c>
      <c r="U277" s="38"/>
      <c r="V277" s="38"/>
      <c r="W277" s="38"/>
      <c r="X277" s="38"/>
      <c r="Y277" s="38"/>
      <c r="Z277" s="38"/>
      <c r="AA277" s="38"/>
      <c r="AB277" s="38"/>
      <c r="AC277" s="38"/>
      <c r="AD277" s="38"/>
      <c r="AE277" s="38"/>
      <c r="AR277" s="230" t="s">
        <v>236</v>
      </c>
      <c r="AT277" s="230" t="s">
        <v>159</v>
      </c>
      <c r="AU277" s="230" t="s">
        <v>82</v>
      </c>
      <c r="AY277" s="17" t="s">
        <v>158</v>
      </c>
      <c r="BE277" s="231">
        <f>IF(N277="základní",J277,0)</f>
        <v>0</v>
      </c>
      <c r="BF277" s="231">
        <f>IF(N277="snížená",J277,0)</f>
        <v>0</v>
      </c>
      <c r="BG277" s="231">
        <f>IF(N277="zákl. přenesená",J277,0)</f>
        <v>0</v>
      </c>
      <c r="BH277" s="231">
        <f>IF(N277="sníž. přenesená",J277,0)</f>
        <v>0</v>
      </c>
      <c r="BI277" s="231">
        <f>IF(N277="nulová",J277,0)</f>
        <v>0</v>
      </c>
      <c r="BJ277" s="17" t="s">
        <v>82</v>
      </c>
      <c r="BK277" s="231">
        <f>ROUND(I277*H277,2)</f>
        <v>0</v>
      </c>
      <c r="BL277" s="17" t="s">
        <v>236</v>
      </c>
      <c r="BM277" s="230" t="s">
        <v>1855</v>
      </c>
    </row>
    <row r="278" spans="1:47" s="2" customFormat="1" ht="12">
      <c r="A278" s="38"/>
      <c r="B278" s="39"/>
      <c r="C278" s="40"/>
      <c r="D278" s="232" t="s">
        <v>165</v>
      </c>
      <c r="E278" s="40"/>
      <c r="F278" s="233" t="s">
        <v>1305</v>
      </c>
      <c r="G278" s="40"/>
      <c r="H278" s="40"/>
      <c r="I278" s="136"/>
      <c r="J278" s="40"/>
      <c r="K278" s="40"/>
      <c r="L278" s="44"/>
      <c r="M278" s="234"/>
      <c r="N278" s="235"/>
      <c r="O278" s="84"/>
      <c r="P278" s="84"/>
      <c r="Q278" s="84"/>
      <c r="R278" s="84"/>
      <c r="S278" s="84"/>
      <c r="T278" s="85"/>
      <c r="U278" s="38"/>
      <c r="V278" s="38"/>
      <c r="W278" s="38"/>
      <c r="X278" s="38"/>
      <c r="Y278" s="38"/>
      <c r="Z278" s="38"/>
      <c r="AA278" s="38"/>
      <c r="AB278" s="38"/>
      <c r="AC278" s="38"/>
      <c r="AD278" s="38"/>
      <c r="AE278" s="38"/>
      <c r="AT278" s="17" t="s">
        <v>165</v>
      </c>
      <c r="AU278" s="17" t="s">
        <v>82</v>
      </c>
    </row>
    <row r="279" spans="1:51" s="13" customFormat="1" ht="12">
      <c r="A279" s="13"/>
      <c r="B279" s="236"/>
      <c r="C279" s="237"/>
      <c r="D279" s="232" t="s">
        <v>166</v>
      </c>
      <c r="E279" s="238" t="s">
        <v>19</v>
      </c>
      <c r="F279" s="239" t="s">
        <v>2068</v>
      </c>
      <c r="G279" s="237"/>
      <c r="H279" s="240">
        <v>2</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166</v>
      </c>
      <c r="AU279" s="246" t="s">
        <v>82</v>
      </c>
      <c r="AV279" s="13" t="s">
        <v>85</v>
      </c>
      <c r="AW279" s="13" t="s">
        <v>34</v>
      </c>
      <c r="AX279" s="13" t="s">
        <v>82</v>
      </c>
      <c r="AY279" s="246" t="s">
        <v>158</v>
      </c>
    </row>
    <row r="280" spans="1:65" s="2" customFormat="1" ht="21.75" customHeight="1">
      <c r="A280" s="38"/>
      <c r="B280" s="39"/>
      <c r="C280" s="219" t="s">
        <v>479</v>
      </c>
      <c r="D280" s="219" t="s">
        <v>159</v>
      </c>
      <c r="E280" s="220" t="s">
        <v>426</v>
      </c>
      <c r="F280" s="221" t="s">
        <v>427</v>
      </c>
      <c r="G280" s="222" t="s">
        <v>162</v>
      </c>
      <c r="H280" s="223">
        <v>115</v>
      </c>
      <c r="I280" s="224"/>
      <c r="J280" s="225">
        <f>ROUND(I280*H280,2)</f>
        <v>0</v>
      </c>
      <c r="K280" s="221" t="s">
        <v>19</v>
      </c>
      <c r="L280" s="44"/>
      <c r="M280" s="226" t="s">
        <v>19</v>
      </c>
      <c r="N280" s="227" t="s">
        <v>45</v>
      </c>
      <c r="O280" s="84"/>
      <c r="P280" s="228">
        <f>O280*H280</f>
        <v>0</v>
      </c>
      <c r="Q280" s="228">
        <v>0</v>
      </c>
      <c r="R280" s="228">
        <f>Q280*H280</f>
        <v>0</v>
      </c>
      <c r="S280" s="228">
        <v>0</v>
      </c>
      <c r="T280" s="229">
        <f>S280*H280</f>
        <v>0</v>
      </c>
      <c r="U280" s="38"/>
      <c r="V280" s="38"/>
      <c r="W280" s="38"/>
      <c r="X280" s="38"/>
      <c r="Y280" s="38"/>
      <c r="Z280" s="38"/>
      <c r="AA280" s="38"/>
      <c r="AB280" s="38"/>
      <c r="AC280" s="38"/>
      <c r="AD280" s="38"/>
      <c r="AE280" s="38"/>
      <c r="AR280" s="230" t="s">
        <v>236</v>
      </c>
      <c r="AT280" s="230" t="s">
        <v>159</v>
      </c>
      <c r="AU280" s="230" t="s">
        <v>82</v>
      </c>
      <c r="AY280" s="17" t="s">
        <v>158</v>
      </c>
      <c r="BE280" s="231">
        <f>IF(N280="základní",J280,0)</f>
        <v>0</v>
      </c>
      <c r="BF280" s="231">
        <f>IF(N280="snížená",J280,0)</f>
        <v>0</v>
      </c>
      <c r="BG280" s="231">
        <f>IF(N280="zákl. přenesená",J280,0)</f>
        <v>0</v>
      </c>
      <c r="BH280" s="231">
        <f>IF(N280="sníž. přenesená",J280,0)</f>
        <v>0</v>
      </c>
      <c r="BI280" s="231">
        <f>IF(N280="nulová",J280,0)</f>
        <v>0</v>
      </c>
      <c r="BJ280" s="17" t="s">
        <v>82</v>
      </c>
      <c r="BK280" s="231">
        <f>ROUND(I280*H280,2)</f>
        <v>0</v>
      </c>
      <c r="BL280" s="17" t="s">
        <v>236</v>
      </c>
      <c r="BM280" s="230" t="s">
        <v>428</v>
      </c>
    </row>
    <row r="281" spans="1:47" s="2" customFormat="1" ht="12">
      <c r="A281" s="38"/>
      <c r="B281" s="39"/>
      <c r="C281" s="40"/>
      <c r="D281" s="232" t="s">
        <v>165</v>
      </c>
      <c r="E281" s="40"/>
      <c r="F281" s="233" t="s">
        <v>427</v>
      </c>
      <c r="G281" s="40"/>
      <c r="H281" s="40"/>
      <c r="I281" s="136"/>
      <c r="J281" s="40"/>
      <c r="K281" s="40"/>
      <c r="L281" s="44"/>
      <c r="M281" s="234"/>
      <c r="N281" s="235"/>
      <c r="O281" s="84"/>
      <c r="P281" s="84"/>
      <c r="Q281" s="84"/>
      <c r="R281" s="84"/>
      <c r="S281" s="84"/>
      <c r="T281" s="85"/>
      <c r="U281" s="38"/>
      <c r="V281" s="38"/>
      <c r="W281" s="38"/>
      <c r="X281" s="38"/>
      <c r="Y281" s="38"/>
      <c r="Z281" s="38"/>
      <c r="AA281" s="38"/>
      <c r="AB281" s="38"/>
      <c r="AC281" s="38"/>
      <c r="AD281" s="38"/>
      <c r="AE281" s="38"/>
      <c r="AT281" s="17" t="s">
        <v>165</v>
      </c>
      <c r="AU281" s="17" t="s">
        <v>82</v>
      </c>
    </row>
    <row r="282" spans="1:65" s="2" customFormat="1" ht="16.5" customHeight="1">
      <c r="A282" s="38"/>
      <c r="B282" s="39"/>
      <c r="C282" s="259" t="s">
        <v>485</v>
      </c>
      <c r="D282" s="259" t="s">
        <v>199</v>
      </c>
      <c r="E282" s="260" t="s">
        <v>430</v>
      </c>
      <c r="F282" s="261" t="s">
        <v>431</v>
      </c>
      <c r="G282" s="262" t="s">
        <v>162</v>
      </c>
      <c r="H282" s="263">
        <v>132.25</v>
      </c>
      <c r="I282" s="264"/>
      <c r="J282" s="265">
        <f>ROUND(I282*H282,2)</f>
        <v>0</v>
      </c>
      <c r="K282" s="261" t="s">
        <v>19</v>
      </c>
      <c r="L282" s="266"/>
      <c r="M282" s="267" t="s">
        <v>19</v>
      </c>
      <c r="N282" s="268" t="s">
        <v>45</v>
      </c>
      <c r="O282" s="84"/>
      <c r="P282" s="228">
        <f>O282*H282</f>
        <v>0</v>
      </c>
      <c r="Q282" s="228">
        <v>0.00012</v>
      </c>
      <c r="R282" s="228">
        <f>Q282*H282</f>
        <v>0.01587</v>
      </c>
      <c r="S282" s="228">
        <v>0</v>
      </c>
      <c r="T282" s="229">
        <f>S282*H282</f>
        <v>0</v>
      </c>
      <c r="U282" s="38"/>
      <c r="V282" s="38"/>
      <c r="W282" s="38"/>
      <c r="X282" s="38"/>
      <c r="Y282" s="38"/>
      <c r="Z282" s="38"/>
      <c r="AA282" s="38"/>
      <c r="AB282" s="38"/>
      <c r="AC282" s="38"/>
      <c r="AD282" s="38"/>
      <c r="AE282" s="38"/>
      <c r="AR282" s="230" t="s">
        <v>241</v>
      </c>
      <c r="AT282" s="230" t="s">
        <v>199</v>
      </c>
      <c r="AU282" s="230" t="s">
        <v>82</v>
      </c>
      <c r="AY282" s="17" t="s">
        <v>158</v>
      </c>
      <c r="BE282" s="231">
        <f>IF(N282="základní",J282,0)</f>
        <v>0</v>
      </c>
      <c r="BF282" s="231">
        <f>IF(N282="snížená",J282,0)</f>
        <v>0</v>
      </c>
      <c r="BG282" s="231">
        <f>IF(N282="zákl. přenesená",J282,0)</f>
        <v>0</v>
      </c>
      <c r="BH282" s="231">
        <f>IF(N282="sníž. přenesená",J282,0)</f>
        <v>0</v>
      </c>
      <c r="BI282" s="231">
        <f>IF(N282="nulová",J282,0)</f>
        <v>0</v>
      </c>
      <c r="BJ282" s="17" t="s">
        <v>82</v>
      </c>
      <c r="BK282" s="231">
        <f>ROUND(I282*H282,2)</f>
        <v>0</v>
      </c>
      <c r="BL282" s="17" t="s">
        <v>236</v>
      </c>
      <c r="BM282" s="230" t="s">
        <v>432</v>
      </c>
    </row>
    <row r="283" spans="1:47" s="2" customFormat="1" ht="12">
      <c r="A283" s="38"/>
      <c r="B283" s="39"/>
      <c r="C283" s="40"/>
      <c r="D283" s="232" t="s">
        <v>165</v>
      </c>
      <c r="E283" s="40"/>
      <c r="F283" s="233" t="s">
        <v>431</v>
      </c>
      <c r="G283" s="40"/>
      <c r="H283" s="40"/>
      <c r="I283" s="136"/>
      <c r="J283" s="40"/>
      <c r="K283" s="40"/>
      <c r="L283" s="44"/>
      <c r="M283" s="234"/>
      <c r="N283" s="235"/>
      <c r="O283" s="84"/>
      <c r="P283" s="84"/>
      <c r="Q283" s="84"/>
      <c r="R283" s="84"/>
      <c r="S283" s="84"/>
      <c r="T283" s="85"/>
      <c r="U283" s="38"/>
      <c r="V283" s="38"/>
      <c r="W283" s="38"/>
      <c r="X283" s="38"/>
      <c r="Y283" s="38"/>
      <c r="Z283" s="38"/>
      <c r="AA283" s="38"/>
      <c r="AB283" s="38"/>
      <c r="AC283" s="38"/>
      <c r="AD283" s="38"/>
      <c r="AE283" s="38"/>
      <c r="AT283" s="17" t="s">
        <v>165</v>
      </c>
      <c r="AU283" s="17" t="s">
        <v>82</v>
      </c>
    </row>
    <row r="284" spans="1:51" s="13" customFormat="1" ht="12">
      <c r="A284" s="13"/>
      <c r="B284" s="236"/>
      <c r="C284" s="237"/>
      <c r="D284" s="232" t="s">
        <v>166</v>
      </c>
      <c r="E284" s="238" t="s">
        <v>19</v>
      </c>
      <c r="F284" s="239" t="s">
        <v>2070</v>
      </c>
      <c r="G284" s="237"/>
      <c r="H284" s="240">
        <v>115</v>
      </c>
      <c r="I284" s="241"/>
      <c r="J284" s="237"/>
      <c r="K284" s="237"/>
      <c r="L284" s="242"/>
      <c r="M284" s="243"/>
      <c r="N284" s="244"/>
      <c r="O284" s="244"/>
      <c r="P284" s="244"/>
      <c r="Q284" s="244"/>
      <c r="R284" s="244"/>
      <c r="S284" s="244"/>
      <c r="T284" s="245"/>
      <c r="U284" s="13"/>
      <c r="V284" s="13"/>
      <c r="W284" s="13"/>
      <c r="X284" s="13"/>
      <c r="Y284" s="13"/>
      <c r="Z284" s="13"/>
      <c r="AA284" s="13"/>
      <c r="AB284" s="13"/>
      <c r="AC284" s="13"/>
      <c r="AD284" s="13"/>
      <c r="AE284" s="13"/>
      <c r="AT284" s="246" t="s">
        <v>166</v>
      </c>
      <c r="AU284" s="246" t="s">
        <v>82</v>
      </c>
      <c r="AV284" s="13" t="s">
        <v>85</v>
      </c>
      <c r="AW284" s="13" t="s">
        <v>34</v>
      </c>
      <c r="AX284" s="13" t="s">
        <v>82</v>
      </c>
      <c r="AY284" s="246" t="s">
        <v>158</v>
      </c>
    </row>
    <row r="285" spans="1:51" s="13" customFormat="1" ht="12">
      <c r="A285" s="13"/>
      <c r="B285" s="236"/>
      <c r="C285" s="237"/>
      <c r="D285" s="232" t="s">
        <v>166</v>
      </c>
      <c r="E285" s="237"/>
      <c r="F285" s="239" t="s">
        <v>2071</v>
      </c>
      <c r="G285" s="237"/>
      <c r="H285" s="240">
        <v>132.25</v>
      </c>
      <c r="I285" s="241"/>
      <c r="J285" s="237"/>
      <c r="K285" s="237"/>
      <c r="L285" s="242"/>
      <c r="M285" s="243"/>
      <c r="N285" s="244"/>
      <c r="O285" s="244"/>
      <c r="P285" s="244"/>
      <c r="Q285" s="244"/>
      <c r="R285" s="244"/>
      <c r="S285" s="244"/>
      <c r="T285" s="245"/>
      <c r="U285" s="13"/>
      <c r="V285" s="13"/>
      <c r="W285" s="13"/>
      <c r="X285" s="13"/>
      <c r="Y285" s="13"/>
      <c r="Z285" s="13"/>
      <c r="AA285" s="13"/>
      <c r="AB285" s="13"/>
      <c r="AC285" s="13"/>
      <c r="AD285" s="13"/>
      <c r="AE285" s="13"/>
      <c r="AT285" s="246" t="s">
        <v>166</v>
      </c>
      <c r="AU285" s="246" t="s">
        <v>82</v>
      </c>
      <c r="AV285" s="13" t="s">
        <v>85</v>
      </c>
      <c r="AW285" s="13" t="s">
        <v>4</v>
      </c>
      <c r="AX285" s="13" t="s">
        <v>82</v>
      </c>
      <c r="AY285" s="246" t="s">
        <v>158</v>
      </c>
    </row>
    <row r="286" spans="1:65" s="2" customFormat="1" ht="21.75" customHeight="1">
      <c r="A286" s="38"/>
      <c r="B286" s="39"/>
      <c r="C286" s="219" t="s">
        <v>491</v>
      </c>
      <c r="D286" s="219" t="s">
        <v>159</v>
      </c>
      <c r="E286" s="220" t="s">
        <v>436</v>
      </c>
      <c r="F286" s="221" t="s">
        <v>437</v>
      </c>
      <c r="G286" s="222" t="s">
        <v>162</v>
      </c>
      <c r="H286" s="223">
        <v>515</v>
      </c>
      <c r="I286" s="224"/>
      <c r="J286" s="225">
        <f>ROUND(I286*H286,2)</f>
        <v>0</v>
      </c>
      <c r="K286" s="221" t="s">
        <v>213</v>
      </c>
      <c r="L286" s="44"/>
      <c r="M286" s="226" t="s">
        <v>19</v>
      </c>
      <c r="N286" s="227" t="s">
        <v>45</v>
      </c>
      <c r="O286" s="84"/>
      <c r="P286" s="228">
        <f>O286*H286</f>
        <v>0</v>
      </c>
      <c r="Q286" s="228">
        <v>0</v>
      </c>
      <c r="R286" s="228">
        <f>Q286*H286</f>
        <v>0</v>
      </c>
      <c r="S286" s="228">
        <v>0</v>
      </c>
      <c r="T286" s="229">
        <f>S286*H286</f>
        <v>0</v>
      </c>
      <c r="U286" s="38"/>
      <c r="V286" s="38"/>
      <c r="W286" s="38"/>
      <c r="X286" s="38"/>
      <c r="Y286" s="38"/>
      <c r="Z286" s="38"/>
      <c r="AA286" s="38"/>
      <c r="AB286" s="38"/>
      <c r="AC286" s="38"/>
      <c r="AD286" s="38"/>
      <c r="AE286" s="38"/>
      <c r="AR286" s="230" t="s">
        <v>236</v>
      </c>
      <c r="AT286" s="230" t="s">
        <v>159</v>
      </c>
      <c r="AU286" s="230" t="s">
        <v>82</v>
      </c>
      <c r="AY286" s="17" t="s">
        <v>158</v>
      </c>
      <c r="BE286" s="231">
        <f>IF(N286="základní",J286,0)</f>
        <v>0</v>
      </c>
      <c r="BF286" s="231">
        <f>IF(N286="snížená",J286,0)</f>
        <v>0</v>
      </c>
      <c r="BG286" s="231">
        <f>IF(N286="zákl. přenesená",J286,0)</f>
        <v>0</v>
      </c>
      <c r="BH286" s="231">
        <f>IF(N286="sníž. přenesená",J286,0)</f>
        <v>0</v>
      </c>
      <c r="BI286" s="231">
        <f>IF(N286="nulová",J286,0)</f>
        <v>0</v>
      </c>
      <c r="BJ286" s="17" t="s">
        <v>82</v>
      </c>
      <c r="BK286" s="231">
        <f>ROUND(I286*H286,2)</f>
        <v>0</v>
      </c>
      <c r="BL286" s="17" t="s">
        <v>236</v>
      </c>
      <c r="BM286" s="230" t="s">
        <v>438</v>
      </c>
    </row>
    <row r="287" spans="1:47" s="2" customFormat="1" ht="12">
      <c r="A287" s="38"/>
      <c r="B287" s="39"/>
      <c r="C287" s="40"/>
      <c r="D287" s="232" t="s">
        <v>165</v>
      </c>
      <c r="E287" s="40"/>
      <c r="F287" s="233" t="s">
        <v>437</v>
      </c>
      <c r="G287" s="40"/>
      <c r="H287" s="40"/>
      <c r="I287" s="136"/>
      <c r="J287" s="40"/>
      <c r="K287" s="40"/>
      <c r="L287" s="44"/>
      <c r="M287" s="234"/>
      <c r="N287" s="235"/>
      <c r="O287" s="84"/>
      <c r="P287" s="84"/>
      <c r="Q287" s="84"/>
      <c r="R287" s="84"/>
      <c r="S287" s="84"/>
      <c r="T287" s="85"/>
      <c r="U287" s="38"/>
      <c r="V287" s="38"/>
      <c r="W287" s="38"/>
      <c r="X287" s="38"/>
      <c r="Y287" s="38"/>
      <c r="Z287" s="38"/>
      <c r="AA287" s="38"/>
      <c r="AB287" s="38"/>
      <c r="AC287" s="38"/>
      <c r="AD287" s="38"/>
      <c r="AE287" s="38"/>
      <c r="AT287" s="17" t="s">
        <v>165</v>
      </c>
      <c r="AU287" s="17" t="s">
        <v>82</v>
      </c>
    </row>
    <row r="288" spans="1:65" s="2" customFormat="1" ht="16.5" customHeight="1">
      <c r="A288" s="38"/>
      <c r="B288" s="39"/>
      <c r="C288" s="259" t="s">
        <v>496</v>
      </c>
      <c r="D288" s="259" t="s">
        <v>199</v>
      </c>
      <c r="E288" s="260" t="s">
        <v>440</v>
      </c>
      <c r="F288" s="261" t="s">
        <v>441</v>
      </c>
      <c r="G288" s="262" t="s">
        <v>162</v>
      </c>
      <c r="H288" s="263">
        <v>575</v>
      </c>
      <c r="I288" s="264"/>
      <c r="J288" s="265">
        <f>ROUND(I288*H288,2)</f>
        <v>0</v>
      </c>
      <c r="K288" s="261" t="s">
        <v>19</v>
      </c>
      <c r="L288" s="266"/>
      <c r="M288" s="267" t="s">
        <v>19</v>
      </c>
      <c r="N288" s="268" t="s">
        <v>45</v>
      </c>
      <c r="O288" s="84"/>
      <c r="P288" s="228">
        <f>O288*H288</f>
        <v>0</v>
      </c>
      <c r="Q288" s="228">
        <v>0</v>
      </c>
      <c r="R288" s="228">
        <f>Q288*H288</f>
        <v>0</v>
      </c>
      <c r="S288" s="228">
        <v>0</v>
      </c>
      <c r="T288" s="229">
        <f>S288*H288</f>
        <v>0</v>
      </c>
      <c r="U288" s="38"/>
      <c r="V288" s="38"/>
      <c r="W288" s="38"/>
      <c r="X288" s="38"/>
      <c r="Y288" s="38"/>
      <c r="Z288" s="38"/>
      <c r="AA288" s="38"/>
      <c r="AB288" s="38"/>
      <c r="AC288" s="38"/>
      <c r="AD288" s="38"/>
      <c r="AE288" s="38"/>
      <c r="AR288" s="230" t="s">
        <v>241</v>
      </c>
      <c r="AT288" s="230" t="s">
        <v>199</v>
      </c>
      <c r="AU288" s="230" t="s">
        <v>82</v>
      </c>
      <c r="AY288" s="17" t="s">
        <v>158</v>
      </c>
      <c r="BE288" s="231">
        <f>IF(N288="základní",J288,0)</f>
        <v>0</v>
      </c>
      <c r="BF288" s="231">
        <f>IF(N288="snížená",J288,0)</f>
        <v>0</v>
      </c>
      <c r="BG288" s="231">
        <f>IF(N288="zákl. přenesená",J288,0)</f>
        <v>0</v>
      </c>
      <c r="BH288" s="231">
        <f>IF(N288="sníž. přenesená",J288,0)</f>
        <v>0</v>
      </c>
      <c r="BI288" s="231">
        <f>IF(N288="nulová",J288,0)</f>
        <v>0</v>
      </c>
      <c r="BJ288" s="17" t="s">
        <v>82</v>
      </c>
      <c r="BK288" s="231">
        <f>ROUND(I288*H288,2)</f>
        <v>0</v>
      </c>
      <c r="BL288" s="17" t="s">
        <v>236</v>
      </c>
      <c r="BM288" s="230" t="s">
        <v>442</v>
      </c>
    </row>
    <row r="289" spans="1:47" s="2" customFormat="1" ht="12">
      <c r="A289" s="38"/>
      <c r="B289" s="39"/>
      <c r="C289" s="40"/>
      <c r="D289" s="232" t="s">
        <v>165</v>
      </c>
      <c r="E289" s="40"/>
      <c r="F289" s="233" t="s">
        <v>441</v>
      </c>
      <c r="G289" s="40"/>
      <c r="H289" s="40"/>
      <c r="I289" s="136"/>
      <c r="J289" s="40"/>
      <c r="K289" s="40"/>
      <c r="L289" s="44"/>
      <c r="M289" s="234"/>
      <c r="N289" s="235"/>
      <c r="O289" s="84"/>
      <c r="P289" s="84"/>
      <c r="Q289" s="84"/>
      <c r="R289" s="84"/>
      <c r="S289" s="84"/>
      <c r="T289" s="85"/>
      <c r="U289" s="38"/>
      <c r="V289" s="38"/>
      <c r="W289" s="38"/>
      <c r="X289" s="38"/>
      <c r="Y289" s="38"/>
      <c r="Z289" s="38"/>
      <c r="AA289" s="38"/>
      <c r="AB289" s="38"/>
      <c r="AC289" s="38"/>
      <c r="AD289" s="38"/>
      <c r="AE289" s="38"/>
      <c r="AT289" s="17" t="s">
        <v>165</v>
      </c>
      <c r="AU289" s="17" t="s">
        <v>82</v>
      </c>
    </row>
    <row r="290" spans="1:51" s="13" customFormat="1" ht="12">
      <c r="A290" s="13"/>
      <c r="B290" s="236"/>
      <c r="C290" s="237"/>
      <c r="D290" s="232" t="s">
        <v>166</v>
      </c>
      <c r="E290" s="238" t="s">
        <v>19</v>
      </c>
      <c r="F290" s="239" t="s">
        <v>2072</v>
      </c>
      <c r="G290" s="237"/>
      <c r="H290" s="240">
        <v>500</v>
      </c>
      <c r="I290" s="241"/>
      <c r="J290" s="237"/>
      <c r="K290" s="237"/>
      <c r="L290" s="242"/>
      <c r="M290" s="243"/>
      <c r="N290" s="244"/>
      <c r="O290" s="244"/>
      <c r="P290" s="244"/>
      <c r="Q290" s="244"/>
      <c r="R290" s="244"/>
      <c r="S290" s="244"/>
      <c r="T290" s="245"/>
      <c r="U290" s="13"/>
      <c r="V290" s="13"/>
      <c r="W290" s="13"/>
      <c r="X290" s="13"/>
      <c r="Y290" s="13"/>
      <c r="Z290" s="13"/>
      <c r="AA290" s="13"/>
      <c r="AB290" s="13"/>
      <c r="AC290" s="13"/>
      <c r="AD290" s="13"/>
      <c r="AE290" s="13"/>
      <c r="AT290" s="246" t="s">
        <v>166</v>
      </c>
      <c r="AU290" s="246" t="s">
        <v>82</v>
      </c>
      <c r="AV290" s="13" t="s">
        <v>85</v>
      </c>
      <c r="AW290" s="13" t="s">
        <v>34</v>
      </c>
      <c r="AX290" s="13" t="s">
        <v>82</v>
      </c>
      <c r="AY290" s="246" t="s">
        <v>158</v>
      </c>
    </row>
    <row r="291" spans="1:51" s="13" customFormat="1" ht="12">
      <c r="A291" s="13"/>
      <c r="B291" s="236"/>
      <c r="C291" s="237"/>
      <c r="D291" s="232" t="s">
        <v>166</v>
      </c>
      <c r="E291" s="237"/>
      <c r="F291" s="239" t="s">
        <v>2073</v>
      </c>
      <c r="G291" s="237"/>
      <c r="H291" s="240">
        <v>575</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166</v>
      </c>
      <c r="AU291" s="246" t="s">
        <v>82</v>
      </c>
      <c r="AV291" s="13" t="s">
        <v>85</v>
      </c>
      <c r="AW291" s="13" t="s">
        <v>4</v>
      </c>
      <c r="AX291" s="13" t="s">
        <v>82</v>
      </c>
      <c r="AY291" s="246" t="s">
        <v>158</v>
      </c>
    </row>
    <row r="292" spans="1:65" s="2" customFormat="1" ht="16.5" customHeight="1">
      <c r="A292" s="38"/>
      <c r="B292" s="39"/>
      <c r="C292" s="259" t="s">
        <v>502</v>
      </c>
      <c r="D292" s="259" t="s">
        <v>199</v>
      </c>
      <c r="E292" s="260" t="s">
        <v>446</v>
      </c>
      <c r="F292" s="261" t="s">
        <v>447</v>
      </c>
      <c r="G292" s="262" t="s">
        <v>162</v>
      </c>
      <c r="H292" s="263">
        <v>17.25</v>
      </c>
      <c r="I292" s="264"/>
      <c r="J292" s="265">
        <f>ROUND(I292*H292,2)</f>
        <v>0</v>
      </c>
      <c r="K292" s="261" t="s">
        <v>19</v>
      </c>
      <c r="L292" s="266"/>
      <c r="M292" s="267" t="s">
        <v>19</v>
      </c>
      <c r="N292" s="268" t="s">
        <v>45</v>
      </c>
      <c r="O292" s="84"/>
      <c r="P292" s="228">
        <f>O292*H292</f>
        <v>0</v>
      </c>
      <c r="Q292" s="228">
        <v>0</v>
      </c>
      <c r="R292" s="228">
        <f>Q292*H292</f>
        <v>0</v>
      </c>
      <c r="S292" s="228">
        <v>0</v>
      </c>
      <c r="T292" s="229">
        <f>S292*H292</f>
        <v>0</v>
      </c>
      <c r="U292" s="38"/>
      <c r="V292" s="38"/>
      <c r="W292" s="38"/>
      <c r="X292" s="38"/>
      <c r="Y292" s="38"/>
      <c r="Z292" s="38"/>
      <c r="AA292" s="38"/>
      <c r="AB292" s="38"/>
      <c r="AC292" s="38"/>
      <c r="AD292" s="38"/>
      <c r="AE292" s="38"/>
      <c r="AR292" s="230" t="s">
        <v>241</v>
      </c>
      <c r="AT292" s="230" t="s">
        <v>199</v>
      </c>
      <c r="AU292" s="230" t="s">
        <v>82</v>
      </c>
      <c r="AY292" s="17" t="s">
        <v>158</v>
      </c>
      <c r="BE292" s="231">
        <f>IF(N292="základní",J292,0)</f>
        <v>0</v>
      </c>
      <c r="BF292" s="231">
        <f>IF(N292="snížená",J292,0)</f>
        <v>0</v>
      </c>
      <c r="BG292" s="231">
        <f>IF(N292="zákl. přenesená",J292,0)</f>
        <v>0</v>
      </c>
      <c r="BH292" s="231">
        <f>IF(N292="sníž. přenesená",J292,0)</f>
        <v>0</v>
      </c>
      <c r="BI292" s="231">
        <f>IF(N292="nulová",J292,0)</f>
        <v>0</v>
      </c>
      <c r="BJ292" s="17" t="s">
        <v>82</v>
      </c>
      <c r="BK292" s="231">
        <f>ROUND(I292*H292,2)</f>
        <v>0</v>
      </c>
      <c r="BL292" s="17" t="s">
        <v>236</v>
      </c>
      <c r="BM292" s="230" t="s">
        <v>448</v>
      </c>
    </row>
    <row r="293" spans="1:47" s="2" customFormat="1" ht="12">
      <c r="A293" s="38"/>
      <c r="B293" s="39"/>
      <c r="C293" s="40"/>
      <c r="D293" s="232" t="s">
        <v>165</v>
      </c>
      <c r="E293" s="40"/>
      <c r="F293" s="233" t="s">
        <v>447</v>
      </c>
      <c r="G293" s="40"/>
      <c r="H293" s="40"/>
      <c r="I293" s="136"/>
      <c r="J293" s="40"/>
      <c r="K293" s="40"/>
      <c r="L293" s="44"/>
      <c r="M293" s="234"/>
      <c r="N293" s="235"/>
      <c r="O293" s="84"/>
      <c r="P293" s="84"/>
      <c r="Q293" s="84"/>
      <c r="R293" s="84"/>
      <c r="S293" s="84"/>
      <c r="T293" s="85"/>
      <c r="U293" s="38"/>
      <c r="V293" s="38"/>
      <c r="W293" s="38"/>
      <c r="X293" s="38"/>
      <c r="Y293" s="38"/>
      <c r="Z293" s="38"/>
      <c r="AA293" s="38"/>
      <c r="AB293" s="38"/>
      <c r="AC293" s="38"/>
      <c r="AD293" s="38"/>
      <c r="AE293" s="38"/>
      <c r="AT293" s="17" t="s">
        <v>165</v>
      </c>
      <c r="AU293" s="17" t="s">
        <v>82</v>
      </c>
    </row>
    <row r="294" spans="1:51" s="13" customFormat="1" ht="12">
      <c r="A294" s="13"/>
      <c r="B294" s="236"/>
      <c r="C294" s="237"/>
      <c r="D294" s="232" t="s">
        <v>166</v>
      </c>
      <c r="E294" s="238" t="s">
        <v>19</v>
      </c>
      <c r="F294" s="239" t="s">
        <v>2074</v>
      </c>
      <c r="G294" s="237"/>
      <c r="H294" s="240">
        <v>15</v>
      </c>
      <c r="I294" s="241"/>
      <c r="J294" s="237"/>
      <c r="K294" s="237"/>
      <c r="L294" s="242"/>
      <c r="M294" s="243"/>
      <c r="N294" s="244"/>
      <c r="O294" s="244"/>
      <c r="P294" s="244"/>
      <c r="Q294" s="244"/>
      <c r="R294" s="244"/>
      <c r="S294" s="244"/>
      <c r="T294" s="245"/>
      <c r="U294" s="13"/>
      <c r="V294" s="13"/>
      <c r="W294" s="13"/>
      <c r="X294" s="13"/>
      <c r="Y294" s="13"/>
      <c r="Z294" s="13"/>
      <c r="AA294" s="13"/>
      <c r="AB294" s="13"/>
      <c r="AC294" s="13"/>
      <c r="AD294" s="13"/>
      <c r="AE294" s="13"/>
      <c r="AT294" s="246" t="s">
        <v>166</v>
      </c>
      <c r="AU294" s="246" t="s">
        <v>82</v>
      </c>
      <c r="AV294" s="13" t="s">
        <v>85</v>
      </c>
      <c r="AW294" s="13" t="s">
        <v>34</v>
      </c>
      <c r="AX294" s="13" t="s">
        <v>82</v>
      </c>
      <c r="AY294" s="246" t="s">
        <v>158</v>
      </c>
    </row>
    <row r="295" spans="1:51" s="13" customFormat="1" ht="12">
      <c r="A295" s="13"/>
      <c r="B295" s="236"/>
      <c r="C295" s="237"/>
      <c r="D295" s="232" t="s">
        <v>166</v>
      </c>
      <c r="E295" s="237"/>
      <c r="F295" s="239" t="s">
        <v>1346</v>
      </c>
      <c r="G295" s="237"/>
      <c r="H295" s="240">
        <v>17.25</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166</v>
      </c>
      <c r="AU295" s="246" t="s">
        <v>82</v>
      </c>
      <c r="AV295" s="13" t="s">
        <v>85</v>
      </c>
      <c r="AW295" s="13" t="s">
        <v>4</v>
      </c>
      <c r="AX295" s="13" t="s">
        <v>82</v>
      </c>
      <c r="AY295" s="246" t="s">
        <v>158</v>
      </c>
    </row>
    <row r="296" spans="1:65" s="2" customFormat="1" ht="21.75" customHeight="1">
      <c r="A296" s="38"/>
      <c r="B296" s="39"/>
      <c r="C296" s="219" t="s">
        <v>236</v>
      </c>
      <c r="D296" s="219" t="s">
        <v>159</v>
      </c>
      <c r="E296" s="220" t="s">
        <v>451</v>
      </c>
      <c r="F296" s="221" t="s">
        <v>452</v>
      </c>
      <c r="G296" s="222" t="s">
        <v>162</v>
      </c>
      <c r="H296" s="223">
        <v>1010</v>
      </c>
      <c r="I296" s="224"/>
      <c r="J296" s="225">
        <f>ROUND(I296*H296,2)</f>
        <v>0</v>
      </c>
      <c r="K296" s="221" t="s">
        <v>19</v>
      </c>
      <c r="L296" s="44"/>
      <c r="M296" s="226" t="s">
        <v>19</v>
      </c>
      <c r="N296" s="227" t="s">
        <v>45</v>
      </c>
      <c r="O296" s="84"/>
      <c r="P296" s="228">
        <f>O296*H296</f>
        <v>0</v>
      </c>
      <c r="Q296" s="228">
        <v>0</v>
      </c>
      <c r="R296" s="228">
        <f>Q296*H296</f>
        <v>0</v>
      </c>
      <c r="S296" s="228">
        <v>0</v>
      </c>
      <c r="T296" s="229">
        <f>S296*H296</f>
        <v>0</v>
      </c>
      <c r="U296" s="38"/>
      <c r="V296" s="38"/>
      <c r="W296" s="38"/>
      <c r="X296" s="38"/>
      <c r="Y296" s="38"/>
      <c r="Z296" s="38"/>
      <c r="AA296" s="38"/>
      <c r="AB296" s="38"/>
      <c r="AC296" s="38"/>
      <c r="AD296" s="38"/>
      <c r="AE296" s="38"/>
      <c r="AR296" s="230" t="s">
        <v>236</v>
      </c>
      <c r="AT296" s="230" t="s">
        <v>159</v>
      </c>
      <c r="AU296" s="230" t="s">
        <v>82</v>
      </c>
      <c r="AY296" s="17" t="s">
        <v>158</v>
      </c>
      <c r="BE296" s="231">
        <f>IF(N296="základní",J296,0)</f>
        <v>0</v>
      </c>
      <c r="BF296" s="231">
        <f>IF(N296="snížená",J296,0)</f>
        <v>0</v>
      </c>
      <c r="BG296" s="231">
        <f>IF(N296="zákl. přenesená",J296,0)</f>
        <v>0</v>
      </c>
      <c r="BH296" s="231">
        <f>IF(N296="sníž. přenesená",J296,0)</f>
        <v>0</v>
      </c>
      <c r="BI296" s="231">
        <f>IF(N296="nulová",J296,0)</f>
        <v>0</v>
      </c>
      <c r="BJ296" s="17" t="s">
        <v>82</v>
      </c>
      <c r="BK296" s="231">
        <f>ROUND(I296*H296,2)</f>
        <v>0</v>
      </c>
      <c r="BL296" s="17" t="s">
        <v>236</v>
      </c>
      <c r="BM296" s="230" t="s">
        <v>453</v>
      </c>
    </row>
    <row r="297" spans="1:47" s="2" customFormat="1" ht="12">
      <c r="A297" s="38"/>
      <c r="B297" s="39"/>
      <c r="C297" s="40"/>
      <c r="D297" s="232" t="s">
        <v>165</v>
      </c>
      <c r="E297" s="40"/>
      <c r="F297" s="233" t="s">
        <v>452</v>
      </c>
      <c r="G297" s="40"/>
      <c r="H297" s="40"/>
      <c r="I297" s="136"/>
      <c r="J297" s="40"/>
      <c r="K297" s="40"/>
      <c r="L297" s="44"/>
      <c r="M297" s="234"/>
      <c r="N297" s="235"/>
      <c r="O297" s="84"/>
      <c r="P297" s="84"/>
      <c r="Q297" s="84"/>
      <c r="R297" s="84"/>
      <c r="S297" s="84"/>
      <c r="T297" s="85"/>
      <c r="U297" s="38"/>
      <c r="V297" s="38"/>
      <c r="W297" s="38"/>
      <c r="X297" s="38"/>
      <c r="Y297" s="38"/>
      <c r="Z297" s="38"/>
      <c r="AA297" s="38"/>
      <c r="AB297" s="38"/>
      <c r="AC297" s="38"/>
      <c r="AD297" s="38"/>
      <c r="AE297" s="38"/>
      <c r="AT297" s="17" t="s">
        <v>165</v>
      </c>
      <c r="AU297" s="17" t="s">
        <v>82</v>
      </c>
    </row>
    <row r="298" spans="1:65" s="2" customFormat="1" ht="21.75" customHeight="1">
      <c r="A298" s="38"/>
      <c r="B298" s="39"/>
      <c r="C298" s="259" t="s">
        <v>511</v>
      </c>
      <c r="D298" s="259" t="s">
        <v>199</v>
      </c>
      <c r="E298" s="260" t="s">
        <v>455</v>
      </c>
      <c r="F298" s="261" t="s">
        <v>456</v>
      </c>
      <c r="G298" s="262" t="s">
        <v>162</v>
      </c>
      <c r="H298" s="263">
        <v>1161.5</v>
      </c>
      <c r="I298" s="264"/>
      <c r="J298" s="265">
        <f>ROUND(I298*H298,2)</f>
        <v>0</v>
      </c>
      <c r="K298" s="261" t="s">
        <v>19</v>
      </c>
      <c r="L298" s="266"/>
      <c r="M298" s="267" t="s">
        <v>19</v>
      </c>
      <c r="N298" s="268" t="s">
        <v>45</v>
      </c>
      <c r="O298" s="84"/>
      <c r="P298" s="228">
        <f>O298*H298</f>
        <v>0</v>
      </c>
      <c r="Q298" s="228">
        <v>0.00042</v>
      </c>
      <c r="R298" s="228">
        <f>Q298*H298</f>
        <v>0.48783000000000004</v>
      </c>
      <c r="S298" s="228">
        <v>0</v>
      </c>
      <c r="T298" s="229">
        <f>S298*H298</f>
        <v>0</v>
      </c>
      <c r="U298" s="38"/>
      <c r="V298" s="38"/>
      <c r="W298" s="38"/>
      <c r="X298" s="38"/>
      <c r="Y298" s="38"/>
      <c r="Z298" s="38"/>
      <c r="AA298" s="38"/>
      <c r="AB298" s="38"/>
      <c r="AC298" s="38"/>
      <c r="AD298" s="38"/>
      <c r="AE298" s="38"/>
      <c r="AR298" s="230" t="s">
        <v>241</v>
      </c>
      <c r="AT298" s="230" t="s">
        <v>199</v>
      </c>
      <c r="AU298" s="230" t="s">
        <v>82</v>
      </c>
      <c r="AY298" s="17" t="s">
        <v>158</v>
      </c>
      <c r="BE298" s="231">
        <f>IF(N298="základní",J298,0)</f>
        <v>0</v>
      </c>
      <c r="BF298" s="231">
        <f>IF(N298="snížená",J298,0)</f>
        <v>0</v>
      </c>
      <c r="BG298" s="231">
        <f>IF(N298="zákl. přenesená",J298,0)</f>
        <v>0</v>
      </c>
      <c r="BH298" s="231">
        <f>IF(N298="sníž. přenesená",J298,0)</f>
        <v>0</v>
      </c>
      <c r="BI298" s="231">
        <f>IF(N298="nulová",J298,0)</f>
        <v>0</v>
      </c>
      <c r="BJ298" s="17" t="s">
        <v>82</v>
      </c>
      <c r="BK298" s="231">
        <f>ROUND(I298*H298,2)</f>
        <v>0</v>
      </c>
      <c r="BL298" s="17" t="s">
        <v>236</v>
      </c>
      <c r="BM298" s="230" t="s">
        <v>457</v>
      </c>
    </row>
    <row r="299" spans="1:47" s="2" customFormat="1" ht="12">
      <c r="A299" s="38"/>
      <c r="B299" s="39"/>
      <c r="C299" s="40"/>
      <c r="D299" s="232" t="s">
        <v>165</v>
      </c>
      <c r="E299" s="40"/>
      <c r="F299" s="233" t="s">
        <v>456</v>
      </c>
      <c r="G299" s="40"/>
      <c r="H299" s="40"/>
      <c r="I299" s="136"/>
      <c r="J299" s="40"/>
      <c r="K299" s="40"/>
      <c r="L299" s="44"/>
      <c r="M299" s="234"/>
      <c r="N299" s="235"/>
      <c r="O299" s="84"/>
      <c r="P299" s="84"/>
      <c r="Q299" s="84"/>
      <c r="R299" s="84"/>
      <c r="S299" s="84"/>
      <c r="T299" s="85"/>
      <c r="U299" s="38"/>
      <c r="V299" s="38"/>
      <c r="W299" s="38"/>
      <c r="X299" s="38"/>
      <c r="Y299" s="38"/>
      <c r="Z299" s="38"/>
      <c r="AA299" s="38"/>
      <c r="AB299" s="38"/>
      <c r="AC299" s="38"/>
      <c r="AD299" s="38"/>
      <c r="AE299" s="38"/>
      <c r="AT299" s="17" t="s">
        <v>165</v>
      </c>
      <c r="AU299" s="17" t="s">
        <v>82</v>
      </c>
    </row>
    <row r="300" spans="1:51" s="13" customFormat="1" ht="12">
      <c r="A300" s="13"/>
      <c r="B300" s="236"/>
      <c r="C300" s="237"/>
      <c r="D300" s="232" t="s">
        <v>166</v>
      </c>
      <c r="E300" s="238" t="s">
        <v>19</v>
      </c>
      <c r="F300" s="239" t="s">
        <v>2075</v>
      </c>
      <c r="G300" s="237"/>
      <c r="H300" s="240">
        <v>1010</v>
      </c>
      <c r="I300" s="241"/>
      <c r="J300" s="237"/>
      <c r="K300" s="237"/>
      <c r="L300" s="242"/>
      <c r="M300" s="243"/>
      <c r="N300" s="244"/>
      <c r="O300" s="244"/>
      <c r="P300" s="244"/>
      <c r="Q300" s="244"/>
      <c r="R300" s="244"/>
      <c r="S300" s="244"/>
      <c r="T300" s="245"/>
      <c r="U300" s="13"/>
      <c r="V300" s="13"/>
      <c r="W300" s="13"/>
      <c r="X300" s="13"/>
      <c r="Y300" s="13"/>
      <c r="Z300" s="13"/>
      <c r="AA300" s="13"/>
      <c r="AB300" s="13"/>
      <c r="AC300" s="13"/>
      <c r="AD300" s="13"/>
      <c r="AE300" s="13"/>
      <c r="AT300" s="246" t="s">
        <v>166</v>
      </c>
      <c r="AU300" s="246" t="s">
        <v>82</v>
      </c>
      <c r="AV300" s="13" t="s">
        <v>85</v>
      </c>
      <c r="AW300" s="13" t="s">
        <v>34</v>
      </c>
      <c r="AX300" s="13" t="s">
        <v>82</v>
      </c>
      <c r="AY300" s="246" t="s">
        <v>158</v>
      </c>
    </row>
    <row r="301" spans="1:51" s="13" customFormat="1" ht="12">
      <c r="A301" s="13"/>
      <c r="B301" s="236"/>
      <c r="C301" s="237"/>
      <c r="D301" s="232" t="s">
        <v>166</v>
      </c>
      <c r="E301" s="237"/>
      <c r="F301" s="239" t="s">
        <v>2076</v>
      </c>
      <c r="G301" s="237"/>
      <c r="H301" s="240">
        <v>1161.5</v>
      </c>
      <c r="I301" s="241"/>
      <c r="J301" s="237"/>
      <c r="K301" s="237"/>
      <c r="L301" s="242"/>
      <c r="M301" s="243"/>
      <c r="N301" s="244"/>
      <c r="O301" s="244"/>
      <c r="P301" s="244"/>
      <c r="Q301" s="244"/>
      <c r="R301" s="244"/>
      <c r="S301" s="244"/>
      <c r="T301" s="245"/>
      <c r="U301" s="13"/>
      <c r="V301" s="13"/>
      <c r="W301" s="13"/>
      <c r="X301" s="13"/>
      <c r="Y301" s="13"/>
      <c r="Z301" s="13"/>
      <c r="AA301" s="13"/>
      <c r="AB301" s="13"/>
      <c r="AC301" s="13"/>
      <c r="AD301" s="13"/>
      <c r="AE301" s="13"/>
      <c r="AT301" s="246" t="s">
        <v>166</v>
      </c>
      <c r="AU301" s="246" t="s">
        <v>82</v>
      </c>
      <c r="AV301" s="13" t="s">
        <v>85</v>
      </c>
      <c r="AW301" s="13" t="s">
        <v>4</v>
      </c>
      <c r="AX301" s="13" t="s">
        <v>82</v>
      </c>
      <c r="AY301" s="246" t="s">
        <v>158</v>
      </c>
    </row>
    <row r="302" spans="1:65" s="2" customFormat="1" ht="21.75" customHeight="1">
      <c r="A302" s="38"/>
      <c r="B302" s="39"/>
      <c r="C302" s="259" t="s">
        <v>516</v>
      </c>
      <c r="D302" s="259" t="s">
        <v>199</v>
      </c>
      <c r="E302" s="260" t="s">
        <v>460</v>
      </c>
      <c r="F302" s="261" t="s">
        <v>461</v>
      </c>
      <c r="G302" s="262" t="s">
        <v>202</v>
      </c>
      <c r="H302" s="263">
        <v>2</v>
      </c>
      <c r="I302" s="264"/>
      <c r="J302" s="265">
        <f>ROUND(I302*H302,2)</f>
        <v>0</v>
      </c>
      <c r="K302" s="261" t="s">
        <v>19</v>
      </c>
      <c r="L302" s="266"/>
      <c r="M302" s="267" t="s">
        <v>19</v>
      </c>
      <c r="N302" s="268" t="s">
        <v>45</v>
      </c>
      <c r="O302" s="84"/>
      <c r="P302" s="228">
        <f>O302*H302</f>
        <v>0</v>
      </c>
      <c r="Q302" s="228">
        <v>0.00042</v>
      </c>
      <c r="R302" s="228">
        <f>Q302*H302</f>
        <v>0.00084</v>
      </c>
      <c r="S302" s="228">
        <v>0</v>
      </c>
      <c r="T302" s="229">
        <f>S302*H302</f>
        <v>0</v>
      </c>
      <c r="U302" s="38"/>
      <c r="V302" s="38"/>
      <c r="W302" s="38"/>
      <c r="X302" s="38"/>
      <c r="Y302" s="38"/>
      <c r="Z302" s="38"/>
      <c r="AA302" s="38"/>
      <c r="AB302" s="38"/>
      <c r="AC302" s="38"/>
      <c r="AD302" s="38"/>
      <c r="AE302" s="38"/>
      <c r="AR302" s="230" t="s">
        <v>241</v>
      </c>
      <c r="AT302" s="230" t="s">
        <v>199</v>
      </c>
      <c r="AU302" s="230" t="s">
        <v>82</v>
      </c>
      <c r="AY302" s="17" t="s">
        <v>158</v>
      </c>
      <c r="BE302" s="231">
        <f>IF(N302="základní",J302,0)</f>
        <v>0</v>
      </c>
      <c r="BF302" s="231">
        <f>IF(N302="snížená",J302,0)</f>
        <v>0</v>
      </c>
      <c r="BG302" s="231">
        <f>IF(N302="zákl. přenesená",J302,0)</f>
        <v>0</v>
      </c>
      <c r="BH302" s="231">
        <f>IF(N302="sníž. přenesená",J302,0)</f>
        <v>0</v>
      </c>
      <c r="BI302" s="231">
        <f>IF(N302="nulová",J302,0)</f>
        <v>0</v>
      </c>
      <c r="BJ302" s="17" t="s">
        <v>82</v>
      </c>
      <c r="BK302" s="231">
        <f>ROUND(I302*H302,2)</f>
        <v>0</v>
      </c>
      <c r="BL302" s="17" t="s">
        <v>236</v>
      </c>
      <c r="BM302" s="230" t="s">
        <v>462</v>
      </c>
    </row>
    <row r="303" spans="1:47" s="2" customFormat="1" ht="12">
      <c r="A303" s="38"/>
      <c r="B303" s="39"/>
      <c r="C303" s="40"/>
      <c r="D303" s="232" t="s">
        <v>165</v>
      </c>
      <c r="E303" s="40"/>
      <c r="F303" s="233" t="s">
        <v>461</v>
      </c>
      <c r="G303" s="40"/>
      <c r="H303" s="40"/>
      <c r="I303" s="136"/>
      <c r="J303" s="40"/>
      <c r="K303" s="40"/>
      <c r="L303" s="44"/>
      <c r="M303" s="234"/>
      <c r="N303" s="235"/>
      <c r="O303" s="84"/>
      <c r="P303" s="84"/>
      <c r="Q303" s="84"/>
      <c r="R303" s="84"/>
      <c r="S303" s="84"/>
      <c r="T303" s="85"/>
      <c r="U303" s="38"/>
      <c r="V303" s="38"/>
      <c r="W303" s="38"/>
      <c r="X303" s="38"/>
      <c r="Y303" s="38"/>
      <c r="Z303" s="38"/>
      <c r="AA303" s="38"/>
      <c r="AB303" s="38"/>
      <c r="AC303" s="38"/>
      <c r="AD303" s="38"/>
      <c r="AE303" s="38"/>
      <c r="AT303" s="17" t="s">
        <v>165</v>
      </c>
      <c r="AU303" s="17" t="s">
        <v>82</v>
      </c>
    </row>
    <row r="304" spans="1:51" s="13" customFormat="1" ht="12">
      <c r="A304" s="13"/>
      <c r="B304" s="236"/>
      <c r="C304" s="237"/>
      <c r="D304" s="232" t="s">
        <v>166</v>
      </c>
      <c r="E304" s="238" t="s">
        <v>19</v>
      </c>
      <c r="F304" s="239" t="s">
        <v>2028</v>
      </c>
      <c r="G304" s="237"/>
      <c r="H304" s="240">
        <v>2</v>
      </c>
      <c r="I304" s="241"/>
      <c r="J304" s="237"/>
      <c r="K304" s="237"/>
      <c r="L304" s="242"/>
      <c r="M304" s="243"/>
      <c r="N304" s="244"/>
      <c r="O304" s="244"/>
      <c r="P304" s="244"/>
      <c r="Q304" s="244"/>
      <c r="R304" s="244"/>
      <c r="S304" s="244"/>
      <c r="T304" s="245"/>
      <c r="U304" s="13"/>
      <c r="V304" s="13"/>
      <c r="W304" s="13"/>
      <c r="X304" s="13"/>
      <c r="Y304" s="13"/>
      <c r="Z304" s="13"/>
      <c r="AA304" s="13"/>
      <c r="AB304" s="13"/>
      <c r="AC304" s="13"/>
      <c r="AD304" s="13"/>
      <c r="AE304" s="13"/>
      <c r="AT304" s="246" t="s">
        <v>166</v>
      </c>
      <c r="AU304" s="246" t="s">
        <v>82</v>
      </c>
      <c r="AV304" s="13" t="s">
        <v>85</v>
      </c>
      <c r="AW304" s="13" t="s">
        <v>34</v>
      </c>
      <c r="AX304" s="13" t="s">
        <v>82</v>
      </c>
      <c r="AY304" s="246" t="s">
        <v>158</v>
      </c>
    </row>
    <row r="305" spans="1:65" s="2" customFormat="1" ht="21.75" customHeight="1">
      <c r="A305" s="38"/>
      <c r="B305" s="39"/>
      <c r="C305" s="219" t="s">
        <v>521</v>
      </c>
      <c r="D305" s="219" t="s">
        <v>159</v>
      </c>
      <c r="E305" s="220" t="s">
        <v>465</v>
      </c>
      <c r="F305" s="221" t="s">
        <v>466</v>
      </c>
      <c r="G305" s="222" t="s">
        <v>162</v>
      </c>
      <c r="H305" s="223">
        <v>165</v>
      </c>
      <c r="I305" s="224"/>
      <c r="J305" s="225">
        <f>ROUND(I305*H305,2)</f>
        <v>0</v>
      </c>
      <c r="K305" s="221" t="s">
        <v>213</v>
      </c>
      <c r="L305" s="44"/>
      <c r="M305" s="226" t="s">
        <v>19</v>
      </c>
      <c r="N305" s="227" t="s">
        <v>45</v>
      </c>
      <c r="O305" s="84"/>
      <c r="P305" s="228">
        <f>O305*H305</f>
        <v>0</v>
      </c>
      <c r="Q305" s="228">
        <v>0</v>
      </c>
      <c r="R305" s="228">
        <f>Q305*H305</f>
        <v>0</v>
      </c>
      <c r="S305" s="228">
        <v>0</v>
      </c>
      <c r="T305" s="229">
        <f>S305*H305</f>
        <v>0</v>
      </c>
      <c r="U305" s="38"/>
      <c r="V305" s="38"/>
      <c r="W305" s="38"/>
      <c r="X305" s="38"/>
      <c r="Y305" s="38"/>
      <c r="Z305" s="38"/>
      <c r="AA305" s="38"/>
      <c r="AB305" s="38"/>
      <c r="AC305" s="38"/>
      <c r="AD305" s="38"/>
      <c r="AE305" s="38"/>
      <c r="AR305" s="230" t="s">
        <v>236</v>
      </c>
      <c r="AT305" s="230" t="s">
        <v>159</v>
      </c>
      <c r="AU305" s="230" t="s">
        <v>82</v>
      </c>
      <c r="AY305" s="17" t="s">
        <v>158</v>
      </c>
      <c r="BE305" s="231">
        <f>IF(N305="základní",J305,0)</f>
        <v>0</v>
      </c>
      <c r="BF305" s="231">
        <f>IF(N305="snížená",J305,0)</f>
        <v>0</v>
      </c>
      <c r="BG305" s="231">
        <f>IF(N305="zákl. přenesená",J305,0)</f>
        <v>0</v>
      </c>
      <c r="BH305" s="231">
        <f>IF(N305="sníž. přenesená",J305,0)</f>
        <v>0</v>
      </c>
      <c r="BI305" s="231">
        <f>IF(N305="nulová",J305,0)</f>
        <v>0</v>
      </c>
      <c r="BJ305" s="17" t="s">
        <v>82</v>
      </c>
      <c r="BK305" s="231">
        <f>ROUND(I305*H305,2)</f>
        <v>0</v>
      </c>
      <c r="BL305" s="17" t="s">
        <v>236</v>
      </c>
      <c r="BM305" s="230" t="s">
        <v>467</v>
      </c>
    </row>
    <row r="306" spans="1:47" s="2" customFormat="1" ht="12">
      <c r="A306" s="38"/>
      <c r="B306" s="39"/>
      <c r="C306" s="40"/>
      <c r="D306" s="232" t="s">
        <v>165</v>
      </c>
      <c r="E306" s="40"/>
      <c r="F306" s="233" t="s">
        <v>468</v>
      </c>
      <c r="G306" s="40"/>
      <c r="H306" s="40"/>
      <c r="I306" s="136"/>
      <c r="J306" s="40"/>
      <c r="K306" s="40"/>
      <c r="L306" s="44"/>
      <c r="M306" s="234"/>
      <c r="N306" s="235"/>
      <c r="O306" s="84"/>
      <c r="P306" s="84"/>
      <c r="Q306" s="84"/>
      <c r="R306" s="84"/>
      <c r="S306" s="84"/>
      <c r="T306" s="85"/>
      <c r="U306" s="38"/>
      <c r="V306" s="38"/>
      <c r="W306" s="38"/>
      <c r="X306" s="38"/>
      <c r="Y306" s="38"/>
      <c r="Z306" s="38"/>
      <c r="AA306" s="38"/>
      <c r="AB306" s="38"/>
      <c r="AC306" s="38"/>
      <c r="AD306" s="38"/>
      <c r="AE306" s="38"/>
      <c r="AT306" s="17" t="s">
        <v>165</v>
      </c>
      <c r="AU306" s="17" t="s">
        <v>82</v>
      </c>
    </row>
    <row r="307" spans="1:65" s="2" customFormat="1" ht="16.5" customHeight="1">
      <c r="A307" s="38"/>
      <c r="B307" s="39"/>
      <c r="C307" s="259" t="s">
        <v>528</v>
      </c>
      <c r="D307" s="259" t="s">
        <v>199</v>
      </c>
      <c r="E307" s="260" t="s">
        <v>470</v>
      </c>
      <c r="F307" s="261" t="s">
        <v>471</v>
      </c>
      <c r="G307" s="262" t="s">
        <v>162</v>
      </c>
      <c r="H307" s="263">
        <v>189.75</v>
      </c>
      <c r="I307" s="264"/>
      <c r="J307" s="265">
        <f>ROUND(I307*H307,2)</f>
        <v>0</v>
      </c>
      <c r="K307" s="261" t="s">
        <v>213</v>
      </c>
      <c r="L307" s="266"/>
      <c r="M307" s="267" t="s">
        <v>19</v>
      </c>
      <c r="N307" s="268" t="s">
        <v>45</v>
      </c>
      <c r="O307" s="84"/>
      <c r="P307" s="228">
        <f>O307*H307</f>
        <v>0</v>
      </c>
      <c r="Q307" s="228">
        <v>0.00048</v>
      </c>
      <c r="R307" s="228">
        <f>Q307*H307</f>
        <v>0.09108000000000001</v>
      </c>
      <c r="S307" s="228">
        <v>0</v>
      </c>
      <c r="T307" s="229">
        <f>S307*H307</f>
        <v>0</v>
      </c>
      <c r="U307" s="38"/>
      <c r="V307" s="38"/>
      <c r="W307" s="38"/>
      <c r="X307" s="38"/>
      <c r="Y307" s="38"/>
      <c r="Z307" s="38"/>
      <c r="AA307" s="38"/>
      <c r="AB307" s="38"/>
      <c r="AC307" s="38"/>
      <c r="AD307" s="38"/>
      <c r="AE307" s="38"/>
      <c r="AR307" s="230" t="s">
        <v>241</v>
      </c>
      <c r="AT307" s="230" t="s">
        <v>199</v>
      </c>
      <c r="AU307" s="230" t="s">
        <v>82</v>
      </c>
      <c r="AY307" s="17" t="s">
        <v>158</v>
      </c>
      <c r="BE307" s="231">
        <f>IF(N307="základní",J307,0)</f>
        <v>0</v>
      </c>
      <c r="BF307" s="231">
        <f>IF(N307="snížená",J307,0)</f>
        <v>0</v>
      </c>
      <c r="BG307" s="231">
        <f>IF(N307="zákl. přenesená",J307,0)</f>
        <v>0</v>
      </c>
      <c r="BH307" s="231">
        <f>IF(N307="sníž. přenesená",J307,0)</f>
        <v>0</v>
      </c>
      <c r="BI307" s="231">
        <f>IF(N307="nulová",J307,0)</f>
        <v>0</v>
      </c>
      <c r="BJ307" s="17" t="s">
        <v>82</v>
      </c>
      <c r="BK307" s="231">
        <f>ROUND(I307*H307,2)</f>
        <v>0</v>
      </c>
      <c r="BL307" s="17" t="s">
        <v>236</v>
      </c>
      <c r="BM307" s="230" t="s">
        <v>472</v>
      </c>
    </row>
    <row r="308" spans="1:47" s="2" customFormat="1" ht="12">
      <c r="A308" s="38"/>
      <c r="B308" s="39"/>
      <c r="C308" s="40"/>
      <c r="D308" s="232" t="s">
        <v>165</v>
      </c>
      <c r="E308" s="40"/>
      <c r="F308" s="233" t="s">
        <v>471</v>
      </c>
      <c r="G308" s="40"/>
      <c r="H308" s="40"/>
      <c r="I308" s="136"/>
      <c r="J308" s="40"/>
      <c r="K308" s="40"/>
      <c r="L308" s="44"/>
      <c r="M308" s="234"/>
      <c r="N308" s="235"/>
      <c r="O308" s="84"/>
      <c r="P308" s="84"/>
      <c r="Q308" s="84"/>
      <c r="R308" s="84"/>
      <c r="S308" s="84"/>
      <c r="T308" s="85"/>
      <c r="U308" s="38"/>
      <c r="V308" s="38"/>
      <c r="W308" s="38"/>
      <c r="X308" s="38"/>
      <c r="Y308" s="38"/>
      <c r="Z308" s="38"/>
      <c r="AA308" s="38"/>
      <c r="AB308" s="38"/>
      <c r="AC308" s="38"/>
      <c r="AD308" s="38"/>
      <c r="AE308" s="38"/>
      <c r="AT308" s="17" t="s">
        <v>165</v>
      </c>
      <c r="AU308" s="17" t="s">
        <v>82</v>
      </c>
    </row>
    <row r="309" spans="1:51" s="13" customFormat="1" ht="12">
      <c r="A309" s="13"/>
      <c r="B309" s="236"/>
      <c r="C309" s="237"/>
      <c r="D309" s="232" t="s">
        <v>166</v>
      </c>
      <c r="E309" s="238" t="s">
        <v>19</v>
      </c>
      <c r="F309" s="239" t="s">
        <v>2077</v>
      </c>
      <c r="G309" s="237"/>
      <c r="H309" s="240">
        <v>165</v>
      </c>
      <c r="I309" s="241"/>
      <c r="J309" s="237"/>
      <c r="K309" s="237"/>
      <c r="L309" s="242"/>
      <c r="M309" s="243"/>
      <c r="N309" s="244"/>
      <c r="O309" s="244"/>
      <c r="P309" s="244"/>
      <c r="Q309" s="244"/>
      <c r="R309" s="244"/>
      <c r="S309" s="244"/>
      <c r="T309" s="245"/>
      <c r="U309" s="13"/>
      <c r="V309" s="13"/>
      <c r="W309" s="13"/>
      <c r="X309" s="13"/>
      <c r="Y309" s="13"/>
      <c r="Z309" s="13"/>
      <c r="AA309" s="13"/>
      <c r="AB309" s="13"/>
      <c r="AC309" s="13"/>
      <c r="AD309" s="13"/>
      <c r="AE309" s="13"/>
      <c r="AT309" s="246" t="s">
        <v>166</v>
      </c>
      <c r="AU309" s="246" t="s">
        <v>82</v>
      </c>
      <c r="AV309" s="13" t="s">
        <v>85</v>
      </c>
      <c r="AW309" s="13" t="s">
        <v>34</v>
      </c>
      <c r="AX309" s="13" t="s">
        <v>82</v>
      </c>
      <c r="AY309" s="246" t="s">
        <v>158</v>
      </c>
    </row>
    <row r="310" spans="1:51" s="13" customFormat="1" ht="12">
      <c r="A310" s="13"/>
      <c r="B310" s="236"/>
      <c r="C310" s="237"/>
      <c r="D310" s="232" t="s">
        <v>166</v>
      </c>
      <c r="E310" s="237"/>
      <c r="F310" s="239" t="s">
        <v>2078</v>
      </c>
      <c r="G310" s="237"/>
      <c r="H310" s="240">
        <v>189.75</v>
      </c>
      <c r="I310" s="241"/>
      <c r="J310" s="237"/>
      <c r="K310" s="237"/>
      <c r="L310" s="242"/>
      <c r="M310" s="243"/>
      <c r="N310" s="244"/>
      <c r="O310" s="244"/>
      <c r="P310" s="244"/>
      <c r="Q310" s="244"/>
      <c r="R310" s="244"/>
      <c r="S310" s="244"/>
      <c r="T310" s="245"/>
      <c r="U310" s="13"/>
      <c r="V310" s="13"/>
      <c r="W310" s="13"/>
      <c r="X310" s="13"/>
      <c r="Y310" s="13"/>
      <c r="Z310" s="13"/>
      <c r="AA310" s="13"/>
      <c r="AB310" s="13"/>
      <c r="AC310" s="13"/>
      <c r="AD310" s="13"/>
      <c r="AE310" s="13"/>
      <c r="AT310" s="246" t="s">
        <v>166</v>
      </c>
      <c r="AU310" s="246" t="s">
        <v>82</v>
      </c>
      <c r="AV310" s="13" t="s">
        <v>85</v>
      </c>
      <c r="AW310" s="13" t="s">
        <v>4</v>
      </c>
      <c r="AX310" s="13" t="s">
        <v>82</v>
      </c>
      <c r="AY310" s="246" t="s">
        <v>158</v>
      </c>
    </row>
    <row r="311" spans="1:65" s="2" customFormat="1" ht="21.75" customHeight="1">
      <c r="A311" s="38"/>
      <c r="B311" s="39"/>
      <c r="C311" s="219" t="s">
        <v>535</v>
      </c>
      <c r="D311" s="219" t="s">
        <v>159</v>
      </c>
      <c r="E311" s="220" t="s">
        <v>492</v>
      </c>
      <c r="F311" s="221" t="s">
        <v>493</v>
      </c>
      <c r="G311" s="222" t="s">
        <v>162</v>
      </c>
      <c r="H311" s="223">
        <v>140</v>
      </c>
      <c r="I311" s="224"/>
      <c r="J311" s="225">
        <f>ROUND(I311*H311,2)</f>
        <v>0</v>
      </c>
      <c r="K311" s="221" t="s">
        <v>213</v>
      </c>
      <c r="L311" s="44"/>
      <c r="M311" s="226" t="s">
        <v>19</v>
      </c>
      <c r="N311" s="227" t="s">
        <v>45</v>
      </c>
      <c r="O311" s="84"/>
      <c r="P311" s="228">
        <f>O311*H311</f>
        <v>0</v>
      </c>
      <c r="Q311" s="228">
        <v>0</v>
      </c>
      <c r="R311" s="228">
        <f>Q311*H311</f>
        <v>0</v>
      </c>
      <c r="S311" s="228">
        <v>0</v>
      </c>
      <c r="T311" s="229">
        <f>S311*H311</f>
        <v>0</v>
      </c>
      <c r="U311" s="38"/>
      <c r="V311" s="38"/>
      <c r="W311" s="38"/>
      <c r="X311" s="38"/>
      <c r="Y311" s="38"/>
      <c r="Z311" s="38"/>
      <c r="AA311" s="38"/>
      <c r="AB311" s="38"/>
      <c r="AC311" s="38"/>
      <c r="AD311" s="38"/>
      <c r="AE311" s="38"/>
      <c r="AR311" s="230" t="s">
        <v>236</v>
      </c>
      <c r="AT311" s="230" t="s">
        <v>159</v>
      </c>
      <c r="AU311" s="230" t="s">
        <v>82</v>
      </c>
      <c r="AY311" s="17" t="s">
        <v>158</v>
      </c>
      <c r="BE311" s="231">
        <f>IF(N311="základní",J311,0)</f>
        <v>0</v>
      </c>
      <c r="BF311" s="231">
        <f>IF(N311="snížená",J311,0)</f>
        <v>0</v>
      </c>
      <c r="BG311" s="231">
        <f>IF(N311="zákl. přenesená",J311,0)</f>
        <v>0</v>
      </c>
      <c r="BH311" s="231">
        <f>IF(N311="sníž. přenesená",J311,0)</f>
        <v>0</v>
      </c>
      <c r="BI311" s="231">
        <f>IF(N311="nulová",J311,0)</f>
        <v>0</v>
      </c>
      <c r="BJ311" s="17" t="s">
        <v>82</v>
      </c>
      <c r="BK311" s="231">
        <f>ROUND(I311*H311,2)</f>
        <v>0</v>
      </c>
      <c r="BL311" s="17" t="s">
        <v>236</v>
      </c>
      <c r="BM311" s="230" t="s">
        <v>494</v>
      </c>
    </row>
    <row r="312" spans="1:47" s="2" customFormat="1" ht="12">
      <c r="A312" s="38"/>
      <c r="B312" s="39"/>
      <c r="C312" s="40"/>
      <c r="D312" s="232" t="s">
        <v>165</v>
      </c>
      <c r="E312" s="40"/>
      <c r="F312" s="233" t="s">
        <v>495</v>
      </c>
      <c r="G312" s="40"/>
      <c r="H312" s="40"/>
      <c r="I312" s="136"/>
      <c r="J312" s="40"/>
      <c r="K312" s="40"/>
      <c r="L312" s="44"/>
      <c r="M312" s="234"/>
      <c r="N312" s="235"/>
      <c r="O312" s="84"/>
      <c r="P312" s="84"/>
      <c r="Q312" s="84"/>
      <c r="R312" s="84"/>
      <c r="S312" s="84"/>
      <c r="T312" s="85"/>
      <c r="U312" s="38"/>
      <c r="V312" s="38"/>
      <c r="W312" s="38"/>
      <c r="X312" s="38"/>
      <c r="Y312" s="38"/>
      <c r="Z312" s="38"/>
      <c r="AA312" s="38"/>
      <c r="AB312" s="38"/>
      <c r="AC312" s="38"/>
      <c r="AD312" s="38"/>
      <c r="AE312" s="38"/>
      <c r="AT312" s="17" t="s">
        <v>165</v>
      </c>
      <c r="AU312" s="17" t="s">
        <v>82</v>
      </c>
    </row>
    <row r="313" spans="1:65" s="2" customFormat="1" ht="16.5" customHeight="1">
      <c r="A313" s="38"/>
      <c r="B313" s="39"/>
      <c r="C313" s="259" t="s">
        <v>541</v>
      </c>
      <c r="D313" s="259" t="s">
        <v>199</v>
      </c>
      <c r="E313" s="260" t="s">
        <v>497</v>
      </c>
      <c r="F313" s="261" t="s">
        <v>498</v>
      </c>
      <c r="G313" s="262" t="s">
        <v>162</v>
      </c>
      <c r="H313" s="263">
        <v>161</v>
      </c>
      <c r="I313" s="264"/>
      <c r="J313" s="265">
        <f>ROUND(I313*H313,2)</f>
        <v>0</v>
      </c>
      <c r="K313" s="261" t="s">
        <v>19</v>
      </c>
      <c r="L313" s="266"/>
      <c r="M313" s="267" t="s">
        <v>19</v>
      </c>
      <c r="N313" s="268" t="s">
        <v>45</v>
      </c>
      <c r="O313" s="84"/>
      <c r="P313" s="228">
        <f>O313*H313</f>
        <v>0</v>
      </c>
      <c r="Q313" s="228">
        <v>0.00062</v>
      </c>
      <c r="R313" s="228">
        <f>Q313*H313</f>
        <v>0.09982</v>
      </c>
      <c r="S313" s="228">
        <v>0</v>
      </c>
      <c r="T313" s="229">
        <f>S313*H313</f>
        <v>0</v>
      </c>
      <c r="U313" s="38"/>
      <c r="V313" s="38"/>
      <c r="W313" s="38"/>
      <c r="X313" s="38"/>
      <c r="Y313" s="38"/>
      <c r="Z313" s="38"/>
      <c r="AA313" s="38"/>
      <c r="AB313" s="38"/>
      <c r="AC313" s="38"/>
      <c r="AD313" s="38"/>
      <c r="AE313" s="38"/>
      <c r="AR313" s="230" t="s">
        <v>255</v>
      </c>
      <c r="AT313" s="230" t="s">
        <v>199</v>
      </c>
      <c r="AU313" s="230" t="s">
        <v>82</v>
      </c>
      <c r="AY313" s="17" t="s">
        <v>158</v>
      </c>
      <c r="BE313" s="231">
        <f>IF(N313="základní",J313,0)</f>
        <v>0</v>
      </c>
      <c r="BF313" s="231">
        <f>IF(N313="snížená",J313,0)</f>
        <v>0</v>
      </c>
      <c r="BG313" s="231">
        <f>IF(N313="zákl. přenesená",J313,0)</f>
        <v>0</v>
      </c>
      <c r="BH313" s="231">
        <f>IF(N313="sníž. přenesená",J313,0)</f>
        <v>0</v>
      </c>
      <c r="BI313" s="231">
        <f>IF(N313="nulová",J313,0)</f>
        <v>0</v>
      </c>
      <c r="BJ313" s="17" t="s">
        <v>82</v>
      </c>
      <c r="BK313" s="231">
        <f>ROUND(I313*H313,2)</f>
        <v>0</v>
      </c>
      <c r="BL313" s="17" t="s">
        <v>255</v>
      </c>
      <c r="BM313" s="230" t="s">
        <v>499</v>
      </c>
    </row>
    <row r="314" spans="1:47" s="2" customFormat="1" ht="12">
      <c r="A314" s="38"/>
      <c r="B314" s="39"/>
      <c r="C314" s="40"/>
      <c r="D314" s="232" t="s">
        <v>165</v>
      </c>
      <c r="E314" s="40"/>
      <c r="F314" s="233" t="s">
        <v>498</v>
      </c>
      <c r="G314" s="40"/>
      <c r="H314" s="40"/>
      <c r="I314" s="136"/>
      <c r="J314" s="40"/>
      <c r="K314" s="40"/>
      <c r="L314" s="44"/>
      <c r="M314" s="234"/>
      <c r="N314" s="235"/>
      <c r="O314" s="84"/>
      <c r="P314" s="84"/>
      <c r="Q314" s="84"/>
      <c r="R314" s="84"/>
      <c r="S314" s="84"/>
      <c r="T314" s="85"/>
      <c r="U314" s="38"/>
      <c r="V314" s="38"/>
      <c r="W314" s="38"/>
      <c r="X314" s="38"/>
      <c r="Y314" s="38"/>
      <c r="Z314" s="38"/>
      <c r="AA314" s="38"/>
      <c r="AB314" s="38"/>
      <c r="AC314" s="38"/>
      <c r="AD314" s="38"/>
      <c r="AE314" s="38"/>
      <c r="AT314" s="17" t="s">
        <v>165</v>
      </c>
      <c r="AU314" s="17" t="s">
        <v>82</v>
      </c>
    </row>
    <row r="315" spans="1:51" s="13" customFormat="1" ht="12">
      <c r="A315" s="13"/>
      <c r="B315" s="236"/>
      <c r="C315" s="237"/>
      <c r="D315" s="232" t="s">
        <v>166</v>
      </c>
      <c r="E315" s="238" t="s">
        <v>19</v>
      </c>
      <c r="F315" s="239" t="s">
        <v>2079</v>
      </c>
      <c r="G315" s="237"/>
      <c r="H315" s="240">
        <v>140</v>
      </c>
      <c r="I315" s="241"/>
      <c r="J315" s="237"/>
      <c r="K315" s="237"/>
      <c r="L315" s="242"/>
      <c r="M315" s="243"/>
      <c r="N315" s="244"/>
      <c r="O315" s="244"/>
      <c r="P315" s="244"/>
      <c r="Q315" s="244"/>
      <c r="R315" s="244"/>
      <c r="S315" s="244"/>
      <c r="T315" s="245"/>
      <c r="U315" s="13"/>
      <c r="V315" s="13"/>
      <c r="W315" s="13"/>
      <c r="X315" s="13"/>
      <c r="Y315" s="13"/>
      <c r="Z315" s="13"/>
      <c r="AA315" s="13"/>
      <c r="AB315" s="13"/>
      <c r="AC315" s="13"/>
      <c r="AD315" s="13"/>
      <c r="AE315" s="13"/>
      <c r="AT315" s="246" t="s">
        <v>166</v>
      </c>
      <c r="AU315" s="246" t="s">
        <v>82</v>
      </c>
      <c r="AV315" s="13" t="s">
        <v>85</v>
      </c>
      <c r="AW315" s="13" t="s">
        <v>34</v>
      </c>
      <c r="AX315" s="13" t="s">
        <v>82</v>
      </c>
      <c r="AY315" s="246" t="s">
        <v>158</v>
      </c>
    </row>
    <row r="316" spans="1:51" s="13" customFormat="1" ht="12">
      <c r="A316" s="13"/>
      <c r="B316" s="236"/>
      <c r="C316" s="237"/>
      <c r="D316" s="232" t="s">
        <v>166</v>
      </c>
      <c r="E316" s="237"/>
      <c r="F316" s="239" t="s">
        <v>1342</v>
      </c>
      <c r="G316" s="237"/>
      <c r="H316" s="240">
        <v>161</v>
      </c>
      <c r="I316" s="241"/>
      <c r="J316" s="237"/>
      <c r="K316" s="237"/>
      <c r="L316" s="242"/>
      <c r="M316" s="243"/>
      <c r="N316" s="244"/>
      <c r="O316" s="244"/>
      <c r="P316" s="244"/>
      <c r="Q316" s="244"/>
      <c r="R316" s="244"/>
      <c r="S316" s="244"/>
      <c r="T316" s="245"/>
      <c r="U316" s="13"/>
      <c r="V316" s="13"/>
      <c r="W316" s="13"/>
      <c r="X316" s="13"/>
      <c r="Y316" s="13"/>
      <c r="Z316" s="13"/>
      <c r="AA316" s="13"/>
      <c r="AB316" s="13"/>
      <c r="AC316" s="13"/>
      <c r="AD316" s="13"/>
      <c r="AE316" s="13"/>
      <c r="AT316" s="246" t="s">
        <v>166</v>
      </c>
      <c r="AU316" s="246" t="s">
        <v>82</v>
      </c>
      <c r="AV316" s="13" t="s">
        <v>85</v>
      </c>
      <c r="AW316" s="13" t="s">
        <v>4</v>
      </c>
      <c r="AX316" s="13" t="s">
        <v>82</v>
      </c>
      <c r="AY316" s="246" t="s">
        <v>158</v>
      </c>
    </row>
    <row r="317" spans="1:65" s="2" customFormat="1" ht="16.5" customHeight="1">
      <c r="A317" s="38"/>
      <c r="B317" s="39"/>
      <c r="C317" s="219" t="s">
        <v>548</v>
      </c>
      <c r="D317" s="219" t="s">
        <v>159</v>
      </c>
      <c r="E317" s="220" t="s">
        <v>503</v>
      </c>
      <c r="F317" s="221" t="s">
        <v>504</v>
      </c>
      <c r="G317" s="222" t="s">
        <v>202</v>
      </c>
      <c r="H317" s="223">
        <v>64</v>
      </c>
      <c r="I317" s="224"/>
      <c r="J317" s="225">
        <f>ROUND(I317*H317,2)</f>
        <v>0</v>
      </c>
      <c r="K317" s="221" t="s">
        <v>19</v>
      </c>
      <c r="L317" s="44"/>
      <c r="M317" s="226" t="s">
        <v>19</v>
      </c>
      <c r="N317" s="227" t="s">
        <v>45</v>
      </c>
      <c r="O317" s="84"/>
      <c r="P317" s="228">
        <f>O317*H317</f>
        <v>0</v>
      </c>
      <c r="Q317" s="228">
        <v>0</v>
      </c>
      <c r="R317" s="228">
        <f>Q317*H317</f>
        <v>0</v>
      </c>
      <c r="S317" s="228">
        <v>0</v>
      </c>
      <c r="T317" s="229">
        <f>S317*H317</f>
        <v>0</v>
      </c>
      <c r="U317" s="38"/>
      <c r="V317" s="38"/>
      <c r="W317" s="38"/>
      <c r="X317" s="38"/>
      <c r="Y317" s="38"/>
      <c r="Z317" s="38"/>
      <c r="AA317" s="38"/>
      <c r="AB317" s="38"/>
      <c r="AC317" s="38"/>
      <c r="AD317" s="38"/>
      <c r="AE317" s="38"/>
      <c r="AR317" s="230" t="s">
        <v>236</v>
      </c>
      <c r="AT317" s="230" t="s">
        <v>159</v>
      </c>
      <c r="AU317" s="230" t="s">
        <v>82</v>
      </c>
      <c r="AY317" s="17" t="s">
        <v>158</v>
      </c>
      <c r="BE317" s="231">
        <f>IF(N317="základní",J317,0)</f>
        <v>0</v>
      </c>
      <c r="BF317" s="231">
        <f>IF(N317="snížená",J317,0)</f>
        <v>0</v>
      </c>
      <c r="BG317" s="231">
        <f>IF(N317="zákl. přenesená",J317,0)</f>
        <v>0</v>
      </c>
      <c r="BH317" s="231">
        <f>IF(N317="sníž. přenesená",J317,0)</f>
        <v>0</v>
      </c>
      <c r="BI317" s="231">
        <f>IF(N317="nulová",J317,0)</f>
        <v>0</v>
      </c>
      <c r="BJ317" s="17" t="s">
        <v>82</v>
      </c>
      <c r="BK317" s="231">
        <f>ROUND(I317*H317,2)</f>
        <v>0</v>
      </c>
      <c r="BL317" s="17" t="s">
        <v>236</v>
      </c>
      <c r="BM317" s="230" t="s">
        <v>505</v>
      </c>
    </row>
    <row r="318" spans="1:47" s="2" customFormat="1" ht="12">
      <c r="A318" s="38"/>
      <c r="B318" s="39"/>
      <c r="C318" s="40"/>
      <c r="D318" s="232" t="s">
        <v>165</v>
      </c>
      <c r="E318" s="40"/>
      <c r="F318" s="233" t="s">
        <v>504</v>
      </c>
      <c r="G318" s="40"/>
      <c r="H318" s="40"/>
      <c r="I318" s="136"/>
      <c r="J318" s="40"/>
      <c r="K318" s="40"/>
      <c r="L318" s="44"/>
      <c r="M318" s="234"/>
      <c r="N318" s="235"/>
      <c r="O318" s="84"/>
      <c r="P318" s="84"/>
      <c r="Q318" s="84"/>
      <c r="R318" s="84"/>
      <c r="S318" s="84"/>
      <c r="T318" s="85"/>
      <c r="U318" s="38"/>
      <c r="V318" s="38"/>
      <c r="W318" s="38"/>
      <c r="X318" s="38"/>
      <c r="Y318" s="38"/>
      <c r="Z318" s="38"/>
      <c r="AA318" s="38"/>
      <c r="AB318" s="38"/>
      <c r="AC318" s="38"/>
      <c r="AD318" s="38"/>
      <c r="AE318" s="38"/>
      <c r="AT318" s="17" t="s">
        <v>165</v>
      </c>
      <c r="AU318" s="17" t="s">
        <v>82</v>
      </c>
    </row>
    <row r="319" spans="1:65" s="2" customFormat="1" ht="16.5" customHeight="1">
      <c r="A319" s="38"/>
      <c r="B319" s="39"/>
      <c r="C319" s="259" t="s">
        <v>554</v>
      </c>
      <c r="D319" s="259" t="s">
        <v>199</v>
      </c>
      <c r="E319" s="260" t="s">
        <v>506</v>
      </c>
      <c r="F319" s="261" t="s">
        <v>507</v>
      </c>
      <c r="G319" s="262" t="s">
        <v>508</v>
      </c>
      <c r="H319" s="263">
        <v>64</v>
      </c>
      <c r="I319" s="264"/>
      <c r="J319" s="265">
        <f>ROUND(I319*H319,2)</f>
        <v>0</v>
      </c>
      <c r="K319" s="261" t="s">
        <v>19</v>
      </c>
      <c r="L319" s="266"/>
      <c r="M319" s="267" t="s">
        <v>19</v>
      </c>
      <c r="N319" s="268" t="s">
        <v>45</v>
      </c>
      <c r="O319" s="84"/>
      <c r="P319" s="228">
        <f>O319*H319</f>
        <v>0</v>
      </c>
      <c r="Q319" s="228">
        <v>0.00062</v>
      </c>
      <c r="R319" s="228">
        <f>Q319*H319</f>
        <v>0.03968</v>
      </c>
      <c r="S319" s="228">
        <v>0</v>
      </c>
      <c r="T319" s="229">
        <f>S319*H319</f>
        <v>0</v>
      </c>
      <c r="U319" s="38"/>
      <c r="V319" s="38"/>
      <c r="W319" s="38"/>
      <c r="X319" s="38"/>
      <c r="Y319" s="38"/>
      <c r="Z319" s="38"/>
      <c r="AA319" s="38"/>
      <c r="AB319" s="38"/>
      <c r="AC319" s="38"/>
      <c r="AD319" s="38"/>
      <c r="AE319" s="38"/>
      <c r="AR319" s="230" t="s">
        <v>241</v>
      </c>
      <c r="AT319" s="230" t="s">
        <v>199</v>
      </c>
      <c r="AU319" s="230" t="s">
        <v>82</v>
      </c>
      <c r="AY319" s="17" t="s">
        <v>158</v>
      </c>
      <c r="BE319" s="231">
        <f>IF(N319="základní",J319,0)</f>
        <v>0</v>
      </c>
      <c r="BF319" s="231">
        <f>IF(N319="snížená",J319,0)</f>
        <v>0</v>
      </c>
      <c r="BG319" s="231">
        <f>IF(N319="zákl. přenesená",J319,0)</f>
        <v>0</v>
      </c>
      <c r="BH319" s="231">
        <f>IF(N319="sníž. přenesená",J319,0)</f>
        <v>0</v>
      </c>
      <c r="BI319" s="231">
        <f>IF(N319="nulová",J319,0)</f>
        <v>0</v>
      </c>
      <c r="BJ319" s="17" t="s">
        <v>82</v>
      </c>
      <c r="BK319" s="231">
        <f>ROUND(I319*H319,2)</f>
        <v>0</v>
      </c>
      <c r="BL319" s="17" t="s">
        <v>236</v>
      </c>
      <c r="BM319" s="230" t="s">
        <v>509</v>
      </c>
    </row>
    <row r="320" spans="1:47" s="2" customFormat="1" ht="12">
      <c r="A320" s="38"/>
      <c r="B320" s="39"/>
      <c r="C320" s="40"/>
      <c r="D320" s="232" t="s">
        <v>165</v>
      </c>
      <c r="E320" s="40"/>
      <c r="F320" s="233" t="s">
        <v>507</v>
      </c>
      <c r="G320" s="40"/>
      <c r="H320" s="40"/>
      <c r="I320" s="136"/>
      <c r="J320" s="40"/>
      <c r="K320" s="40"/>
      <c r="L320" s="44"/>
      <c r="M320" s="234"/>
      <c r="N320" s="235"/>
      <c r="O320" s="84"/>
      <c r="P320" s="84"/>
      <c r="Q320" s="84"/>
      <c r="R320" s="84"/>
      <c r="S320" s="84"/>
      <c r="T320" s="85"/>
      <c r="U320" s="38"/>
      <c r="V320" s="38"/>
      <c r="W320" s="38"/>
      <c r="X320" s="38"/>
      <c r="Y320" s="38"/>
      <c r="Z320" s="38"/>
      <c r="AA320" s="38"/>
      <c r="AB320" s="38"/>
      <c r="AC320" s="38"/>
      <c r="AD320" s="38"/>
      <c r="AE320" s="38"/>
      <c r="AT320" s="17" t="s">
        <v>165</v>
      </c>
      <c r="AU320" s="17" t="s">
        <v>82</v>
      </c>
    </row>
    <row r="321" spans="1:51" s="13" customFormat="1" ht="12">
      <c r="A321" s="13"/>
      <c r="B321" s="236"/>
      <c r="C321" s="237"/>
      <c r="D321" s="232" t="s">
        <v>166</v>
      </c>
      <c r="E321" s="238" t="s">
        <v>19</v>
      </c>
      <c r="F321" s="239" t="s">
        <v>2080</v>
      </c>
      <c r="G321" s="237"/>
      <c r="H321" s="240">
        <v>64</v>
      </c>
      <c r="I321" s="241"/>
      <c r="J321" s="237"/>
      <c r="K321" s="237"/>
      <c r="L321" s="242"/>
      <c r="M321" s="243"/>
      <c r="N321" s="244"/>
      <c r="O321" s="244"/>
      <c r="P321" s="244"/>
      <c r="Q321" s="244"/>
      <c r="R321" s="244"/>
      <c r="S321" s="244"/>
      <c r="T321" s="245"/>
      <c r="U321" s="13"/>
      <c r="V321" s="13"/>
      <c r="W321" s="13"/>
      <c r="X321" s="13"/>
      <c r="Y321" s="13"/>
      <c r="Z321" s="13"/>
      <c r="AA321" s="13"/>
      <c r="AB321" s="13"/>
      <c r="AC321" s="13"/>
      <c r="AD321" s="13"/>
      <c r="AE321" s="13"/>
      <c r="AT321" s="246" t="s">
        <v>166</v>
      </c>
      <c r="AU321" s="246" t="s">
        <v>82</v>
      </c>
      <c r="AV321" s="13" t="s">
        <v>85</v>
      </c>
      <c r="AW321" s="13" t="s">
        <v>34</v>
      </c>
      <c r="AX321" s="13" t="s">
        <v>82</v>
      </c>
      <c r="AY321" s="246" t="s">
        <v>158</v>
      </c>
    </row>
    <row r="322" spans="1:65" s="2" customFormat="1" ht="21.75" customHeight="1">
      <c r="A322" s="38"/>
      <c r="B322" s="39"/>
      <c r="C322" s="259" t="s">
        <v>558</v>
      </c>
      <c r="D322" s="259" t="s">
        <v>199</v>
      </c>
      <c r="E322" s="260" t="s">
        <v>512</v>
      </c>
      <c r="F322" s="261" t="s">
        <v>513</v>
      </c>
      <c r="G322" s="262" t="s">
        <v>508</v>
      </c>
      <c r="H322" s="263">
        <v>12</v>
      </c>
      <c r="I322" s="264"/>
      <c r="J322" s="265">
        <f>ROUND(I322*H322,2)</f>
        <v>0</v>
      </c>
      <c r="K322" s="261" t="s">
        <v>19</v>
      </c>
      <c r="L322" s="266"/>
      <c r="M322" s="267" t="s">
        <v>19</v>
      </c>
      <c r="N322" s="268" t="s">
        <v>45</v>
      </c>
      <c r="O322" s="84"/>
      <c r="P322" s="228">
        <f>O322*H322</f>
        <v>0</v>
      </c>
      <c r="Q322" s="228">
        <v>0</v>
      </c>
      <c r="R322" s="228">
        <f>Q322*H322</f>
        <v>0</v>
      </c>
      <c r="S322" s="228">
        <v>0</v>
      </c>
      <c r="T322" s="229">
        <f>S322*H322</f>
        <v>0</v>
      </c>
      <c r="U322" s="38"/>
      <c r="V322" s="38"/>
      <c r="W322" s="38"/>
      <c r="X322" s="38"/>
      <c r="Y322" s="38"/>
      <c r="Z322" s="38"/>
      <c r="AA322" s="38"/>
      <c r="AB322" s="38"/>
      <c r="AC322" s="38"/>
      <c r="AD322" s="38"/>
      <c r="AE322" s="38"/>
      <c r="AR322" s="230" t="s">
        <v>241</v>
      </c>
      <c r="AT322" s="230" t="s">
        <v>199</v>
      </c>
      <c r="AU322" s="230" t="s">
        <v>82</v>
      </c>
      <c r="AY322" s="17" t="s">
        <v>158</v>
      </c>
      <c r="BE322" s="231">
        <f>IF(N322="základní",J322,0)</f>
        <v>0</v>
      </c>
      <c r="BF322" s="231">
        <f>IF(N322="snížená",J322,0)</f>
        <v>0</v>
      </c>
      <c r="BG322" s="231">
        <f>IF(N322="zákl. přenesená",J322,0)</f>
        <v>0</v>
      </c>
      <c r="BH322" s="231">
        <f>IF(N322="sníž. přenesená",J322,0)</f>
        <v>0</v>
      </c>
      <c r="BI322" s="231">
        <f>IF(N322="nulová",J322,0)</f>
        <v>0</v>
      </c>
      <c r="BJ322" s="17" t="s">
        <v>82</v>
      </c>
      <c r="BK322" s="231">
        <f>ROUND(I322*H322,2)</f>
        <v>0</v>
      </c>
      <c r="BL322" s="17" t="s">
        <v>236</v>
      </c>
      <c r="BM322" s="230" t="s">
        <v>514</v>
      </c>
    </row>
    <row r="323" spans="1:47" s="2" customFormat="1" ht="12">
      <c r="A323" s="38"/>
      <c r="B323" s="39"/>
      <c r="C323" s="40"/>
      <c r="D323" s="232" t="s">
        <v>165</v>
      </c>
      <c r="E323" s="40"/>
      <c r="F323" s="233" t="s">
        <v>513</v>
      </c>
      <c r="G323" s="40"/>
      <c r="H323" s="40"/>
      <c r="I323" s="136"/>
      <c r="J323" s="40"/>
      <c r="K323" s="40"/>
      <c r="L323" s="44"/>
      <c r="M323" s="234"/>
      <c r="N323" s="235"/>
      <c r="O323" s="84"/>
      <c r="P323" s="84"/>
      <c r="Q323" s="84"/>
      <c r="R323" s="84"/>
      <c r="S323" s="84"/>
      <c r="T323" s="85"/>
      <c r="U323" s="38"/>
      <c r="V323" s="38"/>
      <c r="W323" s="38"/>
      <c r="X323" s="38"/>
      <c r="Y323" s="38"/>
      <c r="Z323" s="38"/>
      <c r="AA323" s="38"/>
      <c r="AB323" s="38"/>
      <c r="AC323" s="38"/>
      <c r="AD323" s="38"/>
      <c r="AE323" s="38"/>
      <c r="AT323" s="17" t="s">
        <v>165</v>
      </c>
      <c r="AU323" s="17" t="s">
        <v>82</v>
      </c>
    </row>
    <row r="324" spans="1:51" s="13" customFormat="1" ht="12">
      <c r="A324" s="13"/>
      <c r="B324" s="236"/>
      <c r="C324" s="237"/>
      <c r="D324" s="232" t="s">
        <v>166</v>
      </c>
      <c r="E324" s="238" t="s">
        <v>19</v>
      </c>
      <c r="F324" s="239" t="s">
        <v>2081</v>
      </c>
      <c r="G324" s="237"/>
      <c r="H324" s="240">
        <v>12</v>
      </c>
      <c r="I324" s="241"/>
      <c r="J324" s="237"/>
      <c r="K324" s="237"/>
      <c r="L324" s="242"/>
      <c r="M324" s="243"/>
      <c r="N324" s="244"/>
      <c r="O324" s="244"/>
      <c r="P324" s="244"/>
      <c r="Q324" s="244"/>
      <c r="R324" s="244"/>
      <c r="S324" s="244"/>
      <c r="T324" s="245"/>
      <c r="U324" s="13"/>
      <c r="V324" s="13"/>
      <c r="W324" s="13"/>
      <c r="X324" s="13"/>
      <c r="Y324" s="13"/>
      <c r="Z324" s="13"/>
      <c r="AA324" s="13"/>
      <c r="AB324" s="13"/>
      <c r="AC324" s="13"/>
      <c r="AD324" s="13"/>
      <c r="AE324" s="13"/>
      <c r="AT324" s="246" t="s">
        <v>166</v>
      </c>
      <c r="AU324" s="246" t="s">
        <v>82</v>
      </c>
      <c r="AV324" s="13" t="s">
        <v>85</v>
      </c>
      <c r="AW324" s="13" t="s">
        <v>34</v>
      </c>
      <c r="AX324" s="13" t="s">
        <v>82</v>
      </c>
      <c r="AY324" s="246" t="s">
        <v>158</v>
      </c>
    </row>
    <row r="325" spans="1:65" s="2" customFormat="1" ht="21.75" customHeight="1">
      <c r="A325" s="38"/>
      <c r="B325" s="39"/>
      <c r="C325" s="219" t="s">
        <v>563</v>
      </c>
      <c r="D325" s="219" t="s">
        <v>159</v>
      </c>
      <c r="E325" s="220" t="s">
        <v>517</v>
      </c>
      <c r="F325" s="221" t="s">
        <v>518</v>
      </c>
      <c r="G325" s="222" t="s">
        <v>202</v>
      </c>
      <c r="H325" s="223">
        <v>196</v>
      </c>
      <c r="I325" s="224"/>
      <c r="J325" s="225">
        <f>ROUND(I325*H325,2)</f>
        <v>0</v>
      </c>
      <c r="K325" s="221" t="s">
        <v>213</v>
      </c>
      <c r="L325" s="44"/>
      <c r="M325" s="226" t="s">
        <v>19</v>
      </c>
      <c r="N325" s="227" t="s">
        <v>45</v>
      </c>
      <c r="O325" s="84"/>
      <c r="P325" s="228">
        <f>O325*H325</f>
        <v>0</v>
      </c>
      <c r="Q325" s="228">
        <v>0</v>
      </c>
      <c r="R325" s="228">
        <f>Q325*H325</f>
        <v>0</v>
      </c>
      <c r="S325" s="228">
        <v>0</v>
      </c>
      <c r="T325" s="229">
        <f>S325*H325</f>
        <v>0</v>
      </c>
      <c r="U325" s="38"/>
      <c r="V325" s="38"/>
      <c r="W325" s="38"/>
      <c r="X325" s="38"/>
      <c r="Y325" s="38"/>
      <c r="Z325" s="38"/>
      <c r="AA325" s="38"/>
      <c r="AB325" s="38"/>
      <c r="AC325" s="38"/>
      <c r="AD325" s="38"/>
      <c r="AE325" s="38"/>
      <c r="AR325" s="230" t="s">
        <v>236</v>
      </c>
      <c r="AT325" s="230" t="s">
        <v>159</v>
      </c>
      <c r="AU325" s="230" t="s">
        <v>82</v>
      </c>
      <c r="AY325" s="17" t="s">
        <v>158</v>
      </c>
      <c r="BE325" s="231">
        <f>IF(N325="základní",J325,0)</f>
        <v>0</v>
      </c>
      <c r="BF325" s="231">
        <f>IF(N325="snížená",J325,0)</f>
        <v>0</v>
      </c>
      <c r="BG325" s="231">
        <f>IF(N325="zákl. přenesená",J325,0)</f>
        <v>0</v>
      </c>
      <c r="BH325" s="231">
        <f>IF(N325="sníž. přenesená",J325,0)</f>
        <v>0</v>
      </c>
      <c r="BI325" s="231">
        <f>IF(N325="nulová",J325,0)</f>
        <v>0</v>
      </c>
      <c r="BJ325" s="17" t="s">
        <v>82</v>
      </c>
      <c r="BK325" s="231">
        <f>ROUND(I325*H325,2)</f>
        <v>0</v>
      </c>
      <c r="BL325" s="17" t="s">
        <v>236</v>
      </c>
      <c r="BM325" s="230" t="s">
        <v>519</v>
      </c>
    </row>
    <row r="326" spans="1:47" s="2" customFormat="1" ht="12">
      <c r="A326" s="38"/>
      <c r="B326" s="39"/>
      <c r="C326" s="40"/>
      <c r="D326" s="232" t="s">
        <v>165</v>
      </c>
      <c r="E326" s="40"/>
      <c r="F326" s="233" t="s">
        <v>518</v>
      </c>
      <c r="G326" s="40"/>
      <c r="H326" s="40"/>
      <c r="I326" s="136"/>
      <c r="J326" s="40"/>
      <c r="K326" s="40"/>
      <c r="L326" s="44"/>
      <c r="M326" s="234"/>
      <c r="N326" s="235"/>
      <c r="O326" s="84"/>
      <c r="P326" s="84"/>
      <c r="Q326" s="84"/>
      <c r="R326" s="84"/>
      <c r="S326" s="84"/>
      <c r="T326" s="85"/>
      <c r="U326" s="38"/>
      <c r="V326" s="38"/>
      <c r="W326" s="38"/>
      <c r="X326" s="38"/>
      <c r="Y326" s="38"/>
      <c r="Z326" s="38"/>
      <c r="AA326" s="38"/>
      <c r="AB326" s="38"/>
      <c r="AC326" s="38"/>
      <c r="AD326" s="38"/>
      <c r="AE326" s="38"/>
      <c r="AT326" s="17" t="s">
        <v>165</v>
      </c>
      <c r="AU326" s="17" t="s">
        <v>82</v>
      </c>
    </row>
    <row r="327" spans="1:51" s="13" customFormat="1" ht="12">
      <c r="A327" s="13"/>
      <c r="B327" s="236"/>
      <c r="C327" s="237"/>
      <c r="D327" s="232" t="s">
        <v>166</v>
      </c>
      <c r="E327" s="238" t="s">
        <v>19</v>
      </c>
      <c r="F327" s="239" t="s">
        <v>2082</v>
      </c>
      <c r="G327" s="237"/>
      <c r="H327" s="240">
        <v>196</v>
      </c>
      <c r="I327" s="241"/>
      <c r="J327" s="237"/>
      <c r="K327" s="237"/>
      <c r="L327" s="242"/>
      <c r="M327" s="243"/>
      <c r="N327" s="244"/>
      <c r="O327" s="244"/>
      <c r="P327" s="244"/>
      <c r="Q327" s="244"/>
      <c r="R327" s="244"/>
      <c r="S327" s="244"/>
      <c r="T327" s="245"/>
      <c r="U327" s="13"/>
      <c r="V327" s="13"/>
      <c r="W327" s="13"/>
      <c r="X327" s="13"/>
      <c r="Y327" s="13"/>
      <c r="Z327" s="13"/>
      <c r="AA327" s="13"/>
      <c r="AB327" s="13"/>
      <c r="AC327" s="13"/>
      <c r="AD327" s="13"/>
      <c r="AE327" s="13"/>
      <c r="AT327" s="246" t="s">
        <v>166</v>
      </c>
      <c r="AU327" s="246" t="s">
        <v>82</v>
      </c>
      <c r="AV327" s="13" t="s">
        <v>85</v>
      </c>
      <c r="AW327" s="13" t="s">
        <v>34</v>
      </c>
      <c r="AX327" s="13" t="s">
        <v>82</v>
      </c>
      <c r="AY327" s="246" t="s">
        <v>158</v>
      </c>
    </row>
    <row r="328" spans="1:65" s="2" customFormat="1" ht="16.5" customHeight="1">
      <c r="A328" s="38"/>
      <c r="B328" s="39"/>
      <c r="C328" s="219" t="s">
        <v>567</v>
      </c>
      <c r="D328" s="219" t="s">
        <v>159</v>
      </c>
      <c r="E328" s="220" t="s">
        <v>522</v>
      </c>
      <c r="F328" s="221" t="s">
        <v>523</v>
      </c>
      <c r="G328" s="222" t="s">
        <v>162</v>
      </c>
      <c r="H328" s="223">
        <v>60</v>
      </c>
      <c r="I328" s="224"/>
      <c r="J328" s="225">
        <f>ROUND(I328*H328,2)</f>
        <v>0</v>
      </c>
      <c r="K328" s="221" t="s">
        <v>213</v>
      </c>
      <c r="L328" s="44"/>
      <c r="M328" s="226" t="s">
        <v>19</v>
      </c>
      <c r="N328" s="227" t="s">
        <v>45</v>
      </c>
      <c r="O328" s="84"/>
      <c r="P328" s="228">
        <f>O328*H328</f>
        <v>0</v>
      </c>
      <c r="Q328" s="228">
        <v>5E-05</v>
      </c>
      <c r="R328" s="228">
        <f>Q328*H328</f>
        <v>0.003</v>
      </c>
      <c r="S328" s="228">
        <v>0</v>
      </c>
      <c r="T328" s="229">
        <f>S328*H328</f>
        <v>0</v>
      </c>
      <c r="U328" s="38"/>
      <c r="V328" s="38"/>
      <c r="W328" s="38"/>
      <c r="X328" s="38"/>
      <c r="Y328" s="38"/>
      <c r="Z328" s="38"/>
      <c r="AA328" s="38"/>
      <c r="AB328" s="38"/>
      <c r="AC328" s="38"/>
      <c r="AD328" s="38"/>
      <c r="AE328" s="38"/>
      <c r="AR328" s="230" t="s">
        <v>236</v>
      </c>
      <c r="AT328" s="230" t="s">
        <v>159</v>
      </c>
      <c r="AU328" s="230" t="s">
        <v>82</v>
      </c>
      <c r="AY328" s="17" t="s">
        <v>158</v>
      </c>
      <c r="BE328" s="231">
        <f>IF(N328="základní",J328,0)</f>
        <v>0</v>
      </c>
      <c r="BF328" s="231">
        <f>IF(N328="snížená",J328,0)</f>
        <v>0</v>
      </c>
      <c r="BG328" s="231">
        <f>IF(N328="zákl. přenesená",J328,0)</f>
        <v>0</v>
      </c>
      <c r="BH328" s="231">
        <f>IF(N328="sníž. přenesená",J328,0)</f>
        <v>0</v>
      </c>
      <c r="BI328" s="231">
        <f>IF(N328="nulová",J328,0)</f>
        <v>0</v>
      </c>
      <c r="BJ328" s="17" t="s">
        <v>82</v>
      </c>
      <c r="BK328" s="231">
        <f>ROUND(I328*H328,2)</f>
        <v>0</v>
      </c>
      <c r="BL328" s="17" t="s">
        <v>236</v>
      </c>
      <c r="BM328" s="230" t="s">
        <v>524</v>
      </c>
    </row>
    <row r="329" spans="1:47" s="2" customFormat="1" ht="12">
      <c r="A329" s="38"/>
      <c r="B329" s="39"/>
      <c r="C329" s="40"/>
      <c r="D329" s="232" t="s">
        <v>165</v>
      </c>
      <c r="E329" s="40"/>
      <c r="F329" s="233" t="s">
        <v>525</v>
      </c>
      <c r="G329" s="40"/>
      <c r="H329" s="40"/>
      <c r="I329" s="136"/>
      <c r="J329" s="40"/>
      <c r="K329" s="40"/>
      <c r="L329" s="44"/>
      <c r="M329" s="234"/>
      <c r="N329" s="235"/>
      <c r="O329" s="84"/>
      <c r="P329" s="84"/>
      <c r="Q329" s="84"/>
      <c r="R329" s="84"/>
      <c r="S329" s="84"/>
      <c r="T329" s="85"/>
      <c r="U329" s="38"/>
      <c r="V329" s="38"/>
      <c r="W329" s="38"/>
      <c r="X329" s="38"/>
      <c r="Y329" s="38"/>
      <c r="Z329" s="38"/>
      <c r="AA329" s="38"/>
      <c r="AB329" s="38"/>
      <c r="AC329" s="38"/>
      <c r="AD329" s="38"/>
      <c r="AE329" s="38"/>
      <c r="AT329" s="17" t="s">
        <v>165</v>
      </c>
      <c r="AU329" s="17" t="s">
        <v>82</v>
      </c>
    </row>
    <row r="330" spans="1:47" s="2" customFormat="1" ht="12">
      <c r="A330" s="38"/>
      <c r="B330" s="39"/>
      <c r="C330" s="40"/>
      <c r="D330" s="232" t="s">
        <v>216</v>
      </c>
      <c r="E330" s="40"/>
      <c r="F330" s="258" t="s">
        <v>526</v>
      </c>
      <c r="G330" s="40"/>
      <c r="H330" s="40"/>
      <c r="I330" s="136"/>
      <c r="J330" s="40"/>
      <c r="K330" s="40"/>
      <c r="L330" s="44"/>
      <c r="M330" s="234"/>
      <c r="N330" s="235"/>
      <c r="O330" s="84"/>
      <c r="P330" s="84"/>
      <c r="Q330" s="84"/>
      <c r="R330" s="84"/>
      <c r="S330" s="84"/>
      <c r="T330" s="85"/>
      <c r="U330" s="38"/>
      <c r="V330" s="38"/>
      <c r="W330" s="38"/>
      <c r="X330" s="38"/>
      <c r="Y330" s="38"/>
      <c r="Z330" s="38"/>
      <c r="AA330" s="38"/>
      <c r="AB330" s="38"/>
      <c r="AC330" s="38"/>
      <c r="AD330" s="38"/>
      <c r="AE330" s="38"/>
      <c r="AT330" s="17" t="s">
        <v>216</v>
      </c>
      <c r="AU330" s="17" t="s">
        <v>82</v>
      </c>
    </row>
    <row r="331" spans="1:51" s="13" customFormat="1" ht="12">
      <c r="A331" s="13"/>
      <c r="B331" s="236"/>
      <c r="C331" s="237"/>
      <c r="D331" s="232" t="s">
        <v>166</v>
      </c>
      <c r="E331" s="238" t="s">
        <v>19</v>
      </c>
      <c r="F331" s="239" t="s">
        <v>2083</v>
      </c>
      <c r="G331" s="237"/>
      <c r="H331" s="240">
        <v>60</v>
      </c>
      <c r="I331" s="241"/>
      <c r="J331" s="237"/>
      <c r="K331" s="237"/>
      <c r="L331" s="242"/>
      <c r="M331" s="243"/>
      <c r="N331" s="244"/>
      <c r="O331" s="244"/>
      <c r="P331" s="244"/>
      <c r="Q331" s="244"/>
      <c r="R331" s="244"/>
      <c r="S331" s="244"/>
      <c r="T331" s="245"/>
      <c r="U331" s="13"/>
      <c r="V331" s="13"/>
      <c r="W331" s="13"/>
      <c r="X331" s="13"/>
      <c r="Y331" s="13"/>
      <c r="Z331" s="13"/>
      <c r="AA331" s="13"/>
      <c r="AB331" s="13"/>
      <c r="AC331" s="13"/>
      <c r="AD331" s="13"/>
      <c r="AE331" s="13"/>
      <c r="AT331" s="246" t="s">
        <v>166</v>
      </c>
      <c r="AU331" s="246" t="s">
        <v>82</v>
      </c>
      <c r="AV331" s="13" t="s">
        <v>85</v>
      </c>
      <c r="AW331" s="13" t="s">
        <v>34</v>
      </c>
      <c r="AX331" s="13" t="s">
        <v>82</v>
      </c>
      <c r="AY331" s="246" t="s">
        <v>158</v>
      </c>
    </row>
    <row r="332" spans="1:65" s="2" customFormat="1" ht="16.5" customHeight="1">
      <c r="A332" s="38"/>
      <c r="B332" s="39"/>
      <c r="C332" s="259" t="s">
        <v>571</v>
      </c>
      <c r="D332" s="259" t="s">
        <v>199</v>
      </c>
      <c r="E332" s="260" t="s">
        <v>529</v>
      </c>
      <c r="F332" s="261" t="s">
        <v>530</v>
      </c>
      <c r="G332" s="262" t="s">
        <v>531</v>
      </c>
      <c r="H332" s="263">
        <v>44.64</v>
      </c>
      <c r="I332" s="264"/>
      <c r="J332" s="265">
        <f>ROUND(I332*H332,2)</f>
        <v>0</v>
      </c>
      <c r="K332" s="261" t="s">
        <v>213</v>
      </c>
      <c r="L332" s="266"/>
      <c r="M332" s="267" t="s">
        <v>19</v>
      </c>
      <c r="N332" s="268" t="s">
        <v>45</v>
      </c>
      <c r="O332" s="84"/>
      <c r="P332" s="228">
        <f>O332*H332</f>
        <v>0</v>
      </c>
      <c r="Q332" s="228">
        <v>0.001</v>
      </c>
      <c r="R332" s="228">
        <f>Q332*H332</f>
        <v>0.04464</v>
      </c>
      <c r="S332" s="228">
        <v>0</v>
      </c>
      <c r="T332" s="229">
        <f>S332*H332</f>
        <v>0</v>
      </c>
      <c r="U332" s="38"/>
      <c r="V332" s="38"/>
      <c r="W332" s="38"/>
      <c r="X332" s="38"/>
      <c r="Y332" s="38"/>
      <c r="Z332" s="38"/>
      <c r="AA332" s="38"/>
      <c r="AB332" s="38"/>
      <c r="AC332" s="38"/>
      <c r="AD332" s="38"/>
      <c r="AE332" s="38"/>
      <c r="AR332" s="230" t="s">
        <v>241</v>
      </c>
      <c r="AT332" s="230" t="s">
        <v>199</v>
      </c>
      <c r="AU332" s="230" t="s">
        <v>82</v>
      </c>
      <c r="AY332" s="17" t="s">
        <v>158</v>
      </c>
      <c r="BE332" s="231">
        <f>IF(N332="základní",J332,0)</f>
        <v>0</v>
      </c>
      <c r="BF332" s="231">
        <f>IF(N332="snížená",J332,0)</f>
        <v>0</v>
      </c>
      <c r="BG332" s="231">
        <f>IF(N332="zákl. přenesená",J332,0)</f>
        <v>0</v>
      </c>
      <c r="BH332" s="231">
        <f>IF(N332="sníž. přenesená",J332,0)</f>
        <v>0</v>
      </c>
      <c r="BI332" s="231">
        <f>IF(N332="nulová",J332,0)</f>
        <v>0</v>
      </c>
      <c r="BJ332" s="17" t="s">
        <v>82</v>
      </c>
      <c r="BK332" s="231">
        <f>ROUND(I332*H332,2)</f>
        <v>0</v>
      </c>
      <c r="BL332" s="17" t="s">
        <v>236</v>
      </c>
      <c r="BM332" s="230" t="s">
        <v>532</v>
      </c>
    </row>
    <row r="333" spans="1:47" s="2" customFormat="1" ht="12">
      <c r="A333" s="38"/>
      <c r="B333" s="39"/>
      <c r="C333" s="40"/>
      <c r="D333" s="232" t="s">
        <v>165</v>
      </c>
      <c r="E333" s="40"/>
      <c r="F333" s="233" t="s">
        <v>530</v>
      </c>
      <c r="G333" s="40"/>
      <c r="H333" s="40"/>
      <c r="I333" s="136"/>
      <c r="J333" s="40"/>
      <c r="K333" s="40"/>
      <c r="L333" s="44"/>
      <c r="M333" s="234"/>
      <c r="N333" s="235"/>
      <c r="O333" s="84"/>
      <c r="P333" s="84"/>
      <c r="Q333" s="84"/>
      <c r="R333" s="84"/>
      <c r="S333" s="84"/>
      <c r="T333" s="85"/>
      <c r="U333" s="38"/>
      <c r="V333" s="38"/>
      <c r="W333" s="38"/>
      <c r="X333" s="38"/>
      <c r="Y333" s="38"/>
      <c r="Z333" s="38"/>
      <c r="AA333" s="38"/>
      <c r="AB333" s="38"/>
      <c r="AC333" s="38"/>
      <c r="AD333" s="38"/>
      <c r="AE333" s="38"/>
      <c r="AT333" s="17" t="s">
        <v>165</v>
      </c>
      <c r="AU333" s="17" t="s">
        <v>82</v>
      </c>
    </row>
    <row r="334" spans="1:51" s="13" customFormat="1" ht="12">
      <c r="A334" s="13"/>
      <c r="B334" s="236"/>
      <c r="C334" s="237"/>
      <c r="D334" s="232" t="s">
        <v>166</v>
      </c>
      <c r="E334" s="238" t="s">
        <v>19</v>
      </c>
      <c r="F334" s="239" t="s">
        <v>2084</v>
      </c>
      <c r="G334" s="237"/>
      <c r="H334" s="240">
        <v>37.2</v>
      </c>
      <c r="I334" s="241"/>
      <c r="J334" s="237"/>
      <c r="K334" s="237"/>
      <c r="L334" s="242"/>
      <c r="M334" s="243"/>
      <c r="N334" s="244"/>
      <c r="O334" s="244"/>
      <c r="P334" s="244"/>
      <c r="Q334" s="244"/>
      <c r="R334" s="244"/>
      <c r="S334" s="244"/>
      <c r="T334" s="245"/>
      <c r="U334" s="13"/>
      <c r="V334" s="13"/>
      <c r="W334" s="13"/>
      <c r="X334" s="13"/>
      <c r="Y334" s="13"/>
      <c r="Z334" s="13"/>
      <c r="AA334" s="13"/>
      <c r="AB334" s="13"/>
      <c r="AC334" s="13"/>
      <c r="AD334" s="13"/>
      <c r="AE334" s="13"/>
      <c r="AT334" s="246" t="s">
        <v>166</v>
      </c>
      <c r="AU334" s="246" t="s">
        <v>82</v>
      </c>
      <c r="AV334" s="13" t="s">
        <v>85</v>
      </c>
      <c r="AW334" s="13" t="s">
        <v>34</v>
      </c>
      <c r="AX334" s="13" t="s">
        <v>82</v>
      </c>
      <c r="AY334" s="246" t="s">
        <v>158</v>
      </c>
    </row>
    <row r="335" spans="1:51" s="13" customFormat="1" ht="12">
      <c r="A335" s="13"/>
      <c r="B335" s="236"/>
      <c r="C335" s="237"/>
      <c r="D335" s="232" t="s">
        <v>166</v>
      </c>
      <c r="E335" s="237"/>
      <c r="F335" s="239" t="s">
        <v>2085</v>
      </c>
      <c r="G335" s="237"/>
      <c r="H335" s="240">
        <v>44.64</v>
      </c>
      <c r="I335" s="241"/>
      <c r="J335" s="237"/>
      <c r="K335" s="237"/>
      <c r="L335" s="242"/>
      <c r="M335" s="243"/>
      <c r="N335" s="244"/>
      <c r="O335" s="244"/>
      <c r="P335" s="244"/>
      <c r="Q335" s="244"/>
      <c r="R335" s="244"/>
      <c r="S335" s="244"/>
      <c r="T335" s="245"/>
      <c r="U335" s="13"/>
      <c r="V335" s="13"/>
      <c r="W335" s="13"/>
      <c r="X335" s="13"/>
      <c r="Y335" s="13"/>
      <c r="Z335" s="13"/>
      <c r="AA335" s="13"/>
      <c r="AB335" s="13"/>
      <c r="AC335" s="13"/>
      <c r="AD335" s="13"/>
      <c r="AE335" s="13"/>
      <c r="AT335" s="246" t="s">
        <v>166</v>
      </c>
      <c r="AU335" s="246" t="s">
        <v>82</v>
      </c>
      <c r="AV335" s="13" t="s">
        <v>85</v>
      </c>
      <c r="AW335" s="13" t="s">
        <v>4</v>
      </c>
      <c r="AX335" s="13" t="s">
        <v>82</v>
      </c>
      <c r="AY335" s="246" t="s">
        <v>158</v>
      </c>
    </row>
    <row r="336" spans="1:65" s="2" customFormat="1" ht="21.75" customHeight="1">
      <c r="A336" s="38"/>
      <c r="B336" s="39"/>
      <c r="C336" s="219" t="s">
        <v>575</v>
      </c>
      <c r="D336" s="219" t="s">
        <v>159</v>
      </c>
      <c r="E336" s="220" t="s">
        <v>536</v>
      </c>
      <c r="F336" s="221" t="s">
        <v>537</v>
      </c>
      <c r="G336" s="222" t="s">
        <v>162</v>
      </c>
      <c r="H336" s="223">
        <v>210</v>
      </c>
      <c r="I336" s="224"/>
      <c r="J336" s="225">
        <f>ROUND(I336*H336,2)</f>
        <v>0</v>
      </c>
      <c r="K336" s="221" t="s">
        <v>213</v>
      </c>
      <c r="L336" s="44"/>
      <c r="M336" s="226" t="s">
        <v>19</v>
      </c>
      <c r="N336" s="227" t="s">
        <v>45</v>
      </c>
      <c r="O336" s="84"/>
      <c r="P336" s="228">
        <f>O336*H336</f>
        <v>0</v>
      </c>
      <c r="Q336" s="228">
        <v>0</v>
      </c>
      <c r="R336" s="228">
        <f>Q336*H336</f>
        <v>0</v>
      </c>
      <c r="S336" s="228">
        <v>0</v>
      </c>
      <c r="T336" s="229">
        <f>S336*H336</f>
        <v>0</v>
      </c>
      <c r="U336" s="38"/>
      <c r="V336" s="38"/>
      <c r="W336" s="38"/>
      <c r="X336" s="38"/>
      <c r="Y336" s="38"/>
      <c r="Z336" s="38"/>
      <c r="AA336" s="38"/>
      <c r="AB336" s="38"/>
      <c r="AC336" s="38"/>
      <c r="AD336" s="38"/>
      <c r="AE336" s="38"/>
      <c r="AR336" s="230" t="s">
        <v>236</v>
      </c>
      <c r="AT336" s="230" t="s">
        <v>159</v>
      </c>
      <c r="AU336" s="230" t="s">
        <v>82</v>
      </c>
      <c r="AY336" s="17" t="s">
        <v>158</v>
      </c>
      <c r="BE336" s="231">
        <f>IF(N336="základní",J336,0)</f>
        <v>0</v>
      </c>
      <c r="BF336" s="231">
        <f>IF(N336="snížená",J336,0)</f>
        <v>0</v>
      </c>
      <c r="BG336" s="231">
        <f>IF(N336="zákl. přenesená",J336,0)</f>
        <v>0</v>
      </c>
      <c r="BH336" s="231">
        <f>IF(N336="sníž. přenesená",J336,0)</f>
        <v>0</v>
      </c>
      <c r="BI336" s="231">
        <f>IF(N336="nulová",J336,0)</f>
        <v>0</v>
      </c>
      <c r="BJ336" s="17" t="s">
        <v>82</v>
      </c>
      <c r="BK336" s="231">
        <f>ROUND(I336*H336,2)</f>
        <v>0</v>
      </c>
      <c r="BL336" s="17" t="s">
        <v>236</v>
      </c>
      <c r="BM336" s="230" t="s">
        <v>538</v>
      </c>
    </row>
    <row r="337" spans="1:47" s="2" customFormat="1" ht="12">
      <c r="A337" s="38"/>
      <c r="B337" s="39"/>
      <c r="C337" s="40"/>
      <c r="D337" s="232" t="s">
        <v>165</v>
      </c>
      <c r="E337" s="40"/>
      <c r="F337" s="233" t="s">
        <v>539</v>
      </c>
      <c r="G337" s="40"/>
      <c r="H337" s="40"/>
      <c r="I337" s="136"/>
      <c r="J337" s="40"/>
      <c r="K337" s="40"/>
      <c r="L337" s="44"/>
      <c r="M337" s="234"/>
      <c r="N337" s="235"/>
      <c r="O337" s="84"/>
      <c r="P337" s="84"/>
      <c r="Q337" s="84"/>
      <c r="R337" s="84"/>
      <c r="S337" s="84"/>
      <c r="T337" s="85"/>
      <c r="U337" s="38"/>
      <c r="V337" s="38"/>
      <c r="W337" s="38"/>
      <c r="X337" s="38"/>
      <c r="Y337" s="38"/>
      <c r="Z337" s="38"/>
      <c r="AA337" s="38"/>
      <c r="AB337" s="38"/>
      <c r="AC337" s="38"/>
      <c r="AD337" s="38"/>
      <c r="AE337" s="38"/>
      <c r="AT337" s="17" t="s">
        <v>165</v>
      </c>
      <c r="AU337" s="17" t="s">
        <v>82</v>
      </c>
    </row>
    <row r="338" spans="1:51" s="13" customFormat="1" ht="12">
      <c r="A338" s="13"/>
      <c r="B338" s="236"/>
      <c r="C338" s="237"/>
      <c r="D338" s="232" t="s">
        <v>166</v>
      </c>
      <c r="E338" s="238" t="s">
        <v>19</v>
      </c>
      <c r="F338" s="239" t="s">
        <v>2086</v>
      </c>
      <c r="G338" s="237"/>
      <c r="H338" s="240">
        <v>210</v>
      </c>
      <c r="I338" s="241"/>
      <c r="J338" s="237"/>
      <c r="K338" s="237"/>
      <c r="L338" s="242"/>
      <c r="M338" s="243"/>
      <c r="N338" s="244"/>
      <c r="O338" s="244"/>
      <c r="P338" s="244"/>
      <c r="Q338" s="244"/>
      <c r="R338" s="244"/>
      <c r="S338" s="244"/>
      <c r="T338" s="245"/>
      <c r="U338" s="13"/>
      <c r="V338" s="13"/>
      <c r="W338" s="13"/>
      <c r="X338" s="13"/>
      <c r="Y338" s="13"/>
      <c r="Z338" s="13"/>
      <c r="AA338" s="13"/>
      <c r="AB338" s="13"/>
      <c r="AC338" s="13"/>
      <c r="AD338" s="13"/>
      <c r="AE338" s="13"/>
      <c r="AT338" s="246" t="s">
        <v>166</v>
      </c>
      <c r="AU338" s="246" t="s">
        <v>82</v>
      </c>
      <c r="AV338" s="13" t="s">
        <v>85</v>
      </c>
      <c r="AW338" s="13" t="s">
        <v>34</v>
      </c>
      <c r="AX338" s="13" t="s">
        <v>82</v>
      </c>
      <c r="AY338" s="246" t="s">
        <v>158</v>
      </c>
    </row>
    <row r="339" spans="1:65" s="2" customFormat="1" ht="16.5" customHeight="1">
      <c r="A339" s="38"/>
      <c r="B339" s="39"/>
      <c r="C339" s="259" t="s">
        <v>581</v>
      </c>
      <c r="D339" s="259" t="s">
        <v>199</v>
      </c>
      <c r="E339" s="260" t="s">
        <v>542</v>
      </c>
      <c r="F339" s="261" t="s">
        <v>543</v>
      </c>
      <c r="G339" s="262" t="s">
        <v>531</v>
      </c>
      <c r="H339" s="263">
        <v>264.6</v>
      </c>
      <c r="I339" s="264"/>
      <c r="J339" s="265">
        <f>ROUND(I339*H339,2)</f>
        <v>0</v>
      </c>
      <c r="K339" s="261" t="s">
        <v>213</v>
      </c>
      <c r="L339" s="266"/>
      <c r="M339" s="267" t="s">
        <v>19</v>
      </c>
      <c r="N339" s="268" t="s">
        <v>45</v>
      </c>
      <c r="O339" s="84"/>
      <c r="P339" s="228">
        <f>O339*H339</f>
        <v>0</v>
      </c>
      <c r="Q339" s="228">
        <v>0.001</v>
      </c>
      <c r="R339" s="228">
        <f>Q339*H339</f>
        <v>0.2646</v>
      </c>
      <c r="S339" s="228">
        <v>0</v>
      </c>
      <c r="T339" s="229">
        <f>S339*H339</f>
        <v>0</v>
      </c>
      <c r="U339" s="38"/>
      <c r="V339" s="38"/>
      <c r="W339" s="38"/>
      <c r="X339" s="38"/>
      <c r="Y339" s="38"/>
      <c r="Z339" s="38"/>
      <c r="AA339" s="38"/>
      <c r="AB339" s="38"/>
      <c r="AC339" s="38"/>
      <c r="AD339" s="38"/>
      <c r="AE339" s="38"/>
      <c r="AR339" s="230" t="s">
        <v>241</v>
      </c>
      <c r="AT339" s="230" t="s">
        <v>199</v>
      </c>
      <c r="AU339" s="230" t="s">
        <v>82</v>
      </c>
      <c r="AY339" s="17" t="s">
        <v>158</v>
      </c>
      <c r="BE339" s="231">
        <f>IF(N339="základní",J339,0)</f>
        <v>0</v>
      </c>
      <c r="BF339" s="231">
        <f>IF(N339="snížená",J339,0)</f>
        <v>0</v>
      </c>
      <c r="BG339" s="231">
        <f>IF(N339="zákl. přenesená",J339,0)</f>
        <v>0</v>
      </c>
      <c r="BH339" s="231">
        <f>IF(N339="sníž. přenesená",J339,0)</f>
        <v>0</v>
      </c>
      <c r="BI339" s="231">
        <f>IF(N339="nulová",J339,0)</f>
        <v>0</v>
      </c>
      <c r="BJ339" s="17" t="s">
        <v>82</v>
      </c>
      <c r="BK339" s="231">
        <f>ROUND(I339*H339,2)</f>
        <v>0</v>
      </c>
      <c r="BL339" s="17" t="s">
        <v>236</v>
      </c>
      <c r="BM339" s="230" t="s">
        <v>544</v>
      </c>
    </row>
    <row r="340" spans="1:47" s="2" customFormat="1" ht="12">
      <c r="A340" s="38"/>
      <c r="B340" s="39"/>
      <c r="C340" s="40"/>
      <c r="D340" s="232" t="s">
        <v>165</v>
      </c>
      <c r="E340" s="40"/>
      <c r="F340" s="233" t="s">
        <v>543</v>
      </c>
      <c r="G340" s="40"/>
      <c r="H340" s="40"/>
      <c r="I340" s="136"/>
      <c r="J340" s="40"/>
      <c r="K340" s="40"/>
      <c r="L340" s="44"/>
      <c r="M340" s="234"/>
      <c r="N340" s="235"/>
      <c r="O340" s="84"/>
      <c r="P340" s="84"/>
      <c r="Q340" s="84"/>
      <c r="R340" s="84"/>
      <c r="S340" s="84"/>
      <c r="T340" s="85"/>
      <c r="U340" s="38"/>
      <c r="V340" s="38"/>
      <c r="W340" s="38"/>
      <c r="X340" s="38"/>
      <c r="Y340" s="38"/>
      <c r="Z340" s="38"/>
      <c r="AA340" s="38"/>
      <c r="AB340" s="38"/>
      <c r="AC340" s="38"/>
      <c r="AD340" s="38"/>
      <c r="AE340" s="38"/>
      <c r="AT340" s="17" t="s">
        <v>165</v>
      </c>
      <c r="AU340" s="17" t="s">
        <v>82</v>
      </c>
    </row>
    <row r="341" spans="1:47" s="2" customFormat="1" ht="12">
      <c r="A341" s="38"/>
      <c r="B341" s="39"/>
      <c r="C341" s="40"/>
      <c r="D341" s="232" t="s">
        <v>181</v>
      </c>
      <c r="E341" s="40"/>
      <c r="F341" s="258" t="s">
        <v>545</v>
      </c>
      <c r="G341" s="40"/>
      <c r="H341" s="40"/>
      <c r="I341" s="136"/>
      <c r="J341" s="40"/>
      <c r="K341" s="40"/>
      <c r="L341" s="44"/>
      <c r="M341" s="234"/>
      <c r="N341" s="235"/>
      <c r="O341" s="84"/>
      <c r="P341" s="84"/>
      <c r="Q341" s="84"/>
      <c r="R341" s="84"/>
      <c r="S341" s="84"/>
      <c r="T341" s="85"/>
      <c r="U341" s="38"/>
      <c r="V341" s="38"/>
      <c r="W341" s="38"/>
      <c r="X341" s="38"/>
      <c r="Y341" s="38"/>
      <c r="Z341" s="38"/>
      <c r="AA341" s="38"/>
      <c r="AB341" s="38"/>
      <c r="AC341" s="38"/>
      <c r="AD341" s="38"/>
      <c r="AE341" s="38"/>
      <c r="AT341" s="17" t="s">
        <v>181</v>
      </c>
      <c r="AU341" s="17" t="s">
        <v>82</v>
      </c>
    </row>
    <row r="342" spans="1:51" s="13" customFormat="1" ht="12">
      <c r="A342" s="13"/>
      <c r="B342" s="236"/>
      <c r="C342" s="237"/>
      <c r="D342" s="232" t="s">
        <v>166</v>
      </c>
      <c r="E342" s="238" t="s">
        <v>19</v>
      </c>
      <c r="F342" s="239" t="s">
        <v>2087</v>
      </c>
      <c r="G342" s="237"/>
      <c r="H342" s="240">
        <v>220.5</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166</v>
      </c>
      <c r="AU342" s="246" t="s">
        <v>82</v>
      </c>
      <c r="AV342" s="13" t="s">
        <v>85</v>
      </c>
      <c r="AW342" s="13" t="s">
        <v>34</v>
      </c>
      <c r="AX342" s="13" t="s">
        <v>82</v>
      </c>
      <c r="AY342" s="246" t="s">
        <v>158</v>
      </c>
    </row>
    <row r="343" spans="1:51" s="13" customFormat="1" ht="12">
      <c r="A343" s="13"/>
      <c r="B343" s="236"/>
      <c r="C343" s="237"/>
      <c r="D343" s="232" t="s">
        <v>166</v>
      </c>
      <c r="E343" s="237"/>
      <c r="F343" s="239" t="s">
        <v>2088</v>
      </c>
      <c r="G343" s="237"/>
      <c r="H343" s="240">
        <v>264.6</v>
      </c>
      <c r="I343" s="241"/>
      <c r="J343" s="237"/>
      <c r="K343" s="237"/>
      <c r="L343" s="242"/>
      <c r="M343" s="243"/>
      <c r="N343" s="244"/>
      <c r="O343" s="244"/>
      <c r="P343" s="244"/>
      <c r="Q343" s="244"/>
      <c r="R343" s="244"/>
      <c r="S343" s="244"/>
      <c r="T343" s="245"/>
      <c r="U343" s="13"/>
      <c r="V343" s="13"/>
      <c r="W343" s="13"/>
      <c r="X343" s="13"/>
      <c r="Y343" s="13"/>
      <c r="Z343" s="13"/>
      <c r="AA343" s="13"/>
      <c r="AB343" s="13"/>
      <c r="AC343" s="13"/>
      <c r="AD343" s="13"/>
      <c r="AE343" s="13"/>
      <c r="AT343" s="246" t="s">
        <v>166</v>
      </c>
      <c r="AU343" s="246" t="s">
        <v>82</v>
      </c>
      <c r="AV343" s="13" t="s">
        <v>85</v>
      </c>
      <c r="AW343" s="13" t="s">
        <v>4</v>
      </c>
      <c r="AX343" s="13" t="s">
        <v>82</v>
      </c>
      <c r="AY343" s="246" t="s">
        <v>158</v>
      </c>
    </row>
    <row r="344" spans="1:65" s="2" customFormat="1" ht="16.5" customHeight="1">
      <c r="A344" s="38"/>
      <c r="B344" s="39"/>
      <c r="C344" s="219" t="s">
        <v>585</v>
      </c>
      <c r="D344" s="219" t="s">
        <v>159</v>
      </c>
      <c r="E344" s="220" t="s">
        <v>549</v>
      </c>
      <c r="F344" s="221" t="s">
        <v>550</v>
      </c>
      <c r="G344" s="222" t="s">
        <v>202</v>
      </c>
      <c r="H344" s="223">
        <v>12</v>
      </c>
      <c r="I344" s="224"/>
      <c r="J344" s="225">
        <f>ROUND(I344*H344,2)</f>
        <v>0</v>
      </c>
      <c r="K344" s="221" t="s">
        <v>213</v>
      </c>
      <c r="L344" s="44"/>
      <c r="M344" s="226" t="s">
        <v>19</v>
      </c>
      <c r="N344" s="227" t="s">
        <v>45</v>
      </c>
      <c r="O344" s="84"/>
      <c r="P344" s="228">
        <f>O344*H344</f>
        <v>0</v>
      </c>
      <c r="Q344" s="228">
        <v>0</v>
      </c>
      <c r="R344" s="228">
        <f>Q344*H344</f>
        <v>0</v>
      </c>
      <c r="S344" s="228">
        <v>0</v>
      </c>
      <c r="T344" s="229">
        <f>S344*H344</f>
        <v>0</v>
      </c>
      <c r="U344" s="38"/>
      <c r="V344" s="38"/>
      <c r="W344" s="38"/>
      <c r="X344" s="38"/>
      <c r="Y344" s="38"/>
      <c r="Z344" s="38"/>
      <c r="AA344" s="38"/>
      <c r="AB344" s="38"/>
      <c r="AC344" s="38"/>
      <c r="AD344" s="38"/>
      <c r="AE344" s="38"/>
      <c r="AR344" s="230" t="s">
        <v>195</v>
      </c>
      <c r="AT344" s="230" t="s">
        <v>159</v>
      </c>
      <c r="AU344" s="230" t="s">
        <v>82</v>
      </c>
      <c r="AY344" s="17" t="s">
        <v>158</v>
      </c>
      <c r="BE344" s="231">
        <f>IF(N344="základní",J344,0)</f>
        <v>0</v>
      </c>
      <c r="BF344" s="231">
        <f>IF(N344="snížená",J344,0)</f>
        <v>0</v>
      </c>
      <c r="BG344" s="231">
        <f>IF(N344="zákl. přenesená",J344,0)</f>
        <v>0</v>
      </c>
      <c r="BH344" s="231">
        <f>IF(N344="sníž. přenesená",J344,0)</f>
        <v>0</v>
      </c>
      <c r="BI344" s="231">
        <f>IF(N344="nulová",J344,0)</f>
        <v>0</v>
      </c>
      <c r="BJ344" s="17" t="s">
        <v>82</v>
      </c>
      <c r="BK344" s="231">
        <f>ROUND(I344*H344,2)</f>
        <v>0</v>
      </c>
      <c r="BL344" s="17" t="s">
        <v>195</v>
      </c>
      <c r="BM344" s="230" t="s">
        <v>551</v>
      </c>
    </row>
    <row r="345" spans="1:47" s="2" customFormat="1" ht="12">
      <c r="A345" s="38"/>
      <c r="B345" s="39"/>
      <c r="C345" s="40"/>
      <c r="D345" s="232" t="s">
        <v>165</v>
      </c>
      <c r="E345" s="40"/>
      <c r="F345" s="233" t="s">
        <v>552</v>
      </c>
      <c r="G345" s="40"/>
      <c r="H345" s="40"/>
      <c r="I345" s="136"/>
      <c r="J345" s="40"/>
      <c r="K345" s="40"/>
      <c r="L345" s="44"/>
      <c r="M345" s="234"/>
      <c r="N345" s="235"/>
      <c r="O345" s="84"/>
      <c r="P345" s="84"/>
      <c r="Q345" s="84"/>
      <c r="R345" s="84"/>
      <c r="S345" s="84"/>
      <c r="T345" s="85"/>
      <c r="U345" s="38"/>
      <c r="V345" s="38"/>
      <c r="W345" s="38"/>
      <c r="X345" s="38"/>
      <c r="Y345" s="38"/>
      <c r="Z345" s="38"/>
      <c r="AA345" s="38"/>
      <c r="AB345" s="38"/>
      <c r="AC345" s="38"/>
      <c r="AD345" s="38"/>
      <c r="AE345" s="38"/>
      <c r="AT345" s="17" t="s">
        <v>165</v>
      </c>
      <c r="AU345" s="17" t="s">
        <v>82</v>
      </c>
    </row>
    <row r="346" spans="1:47" s="2" customFormat="1" ht="12">
      <c r="A346" s="38"/>
      <c r="B346" s="39"/>
      <c r="C346" s="40"/>
      <c r="D346" s="232" t="s">
        <v>216</v>
      </c>
      <c r="E346" s="40"/>
      <c r="F346" s="258" t="s">
        <v>553</v>
      </c>
      <c r="G346" s="40"/>
      <c r="H346" s="40"/>
      <c r="I346" s="136"/>
      <c r="J346" s="40"/>
      <c r="K346" s="40"/>
      <c r="L346" s="44"/>
      <c r="M346" s="234"/>
      <c r="N346" s="235"/>
      <c r="O346" s="84"/>
      <c r="P346" s="84"/>
      <c r="Q346" s="84"/>
      <c r="R346" s="84"/>
      <c r="S346" s="84"/>
      <c r="T346" s="85"/>
      <c r="U346" s="38"/>
      <c r="V346" s="38"/>
      <c r="W346" s="38"/>
      <c r="X346" s="38"/>
      <c r="Y346" s="38"/>
      <c r="Z346" s="38"/>
      <c r="AA346" s="38"/>
      <c r="AB346" s="38"/>
      <c r="AC346" s="38"/>
      <c r="AD346" s="38"/>
      <c r="AE346" s="38"/>
      <c r="AT346" s="17" t="s">
        <v>216</v>
      </c>
      <c r="AU346" s="17" t="s">
        <v>82</v>
      </c>
    </row>
    <row r="347" spans="1:65" s="2" customFormat="1" ht="16.5" customHeight="1">
      <c r="A347" s="38"/>
      <c r="B347" s="39"/>
      <c r="C347" s="259" t="s">
        <v>590</v>
      </c>
      <c r="D347" s="259" t="s">
        <v>199</v>
      </c>
      <c r="E347" s="260" t="s">
        <v>555</v>
      </c>
      <c r="F347" s="261" t="s">
        <v>556</v>
      </c>
      <c r="G347" s="262" t="s">
        <v>202</v>
      </c>
      <c r="H347" s="263">
        <v>12</v>
      </c>
      <c r="I347" s="264"/>
      <c r="J347" s="265">
        <f>ROUND(I347*H347,2)</f>
        <v>0</v>
      </c>
      <c r="K347" s="261" t="s">
        <v>213</v>
      </c>
      <c r="L347" s="266"/>
      <c r="M347" s="267" t="s">
        <v>19</v>
      </c>
      <c r="N347" s="268" t="s">
        <v>45</v>
      </c>
      <c r="O347" s="84"/>
      <c r="P347" s="228">
        <f>O347*H347</f>
        <v>0</v>
      </c>
      <c r="Q347" s="228">
        <v>0.00016</v>
      </c>
      <c r="R347" s="228">
        <f>Q347*H347</f>
        <v>0.0019200000000000003</v>
      </c>
      <c r="S347" s="228">
        <v>0</v>
      </c>
      <c r="T347" s="229">
        <f>S347*H347</f>
        <v>0</v>
      </c>
      <c r="U347" s="38"/>
      <c r="V347" s="38"/>
      <c r="W347" s="38"/>
      <c r="X347" s="38"/>
      <c r="Y347" s="38"/>
      <c r="Z347" s="38"/>
      <c r="AA347" s="38"/>
      <c r="AB347" s="38"/>
      <c r="AC347" s="38"/>
      <c r="AD347" s="38"/>
      <c r="AE347" s="38"/>
      <c r="AR347" s="230" t="s">
        <v>241</v>
      </c>
      <c r="AT347" s="230" t="s">
        <v>199</v>
      </c>
      <c r="AU347" s="230" t="s">
        <v>82</v>
      </c>
      <c r="AY347" s="17" t="s">
        <v>158</v>
      </c>
      <c r="BE347" s="231">
        <f>IF(N347="základní",J347,0)</f>
        <v>0</v>
      </c>
      <c r="BF347" s="231">
        <f>IF(N347="snížená",J347,0)</f>
        <v>0</v>
      </c>
      <c r="BG347" s="231">
        <f>IF(N347="zákl. přenesená",J347,0)</f>
        <v>0</v>
      </c>
      <c r="BH347" s="231">
        <f>IF(N347="sníž. přenesená",J347,0)</f>
        <v>0</v>
      </c>
      <c r="BI347" s="231">
        <f>IF(N347="nulová",J347,0)</f>
        <v>0</v>
      </c>
      <c r="BJ347" s="17" t="s">
        <v>82</v>
      </c>
      <c r="BK347" s="231">
        <f>ROUND(I347*H347,2)</f>
        <v>0</v>
      </c>
      <c r="BL347" s="17" t="s">
        <v>236</v>
      </c>
      <c r="BM347" s="230" t="s">
        <v>557</v>
      </c>
    </row>
    <row r="348" spans="1:47" s="2" customFormat="1" ht="12">
      <c r="A348" s="38"/>
      <c r="B348" s="39"/>
      <c r="C348" s="40"/>
      <c r="D348" s="232" t="s">
        <v>165</v>
      </c>
      <c r="E348" s="40"/>
      <c r="F348" s="233" t="s">
        <v>556</v>
      </c>
      <c r="G348" s="40"/>
      <c r="H348" s="40"/>
      <c r="I348" s="136"/>
      <c r="J348" s="40"/>
      <c r="K348" s="40"/>
      <c r="L348" s="44"/>
      <c r="M348" s="234"/>
      <c r="N348" s="235"/>
      <c r="O348" s="84"/>
      <c r="P348" s="84"/>
      <c r="Q348" s="84"/>
      <c r="R348" s="84"/>
      <c r="S348" s="84"/>
      <c r="T348" s="85"/>
      <c r="U348" s="38"/>
      <c r="V348" s="38"/>
      <c r="W348" s="38"/>
      <c r="X348" s="38"/>
      <c r="Y348" s="38"/>
      <c r="Z348" s="38"/>
      <c r="AA348" s="38"/>
      <c r="AB348" s="38"/>
      <c r="AC348" s="38"/>
      <c r="AD348" s="38"/>
      <c r="AE348" s="38"/>
      <c r="AT348" s="17" t="s">
        <v>165</v>
      </c>
      <c r="AU348" s="17" t="s">
        <v>82</v>
      </c>
    </row>
    <row r="349" spans="1:51" s="13" customFormat="1" ht="12">
      <c r="A349" s="13"/>
      <c r="B349" s="236"/>
      <c r="C349" s="237"/>
      <c r="D349" s="232" t="s">
        <v>166</v>
      </c>
      <c r="E349" s="238" t="s">
        <v>19</v>
      </c>
      <c r="F349" s="239" t="s">
        <v>2089</v>
      </c>
      <c r="G349" s="237"/>
      <c r="H349" s="240">
        <v>12</v>
      </c>
      <c r="I349" s="241"/>
      <c r="J349" s="237"/>
      <c r="K349" s="237"/>
      <c r="L349" s="242"/>
      <c r="M349" s="243"/>
      <c r="N349" s="244"/>
      <c r="O349" s="244"/>
      <c r="P349" s="244"/>
      <c r="Q349" s="244"/>
      <c r="R349" s="244"/>
      <c r="S349" s="244"/>
      <c r="T349" s="245"/>
      <c r="U349" s="13"/>
      <c r="V349" s="13"/>
      <c r="W349" s="13"/>
      <c r="X349" s="13"/>
      <c r="Y349" s="13"/>
      <c r="Z349" s="13"/>
      <c r="AA349" s="13"/>
      <c r="AB349" s="13"/>
      <c r="AC349" s="13"/>
      <c r="AD349" s="13"/>
      <c r="AE349" s="13"/>
      <c r="AT349" s="246" t="s">
        <v>166</v>
      </c>
      <c r="AU349" s="246" t="s">
        <v>82</v>
      </c>
      <c r="AV349" s="13" t="s">
        <v>85</v>
      </c>
      <c r="AW349" s="13" t="s">
        <v>34</v>
      </c>
      <c r="AX349" s="13" t="s">
        <v>82</v>
      </c>
      <c r="AY349" s="246" t="s">
        <v>158</v>
      </c>
    </row>
    <row r="350" spans="1:65" s="2" customFormat="1" ht="16.5" customHeight="1">
      <c r="A350" s="38"/>
      <c r="B350" s="39"/>
      <c r="C350" s="219" t="s">
        <v>596</v>
      </c>
      <c r="D350" s="219" t="s">
        <v>159</v>
      </c>
      <c r="E350" s="220" t="s">
        <v>559</v>
      </c>
      <c r="F350" s="221" t="s">
        <v>560</v>
      </c>
      <c r="G350" s="222" t="s">
        <v>202</v>
      </c>
      <c r="H350" s="223">
        <v>22</v>
      </c>
      <c r="I350" s="224"/>
      <c r="J350" s="225">
        <f>ROUND(I350*H350,2)</f>
        <v>0</v>
      </c>
      <c r="K350" s="221" t="s">
        <v>213</v>
      </c>
      <c r="L350" s="44"/>
      <c r="M350" s="226" t="s">
        <v>19</v>
      </c>
      <c r="N350" s="227" t="s">
        <v>45</v>
      </c>
      <c r="O350" s="84"/>
      <c r="P350" s="228">
        <f>O350*H350</f>
        <v>0</v>
      </c>
      <c r="Q350" s="228">
        <v>0</v>
      </c>
      <c r="R350" s="228">
        <f>Q350*H350</f>
        <v>0</v>
      </c>
      <c r="S350" s="228">
        <v>0</v>
      </c>
      <c r="T350" s="229">
        <f>S350*H350</f>
        <v>0</v>
      </c>
      <c r="U350" s="38"/>
      <c r="V350" s="38"/>
      <c r="W350" s="38"/>
      <c r="X350" s="38"/>
      <c r="Y350" s="38"/>
      <c r="Z350" s="38"/>
      <c r="AA350" s="38"/>
      <c r="AB350" s="38"/>
      <c r="AC350" s="38"/>
      <c r="AD350" s="38"/>
      <c r="AE350" s="38"/>
      <c r="AR350" s="230" t="s">
        <v>195</v>
      </c>
      <c r="AT350" s="230" t="s">
        <v>159</v>
      </c>
      <c r="AU350" s="230" t="s">
        <v>82</v>
      </c>
      <c r="AY350" s="17" t="s">
        <v>158</v>
      </c>
      <c r="BE350" s="231">
        <f>IF(N350="základní",J350,0)</f>
        <v>0</v>
      </c>
      <c r="BF350" s="231">
        <f>IF(N350="snížená",J350,0)</f>
        <v>0</v>
      </c>
      <c r="BG350" s="231">
        <f>IF(N350="zákl. přenesená",J350,0)</f>
        <v>0</v>
      </c>
      <c r="BH350" s="231">
        <f>IF(N350="sníž. přenesená",J350,0)</f>
        <v>0</v>
      </c>
      <c r="BI350" s="231">
        <f>IF(N350="nulová",J350,0)</f>
        <v>0</v>
      </c>
      <c r="BJ350" s="17" t="s">
        <v>82</v>
      </c>
      <c r="BK350" s="231">
        <f>ROUND(I350*H350,2)</f>
        <v>0</v>
      </c>
      <c r="BL350" s="17" t="s">
        <v>195</v>
      </c>
      <c r="BM350" s="230" t="s">
        <v>561</v>
      </c>
    </row>
    <row r="351" spans="1:47" s="2" customFormat="1" ht="12">
      <c r="A351" s="38"/>
      <c r="B351" s="39"/>
      <c r="C351" s="40"/>
      <c r="D351" s="232" t="s">
        <v>165</v>
      </c>
      <c r="E351" s="40"/>
      <c r="F351" s="233" t="s">
        <v>562</v>
      </c>
      <c r="G351" s="40"/>
      <c r="H351" s="40"/>
      <c r="I351" s="136"/>
      <c r="J351" s="40"/>
      <c r="K351" s="40"/>
      <c r="L351" s="44"/>
      <c r="M351" s="234"/>
      <c r="N351" s="235"/>
      <c r="O351" s="84"/>
      <c r="P351" s="84"/>
      <c r="Q351" s="84"/>
      <c r="R351" s="84"/>
      <c r="S351" s="84"/>
      <c r="T351" s="85"/>
      <c r="U351" s="38"/>
      <c r="V351" s="38"/>
      <c r="W351" s="38"/>
      <c r="X351" s="38"/>
      <c r="Y351" s="38"/>
      <c r="Z351" s="38"/>
      <c r="AA351" s="38"/>
      <c r="AB351" s="38"/>
      <c r="AC351" s="38"/>
      <c r="AD351" s="38"/>
      <c r="AE351" s="38"/>
      <c r="AT351" s="17" t="s">
        <v>165</v>
      </c>
      <c r="AU351" s="17" t="s">
        <v>82</v>
      </c>
    </row>
    <row r="352" spans="1:47" s="2" customFormat="1" ht="12">
      <c r="A352" s="38"/>
      <c r="B352" s="39"/>
      <c r="C352" s="40"/>
      <c r="D352" s="232" t="s">
        <v>216</v>
      </c>
      <c r="E352" s="40"/>
      <c r="F352" s="258" t="s">
        <v>553</v>
      </c>
      <c r="G352" s="40"/>
      <c r="H352" s="40"/>
      <c r="I352" s="136"/>
      <c r="J352" s="40"/>
      <c r="K352" s="40"/>
      <c r="L352" s="44"/>
      <c r="M352" s="234"/>
      <c r="N352" s="235"/>
      <c r="O352" s="84"/>
      <c r="P352" s="84"/>
      <c r="Q352" s="84"/>
      <c r="R352" s="84"/>
      <c r="S352" s="84"/>
      <c r="T352" s="85"/>
      <c r="U352" s="38"/>
      <c r="V352" s="38"/>
      <c r="W352" s="38"/>
      <c r="X352" s="38"/>
      <c r="Y352" s="38"/>
      <c r="Z352" s="38"/>
      <c r="AA352" s="38"/>
      <c r="AB352" s="38"/>
      <c r="AC352" s="38"/>
      <c r="AD352" s="38"/>
      <c r="AE352" s="38"/>
      <c r="AT352" s="17" t="s">
        <v>216</v>
      </c>
      <c r="AU352" s="17" t="s">
        <v>82</v>
      </c>
    </row>
    <row r="353" spans="1:65" s="2" customFormat="1" ht="21.75" customHeight="1">
      <c r="A353" s="38"/>
      <c r="B353" s="39"/>
      <c r="C353" s="259" t="s">
        <v>601</v>
      </c>
      <c r="D353" s="259" t="s">
        <v>199</v>
      </c>
      <c r="E353" s="260" t="s">
        <v>564</v>
      </c>
      <c r="F353" s="261" t="s">
        <v>565</v>
      </c>
      <c r="G353" s="262" t="s">
        <v>202</v>
      </c>
      <c r="H353" s="263">
        <v>12</v>
      </c>
      <c r="I353" s="264"/>
      <c r="J353" s="265">
        <f>ROUND(I353*H353,2)</f>
        <v>0</v>
      </c>
      <c r="K353" s="261" t="s">
        <v>213</v>
      </c>
      <c r="L353" s="266"/>
      <c r="M353" s="267" t="s">
        <v>19</v>
      </c>
      <c r="N353" s="268" t="s">
        <v>45</v>
      </c>
      <c r="O353" s="84"/>
      <c r="P353" s="228">
        <f>O353*H353</f>
        <v>0</v>
      </c>
      <c r="Q353" s="228">
        <v>0.00026</v>
      </c>
      <c r="R353" s="228">
        <f>Q353*H353</f>
        <v>0.0031199999999999995</v>
      </c>
      <c r="S353" s="228">
        <v>0</v>
      </c>
      <c r="T353" s="229">
        <f>S353*H353</f>
        <v>0</v>
      </c>
      <c r="U353" s="38"/>
      <c r="V353" s="38"/>
      <c r="W353" s="38"/>
      <c r="X353" s="38"/>
      <c r="Y353" s="38"/>
      <c r="Z353" s="38"/>
      <c r="AA353" s="38"/>
      <c r="AB353" s="38"/>
      <c r="AC353" s="38"/>
      <c r="AD353" s="38"/>
      <c r="AE353" s="38"/>
      <c r="AR353" s="230" t="s">
        <v>241</v>
      </c>
      <c r="AT353" s="230" t="s">
        <v>199</v>
      </c>
      <c r="AU353" s="230" t="s">
        <v>82</v>
      </c>
      <c r="AY353" s="17" t="s">
        <v>158</v>
      </c>
      <c r="BE353" s="231">
        <f>IF(N353="základní",J353,0)</f>
        <v>0</v>
      </c>
      <c r="BF353" s="231">
        <f>IF(N353="snížená",J353,0)</f>
        <v>0</v>
      </c>
      <c r="BG353" s="231">
        <f>IF(N353="zákl. přenesená",J353,0)</f>
        <v>0</v>
      </c>
      <c r="BH353" s="231">
        <f>IF(N353="sníž. přenesená",J353,0)</f>
        <v>0</v>
      </c>
      <c r="BI353" s="231">
        <f>IF(N353="nulová",J353,0)</f>
        <v>0</v>
      </c>
      <c r="BJ353" s="17" t="s">
        <v>82</v>
      </c>
      <c r="BK353" s="231">
        <f>ROUND(I353*H353,2)</f>
        <v>0</v>
      </c>
      <c r="BL353" s="17" t="s">
        <v>236</v>
      </c>
      <c r="BM353" s="230" t="s">
        <v>566</v>
      </c>
    </row>
    <row r="354" spans="1:47" s="2" customFormat="1" ht="12">
      <c r="A354" s="38"/>
      <c r="B354" s="39"/>
      <c r="C354" s="40"/>
      <c r="D354" s="232" t="s">
        <v>165</v>
      </c>
      <c r="E354" s="40"/>
      <c r="F354" s="233" t="s">
        <v>565</v>
      </c>
      <c r="G354" s="40"/>
      <c r="H354" s="40"/>
      <c r="I354" s="136"/>
      <c r="J354" s="40"/>
      <c r="K354" s="40"/>
      <c r="L354" s="44"/>
      <c r="M354" s="234"/>
      <c r="N354" s="235"/>
      <c r="O354" s="84"/>
      <c r="P354" s="84"/>
      <c r="Q354" s="84"/>
      <c r="R354" s="84"/>
      <c r="S354" s="84"/>
      <c r="T354" s="85"/>
      <c r="U354" s="38"/>
      <c r="V354" s="38"/>
      <c r="W354" s="38"/>
      <c r="X354" s="38"/>
      <c r="Y354" s="38"/>
      <c r="Z354" s="38"/>
      <c r="AA354" s="38"/>
      <c r="AB354" s="38"/>
      <c r="AC354" s="38"/>
      <c r="AD354" s="38"/>
      <c r="AE354" s="38"/>
      <c r="AT354" s="17" t="s">
        <v>165</v>
      </c>
      <c r="AU354" s="17" t="s">
        <v>82</v>
      </c>
    </row>
    <row r="355" spans="1:65" s="2" customFormat="1" ht="21.75" customHeight="1">
      <c r="A355" s="38"/>
      <c r="B355" s="39"/>
      <c r="C355" s="259" t="s">
        <v>607</v>
      </c>
      <c r="D355" s="259" t="s">
        <v>199</v>
      </c>
      <c r="E355" s="260" t="s">
        <v>568</v>
      </c>
      <c r="F355" s="261" t="s">
        <v>569</v>
      </c>
      <c r="G355" s="262" t="s">
        <v>202</v>
      </c>
      <c r="H355" s="263">
        <v>10</v>
      </c>
      <c r="I355" s="264"/>
      <c r="J355" s="265">
        <f>ROUND(I355*H355,2)</f>
        <v>0</v>
      </c>
      <c r="K355" s="261" t="s">
        <v>213</v>
      </c>
      <c r="L355" s="266"/>
      <c r="M355" s="267" t="s">
        <v>19</v>
      </c>
      <c r="N355" s="268" t="s">
        <v>45</v>
      </c>
      <c r="O355" s="84"/>
      <c r="P355" s="228">
        <f>O355*H355</f>
        <v>0</v>
      </c>
      <c r="Q355" s="228">
        <v>0.0007</v>
      </c>
      <c r="R355" s="228">
        <f>Q355*H355</f>
        <v>0.007</v>
      </c>
      <c r="S355" s="228">
        <v>0</v>
      </c>
      <c r="T355" s="229">
        <f>S355*H355</f>
        <v>0</v>
      </c>
      <c r="U355" s="38"/>
      <c r="V355" s="38"/>
      <c r="W355" s="38"/>
      <c r="X355" s="38"/>
      <c r="Y355" s="38"/>
      <c r="Z355" s="38"/>
      <c r="AA355" s="38"/>
      <c r="AB355" s="38"/>
      <c r="AC355" s="38"/>
      <c r="AD355" s="38"/>
      <c r="AE355" s="38"/>
      <c r="AR355" s="230" t="s">
        <v>241</v>
      </c>
      <c r="AT355" s="230" t="s">
        <v>199</v>
      </c>
      <c r="AU355" s="230" t="s">
        <v>82</v>
      </c>
      <c r="AY355" s="17" t="s">
        <v>158</v>
      </c>
      <c r="BE355" s="231">
        <f>IF(N355="základní",J355,0)</f>
        <v>0</v>
      </c>
      <c r="BF355" s="231">
        <f>IF(N355="snížená",J355,0)</f>
        <v>0</v>
      </c>
      <c r="BG355" s="231">
        <f>IF(N355="zákl. přenesená",J355,0)</f>
        <v>0</v>
      </c>
      <c r="BH355" s="231">
        <f>IF(N355="sníž. přenesená",J355,0)</f>
        <v>0</v>
      </c>
      <c r="BI355" s="231">
        <f>IF(N355="nulová",J355,0)</f>
        <v>0</v>
      </c>
      <c r="BJ355" s="17" t="s">
        <v>82</v>
      </c>
      <c r="BK355" s="231">
        <f>ROUND(I355*H355,2)</f>
        <v>0</v>
      </c>
      <c r="BL355" s="17" t="s">
        <v>236</v>
      </c>
      <c r="BM355" s="230" t="s">
        <v>570</v>
      </c>
    </row>
    <row r="356" spans="1:47" s="2" customFormat="1" ht="12">
      <c r="A356" s="38"/>
      <c r="B356" s="39"/>
      <c r="C356" s="40"/>
      <c r="D356" s="232" t="s">
        <v>165</v>
      </c>
      <c r="E356" s="40"/>
      <c r="F356" s="233" t="s">
        <v>569</v>
      </c>
      <c r="G356" s="40"/>
      <c r="H356" s="40"/>
      <c r="I356" s="136"/>
      <c r="J356" s="40"/>
      <c r="K356" s="40"/>
      <c r="L356" s="44"/>
      <c r="M356" s="234"/>
      <c r="N356" s="235"/>
      <c r="O356" s="84"/>
      <c r="P356" s="84"/>
      <c r="Q356" s="84"/>
      <c r="R356" s="84"/>
      <c r="S356" s="84"/>
      <c r="T356" s="85"/>
      <c r="U356" s="38"/>
      <c r="V356" s="38"/>
      <c r="W356" s="38"/>
      <c r="X356" s="38"/>
      <c r="Y356" s="38"/>
      <c r="Z356" s="38"/>
      <c r="AA356" s="38"/>
      <c r="AB356" s="38"/>
      <c r="AC356" s="38"/>
      <c r="AD356" s="38"/>
      <c r="AE356" s="38"/>
      <c r="AT356" s="17" t="s">
        <v>165</v>
      </c>
      <c r="AU356" s="17" t="s">
        <v>82</v>
      </c>
    </row>
    <row r="357" spans="1:65" s="2" customFormat="1" ht="21.75" customHeight="1">
      <c r="A357" s="38"/>
      <c r="B357" s="39"/>
      <c r="C357" s="219" t="s">
        <v>612</v>
      </c>
      <c r="D357" s="219" t="s">
        <v>159</v>
      </c>
      <c r="E357" s="220" t="s">
        <v>572</v>
      </c>
      <c r="F357" s="221" t="s">
        <v>573</v>
      </c>
      <c r="G357" s="222" t="s">
        <v>202</v>
      </c>
      <c r="H357" s="223">
        <v>2</v>
      </c>
      <c r="I357" s="224"/>
      <c r="J357" s="225">
        <f>ROUND(I357*H357,2)</f>
        <v>0</v>
      </c>
      <c r="K357" s="221" t="s">
        <v>19</v>
      </c>
      <c r="L357" s="44"/>
      <c r="M357" s="226" t="s">
        <v>19</v>
      </c>
      <c r="N357" s="227" t="s">
        <v>45</v>
      </c>
      <c r="O357" s="84"/>
      <c r="P357" s="228">
        <f>O357*H357</f>
        <v>0</v>
      </c>
      <c r="Q357" s="228">
        <v>0</v>
      </c>
      <c r="R357" s="228">
        <f>Q357*H357</f>
        <v>0</v>
      </c>
      <c r="S357" s="228">
        <v>0</v>
      </c>
      <c r="T357" s="229">
        <f>S357*H357</f>
        <v>0</v>
      </c>
      <c r="U357" s="38"/>
      <c r="V357" s="38"/>
      <c r="W357" s="38"/>
      <c r="X357" s="38"/>
      <c r="Y357" s="38"/>
      <c r="Z357" s="38"/>
      <c r="AA357" s="38"/>
      <c r="AB357" s="38"/>
      <c r="AC357" s="38"/>
      <c r="AD357" s="38"/>
      <c r="AE357" s="38"/>
      <c r="AR357" s="230" t="s">
        <v>236</v>
      </c>
      <c r="AT357" s="230" t="s">
        <v>159</v>
      </c>
      <c r="AU357" s="230" t="s">
        <v>82</v>
      </c>
      <c r="AY357" s="17" t="s">
        <v>158</v>
      </c>
      <c r="BE357" s="231">
        <f>IF(N357="základní",J357,0)</f>
        <v>0</v>
      </c>
      <c r="BF357" s="231">
        <f>IF(N357="snížená",J357,0)</f>
        <v>0</v>
      </c>
      <c r="BG357" s="231">
        <f>IF(N357="zákl. přenesená",J357,0)</f>
        <v>0</v>
      </c>
      <c r="BH357" s="231">
        <f>IF(N357="sníž. přenesená",J357,0)</f>
        <v>0</v>
      </c>
      <c r="BI357" s="231">
        <f>IF(N357="nulová",J357,0)</f>
        <v>0</v>
      </c>
      <c r="BJ357" s="17" t="s">
        <v>82</v>
      </c>
      <c r="BK357" s="231">
        <f>ROUND(I357*H357,2)</f>
        <v>0</v>
      </c>
      <c r="BL357" s="17" t="s">
        <v>236</v>
      </c>
      <c r="BM357" s="230" t="s">
        <v>574</v>
      </c>
    </row>
    <row r="358" spans="1:47" s="2" customFormat="1" ht="12">
      <c r="A358" s="38"/>
      <c r="B358" s="39"/>
      <c r="C358" s="40"/>
      <c r="D358" s="232" t="s">
        <v>165</v>
      </c>
      <c r="E358" s="40"/>
      <c r="F358" s="233" t="s">
        <v>573</v>
      </c>
      <c r="G358" s="40"/>
      <c r="H358" s="40"/>
      <c r="I358" s="136"/>
      <c r="J358" s="40"/>
      <c r="K358" s="40"/>
      <c r="L358" s="44"/>
      <c r="M358" s="234"/>
      <c r="N358" s="235"/>
      <c r="O358" s="84"/>
      <c r="P358" s="84"/>
      <c r="Q358" s="84"/>
      <c r="R358" s="84"/>
      <c r="S358" s="84"/>
      <c r="T358" s="85"/>
      <c r="U358" s="38"/>
      <c r="V358" s="38"/>
      <c r="W358" s="38"/>
      <c r="X358" s="38"/>
      <c r="Y358" s="38"/>
      <c r="Z358" s="38"/>
      <c r="AA358" s="38"/>
      <c r="AB358" s="38"/>
      <c r="AC358" s="38"/>
      <c r="AD358" s="38"/>
      <c r="AE358" s="38"/>
      <c r="AT358" s="17" t="s">
        <v>165</v>
      </c>
      <c r="AU358" s="17" t="s">
        <v>82</v>
      </c>
    </row>
    <row r="359" spans="1:51" s="13" customFormat="1" ht="12">
      <c r="A359" s="13"/>
      <c r="B359" s="236"/>
      <c r="C359" s="237"/>
      <c r="D359" s="232" t="s">
        <v>166</v>
      </c>
      <c r="E359" s="238" t="s">
        <v>19</v>
      </c>
      <c r="F359" s="239" t="s">
        <v>2046</v>
      </c>
      <c r="G359" s="237"/>
      <c r="H359" s="240">
        <v>2</v>
      </c>
      <c r="I359" s="241"/>
      <c r="J359" s="237"/>
      <c r="K359" s="237"/>
      <c r="L359" s="242"/>
      <c r="M359" s="243"/>
      <c r="N359" s="244"/>
      <c r="O359" s="244"/>
      <c r="P359" s="244"/>
      <c r="Q359" s="244"/>
      <c r="R359" s="244"/>
      <c r="S359" s="244"/>
      <c r="T359" s="245"/>
      <c r="U359" s="13"/>
      <c r="V359" s="13"/>
      <c r="W359" s="13"/>
      <c r="X359" s="13"/>
      <c r="Y359" s="13"/>
      <c r="Z359" s="13"/>
      <c r="AA359" s="13"/>
      <c r="AB359" s="13"/>
      <c r="AC359" s="13"/>
      <c r="AD359" s="13"/>
      <c r="AE359" s="13"/>
      <c r="AT359" s="246" t="s">
        <v>166</v>
      </c>
      <c r="AU359" s="246" t="s">
        <v>82</v>
      </c>
      <c r="AV359" s="13" t="s">
        <v>85</v>
      </c>
      <c r="AW359" s="13" t="s">
        <v>34</v>
      </c>
      <c r="AX359" s="13" t="s">
        <v>82</v>
      </c>
      <c r="AY359" s="246" t="s">
        <v>158</v>
      </c>
    </row>
    <row r="360" spans="1:65" s="2" customFormat="1" ht="21.75" customHeight="1">
      <c r="A360" s="38"/>
      <c r="B360" s="39"/>
      <c r="C360" s="219" t="s">
        <v>618</v>
      </c>
      <c r="D360" s="219" t="s">
        <v>159</v>
      </c>
      <c r="E360" s="220" t="s">
        <v>576</v>
      </c>
      <c r="F360" s="221" t="s">
        <v>577</v>
      </c>
      <c r="G360" s="222" t="s">
        <v>162</v>
      </c>
      <c r="H360" s="223">
        <v>1805</v>
      </c>
      <c r="I360" s="224"/>
      <c r="J360" s="225">
        <f>ROUND(I360*H360,2)</f>
        <v>0</v>
      </c>
      <c r="K360" s="221" t="s">
        <v>19</v>
      </c>
      <c r="L360" s="44"/>
      <c r="M360" s="226" t="s">
        <v>19</v>
      </c>
      <c r="N360" s="227" t="s">
        <v>45</v>
      </c>
      <c r="O360" s="84"/>
      <c r="P360" s="228">
        <f>O360*H360</f>
        <v>0</v>
      </c>
      <c r="Q360" s="228">
        <v>0</v>
      </c>
      <c r="R360" s="228">
        <f>Q360*H360</f>
        <v>0</v>
      </c>
      <c r="S360" s="228">
        <v>0</v>
      </c>
      <c r="T360" s="229">
        <f>S360*H360</f>
        <v>0</v>
      </c>
      <c r="U360" s="38"/>
      <c r="V360" s="38"/>
      <c r="W360" s="38"/>
      <c r="X360" s="38"/>
      <c r="Y360" s="38"/>
      <c r="Z360" s="38"/>
      <c r="AA360" s="38"/>
      <c r="AB360" s="38"/>
      <c r="AC360" s="38"/>
      <c r="AD360" s="38"/>
      <c r="AE360" s="38"/>
      <c r="AR360" s="230" t="s">
        <v>236</v>
      </c>
      <c r="AT360" s="230" t="s">
        <v>159</v>
      </c>
      <c r="AU360" s="230" t="s">
        <v>82</v>
      </c>
      <c r="AY360" s="17" t="s">
        <v>158</v>
      </c>
      <c r="BE360" s="231">
        <f>IF(N360="základní",J360,0)</f>
        <v>0</v>
      </c>
      <c r="BF360" s="231">
        <f>IF(N360="snížená",J360,0)</f>
        <v>0</v>
      </c>
      <c r="BG360" s="231">
        <f>IF(N360="zákl. přenesená",J360,0)</f>
        <v>0</v>
      </c>
      <c r="BH360" s="231">
        <f>IF(N360="sníž. přenesená",J360,0)</f>
        <v>0</v>
      </c>
      <c r="BI360" s="231">
        <f>IF(N360="nulová",J360,0)</f>
        <v>0</v>
      </c>
      <c r="BJ360" s="17" t="s">
        <v>82</v>
      </c>
      <c r="BK360" s="231">
        <f>ROUND(I360*H360,2)</f>
        <v>0</v>
      </c>
      <c r="BL360" s="17" t="s">
        <v>236</v>
      </c>
      <c r="BM360" s="230" t="s">
        <v>578</v>
      </c>
    </row>
    <row r="361" spans="1:47" s="2" customFormat="1" ht="12">
      <c r="A361" s="38"/>
      <c r="B361" s="39"/>
      <c r="C361" s="40"/>
      <c r="D361" s="232" t="s">
        <v>165</v>
      </c>
      <c r="E361" s="40"/>
      <c r="F361" s="233" t="s">
        <v>577</v>
      </c>
      <c r="G361" s="40"/>
      <c r="H361" s="40"/>
      <c r="I361" s="136"/>
      <c r="J361" s="40"/>
      <c r="K361" s="40"/>
      <c r="L361" s="44"/>
      <c r="M361" s="234"/>
      <c r="N361" s="235"/>
      <c r="O361" s="84"/>
      <c r="P361" s="84"/>
      <c r="Q361" s="84"/>
      <c r="R361" s="84"/>
      <c r="S361" s="84"/>
      <c r="T361" s="85"/>
      <c r="U361" s="38"/>
      <c r="V361" s="38"/>
      <c r="W361" s="38"/>
      <c r="X361" s="38"/>
      <c r="Y361" s="38"/>
      <c r="Z361" s="38"/>
      <c r="AA361" s="38"/>
      <c r="AB361" s="38"/>
      <c r="AC361" s="38"/>
      <c r="AD361" s="38"/>
      <c r="AE361" s="38"/>
      <c r="AT361" s="17" t="s">
        <v>165</v>
      </c>
      <c r="AU361" s="17" t="s">
        <v>82</v>
      </c>
    </row>
    <row r="362" spans="1:51" s="13" customFormat="1" ht="12">
      <c r="A362" s="13"/>
      <c r="B362" s="236"/>
      <c r="C362" s="237"/>
      <c r="D362" s="232" t="s">
        <v>166</v>
      </c>
      <c r="E362" s="238" t="s">
        <v>19</v>
      </c>
      <c r="F362" s="239" t="s">
        <v>2090</v>
      </c>
      <c r="G362" s="237"/>
      <c r="H362" s="240">
        <v>1805</v>
      </c>
      <c r="I362" s="241"/>
      <c r="J362" s="237"/>
      <c r="K362" s="237"/>
      <c r="L362" s="242"/>
      <c r="M362" s="243"/>
      <c r="N362" s="244"/>
      <c r="O362" s="244"/>
      <c r="P362" s="244"/>
      <c r="Q362" s="244"/>
      <c r="R362" s="244"/>
      <c r="S362" s="244"/>
      <c r="T362" s="245"/>
      <c r="U362" s="13"/>
      <c r="V362" s="13"/>
      <c r="W362" s="13"/>
      <c r="X362" s="13"/>
      <c r="Y362" s="13"/>
      <c r="Z362" s="13"/>
      <c r="AA362" s="13"/>
      <c r="AB362" s="13"/>
      <c r="AC362" s="13"/>
      <c r="AD362" s="13"/>
      <c r="AE362" s="13"/>
      <c r="AT362" s="246" t="s">
        <v>166</v>
      </c>
      <c r="AU362" s="246" t="s">
        <v>82</v>
      </c>
      <c r="AV362" s="13" t="s">
        <v>85</v>
      </c>
      <c r="AW362" s="13" t="s">
        <v>34</v>
      </c>
      <c r="AX362" s="13" t="s">
        <v>82</v>
      </c>
      <c r="AY362" s="246" t="s">
        <v>158</v>
      </c>
    </row>
    <row r="363" spans="1:65" s="2" customFormat="1" ht="16.5" customHeight="1">
      <c r="A363" s="38"/>
      <c r="B363" s="39"/>
      <c r="C363" s="219" t="s">
        <v>623</v>
      </c>
      <c r="D363" s="219" t="s">
        <v>159</v>
      </c>
      <c r="E363" s="220" t="s">
        <v>582</v>
      </c>
      <c r="F363" s="221" t="s">
        <v>583</v>
      </c>
      <c r="G363" s="222" t="s">
        <v>162</v>
      </c>
      <c r="H363" s="223">
        <v>1805</v>
      </c>
      <c r="I363" s="224"/>
      <c r="J363" s="225">
        <f>ROUND(I363*H363,2)</f>
        <v>0</v>
      </c>
      <c r="K363" s="221" t="s">
        <v>19</v>
      </c>
      <c r="L363" s="44"/>
      <c r="M363" s="226" t="s">
        <v>19</v>
      </c>
      <c r="N363" s="227" t="s">
        <v>45</v>
      </c>
      <c r="O363" s="84"/>
      <c r="P363" s="228">
        <f>O363*H363</f>
        <v>0</v>
      </c>
      <c r="Q363" s="228">
        <v>0</v>
      </c>
      <c r="R363" s="228">
        <f>Q363*H363</f>
        <v>0</v>
      </c>
      <c r="S363" s="228">
        <v>0</v>
      </c>
      <c r="T363" s="229">
        <f>S363*H363</f>
        <v>0</v>
      </c>
      <c r="U363" s="38"/>
      <c r="V363" s="38"/>
      <c r="W363" s="38"/>
      <c r="X363" s="38"/>
      <c r="Y363" s="38"/>
      <c r="Z363" s="38"/>
      <c r="AA363" s="38"/>
      <c r="AB363" s="38"/>
      <c r="AC363" s="38"/>
      <c r="AD363" s="38"/>
      <c r="AE363" s="38"/>
      <c r="AR363" s="230" t="s">
        <v>236</v>
      </c>
      <c r="AT363" s="230" t="s">
        <v>159</v>
      </c>
      <c r="AU363" s="230" t="s">
        <v>82</v>
      </c>
      <c r="AY363" s="17" t="s">
        <v>158</v>
      </c>
      <c r="BE363" s="231">
        <f>IF(N363="základní",J363,0)</f>
        <v>0</v>
      </c>
      <c r="BF363" s="231">
        <f>IF(N363="snížená",J363,0)</f>
        <v>0</v>
      </c>
      <c r="BG363" s="231">
        <f>IF(N363="zákl. přenesená",J363,0)</f>
        <v>0</v>
      </c>
      <c r="BH363" s="231">
        <f>IF(N363="sníž. přenesená",J363,0)</f>
        <v>0</v>
      </c>
      <c r="BI363" s="231">
        <f>IF(N363="nulová",J363,0)</f>
        <v>0</v>
      </c>
      <c r="BJ363" s="17" t="s">
        <v>82</v>
      </c>
      <c r="BK363" s="231">
        <f>ROUND(I363*H363,2)</f>
        <v>0</v>
      </c>
      <c r="BL363" s="17" t="s">
        <v>236</v>
      </c>
      <c r="BM363" s="230" t="s">
        <v>584</v>
      </c>
    </row>
    <row r="364" spans="1:47" s="2" customFormat="1" ht="12">
      <c r="A364" s="38"/>
      <c r="B364" s="39"/>
      <c r="C364" s="40"/>
      <c r="D364" s="232" t="s">
        <v>165</v>
      </c>
      <c r="E364" s="40"/>
      <c r="F364" s="233" t="s">
        <v>583</v>
      </c>
      <c r="G364" s="40"/>
      <c r="H364" s="40"/>
      <c r="I364" s="136"/>
      <c r="J364" s="40"/>
      <c r="K364" s="40"/>
      <c r="L364" s="44"/>
      <c r="M364" s="234"/>
      <c r="N364" s="235"/>
      <c r="O364" s="84"/>
      <c r="P364" s="84"/>
      <c r="Q364" s="84"/>
      <c r="R364" s="84"/>
      <c r="S364" s="84"/>
      <c r="T364" s="85"/>
      <c r="U364" s="38"/>
      <c r="V364" s="38"/>
      <c r="W364" s="38"/>
      <c r="X364" s="38"/>
      <c r="Y364" s="38"/>
      <c r="Z364" s="38"/>
      <c r="AA364" s="38"/>
      <c r="AB364" s="38"/>
      <c r="AC364" s="38"/>
      <c r="AD364" s="38"/>
      <c r="AE364" s="38"/>
      <c r="AT364" s="17" t="s">
        <v>165</v>
      </c>
      <c r="AU364" s="17" t="s">
        <v>82</v>
      </c>
    </row>
    <row r="365" spans="1:51" s="13" customFormat="1" ht="12">
      <c r="A365" s="13"/>
      <c r="B365" s="236"/>
      <c r="C365" s="237"/>
      <c r="D365" s="232" t="s">
        <v>166</v>
      </c>
      <c r="E365" s="238" t="s">
        <v>19</v>
      </c>
      <c r="F365" s="239" t="s">
        <v>2090</v>
      </c>
      <c r="G365" s="237"/>
      <c r="H365" s="240">
        <v>1805</v>
      </c>
      <c r="I365" s="241"/>
      <c r="J365" s="237"/>
      <c r="K365" s="237"/>
      <c r="L365" s="242"/>
      <c r="M365" s="243"/>
      <c r="N365" s="244"/>
      <c r="O365" s="244"/>
      <c r="P365" s="244"/>
      <c r="Q365" s="244"/>
      <c r="R365" s="244"/>
      <c r="S365" s="244"/>
      <c r="T365" s="245"/>
      <c r="U365" s="13"/>
      <c r="V365" s="13"/>
      <c r="W365" s="13"/>
      <c r="X365" s="13"/>
      <c r="Y365" s="13"/>
      <c r="Z365" s="13"/>
      <c r="AA365" s="13"/>
      <c r="AB365" s="13"/>
      <c r="AC365" s="13"/>
      <c r="AD365" s="13"/>
      <c r="AE365" s="13"/>
      <c r="AT365" s="246" t="s">
        <v>166</v>
      </c>
      <c r="AU365" s="246" t="s">
        <v>82</v>
      </c>
      <c r="AV365" s="13" t="s">
        <v>85</v>
      </c>
      <c r="AW365" s="13" t="s">
        <v>34</v>
      </c>
      <c r="AX365" s="13" t="s">
        <v>82</v>
      </c>
      <c r="AY365" s="246" t="s">
        <v>158</v>
      </c>
    </row>
    <row r="366" spans="1:65" s="2" customFormat="1" ht="21.75" customHeight="1">
      <c r="A366" s="38"/>
      <c r="B366" s="39"/>
      <c r="C366" s="219" t="s">
        <v>629</v>
      </c>
      <c r="D366" s="219" t="s">
        <v>159</v>
      </c>
      <c r="E366" s="220" t="s">
        <v>586</v>
      </c>
      <c r="F366" s="221" t="s">
        <v>587</v>
      </c>
      <c r="G366" s="222" t="s">
        <v>162</v>
      </c>
      <c r="H366" s="223">
        <v>110</v>
      </c>
      <c r="I366" s="224"/>
      <c r="J366" s="225">
        <f>ROUND(I366*H366,2)</f>
        <v>0</v>
      </c>
      <c r="K366" s="221" t="s">
        <v>213</v>
      </c>
      <c r="L366" s="44"/>
      <c r="M366" s="226" t="s">
        <v>19</v>
      </c>
      <c r="N366" s="227" t="s">
        <v>45</v>
      </c>
      <c r="O366" s="84"/>
      <c r="P366" s="228">
        <f>O366*H366</f>
        <v>0</v>
      </c>
      <c r="Q366" s="228">
        <v>0</v>
      </c>
      <c r="R366" s="228">
        <f>Q366*H366</f>
        <v>0</v>
      </c>
      <c r="S366" s="228">
        <v>0</v>
      </c>
      <c r="T366" s="229">
        <f>S366*H366</f>
        <v>0</v>
      </c>
      <c r="U366" s="38"/>
      <c r="V366" s="38"/>
      <c r="W366" s="38"/>
      <c r="X366" s="38"/>
      <c r="Y366" s="38"/>
      <c r="Z366" s="38"/>
      <c r="AA366" s="38"/>
      <c r="AB366" s="38"/>
      <c r="AC366" s="38"/>
      <c r="AD366" s="38"/>
      <c r="AE366" s="38"/>
      <c r="AR366" s="230" t="s">
        <v>236</v>
      </c>
      <c r="AT366" s="230" t="s">
        <v>159</v>
      </c>
      <c r="AU366" s="230" t="s">
        <v>82</v>
      </c>
      <c r="AY366" s="17" t="s">
        <v>158</v>
      </c>
      <c r="BE366" s="231">
        <f>IF(N366="základní",J366,0)</f>
        <v>0</v>
      </c>
      <c r="BF366" s="231">
        <f>IF(N366="snížená",J366,0)</f>
        <v>0</v>
      </c>
      <c r="BG366" s="231">
        <f>IF(N366="zákl. přenesená",J366,0)</f>
        <v>0</v>
      </c>
      <c r="BH366" s="231">
        <f>IF(N366="sníž. přenesená",J366,0)</f>
        <v>0</v>
      </c>
      <c r="BI366" s="231">
        <f>IF(N366="nulová",J366,0)</f>
        <v>0</v>
      </c>
      <c r="BJ366" s="17" t="s">
        <v>82</v>
      </c>
      <c r="BK366" s="231">
        <f>ROUND(I366*H366,2)</f>
        <v>0</v>
      </c>
      <c r="BL366" s="17" t="s">
        <v>236</v>
      </c>
      <c r="BM366" s="230" t="s">
        <v>588</v>
      </c>
    </row>
    <row r="367" spans="1:47" s="2" customFormat="1" ht="12">
      <c r="A367" s="38"/>
      <c r="B367" s="39"/>
      <c r="C367" s="40"/>
      <c r="D367" s="232" t="s">
        <v>165</v>
      </c>
      <c r="E367" s="40"/>
      <c r="F367" s="233" t="s">
        <v>589</v>
      </c>
      <c r="G367" s="40"/>
      <c r="H367" s="40"/>
      <c r="I367" s="136"/>
      <c r="J367" s="40"/>
      <c r="K367" s="40"/>
      <c r="L367" s="44"/>
      <c r="M367" s="234"/>
      <c r="N367" s="235"/>
      <c r="O367" s="84"/>
      <c r="P367" s="84"/>
      <c r="Q367" s="84"/>
      <c r="R367" s="84"/>
      <c r="S367" s="84"/>
      <c r="T367" s="85"/>
      <c r="U367" s="38"/>
      <c r="V367" s="38"/>
      <c r="W367" s="38"/>
      <c r="X367" s="38"/>
      <c r="Y367" s="38"/>
      <c r="Z367" s="38"/>
      <c r="AA367" s="38"/>
      <c r="AB367" s="38"/>
      <c r="AC367" s="38"/>
      <c r="AD367" s="38"/>
      <c r="AE367" s="38"/>
      <c r="AT367" s="17" t="s">
        <v>165</v>
      </c>
      <c r="AU367" s="17" t="s">
        <v>82</v>
      </c>
    </row>
    <row r="368" spans="1:65" s="2" customFormat="1" ht="21.75" customHeight="1">
      <c r="A368" s="38"/>
      <c r="B368" s="39"/>
      <c r="C368" s="259" t="s">
        <v>635</v>
      </c>
      <c r="D368" s="259" t="s">
        <v>199</v>
      </c>
      <c r="E368" s="260" t="s">
        <v>591</v>
      </c>
      <c r="F368" s="261" t="s">
        <v>592</v>
      </c>
      <c r="G368" s="262" t="s">
        <v>162</v>
      </c>
      <c r="H368" s="263">
        <v>132</v>
      </c>
      <c r="I368" s="264"/>
      <c r="J368" s="265">
        <f>ROUND(I368*H368,2)</f>
        <v>0</v>
      </c>
      <c r="K368" s="261" t="s">
        <v>213</v>
      </c>
      <c r="L368" s="266"/>
      <c r="M368" s="267" t="s">
        <v>19</v>
      </c>
      <c r="N368" s="268" t="s">
        <v>45</v>
      </c>
      <c r="O368" s="84"/>
      <c r="P368" s="228">
        <f>O368*H368</f>
        <v>0</v>
      </c>
      <c r="Q368" s="228">
        <v>0.00069</v>
      </c>
      <c r="R368" s="228">
        <f>Q368*H368</f>
        <v>0.09108</v>
      </c>
      <c r="S368" s="228">
        <v>0</v>
      </c>
      <c r="T368" s="229">
        <f>S368*H368</f>
        <v>0</v>
      </c>
      <c r="U368" s="38"/>
      <c r="V368" s="38"/>
      <c r="W368" s="38"/>
      <c r="X368" s="38"/>
      <c r="Y368" s="38"/>
      <c r="Z368" s="38"/>
      <c r="AA368" s="38"/>
      <c r="AB368" s="38"/>
      <c r="AC368" s="38"/>
      <c r="AD368" s="38"/>
      <c r="AE368" s="38"/>
      <c r="AR368" s="230" t="s">
        <v>241</v>
      </c>
      <c r="AT368" s="230" t="s">
        <v>199</v>
      </c>
      <c r="AU368" s="230" t="s">
        <v>82</v>
      </c>
      <c r="AY368" s="17" t="s">
        <v>158</v>
      </c>
      <c r="BE368" s="231">
        <f>IF(N368="základní",J368,0)</f>
        <v>0</v>
      </c>
      <c r="BF368" s="231">
        <f>IF(N368="snížená",J368,0)</f>
        <v>0</v>
      </c>
      <c r="BG368" s="231">
        <f>IF(N368="zákl. přenesená",J368,0)</f>
        <v>0</v>
      </c>
      <c r="BH368" s="231">
        <f>IF(N368="sníž. přenesená",J368,0)</f>
        <v>0</v>
      </c>
      <c r="BI368" s="231">
        <f>IF(N368="nulová",J368,0)</f>
        <v>0</v>
      </c>
      <c r="BJ368" s="17" t="s">
        <v>82</v>
      </c>
      <c r="BK368" s="231">
        <f>ROUND(I368*H368,2)</f>
        <v>0</v>
      </c>
      <c r="BL368" s="17" t="s">
        <v>236</v>
      </c>
      <c r="BM368" s="230" t="s">
        <v>593</v>
      </c>
    </row>
    <row r="369" spans="1:47" s="2" customFormat="1" ht="12">
      <c r="A369" s="38"/>
      <c r="B369" s="39"/>
      <c r="C369" s="40"/>
      <c r="D369" s="232" t="s">
        <v>165</v>
      </c>
      <c r="E369" s="40"/>
      <c r="F369" s="233" t="s">
        <v>592</v>
      </c>
      <c r="G369" s="40"/>
      <c r="H369" s="40"/>
      <c r="I369" s="136"/>
      <c r="J369" s="40"/>
      <c r="K369" s="40"/>
      <c r="L369" s="44"/>
      <c r="M369" s="234"/>
      <c r="N369" s="235"/>
      <c r="O369" s="84"/>
      <c r="P369" s="84"/>
      <c r="Q369" s="84"/>
      <c r="R369" s="84"/>
      <c r="S369" s="84"/>
      <c r="T369" s="85"/>
      <c r="U369" s="38"/>
      <c r="V369" s="38"/>
      <c r="W369" s="38"/>
      <c r="X369" s="38"/>
      <c r="Y369" s="38"/>
      <c r="Z369" s="38"/>
      <c r="AA369" s="38"/>
      <c r="AB369" s="38"/>
      <c r="AC369" s="38"/>
      <c r="AD369" s="38"/>
      <c r="AE369" s="38"/>
      <c r="AT369" s="17" t="s">
        <v>165</v>
      </c>
      <c r="AU369" s="17" t="s">
        <v>82</v>
      </c>
    </row>
    <row r="370" spans="1:51" s="13" customFormat="1" ht="12">
      <c r="A370" s="13"/>
      <c r="B370" s="236"/>
      <c r="C370" s="237"/>
      <c r="D370" s="232" t="s">
        <v>166</v>
      </c>
      <c r="E370" s="238" t="s">
        <v>19</v>
      </c>
      <c r="F370" s="239" t="s">
        <v>2091</v>
      </c>
      <c r="G370" s="237"/>
      <c r="H370" s="240">
        <v>110</v>
      </c>
      <c r="I370" s="241"/>
      <c r="J370" s="237"/>
      <c r="K370" s="237"/>
      <c r="L370" s="242"/>
      <c r="M370" s="243"/>
      <c r="N370" s="244"/>
      <c r="O370" s="244"/>
      <c r="P370" s="244"/>
      <c r="Q370" s="244"/>
      <c r="R370" s="244"/>
      <c r="S370" s="244"/>
      <c r="T370" s="245"/>
      <c r="U370" s="13"/>
      <c r="V370" s="13"/>
      <c r="W370" s="13"/>
      <c r="X370" s="13"/>
      <c r="Y370" s="13"/>
      <c r="Z370" s="13"/>
      <c r="AA370" s="13"/>
      <c r="AB370" s="13"/>
      <c r="AC370" s="13"/>
      <c r="AD370" s="13"/>
      <c r="AE370" s="13"/>
      <c r="AT370" s="246" t="s">
        <v>166</v>
      </c>
      <c r="AU370" s="246" t="s">
        <v>82</v>
      </c>
      <c r="AV370" s="13" t="s">
        <v>85</v>
      </c>
      <c r="AW370" s="13" t="s">
        <v>34</v>
      </c>
      <c r="AX370" s="13" t="s">
        <v>82</v>
      </c>
      <c r="AY370" s="246" t="s">
        <v>158</v>
      </c>
    </row>
    <row r="371" spans="1:51" s="13" customFormat="1" ht="12">
      <c r="A371" s="13"/>
      <c r="B371" s="236"/>
      <c r="C371" s="237"/>
      <c r="D371" s="232" t="s">
        <v>166</v>
      </c>
      <c r="E371" s="237"/>
      <c r="F371" s="239" t="s">
        <v>2092</v>
      </c>
      <c r="G371" s="237"/>
      <c r="H371" s="240">
        <v>132</v>
      </c>
      <c r="I371" s="241"/>
      <c r="J371" s="237"/>
      <c r="K371" s="237"/>
      <c r="L371" s="242"/>
      <c r="M371" s="243"/>
      <c r="N371" s="244"/>
      <c r="O371" s="244"/>
      <c r="P371" s="244"/>
      <c r="Q371" s="244"/>
      <c r="R371" s="244"/>
      <c r="S371" s="244"/>
      <c r="T371" s="245"/>
      <c r="U371" s="13"/>
      <c r="V371" s="13"/>
      <c r="W371" s="13"/>
      <c r="X371" s="13"/>
      <c r="Y371" s="13"/>
      <c r="Z371" s="13"/>
      <c r="AA371" s="13"/>
      <c r="AB371" s="13"/>
      <c r="AC371" s="13"/>
      <c r="AD371" s="13"/>
      <c r="AE371" s="13"/>
      <c r="AT371" s="246" t="s">
        <v>166</v>
      </c>
      <c r="AU371" s="246" t="s">
        <v>82</v>
      </c>
      <c r="AV371" s="13" t="s">
        <v>85</v>
      </c>
      <c r="AW371" s="13" t="s">
        <v>4</v>
      </c>
      <c r="AX371" s="13" t="s">
        <v>82</v>
      </c>
      <c r="AY371" s="246" t="s">
        <v>158</v>
      </c>
    </row>
    <row r="372" spans="1:65" s="2" customFormat="1" ht="21.75" customHeight="1">
      <c r="A372" s="38"/>
      <c r="B372" s="39"/>
      <c r="C372" s="219" t="s">
        <v>639</v>
      </c>
      <c r="D372" s="219" t="s">
        <v>159</v>
      </c>
      <c r="E372" s="220" t="s">
        <v>597</v>
      </c>
      <c r="F372" s="221" t="s">
        <v>598</v>
      </c>
      <c r="G372" s="222" t="s">
        <v>162</v>
      </c>
      <c r="H372" s="223">
        <v>175</v>
      </c>
      <c r="I372" s="224"/>
      <c r="J372" s="225">
        <f>ROUND(I372*H372,2)</f>
        <v>0</v>
      </c>
      <c r="K372" s="221" t="s">
        <v>213</v>
      </c>
      <c r="L372" s="44"/>
      <c r="M372" s="226" t="s">
        <v>19</v>
      </c>
      <c r="N372" s="227" t="s">
        <v>45</v>
      </c>
      <c r="O372" s="84"/>
      <c r="P372" s="228">
        <f>O372*H372</f>
        <v>0</v>
      </c>
      <c r="Q372" s="228">
        <v>0</v>
      </c>
      <c r="R372" s="228">
        <f>Q372*H372</f>
        <v>0</v>
      </c>
      <c r="S372" s="228">
        <v>0</v>
      </c>
      <c r="T372" s="229">
        <f>S372*H372</f>
        <v>0</v>
      </c>
      <c r="U372" s="38"/>
      <c r="V372" s="38"/>
      <c r="W372" s="38"/>
      <c r="X372" s="38"/>
      <c r="Y372" s="38"/>
      <c r="Z372" s="38"/>
      <c r="AA372" s="38"/>
      <c r="AB372" s="38"/>
      <c r="AC372" s="38"/>
      <c r="AD372" s="38"/>
      <c r="AE372" s="38"/>
      <c r="AR372" s="230" t="s">
        <v>236</v>
      </c>
      <c r="AT372" s="230" t="s">
        <v>159</v>
      </c>
      <c r="AU372" s="230" t="s">
        <v>82</v>
      </c>
      <c r="AY372" s="17" t="s">
        <v>158</v>
      </c>
      <c r="BE372" s="231">
        <f>IF(N372="základní",J372,0)</f>
        <v>0</v>
      </c>
      <c r="BF372" s="231">
        <f>IF(N372="snížená",J372,0)</f>
        <v>0</v>
      </c>
      <c r="BG372" s="231">
        <f>IF(N372="zákl. přenesená",J372,0)</f>
        <v>0</v>
      </c>
      <c r="BH372" s="231">
        <f>IF(N372="sníž. přenesená",J372,0)</f>
        <v>0</v>
      </c>
      <c r="BI372" s="231">
        <f>IF(N372="nulová",J372,0)</f>
        <v>0</v>
      </c>
      <c r="BJ372" s="17" t="s">
        <v>82</v>
      </c>
      <c r="BK372" s="231">
        <f>ROUND(I372*H372,2)</f>
        <v>0</v>
      </c>
      <c r="BL372" s="17" t="s">
        <v>236</v>
      </c>
      <c r="BM372" s="230" t="s">
        <v>599</v>
      </c>
    </row>
    <row r="373" spans="1:47" s="2" customFormat="1" ht="12">
      <c r="A373" s="38"/>
      <c r="B373" s="39"/>
      <c r="C373" s="40"/>
      <c r="D373" s="232" t="s">
        <v>165</v>
      </c>
      <c r="E373" s="40"/>
      <c r="F373" s="233" t="s">
        <v>600</v>
      </c>
      <c r="G373" s="40"/>
      <c r="H373" s="40"/>
      <c r="I373" s="136"/>
      <c r="J373" s="40"/>
      <c r="K373" s="40"/>
      <c r="L373" s="44"/>
      <c r="M373" s="234"/>
      <c r="N373" s="235"/>
      <c r="O373" s="84"/>
      <c r="P373" s="84"/>
      <c r="Q373" s="84"/>
      <c r="R373" s="84"/>
      <c r="S373" s="84"/>
      <c r="T373" s="85"/>
      <c r="U373" s="38"/>
      <c r="V373" s="38"/>
      <c r="W373" s="38"/>
      <c r="X373" s="38"/>
      <c r="Y373" s="38"/>
      <c r="Z373" s="38"/>
      <c r="AA373" s="38"/>
      <c r="AB373" s="38"/>
      <c r="AC373" s="38"/>
      <c r="AD373" s="38"/>
      <c r="AE373" s="38"/>
      <c r="AT373" s="17" t="s">
        <v>165</v>
      </c>
      <c r="AU373" s="17" t="s">
        <v>82</v>
      </c>
    </row>
    <row r="374" spans="1:65" s="2" customFormat="1" ht="21.75" customHeight="1">
      <c r="A374" s="38"/>
      <c r="B374" s="39"/>
      <c r="C374" s="259" t="s">
        <v>645</v>
      </c>
      <c r="D374" s="259" t="s">
        <v>199</v>
      </c>
      <c r="E374" s="260" t="s">
        <v>602</v>
      </c>
      <c r="F374" s="261" t="s">
        <v>603</v>
      </c>
      <c r="G374" s="262" t="s">
        <v>162</v>
      </c>
      <c r="H374" s="263">
        <v>126</v>
      </c>
      <c r="I374" s="264"/>
      <c r="J374" s="265">
        <f>ROUND(I374*H374,2)</f>
        <v>0</v>
      </c>
      <c r="K374" s="261" t="s">
        <v>213</v>
      </c>
      <c r="L374" s="266"/>
      <c r="M374" s="267" t="s">
        <v>19</v>
      </c>
      <c r="N374" s="268" t="s">
        <v>45</v>
      </c>
      <c r="O374" s="84"/>
      <c r="P374" s="228">
        <f>O374*H374</f>
        <v>0</v>
      </c>
      <c r="Q374" s="228">
        <v>0.00055</v>
      </c>
      <c r="R374" s="228">
        <f>Q374*H374</f>
        <v>0.0693</v>
      </c>
      <c r="S374" s="228">
        <v>0</v>
      </c>
      <c r="T374" s="229">
        <f>S374*H374</f>
        <v>0</v>
      </c>
      <c r="U374" s="38"/>
      <c r="V374" s="38"/>
      <c r="W374" s="38"/>
      <c r="X374" s="38"/>
      <c r="Y374" s="38"/>
      <c r="Z374" s="38"/>
      <c r="AA374" s="38"/>
      <c r="AB374" s="38"/>
      <c r="AC374" s="38"/>
      <c r="AD374" s="38"/>
      <c r="AE374" s="38"/>
      <c r="AR374" s="230" t="s">
        <v>241</v>
      </c>
      <c r="AT374" s="230" t="s">
        <v>199</v>
      </c>
      <c r="AU374" s="230" t="s">
        <v>82</v>
      </c>
      <c r="AY374" s="17" t="s">
        <v>158</v>
      </c>
      <c r="BE374" s="231">
        <f>IF(N374="základní",J374,0)</f>
        <v>0</v>
      </c>
      <c r="BF374" s="231">
        <f>IF(N374="snížená",J374,0)</f>
        <v>0</v>
      </c>
      <c r="BG374" s="231">
        <f>IF(N374="zákl. přenesená",J374,0)</f>
        <v>0</v>
      </c>
      <c r="BH374" s="231">
        <f>IF(N374="sníž. přenesená",J374,0)</f>
        <v>0</v>
      </c>
      <c r="BI374" s="231">
        <f>IF(N374="nulová",J374,0)</f>
        <v>0</v>
      </c>
      <c r="BJ374" s="17" t="s">
        <v>82</v>
      </c>
      <c r="BK374" s="231">
        <f>ROUND(I374*H374,2)</f>
        <v>0</v>
      </c>
      <c r="BL374" s="17" t="s">
        <v>236</v>
      </c>
      <c r="BM374" s="230" t="s">
        <v>604</v>
      </c>
    </row>
    <row r="375" spans="1:47" s="2" customFormat="1" ht="12">
      <c r="A375" s="38"/>
      <c r="B375" s="39"/>
      <c r="C375" s="40"/>
      <c r="D375" s="232" t="s">
        <v>165</v>
      </c>
      <c r="E375" s="40"/>
      <c r="F375" s="233" t="s">
        <v>603</v>
      </c>
      <c r="G375" s="40"/>
      <c r="H375" s="40"/>
      <c r="I375" s="136"/>
      <c r="J375" s="40"/>
      <c r="K375" s="40"/>
      <c r="L375" s="44"/>
      <c r="M375" s="234"/>
      <c r="N375" s="235"/>
      <c r="O375" s="84"/>
      <c r="P375" s="84"/>
      <c r="Q375" s="84"/>
      <c r="R375" s="84"/>
      <c r="S375" s="84"/>
      <c r="T375" s="85"/>
      <c r="U375" s="38"/>
      <c r="V375" s="38"/>
      <c r="W375" s="38"/>
      <c r="X375" s="38"/>
      <c r="Y375" s="38"/>
      <c r="Z375" s="38"/>
      <c r="AA375" s="38"/>
      <c r="AB375" s="38"/>
      <c r="AC375" s="38"/>
      <c r="AD375" s="38"/>
      <c r="AE375" s="38"/>
      <c r="AT375" s="17" t="s">
        <v>165</v>
      </c>
      <c r="AU375" s="17" t="s">
        <v>82</v>
      </c>
    </row>
    <row r="376" spans="1:51" s="13" customFormat="1" ht="12">
      <c r="A376" s="13"/>
      <c r="B376" s="236"/>
      <c r="C376" s="237"/>
      <c r="D376" s="232" t="s">
        <v>166</v>
      </c>
      <c r="E376" s="238" t="s">
        <v>19</v>
      </c>
      <c r="F376" s="239" t="s">
        <v>2093</v>
      </c>
      <c r="G376" s="237"/>
      <c r="H376" s="240">
        <v>105</v>
      </c>
      <c r="I376" s="241"/>
      <c r="J376" s="237"/>
      <c r="K376" s="237"/>
      <c r="L376" s="242"/>
      <c r="M376" s="243"/>
      <c r="N376" s="244"/>
      <c r="O376" s="244"/>
      <c r="P376" s="244"/>
      <c r="Q376" s="244"/>
      <c r="R376" s="244"/>
      <c r="S376" s="244"/>
      <c r="T376" s="245"/>
      <c r="U376" s="13"/>
      <c r="V376" s="13"/>
      <c r="W376" s="13"/>
      <c r="X376" s="13"/>
      <c r="Y376" s="13"/>
      <c r="Z376" s="13"/>
      <c r="AA376" s="13"/>
      <c r="AB376" s="13"/>
      <c r="AC376" s="13"/>
      <c r="AD376" s="13"/>
      <c r="AE376" s="13"/>
      <c r="AT376" s="246" t="s">
        <v>166</v>
      </c>
      <c r="AU376" s="246" t="s">
        <v>82</v>
      </c>
      <c r="AV376" s="13" t="s">
        <v>85</v>
      </c>
      <c r="AW376" s="13" t="s">
        <v>34</v>
      </c>
      <c r="AX376" s="13" t="s">
        <v>82</v>
      </c>
      <c r="AY376" s="246" t="s">
        <v>158</v>
      </c>
    </row>
    <row r="377" spans="1:51" s="13" customFormat="1" ht="12">
      <c r="A377" s="13"/>
      <c r="B377" s="236"/>
      <c r="C377" s="237"/>
      <c r="D377" s="232" t="s">
        <v>166</v>
      </c>
      <c r="E377" s="237"/>
      <c r="F377" s="239" t="s">
        <v>2094</v>
      </c>
      <c r="G377" s="237"/>
      <c r="H377" s="240">
        <v>126</v>
      </c>
      <c r="I377" s="241"/>
      <c r="J377" s="237"/>
      <c r="K377" s="237"/>
      <c r="L377" s="242"/>
      <c r="M377" s="243"/>
      <c r="N377" s="244"/>
      <c r="O377" s="244"/>
      <c r="P377" s="244"/>
      <c r="Q377" s="244"/>
      <c r="R377" s="244"/>
      <c r="S377" s="244"/>
      <c r="T377" s="245"/>
      <c r="U377" s="13"/>
      <c r="V377" s="13"/>
      <c r="W377" s="13"/>
      <c r="X377" s="13"/>
      <c r="Y377" s="13"/>
      <c r="Z377" s="13"/>
      <c r="AA377" s="13"/>
      <c r="AB377" s="13"/>
      <c r="AC377" s="13"/>
      <c r="AD377" s="13"/>
      <c r="AE377" s="13"/>
      <c r="AT377" s="246" t="s">
        <v>166</v>
      </c>
      <c r="AU377" s="246" t="s">
        <v>82</v>
      </c>
      <c r="AV377" s="13" t="s">
        <v>85</v>
      </c>
      <c r="AW377" s="13" t="s">
        <v>4</v>
      </c>
      <c r="AX377" s="13" t="s">
        <v>82</v>
      </c>
      <c r="AY377" s="246" t="s">
        <v>158</v>
      </c>
    </row>
    <row r="378" spans="1:65" s="2" customFormat="1" ht="21.75" customHeight="1">
      <c r="A378" s="38"/>
      <c r="B378" s="39"/>
      <c r="C378" s="259" t="s">
        <v>649</v>
      </c>
      <c r="D378" s="259" t="s">
        <v>199</v>
      </c>
      <c r="E378" s="260" t="s">
        <v>1882</v>
      </c>
      <c r="F378" s="261" t="s">
        <v>1883</v>
      </c>
      <c r="G378" s="262" t="s">
        <v>162</v>
      </c>
      <c r="H378" s="263">
        <v>84</v>
      </c>
      <c r="I378" s="264"/>
      <c r="J378" s="265">
        <f>ROUND(I378*H378,2)</f>
        <v>0</v>
      </c>
      <c r="K378" s="261" t="s">
        <v>213</v>
      </c>
      <c r="L378" s="266"/>
      <c r="M378" s="267" t="s">
        <v>19</v>
      </c>
      <c r="N378" s="268" t="s">
        <v>45</v>
      </c>
      <c r="O378" s="84"/>
      <c r="P378" s="228">
        <f>O378*H378</f>
        <v>0</v>
      </c>
      <c r="Q378" s="228">
        <v>0.00043</v>
      </c>
      <c r="R378" s="228">
        <f>Q378*H378</f>
        <v>0.03612</v>
      </c>
      <c r="S378" s="228">
        <v>0</v>
      </c>
      <c r="T378" s="229">
        <f>S378*H378</f>
        <v>0</v>
      </c>
      <c r="U378" s="38"/>
      <c r="V378" s="38"/>
      <c r="W378" s="38"/>
      <c r="X378" s="38"/>
      <c r="Y378" s="38"/>
      <c r="Z378" s="38"/>
      <c r="AA378" s="38"/>
      <c r="AB378" s="38"/>
      <c r="AC378" s="38"/>
      <c r="AD378" s="38"/>
      <c r="AE378" s="38"/>
      <c r="AR378" s="230" t="s">
        <v>255</v>
      </c>
      <c r="AT378" s="230" t="s">
        <v>199</v>
      </c>
      <c r="AU378" s="230" t="s">
        <v>82</v>
      </c>
      <c r="AY378" s="17" t="s">
        <v>158</v>
      </c>
      <c r="BE378" s="231">
        <f>IF(N378="základní",J378,0)</f>
        <v>0</v>
      </c>
      <c r="BF378" s="231">
        <f>IF(N378="snížená",J378,0)</f>
        <v>0</v>
      </c>
      <c r="BG378" s="231">
        <f>IF(N378="zákl. přenesená",J378,0)</f>
        <v>0</v>
      </c>
      <c r="BH378" s="231">
        <f>IF(N378="sníž. přenesená",J378,0)</f>
        <v>0</v>
      </c>
      <c r="BI378" s="231">
        <f>IF(N378="nulová",J378,0)</f>
        <v>0</v>
      </c>
      <c r="BJ378" s="17" t="s">
        <v>82</v>
      </c>
      <c r="BK378" s="231">
        <f>ROUND(I378*H378,2)</f>
        <v>0</v>
      </c>
      <c r="BL378" s="17" t="s">
        <v>255</v>
      </c>
      <c r="BM378" s="230" t="s">
        <v>1884</v>
      </c>
    </row>
    <row r="379" spans="1:47" s="2" customFormat="1" ht="12">
      <c r="A379" s="38"/>
      <c r="B379" s="39"/>
      <c r="C379" s="40"/>
      <c r="D379" s="232" t="s">
        <v>165</v>
      </c>
      <c r="E379" s="40"/>
      <c r="F379" s="233" t="s">
        <v>1883</v>
      </c>
      <c r="G379" s="40"/>
      <c r="H379" s="40"/>
      <c r="I379" s="136"/>
      <c r="J379" s="40"/>
      <c r="K379" s="40"/>
      <c r="L379" s="44"/>
      <c r="M379" s="234"/>
      <c r="N379" s="235"/>
      <c r="O379" s="84"/>
      <c r="P379" s="84"/>
      <c r="Q379" s="84"/>
      <c r="R379" s="84"/>
      <c r="S379" s="84"/>
      <c r="T379" s="85"/>
      <c r="U379" s="38"/>
      <c r="V379" s="38"/>
      <c r="W379" s="38"/>
      <c r="X379" s="38"/>
      <c r="Y379" s="38"/>
      <c r="Z379" s="38"/>
      <c r="AA379" s="38"/>
      <c r="AB379" s="38"/>
      <c r="AC379" s="38"/>
      <c r="AD379" s="38"/>
      <c r="AE379" s="38"/>
      <c r="AT379" s="17" t="s">
        <v>165</v>
      </c>
      <c r="AU379" s="17" t="s">
        <v>82</v>
      </c>
    </row>
    <row r="380" spans="1:51" s="13" customFormat="1" ht="12">
      <c r="A380" s="13"/>
      <c r="B380" s="236"/>
      <c r="C380" s="237"/>
      <c r="D380" s="232" t="s">
        <v>166</v>
      </c>
      <c r="E380" s="238" t="s">
        <v>19</v>
      </c>
      <c r="F380" s="239" t="s">
        <v>2095</v>
      </c>
      <c r="G380" s="237"/>
      <c r="H380" s="240">
        <v>70</v>
      </c>
      <c r="I380" s="241"/>
      <c r="J380" s="237"/>
      <c r="K380" s="237"/>
      <c r="L380" s="242"/>
      <c r="M380" s="243"/>
      <c r="N380" s="244"/>
      <c r="O380" s="244"/>
      <c r="P380" s="244"/>
      <c r="Q380" s="244"/>
      <c r="R380" s="244"/>
      <c r="S380" s="244"/>
      <c r="T380" s="245"/>
      <c r="U380" s="13"/>
      <c r="V380" s="13"/>
      <c r="W380" s="13"/>
      <c r="X380" s="13"/>
      <c r="Y380" s="13"/>
      <c r="Z380" s="13"/>
      <c r="AA380" s="13"/>
      <c r="AB380" s="13"/>
      <c r="AC380" s="13"/>
      <c r="AD380" s="13"/>
      <c r="AE380" s="13"/>
      <c r="AT380" s="246" t="s">
        <v>166</v>
      </c>
      <c r="AU380" s="246" t="s">
        <v>82</v>
      </c>
      <c r="AV380" s="13" t="s">
        <v>85</v>
      </c>
      <c r="AW380" s="13" t="s">
        <v>34</v>
      </c>
      <c r="AX380" s="13" t="s">
        <v>82</v>
      </c>
      <c r="AY380" s="246" t="s">
        <v>158</v>
      </c>
    </row>
    <row r="381" spans="1:51" s="13" customFormat="1" ht="12">
      <c r="A381" s="13"/>
      <c r="B381" s="236"/>
      <c r="C381" s="237"/>
      <c r="D381" s="232" t="s">
        <v>166</v>
      </c>
      <c r="E381" s="237"/>
      <c r="F381" s="239" t="s">
        <v>2096</v>
      </c>
      <c r="G381" s="237"/>
      <c r="H381" s="240">
        <v>84</v>
      </c>
      <c r="I381" s="241"/>
      <c r="J381" s="237"/>
      <c r="K381" s="237"/>
      <c r="L381" s="242"/>
      <c r="M381" s="243"/>
      <c r="N381" s="244"/>
      <c r="O381" s="244"/>
      <c r="P381" s="244"/>
      <c r="Q381" s="244"/>
      <c r="R381" s="244"/>
      <c r="S381" s="244"/>
      <c r="T381" s="245"/>
      <c r="U381" s="13"/>
      <c r="V381" s="13"/>
      <c r="W381" s="13"/>
      <c r="X381" s="13"/>
      <c r="Y381" s="13"/>
      <c r="Z381" s="13"/>
      <c r="AA381" s="13"/>
      <c r="AB381" s="13"/>
      <c r="AC381" s="13"/>
      <c r="AD381" s="13"/>
      <c r="AE381" s="13"/>
      <c r="AT381" s="246" t="s">
        <v>166</v>
      </c>
      <c r="AU381" s="246" t="s">
        <v>82</v>
      </c>
      <c r="AV381" s="13" t="s">
        <v>85</v>
      </c>
      <c r="AW381" s="13" t="s">
        <v>4</v>
      </c>
      <c r="AX381" s="13" t="s">
        <v>82</v>
      </c>
      <c r="AY381" s="246" t="s">
        <v>158</v>
      </c>
    </row>
    <row r="382" spans="1:65" s="2" customFormat="1" ht="21.75" customHeight="1">
      <c r="A382" s="38"/>
      <c r="B382" s="39"/>
      <c r="C382" s="219" t="s">
        <v>655</v>
      </c>
      <c r="D382" s="219" t="s">
        <v>159</v>
      </c>
      <c r="E382" s="220" t="s">
        <v>608</v>
      </c>
      <c r="F382" s="221" t="s">
        <v>609</v>
      </c>
      <c r="G382" s="222" t="s">
        <v>162</v>
      </c>
      <c r="H382" s="223">
        <v>510</v>
      </c>
      <c r="I382" s="224"/>
      <c r="J382" s="225">
        <f>ROUND(I382*H382,2)</f>
        <v>0</v>
      </c>
      <c r="K382" s="221" t="s">
        <v>213</v>
      </c>
      <c r="L382" s="44"/>
      <c r="M382" s="226" t="s">
        <v>19</v>
      </c>
      <c r="N382" s="227" t="s">
        <v>45</v>
      </c>
      <c r="O382" s="84"/>
      <c r="P382" s="228">
        <f>O382*H382</f>
        <v>0</v>
      </c>
      <c r="Q382" s="228">
        <v>0</v>
      </c>
      <c r="R382" s="228">
        <f>Q382*H382</f>
        <v>0</v>
      </c>
      <c r="S382" s="228">
        <v>0</v>
      </c>
      <c r="T382" s="229">
        <f>S382*H382</f>
        <v>0</v>
      </c>
      <c r="U382" s="38"/>
      <c r="V382" s="38"/>
      <c r="W382" s="38"/>
      <c r="X382" s="38"/>
      <c r="Y382" s="38"/>
      <c r="Z382" s="38"/>
      <c r="AA382" s="38"/>
      <c r="AB382" s="38"/>
      <c r="AC382" s="38"/>
      <c r="AD382" s="38"/>
      <c r="AE382" s="38"/>
      <c r="AR382" s="230" t="s">
        <v>236</v>
      </c>
      <c r="AT382" s="230" t="s">
        <v>159</v>
      </c>
      <c r="AU382" s="230" t="s">
        <v>82</v>
      </c>
      <c r="AY382" s="17" t="s">
        <v>158</v>
      </c>
      <c r="BE382" s="231">
        <f>IF(N382="základní",J382,0)</f>
        <v>0</v>
      </c>
      <c r="BF382" s="231">
        <f>IF(N382="snížená",J382,0)</f>
        <v>0</v>
      </c>
      <c r="BG382" s="231">
        <f>IF(N382="zákl. přenesená",J382,0)</f>
        <v>0</v>
      </c>
      <c r="BH382" s="231">
        <f>IF(N382="sníž. přenesená",J382,0)</f>
        <v>0</v>
      </c>
      <c r="BI382" s="231">
        <f>IF(N382="nulová",J382,0)</f>
        <v>0</v>
      </c>
      <c r="BJ382" s="17" t="s">
        <v>82</v>
      </c>
      <c r="BK382" s="231">
        <f>ROUND(I382*H382,2)</f>
        <v>0</v>
      </c>
      <c r="BL382" s="17" t="s">
        <v>236</v>
      </c>
      <c r="BM382" s="230" t="s">
        <v>610</v>
      </c>
    </row>
    <row r="383" spans="1:47" s="2" customFormat="1" ht="12">
      <c r="A383" s="38"/>
      <c r="B383" s="39"/>
      <c r="C383" s="40"/>
      <c r="D383" s="232" t="s">
        <v>165</v>
      </c>
      <c r="E383" s="40"/>
      <c r="F383" s="233" t="s">
        <v>611</v>
      </c>
      <c r="G383" s="40"/>
      <c r="H383" s="40"/>
      <c r="I383" s="136"/>
      <c r="J383" s="40"/>
      <c r="K383" s="40"/>
      <c r="L383" s="44"/>
      <c r="M383" s="234"/>
      <c r="N383" s="235"/>
      <c r="O383" s="84"/>
      <c r="P383" s="84"/>
      <c r="Q383" s="84"/>
      <c r="R383" s="84"/>
      <c r="S383" s="84"/>
      <c r="T383" s="85"/>
      <c r="U383" s="38"/>
      <c r="V383" s="38"/>
      <c r="W383" s="38"/>
      <c r="X383" s="38"/>
      <c r="Y383" s="38"/>
      <c r="Z383" s="38"/>
      <c r="AA383" s="38"/>
      <c r="AB383" s="38"/>
      <c r="AC383" s="38"/>
      <c r="AD383" s="38"/>
      <c r="AE383" s="38"/>
      <c r="AT383" s="17" t="s">
        <v>165</v>
      </c>
      <c r="AU383" s="17" t="s">
        <v>82</v>
      </c>
    </row>
    <row r="384" spans="1:65" s="2" customFormat="1" ht="21.75" customHeight="1">
      <c r="A384" s="38"/>
      <c r="B384" s="39"/>
      <c r="C384" s="259" t="s">
        <v>659</v>
      </c>
      <c r="D384" s="259" t="s">
        <v>199</v>
      </c>
      <c r="E384" s="260" t="s">
        <v>613</v>
      </c>
      <c r="F384" s="261" t="s">
        <v>614</v>
      </c>
      <c r="G384" s="262" t="s">
        <v>162</v>
      </c>
      <c r="H384" s="263">
        <v>612</v>
      </c>
      <c r="I384" s="264"/>
      <c r="J384" s="265">
        <f>ROUND(I384*H384,2)</f>
        <v>0</v>
      </c>
      <c r="K384" s="261" t="s">
        <v>213</v>
      </c>
      <c r="L384" s="266"/>
      <c r="M384" s="267" t="s">
        <v>19</v>
      </c>
      <c r="N384" s="268" t="s">
        <v>45</v>
      </c>
      <c r="O384" s="84"/>
      <c r="P384" s="228">
        <f>O384*H384</f>
        <v>0</v>
      </c>
      <c r="Q384" s="228">
        <v>0.00026</v>
      </c>
      <c r="R384" s="228">
        <f>Q384*H384</f>
        <v>0.15911999999999998</v>
      </c>
      <c r="S384" s="228">
        <v>0</v>
      </c>
      <c r="T384" s="229">
        <f>S384*H384</f>
        <v>0</v>
      </c>
      <c r="U384" s="38"/>
      <c r="V384" s="38"/>
      <c r="W384" s="38"/>
      <c r="X384" s="38"/>
      <c r="Y384" s="38"/>
      <c r="Z384" s="38"/>
      <c r="AA384" s="38"/>
      <c r="AB384" s="38"/>
      <c r="AC384" s="38"/>
      <c r="AD384" s="38"/>
      <c r="AE384" s="38"/>
      <c r="AR384" s="230" t="s">
        <v>241</v>
      </c>
      <c r="AT384" s="230" t="s">
        <v>199</v>
      </c>
      <c r="AU384" s="230" t="s">
        <v>82</v>
      </c>
      <c r="AY384" s="17" t="s">
        <v>158</v>
      </c>
      <c r="BE384" s="231">
        <f>IF(N384="základní",J384,0)</f>
        <v>0</v>
      </c>
      <c r="BF384" s="231">
        <f>IF(N384="snížená",J384,0)</f>
        <v>0</v>
      </c>
      <c r="BG384" s="231">
        <f>IF(N384="zákl. přenesená",J384,0)</f>
        <v>0</v>
      </c>
      <c r="BH384" s="231">
        <f>IF(N384="sníž. přenesená",J384,0)</f>
        <v>0</v>
      </c>
      <c r="BI384" s="231">
        <f>IF(N384="nulová",J384,0)</f>
        <v>0</v>
      </c>
      <c r="BJ384" s="17" t="s">
        <v>82</v>
      </c>
      <c r="BK384" s="231">
        <f>ROUND(I384*H384,2)</f>
        <v>0</v>
      </c>
      <c r="BL384" s="17" t="s">
        <v>236</v>
      </c>
      <c r="BM384" s="230" t="s">
        <v>615</v>
      </c>
    </row>
    <row r="385" spans="1:47" s="2" customFormat="1" ht="12">
      <c r="A385" s="38"/>
      <c r="B385" s="39"/>
      <c r="C385" s="40"/>
      <c r="D385" s="232" t="s">
        <v>165</v>
      </c>
      <c r="E385" s="40"/>
      <c r="F385" s="233" t="s">
        <v>614</v>
      </c>
      <c r="G385" s="40"/>
      <c r="H385" s="40"/>
      <c r="I385" s="136"/>
      <c r="J385" s="40"/>
      <c r="K385" s="40"/>
      <c r="L385" s="44"/>
      <c r="M385" s="234"/>
      <c r="N385" s="235"/>
      <c r="O385" s="84"/>
      <c r="P385" s="84"/>
      <c r="Q385" s="84"/>
      <c r="R385" s="84"/>
      <c r="S385" s="84"/>
      <c r="T385" s="85"/>
      <c r="U385" s="38"/>
      <c r="V385" s="38"/>
      <c r="W385" s="38"/>
      <c r="X385" s="38"/>
      <c r="Y385" s="38"/>
      <c r="Z385" s="38"/>
      <c r="AA385" s="38"/>
      <c r="AB385" s="38"/>
      <c r="AC385" s="38"/>
      <c r="AD385" s="38"/>
      <c r="AE385" s="38"/>
      <c r="AT385" s="17" t="s">
        <v>165</v>
      </c>
      <c r="AU385" s="17" t="s">
        <v>82</v>
      </c>
    </row>
    <row r="386" spans="1:51" s="13" customFormat="1" ht="12">
      <c r="A386" s="13"/>
      <c r="B386" s="236"/>
      <c r="C386" s="237"/>
      <c r="D386" s="232" t="s">
        <v>166</v>
      </c>
      <c r="E386" s="238" t="s">
        <v>19</v>
      </c>
      <c r="F386" s="239" t="s">
        <v>2097</v>
      </c>
      <c r="G386" s="237"/>
      <c r="H386" s="240">
        <v>510</v>
      </c>
      <c r="I386" s="241"/>
      <c r="J386" s="237"/>
      <c r="K386" s="237"/>
      <c r="L386" s="242"/>
      <c r="M386" s="243"/>
      <c r="N386" s="244"/>
      <c r="O386" s="244"/>
      <c r="P386" s="244"/>
      <c r="Q386" s="244"/>
      <c r="R386" s="244"/>
      <c r="S386" s="244"/>
      <c r="T386" s="245"/>
      <c r="U386" s="13"/>
      <c r="V386" s="13"/>
      <c r="W386" s="13"/>
      <c r="X386" s="13"/>
      <c r="Y386" s="13"/>
      <c r="Z386" s="13"/>
      <c r="AA386" s="13"/>
      <c r="AB386" s="13"/>
      <c r="AC386" s="13"/>
      <c r="AD386" s="13"/>
      <c r="AE386" s="13"/>
      <c r="AT386" s="246" t="s">
        <v>166</v>
      </c>
      <c r="AU386" s="246" t="s">
        <v>82</v>
      </c>
      <c r="AV386" s="13" t="s">
        <v>85</v>
      </c>
      <c r="AW386" s="13" t="s">
        <v>34</v>
      </c>
      <c r="AX386" s="13" t="s">
        <v>82</v>
      </c>
      <c r="AY386" s="246" t="s">
        <v>158</v>
      </c>
    </row>
    <row r="387" spans="1:51" s="13" customFormat="1" ht="12">
      <c r="A387" s="13"/>
      <c r="B387" s="236"/>
      <c r="C387" s="237"/>
      <c r="D387" s="232" t="s">
        <v>166</v>
      </c>
      <c r="E387" s="237"/>
      <c r="F387" s="239" t="s">
        <v>2098</v>
      </c>
      <c r="G387" s="237"/>
      <c r="H387" s="240">
        <v>612</v>
      </c>
      <c r="I387" s="241"/>
      <c r="J387" s="237"/>
      <c r="K387" s="237"/>
      <c r="L387" s="242"/>
      <c r="M387" s="243"/>
      <c r="N387" s="244"/>
      <c r="O387" s="244"/>
      <c r="P387" s="244"/>
      <c r="Q387" s="244"/>
      <c r="R387" s="244"/>
      <c r="S387" s="244"/>
      <c r="T387" s="245"/>
      <c r="U387" s="13"/>
      <c r="V387" s="13"/>
      <c r="W387" s="13"/>
      <c r="X387" s="13"/>
      <c r="Y387" s="13"/>
      <c r="Z387" s="13"/>
      <c r="AA387" s="13"/>
      <c r="AB387" s="13"/>
      <c r="AC387" s="13"/>
      <c r="AD387" s="13"/>
      <c r="AE387" s="13"/>
      <c r="AT387" s="246" t="s">
        <v>166</v>
      </c>
      <c r="AU387" s="246" t="s">
        <v>82</v>
      </c>
      <c r="AV387" s="13" t="s">
        <v>85</v>
      </c>
      <c r="AW387" s="13" t="s">
        <v>4</v>
      </c>
      <c r="AX387" s="13" t="s">
        <v>82</v>
      </c>
      <c r="AY387" s="246" t="s">
        <v>158</v>
      </c>
    </row>
    <row r="388" spans="1:65" s="2" customFormat="1" ht="16.5" customHeight="1">
      <c r="A388" s="38"/>
      <c r="B388" s="39"/>
      <c r="C388" s="219" t="s">
        <v>665</v>
      </c>
      <c r="D388" s="219" t="s">
        <v>159</v>
      </c>
      <c r="E388" s="220" t="s">
        <v>619</v>
      </c>
      <c r="F388" s="221" t="s">
        <v>620</v>
      </c>
      <c r="G388" s="222" t="s">
        <v>162</v>
      </c>
      <c r="H388" s="223">
        <v>20</v>
      </c>
      <c r="I388" s="224"/>
      <c r="J388" s="225">
        <f>ROUND(I388*H388,2)</f>
        <v>0</v>
      </c>
      <c r="K388" s="221" t="s">
        <v>213</v>
      </c>
      <c r="L388" s="44"/>
      <c r="M388" s="226" t="s">
        <v>19</v>
      </c>
      <c r="N388" s="227" t="s">
        <v>45</v>
      </c>
      <c r="O388" s="84"/>
      <c r="P388" s="228">
        <f>O388*H388</f>
        <v>0</v>
      </c>
      <c r="Q388" s="228">
        <v>0</v>
      </c>
      <c r="R388" s="228">
        <f>Q388*H388</f>
        <v>0</v>
      </c>
      <c r="S388" s="228">
        <v>0</v>
      </c>
      <c r="T388" s="229">
        <f>S388*H388</f>
        <v>0</v>
      </c>
      <c r="U388" s="38"/>
      <c r="V388" s="38"/>
      <c r="W388" s="38"/>
      <c r="X388" s="38"/>
      <c r="Y388" s="38"/>
      <c r="Z388" s="38"/>
      <c r="AA388" s="38"/>
      <c r="AB388" s="38"/>
      <c r="AC388" s="38"/>
      <c r="AD388" s="38"/>
      <c r="AE388" s="38"/>
      <c r="AR388" s="230" t="s">
        <v>236</v>
      </c>
      <c r="AT388" s="230" t="s">
        <v>159</v>
      </c>
      <c r="AU388" s="230" t="s">
        <v>82</v>
      </c>
      <c r="AY388" s="17" t="s">
        <v>158</v>
      </c>
      <c r="BE388" s="231">
        <f>IF(N388="základní",J388,0)</f>
        <v>0</v>
      </c>
      <c r="BF388" s="231">
        <f>IF(N388="snížená",J388,0)</f>
        <v>0</v>
      </c>
      <c r="BG388" s="231">
        <f>IF(N388="zákl. přenesená",J388,0)</f>
        <v>0</v>
      </c>
      <c r="BH388" s="231">
        <f>IF(N388="sníž. přenesená",J388,0)</f>
        <v>0</v>
      </c>
      <c r="BI388" s="231">
        <f>IF(N388="nulová",J388,0)</f>
        <v>0</v>
      </c>
      <c r="BJ388" s="17" t="s">
        <v>82</v>
      </c>
      <c r="BK388" s="231">
        <f>ROUND(I388*H388,2)</f>
        <v>0</v>
      </c>
      <c r="BL388" s="17" t="s">
        <v>236</v>
      </c>
      <c r="BM388" s="230" t="s">
        <v>621</v>
      </c>
    </row>
    <row r="389" spans="1:47" s="2" customFormat="1" ht="12">
      <c r="A389" s="38"/>
      <c r="B389" s="39"/>
      <c r="C389" s="40"/>
      <c r="D389" s="232" t="s">
        <v>165</v>
      </c>
      <c r="E389" s="40"/>
      <c r="F389" s="233" t="s">
        <v>622</v>
      </c>
      <c r="G389" s="40"/>
      <c r="H389" s="40"/>
      <c r="I389" s="136"/>
      <c r="J389" s="40"/>
      <c r="K389" s="40"/>
      <c r="L389" s="44"/>
      <c r="M389" s="234"/>
      <c r="N389" s="235"/>
      <c r="O389" s="84"/>
      <c r="P389" s="84"/>
      <c r="Q389" s="84"/>
      <c r="R389" s="84"/>
      <c r="S389" s="84"/>
      <c r="T389" s="85"/>
      <c r="U389" s="38"/>
      <c r="V389" s="38"/>
      <c r="W389" s="38"/>
      <c r="X389" s="38"/>
      <c r="Y389" s="38"/>
      <c r="Z389" s="38"/>
      <c r="AA389" s="38"/>
      <c r="AB389" s="38"/>
      <c r="AC389" s="38"/>
      <c r="AD389" s="38"/>
      <c r="AE389" s="38"/>
      <c r="AT389" s="17" t="s">
        <v>165</v>
      </c>
      <c r="AU389" s="17" t="s">
        <v>82</v>
      </c>
    </row>
    <row r="390" spans="1:65" s="2" customFormat="1" ht="21.75" customHeight="1">
      <c r="A390" s="38"/>
      <c r="B390" s="39"/>
      <c r="C390" s="259" t="s">
        <v>669</v>
      </c>
      <c r="D390" s="259" t="s">
        <v>199</v>
      </c>
      <c r="E390" s="260" t="s">
        <v>624</v>
      </c>
      <c r="F390" s="261" t="s">
        <v>625</v>
      </c>
      <c r="G390" s="262" t="s">
        <v>162</v>
      </c>
      <c r="H390" s="263">
        <v>23</v>
      </c>
      <c r="I390" s="264"/>
      <c r="J390" s="265">
        <f>ROUND(I390*H390,2)</f>
        <v>0</v>
      </c>
      <c r="K390" s="261" t="s">
        <v>19</v>
      </c>
      <c r="L390" s="266"/>
      <c r="M390" s="267" t="s">
        <v>19</v>
      </c>
      <c r="N390" s="268" t="s">
        <v>45</v>
      </c>
      <c r="O390" s="84"/>
      <c r="P390" s="228">
        <f>O390*H390</f>
        <v>0</v>
      </c>
      <c r="Q390" s="228">
        <v>0</v>
      </c>
      <c r="R390" s="228">
        <f>Q390*H390</f>
        <v>0</v>
      </c>
      <c r="S390" s="228">
        <v>0</v>
      </c>
      <c r="T390" s="229">
        <f>S390*H390</f>
        <v>0</v>
      </c>
      <c r="U390" s="38"/>
      <c r="V390" s="38"/>
      <c r="W390" s="38"/>
      <c r="X390" s="38"/>
      <c r="Y390" s="38"/>
      <c r="Z390" s="38"/>
      <c r="AA390" s="38"/>
      <c r="AB390" s="38"/>
      <c r="AC390" s="38"/>
      <c r="AD390" s="38"/>
      <c r="AE390" s="38"/>
      <c r="AR390" s="230" t="s">
        <v>241</v>
      </c>
      <c r="AT390" s="230" t="s">
        <v>199</v>
      </c>
      <c r="AU390" s="230" t="s">
        <v>82</v>
      </c>
      <c r="AY390" s="17" t="s">
        <v>158</v>
      </c>
      <c r="BE390" s="231">
        <f>IF(N390="základní",J390,0)</f>
        <v>0</v>
      </c>
      <c r="BF390" s="231">
        <f>IF(N390="snížená",J390,0)</f>
        <v>0</v>
      </c>
      <c r="BG390" s="231">
        <f>IF(N390="zákl. přenesená",J390,0)</f>
        <v>0</v>
      </c>
      <c r="BH390" s="231">
        <f>IF(N390="sníž. přenesená",J390,0)</f>
        <v>0</v>
      </c>
      <c r="BI390" s="231">
        <f>IF(N390="nulová",J390,0)</f>
        <v>0</v>
      </c>
      <c r="BJ390" s="17" t="s">
        <v>82</v>
      </c>
      <c r="BK390" s="231">
        <f>ROUND(I390*H390,2)</f>
        <v>0</v>
      </c>
      <c r="BL390" s="17" t="s">
        <v>236</v>
      </c>
      <c r="BM390" s="230" t="s">
        <v>626</v>
      </c>
    </row>
    <row r="391" spans="1:47" s="2" customFormat="1" ht="12">
      <c r="A391" s="38"/>
      <c r="B391" s="39"/>
      <c r="C391" s="40"/>
      <c r="D391" s="232" t="s">
        <v>165</v>
      </c>
      <c r="E391" s="40"/>
      <c r="F391" s="233" t="s">
        <v>625</v>
      </c>
      <c r="G391" s="40"/>
      <c r="H391" s="40"/>
      <c r="I391" s="136"/>
      <c r="J391" s="40"/>
      <c r="K391" s="40"/>
      <c r="L391" s="44"/>
      <c r="M391" s="234"/>
      <c r="N391" s="235"/>
      <c r="O391" s="84"/>
      <c r="P391" s="84"/>
      <c r="Q391" s="84"/>
      <c r="R391" s="84"/>
      <c r="S391" s="84"/>
      <c r="T391" s="85"/>
      <c r="U391" s="38"/>
      <c r="V391" s="38"/>
      <c r="W391" s="38"/>
      <c r="X391" s="38"/>
      <c r="Y391" s="38"/>
      <c r="Z391" s="38"/>
      <c r="AA391" s="38"/>
      <c r="AB391" s="38"/>
      <c r="AC391" s="38"/>
      <c r="AD391" s="38"/>
      <c r="AE391" s="38"/>
      <c r="AT391" s="17" t="s">
        <v>165</v>
      </c>
      <c r="AU391" s="17" t="s">
        <v>82</v>
      </c>
    </row>
    <row r="392" spans="1:51" s="13" customFormat="1" ht="12">
      <c r="A392" s="13"/>
      <c r="B392" s="236"/>
      <c r="C392" s="237"/>
      <c r="D392" s="232" t="s">
        <v>166</v>
      </c>
      <c r="E392" s="238" t="s">
        <v>19</v>
      </c>
      <c r="F392" s="239" t="s">
        <v>2099</v>
      </c>
      <c r="G392" s="237"/>
      <c r="H392" s="240">
        <v>20</v>
      </c>
      <c r="I392" s="241"/>
      <c r="J392" s="237"/>
      <c r="K392" s="237"/>
      <c r="L392" s="242"/>
      <c r="M392" s="243"/>
      <c r="N392" s="244"/>
      <c r="O392" s="244"/>
      <c r="P392" s="244"/>
      <c r="Q392" s="244"/>
      <c r="R392" s="244"/>
      <c r="S392" s="244"/>
      <c r="T392" s="245"/>
      <c r="U392" s="13"/>
      <c r="V392" s="13"/>
      <c r="W392" s="13"/>
      <c r="X392" s="13"/>
      <c r="Y392" s="13"/>
      <c r="Z392" s="13"/>
      <c r="AA392" s="13"/>
      <c r="AB392" s="13"/>
      <c r="AC392" s="13"/>
      <c r="AD392" s="13"/>
      <c r="AE392" s="13"/>
      <c r="AT392" s="246" t="s">
        <v>166</v>
      </c>
      <c r="AU392" s="246" t="s">
        <v>82</v>
      </c>
      <c r="AV392" s="13" t="s">
        <v>85</v>
      </c>
      <c r="AW392" s="13" t="s">
        <v>34</v>
      </c>
      <c r="AX392" s="13" t="s">
        <v>82</v>
      </c>
      <c r="AY392" s="246" t="s">
        <v>158</v>
      </c>
    </row>
    <row r="393" spans="1:51" s="13" customFormat="1" ht="12">
      <c r="A393" s="13"/>
      <c r="B393" s="236"/>
      <c r="C393" s="237"/>
      <c r="D393" s="232" t="s">
        <v>166</v>
      </c>
      <c r="E393" s="237"/>
      <c r="F393" s="239" t="s">
        <v>1557</v>
      </c>
      <c r="G393" s="237"/>
      <c r="H393" s="240">
        <v>23</v>
      </c>
      <c r="I393" s="241"/>
      <c r="J393" s="237"/>
      <c r="K393" s="237"/>
      <c r="L393" s="242"/>
      <c r="M393" s="243"/>
      <c r="N393" s="244"/>
      <c r="O393" s="244"/>
      <c r="P393" s="244"/>
      <c r="Q393" s="244"/>
      <c r="R393" s="244"/>
      <c r="S393" s="244"/>
      <c r="T393" s="245"/>
      <c r="U393" s="13"/>
      <c r="V393" s="13"/>
      <c r="W393" s="13"/>
      <c r="X393" s="13"/>
      <c r="Y393" s="13"/>
      <c r="Z393" s="13"/>
      <c r="AA393" s="13"/>
      <c r="AB393" s="13"/>
      <c r="AC393" s="13"/>
      <c r="AD393" s="13"/>
      <c r="AE393" s="13"/>
      <c r="AT393" s="246" t="s">
        <v>166</v>
      </c>
      <c r="AU393" s="246" t="s">
        <v>82</v>
      </c>
      <c r="AV393" s="13" t="s">
        <v>85</v>
      </c>
      <c r="AW393" s="13" t="s">
        <v>4</v>
      </c>
      <c r="AX393" s="13" t="s">
        <v>82</v>
      </c>
      <c r="AY393" s="246" t="s">
        <v>158</v>
      </c>
    </row>
    <row r="394" spans="1:65" s="2" customFormat="1" ht="21.75" customHeight="1">
      <c r="A394" s="38"/>
      <c r="B394" s="39"/>
      <c r="C394" s="219" t="s">
        <v>675</v>
      </c>
      <c r="D394" s="219" t="s">
        <v>159</v>
      </c>
      <c r="E394" s="220" t="s">
        <v>630</v>
      </c>
      <c r="F394" s="221" t="s">
        <v>631</v>
      </c>
      <c r="G394" s="222" t="s">
        <v>202</v>
      </c>
      <c r="H394" s="223">
        <v>129</v>
      </c>
      <c r="I394" s="224"/>
      <c r="J394" s="225">
        <f>ROUND(I394*H394,2)</f>
        <v>0</v>
      </c>
      <c r="K394" s="221" t="s">
        <v>19</v>
      </c>
      <c r="L394" s="44"/>
      <c r="M394" s="226" t="s">
        <v>19</v>
      </c>
      <c r="N394" s="227" t="s">
        <v>45</v>
      </c>
      <c r="O394" s="84"/>
      <c r="P394" s="228">
        <f>O394*H394</f>
        <v>0</v>
      </c>
      <c r="Q394" s="228">
        <v>0</v>
      </c>
      <c r="R394" s="228">
        <f>Q394*H394</f>
        <v>0</v>
      </c>
      <c r="S394" s="228">
        <v>0</v>
      </c>
      <c r="T394" s="229">
        <f>S394*H394</f>
        <v>0</v>
      </c>
      <c r="U394" s="38"/>
      <c r="V394" s="38"/>
      <c r="W394" s="38"/>
      <c r="X394" s="38"/>
      <c r="Y394" s="38"/>
      <c r="Z394" s="38"/>
      <c r="AA394" s="38"/>
      <c r="AB394" s="38"/>
      <c r="AC394" s="38"/>
      <c r="AD394" s="38"/>
      <c r="AE394" s="38"/>
      <c r="AR394" s="230" t="s">
        <v>236</v>
      </c>
      <c r="AT394" s="230" t="s">
        <v>159</v>
      </c>
      <c r="AU394" s="230" t="s">
        <v>82</v>
      </c>
      <c r="AY394" s="17" t="s">
        <v>158</v>
      </c>
      <c r="BE394" s="231">
        <f>IF(N394="základní",J394,0)</f>
        <v>0</v>
      </c>
      <c r="BF394" s="231">
        <f>IF(N394="snížená",J394,0)</f>
        <v>0</v>
      </c>
      <c r="BG394" s="231">
        <f>IF(N394="zákl. přenesená",J394,0)</f>
        <v>0</v>
      </c>
      <c r="BH394" s="231">
        <f>IF(N394="sníž. přenesená",J394,0)</f>
        <v>0</v>
      </c>
      <c r="BI394" s="231">
        <f>IF(N394="nulová",J394,0)</f>
        <v>0</v>
      </c>
      <c r="BJ394" s="17" t="s">
        <v>82</v>
      </c>
      <c r="BK394" s="231">
        <f>ROUND(I394*H394,2)</f>
        <v>0</v>
      </c>
      <c r="BL394" s="17" t="s">
        <v>236</v>
      </c>
      <c r="BM394" s="230" t="s">
        <v>632</v>
      </c>
    </row>
    <row r="395" spans="1:47" s="2" customFormat="1" ht="12">
      <c r="A395" s="38"/>
      <c r="B395" s="39"/>
      <c r="C395" s="40"/>
      <c r="D395" s="232" t="s">
        <v>165</v>
      </c>
      <c r="E395" s="40"/>
      <c r="F395" s="233" t="s">
        <v>631</v>
      </c>
      <c r="G395" s="40"/>
      <c r="H395" s="40"/>
      <c r="I395" s="136"/>
      <c r="J395" s="40"/>
      <c r="K395" s="40"/>
      <c r="L395" s="44"/>
      <c r="M395" s="234"/>
      <c r="N395" s="235"/>
      <c r="O395" s="84"/>
      <c r="P395" s="84"/>
      <c r="Q395" s="84"/>
      <c r="R395" s="84"/>
      <c r="S395" s="84"/>
      <c r="T395" s="85"/>
      <c r="U395" s="38"/>
      <c r="V395" s="38"/>
      <c r="W395" s="38"/>
      <c r="X395" s="38"/>
      <c r="Y395" s="38"/>
      <c r="Z395" s="38"/>
      <c r="AA395" s="38"/>
      <c r="AB395" s="38"/>
      <c r="AC395" s="38"/>
      <c r="AD395" s="38"/>
      <c r="AE395" s="38"/>
      <c r="AT395" s="17" t="s">
        <v>165</v>
      </c>
      <c r="AU395" s="17" t="s">
        <v>82</v>
      </c>
    </row>
    <row r="396" spans="1:47" s="2" customFormat="1" ht="12">
      <c r="A396" s="38"/>
      <c r="B396" s="39"/>
      <c r="C396" s="40"/>
      <c r="D396" s="232" t="s">
        <v>181</v>
      </c>
      <c r="E396" s="40"/>
      <c r="F396" s="258" t="s">
        <v>633</v>
      </c>
      <c r="G396" s="40"/>
      <c r="H396" s="40"/>
      <c r="I396" s="136"/>
      <c r="J396" s="40"/>
      <c r="K396" s="40"/>
      <c r="L396" s="44"/>
      <c r="M396" s="234"/>
      <c r="N396" s="235"/>
      <c r="O396" s="84"/>
      <c r="P396" s="84"/>
      <c r="Q396" s="84"/>
      <c r="R396" s="84"/>
      <c r="S396" s="84"/>
      <c r="T396" s="85"/>
      <c r="U396" s="38"/>
      <c r="V396" s="38"/>
      <c r="W396" s="38"/>
      <c r="X396" s="38"/>
      <c r="Y396" s="38"/>
      <c r="Z396" s="38"/>
      <c r="AA396" s="38"/>
      <c r="AB396" s="38"/>
      <c r="AC396" s="38"/>
      <c r="AD396" s="38"/>
      <c r="AE396" s="38"/>
      <c r="AT396" s="17" t="s">
        <v>181</v>
      </c>
      <c r="AU396" s="17" t="s">
        <v>82</v>
      </c>
    </row>
    <row r="397" spans="1:51" s="13" customFormat="1" ht="12">
      <c r="A397" s="13"/>
      <c r="B397" s="236"/>
      <c r="C397" s="237"/>
      <c r="D397" s="232" t="s">
        <v>166</v>
      </c>
      <c r="E397" s="238" t="s">
        <v>19</v>
      </c>
      <c r="F397" s="239" t="s">
        <v>2100</v>
      </c>
      <c r="G397" s="237"/>
      <c r="H397" s="240">
        <v>129</v>
      </c>
      <c r="I397" s="241"/>
      <c r="J397" s="237"/>
      <c r="K397" s="237"/>
      <c r="L397" s="242"/>
      <c r="M397" s="243"/>
      <c r="N397" s="244"/>
      <c r="O397" s="244"/>
      <c r="P397" s="244"/>
      <c r="Q397" s="244"/>
      <c r="R397" s="244"/>
      <c r="S397" s="244"/>
      <c r="T397" s="245"/>
      <c r="U397" s="13"/>
      <c r="V397" s="13"/>
      <c r="W397" s="13"/>
      <c r="X397" s="13"/>
      <c r="Y397" s="13"/>
      <c r="Z397" s="13"/>
      <c r="AA397" s="13"/>
      <c r="AB397" s="13"/>
      <c r="AC397" s="13"/>
      <c r="AD397" s="13"/>
      <c r="AE397" s="13"/>
      <c r="AT397" s="246" t="s">
        <v>166</v>
      </c>
      <c r="AU397" s="246" t="s">
        <v>82</v>
      </c>
      <c r="AV397" s="13" t="s">
        <v>85</v>
      </c>
      <c r="AW397" s="13" t="s">
        <v>34</v>
      </c>
      <c r="AX397" s="13" t="s">
        <v>82</v>
      </c>
      <c r="AY397" s="246" t="s">
        <v>158</v>
      </c>
    </row>
    <row r="398" spans="1:65" s="2" customFormat="1" ht="21.75" customHeight="1">
      <c r="A398" s="38"/>
      <c r="B398" s="39"/>
      <c r="C398" s="219" t="s">
        <v>679</v>
      </c>
      <c r="D398" s="219" t="s">
        <v>159</v>
      </c>
      <c r="E398" s="220" t="s">
        <v>636</v>
      </c>
      <c r="F398" s="221" t="s">
        <v>637</v>
      </c>
      <c r="G398" s="222" t="s">
        <v>202</v>
      </c>
      <c r="H398" s="223">
        <v>18</v>
      </c>
      <c r="I398" s="224"/>
      <c r="J398" s="225">
        <f>ROUND(I398*H398,2)</f>
        <v>0</v>
      </c>
      <c r="K398" s="221" t="s">
        <v>19</v>
      </c>
      <c r="L398" s="44"/>
      <c r="M398" s="226" t="s">
        <v>19</v>
      </c>
      <c r="N398" s="227" t="s">
        <v>45</v>
      </c>
      <c r="O398" s="84"/>
      <c r="P398" s="228">
        <f>O398*H398</f>
        <v>0</v>
      </c>
      <c r="Q398" s="228">
        <v>0</v>
      </c>
      <c r="R398" s="228">
        <f>Q398*H398</f>
        <v>0</v>
      </c>
      <c r="S398" s="228">
        <v>0</v>
      </c>
      <c r="T398" s="229">
        <f>S398*H398</f>
        <v>0</v>
      </c>
      <c r="U398" s="38"/>
      <c r="V398" s="38"/>
      <c r="W398" s="38"/>
      <c r="X398" s="38"/>
      <c r="Y398" s="38"/>
      <c r="Z398" s="38"/>
      <c r="AA398" s="38"/>
      <c r="AB398" s="38"/>
      <c r="AC398" s="38"/>
      <c r="AD398" s="38"/>
      <c r="AE398" s="38"/>
      <c r="AR398" s="230" t="s">
        <v>236</v>
      </c>
      <c r="AT398" s="230" t="s">
        <v>159</v>
      </c>
      <c r="AU398" s="230" t="s">
        <v>82</v>
      </c>
      <c r="AY398" s="17" t="s">
        <v>158</v>
      </c>
      <c r="BE398" s="231">
        <f>IF(N398="základní",J398,0)</f>
        <v>0</v>
      </c>
      <c r="BF398" s="231">
        <f>IF(N398="snížená",J398,0)</f>
        <v>0</v>
      </c>
      <c r="BG398" s="231">
        <f>IF(N398="zákl. přenesená",J398,0)</f>
        <v>0</v>
      </c>
      <c r="BH398" s="231">
        <f>IF(N398="sníž. přenesená",J398,0)</f>
        <v>0</v>
      </c>
      <c r="BI398" s="231">
        <f>IF(N398="nulová",J398,0)</f>
        <v>0</v>
      </c>
      <c r="BJ398" s="17" t="s">
        <v>82</v>
      </c>
      <c r="BK398" s="231">
        <f>ROUND(I398*H398,2)</f>
        <v>0</v>
      </c>
      <c r="BL398" s="17" t="s">
        <v>236</v>
      </c>
      <c r="BM398" s="230" t="s">
        <v>638</v>
      </c>
    </row>
    <row r="399" spans="1:47" s="2" customFormat="1" ht="12">
      <c r="A399" s="38"/>
      <c r="B399" s="39"/>
      <c r="C399" s="40"/>
      <c r="D399" s="232" t="s">
        <v>165</v>
      </c>
      <c r="E399" s="40"/>
      <c r="F399" s="233" t="s">
        <v>637</v>
      </c>
      <c r="G399" s="40"/>
      <c r="H399" s="40"/>
      <c r="I399" s="136"/>
      <c r="J399" s="40"/>
      <c r="K399" s="40"/>
      <c r="L399" s="44"/>
      <c r="M399" s="234"/>
      <c r="N399" s="235"/>
      <c r="O399" s="84"/>
      <c r="P399" s="84"/>
      <c r="Q399" s="84"/>
      <c r="R399" s="84"/>
      <c r="S399" s="84"/>
      <c r="T399" s="85"/>
      <c r="U399" s="38"/>
      <c r="V399" s="38"/>
      <c r="W399" s="38"/>
      <c r="X399" s="38"/>
      <c r="Y399" s="38"/>
      <c r="Z399" s="38"/>
      <c r="AA399" s="38"/>
      <c r="AB399" s="38"/>
      <c r="AC399" s="38"/>
      <c r="AD399" s="38"/>
      <c r="AE399" s="38"/>
      <c r="AT399" s="17" t="s">
        <v>165</v>
      </c>
      <c r="AU399" s="17" t="s">
        <v>82</v>
      </c>
    </row>
    <row r="400" spans="1:65" s="2" customFormat="1" ht="21.75" customHeight="1">
      <c r="A400" s="38"/>
      <c r="B400" s="39"/>
      <c r="C400" s="219" t="s">
        <v>685</v>
      </c>
      <c r="D400" s="219" t="s">
        <v>159</v>
      </c>
      <c r="E400" s="220" t="s">
        <v>640</v>
      </c>
      <c r="F400" s="221" t="s">
        <v>641</v>
      </c>
      <c r="G400" s="222" t="s">
        <v>202</v>
      </c>
      <c r="H400" s="223">
        <v>18</v>
      </c>
      <c r="I400" s="224"/>
      <c r="J400" s="225">
        <f>ROUND(I400*H400,2)</f>
        <v>0</v>
      </c>
      <c r="K400" s="221" t="s">
        <v>213</v>
      </c>
      <c r="L400" s="44"/>
      <c r="M400" s="226" t="s">
        <v>19</v>
      </c>
      <c r="N400" s="227" t="s">
        <v>45</v>
      </c>
      <c r="O400" s="84"/>
      <c r="P400" s="228">
        <f>O400*H400</f>
        <v>0</v>
      </c>
      <c r="Q400" s="228">
        <v>0</v>
      </c>
      <c r="R400" s="228">
        <f>Q400*H400</f>
        <v>0</v>
      </c>
      <c r="S400" s="228">
        <v>0</v>
      </c>
      <c r="T400" s="229">
        <f>S400*H400</f>
        <v>0</v>
      </c>
      <c r="U400" s="38"/>
      <c r="V400" s="38"/>
      <c r="W400" s="38"/>
      <c r="X400" s="38"/>
      <c r="Y400" s="38"/>
      <c r="Z400" s="38"/>
      <c r="AA400" s="38"/>
      <c r="AB400" s="38"/>
      <c r="AC400" s="38"/>
      <c r="AD400" s="38"/>
      <c r="AE400" s="38"/>
      <c r="AR400" s="230" t="s">
        <v>236</v>
      </c>
      <c r="AT400" s="230" t="s">
        <v>159</v>
      </c>
      <c r="AU400" s="230" t="s">
        <v>82</v>
      </c>
      <c r="AY400" s="17" t="s">
        <v>158</v>
      </c>
      <c r="BE400" s="231">
        <f>IF(N400="základní",J400,0)</f>
        <v>0</v>
      </c>
      <c r="BF400" s="231">
        <f>IF(N400="snížená",J400,0)</f>
        <v>0</v>
      </c>
      <c r="BG400" s="231">
        <f>IF(N400="zákl. přenesená",J400,0)</f>
        <v>0</v>
      </c>
      <c r="BH400" s="231">
        <f>IF(N400="sníž. přenesená",J400,0)</f>
        <v>0</v>
      </c>
      <c r="BI400" s="231">
        <f>IF(N400="nulová",J400,0)</f>
        <v>0</v>
      </c>
      <c r="BJ400" s="17" t="s">
        <v>82</v>
      </c>
      <c r="BK400" s="231">
        <f>ROUND(I400*H400,2)</f>
        <v>0</v>
      </c>
      <c r="BL400" s="17" t="s">
        <v>236</v>
      </c>
      <c r="BM400" s="230" t="s">
        <v>642</v>
      </c>
    </row>
    <row r="401" spans="1:47" s="2" customFormat="1" ht="12">
      <c r="A401" s="38"/>
      <c r="B401" s="39"/>
      <c r="C401" s="40"/>
      <c r="D401" s="232" t="s">
        <v>165</v>
      </c>
      <c r="E401" s="40"/>
      <c r="F401" s="233" t="s">
        <v>643</v>
      </c>
      <c r="G401" s="40"/>
      <c r="H401" s="40"/>
      <c r="I401" s="136"/>
      <c r="J401" s="40"/>
      <c r="K401" s="40"/>
      <c r="L401" s="44"/>
      <c r="M401" s="234"/>
      <c r="N401" s="235"/>
      <c r="O401" s="84"/>
      <c r="P401" s="84"/>
      <c r="Q401" s="84"/>
      <c r="R401" s="84"/>
      <c r="S401" s="84"/>
      <c r="T401" s="85"/>
      <c r="U401" s="38"/>
      <c r="V401" s="38"/>
      <c r="W401" s="38"/>
      <c r="X401" s="38"/>
      <c r="Y401" s="38"/>
      <c r="Z401" s="38"/>
      <c r="AA401" s="38"/>
      <c r="AB401" s="38"/>
      <c r="AC401" s="38"/>
      <c r="AD401" s="38"/>
      <c r="AE401" s="38"/>
      <c r="AT401" s="17" t="s">
        <v>165</v>
      </c>
      <c r="AU401" s="17" t="s">
        <v>82</v>
      </c>
    </row>
    <row r="402" spans="1:51" s="13" customFormat="1" ht="12">
      <c r="A402" s="13"/>
      <c r="B402" s="236"/>
      <c r="C402" s="237"/>
      <c r="D402" s="232" t="s">
        <v>166</v>
      </c>
      <c r="E402" s="238" t="s">
        <v>19</v>
      </c>
      <c r="F402" s="239" t="s">
        <v>2101</v>
      </c>
      <c r="G402" s="237"/>
      <c r="H402" s="240">
        <v>18</v>
      </c>
      <c r="I402" s="241"/>
      <c r="J402" s="237"/>
      <c r="K402" s="237"/>
      <c r="L402" s="242"/>
      <c r="M402" s="243"/>
      <c r="N402" s="244"/>
      <c r="O402" s="244"/>
      <c r="P402" s="244"/>
      <c r="Q402" s="244"/>
      <c r="R402" s="244"/>
      <c r="S402" s="244"/>
      <c r="T402" s="245"/>
      <c r="U402" s="13"/>
      <c r="V402" s="13"/>
      <c r="W402" s="13"/>
      <c r="X402" s="13"/>
      <c r="Y402" s="13"/>
      <c r="Z402" s="13"/>
      <c r="AA402" s="13"/>
      <c r="AB402" s="13"/>
      <c r="AC402" s="13"/>
      <c r="AD402" s="13"/>
      <c r="AE402" s="13"/>
      <c r="AT402" s="246" t="s">
        <v>166</v>
      </c>
      <c r="AU402" s="246" t="s">
        <v>82</v>
      </c>
      <c r="AV402" s="13" t="s">
        <v>85</v>
      </c>
      <c r="AW402" s="13" t="s">
        <v>34</v>
      </c>
      <c r="AX402" s="13" t="s">
        <v>82</v>
      </c>
      <c r="AY402" s="246" t="s">
        <v>158</v>
      </c>
    </row>
    <row r="403" spans="1:65" s="2" customFormat="1" ht="21.75" customHeight="1">
      <c r="A403" s="38"/>
      <c r="B403" s="39"/>
      <c r="C403" s="219" t="s">
        <v>689</v>
      </c>
      <c r="D403" s="219" t="s">
        <v>159</v>
      </c>
      <c r="E403" s="220" t="s">
        <v>646</v>
      </c>
      <c r="F403" s="221" t="s">
        <v>647</v>
      </c>
      <c r="G403" s="222" t="s">
        <v>202</v>
      </c>
      <c r="H403" s="223">
        <v>24</v>
      </c>
      <c r="I403" s="224"/>
      <c r="J403" s="225">
        <f>ROUND(I403*H403,2)</f>
        <v>0</v>
      </c>
      <c r="K403" s="221" t="s">
        <v>19</v>
      </c>
      <c r="L403" s="44"/>
      <c r="M403" s="226" t="s">
        <v>19</v>
      </c>
      <c r="N403" s="227" t="s">
        <v>45</v>
      </c>
      <c r="O403" s="84"/>
      <c r="P403" s="228">
        <f>O403*H403</f>
        <v>0</v>
      </c>
      <c r="Q403" s="228">
        <v>0</v>
      </c>
      <c r="R403" s="228">
        <f>Q403*H403</f>
        <v>0</v>
      </c>
      <c r="S403" s="228">
        <v>0</v>
      </c>
      <c r="T403" s="229">
        <f>S403*H403</f>
        <v>0</v>
      </c>
      <c r="U403" s="38"/>
      <c r="V403" s="38"/>
      <c r="W403" s="38"/>
      <c r="X403" s="38"/>
      <c r="Y403" s="38"/>
      <c r="Z403" s="38"/>
      <c r="AA403" s="38"/>
      <c r="AB403" s="38"/>
      <c r="AC403" s="38"/>
      <c r="AD403" s="38"/>
      <c r="AE403" s="38"/>
      <c r="AR403" s="230" t="s">
        <v>236</v>
      </c>
      <c r="AT403" s="230" t="s">
        <v>159</v>
      </c>
      <c r="AU403" s="230" t="s">
        <v>82</v>
      </c>
      <c r="AY403" s="17" t="s">
        <v>158</v>
      </c>
      <c r="BE403" s="231">
        <f>IF(N403="základní",J403,0)</f>
        <v>0</v>
      </c>
      <c r="BF403" s="231">
        <f>IF(N403="snížená",J403,0)</f>
        <v>0</v>
      </c>
      <c r="BG403" s="231">
        <f>IF(N403="zákl. přenesená",J403,0)</f>
        <v>0</v>
      </c>
      <c r="BH403" s="231">
        <f>IF(N403="sníž. přenesená",J403,0)</f>
        <v>0</v>
      </c>
      <c r="BI403" s="231">
        <f>IF(N403="nulová",J403,0)</f>
        <v>0</v>
      </c>
      <c r="BJ403" s="17" t="s">
        <v>82</v>
      </c>
      <c r="BK403" s="231">
        <f>ROUND(I403*H403,2)</f>
        <v>0</v>
      </c>
      <c r="BL403" s="17" t="s">
        <v>236</v>
      </c>
      <c r="BM403" s="230" t="s">
        <v>648</v>
      </c>
    </row>
    <row r="404" spans="1:47" s="2" customFormat="1" ht="12">
      <c r="A404" s="38"/>
      <c r="B404" s="39"/>
      <c r="C404" s="40"/>
      <c r="D404" s="232" t="s">
        <v>165</v>
      </c>
      <c r="E404" s="40"/>
      <c r="F404" s="233" t="s">
        <v>647</v>
      </c>
      <c r="G404" s="40"/>
      <c r="H404" s="40"/>
      <c r="I404" s="136"/>
      <c r="J404" s="40"/>
      <c r="K404" s="40"/>
      <c r="L404" s="44"/>
      <c r="M404" s="234"/>
      <c r="N404" s="235"/>
      <c r="O404" s="84"/>
      <c r="P404" s="84"/>
      <c r="Q404" s="84"/>
      <c r="R404" s="84"/>
      <c r="S404" s="84"/>
      <c r="T404" s="85"/>
      <c r="U404" s="38"/>
      <c r="V404" s="38"/>
      <c r="W404" s="38"/>
      <c r="X404" s="38"/>
      <c r="Y404" s="38"/>
      <c r="Z404" s="38"/>
      <c r="AA404" s="38"/>
      <c r="AB404" s="38"/>
      <c r="AC404" s="38"/>
      <c r="AD404" s="38"/>
      <c r="AE404" s="38"/>
      <c r="AT404" s="17" t="s">
        <v>165</v>
      </c>
      <c r="AU404" s="17" t="s">
        <v>82</v>
      </c>
    </row>
    <row r="405" spans="1:65" s="2" customFormat="1" ht="21.75" customHeight="1">
      <c r="A405" s="38"/>
      <c r="B405" s="39"/>
      <c r="C405" s="219" t="s">
        <v>693</v>
      </c>
      <c r="D405" s="219" t="s">
        <v>159</v>
      </c>
      <c r="E405" s="220" t="s">
        <v>650</v>
      </c>
      <c r="F405" s="221" t="s">
        <v>651</v>
      </c>
      <c r="G405" s="222" t="s">
        <v>202</v>
      </c>
      <c r="H405" s="223">
        <v>24</v>
      </c>
      <c r="I405" s="224"/>
      <c r="J405" s="225">
        <f>ROUND(I405*H405,2)</f>
        <v>0</v>
      </c>
      <c r="K405" s="221" t="s">
        <v>213</v>
      </c>
      <c r="L405" s="44"/>
      <c r="M405" s="226" t="s">
        <v>19</v>
      </c>
      <c r="N405" s="227" t="s">
        <v>45</v>
      </c>
      <c r="O405" s="84"/>
      <c r="P405" s="228">
        <f>O405*H405</f>
        <v>0</v>
      </c>
      <c r="Q405" s="228">
        <v>0</v>
      </c>
      <c r="R405" s="228">
        <f>Q405*H405</f>
        <v>0</v>
      </c>
      <c r="S405" s="228">
        <v>0</v>
      </c>
      <c r="T405" s="229">
        <f>S405*H405</f>
        <v>0</v>
      </c>
      <c r="U405" s="38"/>
      <c r="V405" s="38"/>
      <c r="W405" s="38"/>
      <c r="X405" s="38"/>
      <c r="Y405" s="38"/>
      <c r="Z405" s="38"/>
      <c r="AA405" s="38"/>
      <c r="AB405" s="38"/>
      <c r="AC405" s="38"/>
      <c r="AD405" s="38"/>
      <c r="AE405" s="38"/>
      <c r="AR405" s="230" t="s">
        <v>236</v>
      </c>
      <c r="AT405" s="230" t="s">
        <v>159</v>
      </c>
      <c r="AU405" s="230" t="s">
        <v>82</v>
      </c>
      <c r="AY405" s="17" t="s">
        <v>158</v>
      </c>
      <c r="BE405" s="231">
        <f>IF(N405="základní",J405,0)</f>
        <v>0</v>
      </c>
      <c r="BF405" s="231">
        <f>IF(N405="snížená",J405,0)</f>
        <v>0</v>
      </c>
      <c r="BG405" s="231">
        <f>IF(N405="zákl. přenesená",J405,0)</f>
        <v>0</v>
      </c>
      <c r="BH405" s="231">
        <f>IF(N405="sníž. přenesená",J405,0)</f>
        <v>0</v>
      </c>
      <c r="BI405" s="231">
        <f>IF(N405="nulová",J405,0)</f>
        <v>0</v>
      </c>
      <c r="BJ405" s="17" t="s">
        <v>82</v>
      </c>
      <c r="BK405" s="231">
        <f>ROUND(I405*H405,2)</f>
        <v>0</v>
      </c>
      <c r="BL405" s="17" t="s">
        <v>236</v>
      </c>
      <c r="BM405" s="230" t="s">
        <v>652</v>
      </c>
    </row>
    <row r="406" spans="1:47" s="2" customFormat="1" ht="12">
      <c r="A406" s="38"/>
      <c r="B406" s="39"/>
      <c r="C406" s="40"/>
      <c r="D406" s="232" t="s">
        <v>165</v>
      </c>
      <c r="E406" s="40"/>
      <c r="F406" s="233" t="s">
        <v>653</v>
      </c>
      <c r="G406" s="40"/>
      <c r="H406" s="40"/>
      <c r="I406" s="136"/>
      <c r="J406" s="40"/>
      <c r="K406" s="40"/>
      <c r="L406" s="44"/>
      <c r="M406" s="234"/>
      <c r="N406" s="235"/>
      <c r="O406" s="84"/>
      <c r="P406" s="84"/>
      <c r="Q406" s="84"/>
      <c r="R406" s="84"/>
      <c r="S406" s="84"/>
      <c r="T406" s="85"/>
      <c r="U406" s="38"/>
      <c r="V406" s="38"/>
      <c r="W406" s="38"/>
      <c r="X406" s="38"/>
      <c r="Y406" s="38"/>
      <c r="Z406" s="38"/>
      <c r="AA406" s="38"/>
      <c r="AB406" s="38"/>
      <c r="AC406" s="38"/>
      <c r="AD406" s="38"/>
      <c r="AE406" s="38"/>
      <c r="AT406" s="17" t="s">
        <v>165</v>
      </c>
      <c r="AU406" s="17" t="s">
        <v>82</v>
      </c>
    </row>
    <row r="407" spans="1:51" s="13" customFormat="1" ht="12">
      <c r="A407" s="13"/>
      <c r="B407" s="236"/>
      <c r="C407" s="237"/>
      <c r="D407" s="232" t="s">
        <v>166</v>
      </c>
      <c r="E407" s="238" t="s">
        <v>19</v>
      </c>
      <c r="F407" s="239" t="s">
        <v>2102</v>
      </c>
      <c r="G407" s="237"/>
      <c r="H407" s="240">
        <v>24</v>
      </c>
      <c r="I407" s="241"/>
      <c r="J407" s="237"/>
      <c r="K407" s="237"/>
      <c r="L407" s="242"/>
      <c r="M407" s="243"/>
      <c r="N407" s="244"/>
      <c r="O407" s="244"/>
      <c r="P407" s="244"/>
      <c r="Q407" s="244"/>
      <c r="R407" s="244"/>
      <c r="S407" s="244"/>
      <c r="T407" s="245"/>
      <c r="U407" s="13"/>
      <c r="V407" s="13"/>
      <c r="W407" s="13"/>
      <c r="X407" s="13"/>
      <c r="Y407" s="13"/>
      <c r="Z407" s="13"/>
      <c r="AA407" s="13"/>
      <c r="AB407" s="13"/>
      <c r="AC407" s="13"/>
      <c r="AD407" s="13"/>
      <c r="AE407" s="13"/>
      <c r="AT407" s="246" t="s">
        <v>166</v>
      </c>
      <c r="AU407" s="246" t="s">
        <v>82</v>
      </c>
      <c r="AV407" s="13" t="s">
        <v>85</v>
      </c>
      <c r="AW407" s="13" t="s">
        <v>34</v>
      </c>
      <c r="AX407" s="13" t="s">
        <v>82</v>
      </c>
      <c r="AY407" s="246" t="s">
        <v>158</v>
      </c>
    </row>
    <row r="408" spans="1:65" s="2" customFormat="1" ht="21.75" customHeight="1">
      <c r="A408" s="38"/>
      <c r="B408" s="39"/>
      <c r="C408" s="219" t="s">
        <v>698</v>
      </c>
      <c r="D408" s="219" t="s">
        <v>159</v>
      </c>
      <c r="E408" s="220" t="s">
        <v>656</v>
      </c>
      <c r="F408" s="221" t="s">
        <v>657</v>
      </c>
      <c r="G408" s="222" t="s">
        <v>202</v>
      </c>
      <c r="H408" s="223">
        <v>8</v>
      </c>
      <c r="I408" s="224"/>
      <c r="J408" s="225">
        <f>ROUND(I408*H408,2)</f>
        <v>0</v>
      </c>
      <c r="K408" s="221" t="s">
        <v>19</v>
      </c>
      <c r="L408" s="44"/>
      <c r="M408" s="226" t="s">
        <v>19</v>
      </c>
      <c r="N408" s="227" t="s">
        <v>45</v>
      </c>
      <c r="O408" s="84"/>
      <c r="P408" s="228">
        <f>O408*H408</f>
        <v>0</v>
      </c>
      <c r="Q408" s="228">
        <v>0</v>
      </c>
      <c r="R408" s="228">
        <f>Q408*H408</f>
        <v>0</v>
      </c>
      <c r="S408" s="228">
        <v>0</v>
      </c>
      <c r="T408" s="229">
        <f>S408*H408</f>
        <v>0</v>
      </c>
      <c r="U408" s="38"/>
      <c r="V408" s="38"/>
      <c r="W408" s="38"/>
      <c r="X408" s="38"/>
      <c r="Y408" s="38"/>
      <c r="Z408" s="38"/>
      <c r="AA408" s="38"/>
      <c r="AB408" s="38"/>
      <c r="AC408" s="38"/>
      <c r="AD408" s="38"/>
      <c r="AE408" s="38"/>
      <c r="AR408" s="230" t="s">
        <v>236</v>
      </c>
      <c r="AT408" s="230" t="s">
        <v>159</v>
      </c>
      <c r="AU408" s="230" t="s">
        <v>82</v>
      </c>
      <c r="AY408" s="17" t="s">
        <v>158</v>
      </c>
      <c r="BE408" s="231">
        <f>IF(N408="základní",J408,0)</f>
        <v>0</v>
      </c>
      <c r="BF408" s="231">
        <f>IF(N408="snížená",J408,0)</f>
        <v>0</v>
      </c>
      <c r="BG408" s="231">
        <f>IF(N408="zákl. přenesená",J408,0)</f>
        <v>0</v>
      </c>
      <c r="BH408" s="231">
        <f>IF(N408="sníž. přenesená",J408,0)</f>
        <v>0</v>
      </c>
      <c r="BI408" s="231">
        <f>IF(N408="nulová",J408,0)</f>
        <v>0</v>
      </c>
      <c r="BJ408" s="17" t="s">
        <v>82</v>
      </c>
      <c r="BK408" s="231">
        <f>ROUND(I408*H408,2)</f>
        <v>0</v>
      </c>
      <c r="BL408" s="17" t="s">
        <v>236</v>
      </c>
      <c r="BM408" s="230" t="s">
        <v>658</v>
      </c>
    </row>
    <row r="409" spans="1:47" s="2" customFormat="1" ht="12">
      <c r="A409" s="38"/>
      <c r="B409" s="39"/>
      <c r="C409" s="40"/>
      <c r="D409" s="232" t="s">
        <v>165</v>
      </c>
      <c r="E409" s="40"/>
      <c r="F409" s="233" t="s">
        <v>657</v>
      </c>
      <c r="G409" s="40"/>
      <c r="H409" s="40"/>
      <c r="I409" s="136"/>
      <c r="J409" s="40"/>
      <c r="K409" s="40"/>
      <c r="L409" s="44"/>
      <c r="M409" s="234"/>
      <c r="N409" s="235"/>
      <c r="O409" s="84"/>
      <c r="P409" s="84"/>
      <c r="Q409" s="84"/>
      <c r="R409" s="84"/>
      <c r="S409" s="84"/>
      <c r="T409" s="85"/>
      <c r="U409" s="38"/>
      <c r="V409" s="38"/>
      <c r="W409" s="38"/>
      <c r="X409" s="38"/>
      <c r="Y409" s="38"/>
      <c r="Z409" s="38"/>
      <c r="AA409" s="38"/>
      <c r="AB409" s="38"/>
      <c r="AC409" s="38"/>
      <c r="AD409" s="38"/>
      <c r="AE409" s="38"/>
      <c r="AT409" s="17" t="s">
        <v>165</v>
      </c>
      <c r="AU409" s="17" t="s">
        <v>82</v>
      </c>
    </row>
    <row r="410" spans="1:65" s="2" customFormat="1" ht="21.75" customHeight="1">
      <c r="A410" s="38"/>
      <c r="B410" s="39"/>
      <c r="C410" s="219" t="s">
        <v>703</v>
      </c>
      <c r="D410" s="219" t="s">
        <v>159</v>
      </c>
      <c r="E410" s="220" t="s">
        <v>660</v>
      </c>
      <c r="F410" s="221" t="s">
        <v>661</v>
      </c>
      <c r="G410" s="222" t="s">
        <v>202</v>
      </c>
      <c r="H410" s="223">
        <v>8</v>
      </c>
      <c r="I410" s="224"/>
      <c r="J410" s="225">
        <f>ROUND(I410*H410,2)</f>
        <v>0</v>
      </c>
      <c r="K410" s="221" t="s">
        <v>213</v>
      </c>
      <c r="L410" s="44"/>
      <c r="M410" s="226" t="s">
        <v>19</v>
      </c>
      <c r="N410" s="227" t="s">
        <v>45</v>
      </c>
      <c r="O410" s="84"/>
      <c r="P410" s="228">
        <f>O410*H410</f>
        <v>0</v>
      </c>
      <c r="Q410" s="228">
        <v>0</v>
      </c>
      <c r="R410" s="228">
        <f>Q410*H410</f>
        <v>0</v>
      </c>
      <c r="S410" s="228">
        <v>0</v>
      </c>
      <c r="T410" s="229">
        <f>S410*H410</f>
        <v>0</v>
      </c>
      <c r="U410" s="38"/>
      <c r="V410" s="38"/>
      <c r="W410" s="38"/>
      <c r="X410" s="38"/>
      <c r="Y410" s="38"/>
      <c r="Z410" s="38"/>
      <c r="AA410" s="38"/>
      <c r="AB410" s="38"/>
      <c r="AC410" s="38"/>
      <c r="AD410" s="38"/>
      <c r="AE410" s="38"/>
      <c r="AR410" s="230" t="s">
        <v>236</v>
      </c>
      <c r="AT410" s="230" t="s">
        <v>159</v>
      </c>
      <c r="AU410" s="230" t="s">
        <v>82</v>
      </c>
      <c r="AY410" s="17" t="s">
        <v>158</v>
      </c>
      <c r="BE410" s="231">
        <f>IF(N410="základní",J410,0)</f>
        <v>0</v>
      </c>
      <c r="BF410" s="231">
        <f>IF(N410="snížená",J410,0)</f>
        <v>0</v>
      </c>
      <c r="BG410" s="231">
        <f>IF(N410="zákl. přenesená",J410,0)</f>
        <v>0</v>
      </c>
      <c r="BH410" s="231">
        <f>IF(N410="sníž. přenesená",J410,0)</f>
        <v>0</v>
      </c>
      <c r="BI410" s="231">
        <f>IF(N410="nulová",J410,0)</f>
        <v>0</v>
      </c>
      <c r="BJ410" s="17" t="s">
        <v>82</v>
      </c>
      <c r="BK410" s="231">
        <f>ROUND(I410*H410,2)</f>
        <v>0</v>
      </c>
      <c r="BL410" s="17" t="s">
        <v>236</v>
      </c>
      <c r="BM410" s="230" t="s">
        <v>662</v>
      </c>
    </row>
    <row r="411" spans="1:47" s="2" customFormat="1" ht="12">
      <c r="A411" s="38"/>
      <c r="B411" s="39"/>
      <c r="C411" s="40"/>
      <c r="D411" s="232" t="s">
        <v>165</v>
      </c>
      <c r="E411" s="40"/>
      <c r="F411" s="233" t="s">
        <v>663</v>
      </c>
      <c r="G411" s="40"/>
      <c r="H411" s="40"/>
      <c r="I411" s="136"/>
      <c r="J411" s="40"/>
      <c r="K411" s="40"/>
      <c r="L411" s="44"/>
      <c r="M411" s="234"/>
      <c r="N411" s="235"/>
      <c r="O411" s="84"/>
      <c r="P411" s="84"/>
      <c r="Q411" s="84"/>
      <c r="R411" s="84"/>
      <c r="S411" s="84"/>
      <c r="T411" s="85"/>
      <c r="U411" s="38"/>
      <c r="V411" s="38"/>
      <c r="W411" s="38"/>
      <c r="X411" s="38"/>
      <c r="Y411" s="38"/>
      <c r="Z411" s="38"/>
      <c r="AA411" s="38"/>
      <c r="AB411" s="38"/>
      <c r="AC411" s="38"/>
      <c r="AD411" s="38"/>
      <c r="AE411" s="38"/>
      <c r="AT411" s="17" t="s">
        <v>165</v>
      </c>
      <c r="AU411" s="17" t="s">
        <v>82</v>
      </c>
    </row>
    <row r="412" spans="1:51" s="13" customFormat="1" ht="12">
      <c r="A412" s="13"/>
      <c r="B412" s="236"/>
      <c r="C412" s="237"/>
      <c r="D412" s="232" t="s">
        <v>166</v>
      </c>
      <c r="E412" s="238" t="s">
        <v>19</v>
      </c>
      <c r="F412" s="239" t="s">
        <v>2103</v>
      </c>
      <c r="G412" s="237"/>
      <c r="H412" s="240">
        <v>8</v>
      </c>
      <c r="I412" s="241"/>
      <c r="J412" s="237"/>
      <c r="K412" s="237"/>
      <c r="L412" s="242"/>
      <c r="M412" s="243"/>
      <c r="N412" s="244"/>
      <c r="O412" s="244"/>
      <c r="P412" s="244"/>
      <c r="Q412" s="244"/>
      <c r="R412" s="244"/>
      <c r="S412" s="244"/>
      <c r="T412" s="245"/>
      <c r="U412" s="13"/>
      <c r="V412" s="13"/>
      <c r="W412" s="13"/>
      <c r="X412" s="13"/>
      <c r="Y412" s="13"/>
      <c r="Z412" s="13"/>
      <c r="AA412" s="13"/>
      <c r="AB412" s="13"/>
      <c r="AC412" s="13"/>
      <c r="AD412" s="13"/>
      <c r="AE412" s="13"/>
      <c r="AT412" s="246" t="s">
        <v>166</v>
      </c>
      <c r="AU412" s="246" t="s">
        <v>82</v>
      </c>
      <c r="AV412" s="13" t="s">
        <v>85</v>
      </c>
      <c r="AW412" s="13" t="s">
        <v>34</v>
      </c>
      <c r="AX412" s="13" t="s">
        <v>82</v>
      </c>
      <c r="AY412" s="246" t="s">
        <v>158</v>
      </c>
    </row>
    <row r="413" spans="1:65" s="2" customFormat="1" ht="21.75" customHeight="1">
      <c r="A413" s="38"/>
      <c r="B413" s="39"/>
      <c r="C413" s="219" t="s">
        <v>708</v>
      </c>
      <c r="D413" s="219" t="s">
        <v>159</v>
      </c>
      <c r="E413" s="220" t="s">
        <v>676</v>
      </c>
      <c r="F413" s="221" t="s">
        <v>677</v>
      </c>
      <c r="G413" s="222" t="s">
        <v>202</v>
      </c>
      <c r="H413" s="223">
        <v>6</v>
      </c>
      <c r="I413" s="224"/>
      <c r="J413" s="225">
        <f>ROUND(I413*H413,2)</f>
        <v>0</v>
      </c>
      <c r="K413" s="221" t="s">
        <v>19</v>
      </c>
      <c r="L413" s="44"/>
      <c r="M413" s="226" t="s">
        <v>19</v>
      </c>
      <c r="N413" s="227" t="s">
        <v>45</v>
      </c>
      <c r="O413" s="84"/>
      <c r="P413" s="228">
        <f>O413*H413</f>
        <v>0</v>
      </c>
      <c r="Q413" s="228">
        <v>0</v>
      </c>
      <c r="R413" s="228">
        <f>Q413*H413</f>
        <v>0</v>
      </c>
      <c r="S413" s="228">
        <v>0</v>
      </c>
      <c r="T413" s="229">
        <f>S413*H413</f>
        <v>0</v>
      </c>
      <c r="U413" s="38"/>
      <c r="V413" s="38"/>
      <c r="W413" s="38"/>
      <c r="X413" s="38"/>
      <c r="Y413" s="38"/>
      <c r="Z413" s="38"/>
      <c r="AA413" s="38"/>
      <c r="AB413" s="38"/>
      <c r="AC413" s="38"/>
      <c r="AD413" s="38"/>
      <c r="AE413" s="38"/>
      <c r="AR413" s="230" t="s">
        <v>236</v>
      </c>
      <c r="AT413" s="230" t="s">
        <v>159</v>
      </c>
      <c r="AU413" s="230" t="s">
        <v>82</v>
      </c>
      <c r="AY413" s="17" t="s">
        <v>158</v>
      </c>
      <c r="BE413" s="231">
        <f>IF(N413="základní",J413,0)</f>
        <v>0</v>
      </c>
      <c r="BF413" s="231">
        <f>IF(N413="snížená",J413,0)</f>
        <v>0</v>
      </c>
      <c r="BG413" s="231">
        <f>IF(N413="zákl. přenesená",J413,0)</f>
        <v>0</v>
      </c>
      <c r="BH413" s="231">
        <f>IF(N413="sníž. přenesená",J413,0)</f>
        <v>0</v>
      </c>
      <c r="BI413" s="231">
        <f>IF(N413="nulová",J413,0)</f>
        <v>0</v>
      </c>
      <c r="BJ413" s="17" t="s">
        <v>82</v>
      </c>
      <c r="BK413" s="231">
        <f>ROUND(I413*H413,2)</f>
        <v>0</v>
      </c>
      <c r="BL413" s="17" t="s">
        <v>236</v>
      </c>
      <c r="BM413" s="230" t="s">
        <v>678</v>
      </c>
    </row>
    <row r="414" spans="1:47" s="2" customFormat="1" ht="12">
      <c r="A414" s="38"/>
      <c r="B414" s="39"/>
      <c r="C414" s="40"/>
      <c r="D414" s="232" t="s">
        <v>165</v>
      </c>
      <c r="E414" s="40"/>
      <c r="F414" s="233" t="s">
        <v>677</v>
      </c>
      <c r="G414" s="40"/>
      <c r="H414" s="40"/>
      <c r="I414" s="136"/>
      <c r="J414" s="40"/>
      <c r="K414" s="40"/>
      <c r="L414" s="44"/>
      <c r="M414" s="234"/>
      <c r="N414" s="235"/>
      <c r="O414" s="84"/>
      <c r="P414" s="84"/>
      <c r="Q414" s="84"/>
      <c r="R414" s="84"/>
      <c r="S414" s="84"/>
      <c r="T414" s="85"/>
      <c r="U414" s="38"/>
      <c r="V414" s="38"/>
      <c r="W414" s="38"/>
      <c r="X414" s="38"/>
      <c r="Y414" s="38"/>
      <c r="Z414" s="38"/>
      <c r="AA414" s="38"/>
      <c r="AB414" s="38"/>
      <c r="AC414" s="38"/>
      <c r="AD414" s="38"/>
      <c r="AE414" s="38"/>
      <c r="AT414" s="17" t="s">
        <v>165</v>
      </c>
      <c r="AU414" s="17" t="s">
        <v>82</v>
      </c>
    </row>
    <row r="415" spans="1:65" s="2" customFormat="1" ht="21.75" customHeight="1">
      <c r="A415" s="38"/>
      <c r="B415" s="39"/>
      <c r="C415" s="219" t="s">
        <v>712</v>
      </c>
      <c r="D415" s="219" t="s">
        <v>159</v>
      </c>
      <c r="E415" s="220" t="s">
        <v>680</v>
      </c>
      <c r="F415" s="221" t="s">
        <v>681</v>
      </c>
      <c r="G415" s="222" t="s">
        <v>202</v>
      </c>
      <c r="H415" s="223">
        <v>6</v>
      </c>
      <c r="I415" s="224"/>
      <c r="J415" s="225">
        <f>ROUND(I415*H415,2)</f>
        <v>0</v>
      </c>
      <c r="K415" s="221" t="s">
        <v>213</v>
      </c>
      <c r="L415" s="44"/>
      <c r="M415" s="226" t="s">
        <v>19</v>
      </c>
      <c r="N415" s="227" t="s">
        <v>45</v>
      </c>
      <c r="O415" s="84"/>
      <c r="P415" s="228">
        <f>O415*H415</f>
        <v>0</v>
      </c>
      <c r="Q415" s="228">
        <v>0</v>
      </c>
      <c r="R415" s="228">
        <f>Q415*H415</f>
        <v>0</v>
      </c>
      <c r="S415" s="228">
        <v>0</v>
      </c>
      <c r="T415" s="229">
        <f>S415*H415</f>
        <v>0</v>
      </c>
      <c r="U415" s="38"/>
      <c r="V415" s="38"/>
      <c r="W415" s="38"/>
      <c r="X415" s="38"/>
      <c r="Y415" s="38"/>
      <c r="Z415" s="38"/>
      <c r="AA415" s="38"/>
      <c r="AB415" s="38"/>
      <c r="AC415" s="38"/>
      <c r="AD415" s="38"/>
      <c r="AE415" s="38"/>
      <c r="AR415" s="230" t="s">
        <v>236</v>
      </c>
      <c r="AT415" s="230" t="s">
        <v>159</v>
      </c>
      <c r="AU415" s="230" t="s">
        <v>82</v>
      </c>
      <c r="AY415" s="17" t="s">
        <v>158</v>
      </c>
      <c r="BE415" s="231">
        <f>IF(N415="základní",J415,0)</f>
        <v>0</v>
      </c>
      <c r="BF415" s="231">
        <f>IF(N415="snížená",J415,0)</f>
        <v>0</v>
      </c>
      <c r="BG415" s="231">
        <f>IF(N415="zákl. přenesená",J415,0)</f>
        <v>0</v>
      </c>
      <c r="BH415" s="231">
        <f>IF(N415="sníž. přenesená",J415,0)</f>
        <v>0</v>
      </c>
      <c r="BI415" s="231">
        <f>IF(N415="nulová",J415,0)</f>
        <v>0</v>
      </c>
      <c r="BJ415" s="17" t="s">
        <v>82</v>
      </c>
      <c r="BK415" s="231">
        <f>ROUND(I415*H415,2)</f>
        <v>0</v>
      </c>
      <c r="BL415" s="17" t="s">
        <v>236</v>
      </c>
      <c r="BM415" s="230" t="s">
        <v>682</v>
      </c>
    </row>
    <row r="416" spans="1:47" s="2" customFormat="1" ht="12">
      <c r="A416" s="38"/>
      <c r="B416" s="39"/>
      <c r="C416" s="40"/>
      <c r="D416" s="232" t="s">
        <v>165</v>
      </c>
      <c r="E416" s="40"/>
      <c r="F416" s="233" t="s">
        <v>683</v>
      </c>
      <c r="G416" s="40"/>
      <c r="H416" s="40"/>
      <c r="I416" s="136"/>
      <c r="J416" s="40"/>
      <c r="K416" s="40"/>
      <c r="L416" s="44"/>
      <c r="M416" s="234"/>
      <c r="N416" s="235"/>
      <c r="O416" s="84"/>
      <c r="P416" s="84"/>
      <c r="Q416" s="84"/>
      <c r="R416" s="84"/>
      <c r="S416" s="84"/>
      <c r="T416" s="85"/>
      <c r="U416" s="38"/>
      <c r="V416" s="38"/>
      <c r="W416" s="38"/>
      <c r="X416" s="38"/>
      <c r="Y416" s="38"/>
      <c r="Z416" s="38"/>
      <c r="AA416" s="38"/>
      <c r="AB416" s="38"/>
      <c r="AC416" s="38"/>
      <c r="AD416" s="38"/>
      <c r="AE416" s="38"/>
      <c r="AT416" s="17" t="s">
        <v>165</v>
      </c>
      <c r="AU416" s="17" t="s">
        <v>82</v>
      </c>
    </row>
    <row r="417" spans="1:51" s="13" customFormat="1" ht="12">
      <c r="A417" s="13"/>
      <c r="B417" s="236"/>
      <c r="C417" s="237"/>
      <c r="D417" s="232" t="s">
        <v>166</v>
      </c>
      <c r="E417" s="238" t="s">
        <v>19</v>
      </c>
      <c r="F417" s="239" t="s">
        <v>2104</v>
      </c>
      <c r="G417" s="237"/>
      <c r="H417" s="240">
        <v>6</v>
      </c>
      <c r="I417" s="241"/>
      <c r="J417" s="237"/>
      <c r="K417" s="237"/>
      <c r="L417" s="242"/>
      <c r="M417" s="243"/>
      <c r="N417" s="244"/>
      <c r="O417" s="244"/>
      <c r="P417" s="244"/>
      <c r="Q417" s="244"/>
      <c r="R417" s="244"/>
      <c r="S417" s="244"/>
      <c r="T417" s="245"/>
      <c r="U417" s="13"/>
      <c r="V417" s="13"/>
      <c r="W417" s="13"/>
      <c r="X417" s="13"/>
      <c r="Y417" s="13"/>
      <c r="Z417" s="13"/>
      <c r="AA417" s="13"/>
      <c r="AB417" s="13"/>
      <c r="AC417" s="13"/>
      <c r="AD417" s="13"/>
      <c r="AE417" s="13"/>
      <c r="AT417" s="246" t="s">
        <v>166</v>
      </c>
      <c r="AU417" s="246" t="s">
        <v>82</v>
      </c>
      <c r="AV417" s="13" t="s">
        <v>85</v>
      </c>
      <c r="AW417" s="13" t="s">
        <v>34</v>
      </c>
      <c r="AX417" s="13" t="s">
        <v>82</v>
      </c>
      <c r="AY417" s="246" t="s">
        <v>158</v>
      </c>
    </row>
    <row r="418" spans="1:65" s="2" customFormat="1" ht="21.75" customHeight="1">
      <c r="A418" s="38"/>
      <c r="B418" s="39"/>
      <c r="C418" s="219" t="s">
        <v>716</v>
      </c>
      <c r="D418" s="219" t="s">
        <v>159</v>
      </c>
      <c r="E418" s="220" t="s">
        <v>686</v>
      </c>
      <c r="F418" s="221" t="s">
        <v>687</v>
      </c>
      <c r="G418" s="222" t="s">
        <v>202</v>
      </c>
      <c r="H418" s="223">
        <v>7</v>
      </c>
      <c r="I418" s="224"/>
      <c r="J418" s="225">
        <f>ROUND(I418*H418,2)</f>
        <v>0</v>
      </c>
      <c r="K418" s="221" t="s">
        <v>213</v>
      </c>
      <c r="L418" s="44"/>
      <c r="M418" s="226" t="s">
        <v>19</v>
      </c>
      <c r="N418" s="227" t="s">
        <v>45</v>
      </c>
      <c r="O418" s="84"/>
      <c r="P418" s="228">
        <f>O418*H418</f>
        <v>0</v>
      </c>
      <c r="Q418" s="228">
        <v>0</v>
      </c>
      <c r="R418" s="228">
        <f>Q418*H418</f>
        <v>0</v>
      </c>
      <c r="S418" s="228">
        <v>0</v>
      </c>
      <c r="T418" s="229">
        <f>S418*H418</f>
        <v>0</v>
      </c>
      <c r="U418" s="38"/>
      <c r="V418" s="38"/>
      <c r="W418" s="38"/>
      <c r="X418" s="38"/>
      <c r="Y418" s="38"/>
      <c r="Z418" s="38"/>
      <c r="AA418" s="38"/>
      <c r="AB418" s="38"/>
      <c r="AC418" s="38"/>
      <c r="AD418" s="38"/>
      <c r="AE418" s="38"/>
      <c r="AR418" s="230" t="s">
        <v>236</v>
      </c>
      <c r="AT418" s="230" t="s">
        <v>159</v>
      </c>
      <c r="AU418" s="230" t="s">
        <v>82</v>
      </c>
      <c r="AY418" s="17" t="s">
        <v>158</v>
      </c>
      <c r="BE418" s="231">
        <f>IF(N418="základní",J418,0)</f>
        <v>0</v>
      </c>
      <c r="BF418" s="231">
        <f>IF(N418="snížená",J418,0)</f>
        <v>0</v>
      </c>
      <c r="BG418" s="231">
        <f>IF(N418="zákl. přenesená",J418,0)</f>
        <v>0</v>
      </c>
      <c r="BH418" s="231">
        <f>IF(N418="sníž. přenesená",J418,0)</f>
        <v>0</v>
      </c>
      <c r="BI418" s="231">
        <f>IF(N418="nulová",J418,0)</f>
        <v>0</v>
      </c>
      <c r="BJ418" s="17" t="s">
        <v>82</v>
      </c>
      <c r="BK418" s="231">
        <f>ROUND(I418*H418,2)</f>
        <v>0</v>
      </c>
      <c r="BL418" s="17" t="s">
        <v>236</v>
      </c>
      <c r="BM418" s="230" t="s">
        <v>688</v>
      </c>
    </row>
    <row r="419" spans="1:47" s="2" customFormat="1" ht="12">
      <c r="A419" s="38"/>
      <c r="B419" s="39"/>
      <c r="C419" s="40"/>
      <c r="D419" s="232" t="s">
        <v>165</v>
      </c>
      <c r="E419" s="40"/>
      <c r="F419" s="233" t="s">
        <v>687</v>
      </c>
      <c r="G419" s="40"/>
      <c r="H419" s="40"/>
      <c r="I419" s="136"/>
      <c r="J419" s="40"/>
      <c r="K419" s="40"/>
      <c r="L419" s="44"/>
      <c r="M419" s="234"/>
      <c r="N419" s="235"/>
      <c r="O419" s="84"/>
      <c r="P419" s="84"/>
      <c r="Q419" s="84"/>
      <c r="R419" s="84"/>
      <c r="S419" s="84"/>
      <c r="T419" s="85"/>
      <c r="U419" s="38"/>
      <c r="V419" s="38"/>
      <c r="W419" s="38"/>
      <c r="X419" s="38"/>
      <c r="Y419" s="38"/>
      <c r="Z419" s="38"/>
      <c r="AA419" s="38"/>
      <c r="AB419" s="38"/>
      <c r="AC419" s="38"/>
      <c r="AD419" s="38"/>
      <c r="AE419" s="38"/>
      <c r="AT419" s="17" t="s">
        <v>165</v>
      </c>
      <c r="AU419" s="17" t="s">
        <v>82</v>
      </c>
    </row>
    <row r="420" spans="1:65" s="2" customFormat="1" ht="16.5" customHeight="1">
      <c r="A420" s="38"/>
      <c r="B420" s="39"/>
      <c r="C420" s="259" t="s">
        <v>721</v>
      </c>
      <c r="D420" s="259" t="s">
        <v>199</v>
      </c>
      <c r="E420" s="260" t="s">
        <v>690</v>
      </c>
      <c r="F420" s="261" t="s">
        <v>691</v>
      </c>
      <c r="G420" s="262" t="s">
        <v>202</v>
      </c>
      <c r="H420" s="263">
        <v>7</v>
      </c>
      <c r="I420" s="264"/>
      <c r="J420" s="265">
        <f>ROUND(I420*H420,2)</f>
        <v>0</v>
      </c>
      <c r="K420" s="261" t="s">
        <v>19</v>
      </c>
      <c r="L420" s="266"/>
      <c r="M420" s="267" t="s">
        <v>19</v>
      </c>
      <c r="N420" s="268" t="s">
        <v>45</v>
      </c>
      <c r="O420" s="84"/>
      <c r="P420" s="228">
        <f>O420*H420</f>
        <v>0</v>
      </c>
      <c r="Q420" s="228">
        <v>0</v>
      </c>
      <c r="R420" s="228">
        <f>Q420*H420</f>
        <v>0</v>
      </c>
      <c r="S420" s="228">
        <v>0</v>
      </c>
      <c r="T420" s="229">
        <f>S420*H420</f>
        <v>0</v>
      </c>
      <c r="U420" s="38"/>
      <c r="V420" s="38"/>
      <c r="W420" s="38"/>
      <c r="X420" s="38"/>
      <c r="Y420" s="38"/>
      <c r="Z420" s="38"/>
      <c r="AA420" s="38"/>
      <c r="AB420" s="38"/>
      <c r="AC420" s="38"/>
      <c r="AD420" s="38"/>
      <c r="AE420" s="38"/>
      <c r="AR420" s="230" t="s">
        <v>241</v>
      </c>
      <c r="AT420" s="230" t="s">
        <v>199</v>
      </c>
      <c r="AU420" s="230" t="s">
        <v>82</v>
      </c>
      <c r="AY420" s="17" t="s">
        <v>158</v>
      </c>
      <c r="BE420" s="231">
        <f>IF(N420="základní",J420,0)</f>
        <v>0</v>
      </c>
      <c r="BF420" s="231">
        <f>IF(N420="snížená",J420,0)</f>
        <v>0</v>
      </c>
      <c r="BG420" s="231">
        <f>IF(N420="zákl. přenesená",J420,0)</f>
        <v>0</v>
      </c>
      <c r="BH420" s="231">
        <f>IF(N420="sníž. přenesená",J420,0)</f>
        <v>0</v>
      </c>
      <c r="BI420" s="231">
        <f>IF(N420="nulová",J420,0)</f>
        <v>0</v>
      </c>
      <c r="BJ420" s="17" t="s">
        <v>82</v>
      </c>
      <c r="BK420" s="231">
        <f>ROUND(I420*H420,2)</f>
        <v>0</v>
      </c>
      <c r="BL420" s="17" t="s">
        <v>236</v>
      </c>
      <c r="BM420" s="230" t="s">
        <v>692</v>
      </c>
    </row>
    <row r="421" spans="1:47" s="2" customFormat="1" ht="12">
      <c r="A421" s="38"/>
      <c r="B421" s="39"/>
      <c r="C421" s="40"/>
      <c r="D421" s="232" t="s">
        <v>165</v>
      </c>
      <c r="E421" s="40"/>
      <c r="F421" s="233" t="s">
        <v>691</v>
      </c>
      <c r="G421" s="40"/>
      <c r="H421" s="40"/>
      <c r="I421" s="136"/>
      <c r="J421" s="40"/>
      <c r="K421" s="40"/>
      <c r="L421" s="44"/>
      <c r="M421" s="234"/>
      <c r="N421" s="235"/>
      <c r="O421" s="84"/>
      <c r="P421" s="84"/>
      <c r="Q421" s="84"/>
      <c r="R421" s="84"/>
      <c r="S421" s="84"/>
      <c r="T421" s="85"/>
      <c r="U421" s="38"/>
      <c r="V421" s="38"/>
      <c r="W421" s="38"/>
      <c r="X421" s="38"/>
      <c r="Y421" s="38"/>
      <c r="Z421" s="38"/>
      <c r="AA421" s="38"/>
      <c r="AB421" s="38"/>
      <c r="AC421" s="38"/>
      <c r="AD421" s="38"/>
      <c r="AE421" s="38"/>
      <c r="AT421" s="17" t="s">
        <v>165</v>
      </c>
      <c r="AU421" s="17" t="s">
        <v>82</v>
      </c>
    </row>
    <row r="422" spans="1:51" s="13" customFormat="1" ht="12">
      <c r="A422" s="13"/>
      <c r="B422" s="236"/>
      <c r="C422" s="237"/>
      <c r="D422" s="232" t="s">
        <v>166</v>
      </c>
      <c r="E422" s="238" t="s">
        <v>19</v>
      </c>
      <c r="F422" s="239" t="s">
        <v>2105</v>
      </c>
      <c r="G422" s="237"/>
      <c r="H422" s="240">
        <v>7</v>
      </c>
      <c r="I422" s="241"/>
      <c r="J422" s="237"/>
      <c r="K422" s="237"/>
      <c r="L422" s="242"/>
      <c r="M422" s="243"/>
      <c r="N422" s="244"/>
      <c r="O422" s="244"/>
      <c r="P422" s="244"/>
      <c r="Q422" s="244"/>
      <c r="R422" s="244"/>
      <c r="S422" s="244"/>
      <c r="T422" s="245"/>
      <c r="U422" s="13"/>
      <c r="V422" s="13"/>
      <c r="W422" s="13"/>
      <c r="X422" s="13"/>
      <c r="Y422" s="13"/>
      <c r="Z422" s="13"/>
      <c r="AA422" s="13"/>
      <c r="AB422" s="13"/>
      <c r="AC422" s="13"/>
      <c r="AD422" s="13"/>
      <c r="AE422" s="13"/>
      <c r="AT422" s="246" t="s">
        <v>166</v>
      </c>
      <c r="AU422" s="246" t="s">
        <v>82</v>
      </c>
      <c r="AV422" s="13" t="s">
        <v>85</v>
      </c>
      <c r="AW422" s="13" t="s">
        <v>34</v>
      </c>
      <c r="AX422" s="13" t="s">
        <v>82</v>
      </c>
      <c r="AY422" s="246" t="s">
        <v>158</v>
      </c>
    </row>
    <row r="423" spans="1:65" s="2" customFormat="1" ht="21.75" customHeight="1">
      <c r="A423" s="38"/>
      <c r="B423" s="39"/>
      <c r="C423" s="219" t="s">
        <v>725</v>
      </c>
      <c r="D423" s="219" t="s">
        <v>159</v>
      </c>
      <c r="E423" s="220" t="s">
        <v>694</v>
      </c>
      <c r="F423" s="221" t="s">
        <v>695</v>
      </c>
      <c r="G423" s="222" t="s">
        <v>202</v>
      </c>
      <c r="H423" s="223">
        <v>4</v>
      </c>
      <c r="I423" s="224"/>
      <c r="J423" s="225">
        <f>ROUND(I423*H423,2)</f>
        <v>0</v>
      </c>
      <c r="K423" s="221" t="s">
        <v>213</v>
      </c>
      <c r="L423" s="44"/>
      <c r="M423" s="226" t="s">
        <v>19</v>
      </c>
      <c r="N423" s="227" t="s">
        <v>45</v>
      </c>
      <c r="O423" s="84"/>
      <c r="P423" s="228">
        <f>O423*H423</f>
        <v>0</v>
      </c>
      <c r="Q423" s="228">
        <v>0.5701</v>
      </c>
      <c r="R423" s="228">
        <f>Q423*H423</f>
        <v>2.2804</v>
      </c>
      <c r="S423" s="228">
        <v>0</v>
      </c>
      <c r="T423" s="229">
        <f>S423*H423</f>
        <v>0</v>
      </c>
      <c r="U423" s="38"/>
      <c r="V423" s="38"/>
      <c r="W423" s="38"/>
      <c r="X423" s="38"/>
      <c r="Y423" s="38"/>
      <c r="Z423" s="38"/>
      <c r="AA423" s="38"/>
      <c r="AB423" s="38"/>
      <c r="AC423" s="38"/>
      <c r="AD423" s="38"/>
      <c r="AE423" s="38"/>
      <c r="AR423" s="230" t="s">
        <v>236</v>
      </c>
      <c r="AT423" s="230" t="s">
        <v>159</v>
      </c>
      <c r="AU423" s="230" t="s">
        <v>82</v>
      </c>
      <c r="AY423" s="17" t="s">
        <v>158</v>
      </c>
      <c r="BE423" s="231">
        <f>IF(N423="základní",J423,0)</f>
        <v>0</v>
      </c>
      <c r="BF423" s="231">
        <f>IF(N423="snížená",J423,0)</f>
        <v>0</v>
      </c>
      <c r="BG423" s="231">
        <f>IF(N423="zákl. přenesená",J423,0)</f>
        <v>0</v>
      </c>
      <c r="BH423" s="231">
        <f>IF(N423="sníž. přenesená",J423,0)</f>
        <v>0</v>
      </c>
      <c r="BI423" s="231">
        <f>IF(N423="nulová",J423,0)</f>
        <v>0</v>
      </c>
      <c r="BJ423" s="17" t="s">
        <v>82</v>
      </c>
      <c r="BK423" s="231">
        <f>ROUND(I423*H423,2)</f>
        <v>0</v>
      </c>
      <c r="BL423" s="17" t="s">
        <v>236</v>
      </c>
      <c r="BM423" s="230" t="s">
        <v>696</v>
      </c>
    </row>
    <row r="424" spans="1:47" s="2" customFormat="1" ht="12">
      <c r="A424" s="38"/>
      <c r="B424" s="39"/>
      <c r="C424" s="40"/>
      <c r="D424" s="232" t="s">
        <v>165</v>
      </c>
      <c r="E424" s="40"/>
      <c r="F424" s="233" t="s">
        <v>697</v>
      </c>
      <c r="G424" s="40"/>
      <c r="H424" s="40"/>
      <c r="I424" s="136"/>
      <c r="J424" s="40"/>
      <c r="K424" s="40"/>
      <c r="L424" s="44"/>
      <c r="M424" s="234"/>
      <c r="N424" s="235"/>
      <c r="O424" s="84"/>
      <c r="P424" s="84"/>
      <c r="Q424" s="84"/>
      <c r="R424" s="84"/>
      <c r="S424" s="84"/>
      <c r="T424" s="85"/>
      <c r="U424" s="38"/>
      <c r="V424" s="38"/>
      <c r="W424" s="38"/>
      <c r="X424" s="38"/>
      <c r="Y424" s="38"/>
      <c r="Z424" s="38"/>
      <c r="AA424" s="38"/>
      <c r="AB424" s="38"/>
      <c r="AC424" s="38"/>
      <c r="AD424" s="38"/>
      <c r="AE424" s="38"/>
      <c r="AT424" s="17" t="s">
        <v>165</v>
      </c>
      <c r="AU424" s="17" t="s">
        <v>82</v>
      </c>
    </row>
    <row r="425" spans="1:47" s="2" customFormat="1" ht="12">
      <c r="A425" s="38"/>
      <c r="B425" s="39"/>
      <c r="C425" s="40"/>
      <c r="D425" s="232" t="s">
        <v>216</v>
      </c>
      <c r="E425" s="40"/>
      <c r="F425" s="258" t="s">
        <v>413</v>
      </c>
      <c r="G425" s="40"/>
      <c r="H425" s="40"/>
      <c r="I425" s="136"/>
      <c r="J425" s="40"/>
      <c r="K425" s="40"/>
      <c r="L425" s="44"/>
      <c r="M425" s="234"/>
      <c r="N425" s="235"/>
      <c r="O425" s="84"/>
      <c r="P425" s="84"/>
      <c r="Q425" s="84"/>
      <c r="R425" s="84"/>
      <c r="S425" s="84"/>
      <c r="T425" s="85"/>
      <c r="U425" s="38"/>
      <c r="V425" s="38"/>
      <c r="W425" s="38"/>
      <c r="X425" s="38"/>
      <c r="Y425" s="38"/>
      <c r="Z425" s="38"/>
      <c r="AA425" s="38"/>
      <c r="AB425" s="38"/>
      <c r="AC425" s="38"/>
      <c r="AD425" s="38"/>
      <c r="AE425" s="38"/>
      <c r="AT425" s="17" t="s">
        <v>216</v>
      </c>
      <c r="AU425" s="17" t="s">
        <v>82</v>
      </c>
    </row>
    <row r="426" spans="1:65" s="2" customFormat="1" ht="16.5" customHeight="1">
      <c r="A426" s="38"/>
      <c r="B426" s="39"/>
      <c r="C426" s="259" t="s">
        <v>729</v>
      </c>
      <c r="D426" s="259" t="s">
        <v>199</v>
      </c>
      <c r="E426" s="260" t="s">
        <v>699</v>
      </c>
      <c r="F426" s="261" t="s">
        <v>700</v>
      </c>
      <c r="G426" s="262" t="s">
        <v>202</v>
      </c>
      <c r="H426" s="263">
        <v>2</v>
      </c>
      <c r="I426" s="264"/>
      <c r="J426" s="265">
        <f>ROUND(I426*H426,2)</f>
        <v>0</v>
      </c>
      <c r="K426" s="261" t="s">
        <v>19</v>
      </c>
      <c r="L426" s="266"/>
      <c r="M426" s="267" t="s">
        <v>19</v>
      </c>
      <c r="N426" s="268" t="s">
        <v>45</v>
      </c>
      <c r="O426" s="84"/>
      <c r="P426" s="228">
        <f>O426*H426</f>
        <v>0</v>
      </c>
      <c r="Q426" s="228">
        <v>0</v>
      </c>
      <c r="R426" s="228">
        <f>Q426*H426</f>
        <v>0</v>
      </c>
      <c r="S426" s="228">
        <v>0</v>
      </c>
      <c r="T426" s="229">
        <f>S426*H426</f>
        <v>0</v>
      </c>
      <c r="U426" s="38"/>
      <c r="V426" s="38"/>
      <c r="W426" s="38"/>
      <c r="X426" s="38"/>
      <c r="Y426" s="38"/>
      <c r="Z426" s="38"/>
      <c r="AA426" s="38"/>
      <c r="AB426" s="38"/>
      <c r="AC426" s="38"/>
      <c r="AD426" s="38"/>
      <c r="AE426" s="38"/>
      <c r="AR426" s="230" t="s">
        <v>241</v>
      </c>
      <c r="AT426" s="230" t="s">
        <v>199</v>
      </c>
      <c r="AU426" s="230" t="s">
        <v>82</v>
      </c>
      <c r="AY426" s="17" t="s">
        <v>158</v>
      </c>
      <c r="BE426" s="231">
        <f>IF(N426="základní",J426,0)</f>
        <v>0</v>
      </c>
      <c r="BF426" s="231">
        <f>IF(N426="snížená",J426,0)</f>
        <v>0</v>
      </c>
      <c r="BG426" s="231">
        <f>IF(N426="zákl. přenesená",J426,0)</f>
        <v>0</v>
      </c>
      <c r="BH426" s="231">
        <f>IF(N426="sníž. přenesená",J426,0)</f>
        <v>0</v>
      </c>
      <c r="BI426" s="231">
        <f>IF(N426="nulová",J426,0)</f>
        <v>0</v>
      </c>
      <c r="BJ426" s="17" t="s">
        <v>82</v>
      </c>
      <c r="BK426" s="231">
        <f>ROUND(I426*H426,2)</f>
        <v>0</v>
      </c>
      <c r="BL426" s="17" t="s">
        <v>236</v>
      </c>
      <c r="BM426" s="230" t="s">
        <v>701</v>
      </c>
    </row>
    <row r="427" spans="1:47" s="2" customFormat="1" ht="12">
      <c r="A427" s="38"/>
      <c r="B427" s="39"/>
      <c r="C427" s="40"/>
      <c r="D427" s="232" t="s">
        <v>165</v>
      </c>
      <c r="E427" s="40"/>
      <c r="F427" s="233" t="s">
        <v>700</v>
      </c>
      <c r="G427" s="40"/>
      <c r="H427" s="40"/>
      <c r="I427" s="136"/>
      <c r="J427" s="40"/>
      <c r="K427" s="40"/>
      <c r="L427" s="44"/>
      <c r="M427" s="234"/>
      <c r="N427" s="235"/>
      <c r="O427" s="84"/>
      <c r="P427" s="84"/>
      <c r="Q427" s="84"/>
      <c r="R427" s="84"/>
      <c r="S427" s="84"/>
      <c r="T427" s="85"/>
      <c r="U427" s="38"/>
      <c r="V427" s="38"/>
      <c r="W427" s="38"/>
      <c r="X427" s="38"/>
      <c r="Y427" s="38"/>
      <c r="Z427" s="38"/>
      <c r="AA427" s="38"/>
      <c r="AB427" s="38"/>
      <c r="AC427" s="38"/>
      <c r="AD427" s="38"/>
      <c r="AE427" s="38"/>
      <c r="AT427" s="17" t="s">
        <v>165</v>
      </c>
      <c r="AU427" s="17" t="s">
        <v>82</v>
      </c>
    </row>
    <row r="428" spans="1:51" s="13" customFormat="1" ht="12">
      <c r="A428" s="13"/>
      <c r="B428" s="236"/>
      <c r="C428" s="237"/>
      <c r="D428" s="232" t="s">
        <v>166</v>
      </c>
      <c r="E428" s="238" t="s">
        <v>19</v>
      </c>
      <c r="F428" s="239" t="s">
        <v>2106</v>
      </c>
      <c r="G428" s="237"/>
      <c r="H428" s="240">
        <v>2</v>
      </c>
      <c r="I428" s="241"/>
      <c r="J428" s="237"/>
      <c r="K428" s="237"/>
      <c r="L428" s="242"/>
      <c r="M428" s="243"/>
      <c r="N428" s="244"/>
      <c r="O428" s="244"/>
      <c r="P428" s="244"/>
      <c r="Q428" s="244"/>
      <c r="R428" s="244"/>
      <c r="S428" s="244"/>
      <c r="T428" s="245"/>
      <c r="U428" s="13"/>
      <c r="V428" s="13"/>
      <c r="W428" s="13"/>
      <c r="X428" s="13"/>
      <c r="Y428" s="13"/>
      <c r="Z428" s="13"/>
      <c r="AA428" s="13"/>
      <c r="AB428" s="13"/>
      <c r="AC428" s="13"/>
      <c r="AD428" s="13"/>
      <c r="AE428" s="13"/>
      <c r="AT428" s="246" t="s">
        <v>166</v>
      </c>
      <c r="AU428" s="246" t="s">
        <v>82</v>
      </c>
      <c r="AV428" s="13" t="s">
        <v>85</v>
      </c>
      <c r="AW428" s="13" t="s">
        <v>34</v>
      </c>
      <c r="AX428" s="13" t="s">
        <v>82</v>
      </c>
      <c r="AY428" s="246" t="s">
        <v>158</v>
      </c>
    </row>
    <row r="429" spans="1:65" s="2" customFormat="1" ht="16.5" customHeight="1">
      <c r="A429" s="38"/>
      <c r="B429" s="39"/>
      <c r="C429" s="259" t="s">
        <v>733</v>
      </c>
      <c r="D429" s="259" t="s">
        <v>199</v>
      </c>
      <c r="E429" s="260" t="s">
        <v>704</v>
      </c>
      <c r="F429" s="261" t="s">
        <v>705</v>
      </c>
      <c r="G429" s="262" t="s">
        <v>202</v>
      </c>
      <c r="H429" s="263">
        <v>2</v>
      </c>
      <c r="I429" s="264"/>
      <c r="J429" s="265">
        <f>ROUND(I429*H429,2)</f>
        <v>0</v>
      </c>
      <c r="K429" s="261" t="s">
        <v>19</v>
      </c>
      <c r="L429" s="266"/>
      <c r="M429" s="267" t="s">
        <v>19</v>
      </c>
      <c r="N429" s="268" t="s">
        <v>45</v>
      </c>
      <c r="O429" s="84"/>
      <c r="P429" s="228">
        <f>O429*H429</f>
        <v>0</v>
      </c>
      <c r="Q429" s="228">
        <v>0</v>
      </c>
      <c r="R429" s="228">
        <f>Q429*H429</f>
        <v>0</v>
      </c>
      <c r="S429" s="228">
        <v>0</v>
      </c>
      <c r="T429" s="229">
        <f>S429*H429</f>
        <v>0</v>
      </c>
      <c r="U429" s="38"/>
      <c r="V429" s="38"/>
      <c r="W429" s="38"/>
      <c r="X429" s="38"/>
      <c r="Y429" s="38"/>
      <c r="Z429" s="38"/>
      <c r="AA429" s="38"/>
      <c r="AB429" s="38"/>
      <c r="AC429" s="38"/>
      <c r="AD429" s="38"/>
      <c r="AE429" s="38"/>
      <c r="AR429" s="230" t="s">
        <v>241</v>
      </c>
      <c r="AT429" s="230" t="s">
        <v>199</v>
      </c>
      <c r="AU429" s="230" t="s">
        <v>82</v>
      </c>
      <c r="AY429" s="17" t="s">
        <v>158</v>
      </c>
      <c r="BE429" s="231">
        <f>IF(N429="základní",J429,0)</f>
        <v>0</v>
      </c>
      <c r="BF429" s="231">
        <f>IF(N429="snížená",J429,0)</f>
        <v>0</v>
      </c>
      <c r="BG429" s="231">
        <f>IF(N429="zákl. přenesená",J429,0)</f>
        <v>0</v>
      </c>
      <c r="BH429" s="231">
        <f>IF(N429="sníž. přenesená",J429,0)</f>
        <v>0</v>
      </c>
      <c r="BI429" s="231">
        <f>IF(N429="nulová",J429,0)</f>
        <v>0</v>
      </c>
      <c r="BJ429" s="17" t="s">
        <v>82</v>
      </c>
      <c r="BK429" s="231">
        <f>ROUND(I429*H429,2)</f>
        <v>0</v>
      </c>
      <c r="BL429" s="17" t="s">
        <v>236</v>
      </c>
      <c r="BM429" s="230" t="s">
        <v>706</v>
      </c>
    </row>
    <row r="430" spans="1:47" s="2" customFormat="1" ht="12">
      <c r="A430" s="38"/>
      <c r="B430" s="39"/>
      <c r="C430" s="40"/>
      <c r="D430" s="232" t="s">
        <v>165</v>
      </c>
      <c r="E430" s="40"/>
      <c r="F430" s="233" t="s">
        <v>705</v>
      </c>
      <c r="G430" s="40"/>
      <c r="H430" s="40"/>
      <c r="I430" s="136"/>
      <c r="J430" s="40"/>
      <c r="K430" s="40"/>
      <c r="L430" s="44"/>
      <c r="M430" s="234"/>
      <c r="N430" s="235"/>
      <c r="O430" s="84"/>
      <c r="P430" s="84"/>
      <c r="Q430" s="84"/>
      <c r="R430" s="84"/>
      <c r="S430" s="84"/>
      <c r="T430" s="85"/>
      <c r="U430" s="38"/>
      <c r="V430" s="38"/>
      <c r="W430" s="38"/>
      <c r="X430" s="38"/>
      <c r="Y430" s="38"/>
      <c r="Z430" s="38"/>
      <c r="AA430" s="38"/>
      <c r="AB430" s="38"/>
      <c r="AC430" s="38"/>
      <c r="AD430" s="38"/>
      <c r="AE430" s="38"/>
      <c r="AT430" s="17" t="s">
        <v>165</v>
      </c>
      <c r="AU430" s="17" t="s">
        <v>82</v>
      </c>
    </row>
    <row r="431" spans="1:51" s="13" customFormat="1" ht="12">
      <c r="A431" s="13"/>
      <c r="B431" s="236"/>
      <c r="C431" s="237"/>
      <c r="D431" s="232" t="s">
        <v>166</v>
      </c>
      <c r="E431" s="238" t="s">
        <v>19</v>
      </c>
      <c r="F431" s="239" t="s">
        <v>2106</v>
      </c>
      <c r="G431" s="237"/>
      <c r="H431" s="240">
        <v>2</v>
      </c>
      <c r="I431" s="241"/>
      <c r="J431" s="237"/>
      <c r="K431" s="237"/>
      <c r="L431" s="242"/>
      <c r="M431" s="243"/>
      <c r="N431" s="244"/>
      <c r="O431" s="244"/>
      <c r="P431" s="244"/>
      <c r="Q431" s="244"/>
      <c r="R431" s="244"/>
      <c r="S431" s="244"/>
      <c r="T431" s="245"/>
      <c r="U431" s="13"/>
      <c r="V431" s="13"/>
      <c r="W431" s="13"/>
      <c r="X431" s="13"/>
      <c r="Y431" s="13"/>
      <c r="Z431" s="13"/>
      <c r="AA431" s="13"/>
      <c r="AB431" s="13"/>
      <c r="AC431" s="13"/>
      <c r="AD431" s="13"/>
      <c r="AE431" s="13"/>
      <c r="AT431" s="246" t="s">
        <v>166</v>
      </c>
      <c r="AU431" s="246" t="s">
        <v>82</v>
      </c>
      <c r="AV431" s="13" t="s">
        <v>85</v>
      </c>
      <c r="AW431" s="13" t="s">
        <v>34</v>
      </c>
      <c r="AX431" s="13" t="s">
        <v>82</v>
      </c>
      <c r="AY431" s="246" t="s">
        <v>158</v>
      </c>
    </row>
    <row r="432" spans="1:65" s="2" customFormat="1" ht="16.5" customHeight="1">
      <c r="A432" s="38"/>
      <c r="B432" s="39"/>
      <c r="C432" s="219" t="s">
        <v>737</v>
      </c>
      <c r="D432" s="219" t="s">
        <v>159</v>
      </c>
      <c r="E432" s="220" t="s">
        <v>709</v>
      </c>
      <c r="F432" s="221" t="s">
        <v>710</v>
      </c>
      <c r="G432" s="222" t="s">
        <v>202</v>
      </c>
      <c r="H432" s="223">
        <v>1</v>
      </c>
      <c r="I432" s="224"/>
      <c r="J432" s="225">
        <f>ROUND(I432*H432,2)</f>
        <v>0</v>
      </c>
      <c r="K432" s="221" t="s">
        <v>213</v>
      </c>
      <c r="L432" s="44"/>
      <c r="M432" s="226" t="s">
        <v>19</v>
      </c>
      <c r="N432" s="227" t="s">
        <v>45</v>
      </c>
      <c r="O432" s="84"/>
      <c r="P432" s="228">
        <f>O432*H432</f>
        <v>0</v>
      </c>
      <c r="Q432" s="228">
        <v>0</v>
      </c>
      <c r="R432" s="228">
        <f>Q432*H432</f>
        <v>0</v>
      </c>
      <c r="S432" s="228">
        <v>0</v>
      </c>
      <c r="T432" s="229">
        <f>S432*H432</f>
        <v>0</v>
      </c>
      <c r="U432" s="38"/>
      <c r="V432" s="38"/>
      <c r="W432" s="38"/>
      <c r="X432" s="38"/>
      <c r="Y432" s="38"/>
      <c r="Z432" s="38"/>
      <c r="AA432" s="38"/>
      <c r="AB432" s="38"/>
      <c r="AC432" s="38"/>
      <c r="AD432" s="38"/>
      <c r="AE432" s="38"/>
      <c r="AR432" s="230" t="s">
        <v>236</v>
      </c>
      <c r="AT432" s="230" t="s">
        <v>159</v>
      </c>
      <c r="AU432" s="230" t="s">
        <v>82</v>
      </c>
      <c r="AY432" s="17" t="s">
        <v>158</v>
      </c>
      <c r="BE432" s="231">
        <f>IF(N432="základní",J432,0)</f>
        <v>0</v>
      </c>
      <c r="BF432" s="231">
        <f>IF(N432="snížená",J432,0)</f>
        <v>0</v>
      </c>
      <c r="BG432" s="231">
        <f>IF(N432="zákl. přenesená",J432,0)</f>
        <v>0</v>
      </c>
      <c r="BH432" s="231">
        <f>IF(N432="sníž. přenesená",J432,0)</f>
        <v>0</v>
      </c>
      <c r="BI432" s="231">
        <f>IF(N432="nulová",J432,0)</f>
        <v>0</v>
      </c>
      <c r="BJ432" s="17" t="s">
        <v>82</v>
      </c>
      <c r="BK432" s="231">
        <f>ROUND(I432*H432,2)</f>
        <v>0</v>
      </c>
      <c r="BL432" s="17" t="s">
        <v>236</v>
      </c>
      <c r="BM432" s="230" t="s">
        <v>711</v>
      </c>
    </row>
    <row r="433" spans="1:47" s="2" customFormat="1" ht="12">
      <c r="A433" s="38"/>
      <c r="B433" s="39"/>
      <c r="C433" s="40"/>
      <c r="D433" s="232" t="s">
        <v>165</v>
      </c>
      <c r="E433" s="40"/>
      <c r="F433" s="233" t="s">
        <v>710</v>
      </c>
      <c r="G433" s="40"/>
      <c r="H433" s="40"/>
      <c r="I433" s="136"/>
      <c r="J433" s="40"/>
      <c r="K433" s="40"/>
      <c r="L433" s="44"/>
      <c r="M433" s="234"/>
      <c r="N433" s="235"/>
      <c r="O433" s="84"/>
      <c r="P433" s="84"/>
      <c r="Q433" s="84"/>
      <c r="R433" s="84"/>
      <c r="S433" s="84"/>
      <c r="T433" s="85"/>
      <c r="U433" s="38"/>
      <c r="V433" s="38"/>
      <c r="W433" s="38"/>
      <c r="X433" s="38"/>
      <c r="Y433" s="38"/>
      <c r="Z433" s="38"/>
      <c r="AA433" s="38"/>
      <c r="AB433" s="38"/>
      <c r="AC433" s="38"/>
      <c r="AD433" s="38"/>
      <c r="AE433" s="38"/>
      <c r="AT433" s="17" t="s">
        <v>165</v>
      </c>
      <c r="AU433" s="17" t="s">
        <v>82</v>
      </c>
    </row>
    <row r="434" spans="1:65" s="2" customFormat="1" ht="16.5" customHeight="1">
      <c r="A434" s="38"/>
      <c r="B434" s="39"/>
      <c r="C434" s="259" t="s">
        <v>741</v>
      </c>
      <c r="D434" s="259" t="s">
        <v>199</v>
      </c>
      <c r="E434" s="260" t="s">
        <v>713</v>
      </c>
      <c r="F434" s="261" t="s">
        <v>714</v>
      </c>
      <c r="G434" s="262" t="s">
        <v>202</v>
      </c>
      <c r="H434" s="263">
        <v>1</v>
      </c>
      <c r="I434" s="264"/>
      <c r="J434" s="265">
        <f>ROUND(I434*H434,2)</f>
        <v>0</v>
      </c>
      <c r="K434" s="261" t="s">
        <v>19</v>
      </c>
      <c r="L434" s="266"/>
      <c r="M434" s="267" t="s">
        <v>19</v>
      </c>
      <c r="N434" s="268" t="s">
        <v>45</v>
      </c>
      <c r="O434" s="84"/>
      <c r="P434" s="228">
        <f>O434*H434</f>
        <v>0</v>
      </c>
      <c r="Q434" s="228">
        <v>0</v>
      </c>
      <c r="R434" s="228">
        <f>Q434*H434</f>
        <v>0</v>
      </c>
      <c r="S434" s="228">
        <v>0</v>
      </c>
      <c r="T434" s="229">
        <f>S434*H434</f>
        <v>0</v>
      </c>
      <c r="U434" s="38"/>
      <c r="V434" s="38"/>
      <c r="W434" s="38"/>
      <c r="X434" s="38"/>
      <c r="Y434" s="38"/>
      <c r="Z434" s="38"/>
      <c r="AA434" s="38"/>
      <c r="AB434" s="38"/>
      <c r="AC434" s="38"/>
      <c r="AD434" s="38"/>
      <c r="AE434" s="38"/>
      <c r="AR434" s="230" t="s">
        <v>241</v>
      </c>
      <c r="AT434" s="230" t="s">
        <v>199</v>
      </c>
      <c r="AU434" s="230" t="s">
        <v>82</v>
      </c>
      <c r="AY434" s="17" t="s">
        <v>158</v>
      </c>
      <c r="BE434" s="231">
        <f>IF(N434="základní",J434,0)</f>
        <v>0</v>
      </c>
      <c r="BF434" s="231">
        <f>IF(N434="snížená",J434,0)</f>
        <v>0</v>
      </c>
      <c r="BG434" s="231">
        <f>IF(N434="zákl. přenesená",J434,0)</f>
        <v>0</v>
      </c>
      <c r="BH434" s="231">
        <f>IF(N434="sníž. přenesená",J434,0)</f>
        <v>0</v>
      </c>
      <c r="BI434" s="231">
        <f>IF(N434="nulová",J434,0)</f>
        <v>0</v>
      </c>
      <c r="BJ434" s="17" t="s">
        <v>82</v>
      </c>
      <c r="BK434" s="231">
        <f>ROUND(I434*H434,2)</f>
        <v>0</v>
      </c>
      <c r="BL434" s="17" t="s">
        <v>236</v>
      </c>
      <c r="BM434" s="230" t="s">
        <v>715</v>
      </c>
    </row>
    <row r="435" spans="1:47" s="2" customFormat="1" ht="12">
      <c r="A435" s="38"/>
      <c r="B435" s="39"/>
      <c r="C435" s="40"/>
      <c r="D435" s="232" t="s">
        <v>165</v>
      </c>
      <c r="E435" s="40"/>
      <c r="F435" s="233" t="s">
        <v>714</v>
      </c>
      <c r="G435" s="40"/>
      <c r="H435" s="40"/>
      <c r="I435" s="136"/>
      <c r="J435" s="40"/>
      <c r="K435" s="40"/>
      <c r="L435" s="44"/>
      <c r="M435" s="234"/>
      <c r="N435" s="235"/>
      <c r="O435" s="84"/>
      <c r="P435" s="84"/>
      <c r="Q435" s="84"/>
      <c r="R435" s="84"/>
      <c r="S435" s="84"/>
      <c r="T435" s="85"/>
      <c r="U435" s="38"/>
      <c r="V435" s="38"/>
      <c r="W435" s="38"/>
      <c r="X435" s="38"/>
      <c r="Y435" s="38"/>
      <c r="Z435" s="38"/>
      <c r="AA435" s="38"/>
      <c r="AB435" s="38"/>
      <c r="AC435" s="38"/>
      <c r="AD435" s="38"/>
      <c r="AE435" s="38"/>
      <c r="AT435" s="17" t="s">
        <v>165</v>
      </c>
      <c r="AU435" s="17" t="s">
        <v>82</v>
      </c>
    </row>
    <row r="436" spans="1:51" s="13" customFormat="1" ht="12">
      <c r="A436" s="13"/>
      <c r="B436" s="236"/>
      <c r="C436" s="237"/>
      <c r="D436" s="232" t="s">
        <v>166</v>
      </c>
      <c r="E436" s="238" t="s">
        <v>19</v>
      </c>
      <c r="F436" s="239" t="s">
        <v>2069</v>
      </c>
      <c r="G436" s="237"/>
      <c r="H436" s="240">
        <v>1</v>
      </c>
      <c r="I436" s="241"/>
      <c r="J436" s="237"/>
      <c r="K436" s="237"/>
      <c r="L436" s="242"/>
      <c r="M436" s="243"/>
      <c r="N436" s="244"/>
      <c r="O436" s="244"/>
      <c r="P436" s="244"/>
      <c r="Q436" s="244"/>
      <c r="R436" s="244"/>
      <c r="S436" s="244"/>
      <c r="T436" s="245"/>
      <c r="U436" s="13"/>
      <c r="V436" s="13"/>
      <c r="W436" s="13"/>
      <c r="X436" s="13"/>
      <c r="Y436" s="13"/>
      <c r="Z436" s="13"/>
      <c r="AA436" s="13"/>
      <c r="AB436" s="13"/>
      <c r="AC436" s="13"/>
      <c r="AD436" s="13"/>
      <c r="AE436" s="13"/>
      <c r="AT436" s="246" t="s">
        <v>166</v>
      </c>
      <c r="AU436" s="246" t="s">
        <v>82</v>
      </c>
      <c r="AV436" s="13" t="s">
        <v>85</v>
      </c>
      <c r="AW436" s="13" t="s">
        <v>34</v>
      </c>
      <c r="AX436" s="13" t="s">
        <v>82</v>
      </c>
      <c r="AY436" s="246" t="s">
        <v>158</v>
      </c>
    </row>
    <row r="437" spans="1:65" s="2" customFormat="1" ht="16.5" customHeight="1">
      <c r="A437" s="38"/>
      <c r="B437" s="39"/>
      <c r="C437" s="259" t="s">
        <v>746</v>
      </c>
      <c r="D437" s="259" t="s">
        <v>199</v>
      </c>
      <c r="E437" s="260" t="s">
        <v>717</v>
      </c>
      <c r="F437" s="261" t="s">
        <v>718</v>
      </c>
      <c r="G437" s="262" t="s">
        <v>202</v>
      </c>
      <c r="H437" s="263">
        <v>5</v>
      </c>
      <c r="I437" s="264"/>
      <c r="J437" s="265">
        <f>ROUND(I437*H437,2)</f>
        <v>0</v>
      </c>
      <c r="K437" s="261" t="s">
        <v>19</v>
      </c>
      <c r="L437" s="266"/>
      <c r="M437" s="267" t="s">
        <v>19</v>
      </c>
      <c r="N437" s="268" t="s">
        <v>45</v>
      </c>
      <c r="O437" s="84"/>
      <c r="P437" s="228">
        <f>O437*H437</f>
        <v>0</v>
      </c>
      <c r="Q437" s="228">
        <v>0</v>
      </c>
      <c r="R437" s="228">
        <f>Q437*H437</f>
        <v>0</v>
      </c>
      <c r="S437" s="228">
        <v>0</v>
      </c>
      <c r="T437" s="229">
        <f>S437*H437</f>
        <v>0</v>
      </c>
      <c r="U437" s="38"/>
      <c r="V437" s="38"/>
      <c r="W437" s="38"/>
      <c r="X437" s="38"/>
      <c r="Y437" s="38"/>
      <c r="Z437" s="38"/>
      <c r="AA437" s="38"/>
      <c r="AB437" s="38"/>
      <c r="AC437" s="38"/>
      <c r="AD437" s="38"/>
      <c r="AE437" s="38"/>
      <c r="AR437" s="230" t="s">
        <v>241</v>
      </c>
      <c r="AT437" s="230" t="s">
        <v>199</v>
      </c>
      <c r="AU437" s="230" t="s">
        <v>82</v>
      </c>
      <c r="AY437" s="17" t="s">
        <v>158</v>
      </c>
      <c r="BE437" s="231">
        <f>IF(N437="základní",J437,0)</f>
        <v>0</v>
      </c>
      <c r="BF437" s="231">
        <f>IF(N437="snížená",J437,0)</f>
        <v>0</v>
      </c>
      <c r="BG437" s="231">
        <f>IF(N437="zákl. přenesená",J437,0)</f>
        <v>0</v>
      </c>
      <c r="BH437" s="231">
        <f>IF(N437="sníž. přenesená",J437,0)</f>
        <v>0</v>
      </c>
      <c r="BI437" s="231">
        <f>IF(N437="nulová",J437,0)</f>
        <v>0</v>
      </c>
      <c r="BJ437" s="17" t="s">
        <v>82</v>
      </c>
      <c r="BK437" s="231">
        <f>ROUND(I437*H437,2)</f>
        <v>0</v>
      </c>
      <c r="BL437" s="17" t="s">
        <v>236</v>
      </c>
      <c r="BM437" s="230" t="s">
        <v>719</v>
      </c>
    </row>
    <row r="438" spans="1:47" s="2" customFormat="1" ht="12">
      <c r="A438" s="38"/>
      <c r="B438" s="39"/>
      <c r="C438" s="40"/>
      <c r="D438" s="232" t="s">
        <v>165</v>
      </c>
      <c r="E438" s="40"/>
      <c r="F438" s="233" t="s">
        <v>718</v>
      </c>
      <c r="G438" s="40"/>
      <c r="H438" s="40"/>
      <c r="I438" s="136"/>
      <c r="J438" s="40"/>
      <c r="K438" s="40"/>
      <c r="L438" s="44"/>
      <c r="M438" s="234"/>
      <c r="N438" s="235"/>
      <c r="O438" s="84"/>
      <c r="P438" s="84"/>
      <c r="Q438" s="84"/>
      <c r="R438" s="84"/>
      <c r="S438" s="84"/>
      <c r="T438" s="85"/>
      <c r="U438" s="38"/>
      <c r="V438" s="38"/>
      <c r="W438" s="38"/>
      <c r="X438" s="38"/>
      <c r="Y438" s="38"/>
      <c r="Z438" s="38"/>
      <c r="AA438" s="38"/>
      <c r="AB438" s="38"/>
      <c r="AC438" s="38"/>
      <c r="AD438" s="38"/>
      <c r="AE438" s="38"/>
      <c r="AT438" s="17" t="s">
        <v>165</v>
      </c>
      <c r="AU438" s="17" t="s">
        <v>82</v>
      </c>
    </row>
    <row r="439" spans="1:51" s="13" customFormat="1" ht="12">
      <c r="A439" s="13"/>
      <c r="B439" s="236"/>
      <c r="C439" s="237"/>
      <c r="D439" s="232" t="s">
        <v>166</v>
      </c>
      <c r="E439" s="238" t="s">
        <v>19</v>
      </c>
      <c r="F439" s="239" t="s">
        <v>2107</v>
      </c>
      <c r="G439" s="237"/>
      <c r="H439" s="240">
        <v>5</v>
      </c>
      <c r="I439" s="241"/>
      <c r="J439" s="237"/>
      <c r="K439" s="237"/>
      <c r="L439" s="242"/>
      <c r="M439" s="243"/>
      <c r="N439" s="244"/>
      <c r="O439" s="244"/>
      <c r="P439" s="244"/>
      <c r="Q439" s="244"/>
      <c r="R439" s="244"/>
      <c r="S439" s="244"/>
      <c r="T439" s="245"/>
      <c r="U439" s="13"/>
      <c r="V439" s="13"/>
      <c r="W439" s="13"/>
      <c r="X439" s="13"/>
      <c r="Y439" s="13"/>
      <c r="Z439" s="13"/>
      <c r="AA439" s="13"/>
      <c r="AB439" s="13"/>
      <c r="AC439" s="13"/>
      <c r="AD439" s="13"/>
      <c r="AE439" s="13"/>
      <c r="AT439" s="246" t="s">
        <v>166</v>
      </c>
      <c r="AU439" s="246" t="s">
        <v>82</v>
      </c>
      <c r="AV439" s="13" t="s">
        <v>85</v>
      </c>
      <c r="AW439" s="13" t="s">
        <v>34</v>
      </c>
      <c r="AX439" s="13" t="s">
        <v>82</v>
      </c>
      <c r="AY439" s="246" t="s">
        <v>158</v>
      </c>
    </row>
    <row r="440" spans="1:65" s="2" customFormat="1" ht="21.75" customHeight="1">
      <c r="A440" s="38"/>
      <c r="B440" s="39"/>
      <c r="C440" s="219" t="s">
        <v>750</v>
      </c>
      <c r="D440" s="219" t="s">
        <v>159</v>
      </c>
      <c r="E440" s="220" t="s">
        <v>1515</v>
      </c>
      <c r="F440" s="221" t="s">
        <v>1516</v>
      </c>
      <c r="G440" s="222" t="s">
        <v>202</v>
      </c>
      <c r="H440" s="223">
        <v>2</v>
      </c>
      <c r="I440" s="224"/>
      <c r="J440" s="225">
        <f>ROUND(I440*H440,2)</f>
        <v>0</v>
      </c>
      <c r="K440" s="221" t="s">
        <v>213</v>
      </c>
      <c r="L440" s="44"/>
      <c r="M440" s="226" t="s">
        <v>19</v>
      </c>
      <c r="N440" s="227" t="s">
        <v>45</v>
      </c>
      <c r="O440" s="84"/>
      <c r="P440" s="228">
        <f>O440*H440</f>
        <v>0</v>
      </c>
      <c r="Q440" s="228">
        <v>0</v>
      </c>
      <c r="R440" s="228">
        <f>Q440*H440</f>
        <v>0</v>
      </c>
      <c r="S440" s="228">
        <v>0</v>
      </c>
      <c r="T440" s="229">
        <f>S440*H440</f>
        <v>0</v>
      </c>
      <c r="U440" s="38"/>
      <c r="V440" s="38"/>
      <c r="W440" s="38"/>
      <c r="X440" s="38"/>
      <c r="Y440" s="38"/>
      <c r="Z440" s="38"/>
      <c r="AA440" s="38"/>
      <c r="AB440" s="38"/>
      <c r="AC440" s="38"/>
      <c r="AD440" s="38"/>
      <c r="AE440" s="38"/>
      <c r="AR440" s="230" t="s">
        <v>236</v>
      </c>
      <c r="AT440" s="230" t="s">
        <v>159</v>
      </c>
      <c r="AU440" s="230" t="s">
        <v>82</v>
      </c>
      <c r="AY440" s="17" t="s">
        <v>158</v>
      </c>
      <c r="BE440" s="231">
        <f>IF(N440="základní",J440,0)</f>
        <v>0</v>
      </c>
      <c r="BF440" s="231">
        <f>IF(N440="snížená",J440,0)</f>
        <v>0</v>
      </c>
      <c r="BG440" s="231">
        <f>IF(N440="zákl. přenesená",J440,0)</f>
        <v>0</v>
      </c>
      <c r="BH440" s="231">
        <f>IF(N440="sníž. přenesená",J440,0)</f>
        <v>0</v>
      </c>
      <c r="BI440" s="231">
        <f>IF(N440="nulová",J440,0)</f>
        <v>0</v>
      </c>
      <c r="BJ440" s="17" t="s">
        <v>82</v>
      </c>
      <c r="BK440" s="231">
        <f>ROUND(I440*H440,2)</f>
        <v>0</v>
      </c>
      <c r="BL440" s="17" t="s">
        <v>236</v>
      </c>
      <c r="BM440" s="230" t="s">
        <v>2108</v>
      </c>
    </row>
    <row r="441" spans="1:47" s="2" customFormat="1" ht="12">
      <c r="A441" s="38"/>
      <c r="B441" s="39"/>
      <c r="C441" s="40"/>
      <c r="D441" s="232" t="s">
        <v>165</v>
      </c>
      <c r="E441" s="40"/>
      <c r="F441" s="233" t="s">
        <v>1516</v>
      </c>
      <c r="G441" s="40"/>
      <c r="H441" s="40"/>
      <c r="I441" s="136"/>
      <c r="J441" s="40"/>
      <c r="K441" s="40"/>
      <c r="L441" s="44"/>
      <c r="M441" s="234"/>
      <c r="N441" s="235"/>
      <c r="O441" s="84"/>
      <c r="P441" s="84"/>
      <c r="Q441" s="84"/>
      <c r="R441" s="84"/>
      <c r="S441" s="84"/>
      <c r="T441" s="85"/>
      <c r="U441" s="38"/>
      <c r="V441" s="38"/>
      <c r="W441" s="38"/>
      <c r="X441" s="38"/>
      <c r="Y441" s="38"/>
      <c r="Z441" s="38"/>
      <c r="AA441" s="38"/>
      <c r="AB441" s="38"/>
      <c r="AC441" s="38"/>
      <c r="AD441" s="38"/>
      <c r="AE441" s="38"/>
      <c r="AT441" s="17" t="s">
        <v>165</v>
      </c>
      <c r="AU441" s="17" t="s">
        <v>82</v>
      </c>
    </row>
    <row r="442" spans="1:65" s="2" customFormat="1" ht="55.5" customHeight="1">
      <c r="A442" s="38"/>
      <c r="B442" s="39"/>
      <c r="C442" s="259" t="s">
        <v>755</v>
      </c>
      <c r="D442" s="259" t="s">
        <v>199</v>
      </c>
      <c r="E442" s="260" t="s">
        <v>2109</v>
      </c>
      <c r="F442" s="261" t="s">
        <v>2110</v>
      </c>
      <c r="G442" s="262" t="s">
        <v>202</v>
      </c>
      <c r="H442" s="263">
        <v>2</v>
      </c>
      <c r="I442" s="264"/>
      <c r="J442" s="265">
        <f>ROUND(I442*H442,2)</f>
        <v>0</v>
      </c>
      <c r="K442" s="261" t="s">
        <v>19</v>
      </c>
      <c r="L442" s="266"/>
      <c r="M442" s="267" t="s">
        <v>19</v>
      </c>
      <c r="N442" s="268" t="s">
        <v>45</v>
      </c>
      <c r="O442" s="84"/>
      <c r="P442" s="228">
        <f>O442*H442</f>
        <v>0</v>
      </c>
      <c r="Q442" s="228">
        <v>0.115</v>
      </c>
      <c r="R442" s="228">
        <f>Q442*H442</f>
        <v>0.23</v>
      </c>
      <c r="S442" s="228">
        <v>0</v>
      </c>
      <c r="T442" s="229">
        <f>S442*H442</f>
        <v>0</v>
      </c>
      <c r="U442" s="38"/>
      <c r="V442" s="38"/>
      <c r="W442" s="38"/>
      <c r="X442" s="38"/>
      <c r="Y442" s="38"/>
      <c r="Z442" s="38"/>
      <c r="AA442" s="38"/>
      <c r="AB442" s="38"/>
      <c r="AC442" s="38"/>
      <c r="AD442" s="38"/>
      <c r="AE442" s="38"/>
      <c r="AR442" s="230" t="s">
        <v>241</v>
      </c>
      <c r="AT442" s="230" t="s">
        <v>199</v>
      </c>
      <c r="AU442" s="230" t="s">
        <v>82</v>
      </c>
      <c r="AY442" s="17" t="s">
        <v>158</v>
      </c>
      <c r="BE442" s="231">
        <f>IF(N442="základní",J442,0)</f>
        <v>0</v>
      </c>
      <c r="BF442" s="231">
        <f>IF(N442="snížená",J442,0)</f>
        <v>0</v>
      </c>
      <c r="BG442" s="231">
        <f>IF(N442="zákl. přenesená",J442,0)</f>
        <v>0</v>
      </c>
      <c r="BH442" s="231">
        <f>IF(N442="sníž. přenesená",J442,0)</f>
        <v>0</v>
      </c>
      <c r="BI442" s="231">
        <f>IF(N442="nulová",J442,0)</f>
        <v>0</v>
      </c>
      <c r="BJ442" s="17" t="s">
        <v>82</v>
      </c>
      <c r="BK442" s="231">
        <f>ROUND(I442*H442,2)</f>
        <v>0</v>
      </c>
      <c r="BL442" s="17" t="s">
        <v>236</v>
      </c>
      <c r="BM442" s="230" t="s">
        <v>2111</v>
      </c>
    </row>
    <row r="443" spans="1:47" s="2" customFormat="1" ht="12">
      <c r="A443" s="38"/>
      <c r="B443" s="39"/>
      <c r="C443" s="40"/>
      <c r="D443" s="232" t="s">
        <v>165</v>
      </c>
      <c r="E443" s="40"/>
      <c r="F443" s="233" t="s">
        <v>2110</v>
      </c>
      <c r="G443" s="40"/>
      <c r="H443" s="40"/>
      <c r="I443" s="136"/>
      <c r="J443" s="40"/>
      <c r="K443" s="40"/>
      <c r="L443" s="44"/>
      <c r="M443" s="234"/>
      <c r="N443" s="235"/>
      <c r="O443" s="84"/>
      <c r="P443" s="84"/>
      <c r="Q443" s="84"/>
      <c r="R443" s="84"/>
      <c r="S443" s="84"/>
      <c r="T443" s="85"/>
      <c r="U443" s="38"/>
      <c r="V443" s="38"/>
      <c r="W443" s="38"/>
      <c r="X443" s="38"/>
      <c r="Y443" s="38"/>
      <c r="Z443" s="38"/>
      <c r="AA443" s="38"/>
      <c r="AB443" s="38"/>
      <c r="AC443" s="38"/>
      <c r="AD443" s="38"/>
      <c r="AE443" s="38"/>
      <c r="AT443" s="17" t="s">
        <v>165</v>
      </c>
      <c r="AU443" s="17" t="s">
        <v>82</v>
      </c>
    </row>
    <row r="444" spans="1:51" s="13" customFormat="1" ht="12">
      <c r="A444" s="13"/>
      <c r="B444" s="236"/>
      <c r="C444" s="237"/>
      <c r="D444" s="232" t="s">
        <v>166</v>
      </c>
      <c r="E444" s="238" t="s">
        <v>19</v>
      </c>
      <c r="F444" s="239" t="s">
        <v>2112</v>
      </c>
      <c r="G444" s="237"/>
      <c r="H444" s="240">
        <v>2</v>
      </c>
      <c r="I444" s="241"/>
      <c r="J444" s="237"/>
      <c r="K444" s="237"/>
      <c r="L444" s="242"/>
      <c r="M444" s="243"/>
      <c r="N444" s="244"/>
      <c r="O444" s="244"/>
      <c r="P444" s="244"/>
      <c r="Q444" s="244"/>
      <c r="R444" s="244"/>
      <c r="S444" s="244"/>
      <c r="T444" s="245"/>
      <c r="U444" s="13"/>
      <c r="V444" s="13"/>
      <c r="W444" s="13"/>
      <c r="X444" s="13"/>
      <c r="Y444" s="13"/>
      <c r="Z444" s="13"/>
      <c r="AA444" s="13"/>
      <c r="AB444" s="13"/>
      <c r="AC444" s="13"/>
      <c r="AD444" s="13"/>
      <c r="AE444" s="13"/>
      <c r="AT444" s="246" t="s">
        <v>166</v>
      </c>
      <c r="AU444" s="246" t="s">
        <v>82</v>
      </c>
      <c r="AV444" s="13" t="s">
        <v>85</v>
      </c>
      <c r="AW444" s="13" t="s">
        <v>34</v>
      </c>
      <c r="AX444" s="13" t="s">
        <v>82</v>
      </c>
      <c r="AY444" s="246" t="s">
        <v>158</v>
      </c>
    </row>
    <row r="445" spans="1:65" s="2" customFormat="1" ht="21.75" customHeight="1">
      <c r="A445" s="38"/>
      <c r="B445" s="39"/>
      <c r="C445" s="219" t="s">
        <v>760</v>
      </c>
      <c r="D445" s="219" t="s">
        <v>159</v>
      </c>
      <c r="E445" s="220" t="s">
        <v>1506</v>
      </c>
      <c r="F445" s="221" t="s">
        <v>1507</v>
      </c>
      <c r="G445" s="222" t="s">
        <v>202</v>
      </c>
      <c r="H445" s="223">
        <v>2</v>
      </c>
      <c r="I445" s="224"/>
      <c r="J445" s="225">
        <f>ROUND(I445*H445,2)</f>
        <v>0</v>
      </c>
      <c r="K445" s="221" t="s">
        <v>19</v>
      </c>
      <c r="L445" s="44"/>
      <c r="M445" s="226" t="s">
        <v>19</v>
      </c>
      <c r="N445" s="227" t="s">
        <v>45</v>
      </c>
      <c r="O445" s="84"/>
      <c r="P445" s="228">
        <f>O445*H445</f>
        <v>0</v>
      </c>
      <c r="Q445" s="228">
        <v>0</v>
      </c>
      <c r="R445" s="228">
        <f>Q445*H445</f>
        <v>0</v>
      </c>
      <c r="S445" s="228">
        <v>0</v>
      </c>
      <c r="T445" s="229">
        <f>S445*H445</f>
        <v>0</v>
      </c>
      <c r="U445" s="38"/>
      <c r="V445" s="38"/>
      <c r="W445" s="38"/>
      <c r="X445" s="38"/>
      <c r="Y445" s="38"/>
      <c r="Z445" s="38"/>
      <c r="AA445" s="38"/>
      <c r="AB445" s="38"/>
      <c r="AC445" s="38"/>
      <c r="AD445" s="38"/>
      <c r="AE445" s="38"/>
      <c r="AR445" s="230" t="s">
        <v>236</v>
      </c>
      <c r="AT445" s="230" t="s">
        <v>159</v>
      </c>
      <c r="AU445" s="230" t="s">
        <v>82</v>
      </c>
      <c r="AY445" s="17" t="s">
        <v>158</v>
      </c>
      <c r="BE445" s="231">
        <f>IF(N445="základní",J445,0)</f>
        <v>0</v>
      </c>
      <c r="BF445" s="231">
        <f>IF(N445="snížená",J445,0)</f>
        <v>0</v>
      </c>
      <c r="BG445" s="231">
        <f>IF(N445="zákl. přenesená",J445,0)</f>
        <v>0</v>
      </c>
      <c r="BH445" s="231">
        <f>IF(N445="sníž. přenesená",J445,0)</f>
        <v>0</v>
      </c>
      <c r="BI445" s="231">
        <f>IF(N445="nulová",J445,0)</f>
        <v>0</v>
      </c>
      <c r="BJ445" s="17" t="s">
        <v>82</v>
      </c>
      <c r="BK445" s="231">
        <f>ROUND(I445*H445,2)</f>
        <v>0</v>
      </c>
      <c r="BL445" s="17" t="s">
        <v>236</v>
      </c>
      <c r="BM445" s="230" t="s">
        <v>2113</v>
      </c>
    </row>
    <row r="446" spans="1:47" s="2" customFormat="1" ht="12">
      <c r="A446" s="38"/>
      <c r="B446" s="39"/>
      <c r="C446" s="40"/>
      <c r="D446" s="232" t="s">
        <v>165</v>
      </c>
      <c r="E446" s="40"/>
      <c r="F446" s="233" t="s">
        <v>2114</v>
      </c>
      <c r="G446" s="40"/>
      <c r="H446" s="40"/>
      <c r="I446" s="136"/>
      <c r="J446" s="40"/>
      <c r="K446" s="40"/>
      <c r="L446" s="44"/>
      <c r="M446" s="234"/>
      <c r="N446" s="235"/>
      <c r="O446" s="84"/>
      <c r="P446" s="84"/>
      <c r="Q446" s="84"/>
      <c r="R446" s="84"/>
      <c r="S446" s="84"/>
      <c r="T446" s="85"/>
      <c r="U446" s="38"/>
      <c r="V446" s="38"/>
      <c r="W446" s="38"/>
      <c r="X446" s="38"/>
      <c r="Y446" s="38"/>
      <c r="Z446" s="38"/>
      <c r="AA446" s="38"/>
      <c r="AB446" s="38"/>
      <c r="AC446" s="38"/>
      <c r="AD446" s="38"/>
      <c r="AE446" s="38"/>
      <c r="AT446" s="17" t="s">
        <v>165</v>
      </c>
      <c r="AU446" s="17" t="s">
        <v>82</v>
      </c>
    </row>
    <row r="447" spans="1:65" s="2" customFormat="1" ht="55.5" customHeight="1">
      <c r="A447" s="38"/>
      <c r="B447" s="39"/>
      <c r="C447" s="259" t="s">
        <v>766</v>
      </c>
      <c r="D447" s="259" t="s">
        <v>199</v>
      </c>
      <c r="E447" s="260" t="s">
        <v>2115</v>
      </c>
      <c r="F447" s="261" t="s">
        <v>2116</v>
      </c>
      <c r="G447" s="262" t="s">
        <v>202</v>
      </c>
      <c r="H447" s="263">
        <v>2</v>
      </c>
      <c r="I447" s="264"/>
      <c r="J447" s="265">
        <f>ROUND(I447*H447,2)</f>
        <v>0</v>
      </c>
      <c r="K447" s="261" t="s">
        <v>19</v>
      </c>
      <c r="L447" s="266"/>
      <c r="M447" s="267" t="s">
        <v>19</v>
      </c>
      <c r="N447" s="268" t="s">
        <v>45</v>
      </c>
      <c r="O447" s="84"/>
      <c r="P447" s="228">
        <f>O447*H447</f>
        <v>0</v>
      </c>
      <c r="Q447" s="228">
        <v>0.0047</v>
      </c>
      <c r="R447" s="228">
        <f>Q447*H447</f>
        <v>0.0094</v>
      </c>
      <c r="S447" s="228">
        <v>0</v>
      </c>
      <c r="T447" s="229">
        <f>S447*H447</f>
        <v>0</v>
      </c>
      <c r="U447" s="38"/>
      <c r="V447" s="38"/>
      <c r="W447" s="38"/>
      <c r="X447" s="38"/>
      <c r="Y447" s="38"/>
      <c r="Z447" s="38"/>
      <c r="AA447" s="38"/>
      <c r="AB447" s="38"/>
      <c r="AC447" s="38"/>
      <c r="AD447" s="38"/>
      <c r="AE447" s="38"/>
      <c r="AR447" s="230" t="s">
        <v>241</v>
      </c>
      <c r="AT447" s="230" t="s">
        <v>199</v>
      </c>
      <c r="AU447" s="230" t="s">
        <v>82</v>
      </c>
      <c r="AY447" s="17" t="s">
        <v>158</v>
      </c>
      <c r="BE447" s="231">
        <f>IF(N447="základní",J447,0)</f>
        <v>0</v>
      </c>
      <c r="BF447" s="231">
        <f>IF(N447="snížená",J447,0)</f>
        <v>0</v>
      </c>
      <c r="BG447" s="231">
        <f>IF(N447="zákl. přenesená",J447,0)</f>
        <v>0</v>
      </c>
      <c r="BH447" s="231">
        <f>IF(N447="sníž. přenesená",J447,0)</f>
        <v>0</v>
      </c>
      <c r="BI447" s="231">
        <f>IF(N447="nulová",J447,0)</f>
        <v>0</v>
      </c>
      <c r="BJ447" s="17" t="s">
        <v>82</v>
      </c>
      <c r="BK447" s="231">
        <f>ROUND(I447*H447,2)</f>
        <v>0</v>
      </c>
      <c r="BL447" s="17" t="s">
        <v>236</v>
      </c>
      <c r="BM447" s="230" t="s">
        <v>2117</v>
      </c>
    </row>
    <row r="448" spans="1:47" s="2" customFormat="1" ht="12">
      <c r="A448" s="38"/>
      <c r="B448" s="39"/>
      <c r="C448" s="40"/>
      <c r="D448" s="232" t="s">
        <v>165</v>
      </c>
      <c r="E448" s="40"/>
      <c r="F448" s="233" t="s">
        <v>2118</v>
      </c>
      <c r="G448" s="40"/>
      <c r="H448" s="40"/>
      <c r="I448" s="136"/>
      <c r="J448" s="40"/>
      <c r="K448" s="40"/>
      <c r="L448" s="44"/>
      <c r="M448" s="234"/>
      <c r="N448" s="235"/>
      <c r="O448" s="84"/>
      <c r="P448" s="84"/>
      <c r="Q448" s="84"/>
      <c r="R448" s="84"/>
      <c r="S448" s="84"/>
      <c r="T448" s="85"/>
      <c r="U448" s="38"/>
      <c r="V448" s="38"/>
      <c r="W448" s="38"/>
      <c r="X448" s="38"/>
      <c r="Y448" s="38"/>
      <c r="Z448" s="38"/>
      <c r="AA448" s="38"/>
      <c r="AB448" s="38"/>
      <c r="AC448" s="38"/>
      <c r="AD448" s="38"/>
      <c r="AE448" s="38"/>
      <c r="AT448" s="17" t="s">
        <v>165</v>
      </c>
      <c r="AU448" s="17" t="s">
        <v>82</v>
      </c>
    </row>
    <row r="449" spans="1:47" s="2" customFormat="1" ht="12">
      <c r="A449" s="38"/>
      <c r="B449" s="39"/>
      <c r="C449" s="40"/>
      <c r="D449" s="232" t="s">
        <v>181</v>
      </c>
      <c r="E449" s="40"/>
      <c r="F449" s="258" t="s">
        <v>2119</v>
      </c>
      <c r="G449" s="40"/>
      <c r="H449" s="40"/>
      <c r="I449" s="136"/>
      <c r="J449" s="40"/>
      <c r="K449" s="40"/>
      <c r="L449" s="44"/>
      <c r="M449" s="234"/>
      <c r="N449" s="235"/>
      <c r="O449" s="84"/>
      <c r="P449" s="84"/>
      <c r="Q449" s="84"/>
      <c r="R449" s="84"/>
      <c r="S449" s="84"/>
      <c r="T449" s="85"/>
      <c r="U449" s="38"/>
      <c r="V449" s="38"/>
      <c r="W449" s="38"/>
      <c r="X449" s="38"/>
      <c r="Y449" s="38"/>
      <c r="Z449" s="38"/>
      <c r="AA449" s="38"/>
      <c r="AB449" s="38"/>
      <c r="AC449" s="38"/>
      <c r="AD449" s="38"/>
      <c r="AE449" s="38"/>
      <c r="AT449" s="17" t="s">
        <v>181</v>
      </c>
      <c r="AU449" s="17" t="s">
        <v>82</v>
      </c>
    </row>
    <row r="450" spans="1:51" s="13" customFormat="1" ht="12">
      <c r="A450" s="13"/>
      <c r="B450" s="236"/>
      <c r="C450" s="237"/>
      <c r="D450" s="232" t="s">
        <v>166</v>
      </c>
      <c r="E450" s="238" t="s">
        <v>19</v>
      </c>
      <c r="F450" s="239" t="s">
        <v>2112</v>
      </c>
      <c r="G450" s="237"/>
      <c r="H450" s="240">
        <v>2</v>
      </c>
      <c r="I450" s="241"/>
      <c r="J450" s="237"/>
      <c r="K450" s="237"/>
      <c r="L450" s="242"/>
      <c r="M450" s="243"/>
      <c r="N450" s="244"/>
      <c r="O450" s="244"/>
      <c r="P450" s="244"/>
      <c r="Q450" s="244"/>
      <c r="R450" s="244"/>
      <c r="S450" s="244"/>
      <c r="T450" s="245"/>
      <c r="U450" s="13"/>
      <c r="V450" s="13"/>
      <c r="W450" s="13"/>
      <c r="X450" s="13"/>
      <c r="Y450" s="13"/>
      <c r="Z450" s="13"/>
      <c r="AA450" s="13"/>
      <c r="AB450" s="13"/>
      <c r="AC450" s="13"/>
      <c r="AD450" s="13"/>
      <c r="AE450" s="13"/>
      <c r="AT450" s="246" t="s">
        <v>166</v>
      </c>
      <c r="AU450" s="246" t="s">
        <v>82</v>
      </c>
      <c r="AV450" s="13" t="s">
        <v>85</v>
      </c>
      <c r="AW450" s="13" t="s">
        <v>34</v>
      </c>
      <c r="AX450" s="13" t="s">
        <v>82</v>
      </c>
      <c r="AY450" s="246" t="s">
        <v>158</v>
      </c>
    </row>
    <row r="451" spans="1:65" s="2" customFormat="1" ht="16.5" customHeight="1">
      <c r="A451" s="38"/>
      <c r="B451" s="39"/>
      <c r="C451" s="219" t="s">
        <v>771</v>
      </c>
      <c r="D451" s="219" t="s">
        <v>159</v>
      </c>
      <c r="E451" s="220" t="s">
        <v>722</v>
      </c>
      <c r="F451" s="221" t="s">
        <v>723</v>
      </c>
      <c r="G451" s="222" t="s">
        <v>202</v>
      </c>
      <c r="H451" s="223">
        <v>1</v>
      </c>
      <c r="I451" s="224"/>
      <c r="J451" s="225">
        <f>ROUND(I451*H451,2)</f>
        <v>0</v>
      </c>
      <c r="K451" s="221" t="s">
        <v>213</v>
      </c>
      <c r="L451" s="44"/>
      <c r="M451" s="226" t="s">
        <v>19</v>
      </c>
      <c r="N451" s="227" t="s">
        <v>45</v>
      </c>
      <c r="O451" s="84"/>
      <c r="P451" s="228">
        <f>O451*H451</f>
        <v>0</v>
      </c>
      <c r="Q451" s="228">
        <v>0</v>
      </c>
      <c r="R451" s="228">
        <f>Q451*H451</f>
        <v>0</v>
      </c>
      <c r="S451" s="228">
        <v>0</v>
      </c>
      <c r="T451" s="229">
        <f>S451*H451</f>
        <v>0</v>
      </c>
      <c r="U451" s="38"/>
      <c r="V451" s="38"/>
      <c r="W451" s="38"/>
      <c r="X451" s="38"/>
      <c r="Y451" s="38"/>
      <c r="Z451" s="38"/>
      <c r="AA451" s="38"/>
      <c r="AB451" s="38"/>
      <c r="AC451" s="38"/>
      <c r="AD451" s="38"/>
      <c r="AE451" s="38"/>
      <c r="AR451" s="230" t="s">
        <v>236</v>
      </c>
      <c r="AT451" s="230" t="s">
        <v>159</v>
      </c>
      <c r="AU451" s="230" t="s">
        <v>82</v>
      </c>
      <c r="AY451" s="17" t="s">
        <v>158</v>
      </c>
      <c r="BE451" s="231">
        <f>IF(N451="základní",J451,0)</f>
        <v>0</v>
      </c>
      <c r="BF451" s="231">
        <f>IF(N451="snížená",J451,0)</f>
        <v>0</v>
      </c>
      <c r="BG451" s="231">
        <f>IF(N451="zákl. přenesená",J451,0)</f>
        <v>0</v>
      </c>
      <c r="BH451" s="231">
        <f>IF(N451="sníž. přenesená",J451,0)</f>
        <v>0</v>
      </c>
      <c r="BI451" s="231">
        <f>IF(N451="nulová",J451,0)</f>
        <v>0</v>
      </c>
      <c r="BJ451" s="17" t="s">
        <v>82</v>
      </c>
      <c r="BK451" s="231">
        <f>ROUND(I451*H451,2)</f>
        <v>0</v>
      </c>
      <c r="BL451" s="17" t="s">
        <v>236</v>
      </c>
      <c r="BM451" s="230" t="s">
        <v>724</v>
      </c>
    </row>
    <row r="452" spans="1:47" s="2" customFormat="1" ht="12">
      <c r="A452" s="38"/>
      <c r="B452" s="39"/>
      <c r="C452" s="40"/>
      <c r="D452" s="232" t="s">
        <v>165</v>
      </c>
      <c r="E452" s="40"/>
      <c r="F452" s="233" t="s">
        <v>723</v>
      </c>
      <c r="G452" s="40"/>
      <c r="H452" s="40"/>
      <c r="I452" s="136"/>
      <c r="J452" s="40"/>
      <c r="K452" s="40"/>
      <c r="L452" s="44"/>
      <c r="M452" s="234"/>
      <c r="N452" s="235"/>
      <c r="O452" s="84"/>
      <c r="P452" s="84"/>
      <c r="Q452" s="84"/>
      <c r="R452" s="84"/>
      <c r="S452" s="84"/>
      <c r="T452" s="85"/>
      <c r="U452" s="38"/>
      <c r="V452" s="38"/>
      <c r="W452" s="38"/>
      <c r="X452" s="38"/>
      <c r="Y452" s="38"/>
      <c r="Z452" s="38"/>
      <c r="AA452" s="38"/>
      <c r="AB452" s="38"/>
      <c r="AC452" s="38"/>
      <c r="AD452" s="38"/>
      <c r="AE452" s="38"/>
      <c r="AT452" s="17" t="s">
        <v>165</v>
      </c>
      <c r="AU452" s="17" t="s">
        <v>82</v>
      </c>
    </row>
    <row r="453" spans="1:65" s="2" customFormat="1" ht="16.5" customHeight="1">
      <c r="A453" s="38"/>
      <c r="B453" s="39"/>
      <c r="C453" s="259" t="s">
        <v>775</v>
      </c>
      <c r="D453" s="259" t="s">
        <v>199</v>
      </c>
      <c r="E453" s="260" t="s">
        <v>1715</v>
      </c>
      <c r="F453" s="261" t="s">
        <v>1716</v>
      </c>
      <c r="G453" s="262" t="s">
        <v>202</v>
      </c>
      <c r="H453" s="263">
        <v>1</v>
      </c>
      <c r="I453" s="264"/>
      <c r="J453" s="265">
        <f>ROUND(I453*H453,2)</f>
        <v>0</v>
      </c>
      <c r="K453" s="261" t="s">
        <v>19</v>
      </c>
      <c r="L453" s="266"/>
      <c r="M453" s="267" t="s">
        <v>19</v>
      </c>
      <c r="N453" s="268" t="s">
        <v>45</v>
      </c>
      <c r="O453" s="84"/>
      <c r="P453" s="228">
        <f>O453*H453</f>
        <v>0</v>
      </c>
      <c r="Q453" s="228">
        <v>0</v>
      </c>
      <c r="R453" s="228">
        <f>Q453*H453</f>
        <v>0</v>
      </c>
      <c r="S453" s="228">
        <v>0</v>
      </c>
      <c r="T453" s="229">
        <f>S453*H453</f>
        <v>0</v>
      </c>
      <c r="U453" s="38"/>
      <c r="V453" s="38"/>
      <c r="W453" s="38"/>
      <c r="X453" s="38"/>
      <c r="Y453" s="38"/>
      <c r="Z453" s="38"/>
      <c r="AA453" s="38"/>
      <c r="AB453" s="38"/>
      <c r="AC453" s="38"/>
      <c r="AD453" s="38"/>
      <c r="AE453" s="38"/>
      <c r="AR453" s="230" t="s">
        <v>241</v>
      </c>
      <c r="AT453" s="230" t="s">
        <v>199</v>
      </c>
      <c r="AU453" s="230" t="s">
        <v>82</v>
      </c>
      <c r="AY453" s="17" t="s">
        <v>158</v>
      </c>
      <c r="BE453" s="231">
        <f>IF(N453="základní",J453,0)</f>
        <v>0</v>
      </c>
      <c r="BF453" s="231">
        <f>IF(N453="snížená",J453,0)</f>
        <v>0</v>
      </c>
      <c r="BG453" s="231">
        <f>IF(N453="zákl. přenesená",J453,0)</f>
        <v>0</v>
      </c>
      <c r="BH453" s="231">
        <f>IF(N453="sníž. přenesená",J453,0)</f>
        <v>0</v>
      </c>
      <c r="BI453" s="231">
        <f>IF(N453="nulová",J453,0)</f>
        <v>0</v>
      </c>
      <c r="BJ453" s="17" t="s">
        <v>82</v>
      </c>
      <c r="BK453" s="231">
        <f>ROUND(I453*H453,2)</f>
        <v>0</v>
      </c>
      <c r="BL453" s="17" t="s">
        <v>236</v>
      </c>
      <c r="BM453" s="230" t="s">
        <v>728</v>
      </c>
    </row>
    <row r="454" spans="1:47" s="2" customFormat="1" ht="12">
      <c r="A454" s="38"/>
      <c r="B454" s="39"/>
      <c r="C454" s="40"/>
      <c r="D454" s="232" t="s">
        <v>165</v>
      </c>
      <c r="E454" s="40"/>
      <c r="F454" s="233" t="s">
        <v>1716</v>
      </c>
      <c r="G454" s="40"/>
      <c r="H454" s="40"/>
      <c r="I454" s="136"/>
      <c r="J454" s="40"/>
      <c r="K454" s="40"/>
      <c r="L454" s="44"/>
      <c r="M454" s="234"/>
      <c r="N454" s="235"/>
      <c r="O454" s="84"/>
      <c r="P454" s="84"/>
      <c r="Q454" s="84"/>
      <c r="R454" s="84"/>
      <c r="S454" s="84"/>
      <c r="T454" s="85"/>
      <c r="U454" s="38"/>
      <c r="V454" s="38"/>
      <c r="W454" s="38"/>
      <c r="X454" s="38"/>
      <c r="Y454" s="38"/>
      <c r="Z454" s="38"/>
      <c r="AA454" s="38"/>
      <c r="AB454" s="38"/>
      <c r="AC454" s="38"/>
      <c r="AD454" s="38"/>
      <c r="AE454" s="38"/>
      <c r="AT454" s="17" t="s">
        <v>165</v>
      </c>
      <c r="AU454" s="17" t="s">
        <v>82</v>
      </c>
    </row>
    <row r="455" spans="1:51" s="13" customFormat="1" ht="12">
      <c r="A455" s="13"/>
      <c r="B455" s="236"/>
      <c r="C455" s="237"/>
      <c r="D455" s="232" t="s">
        <v>166</v>
      </c>
      <c r="E455" s="238" t="s">
        <v>19</v>
      </c>
      <c r="F455" s="239" t="s">
        <v>2120</v>
      </c>
      <c r="G455" s="237"/>
      <c r="H455" s="240">
        <v>1</v>
      </c>
      <c r="I455" s="241"/>
      <c r="J455" s="237"/>
      <c r="K455" s="237"/>
      <c r="L455" s="242"/>
      <c r="M455" s="243"/>
      <c r="N455" s="244"/>
      <c r="O455" s="244"/>
      <c r="P455" s="244"/>
      <c r="Q455" s="244"/>
      <c r="R455" s="244"/>
      <c r="S455" s="244"/>
      <c r="T455" s="245"/>
      <c r="U455" s="13"/>
      <c r="V455" s="13"/>
      <c r="W455" s="13"/>
      <c r="X455" s="13"/>
      <c r="Y455" s="13"/>
      <c r="Z455" s="13"/>
      <c r="AA455" s="13"/>
      <c r="AB455" s="13"/>
      <c r="AC455" s="13"/>
      <c r="AD455" s="13"/>
      <c r="AE455" s="13"/>
      <c r="AT455" s="246" t="s">
        <v>166</v>
      </c>
      <c r="AU455" s="246" t="s">
        <v>82</v>
      </c>
      <c r="AV455" s="13" t="s">
        <v>85</v>
      </c>
      <c r="AW455" s="13" t="s">
        <v>34</v>
      </c>
      <c r="AX455" s="13" t="s">
        <v>82</v>
      </c>
      <c r="AY455" s="246" t="s">
        <v>158</v>
      </c>
    </row>
    <row r="456" spans="1:65" s="2" customFormat="1" ht="16.5" customHeight="1">
      <c r="A456" s="38"/>
      <c r="B456" s="39"/>
      <c r="C456" s="219" t="s">
        <v>780</v>
      </c>
      <c r="D456" s="219" t="s">
        <v>159</v>
      </c>
      <c r="E456" s="220" t="s">
        <v>742</v>
      </c>
      <c r="F456" s="221" t="s">
        <v>743</v>
      </c>
      <c r="G456" s="222" t="s">
        <v>202</v>
      </c>
      <c r="H456" s="223">
        <v>1</v>
      </c>
      <c r="I456" s="224"/>
      <c r="J456" s="225">
        <f>ROUND(I456*H456,2)</f>
        <v>0</v>
      </c>
      <c r="K456" s="221" t="s">
        <v>213</v>
      </c>
      <c r="L456" s="44"/>
      <c r="M456" s="226" t="s">
        <v>19</v>
      </c>
      <c r="N456" s="227" t="s">
        <v>45</v>
      </c>
      <c r="O456" s="84"/>
      <c r="P456" s="228">
        <f>O456*H456</f>
        <v>0</v>
      </c>
      <c r="Q456" s="228">
        <v>0</v>
      </c>
      <c r="R456" s="228">
        <f>Q456*H456</f>
        <v>0</v>
      </c>
      <c r="S456" s="228">
        <v>0</v>
      </c>
      <c r="T456" s="229">
        <f>S456*H456</f>
        <v>0</v>
      </c>
      <c r="U456" s="38"/>
      <c r="V456" s="38"/>
      <c r="W456" s="38"/>
      <c r="X456" s="38"/>
      <c r="Y456" s="38"/>
      <c r="Z456" s="38"/>
      <c r="AA456" s="38"/>
      <c r="AB456" s="38"/>
      <c r="AC456" s="38"/>
      <c r="AD456" s="38"/>
      <c r="AE456" s="38"/>
      <c r="AR456" s="230" t="s">
        <v>236</v>
      </c>
      <c r="AT456" s="230" t="s">
        <v>159</v>
      </c>
      <c r="AU456" s="230" t="s">
        <v>82</v>
      </c>
      <c r="AY456" s="17" t="s">
        <v>158</v>
      </c>
      <c r="BE456" s="231">
        <f>IF(N456="základní",J456,0)</f>
        <v>0</v>
      </c>
      <c r="BF456" s="231">
        <f>IF(N456="snížená",J456,0)</f>
        <v>0</v>
      </c>
      <c r="BG456" s="231">
        <f>IF(N456="zákl. přenesená",J456,0)</f>
        <v>0</v>
      </c>
      <c r="BH456" s="231">
        <f>IF(N456="sníž. přenesená",J456,0)</f>
        <v>0</v>
      </c>
      <c r="BI456" s="231">
        <f>IF(N456="nulová",J456,0)</f>
        <v>0</v>
      </c>
      <c r="BJ456" s="17" t="s">
        <v>82</v>
      </c>
      <c r="BK456" s="231">
        <f>ROUND(I456*H456,2)</f>
        <v>0</v>
      </c>
      <c r="BL456" s="17" t="s">
        <v>236</v>
      </c>
      <c r="BM456" s="230" t="s">
        <v>744</v>
      </c>
    </row>
    <row r="457" spans="1:47" s="2" customFormat="1" ht="12">
      <c r="A457" s="38"/>
      <c r="B457" s="39"/>
      <c r="C457" s="40"/>
      <c r="D457" s="232" t="s">
        <v>165</v>
      </c>
      <c r="E457" s="40"/>
      <c r="F457" s="233" t="s">
        <v>743</v>
      </c>
      <c r="G457" s="40"/>
      <c r="H457" s="40"/>
      <c r="I457" s="136"/>
      <c r="J457" s="40"/>
      <c r="K457" s="40"/>
      <c r="L457" s="44"/>
      <c r="M457" s="234"/>
      <c r="N457" s="235"/>
      <c r="O457" s="84"/>
      <c r="P457" s="84"/>
      <c r="Q457" s="84"/>
      <c r="R457" s="84"/>
      <c r="S457" s="84"/>
      <c r="T457" s="85"/>
      <c r="U457" s="38"/>
      <c r="V457" s="38"/>
      <c r="W457" s="38"/>
      <c r="X457" s="38"/>
      <c r="Y457" s="38"/>
      <c r="Z457" s="38"/>
      <c r="AA457" s="38"/>
      <c r="AB457" s="38"/>
      <c r="AC457" s="38"/>
      <c r="AD457" s="38"/>
      <c r="AE457" s="38"/>
      <c r="AT457" s="17" t="s">
        <v>165</v>
      </c>
      <c r="AU457" s="17" t="s">
        <v>82</v>
      </c>
    </row>
    <row r="458" spans="1:51" s="13" customFormat="1" ht="12">
      <c r="A458" s="13"/>
      <c r="B458" s="236"/>
      <c r="C458" s="237"/>
      <c r="D458" s="232" t="s">
        <v>166</v>
      </c>
      <c r="E458" s="238" t="s">
        <v>19</v>
      </c>
      <c r="F458" s="239" t="s">
        <v>2120</v>
      </c>
      <c r="G458" s="237"/>
      <c r="H458" s="240">
        <v>1</v>
      </c>
      <c r="I458" s="241"/>
      <c r="J458" s="237"/>
      <c r="K458" s="237"/>
      <c r="L458" s="242"/>
      <c r="M458" s="243"/>
      <c r="N458" s="244"/>
      <c r="O458" s="244"/>
      <c r="P458" s="244"/>
      <c r="Q458" s="244"/>
      <c r="R458" s="244"/>
      <c r="S458" s="244"/>
      <c r="T458" s="245"/>
      <c r="U458" s="13"/>
      <c r="V458" s="13"/>
      <c r="W458" s="13"/>
      <c r="X458" s="13"/>
      <c r="Y458" s="13"/>
      <c r="Z458" s="13"/>
      <c r="AA458" s="13"/>
      <c r="AB458" s="13"/>
      <c r="AC458" s="13"/>
      <c r="AD458" s="13"/>
      <c r="AE458" s="13"/>
      <c r="AT458" s="246" t="s">
        <v>166</v>
      </c>
      <c r="AU458" s="246" t="s">
        <v>82</v>
      </c>
      <c r="AV458" s="13" t="s">
        <v>85</v>
      </c>
      <c r="AW458" s="13" t="s">
        <v>34</v>
      </c>
      <c r="AX458" s="13" t="s">
        <v>82</v>
      </c>
      <c r="AY458" s="246" t="s">
        <v>158</v>
      </c>
    </row>
    <row r="459" spans="1:65" s="2" customFormat="1" ht="16.5" customHeight="1">
      <c r="A459" s="38"/>
      <c r="B459" s="39"/>
      <c r="C459" s="219" t="s">
        <v>784</v>
      </c>
      <c r="D459" s="219" t="s">
        <v>159</v>
      </c>
      <c r="E459" s="220" t="s">
        <v>747</v>
      </c>
      <c r="F459" s="221" t="s">
        <v>748</v>
      </c>
      <c r="G459" s="222" t="s">
        <v>202</v>
      </c>
      <c r="H459" s="223">
        <v>8</v>
      </c>
      <c r="I459" s="224"/>
      <c r="J459" s="225">
        <f>ROUND(I459*H459,2)</f>
        <v>0</v>
      </c>
      <c r="K459" s="221" t="s">
        <v>213</v>
      </c>
      <c r="L459" s="44"/>
      <c r="M459" s="226" t="s">
        <v>19</v>
      </c>
      <c r="N459" s="227" t="s">
        <v>45</v>
      </c>
      <c r="O459" s="84"/>
      <c r="P459" s="228">
        <f>O459*H459</f>
        <v>0</v>
      </c>
      <c r="Q459" s="228">
        <v>0</v>
      </c>
      <c r="R459" s="228">
        <f>Q459*H459</f>
        <v>0</v>
      </c>
      <c r="S459" s="228">
        <v>0</v>
      </c>
      <c r="T459" s="229">
        <f>S459*H459</f>
        <v>0</v>
      </c>
      <c r="U459" s="38"/>
      <c r="V459" s="38"/>
      <c r="W459" s="38"/>
      <c r="X459" s="38"/>
      <c r="Y459" s="38"/>
      <c r="Z459" s="38"/>
      <c r="AA459" s="38"/>
      <c r="AB459" s="38"/>
      <c r="AC459" s="38"/>
      <c r="AD459" s="38"/>
      <c r="AE459" s="38"/>
      <c r="AR459" s="230" t="s">
        <v>236</v>
      </c>
      <c r="AT459" s="230" t="s">
        <v>159</v>
      </c>
      <c r="AU459" s="230" t="s">
        <v>82</v>
      </c>
      <c r="AY459" s="17" t="s">
        <v>158</v>
      </c>
      <c r="BE459" s="231">
        <f>IF(N459="základní",J459,0)</f>
        <v>0</v>
      </c>
      <c r="BF459" s="231">
        <f>IF(N459="snížená",J459,0)</f>
        <v>0</v>
      </c>
      <c r="BG459" s="231">
        <f>IF(N459="zákl. přenesená",J459,0)</f>
        <v>0</v>
      </c>
      <c r="BH459" s="231">
        <f>IF(N459="sníž. přenesená",J459,0)</f>
        <v>0</v>
      </c>
      <c r="BI459" s="231">
        <f>IF(N459="nulová",J459,0)</f>
        <v>0</v>
      </c>
      <c r="BJ459" s="17" t="s">
        <v>82</v>
      </c>
      <c r="BK459" s="231">
        <f>ROUND(I459*H459,2)</f>
        <v>0</v>
      </c>
      <c r="BL459" s="17" t="s">
        <v>236</v>
      </c>
      <c r="BM459" s="230" t="s">
        <v>749</v>
      </c>
    </row>
    <row r="460" spans="1:47" s="2" customFormat="1" ht="12">
      <c r="A460" s="38"/>
      <c r="B460" s="39"/>
      <c r="C460" s="40"/>
      <c r="D460" s="232" t="s">
        <v>165</v>
      </c>
      <c r="E460" s="40"/>
      <c r="F460" s="233" t="s">
        <v>748</v>
      </c>
      <c r="G460" s="40"/>
      <c r="H460" s="40"/>
      <c r="I460" s="136"/>
      <c r="J460" s="40"/>
      <c r="K460" s="40"/>
      <c r="L460" s="44"/>
      <c r="M460" s="234"/>
      <c r="N460" s="235"/>
      <c r="O460" s="84"/>
      <c r="P460" s="84"/>
      <c r="Q460" s="84"/>
      <c r="R460" s="84"/>
      <c r="S460" s="84"/>
      <c r="T460" s="85"/>
      <c r="U460" s="38"/>
      <c r="V460" s="38"/>
      <c r="W460" s="38"/>
      <c r="X460" s="38"/>
      <c r="Y460" s="38"/>
      <c r="Z460" s="38"/>
      <c r="AA460" s="38"/>
      <c r="AB460" s="38"/>
      <c r="AC460" s="38"/>
      <c r="AD460" s="38"/>
      <c r="AE460" s="38"/>
      <c r="AT460" s="17" t="s">
        <v>165</v>
      </c>
      <c r="AU460" s="17" t="s">
        <v>82</v>
      </c>
    </row>
    <row r="461" spans="1:65" s="2" customFormat="1" ht="16.5" customHeight="1">
      <c r="A461" s="38"/>
      <c r="B461" s="39"/>
      <c r="C461" s="259" t="s">
        <v>788</v>
      </c>
      <c r="D461" s="259" t="s">
        <v>199</v>
      </c>
      <c r="E461" s="260" t="s">
        <v>751</v>
      </c>
      <c r="F461" s="261" t="s">
        <v>752</v>
      </c>
      <c r="G461" s="262" t="s">
        <v>202</v>
      </c>
      <c r="H461" s="263">
        <v>8</v>
      </c>
      <c r="I461" s="264"/>
      <c r="J461" s="265">
        <f>ROUND(I461*H461,2)</f>
        <v>0</v>
      </c>
      <c r="K461" s="261" t="s">
        <v>19</v>
      </c>
      <c r="L461" s="266"/>
      <c r="M461" s="267" t="s">
        <v>19</v>
      </c>
      <c r="N461" s="268" t="s">
        <v>45</v>
      </c>
      <c r="O461" s="84"/>
      <c r="P461" s="228">
        <f>O461*H461</f>
        <v>0</v>
      </c>
      <c r="Q461" s="228">
        <v>0</v>
      </c>
      <c r="R461" s="228">
        <f>Q461*H461</f>
        <v>0</v>
      </c>
      <c r="S461" s="228">
        <v>0</v>
      </c>
      <c r="T461" s="229">
        <f>S461*H461</f>
        <v>0</v>
      </c>
      <c r="U461" s="38"/>
      <c r="V461" s="38"/>
      <c r="W461" s="38"/>
      <c r="X461" s="38"/>
      <c r="Y461" s="38"/>
      <c r="Z461" s="38"/>
      <c r="AA461" s="38"/>
      <c r="AB461" s="38"/>
      <c r="AC461" s="38"/>
      <c r="AD461" s="38"/>
      <c r="AE461" s="38"/>
      <c r="AR461" s="230" t="s">
        <v>241</v>
      </c>
      <c r="AT461" s="230" t="s">
        <v>199</v>
      </c>
      <c r="AU461" s="230" t="s">
        <v>82</v>
      </c>
      <c r="AY461" s="17" t="s">
        <v>158</v>
      </c>
      <c r="BE461" s="231">
        <f>IF(N461="základní",J461,0)</f>
        <v>0</v>
      </c>
      <c r="BF461" s="231">
        <f>IF(N461="snížená",J461,0)</f>
        <v>0</v>
      </c>
      <c r="BG461" s="231">
        <f>IF(N461="zákl. přenesená",J461,0)</f>
        <v>0</v>
      </c>
      <c r="BH461" s="231">
        <f>IF(N461="sníž. přenesená",J461,0)</f>
        <v>0</v>
      </c>
      <c r="BI461" s="231">
        <f>IF(N461="nulová",J461,0)</f>
        <v>0</v>
      </c>
      <c r="BJ461" s="17" t="s">
        <v>82</v>
      </c>
      <c r="BK461" s="231">
        <f>ROUND(I461*H461,2)</f>
        <v>0</v>
      </c>
      <c r="BL461" s="17" t="s">
        <v>236</v>
      </c>
      <c r="BM461" s="230" t="s">
        <v>753</v>
      </c>
    </row>
    <row r="462" spans="1:47" s="2" customFormat="1" ht="12">
      <c r="A462" s="38"/>
      <c r="B462" s="39"/>
      <c r="C462" s="40"/>
      <c r="D462" s="232" t="s">
        <v>165</v>
      </c>
      <c r="E462" s="40"/>
      <c r="F462" s="233" t="s">
        <v>752</v>
      </c>
      <c r="G462" s="40"/>
      <c r="H462" s="40"/>
      <c r="I462" s="136"/>
      <c r="J462" s="40"/>
      <c r="K462" s="40"/>
      <c r="L462" s="44"/>
      <c r="M462" s="234"/>
      <c r="N462" s="235"/>
      <c r="O462" s="84"/>
      <c r="P462" s="84"/>
      <c r="Q462" s="84"/>
      <c r="R462" s="84"/>
      <c r="S462" s="84"/>
      <c r="T462" s="85"/>
      <c r="U462" s="38"/>
      <c r="V462" s="38"/>
      <c r="W462" s="38"/>
      <c r="X462" s="38"/>
      <c r="Y462" s="38"/>
      <c r="Z462" s="38"/>
      <c r="AA462" s="38"/>
      <c r="AB462" s="38"/>
      <c r="AC462" s="38"/>
      <c r="AD462" s="38"/>
      <c r="AE462" s="38"/>
      <c r="AT462" s="17" t="s">
        <v>165</v>
      </c>
      <c r="AU462" s="17" t="s">
        <v>82</v>
      </c>
    </row>
    <row r="463" spans="1:51" s="13" customFormat="1" ht="12">
      <c r="A463" s="13"/>
      <c r="B463" s="236"/>
      <c r="C463" s="237"/>
      <c r="D463" s="232" t="s">
        <v>166</v>
      </c>
      <c r="E463" s="238" t="s">
        <v>19</v>
      </c>
      <c r="F463" s="239" t="s">
        <v>2121</v>
      </c>
      <c r="G463" s="237"/>
      <c r="H463" s="240">
        <v>8</v>
      </c>
      <c r="I463" s="241"/>
      <c r="J463" s="237"/>
      <c r="K463" s="237"/>
      <c r="L463" s="242"/>
      <c r="M463" s="243"/>
      <c r="N463" s="244"/>
      <c r="O463" s="244"/>
      <c r="P463" s="244"/>
      <c r="Q463" s="244"/>
      <c r="R463" s="244"/>
      <c r="S463" s="244"/>
      <c r="T463" s="245"/>
      <c r="U463" s="13"/>
      <c r="V463" s="13"/>
      <c r="W463" s="13"/>
      <c r="X463" s="13"/>
      <c r="Y463" s="13"/>
      <c r="Z463" s="13"/>
      <c r="AA463" s="13"/>
      <c r="AB463" s="13"/>
      <c r="AC463" s="13"/>
      <c r="AD463" s="13"/>
      <c r="AE463" s="13"/>
      <c r="AT463" s="246" t="s">
        <v>166</v>
      </c>
      <c r="AU463" s="246" t="s">
        <v>82</v>
      </c>
      <c r="AV463" s="13" t="s">
        <v>85</v>
      </c>
      <c r="AW463" s="13" t="s">
        <v>34</v>
      </c>
      <c r="AX463" s="13" t="s">
        <v>82</v>
      </c>
      <c r="AY463" s="246" t="s">
        <v>158</v>
      </c>
    </row>
    <row r="464" spans="1:65" s="2" customFormat="1" ht="21.75" customHeight="1">
      <c r="A464" s="38"/>
      <c r="B464" s="39"/>
      <c r="C464" s="219" t="s">
        <v>792</v>
      </c>
      <c r="D464" s="219" t="s">
        <v>159</v>
      </c>
      <c r="E464" s="220" t="s">
        <v>756</v>
      </c>
      <c r="F464" s="221" t="s">
        <v>757</v>
      </c>
      <c r="G464" s="222" t="s">
        <v>202</v>
      </c>
      <c r="H464" s="223">
        <v>3</v>
      </c>
      <c r="I464" s="224"/>
      <c r="J464" s="225">
        <f>ROUND(I464*H464,2)</f>
        <v>0</v>
      </c>
      <c r="K464" s="221" t="s">
        <v>213</v>
      </c>
      <c r="L464" s="44"/>
      <c r="M464" s="226" t="s">
        <v>19</v>
      </c>
      <c r="N464" s="227" t="s">
        <v>45</v>
      </c>
      <c r="O464" s="84"/>
      <c r="P464" s="228">
        <f>O464*H464</f>
        <v>0</v>
      </c>
      <c r="Q464" s="228">
        <v>0</v>
      </c>
      <c r="R464" s="228">
        <f>Q464*H464</f>
        <v>0</v>
      </c>
      <c r="S464" s="228">
        <v>0</v>
      </c>
      <c r="T464" s="229">
        <f>S464*H464</f>
        <v>0</v>
      </c>
      <c r="U464" s="38"/>
      <c r="V464" s="38"/>
      <c r="W464" s="38"/>
      <c r="X464" s="38"/>
      <c r="Y464" s="38"/>
      <c r="Z464" s="38"/>
      <c r="AA464" s="38"/>
      <c r="AB464" s="38"/>
      <c r="AC464" s="38"/>
      <c r="AD464" s="38"/>
      <c r="AE464" s="38"/>
      <c r="AR464" s="230" t="s">
        <v>236</v>
      </c>
      <c r="AT464" s="230" t="s">
        <v>159</v>
      </c>
      <c r="AU464" s="230" t="s">
        <v>82</v>
      </c>
      <c r="AY464" s="17" t="s">
        <v>158</v>
      </c>
      <c r="BE464" s="231">
        <f>IF(N464="základní",J464,0)</f>
        <v>0</v>
      </c>
      <c r="BF464" s="231">
        <f>IF(N464="snížená",J464,0)</f>
        <v>0</v>
      </c>
      <c r="BG464" s="231">
        <f>IF(N464="zákl. přenesená",J464,0)</f>
        <v>0</v>
      </c>
      <c r="BH464" s="231">
        <f>IF(N464="sníž. přenesená",J464,0)</f>
        <v>0</v>
      </c>
      <c r="BI464" s="231">
        <f>IF(N464="nulová",J464,0)</f>
        <v>0</v>
      </c>
      <c r="BJ464" s="17" t="s">
        <v>82</v>
      </c>
      <c r="BK464" s="231">
        <f>ROUND(I464*H464,2)</f>
        <v>0</v>
      </c>
      <c r="BL464" s="17" t="s">
        <v>236</v>
      </c>
      <c r="BM464" s="230" t="s">
        <v>758</v>
      </c>
    </row>
    <row r="465" spans="1:47" s="2" customFormat="1" ht="12">
      <c r="A465" s="38"/>
      <c r="B465" s="39"/>
      <c r="C465" s="40"/>
      <c r="D465" s="232" t="s">
        <v>165</v>
      </c>
      <c r="E465" s="40"/>
      <c r="F465" s="233" t="s">
        <v>757</v>
      </c>
      <c r="G465" s="40"/>
      <c r="H465" s="40"/>
      <c r="I465" s="136"/>
      <c r="J465" s="40"/>
      <c r="K465" s="40"/>
      <c r="L465" s="44"/>
      <c r="M465" s="234"/>
      <c r="N465" s="235"/>
      <c r="O465" s="84"/>
      <c r="P465" s="84"/>
      <c r="Q465" s="84"/>
      <c r="R465" s="84"/>
      <c r="S465" s="84"/>
      <c r="T465" s="85"/>
      <c r="U465" s="38"/>
      <c r="V465" s="38"/>
      <c r="W465" s="38"/>
      <c r="X465" s="38"/>
      <c r="Y465" s="38"/>
      <c r="Z465" s="38"/>
      <c r="AA465" s="38"/>
      <c r="AB465" s="38"/>
      <c r="AC465" s="38"/>
      <c r="AD465" s="38"/>
      <c r="AE465" s="38"/>
      <c r="AT465" s="17" t="s">
        <v>165</v>
      </c>
      <c r="AU465" s="17" t="s">
        <v>82</v>
      </c>
    </row>
    <row r="466" spans="1:65" s="2" customFormat="1" ht="21.75" customHeight="1">
      <c r="A466" s="38"/>
      <c r="B466" s="39"/>
      <c r="C466" s="259" t="s">
        <v>796</v>
      </c>
      <c r="D466" s="259" t="s">
        <v>199</v>
      </c>
      <c r="E466" s="260" t="s">
        <v>767</v>
      </c>
      <c r="F466" s="261" t="s">
        <v>768</v>
      </c>
      <c r="G466" s="262" t="s">
        <v>202</v>
      </c>
      <c r="H466" s="263">
        <v>3</v>
      </c>
      <c r="I466" s="264"/>
      <c r="J466" s="265">
        <f>ROUND(I466*H466,2)</f>
        <v>0</v>
      </c>
      <c r="K466" s="261" t="s">
        <v>19</v>
      </c>
      <c r="L466" s="266"/>
      <c r="M466" s="267" t="s">
        <v>19</v>
      </c>
      <c r="N466" s="268" t="s">
        <v>45</v>
      </c>
      <c r="O466" s="84"/>
      <c r="P466" s="228">
        <f>O466*H466</f>
        <v>0</v>
      </c>
      <c r="Q466" s="228">
        <v>0</v>
      </c>
      <c r="R466" s="228">
        <f>Q466*H466</f>
        <v>0</v>
      </c>
      <c r="S466" s="228">
        <v>0</v>
      </c>
      <c r="T466" s="229">
        <f>S466*H466</f>
        <v>0</v>
      </c>
      <c r="U466" s="38"/>
      <c r="V466" s="38"/>
      <c r="W466" s="38"/>
      <c r="X466" s="38"/>
      <c r="Y466" s="38"/>
      <c r="Z466" s="38"/>
      <c r="AA466" s="38"/>
      <c r="AB466" s="38"/>
      <c r="AC466" s="38"/>
      <c r="AD466" s="38"/>
      <c r="AE466" s="38"/>
      <c r="AR466" s="230" t="s">
        <v>241</v>
      </c>
      <c r="AT466" s="230" t="s">
        <v>199</v>
      </c>
      <c r="AU466" s="230" t="s">
        <v>82</v>
      </c>
      <c r="AY466" s="17" t="s">
        <v>158</v>
      </c>
      <c r="BE466" s="231">
        <f>IF(N466="základní",J466,0)</f>
        <v>0</v>
      </c>
      <c r="BF466" s="231">
        <f>IF(N466="snížená",J466,0)</f>
        <v>0</v>
      </c>
      <c r="BG466" s="231">
        <f>IF(N466="zákl. přenesená",J466,0)</f>
        <v>0</v>
      </c>
      <c r="BH466" s="231">
        <f>IF(N466="sníž. přenesená",J466,0)</f>
        <v>0</v>
      </c>
      <c r="BI466" s="231">
        <f>IF(N466="nulová",J466,0)</f>
        <v>0</v>
      </c>
      <c r="BJ466" s="17" t="s">
        <v>82</v>
      </c>
      <c r="BK466" s="231">
        <f>ROUND(I466*H466,2)</f>
        <v>0</v>
      </c>
      <c r="BL466" s="17" t="s">
        <v>236</v>
      </c>
      <c r="BM466" s="230" t="s">
        <v>769</v>
      </c>
    </row>
    <row r="467" spans="1:47" s="2" customFormat="1" ht="12">
      <c r="A467" s="38"/>
      <c r="B467" s="39"/>
      <c r="C467" s="40"/>
      <c r="D467" s="232" t="s">
        <v>165</v>
      </c>
      <c r="E467" s="40"/>
      <c r="F467" s="233" t="s">
        <v>768</v>
      </c>
      <c r="G467" s="40"/>
      <c r="H467" s="40"/>
      <c r="I467" s="136"/>
      <c r="J467" s="40"/>
      <c r="K467" s="40"/>
      <c r="L467" s="44"/>
      <c r="M467" s="234"/>
      <c r="N467" s="235"/>
      <c r="O467" s="84"/>
      <c r="P467" s="84"/>
      <c r="Q467" s="84"/>
      <c r="R467" s="84"/>
      <c r="S467" s="84"/>
      <c r="T467" s="85"/>
      <c r="U467" s="38"/>
      <c r="V467" s="38"/>
      <c r="W467" s="38"/>
      <c r="X467" s="38"/>
      <c r="Y467" s="38"/>
      <c r="Z467" s="38"/>
      <c r="AA467" s="38"/>
      <c r="AB467" s="38"/>
      <c r="AC467" s="38"/>
      <c r="AD467" s="38"/>
      <c r="AE467" s="38"/>
      <c r="AT467" s="17" t="s">
        <v>165</v>
      </c>
      <c r="AU467" s="17" t="s">
        <v>82</v>
      </c>
    </row>
    <row r="468" spans="1:51" s="13" customFormat="1" ht="12">
      <c r="A468" s="13"/>
      <c r="B468" s="236"/>
      <c r="C468" s="237"/>
      <c r="D468" s="232" t="s">
        <v>166</v>
      </c>
      <c r="E468" s="238" t="s">
        <v>19</v>
      </c>
      <c r="F468" s="239" t="s">
        <v>2122</v>
      </c>
      <c r="G468" s="237"/>
      <c r="H468" s="240">
        <v>3</v>
      </c>
      <c r="I468" s="241"/>
      <c r="J468" s="237"/>
      <c r="K468" s="237"/>
      <c r="L468" s="242"/>
      <c r="M468" s="243"/>
      <c r="N468" s="244"/>
      <c r="O468" s="244"/>
      <c r="P468" s="244"/>
      <c r="Q468" s="244"/>
      <c r="R468" s="244"/>
      <c r="S468" s="244"/>
      <c r="T468" s="245"/>
      <c r="U468" s="13"/>
      <c r="V468" s="13"/>
      <c r="W468" s="13"/>
      <c r="X468" s="13"/>
      <c r="Y468" s="13"/>
      <c r="Z468" s="13"/>
      <c r="AA468" s="13"/>
      <c r="AB468" s="13"/>
      <c r="AC468" s="13"/>
      <c r="AD468" s="13"/>
      <c r="AE468" s="13"/>
      <c r="AT468" s="246" t="s">
        <v>166</v>
      </c>
      <c r="AU468" s="246" t="s">
        <v>82</v>
      </c>
      <c r="AV468" s="13" t="s">
        <v>85</v>
      </c>
      <c r="AW468" s="13" t="s">
        <v>34</v>
      </c>
      <c r="AX468" s="13" t="s">
        <v>82</v>
      </c>
      <c r="AY468" s="246" t="s">
        <v>158</v>
      </c>
    </row>
    <row r="469" spans="1:65" s="2" customFormat="1" ht="16.5" customHeight="1">
      <c r="A469" s="38"/>
      <c r="B469" s="39"/>
      <c r="C469" s="259" t="s">
        <v>801</v>
      </c>
      <c r="D469" s="259" t="s">
        <v>199</v>
      </c>
      <c r="E469" s="260" t="s">
        <v>776</v>
      </c>
      <c r="F469" s="261" t="s">
        <v>777</v>
      </c>
      <c r="G469" s="262" t="s">
        <v>202</v>
      </c>
      <c r="H469" s="263">
        <v>2</v>
      </c>
      <c r="I469" s="264"/>
      <c r="J469" s="265">
        <f>ROUND(I469*H469,2)</f>
        <v>0</v>
      </c>
      <c r="K469" s="261" t="s">
        <v>19</v>
      </c>
      <c r="L469" s="266"/>
      <c r="M469" s="267" t="s">
        <v>19</v>
      </c>
      <c r="N469" s="268" t="s">
        <v>45</v>
      </c>
      <c r="O469" s="84"/>
      <c r="P469" s="228">
        <f>O469*H469</f>
        <v>0</v>
      </c>
      <c r="Q469" s="228">
        <v>0</v>
      </c>
      <c r="R469" s="228">
        <f>Q469*H469</f>
        <v>0</v>
      </c>
      <c r="S469" s="228">
        <v>0</v>
      </c>
      <c r="T469" s="229">
        <f>S469*H469</f>
        <v>0</v>
      </c>
      <c r="U469" s="38"/>
      <c r="V469" s="38"/>
      <c r="W469" s="38"/>
      <c r="X469" s="38"/>
      <c r="Y469" s="38"/>
      <c r="Z469" s="38"/>
      <c r="AA469" s="38"/>
      <c r="AB469" s="38"/>
      <c r="AC469" s="38"/>
      <c r="AD469" s="38"/>
      <c r="AE469" s="38"/>
      <c r="AR469" s="230" t="s">
        <v>241</v>
      </c>
      <c r="AT469" s="230" t="s">
        <v>199</v>
      </c>
      <c r="AU469" s="230" t="s">
        <v>82</v>
      </c>
      <c r="AY469" s="17" t="s">
        <v>158</v>
      </c>
      <c r="BE469" s="231">
        <f>IF(N469="základní",J469,0)</f>
        <v>0</v>
      </c>
      <c r="BF469" s="231">
        <f>IF(N469="snížená",J469,0)</f>
        <v>0</v>
      </c>
      <c r="BG469" s="231">
        <f>IF(N469="zákl. přenesená",J469,0)</f>
        <v>0</v>
      </c>
      <c r="BH469" s="231">
        <f>IF(N469="sníž. přenesená",J469,0)</f>
        <v>0</v>
      </c>
      <c r="BI469" s="231">
        <f>IF(N469="nulová",J469,0)</f>
        <v>0</v>
      </c>
      <c r="BJ469" s="17" t="s">
        <v>82</v>
      </c>
      <c r="BK469" s="231">
        <f>ROUND(I469*H469,2)</f>
        <v>0</v>
      </c>
      <c r="BL469" s="17" t="s">
        <v>236</v>
      </c>
      <c r="BM469" s="230" t="s">
        <v>778</v>
      </c>
    </row>
    <row r="470" spans="1:47" s="2" customFormat="1" ht="12">
      <c r="A470" s="38"/>
      <c r="B470" s="39"/>
      <c r="C470" s="40"/>
      <c r="D470" s="232" t="s">
        <v>165</v>
      </c>
      <c r="E470" s="40"/>
      <c r="F470" s="233" t="s">
        <v>777</v>
      </c>
      <c r="G470" s="40"/>
      <c r="H470" s="40"/>
      <c r="I470" s="136"/>
      <c r="J470" s="40"/>
      <c r="K470" s="40"/>
      <c r="L470" s="44"/>
      <c r="M470" s="234"/>
      <c r="N470" s="235"/>
      <c r="O470" s="84"/>
      <c r="P470" s="84"/>
      <c r="Q470" s="84"/>
      <c r="R470" s="84"/>
      <c r="S470" s="84"/>
      <c r="T470" s="85"/>
      <c r="U470" s="38"/>
      <c r="V470" s="38"/>
      <c r="W470" s="38"/>
      <c r="X470" s="38"/>
      <c r="Y470" s="38"/>
      <c r="Z470" s="38"/>
      <c r="AA470" s="38"/>
      <c r="AB470" s="38"/>
      <c r="AC470" s="38"/>
      <c r="AD470" s="38"/>
      <c r="AE470" s="38"/>
      <c r="AT470" s="17" t="s">
        <v>165</v>
      </c>
      <c r="AU470" s="17" t="s">
        <v>82</v>
      </c>
    </row>
    <row r="471" spans="1:51" s="13" customFormat="1" ht="12">
      <c r="A471" s="13"/>
      <c r="B471" s="236"/>
      <c r="C471" s="237"/>
      <c r="D471" s="232" t="s">
        <v>166</v>
      </c>
      <c r="E471" s="238" t="s">
        <v>19</v>
      </c>
      <c r="F471" s="239" t="s">
        <v>2106</v>
      </c>
      <c r="G471" s="237"/>
      <c r="H471" s="240">
        <v>2</v>
      </c>
      <c r="I471" s="241"/>
      <c r="J471" s="237"/>
      <c r="K471" s="237"/>
      <c r="L471" s="242"/>
      <c r="M471" s="243"/>
      <c r="N471" s="244"/>
      <c r="O471" s="244"/>
      <c r="P471" s="244"/>
      <c r="Q471" s="244"/>
      <c r="R471" s="244"/>
      <c r="S471" s="244"/>
      <c r="T471" s="245"/>
      <c r="U471" s="13"/>
      <c r="V471" s="13"/>
      <c r="W471" s="13"/>
      <c r="X471" s="13"/>
      <c r="Y471" s="13"/>
      <c r="Z471" s="13"/>
      <c r="AA471" s="13"/>
      <c r="AB471" s="13"/>
      <c r="AC471" s="13"/>
      <c r="AD471" s="13"/>
      <c r="AE471" s="13"/>
      <c r="AT471" s="246" t="s">
        <v>166</v>
      </c>
      <c r="AU471" s="246" t="s">
        <v>82</v>
      </c>
      <c r="AV471" s="13" t="s">
        <v>85</v>
      </c>
      <c r="AW471" s="13" t="s">
        <v>34</v>
      </c>
      <c r="AX471" s="13" t="s">
        <v>82</v>
      </c>
      <c r="AY471" s="246" t="s">
        <v>158</v>
      </c>
    </row>
    <row r="472" spans="1:65" s="2" customFormat="1" ht="16.5" customHeight="1">
      <c r="A472" s="38"/>
      <c r="B472" s="39"/>
      <c r="C472" s="259" t="s">
        <v>805</v>
      </c>
      <c r="D472" s="259" t="s">
        <v>199</v>
      </c>
      <c r="E472" s="260" t="s">
        <v>857</v>
      </c>
      <c r="F472" s="261" t="s">
        <v>858</v>
      </c>
      <c r="G472" s="262" t="s">
        <v>202</v>
      </c>
      <c r="H472" s="263">
        <v>1</v>
      </c>
      <c r="I472" s="264"/>
      <c r="J472" s="265">
        <f>ROUND(I472*H472,2)</f>
        <v>0</v>
      </c>
      <c r="K472" s="261" t="s">
        <v>19</v>
      </c>
      <c r="L472" s="266"/>
      <c r="M472" s="267" t="s">
        <v>19</v>
      </c>
      <c r="N472" s="268" t="s">
        <v>45</v>
      </c>
      <c r="O472" s="84"/>
      <c r="P472" s="228">
        <f>O472*H472</f>
        <v>0</v>
      </c>
      <c r="Q472" s="228">
        <v>0</v>
      </c>
      <c r="R472" s="228">
        <f>Q472*H472</f>
        <v>0</v>
      </c>
      <c r="S472" s="228">
        <v>0</v>
      </c>
      <c r="T472" s="229">
        <f>S472*H472</f>
        <v>0</v>
      </c>
      <c r="U472" s="38"/>
      <c r="V472" s="38"/>
      <c r="W472" s="38"/>
      <c r="X472" s="38"/>
      <c r="Y472" s="38"/>
      <c r="Z472" s="38"/>
      <c r="AA472" s="38"/>
      <c r="AB472" s="38"/>
      <c r="AC472" s="38"/>
      <c r="AD472" s="38"/>
      <c r="AE472" s="38"/>
      <c r="AR472" s="230" t="s">
        <v>241</v>
      </c>
      <c r="AT472" s="230" t="s">
        <v>199</v>
      </c>
      <c r="AU472" s="230" t="s">
        <v>82</v>
      </c>
      <c r="AY472" s="17" t="s">
        <v>158</v>
      </c>
      <c r="BE472" s="231">
        <f>IF(N472="základní",J472,0)</f>
        <v>0</v>
      </c>
      <c r="BF472" s="231">
        <f>IF(N472="snížená",J472,0)</f>
        <v>0</v>
      </c>
      <c r="BG472" s="231">
        <f>IF(N472="zákl. přenesená",J472,0)</f>
        <v>0</v>
      </c>
      <c r="BH472" s="231">
        <f>IF(N472="sníž. přenesená",J472,0)</f>
        <v>0</v>
      </c>
      <c r="BI472" s="231">
        <f>IF(N472="nulová",J472,0)</f>
        <v>0</v>
      </c>
      <c r="BJ472" s="17" t="s">
        <v>82</v>
      </c>
      <c r="BK472" s="231">
        <f>ROUND(I472*H472,2)</f>
        <v>0</v>
      </c>
      <c r="BL472" s="17" t="s">
        <v>236</v>
      </c>
      <c r="BM472" s="230" t="s">
        <v>2123</v>
      </c>
    </row>
    <row r="473" spans="1:47" s="2" customFormat="1" ht="12">
      <c r="A473" s="38"/>
      <c r="B473" s="39"/>
      <c r="C473" s="40"/>
      <c r="D473" s="232" t="s">
        <v>165</v>
      </c>
      <c r="E473" s="40"/>
      <c r="F473" s="233" t="s">
        <v>858</v>
      </c>
      <c r="G473" s="40"/>
      <c r="H473" s="40"/>
      <c r="I473" s="136"/>
      <c r="J473" s="40"/>
      <c r="K473" s="40"/>
      <c r="L473" s="44"/>
      <c r="M473" s="234"/>
      <c r="N473" s="235"/>
      <c r="O473" s="84"/>
      <c r="P473" s="84"/>
      <c r="Q473" s="84"/>
      <c r="R473" s="84"/>
      <c r="S473" s="84"/>
      <c r="T473" s="85"/>
      <c r="U473" s="38"/>
      <c r="V473" s="38"/>
      <c r="W473" s="38"/>
      <c r="X473" s="38"/>
      <c r="Y473" s="38"/>
      <c r="Z473" s="38"/>
      <c r="AA473" s="38"/>
      <c r="AB473" s="38"/>
      <c r="AC473" s="38"/>
      <c r="AD473" s="38"/>
      <c r="AE473" s="38"/>
      <c r="AT473" s="17" t="s">
        <v>165</v>
      </c>
      <c r="AU473" s="17" t="s">
        <v>82</v>
      </c>
    </row>
    <row r="474" spans="1:51" s="13" customFormat="1" ht="12">
      <c r="A474" s="13"/>
      <c r="B474" s="236"/>
      <c r="C474" s="237"/>
      <c r="D474" s="232" t="s">
        <v>166</v>
      </c>
      <c r="E474" s="238" t="s">
        <v>19</v>
      </c>
      <c r="F474" s="239" t="s">
        <v>2124</v>
      </c>
      <c r="G474" s="237"/>
      <c r="H474" s="240">
        <v>1</v>
      </c>
      <c r="I474" s="241"/>
      <c r="J474" s="237"/>
      <c r="K474" s="237"/>
      <c r="L474" s="242"/>
      <c r="M474" s="243"/>
      <c r="N474" s="244"/>
      <c r="O474" s="244"/>
      <c r="P474" s="244"/>
      <c r="Q474" s="244"/>
      <c r="R474" s="244"/>
      <c r="S474" s="244"/>
      <c r="T474" s="245"/>
      <c r="U474" s="13"/>
      <c r="V474" s="13"/>
      <c r="W474" s="13"/>
      <c r="X474" s="13"/>
      <c r="Y474" s="13"/>
      <c r="Z474" s="13"/>
      <c r="AA474" s="13"/>
      <c r="AB474" s="13"/>
      <c r="AC474" s="13"/>
      <c r="AD474" s="13"/>
      <c r="AE474" s="13"/>
      <c r="AT474" s="246" t="s">
        <v>166</v>
      </c>
      <c r="AU474" s="246" t="s">
        <v>82</v>
      </c>
      <c r="AV474" s="13" t="s">
        <v>85</v>
      </c>
      <c r="AW474" s="13" t="s">
        <v>34</v>
      </c>
      <c r="AX474" s="13" t="s">
        <v>82</v>
      </c>
      <c r="AY474" s="246" t="s">
        <v>158</v>
      </c>
    </row>
    <row r="475" spans="1:65" s="2" customFormat="1" ht="21.75" customHeight="1">
      <c r="A475" s="38"/>
      <c r="B475" s="39"/>
      <c r="C475" s="219" t="s">
        <v>810</v>
      </c>
      <c r="D475" s="219" t="s">
        <v>159</v>
      </c>
      <c r="E475" s="220" t="s">
        <v>785</v>
      </c>
      <c r="F475" s="221" t="s">
        <v>786</v>
      </c>
      <c r="G475" s="222" t="s">
        <v>202</v>
      </c>
      <c r="H475" s="223">
        <v>1</v>
      </c>
      <c r="I475" s="224"/>
      <c r="J475" s="225">
        <f>ROUND(I475*H475,2)</f>
        <v>0</v>
      </c>
      <c r="K475" s="221" t="s">
        <v>213</v>
      </c>
      <c r="L475" s="44"/>
      <c r="M475" s="226" t="s">
        <v>19</v>
      </c>
      <c r="N475" s="227" t="s">
        <v>45</v>
      </c>
      <c r="O475" s="84"/>
      <c r="P475" s="228">
        <f>O475*H475</f>
        <v>0</v>
      </c>
      <c r="Q475" s="228">
        <v>0</v>
      </c>
      <c r="R475" s="228">
        <f>Q475*H475</f>
        <v>0</v>
      </c>
      <c r="S475" s="228">
        <v>0</v>
      </c>
      <c r="T475" s="229">
        <f>S475*H475</f>
        <v>0</v>
      </c>
      <c r="U475" s="38"/>
      <c r="V475" s="38"/>
      <c r="W475" s="38"/>
      <c r="X475" s="38"/>
      <c r="Y475" s="38"/>
      <c r="Z475" s="38"/>
      <c r="AA475" s="38"/>
      <c r="AB475" s="38"/>
      <c r="AC475" s="38"/>
      <c r="AD475" s="38"/>
      <c r="AE475" s="38"/>
      <c r="AR475" s="230" t="s">
        <v>236</v>
      </c>
      <c r="AT475" s="230" t="s">
        <v>159</v>
      </c>
      <c r="AU475" s="230" t="s">
        <v>82</v>
      </c>
      <c r="AY475" s="17" t="s">
        <v>158</v>
      </c>
      <c r="BE475" s="231">
        <f>IF(N475="základní",J475,0)</f>
        <v>0</v>
      </c>
      <c r="BF475" s="231">
        <f>IF(N475="snížená",J475,0)</f>
        <v>0</v>
      </c>
      <c r="BG475" s="231">
        <f>IF(N475="zákl. přenesená",J475,0)</f>
        <v>0</v>
      </c>
      <c r="BH475" s="231">
        <f>IF(N475="sníž. přenesená",J475,0)</f>
        <v>0</v>
      </c>
      <c r="BI475" s="231">
        <f>IF(N475="nulová",J475,0)</f>
        <v>0</v>
      </c>
      <c r="BJ475" s="17" t="s">
        <v>82</v>
      </c>
      <c r="BK475" s="231">
        <f>ROUND(I475*H475,2)</f>
        <v>0</v>
      </c>
      <c r="BL475" s="17" t="s">
        <v>236</v>
      </c>
      <c r="BM475" s="230" t="s">
        <v>787</v>
      </c>
    </row>
    <row r="476" spans="1:47" s="2" customFormat="1" ht="12">
      <c r="A476" s="38"/>
      <c r="B476" s="39"/>
      <c r="C476" s="40"/>
      <c r="D476" s="232" t="s">
        <v>165</v>
      </c>
      <c r="E476" s="40"/>
      <c r="F476" s="233" t="s">
        <v>786</v>
      </c>
      <c r="G476" s="40"/>
      <c r="H476" s="40"/>
      <c r="I476" s="136"/>
      <c r="J476" s="40"/>
      <c r="K476" s="40"/>
      <c r="L476" s="44"/>
      <c r="M476" s="234"/>
      <c r="N476" s="235"/>
      <c r="O476" s="84"/>
      <c r="P476" s="84"/>
      <c r="Q476" s="84"/>
      <c r="R476" s="84"/>
      <c r="S476" s="84"/>
      <c r="T476" s="85"/>
      <c r="U476" s="38"/>
      <c r="V476" s="38"/>
      <c r="W476" s="38"/>
      <c r="X476" s="38"/>
      <c r="Y476" s="38"/>
      <c r="Z476" s="38"/>
      <c r="AA476" s="38"/>
      <c r="AB476" s="38"/>
      <c r="AC476" s="38"/>
      <c r="AD476" s="38"/>
      <c r="AE476" s="38"/>
      <c r="AT476" s="17" t="s">
        <v>165</v>
      </c>
      <c r="AU476" s="17" t="s">
        <v>82</v>
      </c>
    </row>
    <row r="477" spans="1:65" s="2" customFormat="1" ht="16.5" customHeight="1">
      <c r="A477" s="38"/>
      <c r="B477" s="39"/>
      <c r="C477" s="259" t="s">
        <v>814</v>
      </c>
      <c r="D477" s="259" t="s">
        <v>199</v>
      </c>
      <c r="E477" s="260" t="s">
        <v>789</v>
      </c>
      <c r="F477" s="261" t="s">
        <v>790</v>
      </c>
      <c r="G477" s="262" t="s">
        <v>202</v>
      </c>
      <c r="H477" s="263">
        <v>1</v>
      </c>
      <c r="I477" s="264"/>
      <c r="J477" s="265">
        <f>ROUND(I477*H477,2)</f>
        <v>0</v>
      </c>
      <c r="K477" s="261" t="s">
        <v>19</v>
      </c>
      <c r="L477" s="266"/>
      <c r="M477" s="267" t="s">
        <v>19</v>
      </c>
      <c r="N477" s="268" t="s">
        <v>45</v>
      </c>
      <c r="O477" s="84"/>
      <c r="P477" s="228">
        <f>O477*H477</f>
        <v>0</v>
      </c>
      <c r="Q477" s="228">
        <v>0</v>
      </c>
      <c r="R477" s="228">
        <f>Q477*H477</f>
        <v>0</v>
      </c>
      <c r="S477" s="228">
        <v>0</v>
      </c>
      <c r="T477" s="229">
        <f>S477*H477</f>
        <v>0</v>
      </c>
      <c r="U477" s="38"/>
      <c r="V477" s="38"/>
      <c r="W477" s="38"/>
      <c r="X477" s="38"/>
      <c r="Y477" s="38"/>
      <c r="Z477" s="38"/>
      <c r="AA477" s="38"/>
      <c r="AB477" s="38"/>
      <c r="AC477" s="38"/>
      <c r="AD477" s="38"/>
      <c r="AE477" s="38"/>
      <c r="AR477" s="230" t="s">
        <v>241</v>
      </c>
      <c r="AT477" s="230" t="s">
        <v>199</v>
      </c>
      <c r="AU477" s="230" t="s">
        <v>82</v>
      </c>
      <c r="AY477" s="17" t="s">
        <v>158</v>
      </c>
      <c r="BE477" s="231">
        <f>IF(N477="základní",J477,0)</f>
        <v>0</v>
      </c>
      <c r="BF477" s="231">
        <f>IF(N477="snížená",J477,0)</f>
        <v>0</v>
      </c>
      <c r="BG477" s="231">
        <f>IF(N477="zákl. přenesená",J477,0)</f>
        <v>0</v>
      </c>
      <c r="BH477" s="231">
        <f>IF(N477="sníž. přenesená",J477,0)</f>
        <v>0</v>
      </c>
      <c r="BI477" s="231">
        <f>IF(N477="nulová",J477,0)</f>
        <v>0</v>
      </c>
      <c r="BJ477" s="17" t="s">
        <v>82</v>
      </c>
      <c r="BK477" s="231">
        <f>ROUND(I477*H477,2)</f>
        <v>0</v>
      </c>
      <c r="BL477" s="17" t="s">
        <v>236</v>
      </c>
      <c r="BM477" s="230" t="s">
        <v>791</v>
      </c>
    </row>
    <row r="478" spans="1:47" s="2" customFormat="1" ht="12">
      <c r="A478" s="38"/>
      <c r="B478" s="39"/>
      <c r="C478" s="40"/>
      <c r="D478" s="232" t="s">
        <v>165</v>
      </c>
      <c r="E478" s="40"/>
      <c r="F478" s="233" t="s">
        <v>790</v>
      </c>
      <c r="G478" s="40"/>
      <c r="H478" s="40"/>
      <c r="I478" s="136"/>
      <c r="J478" s="40"/>
      <c r="K478" s="40"/>
      <c r="L478" s="44"/>
      <c r="M478" s="234"/>
      <c r="N478" s="235"/>
      <c r="O478" s="84"/>
      <c r="P478" s="84"/>
      <c r="Q478" s="84"/>
      <c r="R478" s="84"/>
      <c r="S478" s="84"/>
      <c r="T478" s="85"/>
      <c r="U478" s="38"/>
      <c r="V478" s="38"/>
      <c r="W478" s="38"/>
      <c r="X478" s="38"/>
      <c r="Y478" s="38"/>
      <c r="Z478" s="38"/>
      <c r="AA478" s="38"/>
      <c r="AB478" s="38"/>
      <c r="AC478" s="38"/>
      <c r="AD478" s="38"/>
      <c r="AE478" s="38"/>
      <c r="AT478" s="17" t="s">
        <v>165</v>
      </c>
      <c r="AU478" s="17" t="s">
        <v>82</v>
      </c>
    </row>
    <row r="479" spans="1:51" s="13" customFormat="1" ht="12">
      <c r="A479" s="13"/>
      <c r="B479" s="236"/>
      <c r="C479" s="237"/>
      <c r="D479" s="232" t="s">
        <v>166</v>
      </c>
      <c r="E479" s="238" t="s">
        <v>19</v>
      </c>
      <c r="F479" s="239" t="s">
        <v>2124</v>
      </c>
      <c r="G479" s="237"/>
      <c r="H479" s="240">
        <v>1</v>
      </c>
      <c r="I479" s="241"/>
      <c r="J479" s="237"/>
      <c r="K479" s="237"/>
      <c r="L479" s="242"/>
      <c r="M479" s="243"/>
      <c r="N479" s="244"/>
      <c r="O479" s="244"/>
      <c r="P479" s="244"/>
      <c r="Q479" s="244"/>
      <c r="R479" s="244"/>
      <c r="S479" s="244"/>
      <c r="T479" s="245"/>
      <c r="U479" s="13"/>
      <c r="V479" s="13"/>
      <c r="W479" s="13"/>
      <c r="X479" s="13"/>
      <c r="Y479" s="13"/>
      <c r="Z479" s="13"/>
      <c r="AA479" s="13"/>
      <c r="AB479" s="13"/>
      <c r="AC479" s="13"/>
      <c r="AD479" s="13"/>
      <c r="AE479" s="13"/>
      <c r="AT479" s="246" t="s">
        <v>166</v>
      </c>
      <c r="AU479" s="246" t="s">
        <v>82</v>
      </c>
      <c r="AV479" s="13" t="s">
        <v>85</v>
      </c>
      <c r="AW479" s="13" t="s">
        <v>34</v>
      </c>
      <c r="AX479" s="13" t="s">
        <v>82</v>
      </c>
      <c r="AY479" s="246" t="s">
        <v>158</v>
      </c>
    </row>
    <row r="480" spans="1:65" s="2" customFormat="1" ht="21.75" customHeight="1">
      <c r="A480" s="38"/>
      <c r="B480" s="39"/>
      <c r="C480" s="219" t="s">
        <v>255</v>
      </c>
      <c r="D480" s="219" t="s">
        <v>159</v>
      </c>
      <c r="E480" s="220" t="s">
        <v>793</v>
      </c>
      <c r="F480" s="221" t="s">
        <v>794</v>
      </c>
      <c r="G480" s="222" t="s">
        <v>202</v>
      </c>
      <c r="H480" s="223">
        <v>6</v>
      </c>
      <c r="I480" s="224"/>
      <c r="J480" s="225">
        <f>ROUND(I480*H480,2)</f>
        <v>0</v>
      </c>
      <c r="K480" s="221" t="s">
        <v>213</v>
      </c>
      <c r="L480" s="44"/>
      <c r="M480" s="226" t="s">
        <v>19</v>
      </c>
      <c r="N480" s="227" t="s">
        <v>45</v>
      </c>
      <c r="O480" s="84"/>
      <c r="P480" s="228">
        <f>O480*H480</f>
        <v>0</v>
      </c>
      <c r="Q480" s="228">
        <v>0</v>
      </c>
      <c r="R480" s="228">
        <f>Q480*H480</f>
        <v>0</v>
      </c>
      <c r="S480" s="228">
        <v>0</v>
      </c>
      <c r="T480" s="229">
        <f>S480*H480</f>
        <v>0</v>
      </c>
      <c r="U480" s="38"/>
      <c r="V480" s="38"/>
      <c r="W480" s="38"/>
      <c r="X480" s="38"/>
      <c r="Y480" s="38"/>
      <c r="Z480" s="38"/>
      <c r="AA480" s="38"/>
      <c r="AB480" s="38"/>
      <c r="AC480" s="38"/>
      <c r="AD480" s="38"/>
      <c r="AE480" s="38"/>
      <c r="AR480" s="230" t="s">
        <v>236</v>
      </c>
      <c r="AT480" s="230" t="s">
        <v>159</v>
      </c>
      <c r="AU480" s="230" t="s">
        <v>82</v>
      </c>
      <c r="AY480" s="17" t="s">
        <v>158</v>
      </c>
      <c r="BE480" s="231">
        <f>IF(N480="základní",J480,0)</f>
        <v>0</v>
      </c>
      <c r="BF480" s="231">
        <f>IF(N480="snížená",J480,0)</f>
        <v>0</v>
      </c>
      <c r="BG480" s="231">
        <f>IF(N480="zákl. přenesená",J480,0)</f>
        <v>0</v>
      </c>
      <c r="BH480" s="231">
        <f>IF(N480="sníž. přenesená",J480,0)</f>
        <v>0</v>
      </c>
      <c r="BI480" s="231">
        <f>IF(N480="nulová",J480,0)</f>
        <v>0</v>
      </c>
      <c r="BJ480" s="17" t="s">
        <v>82</v>
      </c>
      <c r="BK480" s="231">
        <f>ROUND(I480*H480,2)</f>
        <v>0</v>
      </c>
      <c r="BL480" s="17" t="s">
        <v>236</v>
      </c>
      <c r="BM480" s="230" t="s">
        <v>795</v>
      </c>
    </row>
    <row r="481" spans="1:47" s="2" customFormat="1" ht="12">
      <c r="A481" s="38"/>
      <c r="B481" s="39"/>
      <c r="C481" s="40"/>
      <c r="D481" s="232" t="s">
        <v>165</v>
      </c>
      <c r="E481" s="40"/>
      <c r="F481" s="233" t="s">
        <v>794</v>
      </c>
      <c r="G481" s="40"/>
      <c r="H481" s="40"/>
      <c r="I481" s="136"/>
      <c r="J481" s="40"/>
      <c r="K481" s="40"/>
      <c r="L481" s="44"/>
      <c r="M481" s="234"/>
      <c r="N481" s="235"/>
      <c r="O481" s="84"/>
      <c r="P481" s="84"/>
      <c r="Q481" s="84"/>
      <c r="R481" s="84"/>
      <c r="S481" s="84"/>
      <c r="T481" s="85"/>
      <c r="U481" s="38"/>
      <c r="V481" s="38"/>
      <c r="W481" s="38"/>
      <c r="X481" s="38"/>
      <c r="Y481" s="38"/>
      <c r="Z481" s="38"/>
      <c r="AA481" s="38"/>
      <c r="AB481" s="38"/>
      <c r="AC481" s="38"/>
      <c r="AD481" s="38"/>
      <c r="AE481" s="38"/>
      <c r="AT481" s="17" t="s">
        <v>165</v>
      </c>
      <c r="AU481" s="17" t="s">
        <v>82</v>
      </c>
    </row>
    <row r="482" spans="1:65" s="2" customFormat="1" ht="21.75" customHeight="1">
      <c r="A482" s="38"/>
      <c r="B482" s="39"/>
      <c r="C482" s="259" t="s">
        <v>821</v>
      </c>
      <c r="D482" s="259" t="s">
        <v>199</v>
      </c>
      <c r="E482" s="260" t="s">
        <v>797</v>
      </c>
      <c r="F482" s="261" t="s">
        <v>798</v>
      </c>
      <c r="G482" s="262" t="s">
        <v>202</v>
      </c>
      <c r="H482" s="263">
        <v>6</v>
      </c>
      <c r="I482" s="264"/>
      <c r="J482" s="265">
        <f>ROUND(I482*H482,2)</f>
        <v>0</v>
      </c>
      <c r="K482" s="261" t="s">
        <v>19</v>
      </c>
      <c r="L482" s="266"/>
      <c r="M482" s="267" t="s">
        <v>19</v>
      </c>
      <c r="N482" s="268" t="s">
        <v>45</v>
      </c>
      <c r="O482" s="84"/>
      <c r="P482" s="228">
        <f>O482*H482</f>
        <v>0</v>
      </c>
      <c r="Q482" s="228">
        <v>0</v>
      </c>
      <c r="R482" s="228">
        <f>Q482*H482</f>
        <v>0</v>
      </c>
      <c r="S482" s="228">
        <v>0</v>
      </c>
      <c r="T482" s="229">
        <f>S482*H482</f>
        <v>0</v>
      </c>
      <c r="U482" s="38"/>
      <c r="V482" s="38"/>
      <c r="W482" s="38"/>
      <c r="X482" s="38"/>
      <c r="Y482" s="38"/>
      <c r="Z482" s="38"/>
      <c r="AA482" s="38"/>
      <c r="AB482" s="38"/>
      <c r="AC482" s="38"/>
      <c r="AD482" s="38"/>
      <c r="AE482" s="38"/>
      <c r="AR482" s="230" t="s">
        <v>241</v>
      </c>
      <c r="AT482" s="230" t="s">
        <v>199</v>
      </c>
      <c r="AU482" s="230" t="s">
        <v>82</v>
      </c>
      <c r="AY482" s="17" t="s">
        <v>158</v>
      </c>
      <c r="BE482" s="231">
        <f>IF(N482="základní",J482,0)</f>
        <v>0</v>
      </c>
      <c r="BF482" s="231">
        <f>IF(N482="snížená",J482,0)</f>
        <v>0</v>
      </c>
      <c r="BG482" s="231">
        <f>IF(N482="zákl. přenesená",J482,0)</f>
        <v>0</v>
      </c>
      <c r="BH482" s="231">
        <f>IF(N482="sníž. přenesená",J482,0)</f>
        <v>0</v>
      </c>
      <c r="BI482" s="231">
        <f>IF(N482="nulová",J482,0)</f>
        <v>0</v>
      </c>
      <c r="BJ482" s="17" t="s">
        <v>82</v>
      </c>
      <c r="BK482" s="231">
        <f>ROUND(I482*H482,2)</f>
        <v>0</v>
      </c>
      <c r="BL482" s="17" t="s">
        <v>236</v>
      </c>
      <c r="BM482" s="230" t="s">
        <v>799</v>
      </c>
    </row>
    <row r="483" spans="1:47" s="2" customFormat="1" ht="12">
      <c r="A483" s="38"/>
      <c r="B483" s="39"/>
      <c r="C483" s="40"/>
      <c r="D483" s="232" t="s">
        <v>165</v>
      </c>
      <c r="E483" s="40"/>
      <c r="F483" s="233" t="s">
        <v>798</v>
      </c>
      <c r="G483" s="40"/>
      <c r="H483" s="40"/>
      <c r="I483" s="136"/>
      <c r="J483" s="40"/>
      <c r="K483" s="40"/>
      <c r="L483" s="44"/>
      <c r="M483" s="234"/>
      <c r="N483" s="235"/>
      <c r="O483" s="84"/>
      <c r="P483" s="84"/>
      <c r="Q483" s="84"/>
      <c r="R483" s="84"/>
      <c r="S483" s="84"/>
      <c r="T483" s="85"/>
      <c r="U483" s="38"/>
      <c r="V483" s="38"/>
      <c r="W483" s="38"/>
      <c r="X483" s="38"/>
      <c r="Y483" s="38"/>
      <c r="Z483" s="38"/>
      <c r="AA483" s="38"/>
      <c r="AB483" s="38"/>
      <c r="AC483" s="38"/>
      <c r="AD483" s="38"/>
      <c r="AE483" s="38"/>
      <c r="AT483" s="17" t="s">
        <v>165</v>
      </c>
      <c r="AU483" s="17" t="s">
        <v>82</v>
      </c>
    </row>
    <row r="484" spans="1:51" s="13" customFormat="1" ht="12">
      <c r="A484" s="13"/>
      <c r="B484" s="236"/>
      <c r="C484" s="237"/>
      <c r="D484" s="232" t="s">
        <v>166</v>
      </c>
      <c r="E484" s="238" t="s">
        <v>19</v>
      </c>
      <c r="F484" s="239" t="s">
        <v>2125</v>
      </c>
      <c r="G484" s="237"/>
      <c r="H484" s="240">
        <v>6</v>
      </c>
      <c r="I484" s="241"/>
      <c r="J484" s="237"/>
      <c r="K484" s="237"/>
      <c r="L484" s="242"/>
      <c r="M484" s="243"/>
      <c r="N484" s="244"/>
      <c r="O484" s="244"/>
      <c r="P484" s="244"/>
      <c r="Q484" s="244"/>
      <c r="R484" s="244"/>
      <c r="S484" s="244"/>
      <c r="T484" s="245"/>
      <c r="U484" s="13"/>
      <c r="V484" s="13"/>
      <c r="W484" s="13"/>
      <c r="X484" s="13"/>
      <c r="Y484" s="13"/>
      <c r="Z484" s="13"/>
      <c r="AA484" s="13"/>
      <c r="AB484" s="13"/>
      <c r="AC484" s="13"/>
      <c r="AD484" s="13"/>
      <c r="AE484" s="13"/>
      <c r="AT484" s="246" t="s">
        <v>166</v>
      </c>
      <c r="AU484" s="246" t="s">
        <v>82</v>
      </c>
      <c r="AV484" s="13" t="s">
        <v>85</v>
      </c>
      <c r="AW484" s="13" t="s">
        <v>34</v>
      </c>
      <c r="AX484" s="13" t="s">
        <v>82</v>
      </c>
      <c r="AY484" s="246" t="s">
        <v>158</v>
      </c>
    </row>
    <row r="485" spans="1:65" s="2" customFormat="1" ht="16.5" customHeight="1">
      <c r="A485" s="38"/>
      <c r="B485" s="39"/>
      <c r="C485" s="259" t="s">
        <v>826</v>
      </c>
      <c r="D485" s="259" t="s">
        <v>199</v>
      </c>
      <c r="E485" s="260" t="s">
        <v>802</v>
      </c>
      <c r="F485" s="261" t="s">
        <v>803</v>
      </c>
      <c r="G485" s="262" t="s">
        <v>202</v>
      </c>
      <c r="H485" s="263">
        <v>6</v>
      </c>
      <c r="I485" s="264"/>
      <c r="J485" s="265">
        <f>ROUND(I485*H485,2)</f>
        <v>0</v>
      </c>
      <c r="K485" s="261" t="s">
        <v>19</v>
      </c>
      <c r="L485" s="266"/>
      <c r="M485" s="267" t="s">
        <v>19</v>
      </c>
      <c r="N485" s="268" t="s">
        <v>45</v>
      </c>
      <c r="O485" s="84"/>
      <c r="P485" s="228">
        <f>O485*H485</f>
        <v>0</v>
      </c>
      <c r="Q485" s="228">
        <v>0</v>
      </c>
      <c r="R485" s="228">
        <f>Q485*H485</f>
        <v>0</v>
      </c>
      <c r="S485" s="228">
        <v>0</v>
      </c>
      <c r="T485" s="229">
        <f>S485*H485</f>
        <v>0</v>
      </c>
      <c r="U485" s="38"/>
      <c r="V485" s="38"/>
      <c r="W485" s="38"/>
      <c r="X485" s="38"/>
      <c r="Y485" s="38"/>
      <c r="Z485" s="38"/>
      <c r="AA485" s="38"/>
      <c r="AB485" s="38"/>
      <c r="AC485" s="38"/>
      <c r="AD485" s="38"/>
      <c r="AE485" s="38"/>
      <c r="AR485" s="230" t="s">
        <v>241</v>
      </c>
      <c r="AT485" s="230" t="s">
        <v>199</v>
      </c>
      <c r="AU485" s="230" t="s">
        <v>82</v>
      </c>
      <c r="AY485" s="17" t="s">
        <v>158</v>
      </c>
      <c r="BE485" s="231">
        <f>IF(N485="základní",J485,0)</f>
        <v>0</v>
      </c>
      <c r="BF485" s="231">
        <f>IF(N485="snížená",J485,0)</f>
        <v>0</v>
      </c>
      <c r="BG485" s="231">
        <f>IF(N485="zákl. přenesená",J485,0)</f>
        <v>0</v>
      </c>
      <c r="BH485" s="231">
        <f>IF(N485="sníž. přenesená",J485,0)</f>
        <v>0</v>
      </c>
      <c r="BI485" s="231">
        <f>IF(N485="nulová",J485,0)</f>
        <v>0</v>
      </c>
      <c r="BJ485" s="17" t="s">
        <v>82</v>
      </c>
      <c r="BK485" s="231">
        <f>ROUND(I485*H485,2)</f>
        <v>0</v>
      </c>
      <c r="BL485" s="17" t="s">
        <v>236</v>
      </c>
      <c r="BM485" s="230" t="s">
        <v>804</v>
      </c>
    </row>
    <row r="486" spans="1:47" s="2" customFormat="1" ht="12">
      <c r="A486" s="38"/>
      <c r="B486" s="39"/>
      <c r="C486" s="40"/>
      <c r="D486" s="232" t="s">
        <v>165</v>
      </c>
      <c r="E486" s="40"/>
      <c r="F486" s="233" t="s">
        <v>803</v>
      </c>
      <c r="G486" s="40"/>
      <c r="H486" s="40"/>
      <c r="I486" s="136"/>
      <c r="J486" s="40"/>
      <c r="K486" s="40"/>
      <c r="L486" s="44"/>
      <c r="M486" s="234"/>
      <c r="N486" s="235"/>
      <c r="O486" s="84"/>
      <c r="P486" s="84"/>
      <c r="Q486" s="84"/>
      <c r="R486" s="84"/>
      <c r="S486" s="84"/>
      <c r="T486" s="85"/>
      <c r="U486" s="38"/>
      <c r="V486" s="38"/>
      <c r="W486" s="38"/>
      <c r="X486" s="38"/>
      <c r="Y486" s="38"/>
      <c r="Z486" s="38"/>
      <c r="AA486" s="38"/>
      <c r="AB486" s="38"/>
      <c r="AC486" s="38"/>
      <c r="AD486" s="38"/>
      <c r="AE486" s="38"/>
      <c r="AT486" s="17" t="s">
        <v>165</v>
      </c>
      <c r="AU486" s="17" t="s">
        <v>82</v>
      </c>
    </row>
    <row r="487" spans="1:51" s="13" customFormat="1" ht="12">
      <c r="A487" s="13"/>
      <c r="B487" s="236"/>
      <c r="C487" s="237"/>
      <c r="D487" s="232" t="s">
        <v>166</v>
      </c>
      <c r="E487" s="238" t="s">
        <v>19</v>
      </c>
      <c r="F487" s="239" t="s">
        <v>2125</v>
      </c>
      <c r="G487" s="237"/>
      <c r="H487" s="240">
        <v>6</v>
      </c>
      <c r="I487" s="241"/>
      <c r="J487" s="237"/>
      <c r="K487" s="237"/>
      <c r="L487" s="242"/>
      <c r="M487" s="243"/>
      <c r="N487" s="244"/>
      <c r="O487" s="244"/>
      <c r="P487" s="244"/>
      <c r="Q487" s="244"/>
      <c r="R487" s="244"/>
      <c r="S487" s="244"/>
      <c r="T487" s="245"/>
      <c r="U487" s="13"/>
      <c r="V487" s="13"/>
      <c r="W487" s="13"/>
      <c r="X487" s="13"/>
      <c r="Y487" s="13"/>
      <c r="Z487" s="13"/>
      <c r="AA487" s="13"/>
      <c r="AB487" s="13"/>
      <c r="AC487" s="13"/>
      <c r="AD487" s="13"/>
      <c r="AE487" s="13"/>
      <c r="AT487" s="246" t="s">
        <v>166</v>
      </c>
      <c r="AU487" s="246" t="s">
        <v>82</v>
      </c>
      <c r="AV487" s="13" t="s">
        <v>85</v>
      </c>
      <c r="AW487" s="13" t="s">
        <v>34</v>
      </c>
      <c r="AX487" s="13" t="s">
        <v>82</v>
      </c>
      <c r="AY487" s="246" t="s">
        <v>158</v>
      </c>
    </row>
    <row r="488" spans="1:65" s="2" customFormat="1" ht="16.5" customHeight="1">
      <c r="A488" s="38"/>
      <c r="B488" s="39"/>
      <c r="C488" s="259" t="s">
        <v>830</v>
      </c>
      <c r="D488" s="259" t="s">
        <v>199</v>
      </c>
      <c r="E488" s="260" t="s">
        <v>806</v>
      </c>
      <c r="F488" s="261" t="s">
        <v>807</v>
      </c>
      <c r="G488" s="262" t="s">
        <v>202</v>
      </c>
      <c r="H488" s="263">
        <v>6</v>
      </c>
      <c r="I488" s="264"/>
      <c r="J488" s="265">
        <f>ROUND(I488*H488,2)</f>
        <v>0</v>
      </c>
      <c r="K488" s="261" t="s">
        <v>19</v>
      </c>
      <c r="L488" s="266"/>
      <c r="M488" s="267" t="s">
        <v>19</v>
      </c>
      <c r="N488" s="268" t="s">
        <v>45</v>
      </c>
      <c r="O488" s="84"/>
      <c r="P488" s="228">
        <f>O488*H488</f>
        <v>0</v>
      </c>
      <c r="Q488" s="228">
        <v>0</v>
      </c>
      <c r="R488" s="228">
        <f>Q488*H488</f>
        <v>0</v>
      </c>
      <c r="S488" s="228">
        <v>0</v>
      </c>
      <c r="T488" s="229">
        <f>S488*H488</f>
        <v>0</v>
      </c>
      <c r="U488" s="38"/>
      <c r="V488" s="38"/>
      <c r="W488" s="38"/>
      <c r="X488" s="38"/>
      <c r="Y488" s="38"/>
      <c r="Z488" s="38"/>
      <c r="AA488" s="38"/>
      <c r="AB488" s="38"/>
      <c r="AC488" s="38"/>
      <c r="AD488" s="38"/>
      <c r="AE488" s="38"/>
      <c r="AR488" s="230" t="s">
        <v>241</v>
      </c>
      <c r="AT488" s="230" t="s">
        <v>199</v>
      </c>
      <c r="AU488" s="230" t="s">
        <v>82</v>
      </c>
      <c r="AY488" s="17" t="s">
        <v>158</v>
      </c>
      <c r="BE488" s="231">
        <f>IF(N488="základní",J488,0)</f>
        <v>0</v>
      </c>
      <c r="BF488" s="231">
        <f>IF(N488="snížená",J488,0)</f>
        <v>0</v>
      </c>
      <c r="BG488" s="231">
        <f>IF(N488="zákl. přenesená",J488,0)</f>
        <v>0</v>
      </c>
      <c r="BH488" s="231">
        <f>IF(N488="sníž. přenesená",J488,0)</f>
        <v>0</v>
      </c>
      <c r="BI488" s="231">
        <f>IF(N488="nulová",J488,0)</f>
        <v>0</v>
      </c>
      <c r="BJ488" s="17" t="s">
        <v>82</v>
      </c>
      <c r="BK488" s="231">
        <f>ROUND(I488*H488,2)</f>
        <v>0</v>
      </c>
      <c r="BL488" s="17" t="s">
        <v>236</v>
      </c>
      <c r="BM488" s="230" t="s">
        <v>808</v>
      </c>
    </row>
    <row r="489" spans="1:47" s="2" customFormat="1" ht="12">
      <c r="A489" s="38"/>
      <c r="B489" s="39"/>
      <c r="C489" s="40"/>
      <c r="D489" s="232" t="s">
        <v>165</v>
      </c>
      <c r="E489" s="40"/>
      <c r="F489" s="233" t="s">
        <v>807</v>
      </c>
      <c r="G489" s="40"/>
      <c r="H489" s="40"/>
      <c r="I489" s="136"/>
      <c r="J489" s="40"/>
      <c r="K489" s="40"/>
      <c r="L489" s="44"/>
      <c r="M489" s="234"/>
      <c r="N489" s="235"/>
      <c r="O489" s="84"/>
      <c r="P489" s="84"/>
      <c r="Q489" s="84"/>
      <c r="R489" s="84"/>
      <c r="S489" s="84"/>
      <c r="T489" s="85"/>
      <c r="U489" s="38"/>
      <c r="V489" s="38"/>
      <c r="W489" s="38"/>
      <c r="X489" s="38"/>
      <c r="Y489" s="38"/>
      <c r="Z489" s="38"/>
      <c r="AA489" s="38"/>
      <c r="AB489" s="38"/>
      <c r="AC489" s="38"/>
      <c r="AD489" s="38"/>
      <c r="AE489" s="38"/>
      <c r="AT489" s="17" t="s">
        <v>165</v>
      </c>
      <c r="AU489" s="17" t="s">
        <v>82</v>
      </c>
    </row>
    <row r="490" spans="1:51" s="13" customFormat="1" ht="12">
      <c r="A490" s="13"/>
      <c r="B490" s="236"/>
      <c r="C490" s="237"/>
      <c r="D490" s="232" t="s">
        <v>166</v>
      </c>
      <c r="E490" s="238" t="s">
        <v>19</v>
      </c>
      <c r="F490" s="239" t="s">
        <v>2125</v>
      </c>
      <c r="G490" s="237"/>
      <c r="H490" s="240">
        <v>6</v>
      </c>
      <c r="I490" s="241"/>
      <c r="J490" s="237"/>
      <c r="K490" s="237"/>
      <c r="L490" s="242"/>
      <c r="M490" s="243"/>
      <c r="N490" s="244"/>
      <c r="O490" s="244"/>
      <c r="P490" s="244"/>
      <c r="Q490" s="244"/>
      <c r="R490" s="244"/>
      <c r="S490" s="244"/>
      <c r="T490" s="245"/>
      <c r="U490" s="13"/>
      <c r="V490" s="13"/>
      <c r="W490" s="13"/>
      <c r="X490" s="13"/>
      <c r="Y490" s="13"/>
      <c r="Z490" s="13"/>
      <c r="AA490" s="13"/>
      <c r="AB490" s="13"/>
      <c r="AC490" s="13"/>
      <c r="AD490" s="13"/>
      <c r="AE490" s="13"/>
      <c r="AT490" s="246" t="s">
        <v>166</v>
      </c>
      <c r="AU490" s="246" t="s">
        <v>82</v>
      </c>
      <c r="AV490" s="13" t="s">
        <v>85</v>
      </c>
      <c r="AW490" s="13" t="s">
        <v>34</v>
      </c>
      <c r="AX490" s="13" t="s">
        <v>82</v>
      </c>
      <c r="AY490" s="246" t="s">
        <v>158</v>
      </c>
    </row>
    <row r="491" spans="1:65" s="2" customFormat="1" ht="21.75" customHeight="1">
      <c r="A491" s="38"/>
      <c r="B491" s="39"/>
      <c r="C491" s="219" t="s">
        <v>835</v>
      </c>
      <c r="D491" s="219" t="s">
        <v>159</v>
      </c>
      <c r="E491" s="220" t="s">
        <v>811</v>
      </c>
      <c r="F491" s="221" t="s">
        <v>812</v>
      </c>
      <c r="G491" s="222" t="s">
        <v>202</v>
      </c>
      <c r="H491" s="223">
        <v>6</v>
      </c>
      <c r="I491" s="224"/>
      <c r="J491" s="225">
        <f>ROUND(I491*H491,2)</f>
        <v>0</v>
      </c>
      <c r="K491" s="221" t="s">
        <v>213</v>
      </c>
      <c r="L491" s="44"/>
      <c r="M491" s="226" t="s">
        <v>19</v>
      </c>
      <c r="N491" s="227" t="s">
        <v>45</v>
      </c>
      <c r="O491" s="84"/>
      <c r="P491" s="228">
        <f>O491*H491</f>
        <v>0</v>
      </c>
      <c r="Q491" s="228">
        <v>0</v>
      </c>
      <c r="R491" s="228">
        <f>Q491*H491</f>
        <v>0</v>
      </c>
      <c r="S491" s="228">
        <v>0</v>
      </c>
      <c r="T491" s="229">
        <f>S491*H491</f>
        <v>0</v>
      </c>
      <c r="U491" s="38"/>
      <c r="V491" s="38"/>
      <c r="W491" s="38"/>
      <c r="X491" s="38"/>
      <c r="Y491" s="38"/>
      <c r="Z491" s="38"/>
      <c r="AA491" s="38"/>
      <c r="AB491" s="38"/>
      <c r="AC491" s="38"/>
      <c r="AD491" s="38"/>
      <c r="AE491" s="38"/>
      <c r="AR491" s="230" t="s">
        <v>236</v>
      </c>
      <c r="AT491" s="230" t="s">
        <v>159</v>
      </c>
      <c r="AU491" s="230" t="s">
        <v>82</v>
      </c>
      <c r="AY491" s="17" t="s">
        <v>158</v>
      </c>
      <c r="BE491" s="231">
        <f>IF(N491="základní",J491,0)</f>
        <v>0</v>
      </c>
      <c r="BF491" s="231">
        <f>IF(N491="snížená",J491,0)</f>
        <v>0</v>
      </c>
      <c r="BG491" s="231">
        <f>IF(N491="zákl. přenesená",J491,0)</f>
        <v>0</v>
      </c>
      <c r="BH491" s="231">
        <f>IF(N491="sníž. přenesená",J491,0)</f>
        <v>0</v>
      </c>
      <c r="BI491" s="231">
        <f>IF(N491="nulová",J491,0)</f>
        <v>0</v>
      </c>
      <c r="BJ491" s="17" t="s">
        <v>82</v>
      </c>
      <c r="BK491" s="231">
        <f>ROUND(I491*H491,2)</f>
        <v>0</v>
      </c>
      <c r="BL491" s="17" t="s">
        <v>236</v>
      </c>
      <c r="BM491" s="230" t="s">
        <v>813</v>
      </c>
    </row>
    <row r="492" spans="1:47" s="2" customFormat="1" ht="12">
      <c r="A492" s="38"/>
      <c r="B492" s="39"/>
      <c r="C492" s="40"/>
      <c r="D492" s="232" t="s">
        <v>165</v>
      </c>
      <c r="E492" s="40"/>
      <c r="F492" s="233" t="s">
        <v>812</v>
      </c>
      <c r="G492" s="40"/>
      <c r="H492" s="40"/>
      <c r="I492" s="136"/>
      <c r="J492" s="40"/>
      <c r="K492" s="40"/>
      <c r="L492" s="44"/>
      <c r="M492" s="234"/>
      <c r="N492" s="235"/>
      <c r="O492" s="84"/>
      <c r="P492" s="84"/>
      <c r="Q492" s="84"/>
      <c r="R492" s="84"/>
      <c r="S492" s="84"/>
      <c r="T492" s="85"/>
      <c r="U492" s="38"/>
      <c r="V492" s="38"/>
      <c r="W492" s="38"/>
      <c r="X492" s="38"/>
      <c r="Y492" s="38"/>
      <c r="Z492" s="38"/>
      <c r="AA492" s="38"/>
      <c r="AB492" s="38"/>
      <c r="AC492" s="38"/>
      <c r="AD492" s="38"/>
      <c r="AE492" s="38"/>
      <c r="AT492" s="17" t="s">
        <v>165</v>
      </c>
      <c r="AU492" s="17" t="s">
        <v>82</v>
      </c>
    </row>
    <row r="493" spans="1:65" s="2" customFormat="1" ht="16.5" customHeight="1">
      <c r="A493" s="38"/>
      <c r="B493" s="39"/>
      <c r="C493" s="259" t="s">
        <v>839</v>
      </c>
      <c r="D493" s="259" t="s">
        <v>199</v>
      </c>
      <c r="E493" s="260" t="s">
        <v>815</v>
      </c>
      <c r="F493" s="261" t="s">
        <v>816</v>
      </c>
      <c r="G493" s="262" t="s">
        <v>202</v>
      </c>
      <c r="H493" s="263">
        <v>6</v>
      </c>
      <c r="I493" s="264"/>
      <c r="J493" s="265">
        <f>ROUND(I493*H493,2)</f>
        <v>0</v>
      </c>
      <c r="K493" s="261" t="s">
        <v>19</v>
      </c>
      <c r="L493" s="266"/>
      <c r="M493" s="267" t="s">
        <v>19</v>
      </c>
      <c r="N493" s="268" t="s">
        <v>45</v>
      </c>
      <c r="O493" s="84"/>
      <c r="P493" s="228">
        <f>O493*H493</f>
        <v>0</v>
      </c>
      <c r="Q493" s="228">
        <v>0</v>
      </c>
      <c r="R493" s="228">
        <f>Q493*H493</f>
        <v>0</v>
      </c>
      <c r="S493" s="228">
        <v>0</v>
      </c>
      <c r="T493" s="229">
        <f>S493*H493</f>
        <v>0</v>
      </c>
      <c r="U493" s="38"/>
      <c r="V493" s="38"/>
      <c r="W493" s="38"/>
      <c r="X493" s="38"/>
      <c r="Y493" s="38"/>
      <c r="Z493" s="38"/>
      <c r="AA493" s="38"/>
      <c r="AB493" s="38"/>
      <c r="AC493" s="38"/>
      <c r="AD493" s="38"/>
      <c r="AE493" s="38"/>
      <c r="AR493" s="230" t="s">
        <v>241</v>
      </c>
      <c r="AT493" s="230" t="s">
        <v>199</v>
      </c>
      <c r="AU493" s="230" t="s">
        <v>82</v>
      </c>
      <c r="AY493" s="17" t="s">
        <v>158</v>
      </c>
      <c r="BE493" s="231">
        <f>IF(N493="základní",J493,0)</f>
        <v>0</v>
      </c>
      <c r="BF493" s="231">
        <f>IF(N493="snížená",J493,0)</f>
        <v>0</v>
      </c>
      <c r="BG493" s="231">
        <f>IF(N493="zákl. přenesená",J493,0)</f>
        <v>0</v>
      </c>
      <c r="BH493" s="231">
        <f>IF(N493="sníž. přenesená",J493,0)</f>
        <v>0</v>
      </c>
      <c r="BI493" s="231">
        <f>IF(N493="nulová",J493,0)</f>
        <v>0</v>
      </c>
      <c r="BJ493" s="17" t="s">
        <v>82</v>
      </c>
      <c r="BK493" s="231">
        <f>ROUND(I493*H493,2)</f>
        <v>0</v>
      </c>
      <c r="BL493" s="17" t="s">
        <v>236</v>
      </c>
      <c r="BM493" s="230" t="s">
        <v>817</v>
      </c>
    </row>
    <row r="494" spans="1:47" s="2" customFormat="1" ht="12">
      <c r="A494" s="38"/>
      <c r="B494" s="39"/>
      <c r="C494" s="40"/>
      <c r="D494" s="232" t="s">
        <v>165</v>
      </c>
      <c r="E494" s="40"/>
      <c r="F494" s="233" t="s">
        <v>816</v>
      </c>
      <c r="G494" s="40"/>
      <c r="H494" s="40"/>
      <c r="I494" s="136"/>
      <c r="J494" s="40"/>
      <c r="K494" s="40"/>
      <c r="L494" s="44"/>
      <c r="M494" s="234"/>
      <c r="N494" s="235"/>
      <c r="O494" s="84"/>
      <c r="P494" s="84"/>
      <c r="Q494" s="84"/>
      <c r="R494" s="84"/>
      <c r="S494" s="84"/>
      <c r="T494" s="85"/>
      <c r="U494" s="38"/>
      <c r="V494" s="38"/>
      <c r="W494" s="38"/>
      <c r="X494" s="38"/>
      <c r="Y494" s="38"/>
      <c r="Z494" s="38"/>
      <c r="AA494" s="38"/>
      <c r="AB494" s="38"/>
      <c r="AC494" s="38"/>
      <c r="AD494" s="38"/>
      <c r="AE494" s="38"/>
      <c r="AT494" s="17" t="s">
        <v>165</v>
      </c>
      <c r="AU494" s="17" t="s">
        <v>82</v>
      </c>
    </row>
    <row r="495" spans="1:51" s="13" customFormat="1" ht="12">
      <c r="A495" s="13"/>
      <c r="B495" s="236"/>
      <c r="C495" s="237"/>
      <c r="D495" s="232" t="s">
        <v>166</v>
      </c>
      <c r="E495" s="238" t="s">
        <v>19</v>
      </c>
      <c r="F495" s="239" t="s">
        <v>2125</v>
      </c>
      <c r="G495" s="237"/>
      <c r="H495" s="240">
        <v>6</v>
      </c>
      <c r="I495" s="241"/>
      <c r="J495" s="237"/>
      <c r="K495" s="237"/>
      <c r="L495" s="242"/>
      <c r="M495" s="243"/>
      <c r="N495" s="244"/>
      <c r="O495" s="244"/>
      <c r="P495" s="244"/>
      <c r="Q495" s="244"/>
      <c r="R495" s="244"/>
      <c r="S495" s="244"/>
      <c r="T495" s="245"/>
      <c r="U495" s="13"/>
      <c r="V495" s="13"/>
      <c r="W495" s="13"/>
      <c r="X495" s="13"/>
      <c r="Y495" s="13"/>
      <c r="Z495" s="13"/>
      <c r="AA495" s="13"/>
      <c r="AB495" s="13"/>
      <c r="AC495" s="13"/>
      <c r="AD495" s="13"/>
      <c r="AE495" s="13"/>
      <c r="AT495" s="246" t="s">
        <v>166</v>
      </c>
      <c r="AU495" s="246" t="s">
        <v>82</v>
      </c>
      <c r="AV495" s="13" t="s">
        <v>85</v>
      </c>
      <c r="AW495" s="13" t="s">
        <v>34</v>
      </c>
      <c r="AX495" s="13" t="s">
        <v>82</v>
      </c>
      <c r="AY495" s="246" t="s">
        <v>158</v>
      </c>
    </row>
    <row r="496" spans="1:65" s="2" customFormat="1" ht="21.75" customHeight="1">
      <c r="A496" s="38"/>
      <c r="B496" s="39"/>
      <c r="C496" s="259" t="s">
        <v>843</v>
      </c>
      <c r="D496" s="259" t="s">
        <v>199</v>
      </c>
      <c r="E496" s="260" t="s">
        <v>818</v>
      </c>
      <c r="F496" s="261" t="s">
        <v>819</v>
      </c>
      <c r="G496" s="262" t="s">
        <v>202</v>
      </c>
      <c r="H496" s="263">
        <v>2</v>
      </c>
      <c r="I496" s="264"/>
      <c r="J496" s="265">
        <f>ROUND(I496*H496,2)</f>
        <v>0</v>
      </c>
      <c r="K496" s="261" t="s">
        <v>19</v>
      </c>
      <c r="L496" s="266"/>
      <c r="M496" s="267" t="s">
        <v>19</v>
      </c>
      <c r="N496" s="268" t="s">
        <v>45</v>
      </c>
      <c r="O496" s="84"/>
      <c r="P496" s="228">
        <f>O496*H496</f>
        <v>0</v>
      </c>
      <c r="Q496" s="228">
        <v>0</v>
      </c>
      <c r="R496" s="228">
        <f>Q496*H496</f>
        <v>0</v>
      </c>
      <c r="S496" s="228">
        <v>0</v>
      </c>
      <c r="T496" s="229">
        <f>S496*H496</f>
        <v>0</v>
      </c>
      <c r="U496" s="38"/>
      <c r="V496" s="38"/>
      <c r="W496" s="38"/>
      <c r="X496" s="38"/>
      <c r="Y496" s="38"/>
      <c r="Z496" s="38"/>
      <c r="AA496" s="38"/>
      <c r="AB496" s="38"/>
      <c r="AC496" s="38"/>
      <c r="AD496" s="38"/>
      <c r="AE496" s="38"/>
      <c r="AR496" s="230" t="s">
        <v>241</v>
      </c>
      <c r="AT496" s="230" t="s">
        <v>199</v>
      </c>
      <c r="AU496" s="230" t="s">
        <v>82</v>
      </c>
      <c r="AY496" s="17" t="s">
        <v>158</v>
      </c>
      <c r="BE496" s="231">
        <f>IF(N496="základní",J496,0)</f>
        <v>0</v>
      </c>
      <c r="BF496" s="231">
        <f>IF(N496="snížená",J496,0)</f>
        <v>0</v>
      </c>
      <c r="BG496" s="231">
        <f>IF(N496="zákl. přenesená",J496,0)</f>
        <v>0</v>
      </c>
      <c r="BH496" s="231">
        <f>IF(N496="sníž. přenesená",J496,0)</f>
        <v>0</v>
      </c>
      <c r="BI496" s="231">
        <f>IF(N496="nulová",J496,0)</f>
        <v>0</v>
      </c>
      <c r="BJ496" s="17" t="s">
        <v>82</v>
      </c>
      <c r="BK496" s="231">
        <f>ROUND(I496*H496,2)</f>
        <v>0</v>
      </c>
      <c r="BL496" s="17" t="s">
        <v>236</v>
      </c>
      <c r="BM496" s="230" t="s">
        <v>820</v>
      </c>
    </row>
    <row r="497" spans="1:47" s="2" customFormat="1" ht="12">
      <c r="A497" s="38"/>
      <c r="B497" s="39"/>
      <c r="C497" s="40"/>
      <c r="D497" s="232" t="s">
        <v>165</v>
      </c>
      <c r="E497" s="40"/>
      <c r="F497" s="233" t="s">
        <v>819</v>
      </c>
      <c r="G497" s="40"/>
      <c r="H497" s="40"/>
      <c r="I497" s="136"/>
      <c r="J497" s="40"/>
      <c r="K497" s="40"/>
      <c r="L497" s="44"/>
      <c r="M497" s="234"/>
      <c r="N497" s="235"/>
      <c r="O497" s="84"/>
      <c r="P497" s="84"/>
      <c r="Q497" s="84"/>
      <c r="R497" s="84"/>
      <c r="S497" s="84"/>
      <c r="T497" s="85"/>
      <c r="U497" s="38"/>
      <c r="V497" s="38"/>
      <c r="W497" s="38"/>
      <c r="X497" s="38"/>
      <c r="Y497" s="38"/>
      <c r="Z497" s="38"/>
      <c r="AA497" s="38"/>
      <c r="AB497" s="38"/>
      <c r="AC497" s="38"/>
      <c r="AD497" s="38"/>
      <c r="AE497" s="38"/>
      <c r="AT497" s="17" t="s">
        <v>165</v>
      </c>
      <c r="AU497" s="17" t="s">
        <v>82</v>
      </c>
    </row>
    <row r="498" spans="1:65" s="2" customFormat="1" ht="16.5" customHeight="1">
      <c r="A498" s="38"/>
      <c r="B498" s="39"/>
      <c r="C498" s="259" t="s">
        <v>847</v>
      </c>
      <c r="D498" s="259" t="s">
        <v>199</v>
      </c>
      <c r="E498" s="260" t="s">
        <v>822</v>
      </c>
      <c r="F498" s="261" t="s">
        <v>823</v>
      </c>
      <c r="G498" s="262" t="s">
        <v>202</v>
      </c>
      <c r="H498" s="263">
        <v>2</v>
      </c>
      <c r="I498" s="264"/>
      <c r="J498" s="265">
        <f>ROUND(I498*H498,2)</f>
        <v>0</v>
      </c>
      <c r="K498" s="261" t="s">
        <v>19</v>
      </c>
      <c r="L498" s="266"/>
      <c r="M498" s="267" t="s">
        <v>19</v>
      </c>
      <c r="N498" s="268" t="s">
        <v>45</v>
      </c>
      <c r="O498" s="84"/>
      <c r="P498" s="228">
        <f>O498*H498</f>
        <v>0</v>
      </c>
      <c r="Q498" s="228">
        <v>0</v>
      </c>
      <c r="R498" s="228">
        <f>Q498*H498</f>
        <v>0</v>
      </c>
      <c r="S498" s="228">
        <v>0</v>
      </c>
      <c r="T498" s="229">
        <f>S498*H498</f>
        <v>0</v>
      </c>
      <c r="U498" s="38"/>
      <c r="V498" s="38"/>
      <c r="W498" s="38"/>
      <c r="X498" s="38"/>
      <c r="Y498" s="38"/>
      <c r="Z498" s="38"/>
      <c r="AA498" s="38"/>
      <c r="AB498" s="38"/>
      <c r="AC498" s="38"/>
      <c r="AD498" s="38"/>
      <c r="AE498" s="38"/>
      <c r="AR498" s="230" t="s">
        <v>241</v>
      </c>
      <c r="AT498" s="230" t="s">
        <v>199</v>
      </c>
      <c r="AU498" s="230" t="s">
        <v>82</v>
      </c>
      <c r="AY498" s="17" t="s">
        <v>158</v>
      </c>
      <c r="BE498" s="231">
        <f>IF(N498="základní",J498,0)</f>
        <v>0</v>
      </c>
      <c r="BF498" s="231">
        <f>IF(N498="snížená",J498,0)</f>
        <v>0</v>
      </c>
      <c r="BG498" s="231">
        <f>IF(N498="zákl. přenesená",J498,0)</f>
        <v>0</v>
      </c>
      <c r="BH498" s="231">
        <f>IF(N498="sníž. přenesená",J498,0)</f>
        <v>0</v>
      </c>
      <c r="BI498" s="231">
        <f>IF(N498="nulová",J498,0)</f>
        <v>0</v>
      </c>
      <c r="BJ498" s="17" t="s">
        <v>82</v>
      </c>
      <c r="BK498" s="231">
        <f>ROUND(I498*H498,2)</f>
        <v>0</v>
      </c>
      <c r="BL498" s="17" t="s">
        <v>236</v>
      </c>
      <c r="BM498" s="230" t="s">
        <v>824</v>
      </c>
    </row>
    <row r="499" spans="1:47" s="2" customFormat="1" ht="12">
      <c r="A499" s="38"/>
      <c r="B499" s="39"/>
      <c r="C499" s="40"/>
      <c r="D499" s="232" t="s">
        <v>165</v>
      </c>
      <c r="E499" s="40"/>
      <c r="F499" s="233" t="s">
        <v>823</v>
      </c>
      <c r="G499" s="40"/>
      <c r="H499" s="40"/>
      <c r="I499" s="136"/>
      <c r="J499" s="40"/>
      <c r="K499" s="40"/>
      <c r="L499" s="44"/>
      <c r="M499" s="234"/>
      <c r="N499" s="235"/>
      <c r="O499" s="84"/>
      <c r="P499" s="84"/>
      <c r="Q499" s="84"/>
      <c r="R499" s="84"/>
      <c r="S499" s="84"/>
      <c r="T499" s="85"/>
      <c r="U499" s="38"/>
      <c r="V499" s="38"/>
      <c r="W499" s="38"/>
      <c r="X499" s="38"/>
      <c r="Y499" s="38"/>
      <c r="Z499" s="38"/>
      <c r="AA499" s="38"/>
      <c r="AB499" s="38"/>
      <c r="AC499" s="38"/>
      <c r="AD499" s="38"/>
      <c r="AE499" s="38"/>
      <c r="AT499" s="17" t="s">
        <v>165</v>
      </c>
      <c r="AU499" s="17" t="s">
        <v>82</v>
      </c>
    </row>
    <row r="500" spans="1:51" s="13" customFormat="1" ht="12">
      <c r="A500" s="13"/>
      <c r="B500" s="236"/>
      <c r="C500" s="237"/>
      <c r="D500" s="232" t="s">
        <v>166</v>
      </c>
      <c r="E500" s="238" t="s">
        <v>19</v>
      </c>
      <c r="F500" s="239" t="s">
        <v>2126</v>
      </c>
      <c r="G500" s="237"/>
      <c r="H500" s="240">
        <v>2</v>
      </c>
      <c r="I500" s="241"/>
      <c r="J500" s="237"/>
      <c r="K500" s="237"/>
      <c r="L500" s="242"/>
      <c r="M500" s="243"/>
      <c r="N500" s="244"/>
      <c r="O500" s="244"/>
      <c r="P500" s="244"/>
      <c r="Q500" s="244"/>
      <c r="R500" s="244"/>
      <c r="S500" s="244"/>
      <c r="T500" s="245"/>
      <c r="U500" s="13"/>
      <c r="V500" s="13"/>
      <c r="W500" s="13"/>
      <c r="X500" s="13"/>
      <c r="Y500" s="13"/>
      <c r="Z500" s="13"/>
      <c r="AA500" s="13"/>
      <c r="AB500" s="13"/>
      <c r="AC500" s="13"/>
      <c r="AD500" s="13"/>
      <c r="AE500" s="13"/>
      <c r="AT500" s="246" t="s">
        <v>166</v>
      </c>
      <c r="AU500" s="246" t="s">
        <v>82</v>
      </c>
      <c r="AV500" s="13" t="s">
        <v>85</v>
      </c>
      <c r="AW500" s="13" t="s">
        <v>34</v>
      </c>
      <c r="AX500" s="13" t="s">
        <v>82</v>
      </c>
      <c r="AY500" s="246" t="s">
        <v>158</v>
      </c>
    </row>
    <row r="501" spans="1:65" s="2" customFormat="1" ht="16.5" customHeight="1">
      <c r="A501" s="38"/>
      <c r="B501" s="39"/>
      <c r="C501" s="219" t="s">
        <v>852</v>
      </c>
      <c r="D501" s="219" t="s">
        <v>159</v>
      </c>
      <c r="E501" s="220" t="s">
        <v>827</v>
      </c>
      <c r="F501" s="221" t="s">
        <v>828</v>
      </c>
      <c r="G501" s="222" t="s">
        <v>202</v>
      </c>
      <c r="H501" s="223">
        <v>6</v>
      </c>
      <c r="I501" s="224"/>
      <c r="J501" s="225">
        <f>ROUND(I501*H501,2)</f>
        <v>0</v>
      </c>
      <c r="K501" s="221" t="s">
        <v>19</v>
      </c>
      <c r="L501" s="44"/>
      <c r="M501" s="226" t="s">
        <v>19</v>
      </c>
      <c r="N501" s="227" t="s">
        <v>45</v>
      </c>
      <c r="O501" s="84"/>
      <c r="P501" s="228">
        <f>O501*H501</f>
        <v>0</v>
      </c>
      <c r="Q501" s="228">
        <v>0</v>
      </c>
      <c r="R501" s="228">
        <f>Q501*H501</f>
        <v>0</v>
      </c>
      <c r="S501" s="228">
        <v>0</v>
      </c>
      <c r="T501" s="229">
        <f>S501*H501</f>
        <v>0</v>
      </c>
      <c r="U501" s="38"/>
      <c r="V501" s="38"/>
      <c r="W501" s="38"/>
      <c r="X501" s="38"/>
      <c r="Y501" s="38"/>
      <c r="Z501" s="38"/>
      <c r="AA501" s="38"/>
      <c r="AB501" s="38"/>
      <c r="AC501" s="38"/>
      <c r="AD501" s="38"/>
      <c r="AE501" s="38"/>
      <c r="AR501" s="230" t="s">
        <v>236</v>
      </c>
      <c r="AT501" s="230" t="s">
        <v>159</v>
      </c>
      <c r="AU501" s="230" t="s">
        <v>82</v>
      </c>
      <c r="AY501" s="17" t="s">
        <v>158</v>
      </c>
      <c r="BE501" s="231">
        <f>IF(N501="základní",J501,0)</f>
        <v>0</v>
      </c>
      <c r="BF501" s="231">
        <f>IF(N501="snížená",J501,0)</f>
        <v>0</v>
      </c>
      <c r="BG501" s="231">
        <f>IF(N501="zákl. přenesená",J501,0)</f>
        <v>0</v>
      </c>
      <c r="BH501" s="231">
        <f>IF(N501="sníž. přenesená",J501,0)</f>
        <v>0</v>
      </c>
      <c r="BI501" s="231">
        <f>IF(N501="nulová",J501,0)</f>
        <v>0</v>
      </c>
      <c r="BJ501" s="17" t="s">
        <v>82</v>
      </c>
      <c r="BK501" s="231">
        <f>ROUND(I501*H501,2)</f>
        <v>0</v>
      </c>
      <c r="BL501" s="17" t="s">
        <v>236</v>
      </c>
      <c r="BM501" s="230" t="s">
        <v>829</v>
      </c>
    </row>
    <row r="502" spans="1:47" s="2" customFormat="1" ht="12">
      <c r="A502" s="38"/>
      <c r="B502" s="39"/>
      <c r="C502" s="40"/>
      <c r="D502" s="232" t="s">
        <v>165</v>
      </c>
      <c r="E502" s="40"/>
      <c r="F502" s="233" t="s">
        <v>828</v>
      </c>
      <c r="G502" s="40"/>
      <c r="H502" s="40"/>
      <c r="I502" s="136"/>
      <c r="J502" s="40"/>
      <c r="K502" s="40"/>
      <c r="L502" s="44"/>
      <c r="M502" s="234"/>
      <c r="N502" s="235"/>
      <c r="O502" s="84"/>
      <c r="P502" s="84"/>
      <c r="Q502" s="84"/>
      <c r="R502" s="84"/>
      <c r="S502" s="84"/>
      <c r="T502" s="85"/>
      <c r="U502" s="38"/>
      <c r="V502" s="38"/>
      <c r="W502" s="38"/>
      <c r="X502" s="38"/>
      <c r="Y502" s="38"/>
      <c r="Z502" s="38"/>
      <c r="AA502" s="38"/>
      <c r="AB502" s="38"/>
      <c r="AC502" s="38"/>
      <c r="AD502" s="38"/>
      <c r="AE502" s="38"/>
      <c r="AT502" s="17" t="s">
        <v>165</v>
      </c>
      <c r="AU502" s="17" t="s">
        <v>82</v>
      </c>
    </row>
    <row r="503" spans="1:65" s="2" customFormat="1" ht="16.5" customHeight="1">
      <c r="A503" s="38"/>
      <c r="B503" s="39"/>
      <c r="C503" s="259" t="s">
        <v>856</v>
      </c>
      <c r="D503" s="259" t="s">
        <v>199</v>
      </c>
      <c r="E503" s="260" t="s">
        <v>831</v>
      </c>
      <c r="F503" s="261" t="s">
        <v>832</v>
      </c>
      <c r="G503" s="262" t="s">
        <v>202</v>
      </c>
      <c r="H503" s="263">
        <v>6</v>
      </c>
      <c r="I503" s="264"/>
      <c r="J503" s="265">
        <f>ROUND(I503*H503,2)</f>
        <v>0</v>
      </c>
      <c r="K503" s="261" t="s">
        <v>19</v>
      </c>
      <c r="L503" s="266"/>
      <c r="M503" s="267" t="s">
        <v>19</v>
      </c>
      <c r="N503" s="268" t="s">
        <v>45</v>
      </c>
      <c r="O503" s="84"/>
      <c r="P503" s="228">
        <f>O503*H503</f>
        <v>0</v>
      </c>
      <c r="Q503" s="228">
        <v>0</v>
      </c>
      <c r="R503" s="228">
        <f>Q503*H503</f>
        <v>0</v>
      </c>
      <c r="S503" s="228">
        <v>0</v>
      </c>
      <c r="T503" s="229">
        <f>S503*H503</f>
        <v>0</v>
      </c>
      <c r="U503" s="38"/>
      <c r="V503" s="38"/>
      <c r="W503" s="38"/>
      <c r="X503" s="38"/>
      <c r="Y503" s="38"/>
      <c r="Z503" s="38"/>
      <c r="AA503" s="38"/>
      <c r="AB503" s="38"/>
      <c r="AC503" s="38"/>
      <c r="AD503" s="38"/>
      <c r="AE503" s="38"/>
      <c r="AR503" s="230" t="s">
        <v>241</v>
      </c>
      <c r="AT503" s="230" t="s">
        <v>199</v>
      </c>
      <c r="AU503" s="230" t="s">
        <v>82</v>
      </c>
      <c r="AY503" s="17" t="s">
        <v>158</v>
      </c>
      <c r="BE503" s="231">
        <f>IF(N503="základní",J503,0)</f>
        <v>0</v>
      </c>
      <c r="BF503" s="231">
        <f>IF(N503="snížená",J503,0)</f>
        <v>0</v>
      </c>
      <c r="BG503" s="231">
        <f>IF(N503="zákl. přenesená",J503,0)</f>
        <v>0</v>
      </c>
      <c r="BH503" s="231">
        <f>IF(N503="sníž. přenesená",J503,0)</f>
        <v>0</v>
      </c>
      <c r="BI503" s="231">
        <f>IF(N503="nulová",J503,0)</f>
        <v>0</v>
      </c>
      <c r="BJ503" s="17" t="s">
        <v>82</v>
      </c>
      <c r="BK503" s="231">
        <f>ROUND(I503*H503,2)</f>
        <v>0</v>
      </c>
      <c r="BL503" s="17" t="s">
        <v>236</v>
      </c>
      <c r="BM503" s="230" t="s">
        <v>833</v>
      </c>
    </row>
    <row r="504" spans="1:47" s="2" customFormat="1" ht="12">
      <c r="A504" s="38"/>
      <c r="B504" s="39"/>
      <c r="C504" s="40"/>
      <c r="D504" s="232" t="s">
        <v>165</v>
      </c>
      <c r="E504" s="40"/>
      <c r="F504" s="233" t="s">
        <v>832</v>
      </c>
      <c r="G504" s="40"/>
      <c r="H504" s="40"/>
      <c r="I504" s="136"/>
      <c r="J504" s="40"/>
      <c r="K504" s="40"/>
      <c r="L504" s="44"/>
      <c r="M504" s="234"/>
      <c r="N504" s="235"/>
      <c r="O504" s="84"/>
      <c r="P504" s="84"/>
      <c r="Q504" s="84"/>
      <c r="R504" s="84"/>
      <c r="S504" s="84"/>
      <c r="T504" s="85"/>
      <c r="U504" s="38"/>
      <c r="V504" s="38"/>
      <c r="W504" s="38"/>
      <c r="X504" s="38"/>
      <c r="Y504" s="38"/>
      <c r="Z504" s="38"/>
      <c r="AA504" s="38"/>
      <c r="AB504" s="38"/>
      <c r="AC504" s="38"/>
      <c r="AD504" s="38"/>
      <c r="AE504" s="38"/>
      <c r="AT504" s="17" t="s">
        <v>165</v>
      </c>
      <c r="AU504" s="17" t="s">
        <v>82</v>
      </c>
    </row>
    <row r="505" spans="1:51" s="13" customFormat="1" ht="12">
      <c r="A505" s="13"/>
      <c r="B505" s="236"/>
      <c r="C505" s="237"/>
      <c r="D505" s="232" t="s">
        <v>166</v>
      </c>
      <c r="E505" s="238" t="s">
        <v>19</v>
      </c>
      <c r="F505" s="239" t="s">
        <v>2125</v>
      </c>
      <c r="G505" s="237"/>
      <c r="H505" s="240">
        <v>6</v>
      </c>
      <c r="I505" s="241"/>
      <c r="J505" s="237"/>
      <c r="K505" s="237"/>
      <c r="L505" s="242"/>
      <c r="M505" s="243"/>
      <c r="N505" s="244"/>
      <c r="O505" s="244"/>
      <c r="P505" s="244"/>
      <c r="Q505" s="244"/>
      <c r="R505" s="244"/>
      <c r="S505" s="244"/>
      <c r="T505" s="245"/>
      <c r="U505" s="13"/>
      <c r="V505" s="13"/>
      <c r="W505" s="13"/>
      <c r="X505" s="13"/>
      <c r="Y505" s="13"/>
      <c r="Z505" s="13"/>
      <c r="AA505" s="13"/>
      <c r="AB505" s="13"/>
      <c r="AC505" s="13"/>
      <c r="AD505" s="13"/>
      <c r="AE505" s="13"/>
      <c r="AT505" s="246" t="s">
        <v>166</v>
      </c>
      <c r="AU505" s="246" t="s">
        <v>82</v>
      </c>
      <c r="AV505" s="13" t="s">
        <v>85</v>
      </c>
      <c r="AW505" s="13" t="s">
        <v>34</v>
      </c>
      <c r="AX505" s="13" t="s">
        <v>82</v>
      </c>
      <c r="AY505" s="246" t="s">
        <v>158</v>
      </c>
    </row>
    <row r="506" spans="1:65" s="2" customFormat="1" ht="21.75" customHeight="1">
      <c r="A506" s="38"/>
      <c r="B506" s="39"/>
      <c r="C506" s="219" t="s">
        <v>860</v>
      </c>
      <c r="D506" s="219" t="s">
        <v>159</v>
      </c>
      <c r="E506" s="220" t="s">
        <v>836</v>
      </c>
      <c r="F506" s="221" t="s">
        <v>837</v>
      </c>
      <c r="G506" s="222" t="s">
        <v>202</v>
      </c>
      <c r="H506" s="223">
        <v>1</v>
      </c>
      <c r="I506" s="224"/>
      <c r="J506" s="225">
        <f>ROUND(I506*H506,2)</f>
        <v>0</v>
      </c>
      <c r="K506" s="221" t="s">
        <v>213</v>
      </c>
      <c r="L506" s="44"/>
      <c r="M506" s="226" t="s">
        <v>19</v>
      </c>
      <c r="N506" s="227" t="s">
        <v>45</v>
      </c>
      <c r="O506" s="84"/>
      <c r="P506" s="228">
        <f>O506*H506</f>
        <v>0</v>
      </c>
      <c r="Q506" s="228">
        <v>0</v>
      </c>
      <c r="R506" s="228">
        <f>Q506*H506</f>
        <v>0</v>
      </c>
      <c r="S506" s="228">
        <v>0</v>
      </c>
      <c r="T506" s="229">
        <f>S506*H506</f>
        <v>0</v>
      </c>
      <c r="U506" s="38"/>
      <c r="V506" s="38"/>
      <c r="W506" s="38"/>
      <c r="X506" s="38"/>
      <c r="Y506" s="38"/>
      <c r="Z506" s="38"/>
      <c r="AA506" s="38"/>
      <c r="AB506" s="38"/>
      <c r="AC506" s="38"/>
      <c r="AD506" s="38"/>
      <c r="AE506" s="38"/>
      <c r="AR506" s="230" t="s">
        <v>236</v>
      </c>
      <c r="AT506" s="230" t="s">
        <v>159</v>
      </c>
      <c r="AU506" s="230" t="s">
        <v>82</v>
      </c>
      <c r="AY506" s="17" t="s">
        <v>158</v>
      </c>
      <c r="BE506" s="231">
        <f>IF(N506="základní",J506,0)</f>
        <v>0</v>
      </c>
      <c r="BF506" s="231">
        <f>IF(N506="snížená",J506,0)</f>
        <v>0</v>
      </c>
      <c r="BG506" s="231">
        <f>IF(N506="zákl. přenesená",J506,0)</f>
        <v>0</v>
      </c>
      <c r="BH506" s="231">
        <f>IF(N506="sníž. přenesená",J506,0)</f>
        <v>0</v>
      </c>
      <c r="BI506" s="231">
        <f>IF(N506="nulová",J506,0)</f>
        <v>0</v>
      </c>
      <c r="BJ506" s="17" t="s">
        <v>82</v>
      </c>
      <c r="BK506" s="231">
        <f>ROUND(I506*H506,2)</f>
        <v>0</v>
      </c>
      <c r="BL506" s="17" t="s">
        <v>236</v>
      </c>
      <c r="BM506" s="230" t="s">
        <v>838</v>
      </c>
    </row>
    <row r="507" spans="1:47" s="2" customFormat="1" ht="12">
      <c r="A507" s="38"/>
      <c r="B507" s="39"/>
      <c r="C507" s="40"/>
      <c r="D507" s="232" t="s">
        <v>165</v>
      </c>
      <c r="E507" s="40"/>
      <c r="F507" s="233" t="s">
        <v>837</v>
      </c>
      <c r="G507" s="40"/>
      <c r="H507" s="40"/>
      <c r="I507" s="136"/>
      <c r="J507" s="40"/>
      <c r="K507" s="40"/>
      <c r="L507" s="44"/>
      <c r="M507" s="234"/>
      <c r="N507" s="235"/>
      <c r="O507" s="84"/>
      <c r="P507" s="84"/>
      <c r="Q507" s="84"/>
      <c r="R507" s="84"/>
      <c r="S507" s="84"/>
      <c r="T507" s="85"/>
      <c r="U507" s="38"/>
      <c r="V507" s="38"/>
      <c r="W507" s="38"/>
      <c r="X507" s="38"/>
      <c r="Y507" s="38"/>
      <c r="Z507" s="38"/>
      <c r="AA507" s="38"/>
      <c r="AB507" s="38"/>
      <c r="AC507" s="38"/>
      <c r="AD507" s="38"/>
      <c r="AE507" s="38"/>
      <c r="AT507" s="17" t="s">
        <v>165</v>
      </c>
      <c r="AU507" s="17" t="s">
        <v>82</v>
      </c>
    </row>
    <row r="508" spans="1:65" s="2" customFormat="1" ht="16.5" customHeight="1">
      <c r="A508" s="38"/>
      <c r="B508" s="39"/>
      <c r="C508" s="259" t="s">
        <v>864</v>
      </c>
      <c r="D508" s="259" t="s">
        <v>199</v>
      </c>
      <c r="E508" s="260" t="s">
        <v>840</v>
      </c>
      <c r="F508" s="261" t="s">
        <v>841</v>
      </c>
      <c r="G508" s="262" t="s">
        <v>202</v>
      </c>
      <c r="H508" s="263">
        <v>1</v>
      </c>
      <c r="I508" s="264"/>
      <c r="J508" s="265">
        <f>ROUND(I508*H508,2)</f>
        <v>0</v>
      </c>
      <c r="K508" s="261" t="s">
        <v>19</v>
      </c>
      <c r="L508" s="266"/>
      <c r="M508" s="267" t="s">
        <v>19</v>
      </c>
      <c r="N508" s="268" t="s">
        <v>45</v>
      </c>
      <c r="O508" s="84"/>
      <c r="P508" s="228">
        <f>O508*H508</f>
        <v>0</v>
      </c>
      <c r="Q508" s="228">
        <v>0</v>
      </c>
      <c r="R508" s="228">
        <f>Q508*H508</f>
        <v>0</v>
      </c>
      <c r="S508" s="228">
        <v>0</v>
      </c>
      <c r="T508" s="229">
        <f>S508*H508</f>
        <v>0</v>
      </c>
      <c r="U508" s="38"/>
      <c r="V508" s="38"/>
      <c r="W508" s="38"/>
      <c r="X508" s="38"/>
      <c r="Y508" s="38"/>
      <c r="Z508" s="38"/>
      <c r="AA508" s="38"/>
      <c r="AB508" s="38"/>
      <c r="AC508" s="38"/>
      <c r="AD508" s="38"/>
      <c r="AE508" s="38"/>
      <c r="AR508" s="230" t="s">
        <v>241</v>
      </c>
      <c r="AT508" s="230" t="s">
        <v>199</v>
      </c>
      <c r="AU508" s="230" t="s">
        <v>82</v>
      </c>
      <c r="AY508" s="17" t="s">
        <v>158</v>
      </c>
      <c r="BE508" s="231">
        <f>IF(N508="základní",J508,0)</f>
        <v>0</v>
      </c>
      <c r="BF508" s="231">
        <f>IF(N508="snížená",J508,0)</f>
        <v>0</v>
      </c>
      <c r="BG508" s="231">
        <f>IF(N508="zákl. přenesená",J508,0)</f>
        <v>0</v>
      </c>
      <c r="BH508" s="231">
        <f>IF(N508="sníž. přenesená",J508,0)</f>
        <v>0</v>
      </c>
      <c r="BI508" s="231">
        <f>IF(N508="nulová",J508,0)</f>
        <v>0</v>
      </c>
      <c r="BJ508" s="17" t="s">
        <v>82</v>
      </c>
      <c r="BK508" s="231">
        <f>ROUND(I508*H508,2)</f>
        <v>0</v>
      </c>
      <c r="BL508" s="17" t="s">
        <v>236</v>
      </c>
      <c r="BM508" s="230" t="s">
        <v>842</v>
      </c>
    </row>
    <row r="509" spans="1:47" s="2" customFormat="1" ht="12">
      <c r="A509" s="38"/>
      <c r="B509" s="39"/>
      <c r="C509" s="40"/>
      <c r="D509" s="232" t="s">
        <v>165</v>
      </c>
      <c r="E509" s="40"/>
      <c r="F509" s="233" t="s">
        <v>841</v>
      </c>
      <c r="G509" s="40"/>
      <c r="H509" s="40"/>
      <c r="I509" s="136"/>
      <c r="J509" s="40"/>
      <c r="K509" s="40"/>
      <c r="L509" s="44"/>
      <c r="M509" s="234"/>
      <c r="N509" s="235"/>
      <c r="O509" s="84"/>
      <c r="P509" s="84"/>
      <c r="Q509" s="84"/>
      <c r="R509" s="84"/>
      <c r="S509" s="84"/>
      <c r="T509" s="85"/>
      <c r="U509" s="38"/>
      <c r="V509" s="38"/>
      <c r="W509" s="38"/>
      <c r="X509" s="38"/>
      <c r="Y509" s="38"/>
      <c r="Z509" s="38"/>
      <c r="AA509" s="38"/>
      <c r="AB509" s="38"/>
      <c r="AC509" s="38"/>
      <c r="AD509" s="38"/>
      <c r="AE509" s="38"/>
      <c r="AT509" s="17" t="s">
        <v>165</v>
      </c>
      <c r="AU509" s="17" t="s">
        <v>82</v>
      </c>
    </row>
    <row r="510" spans="1:51" s="13" customFormat="1" ht="12">
      <c r="A510" s="13"/>
      <c r="B510" s="236"/>
      <c r="C510" s="237"/>
      <c r="D510" s="232" t="s">
        <v>166</v>
      </c>
      <c r="E510" s="238" t="s">
        <v>19</v>
      </c>
      <c r="F510" s="239" t="s">
        <v>2124</v>
      </c>
      <c r="G510" s="237"/>
      <c r="H510" s="240">
        <v>1</v>
      </c>
      <c r="I510" s="241"/>
      <c r="J510" s="237"/>
      <c r="K510" s="237"/>
      <c r="L510" s="242"/>
      <c r="M510" s="243"/>
      <c r="N510" s="244"/>
      <c r="O510" s="244"/>
      <c r="P510" s="244"/>
      <c r="Q510" s="244"/>
      <c r="R510" s="244"/>
      <c r="S510" s="244"/>
      <c r="T510" s="245"/>
      <c r="U510" s="13"/>
      <c r="V510" s="13"/>
      <c r="W510" s="13"/>
      <c r="X510" s="13"/>
      <c r="Y510" s="13"/>
      <c r="Z510" s="13"/>
      <c r="AA510" s="13"/>
      <c r="AB510" s="13"/>
      <c r="AC510" s="13"/>
      <c r="AD510" s="13"/>
      <c r="AE510" s="13"/>
      <c r="AT510" s="246" t="s">
        <v>166</v>
      </c>
      <c r="AU510" s="246" t="s">
        <v>82</v>
      </c>
      <c r="AV510" s="13" t="s">
        <v>85</v>
      </c>
      <c r="AW510" s="13" t="s">
        <v>34</v>
      </c>
      <c r="AX510" s="13" t="s">
        <v>82</v>
      </c>
      <c r="AY510" s="246" t="s">
        <v>158</v>
      </c>
    </row>
    <row r="511" spans="1:65" s="2" customFormat="1" ht="21.75" customHeight="1">
      <c r="A511" s="38"/>
      <c r="B511" s="39"/>
      <c r="C511" s="259" t="s">
        <v>869</v>
      </c>
      <c r="D511" s="259" t="s">
        <v>199</v>
      </c>
      <c r="E511" s="260" t="s">
        <v>844</v>
      </c>
      <c r="F511" s="261" t="s">
        <v>845</v>
      </c>
      <c r="G511" s="262" t="s">
        <v>202</v>
      </c>
      <c r="H511" s="263">
        <v>5</v>
      </c>
      <c r="I511" s="264"/>
      <c r="J511" s="265">
        <f>ROUND(I511*H511,2)</f>
        <v>0</v>
      </c>
      <c r="K511" s="261" t="s">
        <v>19</v>
      </c>
      <c r="L511" s="266"/>
      <c r="M511" s="267" t="s">
        <v>19</v>
      </c>
      <c r="N511" s="268" t="s">
        <v>45</v>
      </c>
      <c r="O511" s="84"/>
      <c r="P511" s="228">
        <f>O511*H511</f>
        <v>0</v>
      </c>
      <c r="Q511" s="228">
        <v>0</v>
      </c>
      <c r="R511" s="228">
        <f>Q511*H511</f>
        <v>0</v>
      </c>
      <c r="S511" s="228">
        <v>0</v>
      </c>
      <c r="T511" s="229">
        <f>S511*H511</f>
        <v>0</v>
      </c>
      <c r="U511" s="38"/>
      <c r="V511" s="38"/>
      <c r="W511" s="38"/>
      <c r="X511" s="38"/>
      <c r="Y511" s="38"/>
      <c r="Z511" s="38"/>
      <c r="AA511" s="38"/>
      <c r="AB511" s="38"/>
      <c r="AC511" s="38"/>
      <c r="AD511" s="38"/>
      <c r="AE511" s="38"/>
      <c r="AR511" s="230" t="s">
        <v>241</v>
      </c>
      <c r="AT511" s="230" t="s">
        <v>199</v>
      </c>
      <c r="AU511" s="230" t="s">
        <v>82</v>
      </c>
      <c r="AY511" s="17" t="s">
        <v>158</v>
      </c>
      <c r="BE511" s="231">
        <f>IF(N511="základní",J511,0)</f>
        <v>0</v>
      </c>
      <c r="BF511" s="231">
        <f>IF(N511="snížená",J511,0)</f>
        <v>0</v>
      </c>
      <c r="BG511" s="231">
        <f>IF(N511="zákl. přenesená",J511,0)</f>
        <v>0</v>
      </c>
      <c r="BH511" s="231">
        <f>IF(N511="sníž. přenesená",J511,0)</f>
        <v>0</v>
      </c>
      <c r="BI511" s="231">
        <f>IF(N511="nulová",J511,0)</f>
        <v>0</v>
      </c>
      <c r="BJ511" s="17" t="s">
        <v>82</v>
      </c>
      <c r="BK511" s="231">
        <f>ROUND(I511*H511,2)</f>
        <v>0</v>
      </c>
      <c r="BL511" s="17" t="s">
        <v>236</v>
      </c>
      <c r="BM511" s="230" t="s">
        <v>846</v>
      </c>
    </row>
    <row r="512" spans="1:47" s="2" customFormat="1" ht="12">
      <c r="A512" s="38"/>
      <c r="B512" s="39"/>
      <c r="C512" s="40"/>
      <c r="D512" s="232" t="s">
        <v>165</v>
      </c>
      <c r="E512" s="40"/>
      <c r="F512" s="233" t="s">
        <v>845</v>
      </c>
      <c r="G512" s="40"/>
      <c r="H512" s="40"/>
      <c r="I512" s="136"/>
      <c r="J512" s="40"/>
      <c r="K512" s="40"/>
      <c r="L512" s="44"/>
      <c r="M512" s="234"/>
      <c r="N512" s="235"/>
      <c r="O512" s="84"/>
      <c r="P512" s="84"/>
      <c r="Q512" s="84"/>
      <c r="R512" s="84"/>
      <c r="S512" s="84"/>
      <c r="T512" s="85"/>
      <c r="U512" s="38"/>
      <c r="V512" s="38"/>
      <c r="W512" s="38"/>
      <c r="X512" s="38"/>
      <c r="Y512" s="38"/>
      <c r="Z512" s="38"/>
      <c r="AA512" s="38"/>
      <c r="AB512" s="38"/>
      <c r="AC512" s="38"/>
      <c r="AD512" s="38"/>
      <c r="AE512" s="38"/>
      <c r="AT512" s="17" t="s">
        <v>165</v>
      </c>
      <c r="AU512" s="17" t="s">
        <v>82</v>
      </c>
    </row>
    <row r="513" spans="1:65" s="2" customFormat="1" ht="21.75" customHeight="1">
      <c r="A513" s="38"/>
      <c r="B513" s="39"/>
      <c r="C513" s="219" t="s">
        <v>874</v>
      </c>
      <c r="D513" s="219" t="s">
        <v>159</v>
      </c>
      <c r="E513" s="220" t="s">
        <v>848</v>
      </c>
      <c r="F513" s="221" t="s">
        <v>849</v>
      </c>
      <c r="G513" s="222" t="s">
        <v>202</v>
      </c>
      <c r="H513" s="223">
        <v>4</v>
      </c>
      <c r="I513" s="224"/>
      <c r="J513" s="225">
        <f>ROUND(I513*H513,2)</f>
        <v>0</v>
      </c>
      <c r="K513" s="221" t="s">
        <v>213</v>
      </c>
      <c r="L513" s="44"/>
      <c r="M513" s="226" t="s">
        <v>19</v>
      </c>
      <c r="N513" s="227" t="s">
        <v>45</v>
      </c>
      <c r="O513" s="84"/>
      <c r="P513" s="228">
        <f>O513*H513</f>
        <v>0</v>
      </c>
      <c r="Q513" s="228">
        <v>0</v>
      </c>
      <c r="R513" s="228">
        <f>Q513*H513</f>
        <v>0</v>
      </c>
      <c r="S513" s="228">
        <v>0</v>
      </c>
      <c r="T513" s="229">
        <f>S513*H513</f>
        <v>0</v>
      </c>
      <c r="U513" s="38"/>
      <c r="V513" s="38"/>
      <c r="W513" s="38"/>
      <c r="X513" s="38"/>
      <c r="Y513" s="38"/>
      <c r="Z513" s="38"/>
      <c r="AA513" s="38"/>
      <c r="AB513" s="38"/>
      <c r="AC513" s="38"/>
      <c r="AD513" s="38"/>
      <c r="AE513" s="38"/>
      <c r="AR513" s="230" t="s">
        <v>236</v>
      </c>
      <c r="AT513" s="230" t="s">
        <v>159</v>
      </c>
      <c r="AU513" s="230" t="s">
        <v>82</v>
      </c>
      <c r="AY513" s="17" t="s">
        <v>158</v>
      </c>
      <c r="BE513" s="231">
        <f>IF(N513="základní",J513,0)</f>
        <v>0</v>
      </c>
      <c r="BF513" s="231">
        <f>IF(N513="snížená",J513,0)</f>
        <v>0</v>
      </c>
      <c r="BG513" s="231">
        <f>IF(N513="zákl. přenesená",J513,0)</f>
        <v>0</v>
      </c>
      <c r="BH513" s="231">
        <f>IF(N513="sníž. přenesená",J513,0)</f>
        <v>0</v>
      </c>
      <c r="BI513" s="231">
        <f>IF(N513="nulová",J513,0)</f>
        <v>0</v>
      </c>
      <c r="BJ513" s="17" t="s">
        <v>82</v>
      </c>
      <c r="BK513" s="231">
        <f>ROUND(I513*H513,2)</f>
        <v>0</v>
      </c>
      <c r="BL513" s="17" t="s">
        <v>236</v>
      </c>
      <c r="BM513" s="230" t="s">
        <v>850</v>
      </c>
    </row>
    <row r="514" spans="1:47" s="2" customFormat="1" ht="12">
      <c r="A514" s="38"/>
      <c r="B514" s="39"/>
      <c r="C514" s="40"/>
      <c r="D514" s="232" t="s">
        <v>165</v>
      </c>
      <c r="E514" s="40"/>
      <c r="F514" s="233" t="s">
        <v>849</v>
      </c>
      <c r="G514" s="40"/>
      <c r="H514" s="40"/>
      <c r="I514" s="136"/>
      <c r="J514" s="40"/>
      <c r="K514" s="40"/>
      <c r="L514" s="44"/>
      <c r="M514" s="234"/>
      <c r="N514" s="235"/>
      <c r="O514" s="84"/>
      <c r="P514" s="84"/>
      <c r="Q514" s="84"/>
      <c r="R514" s="84"/>
      <c r="S514" s="84"/>
      <c r="T514" s="85"/>
      <c r="U514" s="38"/>
      <c r="V514" s="38"/>
      <c r="W514" s="38"/>
      <c r="X514" s="38"/>
      <c r="Y514" s="38"/>
      <c r="Z514" s="38"/>
      <c r="AA514" s="38"/>
      <c r="AB514" s="38"/>
      <c r="AC514" s="38"/>
      <c r="AD514" s="38"/>
      <c r="AE514" s="38"/>
      <c r="AT514" s="17" t="s">
        <v>165</v>
      </c>
      <c r="AU514" s="17" t="s">
        <v>82</v>
      </c>
    </row>
    <row r="515" spans="1:51" s="13" customFormat="1" ht="12">
      <c r="A515" s="13"/>
      <c r="B515" s="236"/>
      <c r="C515" s="237"/>
      <c r="D515" s="232" t="s">
        <v>166</v>
      </c>
      <c r="E515" s="238" t="s">
        <v>19</v>
      </c>
      <c r="F515" s="239" t="s">
        <v>2127</v>
      </c>
      <c r="G515" s="237"/>
      <c r="H515" s="240">
        <v>4</v>
      </c>
      <c r="I515" s="241"/>
      <c r="J515" s="237"/>
      <c r="K515" s="237"/>
      <c r="L515" s="242"/>
      <c r="M515" s="243"/>
      <c r="N515" s="244"/>
      <c r="O515" s="244"/>
      <c r="P515" s="244"/>
      <c r="Q515" s="244"/>
      <c r="R515" s="244"/>
      <c r="S515" s="244"/>
      <c r="T515" s="245"/>
      <c r="U515" s="13"/>
      <c r="V515" s="13"/>
      <c r="W515" s="13"/>
      <c r="X515" s="13"/>
      <c r="Y515" s="13"/>
      <c r="Z515" s="13"/>
      <c r="AA515" s="13"/>
      <c r="AB515" s="13"/>
      <c r="AC515" s="13"/>
      <c r="AD515" s="13"/>
      <c r="AE515" s="13"/>
      <c r="AT515" s="246" t="s">
        <v>166</v>
      </c>
      <c r="AU515" s="246" t="s">
        <v>82</v>
      </c>
      <c r="AV515" s="13" t="s">
        <v>85</v>
      </c>
      <c r="AW515" s="13" t="s">
        <v>34</v>
      </c>
      <c r="AX515" s="13" t="s">
        <v>82</v>
      </c>
      <c r="AY515" s="246" t="s">
        <v>158</v>
      </c>
    </row>
    <row r="516" spans="1:65" s="2" customFormat="1" ht="21.75" customHeight="1">
      <c r="A516" s="38"/>
      <c r="B516" s="39"/>
      <c r="C516" s="219" t="s">
        <v>879</v>
      </c>
      <c r="D516" s="219" t="s">
        <v>159</v>
      </c>
      <c r="E516" s="220" t="s">
        <v>853</v>
      </c>
      <c r="F516" s="221" t="s">
        <v>854</v>
      </c>
      <c r="G516" s="222" t="s">
        <v>202</v>
      </c>
      <c r="H516" s="223">
        <v>1</v>
      </c>
      <c r="I516" s="224"/>
      <c r="J516" s="225">
        <f>ROUND(I516*H516,2)</f>
        <v>0</v>
      </c>
      <c r="K516" s="221" t="s">
        <v>213</v>
      </c>
      <c r="L516" s="44"/>
      <c r="M516" s="226" t="s">
        <v>19</v>
      </c>
      <c r="N516" s="227" t="s">
        <v>45</v>
      </c>
      <c r="O516" s="84"/>
      <c r="P516" s="228">
        <f>O516*H516</f>
        <v>0</v>
      </c>
      <c r="Q516" s="228">
        <v>0</v>
      </c>
      <c r="R516" s="228">
        <f>Q516*H516</f>
        <v>0</v>
      </c>
      <c r="S516" s="228">
        <v>0</v>
      </c>
      <c r="T516" s="229">
        <f>S516*H516</f>
        <v>0</v>
      </c>
      <c r="U516" s="38"/>
      <c r="V516" s="38"/>
      <c r="W516" s="38"/>
      <c r="X516" s="38"/>
      <c r="Y516" s="38"/>
      <c r="Z516" s="38"/>
      <c r="AA516" s="38"/>
      <c r="AB516" s="38"/>
      <c r="AC516" s="38"/>
      <c r="AD516" s="38"/>
      <c r="AE516" s="38"/>
      <c r="AR516" s="230" t="s">
        <v>236</v>
      </c>
      <c r="AT516" s="230" t="s">
        <v>159</v>
      </c>
      <c r="AU516" s="230" t="s">
        <v>82</v>
      </c>
      <c r="AY516" s="17" t="s">
        <v>158</v>
      </c>
      <c r="BE516" s="231">
        <f>IF(N516="základní",J516,0)</f>
        <v>0</v>
      </c>
      <c r="BF516" s="231">
        <f>IF(N516="snížená",J516,0)</f>
        <v>0</v>
      </c>
      <c r="BG516" s="231">
        <f>IF(N516="zákl. přenesená",J516,0)</f>
        <v>0</v>
      </c>
      <c r="BH516" s="231">
        <f>IF(N516="sníž. přenesená",J516,0)</f>
        <v>0</v>
      </c>
      <c r="BI516" s="231">
        <f>IF(N516="nulová",J516,0)</f>
        <v>0</v>
      </c>
      <c r="BJ516" s="17" t="s">
        <v>82</v>
      </c>
      <c r="BK516" s="231">
        <f>ROUND(I516*H516,2)</f>
        <v>0</v>
      </c>
      <c r="BL516" s="17" t="s">
        <v>236</v>
      </c>
      <c r="BM516" s="230" t="s">
        <v>855</v>
      </c>
    </row>
    <row r="517" spans="1:47" s="2" customFormat="1" ht="12">
      <c r="A517" s="38"/>
      <c r="B517" s="39"/>
      <c r="C517" s="40"/>
      <c r="D517" s="232" t="s">
        <v>165</v>
      </c>
      <c r="E517" s="40"/>
      <c r="F517" s="233" t="s">
        <v>854</v>
      </c>
      <c r="G517" s="40"/>
      <c r="H517" s="40"/>
      <c r="I517" s="136"/>
      <c r="J517" s="40"/>
      <c r="K517" s="40"/>
      <c r="L517" s="44"/>
      <c r="M517" s="234"/>
      <c r="N517" s="235"/>
      <c r="O517" s="84"/>
      <c r="P517" s="84"/>
      <c r="Q517" s="84"/>
      <c r="R517" s="84"/>
      <c r="S517" s="84"/>
      <c r="T517" s="85"/>
      <c r="U517" s="38"/>
      <c r="V517" s="38"/>
      <c r="W517" s="38"/>
      <c r="X517" s="38"/>
      <c r="Y517" s="38"/>
      <c r="Z517" s="38"/>
      <c r="AA517" s="38"/>
      <c r="AB517" s="38"/>
      <c r="AC517" s="38"/>
      <c r="AD517" s="38"/>
      <c r="AE517" s="38"/>
      <c r="AT517" s="17" t="s">
        <v>165</v>
      </c>
      <c r="AU517" s="17" t="s">
        <v>82</v>
      </c>
    </row>
    <row r="518" spans="1:51" s="13" customFormat="1" ht="12">
      <c r="A518" s="13"/>
      <c r="B518" s="236"/>
      <c r="C518" s="237"/>
      <c r="D518" s="232" t="s">
        <v>166</v>
      </c>
      <c r="E518" s="238" t="s">
        <v>19</v>
      </c>
      <c r="F518" s="239" t="s">
        <v>2124</v>
      </c>
      <c r="G518" s="237"/>
      <c r="H518" s="240">
        <v>1</v>
      </c>
      <c r="I518" s="241"/>
      <c r="J518" s="237"/>
      <c r="K518" s="237"/>
      <c r="L518" s="242"/>
      <c r="M518" s="243"/>
      <c r="N518" s="244"/>
      <c r="O518" s="244"/>
      <c r="P518" s="244"/>
      <c r="Q518" s="244"/>
      <c r="R518" s="244"/>
      <c r="S518" s="244"/>
      <c r="T518" s="245"/>
      <c r="U518" s="13"/>
      <c r="V518" s="13"/>
      <c r="W518" s="13"/>
      <c r="X518" s="13"/>
      <c r="Y518" s="13"/>
      <c r="Z518" s="13"/>
      <c r="AA518" s="13"/>
      <c r="AB518" s="13"/>
      <c r="AC518" s="13"/>
      <c r="AD518" s="13"/>
      <c r="AE518" s="13"/>
      <c r="AT518" s="246" t="s">
        <v>166</v>
      </c>
      <c r="AU518" s="246" t="s">
        <v>82</v>
      </c>
      <c r="AV518" s="13" t="s">
        <v>85</v>
      </c>
      <c r="AW518" s="13" t="s">
        <v>34</v>
      </c>
      <c r="AX518" s="13" t="s">
        <v>82</v>
      </c>
      <c r="AY518" s="246" t="s">
        <v>158</v>
      </c>
    </row>
    <row r="519" spans="1:65" s="2" customFormat="1" ht="16.5" customHeight="1">
      <c r="A519" s="38"/>
      <c r="B519" s="39"/>
      <c r="C519" s="259" t="s">
        <v>884</v>
      </c>
      <c r="D519" s="259" t="s">
        <v>199</v>
      </c>
      <c r="E519" s="260" t="s">
        <v>861</v>
      </c>
      <c r="F519" s="261" t="s">
        <v>862</v>
      </c>
      <c r="G519" s="262" t="s">
        <v>202</v>
      </c>
      <c r="H519" s="263">
        <v>1</v>
      </c>
      <c r="I519" s="264"/>
      <c r="J519" s="265">
        <f>ROUND(I519*H519,2)</f>
        <v>0</v>
      </c>
      <c r="K519" s="261" t="s">
        <v>19</v>
      </c>
      <c r="L519" s="266"/>
      <c r="M519" s="267" t="s">
        <v>19</v>
      </c>
      <c r="N519" s="268" t="s">
        <v>45</v>
      </c>
      <c r="O519" s="84"/>
      <c r="P519" s="228">
        <f>O519*H519</f>
        <v>0</v>
      </c>
      <c r="Q519" s="228">
        <v>0</v>
      </c>
      <c r="R519" s="228">
        <f>Q519*H519</f>
        <v>0</v>
      </c>
      <c r="S519" s="228">
        <v>0</v>
      </c>
      <c r="T519" s="229">
        <f>S519*H519</f>
        <v>0</v>
      </c>
      <c r="U519" s="38"/>
      <c r="V519" s="38"/>
      <c r="W519" s="38"/>
      <c r="X519" s="38"/>
      <c r="Y519" s="38"/>
      <c r="Z519" s="38"/>
      <c r="AA519" s="38"/>
      <c r="AB519" s="38"/>
      <c r="AC519" s="38"/>
      <c r="AD519" s="38"/>
      <c r="AE519" s="38"/>
      <c r="AR519" s="230" t="s">
        <v>241</v>
      </c>
      <c r="AT519" s="230" t="s">
        <v>199</v>
      </c>
      <c r="AU519" s="230" t="s">
        <v>82</v>
      </c>
      <c r="AY519" s="17" t="s">
        <v>158</v>
      </c>
      <c r="BE519" s="231">
        <f>IF(N519="základní",J519,0)</f>
        <v>0</v>
      </c>
      <c r="BF519" s="231">
        <f>IF(N519="snížená",J519,0)</f>
        <v>0</v>
      </c>
      <c r="BG519" s="231">
        <f>IF(N519="zákl. přenesená",J519,0)</f>
        <v>0</v>
      </c>
      <c r="BH519" s="231">
        <f>IF(N519="sníž. přenesená",J519,0)</f>
        <v>0</v>
      </c>
      <c r="BI519" s="231">
        <f>IF(N519="nulová",J519,0)</f>
        <v>0</v>
      </c>
      <c r="BJ519" s="17" t="s">
        <v>82</v>
      </c>
      <c r="BK519" s="231">
        <f>ROUND(I519*H519,2)</f>
        <v>0</v>
      </c>
      <c r="BL519" s="17" t="s">
        <v>236</v>
      </c>
      <c r="BM519" s="230" t="s">
        <v>863</v>
      </c>
    </row>
    <row r="520" spans="1:47" s="2" customFormat="1" ht="12">
      <c r="A520" s="38"/>
      <c r="B520" s="39"/>
      <c r="C520" s="40"/>
      <c r="D520" s="232" t="s">
        <v>165</v>
      </c>
      <c r="E520" s="40"/>
      <c r="F520" s="233" t="s">
        <v>862</v>
      </c>
      <c r="G520" s="40"/>
      <c r="H520" s="40"/>
      <c r="I520" s="136"/>
      <c r="J520" s="40"/>
      <c r="K520" s="40"/>
      <c r="L520" s="44"/>
      <c r="M520" s="234"/>
      <c r="N520" s="235"/>
      <c r="O520" s="84"/>
      <c r="P520" s="84"/>
      <c r="Q520" s="84"/>
      <c r="R520" s="84"/>
      <c r="S520" s="84"/>
      <c r="T520" s="85"/>
      <c r="U520" s="38"/>
      <c r="V520" s="38"/>
      <c r="W520" s="38"/>
      <c r="X520" s="38"/>
      <c r="Y520" s="38"/>
      <c r="Z520" s="38"/>
      <c r="AA520" s="38"/>
      <c r="AB520" s="38"/>
      <c r="AC520" s="38"/>
      <c r="AD520" s="38"/>
      <c r="AE520" s="38"/>
      <c r="AT520" s="17" t="s">
        <v>165</v>
      </c>
      <c r="AU520" s="17" t="s">
        <v>82</v>
      </c>
    </row>
    <row r="521" spans="1:51" s="13" customFormat="1" ht="12">
      <c r="A521" s="13"/>
      <c r="B521" s="236"/>
      <c r="C521" s="237"/>
      <c r="D521" s="232" t="s">
        <v>166</v>
      </c>
      <c r="E521" s="238" t="s">
        <v>19</v>
      </c>
      <c r="F521" s="239" t="s">
        <v>2124</v>
      </c>
      <c r="G521" s="237"/>
      <c r="H521" s="240">
        <v>1</v>
      </c>
      <c r="I521" s="241"/>
      <c r="J521" s="237"/>
      <c r="K521" s="237"/>
      <c r="L521" s="242"/>
      <c r="M521" s="243"/>
      <c r="N521" s="244"/>
      <c r="O521" s="244"/>
      <c r="P521" s="244"/>
      <c r="Q521" s="244"/>
      <c r="R521" s="244"/>
      <c r="S521" s="244"/>
      <c r="T521" s="245"/>
      <c r="U521" s="13"/>
      <c r="V521" s="13"/>
      <c r="W521" s="13"/>
      <c r="X521" s="13"/>
      <c r="Y521" s="13"/>
      <c r="Z521" s="13"/>
      <c r="AA521" s="13"/>
      <c r="AB521" s="13"/>
      <c r="AC521" s="13"/>
      <c r="AD521" s="13"/>
      <c r="AE521" s="13"/>
      <c r="AT521" s="246" t="s">
        <v>166</v>
      </c>
      <c r="AU521" s="246" t="s">
        <v>82</v>
      </c>
      <c r="AV521" s="13" t="s">
        <v>85</v>
      </c>
      <c r="AW521" s="13" t="s">
        <v>34</v>
      </c>
      <c r="AX521" s="13" t="s">
        <v>82</v>
      </c>
      <c r="AY521" s="246" t="s">
        <v>158</v>
      </c>
    </row>
    <row r="522" spans="1:65" s="2" customFormat="1" ht="16.5" customHeight="1">
      <c r="A522" s="38"/>
      <c r="B522" s="39"/>
      <c r="C522" s="259" t="s">
        <v>889</v>
      </c>
      <c r="D522" s="259" t="s">
        <v>199</v>
      </c>
      <c r="E522" s="260" t="s">
        <v>865</v>
      </c>
      <c r="F522" s="261" t="s">
        <v>866</v>
      </c>
      <c r="G522" s="262" t="s">
        <v>202</v>
      </c>
      <c r="H522" s="263">
        <v>24</v>
      </c>
      <c r="I522" s="264"/>
      <c r="J522" s="265">
        <f>ROUND(I522*H522,2)</f>
        <v>0</v>
      </c>
      <c r="K522" s="261" t="s">
        <v>19</v>
      </c>
      <c r="L522" s="266"/>
      <c r="M522" s="267" t="s">
        <v>19</v>
      </c>
      <c r="N522" s="268" t="s">
        <v>45</v>
      </c>
      <c r="O522" s="84"/>
      <c r="P522" s="228">
        <f>O522*H522</f>
        <v>0</v>
      </c>
      <c r="Q522" s="228">
        <v>0</v>
      </c>
      <c r="R522" s="228">
        <f>Q522*H522</f>
        <v>0</v>
      </c>
      <c r="S522" s="228">
        <v>0</v>
      </c>
      <c r="T522" s="229">
        <f>S522*H522</f>
        <v>0</v>
      </c>
      <c r="U522" s="38"/>
      <c r="V522" s="38"/>
      <c r="W522" s="38"/>
      <c r="X522" s="38"/>
      <c r="Y522" s="38"/>
      <c r="Z522" s="38"/>
      <c r="AA522" s="38"/>
      <c r="AB522" s="38"/>
      <c r="AC522" s="38"/>
      <c r="AD522" s="38"/>
      <c r="AE522" s="38"/>
      <c r="AR522" s="230" t="s">
        <v>241</v>
      </c>
      <c r="AT522" s="230" t="s">
        <v>199</v>
      </c>
      <c r="AU522" s="230" t="s">
        <v>82</v>
      </c>
      <c r="AY522" s="17" t="s">
        <v>158</v>
      </c>
      <c r="BE522" s="231">
        <f>IF(N522="základní",J522,0)</f>
        <v>0</v>
      </c>
      <c r="BF522" s="231">
        <f>IF(N522="snížená",J522,0)</f>
        <v>0</v>
      </c>
      <c r="BG522" s="231">
        <f>IF(N522="zákl. přenesená",J522,0)</f>
        <v>0</v>
      </c>
      <c r="BH522" s="231">
        <f>IF(N522="sníž. přenesená",J522,0)</f>
        <v>0</v>
      </c>
      <c r="BI522" s="231">
        <f>IF(N522="nulová",J522,0)</f>
        <v>0</v>
      </c>
      <c r="BJ522" s="17" t="s">
        <v>82</v>
      </c>
      <c r="BK522" s="231">
        <f>ROUND(I522*H522,2)</f>
        <v>0</v>
      </c>
      <c r="BL522" s="17" t="s">
        <v>236</v>
      </c>
      <c r="BM522" s="230" t="s">
        <v>867</v>
      </c>
    </row>
    <row r="523" spans="1:47" s="2" customFormat="1" ht="12">
      <c r="A523" s="38"/>
      <c r="B523" s="39"/>
      <c r="C523" s="40"/>
      <c r="D523" s="232" t="s">
        <v>165</v>
      </c>
      <c r="E523" s="40"/>
      <c r="F523" s="233" t="s">
        <v>866</v>
      </c>
      <c r="G523" s="40"/>
      <c r="H523" s="40"/>
      <c r="I523" s="136"/>
      <c r="J523" s="40"/>
      <c r="K523" s="40"/>
      <c r="L523" s="44"/>
      <c r="M523" s="234"/>
      <c r="N523" s="235"/>
      <c r="O523" s="84"/>
      <c r="P523" s="84"/>
      <c r="Q523" s="84"/>
      <c r="R523" s="84"/>
      <c r="S523" s="84"/>
      <c r="T523" s="85"/>
      <c r="U523" s="38"/>
      <c r="V523" s="38"/>
      <c r="W523" s="38"/>
      <c r="X523" s="38"/>
      <c r="Y523" s="38"/>
      <c r="Z523" s="38"/>
      <c r="AA523" s="38"/>
      <c r="AB523" s="38"/>
      <c r="AC523" s="38"/>
      <c r="AD523" s="38"/>
      <c r="AE523" s="38"/>
      <c r="AT523" s="17" t="s">
        <v>165</v>
      </c>
      <c r="AU523" s="17" t="s">
        <v>82</v>
      </c>
    </row>
    <row r="524" spans="1:51" s="13" customFormat="1" ht="12">
      <c r="A524" s="13"/>
      <c r="B524" s="236"/>
      <c r="C524" s="237"/>
      <c r="D524" s="232" t="s">
        <v>166</v>
      </c>
      <c r="E524" s="238" t="s">
        <v>19</v>
      </c>
      <c r="F524" s="239" t="s">
        <v>2128</v>
      </c>
      <c r="G524" s="237"/>
      <c r="H524" s="240">
        <v>24</v>
      </c>
      <c r="I524" s="241"/>
      <c r="J524" s="237"/>
      <c r="K524" s="237"/>
      <c r="L524" s="242"/>
      <c r="M524" s="243"/>
      <c r="N524" s="244"/>
      <c r="O524" s="244"/>
      <c r="P524" s="244"/>
      <c r="Q524" s="244"/>
      <c r="R524" s="244"/>
      <c r="S524" s="244"/>
      <c r="T524" s="245"/>
      <c r="U524" s="13"/>
      <c r="V524" s="13"/>
      <c r="W524" s="13"/>
      <c r="X524" s="13"/>
      <c r="Y524" s="13"/>
      <c r="Z524" s="13"/>
      <c r="AA524" s="13"/>
      <c r="AB524" s="13"/>
      <c r="AC524" s="13"/>
      <c r="AD524" s="13"/>
      <c r="AE524" s="13"/>
      <c r="AT524" s="246" t="s">
        <v>166</v>
      </c>
      <c r="AU524" s="246" t="s">
        <v>82</v>
      </c>
      <c r="AV524" s="13" t="s">
        <v>85</v>
      </c>
      <c r="AW524" s="13" t="s">
        <v>34</v>
      </c>
      <c r="AX524" s="13" t="s">
        <v>82</v>
      </c>
      <c r="AY524" s="246" t="s">
        <v>158</v>
      </c>
    </row>
    <row r="525" spans="1:65" s="2" customFormat="1" ht="16.5" customHeight="1">
      <c r="A525" s="38"/>
      <c r="B525" s="39"/>
      <c r="C525" s="259" t="s">
        <v>893</v>
      </c>
      <c r="D525" s="259" t="s">
        <v>199</v>
      </c>
      <c r="E525" s="260" t="s">
        <v>870</v>
      </c>
      <c r="F525" s="261" t="s">
        <v>871</v>
      </c>
      <c r="G525" s="262" t="s">
        <v>202</v>
      </c>
      <c r="H525" s="263">
        <v>21</v>
      </c>
      <c r="I525" s="264"/>
      <c r="J525" s="265">
        <f>ROUND(I525*H525,2)</f>
        <v>0</v>
      </c>
      <c r="K525" s="261" t="s">
        <v>19</v>
      </c>
      <c r="L525" s="266"/>
      <c r="M525" s="267" t="s">
        <v>19</v>
      </c>
      <c r="N525" s="268" t="s">
        <v>45</v>
      </c>
      <c r="O525" s="84"/>
      <c r="P525" s="228">
        <f>O525*H525</f>
        <v>0</v>
      </c>
      <c r="Q525" s="228">
        <v>0</v>
      </c>
      <c r="R525" s="228">
        <f>Q525*H525</f>
        <v>0</v>
      </c>
      <c r="S525" s="228">
        <v>0</v>
      </c>
      <c r="T525" s="229">
        <f>S525*H525</f>
        <v>0</v>
      </c>
      <c r="U525" s="38"/>
      <c r="V525" s="38"/>
      <c r="W525" s="38"/>
      <c r="X525" s="38"/>
      <c r="Y525" s="38"/>
      <c r="Z525" s="38"/>
      <c r="AA525" s="38"/>
      <c r="AB525" s="38"/>
      <c r="AC525" s="38"/>
      <c r="AD525" s="38"/>
      <c r="AE525" s="38"/>
      <c r="AR525" s="230" t="s">
        <v>241</v>
      </c>
      <c r="AT525" s="230" t="s">
        <v>199</v>
      </c>
      <c r="AU525" s="230" t="s">
        <v>82</v>
      </c>
      <c r="AY525" s="17" t="s">
        <v>158</v>
      </c>
      <c r="BE525" s="231">
        <f>IF(N525="základní",J525,0)</f>
        <v>0</v>
      </c>
      <c r="BF525" s="231">
        <f>IF(N525="snížená",J525,0)</f>
        <v>0</v>
      </c>
      <c r="BG525" s="231">
        <f>IF(N525="zákl. přenesená",J525,0)</f>
        <v>0</v>
      </c>
      <c r="BH525" s="231">
        <f>IF(N525="sníž. přenesená",J525,0)</f>
        <v>0</v>
      </c>
      <c r="BI525" s="231">
        <f>IF(N525="nulová",J525,0)</f>
        <v>0</v>
      </c>
      <c r="BJ525" s="17" t="s">
        <v>82</v>
      </c>
      <c r="BK525" s="231">
        <f>ROUND(I525*H525,2)</f>
        <v>0</v>
      </c>
      <c r="BL525" s="17" t="s">
        <v>236</v>
      </c>
      <c r="BM525" s="230" t="s">
        <v>872</v>
      </c>
    </row>
    <row r="526" spans="1:47" s="2" customFormat="1" ht="12">
      <c r="A526" s="38"/>
      <c r="B526" s="39"/>
      <c r="C526" s="40"/>
      <c r="D526" s="232" t="s">
        <v>165</v>
      </c>
      <c r="E526" s="40"/>
      <c r="F526" s="233" t="s">
        <v>871</v>
      </c>
      <c r="G526" s="40"/>
      <c r="H526" s="40"/>
      <c r="I526" s="136"/>
      <c r="J526" s="40"/>
      <c r="K526" s="40"/>
      <c r="L526" s="44"/>
      <c r="M526" s="234"/>
      <c r="N526" s="235"/>
      <c r="O526" s="84"/>
      <c r="P526" s="84"/>
      <c r="Q526" s="84"/>
      <c r="R526" s="84"/>
      <c r="S526" s="84"/>
      <c r="T526" s="85"/>
      <c r="U526" s="38"/>
      <c r="V526" s="38"/>
      <c r="W526" s="38"/>
      <c r="X526" s="38"/>
      <c r="Y526" s="38"/>
      <c r="Z526" s="38"/>
      <c r="AA526" s="38"/>
      <c r="AB526" s="38"/>
      <c r="AC526" s="38"/>
      <c r="AD526" s="38"/>
      <c r="AE526" s="38"/>
      <c r="AT526" s="17" t="s">
        <v>165</v>
      </c>
      <c r="AU526" s="17" t="s">
        <v>82</v>
      </c>
    </row>
    <row r="527" spans="1:51" s="13" customFormat="1" ht="12">
      <c r="A527" s="13"/>
      <c r="B527" s="236"/>
      <c r="C527" s="237"/>
      <c r="D527" s="232" t="s">
        <v>166</v>
      </c>
      <c r="E527" s="238" t="s">
        <v>19</v>
      </c>
      <c r="F527" s="239" t="s">
        <v>2129</v>
      </c>
      <c r="G527" s="237"/>
      <c r="H527" s="240">
        <v>21</v>
      </c>
      <c r="I527" s="241"/>
      <c r="J527" s="237"/>
      <c r="K527" s="237"/>
      <c r="L527" s="242"/>
      <c r="M527" s="243"/>
      <c r="N527" s="244"/>
      <c r="O527" s="244"/>
      <c r="P527" s="244"/>
      <c r="Q527" s="244"/>
      <c r="R527" s="244"/>
      <c r="S527" s="244"/>
      <c r="T527" s="245"/>
      <c r="U527" s="13"/>
      <c r="V527" s="13"/>
      <c r="W527" s="13"/>
      <c r="X527" s="13"/>
      <c r="Y527" s="13"/>
      <c r="Z527" s="13"/>
      <c r="AA527" s="13"/>
      <c r="AB527" s="13"/>
      <c r="AC527" s="13"/>
      <c r="AD527" s="13"/>
      <c r="AE527" s="13"/>
      <c r="AT527" s="246" t="s">
        <v>166</v>
      </c>
      <c r="AU527" s="246" t="s">
        <v>82</v>
      </c>
      <c r="AV527" s="13" t="s">
        <v>85</v>
      </c>
      <c r="AW527" s="13" t="s">
        <v>34</v>
      </c>
      <c r="AX527" s="13" t="s">
        <v>82</v>
      </c>
      <c r="AY527" s="246" t="s">
        <v>158</v>
      </c>
    </row>
    <row r="528" spans="1:65" s="2" customFormat="1" ht="16.5" customHeight="1">
      <c r="A528" s="38"/>
      <c r="B528" s="39"/>
      <c r="C528" s="259" t="s">
        <v>898</v>
      </c>
      <c r="D528" s="259" t="s">
        <v>199</v>
      </c>
      <c r="E528" s="260" t="s">
        <v>875</v>
      </c>
      <c r="F528" s="261" t="s">
        <v>876</v>
      </c>
      <c r="G528" s="262" t="s">
        <v>877</v>
      </c>
      <c r="H528" s="263">
        <v>16</v>
      </c>
      <c r="I528" s="264"/>
      <c r="J528" s="265">
        <f>ROUND(I528*H528,2)</f>
        <v>0</v>
      </c>
      <c r="K528" s="261" t="s">
        <v>19</v>
      </c>
      <c r="L528" s="266"/>
      <c r="M528" s="267" t="s">
        <v>19</v>
      </c>
      <c r="N528" s="268" t="s">
        <v>45</v>
      </c>
      <c r="O528" s="84"/>
      <c r="P528" s="228">
        <f>O528*H528</f>
        <v>0</v>
      </c>
      <c r="Q528" s="228">
        <v>0</v>
      </c>
      <c r="R528" s="228">
        <f>Q528*H528</f>
        <v>0</v>
      </c>
      <c r="S528" s="228">
        <v>0</v>
      </c>
      <c r="T528" s="229">
        <f>S528*H528</f>
        <v>0</v>
      </c>
      <c r="U528" s="38"/>
      <c r="V528" s="38"/>
      <c r="W528" s="38"/>
      <c r="X528" s="38"/>
      <c r="Y528" s="38"/>
      <c r="Z528" s="38"/>
      <c r="AA528" s="38"/>
      <c r="AB528" s="38"/>
      <c r="AC528" s="38"/>
      <c r="AD528" s="38"/>
      <c r="AE528" s="38"/>
      <c r="AR528" s="230" t="s">
        <v>241</v>
      </c>
      <c r="AT528" s="230" t="s">
        <v>199</v>
      </c>
      <c r="AU528" s="230" t="s">
        <v>82</v>
      </c>
      <c r="AY528" s="17" t="s">
        <v>158</v>
      </c>
      <c r="BE528" s="231">
        <f>IF(N528="základní",J528,0)</f>
        <v>0</v>
      </c>
      <c r="BF528" s="231">
        <f>IF(N528="snížená",J528,0)</f>
        <v>0</v>
      </c>
      <c r="BG528" s="231">
        <f>IF(N528="zákl. přenesená",J528,0)</f>
        <v>0</v>
      </c>
      <c r="BH528" s="231">
        <f>IF(N528="sníž. přenesená",J528,0)</f>
        <v>0</v>
      </c>
      <c r="BI528" s="231">
        <f>IF(N528="nulová",J528,0)</f>
        <v>0</v>
      </c>
      <c r="BJ528" s="17" t="s">
        <v>82</v>
      </c>
      <c r="BK528" s="231">
        <f>ROUND(I528*H528,2)</f>
        <v>0</v>
      </c>
      <c r="BL528" s="17" t="s">
        <v>236</v>
      </c>
      <c r="BM528" s="230" t="s">
        <v>878</v>
      </c>
    </row>
    <row r="529" spans="1:47" s="2" customFormat="1" ht="12">
      <c r="A529" s="38"/>
      <c r="B529" s="39"/>
      <c r="C529" s="40"/>
      <c r="D529" s="232" t="s">
        <v>165</v>
      </c>
      <c r="E529" s="40"/>
      <c r="F529" s="233" t="s">
        <v>876</v>
      </c>
      <c r="G529" s="40"/>
      <c r="H529" s="40"/>
      <c r="I529" s="136"/>
      <c r="J529" s="40"/>
      <c r="K529" s="40"/>
      <c r="L529" s="44"/>
      <c r="M529" s="234"/>
      <c r="N529" s="235"/>
      <c r="O529" s="84"/>
      <c r="P529" s="84"/>
      <c r="Q529" s="84"/>
      <c r="R529" s="84"/>
      <c r="S529" s="84"/>
      <c r="T529" s="85"/>
      <c r="U529" s="38"/>
      <c r="V529" s="38"/>
      <c r="W529" s="38"/>
      <c r="X529" s="38"/>
      <c r="Y529" s="38"/>
      <c r="Z529" s="38"/>
      <c r="AA529" s="38"/>
      <c r="AB529" s="38"/>
      <c r="AC529" s="38"/>
      <c r="AD529" s="38"/>
      <c r="AE529" s="38"/>
      <c r="AT529" s="17" t="s">
        <v>165</v>
      </c>
      <c r="AU529" s="17" t="s">
        <v>82</v>
      </c>
    </row>
    <row r="530" spans="1:65" s="2" customFormat="1" ht="16.5" customHeight="1">
      <c r="A530" s="38"/>
      <c r="B530" s="39"/>
      <c r="C530" s="259" t="s">
        <v>903</v>
      </c>
      <c r="D530" s="259" t="s">
        <v>199</v>
      </c>
      <c r="E530" s="260" t="s">
        <v>880</v>
      </c>
      <c r="F530" s="261" t="s">
        <v>881</v>
      </c>
      <c r="G530" s="262" t="s">
        <v>202</v>
      </c>
      <c r="H530" s="263">
        <v>8</v>
      </c>
      <c r="I530" s="264"/>
      <c r="J530" s="265">
        <f>ROUND(I530*H530,2)</f>
        <v>0</v>
      </c>
      <c r="K530" s="261" t="s">
        <v>19</v>
      </c>
      <c r="L530" s="266"/>
      <c r="M530" s="267" t="s">
        <v>19</v>
      </c>
      <c r="N530" s="268" t="s">
        <v>45</v>
      </c>
      <c r="O530" s="84"/>
      <c r="P530" s="228">
        <f>O530*H530</f>
        <v>0</v>
      </c>
      <c r="Q530" s="228">
        <v>0</v>
      </c>
      <c r="R530" s="228">
        <f>Q530*H530</f>
        <v>0</v>
      </c>
      <c r="S530" s="228">
        <v>0</v>
      </c>
      <c r="T530" s="229">
        <f>S530*H530</f>
        <v>0</v>
      </c>
      <c r="U530" s="38"/>
      <c r="V530" s="38"/>
      <c r="W530" s="38"/>
      <c r="X530" s="38"/>
      <c r="Y530" s="38"/>
      <c r="Z530" s="38"/>
      <c r="AA530" s="38"/>
      <c r="AB530" s="38"/>
      <c r="AC530" s="38"/>
      <c r="AD530" s="38"/>
      <c r="AE530" s="38"/>
      <c r="AR530" s="230" t="s">
        <v>241</v>
      </c>
      <c r="AT530" s="230" t="s">
        <v>199</v>
      </c>
      <c r="AU530" s="230" t="s">
        <v>82</v>
      </c>
      <c r="AY530" s="17" t="s">
        <v>158</v>
      </c>
      <c r="BE530" s="231">
        <f>IF(N530="základní",J530,0)</f>
        <v>0</v>
      </c>
      <c r="BF530" s="231">
        <f>IF(N530="snížená",J530,0)</f>
        <v>0</v>
      </c>
      <c r="BG530" s="231">
        <f>IF(N530="zákl. přenesená",J530,0)</f>
        <v>0</v>
      </c>
      <c r="BH530" s="231">
        <f>IF(N530="sníž. přenesená",J530,0)</f>
        <v>0</v>
      </c>
      <c r="BI530" s="231">
        <f>IF(N530="nulová",J530,0)</f>
        <v>0</v>
      </c>
      <c r="BJ530" s="17" t="s">
        <v>82</v>
      </c>
      <c r="BK530" s="231">
        <f>ROUND(I530*H530,2)</f>
        <v>0</v>
      </c>
      <c r="BL530" s="17" t="s">
        <v>236</v>
      </c>
      <c r="BM530" s="230" t="s">
        <v>882</v>
      </c>
    </row>
    <row r="531" spans="1:47" s="2" customFormat="1" ht="12">
      <c r="A531" s="38"/>
      <c r="B531" s="39"/>
      <c r="C531" s="40"/>
      <c r="D531" s="232" t="s">
        <v>165</v>
      </c>
      <c r="E531" s="40"/>
      <c r="F531" s="233" t="s">
        <v>881</v>
      </c>
      <c r="G531" s="40"/>
      <c r="H531" s="40"/>
      <c r="I531" s="136"/>
      <c r="J531" s="40"/>
      <c r="K531" s="40"/>
      <c r="L531" s="44"/>
      <c r="M531" s="234"/>
      <c r="N531" s="235"/>
      <c r="O531" s="84"/>
      <c r="P531" s="84"/>
      <c r="Q531" s="84"/>
      <c r="R531" s="84"/>
      <c r="S531" s="84"/>
      <c r="T531" s="85"/>
      <c r="U531" s="38"/>
      <c r="V531" s="38"/>
      <c r="W531" s="38"/>
      <c r="X531" s="38"/>
      <c r="Y531" s="38"/>
      <c r="Z531" s="38"/>
      <c r="AA531" s="38"/>
      <c r="AB531" s="38"/>
      <c r="AC531" s="38"/>
      <c r="AD531" s="38"/>
      <c r="AE531" s="38"/>
      <c r="AT531" s="17" t="s">
        <v>165</v>
      </c>
      <c r="AU531" s="17" t="s">
        <v>82</v>
      </c>
    </row>
    <row r="532" spans="1:51" s="13" customFormat="1" ht="12">
      <c r="A532" s="13"/>
      <c r="B532" s="236"/>
      <c r="C532" s="237"/>
      <c r="D532" s="232" t="s">
        <v>166</v>
      </c>
      <c r="E532" s="238" t="s">
        <v>19</v>
      </c>
      <c r="F532" s="239" t="s">
        <v>2130</v>
      </c>
      <c r="G532" s="237"/>
      <c r="H532" s="240">
        <v>8</v>
      </c>
      <c r="I532" s="241"/>
      <c r="J532" s="237"/>
      <c r="K532" s="237"/>
      <c r="L532" s="242"/>
      <c r="M532" s="243"/>
      <c r="N532" s="244"/>
      <c r="O532" s="244"/>
      <c r="P532" s="244"/>
      <c r="Q532" s="244"/>
      <c r="R532" s="244"/>
      <c r="S532" s="244"/>
      <c r="T532" s="245"/>
      <c r="U532" s="13"/>
      <c r="V532" s="13"/>
      <c r="W532" s="13"/>
      <c r="X532" s="13"/>
      <c r="Y532" s="13"/>
      <c r="Z532" s="13"/>
      <c r="AA532" s="13"/>
      <c r="AB532" s="13"/>
      <c r="AC532" s="13"/>
      <c r="AD532" s="13"/>
      <c r="AE532" s="13"/>
      <c r="AT532" s="246" t="s">
        <v>166</v>
      </c>
      <c r="AU532" s="246" t="s">
        <v>82</v>
      </c>
      <c r="AV532" s="13" t="s">
        <v>85</v>
      </c>
      <c r="AW532" s="13" t="s">
        <v>34</v>
      </c>
      <c r="AX532" s="13" t="s">
        <v>82</v>
      </c>
      <c r="AY532" s="246" t="s">
        <v>158</v>
      </c>
    </row>
    <row r="533" spans="1:65" s="2" customFormat="1" ht="16.5" customHeight="1">
      <c r="A533" s="38"/>
      <c r="B533" s="39"/>
      <c r="C533" s="259" t="s">
        <v>908</v>
      </c>
      <c r="D533" s="259" t="s">
        <v>199</v>
      </c>
      <c r="E533" s="260" t="s">
        <v>885</v>
      </c>
      <c r="F533" s="261" t="s">
        <v>886</v>
      </c>
      <c r="G533" s="262" t="s">
        <v>202</v>
      </c>
      <c r="H533" s="263">
        <v>8</v>
      </c>
      <c r="I533" s="264"/>
      <c r="J533" s="265">
        <f>ROUND(I533*H533,2)</f>
        <v>0</v>
      </c>
      <c r="K533" s="261" t="s">
        <v>19</v>
      </c>
      <c r="L533" s="266"/>
      <c r="M533" s="267" t="s">
        <v>19</v>
      </c>
      <c r="N533" s="268" t="s">
        <v>45</v>
      </c>
      <c r="O533" s="84"/>
      <c r="P533" s="228">
        <f>O533*H533</f>
        <v>0</v>
      </c>
      <c r="Q533" s="228">
        <v>0</v>
      </c>
      <c r="R533" s="228">
        <f>Q533*H533</f>
        <v>0</v>
      </c>
      <c r="S533" s="228">
        <v>0</v>
      </c>
      <c r="T533" s="229">
        <f>S533*H533</f>
        <v>0</v>
      </c>
      <c r="U533" s="38"/>
      <c r="V533" s="38"/>
      <c r="W533" s="38"/>
      <c r="X533" s="38"/>
      <c r="Y533" s="38"/>
      <c r="Z533" s="38"/>
      <c r="AA533" s="38"/>
      <c r="AB533" s="38"/>
      <c r="AC533" s="38"/>
      <c r="AD533" s="38"/>
      <c r="AE533" s="38"/>
      <c r="AR533" s="230" t="s">
        <v>241</v>
      </c>
      <c r="AT533" s="230" t="s">
        <v>199</v>
      </c>
      <c r="AU533" s="230" t="s">
        <v>82</v>
      </c>
      <c r="AY533" s="17" t="s">
        <v>158</v>
      </c>
      <c r="BE533" s="231">
        <f>IF(N533="základní",J533,0)</f>
        <v>0</v>
      </c>
      <c r="BF533" s="231">
        <f>IF(N533="snížená",J533,0)</f>
        <v>0</v>
      </c>
      <c r="BG533" s="231">
        <f>IF(N533="zákl. přenesená",J533,0)</f>
        <v>0</v>
      </c>
      <c r="BH533" s="231">
        <f>IF(N533="sníž. přenesená",J533,0)</f>
        <v>0</v>
      </c>
      <c r="BI533" s="231">
        <f>IF(N533="nulová",J533,0)</f>
        <v>0</v>
      </c>
      <c r="BJ533" s="17" t="s">
        <v>82</v>
      </c>
      <c r="BK533" s="231">
        <f>ROUND(I533*H533,2)</f>
        <v>0</v>
      </c>
      <c r="BL533" s="17" t="s">
        <v>236</v>
      </c>
      <c r="BM533" s="230" t="s">
        <v>887</v>
      </c>
    </row>
    <row r="534" spans="1:47" s="2" customFormat="1" ht="12">
      <c r="A534" s="38"/>
      <c r="B534" s="39"/>
      <c r="C534" s="40"/>
      <c r="D534" s="232" t="s">
        <v>165</v>
      </c>
      <c r="E534" s="40"/>
      <c r="F534" s="233" t="s">
        <v>886</v>
      </c>
      <c r="G534" s="40"/>
      <c r="H534" s="40"/>
      <c r="I534" s="136"/>
      <c r="J534" s="40"/>
      <c r="K534" s="40"/>
      <c r="L534" s="44"/>
      <c r="M534" s="234"/>
      <c r="N534" s="235"/>
      <c r="O534" s="84"/>
      <c r="P534" s="84"/>
      <c r="Q534" s="84"/>
      <c r="R534" s="84"/>
      <c r="S534" s="84"/>
      <c r="T534" s="85"/>
      <c r="U534" s="38"/>
      <c r="V534" s="38"/>
      <c r="W534" s="38"/>
      <c r="X534" s="38"/>
      <c r="Y534" s="38"/>
      <c r="Z534" s="38"/>
      <c r="AA534" s="38"/>
      <c r="AB534" s="38"/>
      <c r="AC534" s="38"/>
      <c r="AD534" s="38"/>
      <c r="AE534" s="38"/>
      <c r="AT534" s="17" t="s">
        <v>165</v>
      </c>
      <c r="AU534" s="17" t="s">
        <v>82</v>
      </c>
    </row>
    <row r="535" spans="1:51" s="13" customFormat="1" ht="12">
      <c r="A535" s="13"/>
      <c r="B535" s="236"/>
      <c r="C535" s="237"/>
      <c r="D535" s="232" t="s">
        <v>166</v>
      </c>
      <c r="E535" s="238" t="s">
        <v>19</v>
      </c>
      <c r="F535" s="239" t="s">
        <v>2130</v>
      </c>
      <c r="G535" s="237"/>
      <c r="H535" s="240">
        <v>8</v>
      </c>
      <c r="I535" s="241"/>
      <c r="J535" s="237"/>
      <c r="K535" s="237"/>
      <c r="L535" s="242"/>
      <c r="M535" s="243"/>
      <c r="N535" s="244"/>
      <c r="O535" s="244"/>
      <c r="P535" s="244"/>
      <c r="Q535" s="244"/>
      <c r="R535" s="244"/>
      <c r="S535" s="244"/>
      <c r="T535" s="245"/>
      <c r="U535" s="13"/>
      <c r="V535" s="13"/>
      <c r="W535" s="13"/>
      <c r="X535" s="13"/>
      <c r="Y535" s="13"/>
      <c r="Z535" s="13"/>
      <c r="AA535" s="13"/>
      <c r="AB535" s="13"/>
      <c r="AC535" s="13"/>
      <c r="AD535" s="13"/>
      <c r="AE535" s="13"/>
      <c r="AT535" s="246" t="s">
        <v>166</v>
      </c>
      <c r="AU535" s="246" t="s">
        <v>82</v>
      </c>
      <c r="AV535" s="13" t="s">
        <v>85</v>
      </c>
      <c r="AW535" s="13" t="s">
        <v>34</v>
      </c>
      <c r="AX535" s="13" t="s">
        <v>82</v>
      </c>
      <c r="AY535" s="246" t="s">
        <v>158</v>
      </c>
    </row>
    <row r="536" spans="1:65" s="2" customFormat="1" ht="21.75" customHeight="1">
      <c r="A536" s="38"/>
      <c r="B536" s="39"/>
      <c r="C536" s="219" t="s">
        <v>912</v>
      </c>
      <c r="D536" s="219" t="s">
        <v>159</v>
      </c>
      <c r="E536" s="220" t="s">
        <v>890</v>
      </c>
      <c r="F536" s="221" t="s">
        <v>891</v>
      </c>
      <c r="G536" s="222" t="s">
        <v>202</v>
      </c>
      <c r="H536" s="223">
        <v>7</v>
      </c>
      <c r="I536" s="224"/>
      <c r="J536" s="225">
        <f>ROUND(I536*H536,2)</f>
        <v>0</v>
      </c>
      <c r="K536" s="221" t="s">
        <v>213</v>
      </c>
      <c r="L536" s="44"/>
      <c r="M536" s="226" t="s">
        <v>19</v>
      </c>
      <c r="N536" s="227" t="s">
        <v>45</v>
      </c>
      <c r="O536" s="84"/>
      <c r="P536" s="228">
        <f>O536*H536</f>
        <v>0</v>
      </c>
      <c r="Q536" s="228">
        <v>0</v>
      </c>
      <c r="R536" s="228">
        <f>Q536*H536</f>
        <v>0</v>
      </c>
      <c r="S536" s="228">
        <v>0</v>
      </c>
      <c r="T536" s="229">
        <f>S536*H536</f>
        <v>0</v>
      </c>
      <c r="U536" s="38"/>
      <c r="V536" s="38"/>
      <c r="W536" s="38"/>
      <c r="X536" s="38"/>
      <c r="Y536" s="38"/>
      <c r="Z536" s="38"/>
      <c r="AA536" s="38"/>
      <c r="AB536" s="38"/>
      <c r="AC536" s="38"/>
      <c r="AD536" s="38"/>
      <c r="AE536" s="38"/>
      <c r="AR536" s="230" t="s">
        <v>236</v>
      </c>
      <c r="AT536" s="230" t="s">
        <v>159</v>
      </c>
      <c r="AU536" s="230" t="s">
        <v>82</v>
      </c>
      <c r="AY536" s="17" t="s">
        <v>158</v>
      </c>
      <c r="BE536" s="231">
        <f>IF(N536="základní",J536,0)</f>
        <v>0</v>
      </c>
      <c r="BF536" s="231">
        <f>IF(N536="snížená",J536,0)</f>
        <v>0</v>
      </c>
      <c r="BG536" s="231">
        <f>IF(N536="zákl. přenesená",J536,0)</f>
        <v>0</v>
      </c>
      <c r="BH536" s="231">
        <f>IF(N536="sníž. přenesená",J536,0)</f>
        <v>0</v>
      </c>
      <c r="BI536" s="231">
        <f>IF(N536="nulová",J536,0)</f>
        <v>0</v>
      </c>
      <c r="BJ536" s="17" t="s">
        <v>82</v>
      </c>
      <c r="BK536" s="231">
        <f>ROUND(I536*H536,2)</f>
        <v>0</v>
      </c>
      <c r="BL536" s="17" t="s">
        <v>236</v>
      </c>
      <c r="BM536" s="230" t="s">
        <v>892</v>
      </c>
    </row>
    <row r="537" spans="1:47" s="2" customFormat="1" ht="12">
      <c r="A537" s="38"/>
      <c r="B537" s="39"/>
      <c r="C537" s="40"/>
      <c r="D537" s="232" t="s">
        <v>165</v>
      </c>
      <c r="E537" s="40"/>
      <c r="F537" s="233" t="s">
        <v>891</v>
      </c>
      <c r="G537" s="40"/>
      <c r="H537" s="40"/>
      <c r="I537" s="136"/>
      <c r="J537" s="40"/>
      <c r="K537" s="40"/>
      <c r="L537" s="44"/>
      <c r="M537" s="234"/>
      <c r="N537" s="235"/>
      <c r="O537" s="84"/>
      <c r="P537" s="84"/>
      <c r="Q537" s="84"/>
      <c r="R537" s="84"/>
      <c r="S537" s="84"/>
      <c r="T537" s="85"/>
      <c r="U537" s="38"/>
      <c r="V537" s="38"/>
      <c r="W537" s="38"/>
      <c r="X537" s="38"/>
      <c r="Y537" s="38"/>
      <c r="Z537" s="38"/>
      <c r="AA537" s="38"/>
      <c r="AB537" s="38"/>
      <c r="AC537" s="38"/>
      <c r="AD537" s="38"/>
      <c r="AE537" s="38"/>
      <c r="AT537" s="17" t="s">
        <v>165</v>
      </c>
      <c r="AU537" s="17" t="s">
        <v>82</v>
      </c>
    </row>
    <row r="538" spans="1:65" s="2" customFormat="1" ht="16.5" customHeight="1">
      <c r="A538" s="38"/>
      <c r="B538" s="39"/>
      <c r="C538" s="259" t="s">
        <v>917</v>
      </c>
      <c r="D538" s="259" t="s">
        <v>199</v>
      </c>
      <c r="E538" s="260" t="s">
        <v>894</v>
      </c>
      <c r="F538" s="261" t="s">
        <v>895</v>
      </c>
      <c r="G538" s="262" t="s">
        <v>202</v>
      </c>
      <c r="H538" s="263">
        <v>7</v>
      </c>
      <c r="I538" s="264"/>
      <c r="J538" s="265">
        <f>ROUND(I538*H538,2)</f>
        <v>0</v>
      </c>
      <c r="K538" s="261" t="s">
        <v>19</v>
      </c>
      <c r="L538" s="266"/>
      <c r="M538" s="267" t="s">
        <v>19</v>
      </c>
      <c r="N538" s="268" t="s">
        <v>45</v>
      </c>
      <c r="O538" s="84"/>
      <c r="P538" s="228">
        <f>O538*H538</f>
        <v>0</v>
      </c>
      <c r="Q538" s="228">
        <v>0</v>
      </c>
      <c r="R538" s="228">
        <f>Q538*H538</f>
        <v>0</v>
      </c>
      <c r="S538" s="228">
        <v>0</v>
      </c>
      <c r="T538" s="229">
        <f>S538*H538</f>
        <v>0</v>
      </c>
      <c r="U538" s="38"/>
      <c r="V538" s="38"/>
      <c r="W538" s="38"/>
      <c r="X538" s="38"/>
      <c r="Y538" s="38"/>
      <c r="Z538" s="38"/>
      <c r="AA538" s="38"/>
      <c r="AB538" s="38"/>
      <c r="AC538" s="38"/>
      <c r="AD538" s="38"/>
      <c r="AE538" s="38"/>
      <c r="AR538" s="230" t="s">
        <v>241</v>
      </c>
      <c r="AT538" s="230" t="s">
        <v>199</v>
      </c>
      <c r="AU538" s="230" t="s">
        <v>82</v>
      </c>
      <c r="AY538" s="17" t="s">
        <v>158</v>
      </c>
      <c r="BE538" s="231">
        <f>IF(N538="základní",J538,0)</f>
        <v>0</v>
      </c>
      <c r="BF538" s="231">
        <f>IF(N538="snížená",J538,0)</f>
        <v>0</v>
      </c>
      <c r="BG538" s="231">
        <f>IF(N538="zákl. přenesená",J538,0)</f>
        <v>0</v>
      </c>
      <c r="BH538" s="231">
        <f>IF(N538="sníž. přenesená",J538,0)</f>
        <v>0</v>
      </c>
      <c r="BI538" s="231">
        <f>IF(N538="nulová",J538,0)</f>
        <v>0</v>
      </c>
      <c r="BJ538" s="17" t="s">
        <v>82</v>
      </c>
      <c r="BK538" s="231">
        <f>ROUND(I538*H538,2)</f>
        <v>0</v>
      </c>
      <c r="BL538" s="17" t="s">
        <v>236</v>
      </c>
      <c r="BM538" s="230" t="s">
        <v>896</v>
      </c>
    </row>
    <row r="539" spans="1:47" s="2" customFormat="1" ht="12">
      <c r="A539" s="38"/>
      <c r="B539" s="39"/>
      <c r="C539" s="40"/>
      <c r="D539" s="232" t="s">
        <v>165</v>
      </c>
      <c r="E539" s="40"/>
      <c r="F539" s="233" t="s">
        <v>895</v>
      </c>
      <c r="G539" s="40"/>
      <c r="H539" s="40"/>
      <c r="I539" s="136"/>
      <c r="J539" s="40"/>
      <c r="K539" s="40"/>
      <c r="L539" s="44"/>
      <c r="M539" s="234"/>
      <c r="N539" s="235"/>
      <c r="O539" s="84"/>
      <c r="P539" s="84"/>
      <c r="Q539" s="84"/>
      <c r="R539" s="84"/>
      <c r="S539" s="84"/>
      <c r="T539" s="85"/>
      <c r="U539" s="38"/>
      <c r="V539" s="38"/>
      <c r="W539" s="38"/>
      <c r="X539" s="38"/>
      <c r="Y539" s="38"/>
      <c r="Z539" s="38"/>
      <c r="AA539" s="38"/>
      <c r="AB539" s="38"/>
      <c r="AC539" s="38"/>
      <c r="AD539" s="38"/>
      <c r="AE539" s="38"/>
      <c r="AT539" s="17" t="s">
        <v>165</v>
      </c>
      <c r="AU539" s="17" t="s">
        <v>82</v>
      </c>
    </row>
    <row r="540" spans="1:51" s="13" customFormat="1" ht="12">
      <c r="A540" s="13"/>
      <c r="B540" s="236"/>
      <c r="C540" s="237"/>
      <c r="D540" s="232" t="s">
        <v>166</v>
      </c>
      <c r="E540" s="238" t="s">
        <v>19</v>
      </c>
      <c r="F540" s="239" t="s">
        <v>2105</v>
      </c>
      <c r="G540" s="237"/>
      <c r="H540" s="240">
        <v>7</v>
      </c>
      <c r="I540" s="241"/>
      <c r="J540" s="237"/>
      <c r="K540" s="237"/>
      <c r="L540" s="242"/>
      <c r="M540" s="243"/>
      <c r="N540" s="244"/>
      <c r="O540" s="244"/>
      <c r="P540" s="244"/>
      <c r="Q540" s="244"/>
      <c r="R540" s="244"/>
      <c r="S540" s="244"/>
      <c r="T540" s="245"/>
      <c r="U540" s="13"/>
      <c r="V540" s="13"/>
      <c r="W540" s="13"/>
      <c r="X540" s="13"/>
      <c r="Y540" s="13"/>
      <c r="Z540" s="13"/>
      <c r="AA540" s="13"/>
      <c r="AB540" s="13"/>
      <c r="AC540" s="13"/>
      <c r="AD540" s="13"/>
      <c r="AE540" s="13"/>
      <c r="AT540" s="246" t="s">
        <v>166</v>
      </c>
      <c r="AU540" s="246" t="s">
        <v>82</v>
      </c>
      <c r="AV540" s="13" t="s">
        <v>85</v>
      </c>
      <c r="AW540" s="13" t="s">
        <v>34</v>
      </c>
      <c r="AX540" s="13" t="s">
        <v>82</v>
      </c>
      <c r="AY540" s="246" t="s">
        <v>158</v>
      </c>
    </row>
    <row r="541" spans="1:65" s="2" customFormat="1" ht="16.5" customHeight="1">
      <c r="A541" s="38"/>
      <c r="B541" s="39"/>
      <c r="C541" s="219" t="s">
        <v>921</v>
      </c>
      <c r="D541" s="219" t="s">
        <v>159</v>
      </c>
      <c r="E541" s="220" t="s">
        <v>899</v>
      </c>
      <c r="F541" s="221" t="s">
        <v>900</v>
      </c>
      <c r="G541" s="222" t="s">
        <v>202</v>
      </c>
      <c r="H541" s="223">
        <v>1</v>
      </c>
      <c r="I541" s="224"/>
      <c r="J541" s="225">
        <f>ROUND(I541*H541,2)</f>
        <v>0</v>
      </c>
      <c r="K541" s="221" t="s">
        <v>213</v>
      </c>
      <c r="L541" s="44"/>
      <c r="M541" s="226" t="s">
        <v>19</v>
      </c>
      <c r="N541" s="227" t="s">
        <v>45</v>
      </c>
      <c r="O541" s="84"/>
      <c r="P541" s="228">
        <f>O541*H541</f>
        <v>0</v>
      </c>
      <c r="Q541" s="228">
        <v>0</v>
      </c>
      <c r="R541" s="228">
        <f>Q541*H541</f>
        <v>0</v>
      </c>
      <c r="S541" s="228">
        <v>0</v>
      </c>
      <c r="T541" s="229">
        <f>S541*H541</f>
        <v>0</v>
      </c>
      <c r="U541" s="38"/>
      <c r="V541" s="38"/>
      <c r="W541" s="38"/>
      <c r="X541" s="38"/>
      <c r="Y541" s="38"/>
      <c r="Z541" s="38"/>
      <c r="AA541" s="38"/>
      <c r="AB541" s="38"/>
      <c r="AC541" s="38"/>
      <c r="AD541" s="38"/>
      <c r="AE541" s="38"/>
      <c r="AR541" s="230" t="s">
        <v>236</v>
      </c>
      <c r="AT541" s="230" t="s">
        <v>159</v>
      </c>
      <c r="AU541" s="230" t="s">
        <v>82</v>
      </c>
      <c r="AY541" s="17" t="s">
        <v>158</v>
      </c>
      <c r="BE541" s="231">
        <f>IF(N541="základní",J541,0)</f>
        <v>0</v>
      </c>
      <c r="BF541" s="231">
        <f>IF(N541="snížená",J541,0)</f>
        <v>0</v>
      </c>
      <c r="BG541" s="231">
        <f>IF(N541="zákl. přenesená",J541,0)</f>
        <v>0</v>
      </c>
      <c r="BH541" s="231">
        <f>IF(N541="sníž. přenesená",J541,0)</f>
        <v>0</v>
      </c>
      <c r="BI541" s="231">
        <f>IF(N541="nulová",J541,0)</f>
        <v>0</v>
      </c>
      <c r="BJ541" s="17" t="s">
        <v>82</v>
      </c>
      <c r="BK541" s="231">
        <f>ROUND(I541*H541,2)</f>
        <v>0</v>
      </c>
      <c r="BL541" s="17" t="s">
        <v>236</v>
      </c>
      <c r="BM541" s="230" t="s">
        <v>901</v>
      </c>
    </row>
    <row r="542" spans="1:47" s="2" customFormat="1" ht="12">
      <c r="A542" s="38"/>
      <c r="B542" s="39"/>
      <c r="C542" s="40"/>
      <c r="D542" s="232" t="s">
        <v>165</v>
      </c>
      <c r="E542" s="40"/>
      <c r="F542" s="233" t="s">
        <v>902</v>
      </c>
      <c r="G542" s="40"/>
      <c r="H542" s="40"/>
      <c r="I542" s="136"/>
      <c r="J542" s="40"/>
      <c r="K542" s="40"/>
      <c r="L542" s="44"/>
      <c r="M542" s="234"/>
      <c r="N542" s="235"/>
      <c r="O542" s="84"/>
      <c r="P542" s="84"/>
      <c r="Q542" s="84"/>
      <c r="R542" s="84"/>
      <c r="S542" s="84"/>
      <c r="T542" s="85"/>
      <c r="U542" s="38"/>
      <c r="V542" s="38"/>
      <c r="W542" s="38"/>
      <c r="X542" s="38"/>
      <c r="Y542" s="38"/>
      <c r="Z542" s="38"/>
      <c r="AA542" s="38"/>
      <c r="AB542" s="38"/>
      <c r="AC542" s="38"/>
      <c r="AD542" s="38"/>
      <c r="AE542" s="38"/>
      <c r="AT542" s="17" t="s">
        <v>165</v>
      </c>
      <c r="AU542" s="17" t="s">
        <v>82</v>
      </c>
    </row>
    <row r="543" spans="1:65" s="2" customFormat="1" ht="16.5" customHeight="1">
      <c r="A543" s="38"/>
      <c r="B543" s="39"/>
      <c r="C543" s="259" t="s">
        <v>927</v>
      </c>
      <c r="D543" s="259" t="s">
        <v>199</v>
      </c>
      <c r="E543" s="260" t="s">
        <v>904</v>
      </c>
      <c r="F543" s="261" t="s">
        <v>905</v>
      </c>
      <c r="G543" s="262" t="s">
        <v>202</v>
      </c>
      <c r="H543" s="263">
        <v>1</v>
      </c>
      <c r="I543" s="264"/>
      <c r="J543" s="265">
        <f>ROUND(I543*H543,2)</f>
        <v>0</v>
      </c>
      <c r="K543" s="261" t="s">
        <v>19</v>
      </c>
      <c r="L543" s="266"/>
      <c r="M543" s="267" t="s">
        <v>19</v>
      </c>
      <c r="N543" s="268" t="s">
        <v>45</v>
      </c>
      <c r="O543" s="84"/>
      <c r="P543" s="228">
        <f>O543*H543</f>
        <v>0</v>
      </c>
      <c r="Q543" s="228">
        <v>0</v>
      </c>
      <c r="R543" s="228">
        <f>Q543*H543</f>
        <v>0</v>
      </c>
      <c r="S543" s="228">
        <v>0</v>
      </c>
      <c r="T543" s="229">
        <f>S543*H543</f>
        <v>0</v>
      </c>
      <c r="U543" s="38"/>
      <c r="V543" s="38"/>
      <c r="W543" s="38"/>
      <c r="X543" s="38"/>
      <c r="Y543" s="38"/>
      <c r="Z543" s="38"/>
      <c r="AA543" s="38"/>
      <c r="AB543" s="38"/>
      <c r="AC543" s="38"/>
      <c r="AD543" s="38"/>
      <c r="AE543" s="38"/>
      <c r="AR543" s="230" t="s">
        <v>241</v>
      </c>
      <c r="AT543" s="230" t="s">
        <v>199</v>
      </c>
      <c r="AU543" s="230" t="s">
        <v>82</v>
      </c>
      <c r="AY543" s="17" t="s">
        <v>158</v>
      </c>
      <c r="BE543" s="231">
        <f>IF(N543="základní",J543,0)</f>
        <v>0</v>
      </c>
      <c r="BF543" s="231">
        <f>IF(N543="snížená",J543,0)</f>
        <v>0</v>
      </c>
      <c r="BG543" s="231">
        <f>IF(N543="zákl. přenesená",J543,0)</f>
        <v>0</v>
      </c>
      <c r="BH543" s="231">
        <f>IF(N543="sníž. přenesená",J543,0)</f>
        <v>0</v>
      </c>
      <c r="BI543" s="231">
        <f>IF(N543="nulová",J543,0)</f>
        <v>0</v>
      </c>
      <c r="BJ543" s="17" t="s">
        <v>82</v>
      </c>
      <c r="BK543" s="231">
        <f>ROUND(I543*H543,2)</f>
        <v>0</v>
      </c>
      <c r="BL543" s="17" t="s">
        <v>236</v>
      </c>
      <c r="BM543" s="230" t="s">
        <v>906</v>
      </c>
    </row>
    <row r="544" spans="1:47" s="2" customFormat="1" ht="12">
      <c r="A544" s="38"/>
      <c r="B544" s="39"/>
      <c r="C544" s="40"/>
      <c r="D544" s="232" t="s">
        <v>165</v>
      </c>
      <c r="E544" s="40"/>
      <c r="F544" s="233" t="s">
        <v>905</v>
      </c>
      <c r="G544" s="40"/>
      <c r="H544" s="40"/>
      <c r="I544" s="136"/>
      <c r="J544" s="40"/>
      <c r="K544" s="40"/>
      <c r="L544" s="44"/>
      <c r="M544" s="234"/>
      <c r="N544" s="235"/>
      <c r="O544" s="84"/>
      <c r="P544" s="84"/>
      <c r="Q544" s="84"/>
      <c r="R544" s="84"/>
      <c r="S544" s="84"/>
      <c r="T544" s="85"/>
      <c r="U544" s="38"/>
      <c r="V544" s="38"/>
      <c r="W544" s="38"/>
      <c r="X544" s="38"/>
      <c r="Y544" s="38"/>
      <c r="Z544" s="38"/>
      <c r="AA544" s="38"/>
      <c r="AB544" s="38"/>
      <c r="AC544" s="38"/>
      <c r="AD544" s="38"/>
      <c r="AE544" s="38"/>
      <c r="AT544" s="17" t="s">
        <v>165</v>
      </c>
      <c r="AU544" s="17" t="s">
        <v>82</v>
      </c>
    </row>
    <row r="545" spans="1:51" s="13" customFormat="1" ht="12">
      <c r="A545" s="13"/>
      <c r="B545" s="236"/>
      <c r="C545" s="237"/>
      <c r="D545" s="232" t="s">
        <v>166</v>
      </c>
      <c r="E545" s="238" t="s">
        <v>19</v>
      </c>
      <c r="F545" s="239" t="s">
        <v>2012</v>
      </c>
      <c r="G545" s="237"/>
      <c r="H545" s="240">
        <v>1</v>
      </c>
      <c r="I545" s="241"/>
      <c r="J545" s="237"/>
      <c r="K545" s="237"/>
      <c r="L545" s="242"/>
      <c r="M545" s="243"/>
      <c r="N545" s="244"/>
      <c r="O545" s="244"/>
      <c r="P545" s="244"/>
      <c r="Q545" s="244"/>
      <c r="R545" s="244"/>
      <c r="S545" s="244"/>
      <c r="T545" s="245"/>
      <c r="U545" s="13"/>
      <c r="V545" s="13"/>
      <c r="W545" s="13"/>
      <c r="X545" s="13"/>
      <c r="Y545" s="13"/>
      <c r="Z545" s="13"/>
      <c r="AA545" s="13"/>
      <c r="AB545" s="13"/>
      <c r="AC545" s="13"/>
      <c r="AD545" s="13"/>
      <c r="AE545" s="13"/>
      <c r="AT545" s="246" t="s">
        <v>166</v>
      </c>
      <c r="AU545" s="246" t="s">
        <v>82</v>
      </c>
      <c r="AV545" s="13" t="s">
        <v>85</v>
      </c>
      <c r="AW545" s="13" t="s">
        <v>34</v>
      </c>
      <c r="AX545" s="13" t="s">
        <v>82</v>
      </c>
      <c r="AY545" s="246" t="s">
        <v>158</v>
      </c>
    </row>
    <row r="546" spans="1:65" s="2" customFormat="1" ht="16.5" customHeight="1">
      <c r="A546" s="38"/>
      <c r="B546" s="39"/>
      <c r="C546" s="219" t="s">
        <v>931</v>
      </c>
      <c r="D546" s="219" t="s">
        <v>159</v>
      </c>
      <c r="E546" s="220" t="s">
        <v>909</v>
      </c>
      <c r="F546" s="221" t="s">
        <v>910</v>
      </c>
      <c r="G546" s="222" t="s">
        <v>202</v>
      </c>
      <c r="H546" s="223">
        <v>7</v>
      </c>
      <c r="I546" s="224"/>
      <c r="J546" s="225">
        <f>ROUND(I546*H546,2)</f>
        <v>0</v>
      </c>
      <c r="K546" s="221" t="s">
        <v>19</v>
      </c>
      <c r="L546" s="44"/>
      <c r="M546" s="226" t="s">
        <v>19</v>
      </c>
      <c r="N546" s="227" t="s">
        <v>45</v>
      </c>
      <c r="O546" s="84"/>
      <c r="P546" s="228">
        <f>O546*H546</f>
        <v>0</v>
      </c>
      <c r="Q546" s="228">
        <v>0</v>
      </c>
      <c r="R546" s="228">
        <f>Q546*H546</f>
        <v>0</v>
      </c>
      <c r="S546" s="228">
        <v>0</v>
      </c>
      <c r="T546" s="229">
        <f>S546*H546</f>
        <v>0</v>
      </c>
      <c r="U546" s="38"/>
      <c r="V546" s="38"/>
      <c r="W546" s="38"/>
      <c r="X546" s="38"/>
      <c r="Y546" s="38"/>
      <c r="Z546" s="38"/>
      <c r="AA546" s="38"/>
      <c r="AB546" s="38"/>
      <c r="AC546" s="38"/>
      <c r="AD546" s="38"/>
      <c r="AE546" s="38"/>
      <c r="AR546" s="230" t="s">
        <v>236</v>
      </c>
      <c r="AT546" s="230" t="s">
        <v>159</v>
      </c>
      <c r="AU546" s="230" t="s">
        <v>82</v>
      </c>
      <c r="AY546" s="17" t="s">
        <v>158</v>
      </c>
      <c r="BE546" s="231">
        <f>IF(N546="základní",J546,0)</f>
        <v>0</v>
      </c>
      <c r="BF546" s="231">
        <f>IF(N546="snížená",J546,0)</f>
        <v>0</v>
      </c>
      <c r="BG546" s="231">
        <f>IF(N546="zákl. přenesená",J546,0)</f>
        <v>0</v>
      </c>
      <c r="BH546" s="231">
        <f>IF(N546="sníž. přenesená",J546,0)</f>
        <v>0</v>
      </c>
      <c r="BI546" s="231">
        <f>IF(N546="nulová",J546,0)</f>
        <v>0</v>
      </c>
      <c r="BJ546" s="17" t="s">
        <v>82</v>
      </c>
      <c r="BK546" s="231">
        <f>ROUND(I546*H546,2)</f>
        <v>0</v>
      </c>
      <c r="BL546" s="17" t="s">
        <v>236</v>
      </c>
      <c r="BM546" s="230" t="s">
        <v>911</v>
      </c>
    </row>
    <row r="547" spans="1:47" s="2" customFormat="1" ht="12">
      <c r="A547" s="38"/>
      <c r="B547" s="39"/>
      <c r="C547" s="40"/>
      <c r="D547" s="232" t="s">
        <v>165</v>
      </c>
      <c r="E547" s="40"/>
      <c r="F547" s="233" t="s">
        <v>910</v>
      </c>
      <c r="G547" s="40"/>
      <c r="H547" s="40"/>
      <c r="I547" s="136"/>
      <c r="J547" s="40"/>
      <c r="K547" s="40"/>
      <c r="L547" s="44"/>
      <c r="M547" s="234"/>
      <c r="N547" s="235"/>
      <c r="O547" s="84"/>
      <c r="P547" s="84"/>
      <c r="Q547" s="84"/>
      <c r="R547" s="84"/>
      <c r="S547" s="84"/>
      <c r="T547" s="85"/>
      <c r="U547" s="38"/>
      <c r="V547" s="38"/>
      <c r="W547" s="38"/>
      <c r="X547" s="38"/>
      <c r="Y547" s="38"/>
      <c r="Z547" s="38"/>
      <c r="AA547" s="38"/>
      <c r="AB547" s="38"/>
      <c r="AC547" s="38"/>
      <c r="AD547" s="38"/>
      <c r="AE547" s="38"/>
      <c r="AT547" s="17" t="s">
        <v>165</v>
      </c>
      <c r="AU547" s="17" t="s">
        <v>82</v>
      </c>
    </row>
    <row r="548" spans="1:65" s="2" customFormat="1" ht="16.5" customHeight="1">
      <c r="A548" s="38"/>
      <c r="B548" s="39"/>
      <c r="C548" s="259" t="s">
        <v>936</v>
      </c>
      <c r="D548" s="259" t="s">
        <v>199</v>
      </c>
      <c r="E548" s="260" t="s">
        <v>913</v>
      </c>
      <c r="F548" s="261" t="s">
        <v>914</v>
      </c>
      <c r="G548" s="262" t="s">
        <v>202</v>
      </c>
      <c r="H548" s="263">
        <v>7</v>
      </c>
      <c r="I548" s="264"/>
      <c r="J548" s="265">
        <f>ROUND(I548*H548,2)</f>
        <v>0</v>
      </c>
      <c r="K548" s="261" t="s">
        <v>19</v>
      </c>
      <c r="L548" s="266"/>
      <c r="M548" s="267" t="s">
        <v>19</v>
      </c>
      <c r="N548" s="268" t="s">
        <v>45</v>
      </c>
      <c r="O548" s="84"/>
      <c r="P548" s="228">
        <f>O548*H548</f>
        <v>0</v>
      </c>
      <c r="Q548" s="228">
        <v>0</v>
      </c>
      <c r="R548" s="228">
        <f>Q548*H548</f>
        <v>0</v>
      </c>
      <c r="S548" s="228">
        <v>0</v>
      </c>
      <c r="T548" s="229">
        <f>S548*H548</f>
        <v>0</v>
      </c>
      <c r="U548" s="38"/>
      <c r="V548" s="38"/>
      <c r="W548" s="38"/>
      <c r="X548" s="38"/>
      <c r="Y548" s="38"/>
      <c r="Z548" s="38"/>
      <c r="AA548" s="38"/>
      <c r="AB548" s="38"/>
      <c r="AC548" s="38"/>
      <c r="AD548" s="38"/>
      <c r="AE548" s="38"/>
      <c r="AR548" s="230" t="s">
        <v>241</v>
      </c>
      <c r="AT548" s="230" t="s">
        <v>199</v>
      </c>
      <c r="AU548" s="230" t="s">
        <v>82</v>
      </c>
      <c r="AY548" s="17" t="s">
        <v>158</v>
      </c>
      <c r="BE548" s="231">
        <f>IF(N548="základní",J548,0)</f>
        <v>0</v>
      </c>
      <c r="BF548" s="231">
        <f>IF(N548="snížená",J548,0)</f>
        <v>0</v>
      </c>
      <c r="BG548" s="231">
        <f>IF(N548="zákl. přenesená",J548,0)</f>
        <v>0</v>
      </c>
      <c r="BH548" s="231">
        <f>IF(N548="sníž. přenesená",J548,0)</f>
        <v>0</v>
      </c>
      <c r="BI548" s="231">
        <f>IF(N548="nulová",J548,0)</f>
        <v>0</v>
      </c>
      <c r="BJ548" s="17" t="s">
        <v>82</v>
      </c>
      <c r="BK548" s="231">
        <f>ROUND(I548*H548,2)</f>
        <v>0</v>
      </c>
      <c r="BL548" s="17" t="s">
        <v>236</v>
      </c>
      <c r="BM548" s="230" t="s">
        <v>915</v>
      </c>
    </row>
    <row r="549" spans="1:47" s="2" customFormat="1" ht="12">
      <c r="A549" s="38"/>
      <c r="B549" s="39"/>
      <c r="C549" s="40"/>
      <c r="D549" s="232" t="s">
        <v>165</v>
      </c>
      <c r="E549" s="40"/>
      <c r="F549" s="233" t="s">
        <v>914</v>
      </c>
      <c r="G549" s="40"/>
      <c r="H549" s="40"/>
      <c r="I549" s="136"/>
      <c r="J549" s="40"/>
      <c r="K549" s="40"/>
      <c r="L549" s="44"/>
      <c r="M549" s="234"/>
      <c r="N549" s="235"/>
      <c r="O549" s="84"/>
      <c r="P549" s="84"/>
      <c r="Q549" s="84"/>
      <c r="R549" s="84"/>
      <c r="S549" s="84"/>
      <c r="T549" s="85"/>
      <c r="U549" s="38"/>
      <c r="V549" s="38"/>
      <c r="W549" s="38"/>
      <c r="X549" s="38"/>
      <c r="Y549" s="38"/>
      <c r="Z549" s="38"/>
      <c r="AA549" s="38"/>
      <c r="AB549" s="38"/>
      <c r="AC549" s="38"/>
      <c r="AD549" s="38"/>
      <c r="AE549" s="38"/>
      <c r="AT549" s="17" t="s">
        <v>165</v>
      </c>
      <c r="AU549" s="17" t="s">
        <v>82</v>
      </c>
    </row>
    <row r="550" spans="1:51" s="13" customFormat="1" ht="12">
      <c r="A550" s="13"/>
      <c r="B550" s="236"/>
      <c r="C550" s="237"/>
      <c r="D550" s="232" t="s">
        <v>166</v>
      </c>
      <c r="E550" s="238" t="s">
        <v>19</v>
      </c>
      <c r="F550" s="239" t="s">
        <v>2105</v>
      </c>
      <c r="G550" s="237"/>
      <c r="H550" s="240">
        <v>7</v>
      </c>
      <c r="I550" s="241"/>
      <c r="J550" s="237"/>
      <c r="K550" s="237"/>
      <c r="L550" s="242"/>
      <c r="M550" s="243"/>
      <c r="N550" s="244"/>
      <c r="O550" s="244"/>
      <c r="P550" s="244"/>
      <c r="Q550" s="244"/>
      <c r="R550" s="244"/>
      <c r="S550" s="244"/>
      <c r="T550" s="245"/>
      <c r="U550" s="13"/>
      <c r="V550" s="13"/>
      <c r="W550" s="13"/>
      <c r="X550" s="13"/>
      <c r="Y550" s="13"/>
      <c r="Z550" s="13"/>
      <c r="AA550" s="13"/>
      <c r="AB550" s="13"/>
      <c r="AC550" s="13"/>
      <c r="AD550" s="13"/>
      <c r="AE550" s="13"/>
      <c r="AT550" s="246" t="s">
        <v>166</v>
      </c>
      <c r="AU550" s="246" t="s">
        <v>82</v>
      </c>
      <c r="AV550" s="13" t="s">
        <v>85</v>
      </c>
      <c r="AW550" s="13" t="s">
        <v>34</v>
      </c>
      <c r="AX550" s="13" t="s">
        <v>82</v>
      </c>
      <c r="AY550" s="246" t="s">
        <v>158</v>
      </c>
    </row>
    <row r="551" spans="1:65" s="2" customFormat="1" ht="21.75" customHeight="1">
      <c r="A551" s="38"/>
      <c r="B551" s="39"/>
      <c r="C551" s="219" t="s">
        <v>942</v>
      </c>
      <c r="D551" s="219" t="s">
        <v>159</v>
      </c>
      <c r="E551" s="220" t="s">
        <v>918</v>
      </c>
      <c r="F551" s="221" t="s">
        <v>919</v>
      </c>
      <c r="G551" s="222" t="s">
        <v>202</v>
      </c>
      <c r="H551" s="223">
        <v>1</v>
      </c>
      <c r="I551" s="224"/>
      <c r="J551" s="225">
        <f>ROUND(I551*H551,2)</f>
        <v>0</v>
      </c>
      <c r="K551" s="221" t="s">
        <v>19</v>
      </c>
      <c r="L551" s="44"/>
      <c r="M551" s="226" t="s">
        <v>19</v>
      </c>
      <c r="N551" s="227" t="s">
        <v>45</v>
      </c>
      <c r="O551" s="84"/>
      <c r="P551" s="228">
        <f>O551*H551</f>
        <v>0</v>
      </c>
      <c r="Q551" s="228">
        <v>0</v>
      </c>
      <c r="R551" s="228">
        <f>Q551*H551</f>
        <v>0</v>
      </c>
      <c r="S551" s="228">
        <v>0</v>
      </c>
      <c r="T551" s="229">
        <f>S551*H551</f>
        <v>0</v>
      </c>
      <c r="U551" s="38"/>
      <c r="V551" s="38"/>
      <c r="W551" s="38"/>
      <c r="X551" s="38"/>
      <c r="Y551" s="38"/>
      <c r="Z551" s="38"/>
      <c r="AA551" s="38"/>
      <c r="AB551" s="38"/>
      <c r="AC551" s="38"/>
      <c r="AD551" s="38"/>
      <c r="AE551" s="38"/>
      <c r="AR551" s="230" t="s">
        <v>236</v>
      </c>
      <c r="AT551" s="230" t="s">
        <v>159</v>
      </c>
      <c r="AU551" s="230" t="s">
        <v>82</v>
      </c>
      <c r="AY551" s="17" t="s">
        <v>158</v>
      </c>
      <c r="BE551" s="231">
        <f>IF(N551="základní",J551,0)</f>
        <v>0</v>
      </c>
      <c r="BF551" s="231">
        <f>IF(N551="snížená",J551,0)</f>
        <v>0</v>
      </c>
      <c r="BG551" s="231">
        <f>IF(N551="zákl. přenesená",J551,0)</f>
        <v>0</v>
      </c>
      <c r="BH551" s="231">
        <f>IF(N551="sníž. přenesená",J551,0)</f>
        <v>0</v>
      </c>
      <c r="BI551" s="231">
        <f>IF(N551="nulová",J551,0)</f>
        <v>0</v>
      </c>
      <c r="BJ551" s="17" t="s">
        <v>82</v>
      </c>
      <c r="BK551" s="231">
        <f>ROUND(I551*H551,2)</f>
        <v>0</v>
      </c>
      <c r="BL551" s="17" t="s">
        <v>236</v>
      </c>
      <c r="BM551" s="230" t="s">
        <v>920</v>
      </c>
    </row>
    <row r="552" spans="1:47" s="2" customFormat="1" ht="12">
      <c r="A552" s="38"/>
      <c r="B552" s="39"/>
      <c r="C552" s="40"/>
      <c r="D552" s="232" t="s">
        <v>165</v>
      </c>
      <c r="E552" s="40"/>
      <c r="F552" s="233" t="s">
        <v>919</v>
      </c>
      <c r="G552" s="40"/>
      <c r="H552" s="40"/>
      <c r="I552" s="136"/>
      <c r="J552" s="40"/>
      <c r="K552" s="40"/>
      <c r="L552" s="44"/>
      <c r="M552" s="234"/>
      <c r="N552" s="235"/>
      <c r="O552" s="84"/>
      <c r="P552" s="84"/>
      <c r="Q552" s="84"/>
      <c r="R552" s="84"/>
      <c r="S552" s="84"/>
      <c r="T552" s="85"/>
      <c r="U552" s="38"/>
      <c r="V552" s="38"/>
      <c r="W552" s="38"/>
      <c r="X552" s="38"/>
      <c r="Y552" s="38"/>
      <c r="Z552" s="38"/>
      <c r="AA552" s="38"/>
      <c r="AB552" s="38"/>
      <c r="AC552" s="38"/>
      <c r="AD552" s="38"/>
      <c r="AE552" s="38"/>
      <c r="AT552" s="17" t="s">
        <v>165</v>
      </c>
      <c r="AU552" s="17" t="s">
        <v>82</v>
      </c>
    </row>
    <row r="553" spans="1:65" s="2" customFormat="1" ht="33" customHeight="1">
      <c r="A553" s="38"/>
      <c r="B553" s="39"/>
      <c r="C553" s="259" t="s">
        <v>947</v>
      </c>
      <c r="D553" s="259" t="s">
        <v>199</v>
      </c>
      <c r="E553" s="260" t="s">
        <v>922</v>
      </c>
      <c r="F553" s="261" t="s">
        <v>923</v>
      </c>
      <c r="G553" s="262" t="s">
        <v>202</v>
      </c>
      <c r="H553" s="263">
        <v>1</v>
      </c>
      <c r="I553" s="264"/>
      <c r="J553" s="265">
        <f>ROUND(I553*H553,2)</f>
        <v>0</v>
      </c>
      <c r="K553" s="261" t="s">
        <v>19</v>
      </c>
      <c r="L553" s="266"/>
      <c r="M553" s="267" t="s">
        <v>19</v>
      </c>
      <c r="N553" s="268" t="s">
        <v>45</v>
      </c>
      <c r="O553" s="84"/>
      <c r="P553" s="228">
        <f>O553*H553</f>
        <v>0</v>
      </c>
      <c r="Q553" s="228">
        <v>0</v>
      </c>
      <c r="R553" s="228">
        <f>Q553*H553</f>
        <v>0</v>
      </c>
      <c r="S553" s="228">
        <v>0</v>
      </c>
      <c r="T553" s="229">
        <f>S553*H553</f>
        <v>0</v>
      </c>
      <c r="U553" s="38"/>
      <c r="V553" s="38"/>
      <c r="W553" s="38"/>
      <c r="X553" s="38"/>
      <c r="Y553" s="38"/>
      <c r="Z553" s="38"/>
      <c r="AA553" s="38"/>
      <c r="AB553" s="38"/>
      <c r="AC553" s="38"/>
      <c r="AD553" s="38"/>
      <c r="AE553" s="38"/>
      <c r="AR553" s="230" t="s">
        <v>241</v>
      </c>
      <c r="AT553" s="230" t="s">
        <v>199</v>
      </c>
      <c r="AU553" s="230" t="s">
        <v>82</v>
      </c>
      <c r="AY553" s="17" t="s">
        <v>158</v>
      </c>
      <c r="BE553" s="231">
        <f>IF(N553="základní",J553,0)</f>
        <v>0</v>
      </c>
      <c r="BF553" s="231">
        <f>IF(N553="snížená",J553,0)</f>
        <v>0</v>
      </c>
      <c r="BG553" s="231">
        <f>IF(N553="zákl. přenesená",J553,0)</f>
        <v>0</v>
      </c>
      <c r="BH553" s="231">
        <f>IF(N553="sníž. přenesená",J553,0)</f>
        <v>0</v>
      </c>
      <c r="BI553" s="231">
        <f>IF(N553="nulová",J553,0)</f>
        <v>0</v>
      </c>
      <c r="BJ553" s="17" t="s">
        <v>82</v>
      </c>
      <c r="BK553" s="231">
        <f>ROUND(I553*H553,2)</f>
        <v>0</v>
      </c>
      <c r="BL553" s="17" t="s">
        <v>236</v>
      </c>
      <c r="BM553" s="230" t="s">
        <v>924</v>
      </c>
    </row>
    <row r="554" spans="1:47" s="2" customFormat="1" ht="12">
      <c r="A554" s="38"/>
      <c r="B554" s="39"/>
      <c r="C554" s="40"/>
      <c r="D554" s="232" t="s">
        <v>165</v>
      </c>
      <c r="E554" s="40"/>
      <c r="F554" s="233" t="s">
        <v>1418</v>
      </c>
      <c r="G554" s="40"/>
      <c r="H554" s="40"/>
      <c r="I554" s="136"/>
      <c r="J554" s="40"/>
      <c r="K554" s="40"/>
      <c r="L554" s="44"/>
      <c r="M554" s="234"/>
      <c r="N554" s="235"/>
      <c r="O554" s="84"/>
      <c r="P554" s="84"/>
      <c r="Q554" s="84"/>
      <c r="R554" s="84"/>
      <c r="S554" s="84"/>
      <c r="T554" s="85"/>
      <c r="U554" s="38"/>
      <c r="V554" s="38"/>
      <c r="W554" s="38"/>
      <c r="X554" s="38"/>
      <c r="Y554" s="38"/>
      <c r="Z554" s="38"/>
      <c r="AA554" s="38"/>
      <c r="AB554" s="38"/>
      <c r="AC554" s="38"/>
      <c r="AD554" s="38"/>
      <c r="AE554" s="38"/>
      <c r="AT554" s="17" t="s">
        <v>165</v>
      </c>
      <c r="AU554" s="17" t="s">
        <v>82</v>
      </c>
    </row>
    <row r="555" spans="1:51" s="13" customFormat="1" ht="12">
      <c r="A555" s="13"/>
      <c r="B555" s="236"/>
      <c r="C555" s="237"/>
      <c r="D555" s="232" t="s">
        <v>166</v>
      </c>
      <c r="E555" s="238" t="s">
        <v>19</v>
      </c>
      <c r="F555" s="239" t="s">
        <v>2131</v>
      </c>
      <c r="G555" s="237"/>
      <c r="H555" s="240">
        <v>1</v>
      </c>
      <c r="I555" s="241"/>
      <c r="J555" s="237"/>
      <c r="K555" s="237"/>
      <c r="L555" s="242"/>
      <c r="M555" s="243"/>
      <c r="N555" s="244"/>
      <c r="O555" s="244"/>
      <c r="P555" s="244"/>
      <c r="Q555" s="244"/>
      <c r="R555" s="244"/>
      <c r="S555" s="244"/>
      <c r="T555" s="245"/>
      <c r="U555" s="13"/>
      <c r="V555" s="13"/>
      <c r="W555" s="13"/>
      <c r="X555" s="13"/>
      <c r="Y555" s="13"/>
      <c r="Z555" s="13"/>
      <c r="AA555" s="13"/>
      <c r="AB555" s="13"/>
      <c r="AC555" s="13"/>
      <c r="AD555" s="13"/>
      <c r="AE555" s="13"/>
      <c r="AT555" s="246" t="s">
        <v>166</v>
      </c>
      <c r="AU555" s="246" t="s">
        <v>82</v>
      </c>
      <c r="AV555" s="13" t="s">
        <v>85</v>
      </c>
      <c r="AW555" s="13" t="s">
        <v>34</v>
      </c>
      <c r="AX555" s="13" t="s">
        <v>82</v>
      </c>
      <c r="AY555" s="246" t="s">
        <v>158</v>
      </c>
    </row>
    <row r="556" spans="1:65" s="2" customFormat="1" ht="16.5" customHeight="1">
      <c r="A556" s="38"/>
      <c r="B556" s="39"/>
      <c r="C556" s="259" t="s">
        <v>952</v>
      </c>
      <c r="D556" s="259" t="s">
        <v>199</v>
      </c>
      <c r="E556" s="260" t="s">
        <v>928</v>
      </c>
      <c r="F556" s="261" t="s">
        <v>929</v>
      </c>
      <c r="G556" s="262" t="s">
        <v>202</v>
      </c>
      <c r="H556" s="263">
        <v>1</v>
      </c>
      <c r="I556" s="264"/>
      <c r="J556" s="265">
        <f>ROUND(I556*H556,2)</f>
        <v>0</v>
      </c>
      <c r="K556" s="261" t="s">
        <v>19</v>
      </c>
      <c r="L556" s="266"/>
      <c r="M556" s="267" t="s">
        <v>19</v>
      </c>
      <c r="N556" s="268" t="s">
        <v>45</v>
      </c>
      <c r="O556" s="84"/>
      <c r="P556" s="228">
        <f>O556*H556</f>
        <v>0</v>
      </c>
      <c r="Q556" s="228">
        <v>0</v>
      </c>
      <c r="R556" s="228">
        <f>Q556*H556</f>
        <v>0</v>
      </c>
      <c r="S556" s="228">
        <v>0</v>
      </c>
      <c r="T556" s="229">
        <f>S556*H556</f>
        <v>0</v>
      </c>
      <c r="U556" s="38"/>
      <c r="V556" s="38"/>
      <c r="W556" s="38"/>
      <c r="X556" s="38"/>
      <c r="Y556" s="38"/>
      <c r="Z556" s="38"/>
      <c r="AA556" s="38"/>
      <c r="AB556" s="38"/>
      <c r="AC556" s="38"/>
      <c r="AD556" s="38"/>
      <c r="AE556" s="38"/>
      <c r="AR556" s="230" t="s">
        <v>241</v>
      </c>
      <c r="AT556" s="230" t="s">
        <v>199</v>
      </c>
      <c r="AU556" s="230" t="s">
        <v>82</v>
      </c>
      <c r="AY556" s="17" t="s">
        <v>158</v>
      </c>
      <c r="BE556" s="231">
        <f>IF(N556="základní",J556,0)</f>
        <v>0</v>
      </c>
      <c r="BF556" s="231">
        <f>IF(N556="snížená",J556,0)</f>
        <v>0</v>
      </c>
      <c r="BG556" s="231">
        <f>IF(N556="zákl. přenesená",J556,0)</f>
        <v>0</v>
      </c>
      <c r="BH556" s="231">
        <f>IF(N556="sníž. přenesená",J556,0)</f>
        <v>0</v>
      </c>
      <c r="BI556" s="231">
        <f>IF(N556="nulová",J556,0)</f>
        <v>0</v>
      </c>
      <c r="BJ556" s="17" t="s">
        <v>82</v>
      </c>
      <c r="BK556" s="231">
        <f>ROUND(I556*H556,2)</f>
        <v>0</v>
      </c>
      <c r="BL556" s="17" t="s">
        <v>236</v>
      </c>
      <c r="BM556" s="230" t="s">
        <v>930</v>
      </c>
    </row>
    <row r="557" spans="1:47" s="2" customFormat="1" ht="12">
      <c r="A557" s="38"/>
      <c r="B557" s="39"/>
      <c r="C557" s="40"/>
      <c r="D557" s="232" t="s">
        <v>165</v>
      </c>
      <c r="E557" s="40"/>
      <c r="F557" s="233" t="s">
        <v>929</v>
      </c>
      <c r="G557" s="40"/>
      <c r="H557" s="40"/>
      <c r="I557" s="136"/>
      <c r="J557" s="40"/>
      <c r="K557" s="40"/>
      <c r="L557" s="44"/>
      <c r="M557" s="234"/>
      <c r="N557" s="235"/>
      <c r="O557" s="84"/>
      <c r="P557" s="84"/>
      <c r="Q557" s="84"/>
      <c r="R557" s="84"/>
      <c r="S557" s="84"/>
      <c r="T557" s="85"/>
      <c r="U557" s="38"/>
      <c r="V557" s="38"/>
      <c r="W557" s="38"/>
      <c r="X557" s="38"/>
      <c r="Y557" s="38"/>
      <c r="Z557" s="38"/>
      <c r="AA557" s="38"/>
      <c r="AB557" s="38"/>
      <c r="AC557" s="38"/>
      <c r="AD557" s="38"/>
      <c r="AE557" s="38"/>
      <c r="AT557" s="17" t="s">
        <v>165</v>
      </c>
      <c r="AU557" s="17" t="s">
        <v>82</v>
      </c>
    </row>
    <row r="558" spans="1:51" s="13" customFormat="1" ht="12">
      <c r="A558" s="13"/>
      <c r="B558" s="236"/>
      <c r="C558" s="237"/>
      <c r="D558" s="232" t="s">
        <v>166</v>
      </c>
      <c r="E558" s="238" t="s">
        <v>19</v>
      </c>
      <c r="F558" s="239" t="s">
        <v>2012</v>
      </c>
      <c r="G558" s="237"/>
      <c r="H558" s="240">
        <v>1</v>
      </c>
      <c r="I558" s="241"/>
      <c r="J558" s="237"/>
      <c r="K558" s="237"/>
      <c r="L558" s="242"/>
      <c r="M558" s="243"/>
      <c r="N558" s="244"/>
      <c r="O558" s="244"/>
      <c r="P558" s="244"/>
      <c r="Q558" s="244"/>
      <c r="R558" s="244"/>
      <c r="S558" s="244"/>
      <c r="T558" s="245"/>
      <c r="U558" s="13"/>
      <c r="V558" s="13"/>
      <c r="W558" s="13"/>
      <c r="X558" s="13"/>
      <c r="Y558" s="13"/>
      <c r="Z558" s="13"/>
      <c r="AA558" s="13"/>
      <c r="AB558" s="13"/>
      <c r="AC558" s="13"/>
      <c r="AD558" s="13"/>
      <c r="AE558" s="13"/>
      <c r="AT558" s="246" t="s">
        <v>166</v>
      </c>
      <c r="AU558" s="246" t="s">
        <v>82</v>
      </c>
      <c r="AV558" s="13" t="s">
        <v>85</v>
      </c>
      <c r="AW558" s="13" t="s">
        <v>34</v>
      </c>
      <c r="AX558" s="13" t="s">
        <v>82</v>
      </c>
      <c r="AY558" s="246" t="s">
        <v>158</v>
      </c>
    </row>
    <row r="559" spans="1:65" s="2" customFormat="1" ht="16.5" customHeight="1">
      <c r="A559" s="38"/>
      <c r="B559" s="39"/>
      <c r="C559" s="259" t="s">
        <v>957</v>
      </c>
      <c r="D559" s="259" t="s">
        <v>199</v>
      </c>
      <c r="E559" s="260" t="s">
        <v>932</v>
      </c>
      <c r="F559" s="261" t="s">
        <v>933</v>
      </c>
      <c r="G559" s="262" t="s">
        <v>202</v>
      </c>
      <c r="H559" s="263">
        <v>1</v>
      </c>
      <c r="I559" s="264"/>
      <c r="J559" s="265">
        <f>ROUND(I559*H559,2)</f>
        <v>0</v>
      </c>
      <c r="K559" s="261" t="s">
        <v>19</v>
      </c>
      <c r="L559" s="266"/>
      <c r="M559" s="267" t="s">
        <v>19</v>
      </c>
      <c r="N559" s="268" t="s">
        <v>45</v>
      </c>
      <c r="O559" s="84"/>
      <c r="P559" s="228">
        <f>O559*H559</f>
        <v>0</v>
      </c>
      <c r="Q559" s="228">
        <v>0</v>
      </c>
      <c r="R559" s="228">
        <f>Q559*H559</f>
        <v>0</v>
      </c>
      <c r="S559" s="228">
        <v>0</v>
      </c>
      <c r="T559" s="229">
        <f>S559*H559</f>
        <v>0</v>
      </c>
      <c r="U559" s="38"/>
      <c r="V559" s="38"/>
      <c r="W559" s="38"/>
      <c r="X559" s="38"/>
      <c r="Y559" s="38"/>
      <c r="Z559" s="38"/>
      <c r="AA559" s="38"/>
      <c r="AB559" s="38"/>
      <c r="AC559" s="38"/>
      <c r="AD559" s="38"/>
      <c r="AE559" s="38"/>
      <c r="AR559" s="230" t="s">
        <v>241</v>
      </c>
      <c r="AT559" s="230" t="s">
        <v>199</v>
      </c>
      <c r="AU559" s="230" t="s">
        <v>82</v>
      </c>
      <c r="AY559" s="17" t="s">
        <v>158</v>
      </c>
      <c r="BE559" s="231">
        <f>IF(N559="základní",J559,0)</f>
        <v>0</v>
      </c>
      <c r="BF559" s="231">
        <f>IF(N559="snížená",J559,0)</f>
        <v>0</v>
      </c>
      <c r="BG559" s="231">
        <f>IF(N559="zákl. přenesená",J559,0)</f>
        <v>0</v>
      </c>
      <c r="BH559" s="231">
        <f>IF(N559="sníž. přenesená",J559,0)</f>
        <v>0</v>
      </c>
      <c r="BI559" s="231">
        <f>IF(N559="nulová",J559,0)</f>
        <v>0</v>
      </c>
      <c r="BJ559" s="17" t="s">
        <v>82</v>
      </c>
      <c r="BK559" s="231">
        <f>ROUND(I559*H559,2)</f>
        <v>0</v>
      </c>
      <c r="BL559" s="17" t="s">
        <v>236</v>
      </c>
      <c r="BM559" s="230" t="s">
        <v>934</v>
      </c>
    </row>
    <row r="560" spans="1:47" s="2" customFormat="1" ht="12">
      <c r="A560" s="38"/>
      <c r="B560" s="39"/>
      <c r="C560" s="40"/>
      <c r="D560" s="232" t="s">
        <v>165</v>
      </c>
      <c r="E560" s="40"/>
      <c r="F560" s="233" t="s">
        <v>933</v>
      </c>
      <c r="G560" s="40"/>
      <c r="H560" s="40"/>
      <c r="I560" s="136"/>
      <c r="J560" s="40"/>
      <c r="K560" s="40"/>
      <c r="L560" s="44"/>
      <c r="M560" s="234"/>
      <c r="N560" s="235"/>
      <c r="O560" s="84"/>
      <c r="P560" s="84"/>
      <c r="Q560" s="84"/>
      <c r="R560" s="84"/>
      <c r="S560" s="84"/>
      <c r="T560" s="85"/>
      <c r="U560" s="38"/>
      <c r="V560" s="38"/>
      <c r="W560" s="38"/>
      <c r="X560" s="38"/>
      <c r="Y560" s="38"/>
      <c r="Z560" s="38"/>
      <c r="AA560" s="38"/>
      <c r="AB560" s="38"/>
      <c r="AC560" s="38"/>
      <c r="AD560" s="38"/>
      <c r="AE560" s="38"/>
      <c r="AT560" s="17" t="s">
        <v>165</v>
      </c>
      <c r="AU560" s="17" t="s">
        <v>82</v>
      </c>
    </row>
    <row r="561" spans="1:51" s="13" customFormat="1" ht="12">
      <c r="A561" s="13"/>
      <c r="B561" s="236"/>
      <c r="C561" s="237"/>
      <c r="D561" s="232" t="s">
        <v>166</v>
      </c>
      <c r="E561" s="238" t="s">
        <v>19</v>
      </c>
      <c r="F561" s="239" t="s">
        <v>2131</v>
      </c>
      <c r="G561" s="237"/>
      <c r="H561" s="240">
        <v>1</v>
      </c>
      <c r="I561" s="241"/>
      <c r="J561" s="237"/>
      <c r="K561" s="237"/>
      <c r="L561" s="242"/>
      <c r="M561" s="243"/>
      <c r="N561" s="244"/>
      <c r="O561" s="244"/>
      <c r="P561" s="244"/>
      <c r="Q561" s="244"/>
      <c r="R561" s="244"/>
      <c r="S561" s="244"/>
      <c r="T561" s="245"/>
      <c r="U561" s="13"/>
      <c r="V561" s="13"/>
      <c r="W561" s="13"/>
      <c r="X561" s="13"/>
      <c r="Y561" s="13"/>
      <c r="Z561" s="13"/>
      <c r="AA561" s="13"/>
      <c r="AB561" s="13"/>
      <c r="AC561" s="13"/>
      <c r="AD561" s="13"/>
      <c r="AE561" s="13"/>
      <c r="AT561" s="246" t="s">
        <v>166</v>
      </c>
      <c r="AU561" s="246" t="s">
        <v>82</v>
      </c>
      <c r="AV561" s="13" t="s">
        <v>85</v>
      </c>
      <c r="AW561" s="13" t="s">
        <v>34</v>
      </c>
      <c r="AX561" s="13" t="s">
        <v>82</v>
      </c>
      <c r="AY561" s="246" t="s">
        <v>158</v>
      </c>
    </row>
    <row r="562" spans="1:65" s="2" customFormat="1" ht="16.5" customHeight="1">
      <c r="A562" s="38"/>
      <c r="B562" s="39"/>
      <c r="C562" s="219" t="s">
        <v>961</v>
      </c>
      <c r="D562" s="219" t="s">
        <v>159</v>
      </c>
      <c r="E562" s="220" t="s">
        <v>937</v>
      </c>
      <c r="F562" s="221" t="s">
        <v>938</v>
      </c>
      <c r="G562" s="222" t="s">
        <v>202</v>
      </c>
      <c r="H562" s="223">
        <v>2</v>
      </c>
      <c r="I562" s="224"/>
      <c r="J562" s="225">
        <f>ROUND(I562*H562,2)</f>
        <v>0</v>
      </c>
      <c r="K562" s="221" t="s">
        <v>213</v>
      </c>
      <c r="L562" s="44"/>
      <c r="M562" s="226" t="s">
        <v>19</v>
      </c>
      <c r="N562" s="227" t="s">
        <v>45</v>
      </c>
      <c r="O562" s="84"/>
      <c r="P562" s="228">
        <f>O562*H562</f>
        <v>0</v>
      </c>
      <c r="Q562" s="228">
        <v>0</v>
      </c>
      <c r="R562" s="228">
        <f>Q562*H562</f>
        <v>0</v>
      </c>
      <c r="S562" s="228">
        <v>0</v>
      </c>
      <c r="T562" s="229">
        <f>S562*H562</f>
        <v>0</v>
      </c>
      <c r="U562" s="38"/>
      <c r="V562" s="38"/>
      <c r="W562" s="38"/>
      <c r="X562" s="38"/>
      <c r="Y562" s="38"/>
      <c r="Z562" s="38"/>
      <c r="AA562" s="38"/>
      <c r="AB562" s="38"/>
      <c r="AC562" s="38"/>
      <c r="AD562" s="38"/>
      <c r="AE562" s="38"/>
      <c r="AR562" s="230" t="s">
        <v>236</v>
      </c>
      <c r="AT562" s="230" t="s">
        <v>159</v>
      </c>
      <c r="AU562" s="230" t="s">
        <v>82</v>
      </c>
      <c r="AY562" s="17" t="s">
        <v>158</v>
      </c>
      <c r="BE562" s="231">
        <f>IF(N562="základní",J562,0)</f>
        <v>0</v>
      </c>
      <c r="BF562" s="231">
        <f>IF(N562="snížená",J562,0)</f>
        <v>0</v>
      </c>
      <c r="BG562" s="231">
        <f>IF(N562="zákl. přenesená",J562,0)</f>
        <v>0</v>
      </c>
      <c r="BH562" s="231">
        <f>IF(N562="sníž. přenesená",J562,0)</f>
        <v>0</v>
      </c>
      <c r="BI562" s="231">
        <f>IF(N562="nulová",J562,0)</f>
        <v>0</v>
      </c>
      <c r="BJ562" s="17" t="s">
        <v>82</v>
      </c>
      <c r="BK562" s="231">
        <f>ROUND(I562*H562,2)</f>
        <v>0</v>
      </c>
      <c r="BL562" s="17" t="s">
        <v>236</v>
      </c>
      <c r="BM562" s="230" t="s">
        <v>939</v>
      </c>
    </row>
    <row r="563" spans="1:47" s="2" customFormat="1" ht="12">
      <c r="A563" s="38"/>
      <c r="B563" s="39"/>
      <c r="C563" s="40"/>
      <c r="D563" s="232" t="s">
        <v>165</v>
      </c>
      <c r="E563" s="40"/>
      <c r="F563" s="233" t="s">
        <v>940</v>
      </c>
      <c r="G563" s="40"/>
      <c r="H563" s="40"/>
      <c r="I563" s="136"/>
      <c r="J563" s="40"/>
      <c r="K563" s="40"/>
      <c r="L563" s="44"/>
      <c r="M563" s="234"/>
      <c r="N563" s="235"/>
      <c r="O563" s="84"/>
      <c r="P563" s="84"/>
      <c r="Q563" s="84"/>
      <c r="R563" s="84"/>
      <c r="S563" s="84"/>
      <c r="T563" s="85"/>
      <c r="U563" s="38"/>
      <c r="V563" s="38"/>
      <c r="W563" s="38"/>
      <c r="X563" s="38"/>
      <c r="Y563" s="38"/>
      <c r="Z563" s="38"/>
      <c r="AA563" s="38"/>
      <c r="AB563" s="38"/>
      <c r="AC563" s="38"/>
      <c r="AD563" s="38"/>
      <c r="AE563" s="38"/>
      <c r="AT563" s="17" t="s">
        <v>165</v>
      </c>
      <c r="AU563" s="17" t="s">
        <v>82</v>
      </c>
    </row>
    <row r="564" spans="1:51" s="13" customFormat="1" ht="12">
      <c r="A564" s="13"/>
      <c r="B564" s="236"/>
      <c r="C564" s="237"/>
      <c r="D564" s="232" t="s">
        <v>166</v>
      </c>
      <c r="E564" s="238" t="s">
        <v>19</v>
      </c>
      <c r="F564" s="239" t="s">
        <v>2132</v>
      </c>
      <c r="G564" s="237"/>
      <c r="H564" s="240">
        <v>2</v>
      </c>
      <c r="I564" s="241"/>
      <c r="J564" s="237"/>
      <c r="K564" s="237"/>
      <c r="L564" s="242"/>
      <c r="M564" s="243"/>
      <c r="N564" s="244"/>
      <c r="O564" s="244"/>
      <c r="P564" s="244"/>
      <c r="Q564" s="244"/>
      <c r="R564" s="244"/>
      <c r="S564" s="244"/>
      <c r="T564" s="245"/>
      <c r="U564" s="13"/>
      <c r="V564" s="13"/>
      <c r="W564" s="13"/>
      <c r="X564" s="13"/>
      <c r="Y564" s="13"/>
      <c r="Z564" s="13"/>
      <c r="AA564" s="13"/>
      <c r="AB564" s="13"/>
      <c r="AC564" s="13"/>
      <c r="AD564" s="13"/>
      <c r="AE564" s="13"/>
      <c r="AT564" s="246" t="s">
        <v>166</v>
      </c>
      <c r="AU564" s="246" t="s">
        <v>82</v>
      </c>
      <c r="AV564" s="13" t="s">
        <v>85</v>
      </c>
      <c r="AW564" s="13" t="s">
        <v>34</v>
      </c>
      <c r="AX564" s="13" t="s">
        <v>82</v>
      </c>
      <c r="AY564" s="246" t="s">
        <v>158</v>
      </c>
    </row>
    <row r="565" spans="1:65" s="2" customFormat="1" ht="21.75" customHeight="1">
      <c r="A565" s="38"/>
      <c r="B565" s="39"/>
      <c r="C565" s="219" t="s">
        <v>965</v>
      </c>
      <c r="D565" s="219" t="s">
        <v>159</v>
      </c>
      <c r="E565" s="220" t="s">
        <v>943</v>
      </c>
      <c r="F565" s="221" t="s">
        <v>944</v>
      </c>
      <c r="G565" s="222" t="s">
        <v>202</v>
      </c>
      <c r="H565" s="223">
        <v>1</v>
      </c>
      <c r="I565" s="224"/>
      <c r="J565" s="225">
        <f>ROUND(I565*H565,2)</f>
        <v>0</v>
      </c>
      <c r="K565" s="221" t="s">
        <v>213</v>
      </c>
      <c r="L565" s="44"/>
      <c r="M565" s="226" t="s">
        <v>19</v>
      </c>
      <c r="N565" s="227" t="s">
        <v>45</v>
      </c>
      <c r="O565" s="84"/>
      <c r="P565" s="228">
        <f>O565*H565</f>
        <v>0</v>
      </c>
      <c r="Q565" s="228">
        <v>0</v>
      </c>
      <c r="R565" s="228">
        <f>Q565*H565</f>
        <v>0</v>
      </c>
      <c r="S565" s="228">
        <v>0</v>
      </c>
      <c r="T565" s="229">
        <f>S565*H565</f>
        <v>0</v>
      </c>
      <c r="U565" s="38"/>
      <c r="V565" s="38"/>
      <c r="W565" s="38"/>
      <c r="X565" s="38"/>
      <c r="Y565" s="38"/>
      <c r="Z565" s="38"/>
      <c r="AA565" s="38"/>
      <c r="AB565" s="38"/>
      <c r="AC565" s="38"/>
      <c r="AD565" s="38"/>
      <c r="AE565" s="38"/>
      <c r="AR565" s="230" t="s">
        <v>236</v>
      </c>
      <c r="AT565" s="230" t="s">
        <v>159</v>
      </c>
      <c r="AU565" s="230" t="s">
        <v>82</v>
      </c>
      <c r="AY565" s="17" t="s">
        <v>158</v>
      </c>
      <c r="BE565" s="231">
        <f>IF(N565="základní",J565,0)</f>
        <v>0</v>
      </c>
      <c r="BF565" s="231">
        <f>IF(N565="snížená",J565,0)</f>
        <v>0</v>
      </c>
      <c r="BG565" s="231">
        <f>IF(N565="zákl. přenesená",J565,0)</f>
        <v>0</v>
      </c>
      <c r="BH565" s="231">
        <f>IF(N565="sníž. přenesená",J565,0)</f>
        <v>0</v>
      </c>
      <c r="BI565" s="231">
        <f>IF(N565="nulová",J565,0)</f>
        <v>0</v>
      </c>
      <c r="BJ565" s="17" t="s">
        <v>82</v>
      </c>
      <c r="BK565" s="231">
        <f>ROUND(I565*H565,2)</f>
        <v>0</v>
      </c>
      <c r="BL565" s="17" t="s">
        <v>236</v>
      </c>
      <c r="BM565" s="230" t="s">
        <v>945</v>
      </c>
    </row>
    <row r="566" spans="1:47" s="2" customFormat="1" ht="12">
      <c r="A566" s="38"/>
      <c r="B566" s="39"/>
      <c r="C566" s="40"/>
      <c r="D566" s="232" t="s">
        <v>165</v>
      </c>
      <c r="E566" s="40"/>
      <c r="F566" s="233" t="s">
        <v>944</v>
      </c>
      <c r="G566" s="40"/>
      <c r="H566" s="40"/>
      <c r="I566" s="136"/>
      <c r="J566" s="40"/>
      <c r="K566" s="40"/>
      <c r="L566" s="44"/>
      <c r="M566" s="234"/>
      <c r="N566" s="235"/>
      <c r="O566" s="84"/>
      <c r="P566" s="84"/>
      <c r="Q566" s="84"/>
      <c r="R566" s="84"/>
      <c r="S566" s="84"/>
      <c r="T566" s="85"/>
      <c r="U566" s="38"/>
      <c r="V566" s="38"/>
      <c r="W566" s="38"/>
      <c r="X566" s="38"/>
      <c r="Y566" s="38"/>
      <c r="Z566" s="38"/>
      <c r="AA566" s="38"/>
      <c r="AB566" s="38"/>
      <c r="AC566" s="38"/>
      <c r="AD566" s="38"/>
      <c r="AE566" s="38"/>
      <c r="AT566" s="17" t="s">
        <v>165</v>
      </c>
      <c r="AU566" s="17" t="s">
        <v>82</v>
      </c>
    </row>
    <row r="567" spans="1:51" s="13" customFormat="1" ht="12">
      <c r="A567" s="13"/>
      <c r="B567" s="236"/>
      <c r="C567" s="237"/>
      <c r="D567" s="232" t="s">
        <v>166</v>
      </c>
      <c r="E567" s="238" t="s">
        <v>19</v>
      </c>
      <c r="F567" s="239" t="s">
        <v>2012</v>
      </c>
      <c r="G567" s="237"/>
      <c r="H567" s="240">
        <v>1</v>
      </c>
      <c r="I567" s="241"/>
      <c r="J567" s="237"/>
      <c r="K567" s="237"/>
      <c r="L567" s="242"/>
      <c r="M567" s="243"/>
      <c r="N567" s="244"/>
      <c r="O567" s="244"/>
      <c r="P567" s="244"/>
      <c r="Q567" s="244"/>
      <c r="R567" s="244"/>
      <c r="S567" s="244"/>
      <c r="T567" s="245"/>
      <c r="U567" s="13"/>
      <c r="V567" s="13"/>
      <c r="W567" s="13"/>
      <c r="X567" s="13"/>
      <c r="Y567" s="13"/>
      <c r="Z567" s="13"/>
      <c r="AA567" s="13"/>
      <c r="AB567" s="13"/>
      <c r="AC567" s="13"/>
      <c r="AD567" s="13"/>
      <c r="AE567" s="13"/>
      <c r="AT567" s="246" t="s">
        <v>166</v>
      </c>
      <c r="AU567" s="246" t="s">
        <v>82</v>
      </c>
      <c r="AV567" s="13" t="s">
        <v>85</v>
      </c>
      <c r="AW567" s="13" t="s">
        <v>34</v>
      </c>
      <c r="AX567" s="13" t="s">
        <v>82</v>
      </c>
      <c r="AY567" s="246" t="s">
        <v>158</v>
      </c>
    </row>
    <row r="568" spans="1:65" s="2" customFormat="1" ht="21.75" customHeight="1">
      <c r="A568" s="38"/>
      <c r="B568" s="39"/>
      <c r="C568" s="219" t="s">
        <v>970</v>
      </c>
      <c r="D568" s="219" t="s">
        <v>159</v>
      </c>
      <c r="E568" s="220" t="s">
        <v>948</v>
      </c>
      <c r="F568" s="221" t="s">
        <v>949</v>
      </c>
      <c r="G568" s="222" t="s">
        <v>202</v>
      </c>
      <c r="H568" s="223">
        <v>9</v>
      </c>
      <c r="I568" s="224"/>
      <c r="J568" s="225">
        <f>ROUND(I568*H568,2)</f>
        <v>0</v>
      </c>
      <c r="K568" s="221" t="s">
        <v>213</v>
      </c>
      <c r="L568" s="44"/>
      <c r="M568" s="226" t="s">
        <v>19</v>
      </c>
      <c r="N568" s="227" t="s">
        <v>45</v>
      </c>
      <c r="O568" s="84"/>
      <c r="P568" s="228">
        <f>O568*H568</f>
        <v>0</v>
      </c>
      <c r="Q568" s="228">
        <v>0</v>
      </c>
      <c r="R568" s="228">
        <f>Q568*H568</f>
        <v>0</v>
      </c>
      <c r="S568" s="228">
        <v>0</v>
      </c>
      <c r="T568" s="229">
        <f>S568*H568</f>
        <v>0</v>
      </c>
      <c r="U568" s="38"/>
      <c r="V568" s="38"/>
      <c r="W568" s="38"/>
      <c r="X568" s="38"/>
      <c r="Y568" s="38"/>
      <c r="Z568" s="38"/>
      <c r="AA568" s="38"/>
      <c r="AB568" s="38"/>
      <c r="AC568" s="38"/>
      <c r="AD568" s="38"/>
      <c r="AE568" s="38"/>
      <c r="AR568" s="230" t="s">
        <v>236</v>
      </c>
      <c r="AT568" s="230" t="s">
        <v>159</v>
      </c>
      <c r="AU568" s="230" t="s">
        <v>82</v>
      </c>
      <c r="AY568" s="17" t="s">
        <v>158</v>
      </c>
      <c r="BE568" s="231">
        <f>IF(N568="základní",J568,0)</f>
        <v>0</v>
      </c>
      <c r="BF568" s="231">
        <f>IF(N568="snížená",J568,0)</f>
        <v>0</v>
      </c>
      <c r="BG568" s="231">
        <f>IF(N568="zákl. přenesená",J568,0)</f>
        <v>0</v>
      </c>
      <c r="BH568" s="231">
        <f>IF(N568="sníž. přenesená",J568,0)</f>
        <v>0</v>
      </c>
      <c r="BI568" s="231">
        <f>IF(N568="nulová",J568,0)</f>
        <v>0</v>
      </c>
      <c r="BJ568" s="17" t="s">
        <v>82</v>
      </c>
      <c r="BK568" s="231">
        <f>ROUND(I568*H568,2)</f>
        <v>0</v>
      </c>
      <c r="BL568" s="17" t="s">
        <v>236</v>
      </c>
      <c r="BM568" s="230" t="s">
        <v>950</v>
      </c>
    </row>
    <row r="569" spans="1:47" s="2" customFormat="1" ht="12">
      <c r="A569" s="38"/>
      <c r="B569" s="39"/>
      <c r="C569" s="40"/>
      <c r="D569" s="232" t="s">
        <v>165</v>
      </c>
      <c r="E569" s="40"/>
      <c r="F569" s="233" t="s">
        <v>949</v>
      </c>
      <c r="G569" s="40"/>
      <c r="H569" s="40"/>
      <c r="I569" s="136"/>
      <c r="J569" s="40"/>
      <c r="K569" s="40"/>
      <c r="L569" s="44"/>
      <c r="M569" s="234"/>
      <c r="N569" s="235"/>
      <c r="O569" s="84"/>
      <c r="P569" s="84"/>
      <c r="Q569" s="84"/>
      <c r="R569" s="84"/>
      <c r="S569" s="84"/>
      <c r="T569" s="85"/>
      <c r="U569" s="38"/>
      <c r="V569" s="38"/>
      <c r="W569" s="38"/>
      <c r="X569" s="38"/>
      <c r="Y569" s="38"/>
      <c r="Z569" s="38"/>
      <c r="AA569" s="38"/>
      <c r="AB569" s="38"/>
      <c r="AC569" s="38"/>
      <c r="AD569" s="38"/>
      <c r="AE569" s="38"/>
      <c r="AT569" s="17" t="s">
        <v>165</v>
      </c>
      <c r="AU569" s="17" t="s">
        <v>82</v>
      </c>
    </row>
    <row r="570" spans="1:51" s="13" customFormat="1" ht="12">
      <c r="A570" s="13"/>
      <c r="B570" s="236"/>
      <c r="C570" s="237"/>
      <c r="D570" s="232" t="s">
        <v>166</v>
      </c>
      <c r="E570" s="238" t="s">
        <v>19</v>
      </c>
      <c r="F570" s="239" t="s">
        <v>2133</v>
      </c>
      <c r="G570" s="237"/>
      <c r="H570" s="240">
        <v>9</v>
      </c>
      <c r="I570" s="241"/>
      <c r="J570" s="237"/>
      <c r="K570" s="237"/>
      <c r="L570" s="242"/>
      <c r="M570" s="243"/>
      <c r="N570" s="244"/>
      <c r="O570" s="244"/>
      <c r="P570" s="244"/>
      <c r="Q570" s="244"/>
      <c r="R570" s="244"/>
      <c r="S570" s="244"/>
      <c r="T570" s="245"/>
      <c r="U570" s="13"/>
      <c r="V570" s="13"/>
      <c r="W570" s="13"/>
      <c r="X570" s="13"/>
      <c r="Y570" s="13"/>
      <c r="Z570" s="13"/>
      <c r="AA570" s="13"/>
      <c r="AB570" s="13"/>
      <c r="AC570" s="13"/>
      <c r="AD570" s="13"/>
      <c r="AE570" s="13"/>
      <c r="AT570" s="246" t="s">
        <v>166</v>
      </c>
      <c r="AU570" s="246" t="s">
        <v>82</v>
      </c>
      <c r="AV570" s="13" t="s">
        <v>85</v>
      </c>
      <c r="AW570" s="13" t="s">
        <v>34</v>
      </c>
      <c r="AX570" s="13" t="s">
        <v>82</v>
      </c>
      <c r="AY570" s="246" t="s">
        <v>158</v>
      </c>
    </row>
    <row r="571" spans="1:65" s="2" customFormat="1" ht="21.75" customHeight="1">
      <c r="A571" s="38"/>
      <c r="B571" s="39"/>
      <c r="C571" s="219" t="s">
        <v>974</v>
      </c>
      <c r="D571" s="219" t="s">
        <v>159</v>
      </c>
      <c r="E571" s="220" t="s">
        <v>953</v>
      </c>
      <c r="F571" s="221" t="s">
        <v>954</v>
      </c>
      <c r="G571" s="222" t="s">
        <v>202</v>
      </c>
      <c r="H571" s="223">
        <v>1</v>
      </c>
      <c r="I571" s="224"/>
      <c r="J571" s="225">
        <f>ROUND(I571*H571,2)</f>
        <v>0</v>
      </c>
      <c r="K571" s="221" t="s">
        <v>213</v>
      </c>
      <c r="L571" s="44"/>
      <c r="M571" s="226" t="s">
        <v>19</v>
      </c>
      <c r="N571" s="227" t="s">
        <v>45</v>
      </c>
      <c r="O571" s="84"/>
      <c r="P571" s="228">
        <f>O571*H571</f>
        <v>0</v>
      </c>
      <c r="Q571" s="228">
        <v>0</v>
      </c>
      <c r="R571" s="228">
        <f>Q571*H571</f>
        <v>0</v>
      </c>
      <c r="S571" s="228">
        <v>0</v>
      </c>
      <c r="T571" s="229">
        <f>S571*H571</f>
        <v>0</v>
      </c>
      <c r="U571" s="38"/>
      <c r="V571" s="38"/>
      <c r="W571" s="38"/>
      <c r="X571" s="38"/>
      <c r="Y571" s="38"/>
      <c r="Z571" s="38"/>
      <c r="AA571" s="38"/>
      <c r="AB571" s="38"/>
      <c r="AC571" s="38"/>
      <c r="AD571" s="38"/>
      <c r="AE571" s="38"/>
      <c r="AR571" s="230" t="s">
        <v>236</v>
      </c>
      <c r="AT571" s="230" t="s">
        <v>159</v>
      </c>
      <c r="AU571" s="230" t="s">
        <v>82</v>
      </c>
      <c r="AY571" s="17" t="s">
        <v>158</v>
      </c>
      <c r="BE571" s="231">
        <f>IF(N571="základní",J571,0)</f>
        <v>0</v>
      </c>
      <c r="BF571" s="231">
        <f>IF(N571="snížená",J571,0)</f>
        <v>0</v>
      </c>
      <c r="BG571" s="231">
        <f>IF(N571="zákl. přenesená",J571,0)</f>
        <v>0</v>
      </c>
      <c r="BH571" s="231">
        <f>IF(N571="sníž. přenesená",J571,0)</f>
        <v>0</v>
      </c>
      <c r="BI571" s="231">
        <f>IF(N571="nulová",J571,0)</f>
        <v>0</v>
      </c>
      <c r="BJ571" s="17" t="s">
        <v>82</v>
      </c>
      <c r="BK571" s="231">
        <f>ROUND(I571*H571,2)</f>
        <v>0</v>
      </c>
      <c r="BL571" s="17" t="s">
        <v>236</v>
      </c>
      <c r="BM571" s="230" t="s">
        <v>955</v>
      </c>
    </row>
    <row r="572" spans="1:47" s="2" customFormat="1" ht="12">
      <c r="A572" s="38"/>
      <c r="B572" s="39"/>
      <c r="C572" s="40"/>
      <c r="D572" s="232" t="s">
        <v>165</v>
      </c>
      <c r="E572" s="40"/>
      <c r="F572" s="233" t="s">
        <v>954</v>
      </c>
      <c r="G572" s="40"/>
      <c r="H572" s="40"/>
      <c r="I572" s="136"/>
      <c r="J572" s="40"/>
      <c r="K572" s="40"/>
      <c r="L572" s="44"/>
      <c r="M572" s="234"/>
      <c r="N572" s="235"/>
      <c r="O572" s="84"/>
      <c r="P572" s="84"/>
      <c r="Q572" s="84"/>
      <c r="R572" s="84"/>
      <c r="S572" s="84"/>
      <c r="T572" s="85"/>
      <c r="U572" s="38"/>
      <c r="V572" s="38"/>
      <c r="W572" s="38"/>
      <c r="X572" s="38"/>
      <c r="Y572" s="38"/>
      <c r="Z572" s="38"/>
      <c r="AA572" s="38"/>
      <c r="AB572" s="38"/>
      <c r="AC572" s="38"/>
      <c r="AD572" s="38"/>
      <c r="AE572" s="38"/>
      <c r="AT572" s="17" t="s">
        <v>165</v>
      </c>
      <c r="AU572" s="17" t="s">
        <v>82</v>
      </c>
    </row>
    <row r="573" spans="1:51" s="13" customFormat="1" ht="12">
      <c r="A573" s="13"/>
      <c r="B573" s="236"/>
      <c r="C573" s="237"/>
      <c r="D573" s="232" t="s">
        <v>166</v>
      </c>
      <c r="E573" s="238" t="s">
        <v>19</v>
      </c>
      <c r="F573" s="239" t="s">
        <v>2012</v>
      </c>
      <c r="G573" s="237"/>
      <c r="H573" s="240">
        <v>1</v>
      </c>
      <c r="I573" s="241"/>
      <c r="J573" s="237"/>
      <c r="K573" s="237"/>
      <c r="L573" s="242"/>
      <c r="M573" s="243"/>
      <c r="N573" s="244"/>
      <c r="O573" s="244"/>
      <c r="P573" s="244"/>
      <c r="Q573" s="244"/>
      <c r="R573" s="244"/>
      <c r="S573" s="244"/>
      <c r="T573" s="245"/>
      <c r="U573" s="13"/>
      <c r="V573" s="13"/>
      <c r="W573" s="13"/>
      <c r="X573" s="13"/>
      <c r="Y573" s="13"/>
      <c r="Z573" s="13"/>
      <c r="AA573" s="13"/>
      <c r="AB573" s="13"/>
      <c r="AC573" s="13"/>
      <c r="AD573" s="13"/>
      <c r="AE573" s="13"/>
      <c r="AT573" s="246" t="s">
        <v>166</v>
      </c>
      <c r="AU573" s="246" t="s">
        <v>82</v>
      </c>
      <c r="AV573" s="13" t="s">
        <v>85</v>
      </c>
      <c r="AW573" s="13" t="s">
        <v>34</v>
      </c>
      <c r="AX573" s="13" t="s">
        <v>82</v>
      </c>
      <c r="AY573" s="246" t="s">
        <v>158</v>
      </c>
    </row>
    <row r="574" spans="1:65" s="2" customFormat="1" ht="21.75" customHeight="1">
      <c r="A574" s="38"/>
      <c r="B574" s="39"/>
      <c r="C574" s="219" t="s">
        <v>980</v>
      </c>
      <c r="D574" s="219" t="s">
        <v>159</v>
      </c>
      <c r="E574" s="220" t="s">
        <v>958</v>
      </c>
      <c r="F574" s="221" t="s">
        <v>959</v>
      </c>
      <c r="G574" s="222" t="s">
        <v>202</v>
      </c>
      <c r="H574" s="223">
        <v>1</v>
      </c>
      <c r="I574" s="224"/>
      <c r="J574" s="225">
        <f>ROUND(I574*H574,2)</f>
        <v>0</v>
      </c>
      <c r="K574" s="221" t="s">
        <v>213</v>
      </c>
      <c r="L574" s="44"/>
      <c r="M574" s="226" t="s">
        <v>19</v>
      </c>
      <c r="N574" s="227" t="s">
        <v>45</v>
      </c>
      <c r="O574" s="84"/>
      <c r="P574" s="228">
        <f>O574*H574</f>
        <v>0</v>
      </c>
      <c r="Q574" s="228">
        <v>0</v>
      </c>
      <c r="R574" s="228">
        <f>Q574*H574</f>
        <v>0</v>
      </c>
      <c r="S574" s="228">
        <v>0</v>
      </c>
      <c r="T574" s="229">
        <f>S574*H574</f>
        <v>0</v>
      </c>
      <c r="U574" s="38"/>
      <c r="V574" s="38"/>
      <c r="W574" s="38"/>
      <c r="X574" s="38"/>
      <c r="Y574" s="38"/>
      <c r="Z574" s="38"/>
      <c r="AA574" s="38"/>
      <c r="AB574" s="38"/>
      <c r="AC574" s="38"/>
      <c r="AD574" s="38"/>
      <c r="AE574" s="38"/>
      <c r="AR574" s="230" t="s">
        <v>236</v>
      </c>
      <c r="AT574" s="230" t="s">
        <v>159</v>
      </c>
      <c r="AU574" s="230" t="s">
        <v>82</v>
      </c>
      <c r="AY574" s="17" t="s">
        <v>158</v>
      </c>
      <c r="BE574" s="231">
        <f>IF(N574="základní",J574,0)</f>
        <v>0</v>
      </c>
      <c r="BF574" s="231">
        <f>IF(N574="snížená",J574,0)</f>
        <v>0</v>
      </c>
      <c r="BG574" s="231">
        <f>IF(N574="zákl. přenesená",J574,0)</f>
        <v>0</v>
      </c>
      <c r="BH574" s="231">
        <f>IF(N574="sníž. přenesená",J574,0)</f>
        <v>0</v>
      </c>
      <c r="BI574" s="231">
        <f>IF(N574="nulová",J574,0)</f>
        <v>0</v>
      </c>
      <c r="BJ574" s="17" t="s">
        <v>82</v>
      </c>
      <c r="BK574" s="231">
        <f>ROUND(I574*H574,2)</f>
        <v>0</v>
      </c>
      <c r="BL574" s="17" t="s">
        <v>236</v>
      </c>
      <c r="BM574" s="230" t="s">
        <v>960</v>
      </c>
    </row>
    <row r="575" spans="1:47" s="2" customFormat="1" ht="12">
      <c r="A575" s="38"/>
      <c r="B575" s="39"/>
      <c r="C575" s="40"/>
      <c r="D575" s="232" t="s">
        <v>165</v>
      </c>
      <c r="E575" s="40"/>
      <c r="F575" s="233" t="s">
        <v>959</v>
      </c>
      <c r="G575" s="40"/>
      <c r="H575" s="40"/>
      <c r="I575" s="136"/>
      <c r="J575" s="40"/>
      <c r="K575" s="40"/>
      <c r="L575" s="44"/>
      <c r="M575" s="234"/>
      <c r="N575" s="235"/>
      <c r="O575" s="84"/>
      <c r="P575" s="84"/>
      <c r="Q575" s="84"/>
      <c r="R575" s="84"/>
      <c r="S575" s="84"/>
      <c r="T575" s="85"/>
      <c r="U575" s="38"/>
      <c r="V575" s="38"/>
      <c r="W575" s="38"/>
      <c r="X575" s="38"/>
      <c r="Y575" s="38"/>
      <c r="Z575" s="38"/>
      <c r="AA575" s="38"/>
      <c r="AB575" s="38"/>
      <c r="AC575" s="38"/>
      <c r="AD575" s="38"/>
      <c r="AE575" s="38"/>
      <c r="AT575" s="17" t="s">
        <v>165</v>
      </c>
      <c r="AU575" s="17" t="s">
        <v>82</v>
      </c>
    </row>
    <row r="576" spans="1:51" s="13" customFormat="1" ht="12">
      <c r="A576" s="13"/>
      <c r="B576" s="236"/>
      <c r="C576" s="237"/>
      <c r="D576" s="232" t="s">
        <v>166</v>
      </c>
      <c r="E576" s="238" t="s">
        <v>19</v>
      </c>
      <c r="F576" s="239" t="s">
        <v>2012</v>
      </c>
      <c r="G576" s="237"/>
      <c r="H576" s="240">
        <v>1</v>
      </c>
      <c r="I576" s="241"/>
      <c r="J576" s="237"/>
      <c r="K576" s="237"/>
      <c r="L576" s="242"/>
      <c r="M576" s="243"/>
      <c r="N576" s="244"/>
      <c r="O576" s="244"/>
      <c r="P576" s="244"/>
      <c r="Q576" s="244"/>
      <c r="R576" s="244"/>
      <c r="S576" s="244"/>
      <c r="T576" s="245"/>
      <c r="U576" s="13"/>
      <c r="V576" s="13"/>
      <c r="W576" s="13"/>
      <c r="X576" s="13"/>
      <c r="Y576" s="13"/>
      <c r="Z576" s="13"/>
      <c r="AA576" s="13"/>
      <c r="AB576" s="13"/>
      <c r="AC576" s="13"/>
      <c r="AD576" s="13"/>
      <c r="AE576" s="13"/>
      <c r="AT576" s="246" t="s">
        <v>166</v>
      </c>
      <c r="AU576" s="246" t="s">
        <v>82</v>
      </c>
      <c r="AV576" s="13" t="s">
        <v>85</v>
      </c>
      <c r="AW576" s="13" t="s">
        <v>34</v>
      </c>
      <c r="AX576" s="13" t="s">
        <v>82</v>
      </c>
      <c r="AY576" s="246" t="s">
        <v>158</v>
      </c>
    </row>
    <row r="577" spans="1:65" s="2" customFormat="1" ht="21.75" customHeight="1">
      <c r="A577" s="38"/>
      <c r="B577" s="39"/>
      <c r="C577" s="219" t="s">
        <v>986</v>
      </c>
      <c r="D577" s="219" t="s">
        <v>159</v>
      </c>
      <c r="E577" s="220" t="s">
        <v>962</v>
      </c>
      <c r="F577" s="221" t="s">
        <v>963</v>
      </c>
      <c r="G577" s="222" t="s">
        <v>202</v>
      </c>
      <c r="H577" s="223">
        <v>1</v>
      </c>
      <c r="I577" s="224"/>
      <c r="J577" s="225">
        <f>ROUND(I577*H577,2)</f>
        <v>0</v>
      </c>
      <c r="K577" s="221" t="s">
        <v>19</v>
      </c>
      <c r="L577" s="44"/>
      <c r="M577" s="226" t="s">
        <v>19</v>
      </c>
      <c r="N577" s="227" t="s">
        <v>45</v>
      </c>
      <c r="O577" s="84"/>
      <c r="P577" s="228">
        <f>O577*H577</f>
        <v>0</v>
      </c>
      <c r="Q577" s="228">
        <v>0</v>
      </c>
      <c r="R577" s="228">
        <f>Q577*H577</f>
        <v>0</v>
      </c>
      <c r="S577" s="228">
        <v>0</v>
      </c>
      <c r="T577" s="229">
        <f>S577*H577</f>
        <v>0</v>
      </c>
      <c r="U577" s="38"/>
      <c r="V577" s="38"/>
      <c r="W577" s="38"/>
      <c r="X577" s="38"/>
      <c r="Y577" s="38"/>
      <c r="Z577" s="38"/>
      <c r="AA577" s="38"/>
      <c r="AB577" s="38"/>
      <c r="AC577" s="38"/>
      <c r="AD577" s="38"/>
      <c r="AE577" s="38"/>
      <c r="AR577" s="230" t="s">
        <v>236</v>
      </c>
      <c r="AT577" s="230" t="s">
        <v>159</v>
      </c>
      <c r="AU577" s="230" t="s">
        <v>82</v>
      </c>
      <c r="AY577" s="17" t="s">
        <v>158</v>
      </c>
      <c r="BE577" s="231">
        <f>IF(N577="základní",J577,0)</f>
        <v>0</v>
      </c>
      <c r="BF577" s="231">
        <f>IF(N577="snížená",J577,0)</f>
        <v>0</v>
      </c>
      <c r="BG577" s="231">
        <f>IF(N577="zákl. přenesená",J577,0)</f>
        <v>0</v>
      </c>
      <c r="BH577" s="231">
        <f>IF(N577="sníž. přenesená",J577,0)</f>
        <v>0</v>
      </c>
      <c r="BI577" s="231">
        <f>IF(N577="nulová",J577,0)</f>
        <v>0</v>
      </c>
      <c r="BJ577" s="17" t="s">
        <v>82</v>
      </c>
      <c r="BK577" s="231">
        <f>ROUND(I577*H577,2)</f>
        <v>0</v>
      </c>
      <c r="BL577" s="17" t="s">
        <v>236</v>
      </c>
      <c r="BM577" s="230" t="s">
        <v>964</v>
      </c>
    </row>
    <row r="578" spans="1:47" s="2" customFormat="1" ht="12">
      <c r="A578" s="38"/>
      <c r="B578" s="39"/>
      <c r="C578" s="40"/>
      <c r="D578" s="232" t="s">
        <v>165</v>
      </c>
      <c r="E578" s="40"/>
      <c r="F578" s="233" t="s">
        <v>963</v>
      </c>
      <c r="G578" s="40"/>
      <c r="H578" s="40"/>
      <c r="I578" s="136"/>
      <c r="J578" s="40"/>
      <c r="K578" s="40"/>
      <c r="L578" s="44"/>
      <c r="M578" s="234"/>
      <c r="N578" s="235"/>
      <c r="O578" s="84"/>
      <c r="P578" s="84"/>
      <c r="Q578" s="84"/>
      <c r="R578" s="84"/>
      <c r="S578" s="84"/>
      <c r="T578" s="85"/>
      <c r="U578" s="38"/>
      <c r="V578" s="38"/>
      <c r="W578" s="38"/>
      <c r="X578" s="38"/>
      <c r="Y578" s="38"/>
      <c r="Z578" s="38"/>
      <c r="AA578" s="38"/>
      <c r="AB578" s="38"/>
      <c r="AC578" s="38"/>
      <c r="AD578" s="38"/>
      <c r="AE578" s="38"/>
      <c r="AT578" s="17" t="s">
        <v>165</v>
      </c>
      <c r="AU578" s="17" t="s">
        <v>82</v>
      </c>
    </row>
    <row r="579" spans="1:51" s="13" customFormat="1" ht="12">
      <c r="A579" s="13"/>
      <c r="B579" s="236"/>
      <c r="C579" s="237"/>
      <c r="D579" s="232" t="s">
        <v>166</v>
      </c>
      <c r="E579" s="238" t="s">
        <v>19</v>
      </c>
      <c r="F579" s="239" t="s">
        <v>2012</v>
      </c>
      <c r="G579" s="237"/>
      <c r="H579" s="240">
        <v>1</v>
      </c>
      <c r="I579" s="241"/>
      <c r="J579" s="237"/>
      <c r="K579" s="237"/>
      <c r="L579" s="242"/>
      <c r="M579" s="243"/>
      <c r="N579" s="244"/>
      <c r="O579" s="244"/>
      <c r="P579" s="244"/>
      <c r="Q579" s="244"/>
      <c r="R579" s="244"/>
      <c r="S579" s="244"/>
      <c r="T579" s="245"/>
      <c r="U579" s="13"/>
      <c r="V579" s="13"/>
      <c r="W579" s="13"/>
      <c r="X579" s="13"/>
      <c r="Y579" s="13"/>
      <c r="Z579" s="13"/>
      <c r="AA579" s="13"/>
      <c r="AB579" s="13"/>
      <c r="AC579" s="13"/>
      <c r="AD579" s="13"/>
      <c r="AE579" s="13"/>
      <c r="AT579" s="246" t="s">
        <v>166</v>
      </c>
      <c r="AU579" s="246" t="s">
        <v>82</v>
      </c>
      <c r="AV579" s="13" t="s">
        <v>85</v>
      </c>
      <c r="AW579" s="13" t="s">
        <v>34</v>
      </c>
      <c r="AX579" s="13" t="s">
        <v>82</v>
      </c>
      <c r="AY579" s="246" t="s">
        <v>158</v>
      </c>
    </row>
    <row r="580" spans="1:65" s="2" customFormat="1" ht="21.75" customHeight="1">
      <c r="A580" s="38"/>
      <c r="B580" s="39"/>
      <c r="C580" s="219" t="s">
        <v>993</v>
      </c>
      <c r="D580" s="219" t="s">
        <v>159</v>
      </c>
      <c r="E580" s="220" t="s">
        <v>966</v>
      </c>
      <c r="F580" s="221" t="s">
        <v>967</v>
      </c>
      <c r="G580" s="222" t="s">
        <v>202</v>
      </c>
      <c r="H580" s="223">
        <v>1</v>
      </c>
      <c r="I580" s="224"/>
      <c r="J580" s="225">
        <f>ROUND(I580*H580,2)</f>
        <v>0</v>
      </c>
      <c r="K580" s="221" t="s">
        <v>19</v>
      </c>
      <c r="L580" s="44"/>
      <c r="M580" s="226" t="s">
        <v>19</v>
      </c>
      <c r="N580" s="227" t="s">
        <v>45</v>
      </c>
      <c r="O580" s="84"/>
      <c r="P580" s="228">
        <f>O580*H580</f>
        <v>0</v>
      </c>
      <c r="Q580" s="228">
        <v>0</v>
      </c>
      <c r="R580" s="228">
        <f>Q580*H580</f>
        <v>0</v>
      </c>
      <c r="S580" s="228">
        <v>0</v>
      </c>
      <c r="T580" s="229">
        <f>S580*H580</f>
        <v>0</v>
      </c>
      <c r="U580" s="38"/>
      <c r="V580" s="38"/>
      <c r="W580" s="38"/>
      <c r="X580" s="38"/>
      <c r="Y580" s="38"/>
      <c r="Z580" s="38"/>
      <c r="AA580" s="38"/>
      <c r="AB580" s="38"/>
      <c r="AC580" s="38"/>
      <c r="AD580" s="38"/>
      <c r="AE580" s="38"/>
      <c r="AR580" s="230" t="s">
        <v>236</v>
      </c>
      <c r="AT580" s="230" t="s">
        <v>159</v>
      </c>
      <c r="AU580" s="230" t="s">
        <v>82</v>
      </c>
      <c r="AY580" s="17" t="s">
        <v>158</v>
      </c>
      <c r="BE580" s="231">
        <f>IF(N580="základní",J580,0)</f>
        <v>0</v>
      </c>
      <c r="BF580" s="231">
        <f>IF(N580="snížená",J580,0)</f>
        <v>0</v>
      </c>
      <c r="BG580" s="231">
        <f>IF(N580="zákl. přenesená",J580,0)</f>
        <v>0</v>
      </c>
      <c r="BH580" s="231">
        <f>IF(N580="sníž. přenesená",J580,0)</f>
        <v>0</v>
      </c>
      <c r="BI580" s="231">
        <f>IF(N580="nulová",J580,0)</f>
        <v>0</v>
      </c>
      <c r="BJ580" s="17" t="s">
        <v>82</v>
      </c>
      <c r="BK580" s="231">
        <f>ROUND(I580*H580,2)</f>
        <v>0</v>
      </c>
      <c r="BL580" s="17" t="s">
        <v>236</v>
      </c>
      <c r="BM580" s="230" t="s">
        <v>968</v>
      </c>
    </row>
    <row r="581" spans="1:47" s="2" customFormat="1" ht="12">
      <c r="A581" s="38"/>
      <c r="B581" s="39"/>
      <c r="C581" s="40"/>
      <c r="D581" s="232" t="s">
        <v>165</v>
      </c>
      <c r="E581" s="40"/>
      <c r="F581" s="233" t="s">
        <v>967</v>
      </c>
      <c r="G581" s="40"/>
      <c r="H581" s="40"/>
      <c r="I581" s="136"/>
      <c r="J581" s="40"/>
      <c r="K581" s="40"/>
      <c r="L581" s="44"/>
      <c r="M581" s="234"/>
      <c r="N581" s="235"/>
      <c r="O581" s="84"/>
      <c r="P581" s="84"/>
      <c r="Q581" s="84"/>
      <c r="R581" s="84"/>
      <c r="S581" s="84"/>
      <c r="T581" s="85"/>
      <c r="U581" s="38"/>
      <c r="V581" s="38"/>
      <c r="W581" s="38"/>
      <c r="X581" s="38"/>
      <c r="Y581" s="38"/>
      <c r="Z581" s="38"/>
      <c r="AA581" s="38"/>
      <c r="AB581" s="38"/>
      <c r="AC581" s="38"/>
      <c r="AD581" s="38"/>
      <c r="AE581" s="38"/>
      <c r="AT581" s="17" t="s">
        <v>165</v>
      </c>
      <c r="AU581" s="17" t="s">
        <v>82</v>
      </c>
    </row>
    <row r="582" spans="1:51" s="13" customFormat="1" ht="12">
      <c r="A582" s="13"/>
      <c r="B582" s="236"/>
      <c r="C582" s="237"/>
      <c r="D582" s="232" t="s">
        <v>166</v>
      </c>
      <c r="E582" s="238" t="s">
        <v>19</v>
      </c>
      <c r="F582" s="239" t="s">
        <v>2012</v>
      </c>
      <c r="G582" s="237"/>
      <c r="H582" s="240">
        <v>1</v>
      </c>
      <c r="I582" s="241"/>
      <c r="J582" s="237"/>
      <c r="K582" s="237"/>
      <c r="L582" s="242"/>
      <c r="M582" s="243"/>
      <c r="N582" s="244"/>
      <c r="O582" s="244"/>
      <c r="P582" s="244"/>
      <c r="Q582" s="244"/>
      <c r="R582" s="244"/>
      <c r="S582" s="244"/>
      <c r="T582" s="245"/>
      <c r="U582" s="13"/>
      <c r="V582" s="13"/>
      <c r="W582" s="13"/>
      <c r="X582" s="13"/>
      <c r="Y582" s="13"/>
      <c r="Z582" s="13"/>
      <c r="AA582" s="13"/>
      <c r="AB582" s="13"/>
      <c r="AC582" s="13"/>
      <c r="AD582" s="13"/>
      <c r="AE582" s="13"/>
      <c r="AT582" s="246" t="s">
        <v>166</v>
      </c>
      <c r="AU582" s="246" t="s">
        <v>82</v>
      </c>
      <c r="AV582" s="13" t="s">
        <v>85</v>
      </c>
      <c r="AW582" s="13" t="s">
        <v>34</v>
      </c>
      <c r="AX582" s="13" t="s">
        <v>82</v>
      </c>
      <c r="AY582" s="246" t="s">
        <v>158</v>
      </c>
    </row>
    <row r="583" spans="1:65" s="2" customFormat="1" ht="16.5" customHeight="1">
      <c r="A583" s="38"/>
      <c r="B583" s="39"/>
      <c r="C583" s="219" t="s">
        <v>998</v>
      </c>
      <c r="D583" s="219" t="s">
        <v>159</v>
      </c>
      <c r="E583" s="220" t="s">
        <v>971</v>
      </c>
      <c r="F583" s="221" t="s">
        <v>972</v>
      </c>
      <c r="G583" s="222" t="s">
        <v>202</v>
      </c>
      <c r="H583" s="223">
        <v>1</v>
      </c>
      <c r="I583" s="224"/>
      <c r="J583" s="225">
        <f>ROUND(I583*H583,2)</f>
        <v>0</v>
      </c>
      <c r="K583" s="221" t="s">
        <v>19</v>
      </c>
      <c r="L583" s="44"/>
      <c r="M583" s="226" t="s">
        <v>19</v>
      </c>
      <c r="N583" s="227" t="s">
        <v>45</v>
      </c>
      <c r="O583" s="84"/>
      <c r="P583" s="228">
        <f>O583*H583</f>
        <v>0</v>
      </c>
      <c r="Q583" s="228">
        <v>0</v>
      </c>
      <c r="R583" s="228">
        <f>Q583*H583</f>
        <v>0</v>
      </c>
      <c r="S583" s="228">
        <v>0</v>
      </c>
      <c r="T583" s="229">
        <f>S583*H583</f>
        <v>0</v>
      </c>
      <c r="U583" s="38"/>
      <c r="V583" s="38"/>
      <c r="W583" s="38"/>
      <c r="X583" s="38"/>
      <c r="Y583" s="38"/>
      <c r="Z583" s="38"/>
      <c r="AA583" s="38"/>
      <c r="AB583" s="38"/>
      <c r="AC583" s="38"/>
      <c r="AD583" s="38"/>
      <c r="AE583" s="38"/>
      <c r="AR583" s="230" t="s">
        <v>236</v>
      </c>
      <c r="AT583" s="230" t="s">
        <v>159</v>
      </c>
      <c r="AU583" s="230" t="s">
        <v>82</v>
      </c>
      <c r="AY583" s="17" t="s">
        <v>158</v>
      </c>
      <c r="BE583" s="231">
        <f>IF(N583="základní",J583,0)</f>
        <v>0</v>
      </c>
      <c r="BF583" s="231">
        <f>IF(N583="snížená",J583,0)</f>
        <v>0</v>
      </c>
      <c r="BG583" s="231">
        <f>IF(N583="zákl. přenesená",J583,0)</f>
        <v>0</v>
      </c>
      <c r="BH583" s="231">
        <f>IF(N583="sníž. přenesená",J583,0)</f>
        <v>0</v>
      </c>
      <c r="BI583" s="231">
        <f>IF(N583="nulová",J583,0)</f>
        <v>0</v>
      </c>
      <c r="BJ583" s="17" t="s">
        <v>82</v>
      </c>
      <c r="BK583" s="231">
        <f>ROUND(I583*H583,2)</f>
        <v>0</v>
      </c>
      <c r="BL583" s="17" t="s">
        <v>236</v>
      </c>
      <c r="BM583" s="230" t="s">
        <v>973</v>
      </c>
    </row>
    <row r="584" spans="1:47" s="2" customFormat="1" ht="12">
      <c r="A584" s="38"/>
      <c r="B584" s="39"/>
      <c r="C584" s="40"/>
      <c r="D584" s="232" t="s">
        <v>165</v>
      </c>
      <c r="E584" s="40"/>
      <c r="F584" s="233" t="s">
        <v>972</v>
      </c>
      <c r="G584" s="40"/>
      <c r="H584" s="40"/>
      <c r="I584" s="136"/>
      <c r="J584" s="40"/>
      <c r="K584" s="40"/>
      <c r="L584" s="44"/>
      <c r="M584" s="234"/>
      <c r="N584" s="235"/>
      <c r="O584" s="84"/>
      <c r="P584" s="84"/>
      <c r="Q584" s="84"/>
      <c r="R584" s="84"/>
      <c r="S584" s="84"/>
      <c r="T584" s="85"/>
      <c r="U584" s="38"/>
      <c r="V584" s="38"/>
      <c r="W584" s="38"/>
      <c r="X584" s="38"/>
      <c r="Y584" s="38"/>
      <c r="Z584" s="38"/>
      <c r="AA584" s="38"/>
      <c r="AB584" s="38"/>
      <c r="AC584" s="38"/>
      <c r="AD584" s="38"/>
      <c r="AE584" s="38"/>
      <c r="AT584" s="17" t="s">
        <v>165</v>
      </c>
      <c r="AU584" s="17" t="s">
        <v>82</v>
      </c>
    </row>
    <row r="585" spans="1:51" s="13" customFormat="1" ht="12">
      <c r="A585" s="13"/>
      <c r="B585" s="236"/>
      <c r="C585" s="237"/>
      <c r="D585" s="232" t="s">
        <v>166</v>
      </c>
      <c r="E585" s="238" t="s">
        <v>19</v>
      </c>
      <c r="F585" s="239" t="s">
        <v>2012</v>
      </c>
      <c r="G585" s="237"/>
      <c r="H585" s="240">
        <v>1</v>
      </c>
      <c r="I585" s="241"/>
      <c r="J585" s="237"/>
      <c r="K585" s="237"/>
      <c r="L585" s="242"/>
      <c r="M585" s="243"/>
      <c r="N585" s="244"/>
      <c r="O585" s="244"/>
      <c r="P585" s="244"/>
      <c r="Q585" s="244"/>
      <c r="R585" s="244"/>
      <c r="S585" s="244"/>
      <c r="T585" s="245"/>
      <c r="U585" s="13"/>
      <c r="V585" s="13"/>
      <c r="W585" s="13"/>
      <c r="X585" s="13"/>
      <c r="Y585" s="13"/>
      <c r="Z585" s="13"/>
      <c r="AA585" s="13"/>
      <c r="AB585" s="13"/>
      <c r="AC585" s="13"/>
      <c r="AD585" s="13"/>
      <c r="AE585" s="13"/>
      <c r="AT585" s="246" t="s">
        <v>166</v>
      </c>
      <c r="AU585" s="246" t="s">
        <v>82</v>
      </c>
      <c r="AV585" s="13" t="s">
        <v>85</v>
      </c>
      <c r="AW585" s="13" t="s">
        <v>34</v>
      </c>
      <c r="AX585" s="13" t="s">
        <v>82</v>
      </c>
      <c r="AY585" s="246" t="s">
        <v>158</v>
      </c>
    </row>
    <row r="586" spans="1:65" s="2" customFormat="1" ht="16.5" customHeight="1">
      <c r="A586" s="38"/>
      <c r="B586" s="39"/>
      <c r="C586" s="219" t="s">
        <v>1003</v>
      </c>
      <c r="D586" s="219" t="s">
        <v>159</v>
      </c>
      <c r="E586" s="220" t="s">
        <v>975</v>
      </c>
      <c r="F586" s="221" t="s">
        <v>976</v>
      </c>
      <c r="G586" s="222" t="s">
        <v>977</v>
      </c>
      <c r="H586" s="223">
        <v>1</v>
      </c>
      <c r="I586" s="224"/>
      <c r="J586" s="225">
        <f>ROUND(I586*H586,2)</f>
        <v>0</v>
      </c>
      <c r="K586" s="221" t="s">
        <v>19</v>
      </c>
      <c r="L586" s="44"/>
      <c r="M586" s="226" t="s">
        <v>19</v>
      </c>
      <c r="N586" s="227" t="s">
        <v>45</v>
      </c>
      <c r="O586" s="84"/>
      <c r="P586" s="228">
        <f>O586*H586</f>
        <v>0</v>
      </c>
      <c r="Q586" s="228">
        <v>0</v>
      </c>
      <c r="R586" s="228">
        <f>Q586*H586</f>
        <v>0</v>
      </c>
      <c r="S586" s="228">
        <v>0</v>
      </c>
      <c r="T586" s="229">
        <f>S586*H586</f>
        <v>0</v>
      </c>
      <c r="U586" s="38"/>
      <c r="V586" s="38"/>
      <c r="W586" s="38"/>
      <c r="X586" s="38"/>
      <c r="Y586" s="38"/>
      <c r="Z586" s="38"/>
      <c r="AA586" s="38"/>
      <c r="AB586" s="38"/>
      <c r="AC586" s="38"/>
      <c r="AD586" s="38"/>
      <c r="AE586" s="38"/>
      <c r="AR586" s="230" t="s">
        <v>236</v>
      </c>
      <c r="AT586" s="230" t="s">
        <v>159</v>
      </c>
      <c r="AU586" s="230" t="s">
        <v>82</v>
      </c>
      <c r="AY586" s="17" t="s">
        <v>158</v>
      </c>
      <c r="BE586" s="231">
        <f>IF(N586="základní",J586,0)</f>
        <v>0</v>
      </c>
      <c r="BF586" s="231">
        <f>IF(N586="snížená",J586,0)</f>
        <v>0</v>
      </c>
      <c r="BG586" s="231">
        <f>IF(N586="zákl. přenesená",J586,0)</f>
        <v>0</v>
      </c>
      <c r="BH586" s="231">
        <f>IF(N586="sníž. přenesená",J586,0)</f>
        <v>0</v>
      </c>
      <c r="BI586" s="231">
        <f>IF(N586="nulová",J586,0)</f>
        <v>0</v>
      </c>
      <c r="BJ586" s="17" t="s">
        <v>82</v>
      </c>
      <c r="BK586" s="231">
        <f>ROUND(I586*H586,2)</f>
        <v>0</v>
      </c>
      <c r="BL586" s="17" t="s">
        <v>236</v>
      </c>
      <c r="BM586" s="230" t="s">
        <v>978</v>
      </c>
    </row>
    <row r="587" spans="1:47" s="2" customFormat="1" ht="12">
      <c r="A587" s="38"/>
      <c r="B587" s="39"/>
      <c r="C587" s="40"/>
      <c r="D587" s="232" t="s">
        <v>165</v>
      </c>
      <c r="E587" s="40"/>
      <c r="F587" s="233" t="s">
        <v>979</v>
      </c>
      <c r="G587" s="40"/>
      <c r="H587" s="40"/>
      <c r="I587" s="136"/>
      <c r="J587" s="40"/>
      <c r="K587" s="40"/>
      <c r="L587" s="44"/>
      <c r="M587" s="234"/>
      <c r="N587" s="235"/>
      <c r="O587" s="84"/>
      <c r="P587" s="84"/>
      <c r="Q587" s="84"/>
      <c r="R587" s="84"/>
      <c r="S587" s="84"/>
      <c r="T587" s="85"/>
      <c r="U587" s="38"/>
      <c r="V587" s="38"/>
      <c r="W587" s="38"/>
      <c r="X587" s="38"/>
      <c r="Y587" s="38"/>
      <c r="Z587" s="38"/>
      <c r="AA587" s="38"/>
      <c r="AB587" s="38"/>
      <c r="AC587" s="38"/>
      <c r="AD587" s="38"/>
      <c r="AE587" s="38"/>
      <c r="AT587" s="17" t="s">
        <v>165</v>
      </c>
      <c r="AU587" s="17" t="s">
        <v>82</v>
      </c>
    </row>
    <row r="588" spans="1:65" s="2" customFormat="1" ht="16.5" customHeight="1">
      <c r="A588" s="38"/>
      <c r="B588" s="39"/>
      <c r="C588" s="219" t="s">
        <v>1009</v>
      </c>
      <c r="D588" s="219" t="s">
        <v>159</v>
      </c>
      <c r="E588" s="220" t="s">
        <v>981</v>
      </c>
      <c r="F588" s="221" t="s">
        <v>982</v>
      </c>
      <c r="G588" s="222" t="s">
        <v>977</v>
      </c>
      <c r="H588" s="223">
        <v>1</v>
      </c>
      <c r="I588" s="224"/>
      <c r="J588" s="225">
        <f>ROUND(I588*H588,2)</f>
        <v>0</v>
      </c>
      <c r="K588" s="221" t="s">
        <v>19</v>
      </c>
      <c r="L588" s="44"/>
      <c r="M588" s="226" t="s">
        <v>19</v>
      </c>
      <c r="N588" s="227" t="s">
        <v>45</v>
      </c>
      <c r="O588" s="84"/>
      <c r="P588" s="228">
        <f>O588*H588</f>
        <v>0</v>
      </c>
      <c r="Q588" s="228">
        <v>0</v>
      </c>
      <c r="R588" s="228">
        <f>Q588*H588</f>
        <v>0</v>
      </c>
      <c r="S588" s="228">
        <v>0</v>
      </c>
      <c r="T588" s="229">
        <f>S588*H588</f>
        <v>0</v>
      </c>
      <c r="U588" s="38"/>
      <c r="V588" s="38"/>
      <c r="W588" s="38"/>
      <c r="X588" s="38"/>
      <c r="Y588" s="38"/>
      <c r="Z588" s="38"/>
      <c r="AA588" s="38"/>
      <c r="AB588" s="38"/>
      <c r="AC588" s="38"/>
      <c r="AD588" s="38"/>
      <c r="AE588" s="38"/>
      <c r="AR588" s="230" t="s">
        <v>236</v>
      </c>
      <c r="AT588" s="230" t="s">
        <v>159</v>
      </c>
      <c r="AU588" s="230" t="s">
        <v>82</v>
      </c>
      <c r="AY588" s="17" t="s">
        <v>158</v>
      </c>
      <c r="BE588" s="231">
        <f>IF(N588="základní",J588,0)</f>
        <v>0</v>
      </c>
      <c r="BF588" s="231">
        <f>IF(N588="snížená",J588,0)</f>
        <v>0</v>
      </c>
      <c r="BG588" s="231">
        <f>IF(N588="zákl. přenesená",J588,0)</f>
        <v>0</v>
      </c>
      <c r="BH588" s="231">
        <f>IF(N588="sníž. přenesená",J588,0)</f>
        <v>0</v>
      </c>
      <c r="BI588" s="231">
        <f>IF(N588="nulová",J588,0)</f>
        <v>0</v>
      </c>
      <c r="BJ588" s="17" t="s">
        <v>82</v>
      </c>
      <c r="BK588" s="231">
        <f>ROUND(I588*H588,2)</f>
        <v>0</v>
      </c>
      <c r="BL588" s="17" t="s">
        <v>236</v>
      </c>
      <c r="BM588" s="230" t="s">
        <v>983</v>
      </c>
    </row>
    <row r="589" spans="1:47" s="2" customFormat="1" ht="12">
      <c r="A589" s="38"/>
      <c r="B589" s="39"/>
      <c r="C589" s="40"/>
      <c r="D589" s="232" t="s">
        <v>165</v>
      </c>
      <c r="E589" s="40"/>
      <c r="F589" s="233" t="s">
        <v>984</v>
      </c>
      <c r="G589" s="40"/>
      <c r="H589" s="40"/>
      <c r="I589" s="136"/>
      <c r="J589" s="40"/>
      <c r="K589" s="40"/>
      <c r="L589" s="44"/>
      <c r="M589" s="234"/>
      <c r="N589" s="235"/>
      <c r="O589" s="84"/>
      <c r="P589" s="84"/>
      <c r="Q589" s="84"/>
      <c r="R589" s="84"/>
      <c r="S589" s="84"/>
      <c r="T589" s="85"/>
      <c r="U589" s="38"/>
      <c r="V589" s="38"/>
      <c r="W589" s="38"/>
      <c r="X589" s="38"/>
      <c r="Y589" s="38"/>
      <c r="Z589" s="38"/>
      <c r="AA589" s="38"/>
      <c r="AB589" s="38"/>
      <c r="AC589" s="38"/>
      <c r="AD589" s="38"/>
      <c r="AE589" s="38"/>
      <c r="AT589" s="17" t="s">
        <v>165</v>
      </c>
      <c r="AU589" s="17" t="s">
        <v>82</v>
      </c>
    </row>
    <row r="590" spans="1:63" s="12" customFormat="1" ht="22.8" customHeight="1">
      <c r="A590" s="12"/>
      <c r="B590" s="205"/>
      <c r="C590" s="206"/>
      <c r="D590" s="207" t="s">
        <v>73</v>
      </c>
      <c r="E590" s="269" t="s">
        <v>82</v>
      </c>
      <c r="F590" s="269" t="s">
        <v>985</v>
      </c>
      <c r="G590" s="206"/>
      <c r="H590" s="206"/>
      <c r="I590" s="209"/>
      <c r="J590" s="270">
        <f>BK590</f>
        <v>0</v>
      </c>
      <c r="K590" s="206"/>
      <c r="L590" s="211"/>
      <c r="M590" s="212"/>
      <c r="N590" s="213"/>
      <c r="O590" s="213"/>
      <c r="P590" s="214">
        <f>SUM(P591:P663)</f>
        <v>0</v>
      </c>
      <c r="Q590" s="213"/>
      <c r="R590" s="214">
        <f>SUM(R591:R663)</f>
        <v>31.63835</v>
      </c>
      <c r="S590" s="213"/>
      <c r="T590" s="215">
        <f>SUM(T591:T663)</f>
        <v>21.12</v>
      </c>
      <c r="U590" s="12"/>
      <c r="V590" s="12"/>
      <c r="W590" s="12"/>
      <c r="X590" s="12"/>
      <c r="Y590" s="12"/>
      <c r="Z590" s="12"/>
      <c r="AA590" s="12"/>
      <c r="AB590" s="12"/>
      <c r="AC590" s="12"/>
      <c r="AD590" s="12"/>
      <c r="AE590" s="12"/>
      <c r="AR590" s="216" t="s">
        <v>82</v>
      </c>
      <c r="AT590" s="217" t="s">
        <v>73</v>
      </c>
      <c r="AU590" s="217" t="s">
        <v>82</v>
      </c>
      <c r="AY590" s="216" t="s">
        <v>158</v>
      </c>
      <c r="BK590" s="218">
        <f>SUM(BK591:BK663)</f>
        <v>0</v>
      </c>
    </row>
    <row r="591" spans="1:65" s="2" customFormat="1" ht="21.75" customHeight="1">
      <c r="A591" s="38"/>
      <c r="B591" s="39"/>
      <c r="C591" s="219" t="s">
        <v>1014</v>
      </c>
      <c r="D591" s="219" t="s">
        <v>159</v>
      </c>
      <c r="E591" s="220" t="s">
        <v>987</v>
      </c>
      <c r="F591" s="221" t="s">
        <v>988</v>
      </c>
      <c r="G591" s="222" t="s">
        <v>202</v>
      </c>
      <c r="H591" s="223">
        <v>4</v>
      </c>
      <c r="I591" s="224"/>
      <c r="J591" s="225">
        <f>ROUND(I591*H591,2)</f>
        <v>0</v>
      </c>
      <c r="K591" s="221" t="s">
        <v>213</v>
      </c>
      <c r="L591" s="44"/>
      <c r="M591" s="226" t="s">
        <v>19</v>
      </c>
      <c r="N591" s="227" t="s">
        <v>45</v>
      </c>
      <c r="O591" s="84"/>
      <c r="P591" s="228">
        <f>O591*H591</f>
        <v>0</v>
      </c>
      <c r="Q591" s="228">
        <v>0.00065</v>
      </c>
      <c r="R591" s="228">
        <f>Q591*H591</f>
        <v>0.0026</v>
      </c>
      <c r="S591" s="228">
        <v>0</v>
      </c>
      <c r="T591" s="229">
        <f>S591*H591</f>
        <v>0</v>
      </c>
      <c r="U591" s="38"/>
      <c r="V591" s="38"/>
      <c r="W591" s="38"/>
      <c r="X591" s="38"/>
      <c r="Y591" s="38"/>
      <c r="Z591" s="38"/>
      <c r="AA591" s="38"/>
      <c r="AB591" s="38"/>
      <c r="AC591" s="38"/>
      <c r="AD591" s="38"/>
      <c r="AE591" s="38"/>
      <c r="AR591" s="230" t="s">
        <v>249</v>
      </c>
      <c r="AT591" s="230" t="s">
        <v>159</v>
      </c>
      <c r="AU591" s="230" t="s">
        <v>85</v>
      </c>
      <c r="AY591" s="17" t="s">
        <v>158</v>
      </c>
      <c r="BE591" s="231">
        <f>IF(N591="základní",J591,0)</f>
        <v>0</v>
      </c>
      <c r="BF591" s="231">
        <f>IF(N591="snížená",J591,0)</f>
        <v>0</v>
      </c>
      <c r="BG591" s="231">
        <f>IF(N591="zákl. přenesená",J591,0)</f>
        <v>0</v>
      </c>
      <c r="BH591" s="231">
        <f>IF(N591="sníž. přenesená",J591,0)</f>
        <v>0</v>
      </c>
      <c r="BI591" s="231">
        <f>IF(N591="nulová",J591,0)</f>
        <v>0</v>
      </c>
      <c r="BJ591" s="17" t="s">
        <v>82</v>
      </c>
      <c r="BK591" s="231">
        <f>ROUND(I591*H591,2)</f>
        <v>0</v>
      </c>
      <c r="BL591" s="17" t="s">
        <v>249</v>
      </c>
      <c r="BM591" s="230" t="s">
        <v>989</v>
      </c>
    </row>
    <row r="592" spans="1:47" s="2" customFormat="1" ht="12">
      <c r="A592" s="38"/>
      <c r="B592" s="39"/>
      <c r="C592" s="40"/>
      <c r="D592" s="232" t="s">
        <v>165</v>
      </c>
      <c r="E592" s="40"/>
      <c r="F592" s="233" t="s">
        <v>990</v>
      </c>
      <c r="G592" s="40"/>
      <c r="H592" s="40"/>
      <c r="I592" s="136"/>
      <c r="J592" s="40"/>
      <c r="K592" s="40"/>
      <c r="L592" s="44"/>
      <c r="M592" s="234"/>
      <c r="N592" s="235"/>
      <c r="O592" s="84"/>
      <c r="P592" s="84"/>
      <c r="Q592" s="84"/>
      <c r="R592" s="84"/>
      <c r="S592" s="84"/>
      <c r="T592" s="85"/>
      <c r="U592" s="38"/>
      <c r="V592" s="38"/>
      <c r="W592" s="38"/>
      <c r="X592" s="38"/>
      <c r="Y592" s="38"/>
      <c r="Z592" s="38"/>
      <c r="AA592" s="38"/>
      <c r="AB592" s="38"/>
      <c r="AC592" s="38"/>
      <c r="AD592" s="38"/>
      <c r="AE592" s="38"/>
      <c r="AT592" s="17" t="s">
        <v>165</v>
      </c>
      <c r="AU592" s="17" t="s">
        <v>85</v>
      </c>
    </row>
    <row r="593" spans="1:47" s="2" customFormat="1" ht="12">
      <c r="A593" s="38"/>
      <c r="B593" s="39"/>
      <c r="C593" s="40"/>
      <c r="D593" s="232" t="s">
        <v>216</v>
      </c>
      <c r="E593" s="40"/>
      <c r="F593" s="258" t="s">
        <v>991</v>
      </c>
      <c r="G593" s="40"/>
      <c r="H593" s="40"/>
      <c r="I593" s="136"/>
      <c r="J593" s="40"/>
      <c r="K593" s="40"/>
      <c r="L593" s="44"/>
      <c r="M593" s="234"/>
      <c r="N593" s="235"/>
      <c r="O593" s="84"/>
      <c r="P593" s="84"/>
      <c r="Q593" s="84"/>
      <c r="R593" s="84"/>
      <c r="S593" s="84"/>
      <c r="T593" s="85"/>
      <c r="U593" s="38"/>
      <c r="V593" s="38"/>
      <c r="W593" s="38"/>
      <c r="X593" s="38"/>
      <c r="Y593" s="38"/>
      <c r="Z593" s="38"/>
      <c r="AA593" s="38"/>
      <c r="AB593" s="38"/>
      <c r="AC593" s="38"/>
      <c r="AD593" s="38"/>
      <c r="AE593" s="38"/>
      <c r="AT593" s="17" t="s">
        <v>216</v>
      </c>
      <c r="AU593" s="17" t="s">
        <v>85</v>
      </c>
    </row>
    <row r="594" spans="1:51" s="13" customFormat="1" ht="12">
      <c r="A594" s="13"/>
      <c r="B594" s="236"/>
      <c r="C594" s="237"/>
      <c r="D594" s="232" t="s">
        <v>166</v>
      </c>
      <c r="E594" s="238" t="s">
        <v>19</v>
      </c>
      <c r="F594" s="239" t="s">
        <v>2134</v>
      </c>
      <c r="G594" s="237"/>
      <c r="H594" s="240">
        <v>4</v>
      </c>
      <c r="I594" s="241"/>
      <c r="J594" s="237"/>
      <c r="K594" s="237"/>
      <c r="L594" s="242"/>
      <c r="M594" s="243"/>
      <c r="N594" s="244"/>
      <c r="O594" s="244"/>
      <c r="P594" s="244"/>
      <c r="Q594" s="244"/>
      <c r="R594" s="244"/>
      <c r="S594" s="244"/>
      <c r="T594" s="245"/>
      <c r="U594" s="13"/>
      <c r="V594" s="13"/>
      <c r="W594" s="13"/>
      <c r="X594" s="13"/>
      <c r="Y594" s="13"/>
      <c r="Z594" s="13"/>
      <c r="AA594" s="13"/>
      <c r="AB594" s="13"/>
      <c r="AC594" s="13"/>
      <c r="AD594" s="13"/>
      <c r="AE594" s="13"/>
      <c r="AT594" s="246" t="s">
        <v>166</v>
      </c>
      <c r="AU594" s="246" t="s">
        <v>85</v>
      </c>
      <c r="AV594" s="13" t="s">
        <v>85</v>
      </c>
      <c r="AW594" s="13" t="s">
        <v>34</v>
      </c>
      <c r="AX594" s="13" t="s">
        <v>82</v>
      </c>
      <c r="AY594" s="246" t="s">
        <v>158</v>
      </c>
    </row>
    <row r="595" spans="1:65" s="2" customFormat="1" ht="21.75" customHeight="1">
      <c r="A595" s="38"/>
      <c r="B595" s="39"/>
      <c r="C595" s="219" t="s">
        <v>1019</v>
      </c>
      <c r="D595" s="219" t="s">
        <v>159</v>
      </c>
      <c r="E595" s="220" t="s">
        <v>994</v>
      </c>
      <c r="F595" s="221" t="s">
        <v>995</v>
      </c>
      <c r="G595" s="222" t="s">
        <v>202</v>
      </c>
      <c r="H595" s="223">
        <v>4</v>
      </c>
      <c r="I595" s="224"/>
      <c r="J595" s="225">
        <f>ROUND(I595*H595,2)</f>
        <v>0</v>
      </c>
      <c r="K595" s="221" t="s">
        <v>213</v>
      </c>
      <c r="L595" s="44"/>
      <c r="M595" s="226" t="s">
        <v>19</v>
      </c>
      <c r="N595" s="227" t="s">
        <v>45</v>
      </c>
      <c r="O595" s="84"/>
      <c r="P595" s="228">
        <f>O595*H595</f>
        <v>0</v>
      </c>
      <c r="Q595" s="228">
        <v>0</v>
      </c>
      <c r="R595" s="228">
        <f>Q595*H595</f>
        <v>0</v>
      </c>
      <c r="S595" s="228">
        <v>0</v>
      </c>
      <c r="T595" s="229">
        <f>S595*H595</f>
        <v>0</v>
      </c>
      <c r="U595" s="38"/>
      <c r="V595" s="38"/>
      <c r="W595" s="38"/>
      <c r="X595" s="38"/>
      <c r="Y595" s="38"/>
      <c r="Z595" s="38"/>
      <c r="AA595" s="38"/>
      <c r="AB595" s="38"/>
      <c r="AC595" s="38"/>
      <c r="AD595" s="38"/>
      <c r="AE595" s="38"/>
      <c r="AR595" s="230" t="s">
        <v>249</v>
      </c>
      <c r="AT595" s="230" t="s">
        <v>159</v>
      </c>
      <c r="AU595" s="230" t="s">
        <v>85</v>
      </c>
      <c r="AY595" s="17" t="s">
        <v>158</v>
      </c>
      <c r="BE595" s="231">
        <f>IF(N595="základní",J595,0)</f>
        <v>0</v>
      </c>
      <c r="BF595" s="231">
        <f>IF(N595="snížená",J595,0)</f>
        <v>0</v>
      </c>
      <c r="BG595" s="231">
        <f>IF(N595="zákl. přenesená",J595,0)</f>
        <v>0</v>
      </c>
      <c r="BH595" s="231">
        <f>IF(N595="sníž. přenesená",J595,0)</f>
        <v>0</v>
      </c>
      <c r="BI595" s="231">
        <f>IF(N595="nulová",J595,0)</f>
        <v>0</v>
      </c>
      <c r="BJ595" s="17" t="s">
        <v>82</v>
      </c>
      <c r="BK595" s="231">
        <f>ROUND(I595*H595,2)</f>
        <v>0</v>
      </c>
      <c r="BL595" s="17" t="s">
        <v>249</v>
      </c>
      <c r="BM595" s="230" t="s">
        <v>996</v>
      </c>
    </row>
    <row r="596" spans="1:47" s="2" customFormat="1" ht="12">
      <c r="A596" s="38"/>
      <c r="B596" s="39"/>
      <c r="C596" s="40"/>
      <c r="D596" s="232" t="s">
        <v>165</v>
      </c>
      <c r="E596" s="40"/>
      <c r="F596" s="233" t="s">
        <v>997</v>
      </c>
      <c r="G596" s="40"/>
      <c r="H596" s="40"/>
      <c r="I596" s="136"/>
      <c r="J596" s="40"/>
      <c r="K596" s="40"/>
      <c r="L596" s="44"/>
      <c r="M596" s="234"/>
      <c r="N596" s="235"/>
      <c r="O596" s="84"/>
      <c r="P596" s="84"/>
      <c r="Q596" s="84"/>
      <c r="R596" s="84"/>
      <c r="S596" s="84"/>
      <c r="T596" s="85"/>
      <c r="U596" s="38"/>
      <c r="V596" s="38"/>
      <c r="W596" s="38"/>
      <c r="X596" s="38"/>
      <c r="Y596" s="38"/>
      <c r="Z596" s="38"/>
      <c r="AA596" s="38"/>
      <c r="AB596" s="38"/>
      <c r="AC596" s="38"/>
      <c r="AD596" s="38"/>
      <c r="AE596" s="38"/>
      <c r="AT596" s="17" t="s">
        <v>165</v>
      </c>
      <c r="AU596" s="17" t="s">
        <v>85</v>
      </c>
    </row>
    <row r="597" spans="1:47" s="2" customFormat="1" ht="12">
      <c r="A597" s="38"/>
      <c r="B597" s="39"/>
      <c r="C597" s="40"/>
      <c r="D597" s="232" t="s">
        <v>216</v>
      </c>
      <c r="E597" s="40"/>
      <c r="F597" s="258" t="s">
        <v>991</v>
      </c>
      <c r="G597" s="40"/>
      <c r="H597" s="40"/>
      <c r="I597" s="136"/>
      <c r="J597" s="40"/>
      <c r="K597" s="40"/>
      <c r="L597" s="44"/>
      <c r="M597" s="234"/>
      <c r="N597" s="235"/>
      <c r="O597" s="84"/>
      <c r="P597" s="84"/>
      <c r="Q597" s="84"/>
      <c r="R597" s="84"/>
      <c r="S597" s="84"/>
      <c r="T597" s="85"/>
      <c r="U597" s="38"/>
      <c r="V597" s="38"/>
      <c r="W597" s="38"/>
      <c r="X597" s="38"/>
      <c r="Y597" s="38"/>
      <c r="Z597" s="38"/>
      <c r="AA597" s="38"/>
      <c r="AB597" s="38"/>
      <c r="AC597" s="38"/>
      <c r="AD597" s="38"/>
      <c r="AE597" s="38"/>
      <c r="AT597" s="17" t="s">
        <v>216</v>
      </c>
      <c r="AU597" s="17" t="s">
        <v>85</v>
      </c>
    </row>
    <row r="598" spans="1:51" s="13" customFormat="1" ht="12">
      <c r="A598" s="13"/>
      <c r="B598" s="236"/>
      <c r="C598" s="237"/>
      <c r="D598" s="232" t="s">
        <v>166</v>
      </c>
      <c r="E598" s="238" t="s">
        <v>19</v>
      </c>
      <c r="F598" s="239" t="s">
        <v>2134</v>
      </c>
      <c r="G598" s="237"/>
      <c r="H598" s="240">
        <v>4</v>
      </c>
      <c r="I598" s="241"/>
      <c r="J598" s="237"/>
      <c r="K598" s="237"/>
      <c r="L598" s="242"/>
      <c r="M598" s="243"/>
      <c r="N598" s="244"/>
      <c r="O598" s="244"/>
      <c r="P598" s="244"/>
      <c r="Q598" s="244"/>
      <c r="R598" s="244"/>
      <c r="S598" s="244"/>
      <c r="T598" s="245"/>
      <c r="U598" s="13"/>
      <c r="V598" s="13"/>
      <c r="W598" s="13"/>
      <c r="X598" s="13"/>
      <c r="Y598" s="13"/>
      <c r="Z598" s="13"/>
      <c r="AA598" s="13"/>
      <c r="AB598" s="13"/>
      <c r="AC598" s="13"/>
      <c r="AD598" s="13"/>
      <c r="AE598" s="13"/>
      <c r="AT598" s="246" t="s">
        <v>166</v>
      </c>
      <c r="AU598" s="246" t="s">
        <v>85</v>
      </c>
      <c r="AV598" s="13" t="s">
        <v>85</v>
      </c>
      <c r="AW598" s="13" t="s">
        <v>34</v>
      </c>
      <c r="AX598" s="13" t="s">
        <v>82</v>
      </c>
      <c r="AY598" s="246" t="s">
        <v>158</v>
      </c>
    </row>
    <row r="599" spans="1:65" s="2" customFormat="1" ht="21.75" customHeight="1">
      <c r="A599" s="38"/>
      <c r="B599" s="39"/>
      <c r="C599" s="259" t="s">
        <v>1024</v>
      </c>
      <c r="D599" s="259" t="s">
        <v>199</v>
      </c>
      <c r="E599" s="260" t="s">
        <v>999</v>
      </c>
      <c r="F599" s="261" t="s">
        <v>1000</v>
      </c>
      <c r="G599" s="262" t="s">
        <v>202</v>
      </c>
      <c r="H599" s="263">
        <v>28</v>
      </c>
      <c r="I599" s="264"/>
      <c r="J599" s="265">
        <f>ROUND(I599*H599,2)</f>
        <v>0</v>
      </c>
      <c r="K599" s="261" t="s">
        <v>213</v>
      </c>
      <c r="L599" s="266"/>
      <c r="M599" s="267" t="s">
        <v>19</v>
      </c>
      <c r="N599" s="268" t="s">
        <v>45</v>
      </c>
      <c r="O599" s="84"/>
      <c r="P599" s="228">
        <f>O599*H599</f>
        <v>0</v>
      </c>
      <c r="Q599" s="228">
        <v>0</v>
      </c>
      <c r="R599" s="228">
        <f>Q599*H599</f>
        <v>0</v>
      </c>
      <c r="S599" s="228">
        <v>0</v>
      </c>
      <c r="T599" s="229">
        <f>S599*H599</f>
        <v>0</v>
      </c>
      <c r="U599" s="38"/>
      <c r="V599" s="38"/>
      <c r="W599" s="38"/>
      <c r="X599" s="38"/>
      <c r="Y599" s="38"/>
      <c r="Z599" s="38"/>
      <c r="AA599" s="38"/>
      <c r="AB599" s="38"/>
      <c r="AC599" s="38"/>
      <c r="AD599" s="38"/>
      <c r="AE599" s="38"/>
      <c r="AR599" s="230" t="s">
        <v>249</v>
      </c>
      <c r="AT599" s="230" t="s">
        <v>199</v>
      </c>
      <c r="AU599" s="230" t="s">
        <v>85</v>
      </c>
      <c r="AY599" s="17" t="s">
        <v>158</v>
      </c>
      <c r="BE599" s="231">
        <f>IF(N599="základní",J599,0)</f>
        <v>0</v>
      </c>
      <c r="BF599" s="231">
        <f>IF(N599="snížená",J599,0)</f>
        <v>0</v>
      </c>
      <c r="BG599" s="231">
        <f>IF(N599="zákl. přenesená",J599,0)</f>
        <v>0</v>
      </c>
      <c r="BH599" s="231">
        <f>IF(N599="sníž. přenesená",J599,0)</f>
        <v>0</v>
      </c>
      <c r="BI599" s="231">
        <f>IF(N599="nulová",J599,0)</f>
        <v>0</v>
      </c>
      <c r="BJ599" s="17" t="s">
        <v>82</v>
      </c>
      <c r="BK599" s="231">
        <f>ROUND(I599*H599,2)</f>
        <v>0</v>
      </c>
      <c r="BL599" s="17" t="s">
        <v>249</v>
      </c>
      <c r="BM599" s="230" t="s">
        <v>1001</v>
      </c>
    </row>
    <row r="600" spans="1:47" s="2" customFormat="1" ht="12">
      <c r="A600" s="38"/>
      <c r="B600" s="39"/>
      <c r="C600" s="40"/>
      <c r="D600" s="232" t="s">
        <v>165</v>
      </c>
      <c r="E600" s="40"/>
      <c r="F600" s="233" t="s">
        <v>1000</v>
      </c>
      <c r="G600" s="40"/>
      <c r="H600" s="40"/>
      <c r="I600" s="136"/>
      <c r="J600" s="40"/>
      <c r="K600" s="40"/>
      <c r="L600" s="44"/>
      <c r="M600" s="234"/>
      <c r="N600" s="235"/>
      <c r="O600" s="84"/>
      <c r="P600" s="84"/>
      <c r="Q600" s="84"/>
      <c r="R600" s="84"/>
      <c r="S600" s="84"/>
      <c r="T600" s="85"/>
      <c r="U600" s="38"/>
      <c r="V600" s="38"/>
      <c r="W600" s="38"/>
      <c r="X600" s="38"/>
      <c r="Y600" s="38"/>
      <c r="Z600" s="38"/>
      <c r="AA600" s="38"/>
      <c r="AB600" s="38"/>
      <c r="AC600" s="38"/>
      <c r="AD600" s="38"/>
      <c r="AE600" s="38"/>
      <c r="AT600" s="17" t="s">
        <v>165</v>
      </c>
      <c r="AU600" s="17" t="s">
        <v>85</v>
      </c>
    </row>
    <row r="601" spans="1:51" s="13" customFormat="1" ht="12">
      <c r="A601" s="13"/>
      <c r="B601" s="236"/>
      <c r="C601" s="237"/>
      <c r="D601" s="232" t="s">
        <v>166</v>
      </c>
      <c r="E601" s="238" t="s">
        <v>19</v>
      </c>
      <c r="F601" s="239" t="s">
        <v>2135</v>
      </c>
      <c r="G601" s="237"/>
      <c r="H601" s="240">
        <v>28</v>
      </c>
      <c r="I601" s="241"/>
      <c r="J601" s="237"/>
      <c r="K601" s="237"/>
      <c r="L601" s="242"/>
      <c r="M601" s="243"/>
      <c r="N601" s="244"/>
      <c r="O601" s="244"/>
      <c r="P601" s="244"/>
      <c r="Q601" s="244"/>
      <c r="R601" s="244"/>
      <c r="S601" s="244"/>
      <c r="T601" s="245"/>
      <c r="U601" s="13"/>
      <c r="V601" s="13"/>
      <c r="W601" s="13"/>
      <c r="X601" s="13"/>
      <c r="Y601" s="13"/>
      <c r="Z601" s="13"/>
      <c r="AA601" s="13"/>
      <c r="AB601" s="13"/>
      <c r="AC601" s="13"/>
      <c r="AD601" s="13"/>
      <c r="AE601" s="13"/>
      <c r="AT601" s="246" t="s">
        <v>166</v>
      </c>
      <c r="AU601" s="246" t="s">
        <v>85</v>
      </c>
      <c r="AV601" s="13" t="s">
        <v>85</v>
      </c>
      <c r="AW601" s="13" t="s">
        <v>34</v>
      </c>
      <c r="AX601" s="13" t="s">
        <v>82</v>
      </c>
      <c r="AY601" s="246" t="s">
        <v>158</v>
      </c>
    </row>
    <row r="602" spans="1:65" s="2" customFormat="1" ht="21.75" customHeight="1">
      <c r="A602" s="38"/>
      <c r="B602" s="39"/>
      <c r="C602" s="219" t="s">
        <v>1032</v>
      </c>
      <c r="D602" s="219" t="s">
        <v>159</v>
      </c>
      <c r="E602" s="220" t="s">
        <v>1004</v>
      </c>
      <c r="F602" s="221" t="s">
        <v>1005</v>
      </c>
      <c r="G602" s="222" t="s">
        <v>162</v>
      </c>
      <c r="H602" s="223">
        <v>175</v>
      </c>
      <c r="I602" s="224"/>
      <c r="J602" s="225">
        <f>ROUND(I602*H602,2)</f>
        <v>0</v>
      </c>
      <c r="K602" s="221" t="s">
        <v>213</v>
      </c>
      <c r="L602" s="44"/>
      <c r="M602" s="226" t="s">
        <v>19</v>
      </c>
      <c r="N602" s="227" t="s">
        <v>45</v>
      </c>
      <c r="O602" s="84"/>
      <c r="P602" s="228">
        <f>O602*H602</f>
        <v>0</v>
      </c>
      <c r="Q602" s="228">
        <v>0.00015</v>
      </c>
      <c r="R602" s="228">
        <f>Q602*H602</f>
        <v>0.02625</v>
      </c>
      <c r="S602" s="228">
        <v>0</v>
      </c>
      <c r="T602" s="229">
        <f>S602*H602</f>
        <v>0</v>
      </c>
      <c r="U602" s="38"/>
      <c r="V602" s="38"/>
      <c r="W602" s="38"/>
      <c r="X602" s="38"/>
      <c r="Y602" s="38"/>
      <c r="Z602" s="38"/>
      <c r="AA602" s="38"/>
      <c r="AB602" s="38"/>
      <c r="AC602" s="38"/>
      <c r="AD602" s="38"/>
      <c r="AE602" s="38"/>
      <c r="AR602" s="230" t="s">
        <v>195</v>
      </c>
      <c r="AT602" s="230" t="s">
        <v>159</v>
      </c>
      <c r="AU602" s="230" t="s">
        <v>85</v>
      </c>
      <c r="AY602" s="17" t="s">
        <v>158</v>
      </c>
      <c r="BE602" s="231">
        <f>IF(N602="základní",J602,0)</f>
        <v>0</v>
      </c>
      <c r="BF602" s="231">
        <f>IF(N602="snížená",J602,0)</f>
        <v>0</v>
      </c>
      <c r="BG602" s="231">
        <f>IF(N602="zákl. přenesená",J602,0)</f>
        <v>0</v>
      </c>
      <c r="BH602" s="231">
        <f>IF(N602="sníž. přenesená",J602,0)</f>
        <v>0</v>
      </c>
      <c r="BI602" s="231">
        <f>IF(N602="nulová",J602,0)</f>
        <v>0</v>
      </c>
      <c r="BJ602" s="17" t="s">
        <v>82</v>
      </c>
      <c r="BK602" s="231">
        <f>ROUND(I602*H602,2)</f>
        <v>0</v>
      </c>
      <c r="BL602" s="17" t="s">
        <v>195</v>
      </c>
      <c r="BM602" s="230" t="s">
        <v>1006</v>
      </c>
    </row>
    <row r="603" spans="1:47" s="2" customFormat="1" ht="12">
      <c r="A603" s="38"/>
      <c r="B603" s="39"/>
      <c r="C603" s="40"/>
      <c r="D603" s="232" t="s">
        <v>165</v>
      </c>
      <c r="E603" s="40"/>
      <c r="F603" s="233" t="s">
        <v>1007</v>
      </c>
      <c r="G603" s="40"/>
      <c r="H603" s="40"/>
      <c r="I603" s="136"/>
      <c r="J603" s="40"/>
      <c r="K603" s="40"/>
      <c r="L603" s="44"/>
      <c r="M603" s="234"/>
      <c r="N603" s="235"/>
      <c r="O603" s="84"/>
      <c r="P603" s="84"/>
      <c r="Q603" s="84"/>
      <c r="R603" s="84"/>
      <c r="S603" s="84"/>
      <c r="T603" s="85"/>
      <c r="U603" s="38"/>
      <c r="V603" s="38"/>
      <c r="W603" s="38"/>
      <c r="X603" s="38"/>
      <c r="Y603" s="38"/>
      <c r="Z603" s="38"/>
      <c r="AA603" s="38"/>
      <c r="AB603" s="38"/>
      <c r="AC603" s="38"/>
      <c r="AD603" s="38"/>
      <c r="AE603" s="38"/>
      <c r="AT603" s="17" t="s">
        <v>165</v>
      </c>
      <c r="AU603" s="17" t="s">
        <v>85</v>
      </c>
    </row>
    <row r="604" spans="1:47" s="2" customFormat="1" ht="12">
      <c r="A604" s="38"/>
      <c r="B604" s="39"/>
      <c r="C604" s="40"/>
      <c r="D604" s="232" t="s">
        <v>216</v>
      </c>
      <c r="E604" s="40"/>
      <c r="F604" s="258" t="s">
        <v>991</v>
      </c>
      <c r="G604" s="40"/>
      <c r="H604" s="40"/>
      <c r="I604" s="136"/>
      <c r="J604" s="40"/>
      <c r="K604" s="40"/>
      <c r="L604" s="44"/>
      <c r="M604" s="234"/>
      <c r="N604" s="235"/>
      <c r="O604" s="84"/>
      <c r="P604" s="84"/>
      <c r="Q604" s="84"/>
      <c r="R604" s="84"/>
      <c r="S604" s="84"/>
      <c r="T604" s="85"/>
      <c r="U604" s="38"/>
      <c r="V604" s="38"/>
      <c r="W604" s="38"/>
      <c r="X604" s="38"/>
      <c r="Y604" s="38"/>
      <c r="Z604" s="38"/>
      <c r="AA604" s="38"/>
      <c r="AB604" s="38"/>
      <c r="AC604" s="38"/>
      <c r="AD604" s="38"/>
      <c r="AE604" s="38"/>
      <c r="AT604" s="17" t="s">
        <v>216</v>
      </c>
      <c r="AU604" s="17" t="s">
        <v>85</v>
      </c>
    </row>
    <row r="605" spans="1:51" s="13" customFormat="1" ht="12">
      <c r="A605" s="13"/>
      <c r="B605" s="236"/>
      <c r="C605" s="237"/>
      <c r="D605" s="232" t="s">
        <v>166</v>
      </c>
      <c r="E605" s="238" t="s">
        <v>19</v>
      </c>
      <c r="F605" s="239" t="s">
        <v>2136</v>
      </c>
      <c r="G605" s="237"/>
      <c r="H605" s="240">
        <v>175</v>
      </c>
      <c r="I605" s="241"/>
      <c r="J605" s="237"/>
      <c r="K605" s="237"/>
      <c r="L605" s="242"/>
      <c r="M605" s="243"/>
      <c r="N605" s="244"/>
      <c r="O605" s="244"/>
      <c r="P605" s="244"/>
      <c r="Q605" s="244"/>
      <c r="R605" s="244"/>
      <c r="S605" s="244"/>
      <c r="T605" s="245"/>
      <c r="U605" s="13"/>
      <c r="V605" s="13"/>
      <c r="W605" s="13"/>
      <c r="X605" s="13"/>
      <c r="Y605" s="13"/>
      <c r="Z605" s="13"/>
      <c r="AA605" s="13"/>
      <c r="AB605" s="13"/>
      <c r="AC605" s="13"/>
      <c r="AD605" s="13"/>
      <c r="AE605" s="13"/>
      <c r="AT605" s="246" t="s">
        <v>166</v>
      </c>
      <c r="AU605" s="246" t="s">
        <v>85</v>
      </c>
      <c r="AV605" s="13" t="s">
        <v>85</v>
      </c>
      <c r="AW605" s="13" t="s">
        <v>34</v>
      </c>
      <c r="AX605" s="13" t="s">
        <v>82</v>
      </c>
      <c r="AY605" s="246" t="s">
        <v>158</v>
      </c>
    </row>
    <row r="606" spans="1:65" s="2" customFormat="1" ht="21.75" customHeight="1">
      <c r="A606" s="38"/>
      <c r="B606" s="39"/>
      <c r="C606" s="219" t="s">
        <v>1042</v>
      </c>
      <c r="D606" s="219" t="s">
        <v>159</v>
      </c>
      <c r="E606" s="220" t="s">
        <v>1010</v>
      </c>
      <c r="F606" s="221" t="s">
        <v>1011</v>
      </c>
      <c r="G606" s="222" t="s">
        <v>162</v>
      </c>
      <c r="H606" s="223">
        <v>175</v>
      </c>
      <c r="I606" s="224"/>
      <c r="J606" s="225">
        <f>ROUND(I606*H606,2)</f>
        <v>0</v>
      </c>
      <c r="K606" s="221" t="s">
        <v>213</v>
      </c>
      <c r="L606" s="44"/>
      <c r="M606" s="226" t="s">
        <v>19</v>
      </c>
      <c r="N606" s="227" t="s">
        <v>45</v>
      </c>
      <c r="O606" s="84"/>
      <c r="P606" s="228">
        <f>O606*H606</f>
        <v>0</v>
      </c>
      <c r="Q606" s="228">
        <v>0</v>
      </c>
      <c r="R606" s="228">
        <f>Q606*H606</f>
        <v>0</v>
      </c>
      <c r="S606" s="228">
        <v>0</v>
      </c>
      <c r="T606" s="229">
        <f>S606*H606</f>
        <v>0</v>
      </c>
      <c r="U606" s="38"/>
      <c r="V606" s="38"/>
      <c r="W606" s="38"/>
      <c r="X606" s="38"/>
      <c r="Y606" s="38"/>
      <c r="Z606" s="38"/>
      <c r="AA606" s="38"/>
      <c r="AB606" s="38"/>
      <c r="AC606" s="38"/>
      <c r="AD606" s="38"/>
      <c r="AE606" s="38"/>
      <c r="AR606" s="230" t="s">
        <v>249</v>
      </c>
      <c r="AT606" s="230" t="s">
        <v>159</v>
      </c>
      <c r="AU606" s="230" t="s">
        <v>85</v>
      </c>
      <c r="AY606" s="17" t="s">
        <v>158</v>
      </c>
      <c r="BE606" s="231">
        <f>IF(N606="základní",J606,0)</f>
        <v>0</v>
      </c>
      <c r="BF606" s="231">
        <f>IF(N606="snížená",J606,0)</f>
        <v>0</v>
      </c>
      <c r="BG606" s="231">
        <f>IF(N606="zákl. přenesená",J606,0)</f>
        <v>0</v>
      </c>
      <c r="BH606" s="231">
        <f>IF(N606="sníž. přenesená",J606,0)</f>
        <v>0</v>
      </c>
      <c r="BI606" s="231">
        <f>IF(N606="nulová",J606,0)</f>
        <v>0</v>
      </c>
      <c r="BJ606" s="17" t="s">
        <v>82</v>
      </c>
      <c r="BK606" s="231">
        <f>ROUND(I606*H606,2)</f>
        <v>0</v>
      </c>
      <c r="BL606" s="17" t="s">
        <v>249</v>
      </c>
      <c r="BM606" s="230" t="s">
        <v>1012</v>
      </c>
    </row>
    <row r="607" spans="1:47" s="2" customFormat="1" ht="12">
      <c r="A607" s="38"/>
      <c r="B607" s="39"/>
      <c r="C607" s="40"/>
      <c r="D607" s="232" t="s">
        <v>165</v>
      </c>
      <c r="E607" s="40"/>
      <c r="F607" s="233" t="s">
        <v>1013</v>
      </c>
      <c r="G607" s="40"/>
      <c r="H607" s="40"/>
      <c r="I607" s="136"/>
      <c r="J607" s="40"/>
      <c r="K607" s="40"/>
      <c r="L607" s="44"/>
      <c r="M607" s="234"/>
      <c r="N607" s="235"/>
      <c r="O607" s="84"/>
      <c r="P607" s="84"/>
      <c r="Q607" s="84"/>
      <c r="R607" s="84"/>
      <c r="S607" s="84"/>
      <c r="T607" s="85"/>
      <c r="U607" s="38"/>
      <c r="V607" s="38"/>
      <c r="W607" s="38"/>
      <c r="X607" s="38"/>
      <c r="Y607" s="38"/>
      <c r="Z607" s="38"/>
      <c r="AA607" s="38"/>
      <c r="AB607" s="38"/>
      <c r="AC607" s="38"/>
      <c r="AD607" s="38"/>
      <c r="AE607" s="38"/>
      <c r="AT607" s="17" t="s">
        <v>165</v>
      </c>
      <c r="AU607" s="17" t="s">
        <v>85</v>
      </c>
    </row>
    <row r="608" spans="1:47" s="2" customFormat="1" ht="12">
      <c r="A608" s="38"/>
      <c r="B608" s="39"/>
      <c r="C608" s="40"/>
      <c r="D608" s="232" t="s">
        <v>216</v>
      </c>
      <c r="E608" s="40"/>
      <c r="F608" s="258" t="s">
        <v>991</v>
      </c>
      <c r="G608" s="40"/>
      <c r="H608" s="40"/>
      <c r="I608" s="136"/>
      <c r="J608" s="40"/>
      <c r="K608" s="40"/>
      <c r="L608" s="44"/>
      <c r="M608" s="234"/>
      <c r="N608" s="235"/>
      <c r="O608" s="84"/>
      <c r="P608" s="84"/>
      <c r="Q608" s="84"/>
      <c r="R608" s="84"/>
      <c r="S608" s="84"/>
      <c r="T608" s="85"/>
      <c r="U608" s="38"/>
      <c r="V608" s="38"/>
      <c r="W608" s="38"/>
      <c r="X608" s="38"/>
      <c r="Y608" s="38"/>
      <c r="Z608" s="38"/>
      <c r="AA608" s="38"/>
      <c r="AB608" s="38"/>
      <c r="AC608" s="38"/>
      <c r="AD608" s="38"/>
      <c r="AE608" s="38"/>
      <c r="AT608" s="17" t="s">
        <v>216</v>
      </c>
      <c r="AU608" s="17" t="s">
        <v>85</v>
      </c>
    </row>
    <row r="609" spans="1:51" s="13" customFormat="1" ht="12">
      <c r="A609" s="13"/>
      <c r="B609" s="236"/>
      <c r="C609" s="237"/>
      <c r="D609" s="232" t="s">
        <v>166</v>
      </c>
      <c r="E609" s="238" t="s">
        <v>19</v>
      </c>
      <c r="F609" s="239" t="s">
        <v>2136</v>
      </c>
      <c r="G609" s="237"/>
      <c r="H609" s="240">
        <v>175</v>
      </c>
      <c r="I609" s="241"/>
      <c r="J609" s="237"/>
      <c r="K609" s="237"/>
      <c r="L609" s="242"/>
      <c r="M609" s="243"/>
      <c r="N609" s="244"/>
      <c r="O609" s="244"/>
      <c r="P609" s="244"/>
      <c r="Q609" s="244"/>
      <c r="R609" s="244"/>
      <c r="S609" s="244"/>
      <c r="T609" s="245"/>
      <c r="U609" s="13"/>
      <c r="V609" s="13"/>
      <c r="W609" s="13"/>
      <c r="X609" s="13"/>
      <c r="Y609" s="13"/>
      <c r="Z609" s="13"/>
      <c r="AA609" s="13"/>
      <c r="AB609" s="13"/>
      <c r="AC609" s="13"/>
      <c r="AD609" s="13"/>
      <c r="AE609" s="13"/>
      <c r="AT609" s="246" t="s">
        <v>166</v>
      </c>
      <c r="AU609" s="246" t="s">
        <v>85</v>
      </c>
      <c r="AV609" s="13" t="s">
        <v>85</v>
      </c>
      <c r="AW609" s="13" t="s">
        <v>34</v>
      </c>
      <c r="AX609" s="13" t="s">
        <v>82</v>
      </c>
      <c r="AY609" s="246" t="s">
        <v>158</v>
      </c>
    </row>
    <row r="610" spans="1:65" s="2" customFormat="1" ht="21.75" customHeight="1">
      <c r="A610" s="38"/>
      <c r="B610" s="39"/>
      <c r="C610" s="259" t="s">
        <v>1047</v>
      </c>
      <c r="D610" s="259" t="s">
        <v>199</v>
      </c>
      <c r="E610" s="260" t="s">
        <v>1015</v>
      </c>
      <c r="F610" s="261" t="s">
        <v>1016</v>
      </c>
      <c r="G610" s="262" t="s">
        <v>202</v>
      </c>
      <c r="H610" s="263">
        <v>50</v>
      </c>
      <c r="I610" s="264"/>
      <c r="J610" s="265">
        <f>ROUND(I610*H610,2)</f>
        <v>0</v>
      </c>
      <c r="K610" s="261" t="s">
        <v>213</v>
      </c>
      <c r="L610" s="266"/>
      <c r="M610" s="267" t="s">
        <v>19</v>
      </c>
      <c r="N610" s="268" t="s">
        <v>45</v>
      </c>
      <c r="O610" s="84"/>
      <c r="P610" s="228">
        <f>O610*H610</f>
        <v>0</v>
      </c>
      <c r="Q610" s="228">
        <v>0.0125</v>
      </c>
      <c r="R610" s="228">
        <f>Q610*H610</f>
        <v>0.625</v>
      </c>
      <c r="S610" s="228">
        <v>0</v>
      </c>
      <c r="T610" s="229">
        <f>S610*H610</f>
        <v>0</v>
      </c>
      <c r="U610" s="38"/>
      <c r="V610" s="38"/>
      <c r="W610" s="38"/>
      <c r="X610" s="38"/>
      <c r="Y610" s="38"/>
      <c r="Z610" s="38"/>
      <c r="AA610" s="38"/>
      <c r="AB610" s="38"/>
      <c r="AC610" s="38"/>
      <c r="AD610" s="38"/>
      <c r="AE610" s="38"/>
      <c r="AR610" s="230" t="s">
        <v>249</v>
      </c>
      <c r="AT610" s="230" t="s">
        <v>199</v>
      </c>
      <c r="AU610" s="230" t="s">
        <v>85</v>
      </c>
      <c r="AY610" s="17" t="s">
        <v>158</v>
      </c>
      <c r="BE610" s="231">
        <f>IF(N610="základní",J610,0)</f>
        <v>0</v>
      </c>
      <c r="BF610" s="231">
        <f>IF(N610="snížená",J610,0)</f>
        <v>0</v>
      </c>
      <c r="BG610" s="231">
        <f>IF(N610="zákl. přenesená",J610,0)</f>
        <v>0</v>
      </c>
      <c r="BH610" s="231">
        <f>IF(N610="sníž. přenesená",J610,0)</f>
        <v>0</v>
      </c>
      <c r="BI610" s="231">
        <f>IF(N610="nulová",J610,0)</f>
        <v>0</v>
      </c>
      <c r="BJ610" s="17" t="s">
        <v>82</v>
      </c>
      <c r="BK610" s="231">
        <f>ROUND(I610*H610,2)</f>
        <v>0</v>
      </c>
      <c r="BL610" s="17" t="s">
        <v>249</v>
      </c>
      <c r="BM610" s="230" t="s">
        <v>1017</v>
      </c>
    </row>
    <row r="611" spans="1:47" s="2" customFormat="1" ht="12">
      <c r="A611" s="38"/>
      <c r="B611" s="39"/>
      <c r="C611" s="40"/>
      <c r="D611" s="232" t="s">
        <v>165</v>
      </c>
      <c r="E611" s="40"/>
      <c r="F611" s="233" t="s">
        <v>1016</v>
      </c>
      <c r="G611" s="40"/>
      <c r="H611" s="40"/>
      <c r="I611" s="136"/>
      <c r="J611" s="40"/>
      <c r="K611" s="40"/>
      <c r="L611" s="44"/>
      <c r="M611" s="234"/>
      <c r="N611" s="235"/>
      <c r="O611" s="84"/>
      <c r="P611" s="84"/>
      <c r="Q611" s="84"/>
      <c r="R611" s="84"/>
      <c r="S611" s="84"/>
      <c r="T611" s="85"/>
      <c r="U611" s="38"/>
      <c r="V611" s="38"/>
      <c r="W611" s="38"/>
      <c r="X611" s="38"/>
      <c r="Y611" s="38"/>
      <c r="Z611" s="38"/>
      <c r="AA611" s="38"/>
      <c r="AB611" s="38"/>
      <c r="AC611" s="38"/>
      <c r="AD611" s="38"/>
      <c r="AE611" s="38"/>
      <c r="AT611" s="17" t="s">
        <v>165</v>
      </c>
      <c r="AU611" s="17" t="s">
        <v>85</v>
      </c>
    </row>
    <row r="612" spans="1:51" s="13" customFormat="1" ht="12">
      <c r="A612" s="13"/>
      <c r="B612" s="236"/>
      <c r="C612" s="237"/>
      <c r="D612" s="232" t="s">
        <v>166</v>
      </c>
      <c r="E612" s="238" t="s">
        <v>19</v>
      </c>
      <c r="F612" s="239" t="s">
        <v>2137</v>
      </c>
      <c r="G612" s="237"/>
      <c r="H612" s="240">
        <v>50</v>
      </c>
      <c r="I612" s="241"/>
      <c r="J612" s="237"/>
      <c r="K612" s="237"/>
      <c r="L612" s="242"/>
      <c r="M612" s="243"/>
      <c r="N612" s="244"/>
      <c r="O612" s="244"/>
      <c r="P612" s="244"/>
      <c r="Q612" s="244"/>
      <c r="R612" s="244"/>
      <c r="S612" s="244"/>
      <c r="T612" s="245"/>
      <c r="U612" s="13"/>
      <c r="V612" s="13"/>
      <c r="W612" s="13"/>
      <c r="X612" s="13"/>
      <c r="Y612" s="13"/>
      <c r="Z612" s="13"/>
      <c r="AA612" s="13"/>
      <c r="AB612" s="13"/>
      <c r="AC612" s="13"/>
      <c r="AD612" s="13"/>
      <c r="AE612" s="13"/>
      <c r="AT612" s="246" t="s">
        <v>166</v>
      </c>
      <c r="AU612" s="246" t="s">
        <v>85</v>
      </c>
      <c r="AV612" s="13" t="s">
        <v>85</v>
      </c>
      <c r="AW612" s="13" t="s">
        <v>34</v>
      </c>
      <c r="AX612" s="13" t="s">
        <v>82</v>
      </c>
      <c r="AY612" s="246" t="s">
        <v>158</v>
      </c>
    </row>
    <row r="613" spans="1:65" s="2" customFormat="1" ht="21.75" customHeight="1">
      <c r="A613" s="38"/>
      <c r="B613" s="39"/>
      <c r="C613" s="219" t="s">
        <v>1052</v>
      </c>
      <c r="D613" s="219" t="s">
        <v>159</v>
      </c>
      <c r="E613" s="220" t="s">
        <v>1020</v>
      </c>
      <c r="F613" s="221" t="s">
        <v>1021</v>
      </c>
      <c r="G613" s="222" t="s">
        <v>194</v>
      </c>
      <c r="H613" s="223">
        <v>132</v>
      </c>
      <c r="I613" s="224"/>
      <c r="J613" s="225">
        <f>ROUND(I613*H613,2)</f>
        <v>0</v>
      </c>
      <c r="K613" s="221" t="s">
        <v>213</v>
      </c>
      <c r="L613" s="44"/>
      <c r="M613" s="226" t="s">
        <v>19</v>
      </c>
      <c r="N613" s="227" t="s">
        <v>45</v>
      </c>
      <c r="O613" s="84"/>
      <c r="P613" s="228">
        <f>O613*H613</f>
        <v>0</v>
      </c>
      <c r="Q613" s="228">
        <v>0</v>
      </c>
      <c r="R613" s="228">
        <f>Q613*H613</f>
        <v>0</v>
      </c>
      <c r="S613" s="228">
        <v>0.16</v>
      </c>
      <c r="T613" s="229">
        <f>S613*H613</f>
        <v>21.12</v>
      </c>
      <c r="U613" s="38"/>
      <c r="V613" s="38"/>
      <c r="W613" s="38"/>
      <c r="X613" s="38"/>
      <c r="Y613" s="38"/>
      <c r="Z613" s="38"/>
      <c r="AA613" s="38"/>
      <c r="AB613" s="38"/>
      <c r="AC613" s="38"/>
      <c r="AD613" s="38"/>
      <c r="AE613" s="38"/>
      <c r="AR613" s="230" t="s">
        <v>163</v>
      </c>
      <c r="AT613" s="230" t="s">
        <v>159</v>
      </c>
      <c r="AU613" s="230" t="s">
        <v>85</v>
      </c>
      <c r="AY613" s="17" t="s">
        <v>158</v>
      </c>
      <c r="BE613" s="231">
        <f>IF(N613="základní",J613,0)</f>
        <v>0</v>
      </c>
      <c r="BF613" s="231">
        <f>IF(N613="snížená",J613,0)</f>
        <v>0</v>
      </c>
      <c r="BG613" s="231">
        <f>IF(N613="zákl. přenesená",J613,0)</f>
        <v>0</v>
      </c>
      <c r="BH613" s="231">
        <f>IF(N613="sníž. přenesená",J613,0)</f>
        <v>0</v>
      </c>
      <c r="BI613" s="231">
        <f>IF(N613="nulová",J613,0)</f>
        <v>0</v>
      </c>
      <c r="BJ613" s="17" t="s">
        <v>82</v>
      </c>
      <c r="BK613" s="231">
        <f>ROUND(I613*H613,2)</f>
        <v>0</v>
      </c>
      <c r="BL613" s="17" t="s">
        <v>163</v>
      </c>
      <c r="BM613" s="230" t="s">
        <v>1022</v>
      </c>
    </row>
    <row r="614" spans="1:47" s="2" customFormat="1" ht="12">
      <c r="A614" s="38"/>
      <c r="B614" s="39"/>
      <c r="C614" s="40"/>
      <c r="D614" s="232" t="s">
        <v>165</v>
      </c>
      <c r="E614" s="40"/>
      <c r="F614" s="233" t="s">
        <v>1021</v>
      </c>
      <c r="G614" s="40"/>
      <c r="H614" s="40"/>
      <c r="I614" s="136"/>
      <c r="J614" s="40"/>
      <c r="K614" s="40"/>
      <c r="L614" s="44"/>
      <c r="M614" s="234"/>
      <c r="N614" s="235"/>
      <c r="O614" s="84"/>
      <c r="P614" s="84"/>
      <c r="Q614" s="84"/>
      <c r="R614" s="84"/>
      <c r="S614" s="84"/>
      <c r="T614" s="85"/>
      <c r="U614" s="38"/>
      <c r="V614" s="38"/>
      <c r="W614" s="38"/>
      <c r="X614" s="38"/>
      <c r="Y614" s="38"/>
      <c r="Z614" s="38"/>
      <c r="AA614" s="38"/>
      <c r="AB614" s="38"/>
      <c r="AC614" s="38"/>
      <c r="AD614" s="38"/>
      <c r="AE614" s="38"/>
      <c r="AT614" s="17" t="s">
        <v>165</v>
      </c>
      <c r="AU614" s="17" t="s">
        <v>85</v>
      </c>
    </row>
    <row r="615" spans="1:51" s="13" customFormat="1" ht="12">
      <c r="A615" s="13"/>
      <c r="B615" s="236"/>
      <c r="C615" s="237"/>
      <c r="D615" s="232" t="s">
        <v>166</v>
      </c>
      <c r="E615" s="238" t="s">
        <v>19</v>
      </c>
      <c r="F615" s="239" t="s">
        <v>2138</v>
      </c>
      <c r="G615" s="237"/>
      <c r="H615" s="240">
        <v>93</v>
      </c>
      <c r="I615" s="241"/>
      <c r="J615" s="237"/>
      <c r="K615" s="237"/>
      <c r="L615" s="242"/>
      <c r="M615" s="243"/>
      <c r="N615" s="244"/>
      <c r="O615" s="244"/>
      <c r="P615" s="244"/>
      <c r="Q615" s="244"/>
      <c r="R615" s="244"/>
      <c r="S615" s="244"/>
      <c r="T615" s="245"/>
      <c r="U615" s="13"/>
      <c r="V615" s="13"/>
      <c r="W615" s="13"/>
      <c r="X615" s="13"/>
      <c r="Y615" s="13"/>
      <c r="Z615" s="13"/>
      <c r="AA615" s="13"/>
      <c r="AB615" s="13"/>
      <c r="AC615" s="13"/>
      <c r="AD615" s="13"/>
      <c r="AE615" s="13"/>
      <c r="AT615" s="246" t="s">
        <v>166</v>
      </c>
      <c r="AU615" s="246" t="s">
        <v>85</v>
      </c>
      <c r="AV615" s="13" t="s">
        <v>85</v>
      </c>
      <c r="AW615" s="13" t="s">
        <v>34</v>
      </c>
      <c r="AX615" s="13" t="s">
        <v>74</v>
      </c>
      <c r="AY615" s="246" t="s">
        <v>158</v>
      </c>
    </row>
    <row r="616" spans="1:51" s="13" customFormat="1" ht="12">
      <c r="A616" s="13"/>
      <c r="B616" s="236"/>
      <c r="C616" s="237"/>
      <c r="D616" s="232" t="s">
        <v>166</v>
      </c>
      <c r="E616" s="238" t="s">
        <v>19</v>
      </c>
      <c r="F616" s="239" t="s">
        <v>2139</v>
      </c>
      <c r="G616" s="237"/>
      <c r="H616" s="240">
        <v>39</v>
      </c>
      <c r="I616" s="241"/>
      <c r="J616" s="237"/>
      <c r="K616" s="237"/>
      <c r="L616" s="242"/>
      <c r="M616" s="243"/>
      <c r="N616" s="244"/>
      <c r="O616" s="244"/>
      <c r="P616" s="244"/>
      <c r="Q616" s="244"/>
      <c r="R616" s="244"/>
      <c r="S616" s="244"/>
      <c r="T616" s="245"/>
      <c r="U616" s="13"/>
      <c r="V616" s="13"/>
      <c r="W616" s="13"/>
      <c r="X616" s="13"/>
      <c r="Y616" s="13"/>
      <c r="Z616" s="13"/>
      <c r="AA616" s="13"/>
      <c r="AB616" s="13"/>
      <c r="AC616" s="13"/>
      <c r="AD616" s="13"/>
      <c r="AE616" s="13"/>
      <c r="AT616" s="246" t="s">
        <v>166</v>
      </c>
      <c r="AU616" s="246" t="s">
        <v>85</v>
      </c>
      <c r="AV616" s="13" t="s">
        <v>85</v>
      </c>
      <c r="AW616" s="13" t="s">
        <v>34</v>
      </c>
      <c r="AX616" s="13" t="s">
        <v>74</v>
      </c>
      <c r="AY616" s="246" t="s">
        <v>158</v>
      </c>
    </row>
    <row r="617" spans="1:51" s="14" customFormat="1" ht="12">
      <c r="A617" s="14"/>
      <c r="B617" s="247"/>
      <c r="C617" s="248"/>
      <c r="D617" s="232" t="s">
        <v>166</v>
      </c>
      <c r="E617" s="249" t="s">
        <v>19</v>
      </c>
      <c r="F617" s="250" t="s">
        <v>175</v>
      </c>
      <c r="G617" s="248"/>
      <c r="H617" s="251">
        <v>132</v>
      </c>
      <c r="I617" s="252"/>
      <c r="J617" s="248"/>
      <c r="K617" s="248"/>
      <c r="L617" s="253"/>
      <c r="M617" s="254"/>
      <c r="N617" s="255"/>
      <c r="O617" s="255"/>
      <c r="P617" s="255"/>
      <c r="Q617" s="255"/>
      <c r="R617" s="255"/>
      <c r="S617" s="255"/>
      <c r="T617" s="256"/>
      <c r="U617" s="14"/>
      <c r="V617" s="14"/>
      <c r="W617" s="14"/>
      <c r="X617" s="14"/>
      <c r="Y617" s="14"/>
      <c r="Z617" s="14"/>
      <c r="AA617" s="14"/>
      <c r="AB617" s="14"/>
      <c r="AC617" s="14"/>
      <c r="AD617" s="14"/>
      <c r="AE617" s="14"/>
      <c r="AT617" s="257" t="s">
        <v>166</v>
      </c>
      <c r="AU617" s="257" t="s">
        <v>85</v>
      </c>
      <c r="AV617" s="14" t="s">
        <v>163</v>
      </c>
      <c r="AW617" s="14" t="s">
        <v>34</v>
      </c>
      <c r="AX617" s="14" t="s">
        <v>82</v>
      </c>
      <c r="AY617" s="257" t="s">
        <v>158</v>
      </c>
    </row>
    <row r="618" spans="1:65" s="2" customFormat="1" ht="21.75" customHeight="1">
      <c r="A618" s="38"/>
      <c r="B618" s="39"/>
      <c r="C618" s="219" t="s">
        <v>1056</v>
      </c>
      <c r="D618" s="219" t="s">
        <v>159</v>
      </c>
      <c r="E618" s="220" t="s">
        <v>1025</v>
      </c>
      <c r="F618" s="221" t="s">
        <v>1026</v>
      </c>
      <c r="G618" s="222" t="s">
        <v>1027</v>
      </c>
      <c r="H618" s="223">
        <v>91.56</v>
      </c>
      <c r="I618" s="224"/>
      <c r="J618" s="225">
        <f>ROUND(I618*H618,2)</f>
        <v>0</v>
      </c>
      <c r="K618" s="221" t="s">
        <v>213</v>
      </c>
      <c r="L618" s="44"/>
      <c r="M618" s="226" t="s">
        <v>19</v>
      </c>
      <c r="N618" s="227" t="s">
        <v>45</v>
      </c>
      <c r="O618" s="84"/>
      <c r="P618" s="228">
        <f>O618*H618</f>
        <v>0</v>
      </c>
      <c r="Q618" s="228">
        <v>0</v>
      </c>
      <c r="R618" s="228">
        <f>Q618*H618</f>
        <v>0</v>
      </c>
      <c r="S618" s="228">
        <v>0</v>
      </c>
      <c r="T618" s="229">
        <f>S618*H618</f>
        <v>0</v>
      </c>
      <c r="U618" s="38"/>
      <c r="V618" s="38"/>
      <c r="W618" s="38"/>
      <c r="X618" s="38"/>
      <c r="Y618" s="38"/>
      <c r="Z618" s="38"/>
      <c r="AA618" s="38"/>
      <c r="AB618" s="38"/>
      <c r="AC618" s="38"/>
      <c r="AD618" s="38"/>
      <c r="AE618" s="38"/>
      <c r="AR618" s="230" t="s">
        <v>163</v>
      </c>
      <c r="AT618" s="230" t="s">
        <v>159</v>
      </c>
      <c r="AU618" s="230" t="s">
        <v>85</v>
      </c>
      <c r="AY618" s="17" t="s">
        <v>158</v>
      </c>
      <c r="BE618" s="231">
        <f>IF(N618="základní",J618,0)</f>
        <v>0</v>
      </c>
      <c r="BF618" s="231">
        <f>IF(N618="snížená",J618,0)</f>
        <v>0</v>
      </c>
      <c r="BG618" s="231">
        <f>IF(N618="zákl. přenesená",J618,0)</f>
        <v>0</v>
      </c>
      <c r="BH618" s="231">
        <f>IF(N618="sníž. přenesená",J618,0)</f>
        <v>0</v>
      </c>
      <c r="BI618" s="231">
        <f>IF(N618="nulová",J618,0)</f>
        <v>0</v>
      </c>
      <c r="BJ618" s="17" t="s">
        <v>82</v>
      </c>
      <c r="BK618" s="231">
        <f>ROUND(I618*H618,2)</f>
        <v>0</v>
      </c>
      <c r="BL618" s="17" t="s">
        <v>163</v>
      </c>
      <c r="BM618" s="230" t="s">
        <v>1028</v>
      </c>
    </row>
    <row r="619" spans="1:47" s="2" customFormat="1" ht="12">
      <c r="A619" s="38"/>
      <c r="B619" s="39"/>
      <c r="C619" s="40"/>
      <c r="D619" s="232" t="s">
        <v>165</v>
      </c>
      <c r="E619" s="40"/>
      <c r="F619" s="233" t="s">
        <v>1029</v>
      </c>
      <c r="G619" s="40"/>
      <c r="H619" s="40"/>
      <c r="I619" s="136"/>
      <c r="J619" s="40"/>
      <c r="K619" s="40"/>
      <c r="L619" s="44"/>
      <c r="M619" s="234"/>
      <c r="N619" s="235"/>
      <c r="O619" s="84"/>
      <c r="P619" s="84"/>
      <c r="Q619" s="84"/>
      <c r="R619" s="84"/>
      <c r="S619" s="84"/>
      <c r="T619" s="85"/>
      <c r="U619" s="38"/>
      <c r="V619" s="38"/>
      <c r="W619" s="38"/>
      <c r="X619" s="38"/>
      <c r="Y619" s="38"/>
      <c r="Z619" s="38"/>
      <c r="AA619" s="38"/>
      <c r="AB619" s="38"/>
      <c r="AC619" s="38"/>
      <c r="AD619" s="38"/>
      <c r="AE619" s="38"/>
      <c r="AT619" s="17" t="s">
        <v>165</v>
      </c>
      <c r="AU619" s="17" t="s">
        <v>85</v>
      </c>
    </row>
    <row r="620" spans="1:47" s="2" customFormat="1" ht="12">
      <c r="A620" s="38"/>
      <c r="B620" s="39"/>
      <c r="C620" s="40"/>
      <c r="D620" s="232" t="s">
        <v>216</v>
      </c>
      <c r="E620" s="40"/>
      <c r="F620" s="258" t="s">
        <v>1030</v>
      </c>
      <c r="G620" s="40"/>
      <c r="H620" s="40"/>
      <c r="I620" s="136"/>
      <c r="J620" s="40"/>
      <c r="K620" s="40"/>
      <c r="L620" s="44"/>
      <c r="M620" s="234"/>
      <c r="N620" s="235"/>
      <c r="O620" s="84"/>
      <c r="P620" s="84"/>
      <c r="Q620" s="84"/>
      <c r="R620" s="84"/>
      <c r="S620" s="84"/>
      <c r="T620" s="85"/>
      <c r="U620" s="38"/>
      <c r="V620" s="38"/>
      <c r="W620" s="38"/>
      <c r="X620" s="38"/>
      <c r="Y620" s="38"/>
      <c r="Z620" s="38"/>
      <c r="AA620" s="38"/>
      <c r="AB620" s="38"/>
      <c r="AC620" s="38"/>
      <c r="AD620" s="38"/>
      <c r="AE620" s="38"/>
      <c r="AT620" s="17" t="s">
        <v>216</v>
      </c>
      <c r="AU620" s="17" t="s">
        <v>85</v>
      </c>
    </row>
    <row r="621" spans="1:51" s="13" customFormat="1" ht="12">
      <c r="A621" s="13"/>
      <c r="B621" s="236"/>
      <c r="C621" s="237"/>
      <c r="D621" s="232" t="s">
        <v>166</v>
      </c>
      <c r="E621" s="238" t="s">
        <v>19</v>
      </c>
      <c r="F621" s="239" t="s">
        <v>2140</v>
      </c>
      <c r="G621" s="237"/>
      <c r="H621" s="240">
        <v>32.76</v>
      </c>
      <c r="I621" s="241"/>
      <c r="J621" s="237"/>
      <c r="K621" s="237"/>
      <c r="L621" s="242"/>
      <c r="M621" s="243"/>
      <c r="N621" s="244"/>
      <c r="O621" s="244"/>
      <c r="P621" s="244"/>
      <c r="Q621" s="244"/>
      <c r="R621" s="244"/>
      <c r="S621" s="244"/>
      <c r="T621" s="245"/>
      <c r="U621" s="13"/>
      <c r="V621" s="13"/>
      <c r="W621" s="13"/>
      <c r="X621" s="13"/>
      <c r="Y621" s="13"/>
      <c r="Z621" s="13"/>
      <c r="AA621" s="13"/>
      <c r="AB621" s="13"/>
      <c r="AC621" s="13"/>
      <c r="AD621" s="13"/>
      <c r="AE621" s="13"/>
      <c r="AT621" s="246" t="s">
        <v>166</v>
      </c>
      <c r="AU621" s="246" t="s">
        <v>85</v>
      </c>
      <c r="AV621" s="13" t="s">
        <v>85</v>
      </c>
      <c r="AW621" s="13" t="s">
        <v>34</v>
      </c>
      <c r="AX621" s="13" t="s">
        <v>74</v>
      </c>
      <c r="AY621" s="246" t="s">
        <v>158</v>
      </c>
    </row>
    <row r="622" spans="1:51" s="13" customFormat="1" ht="12">
      <c r="A622" s="13"/>
      <c r="B622" s="236"/>
      <c r="C622" s="237"/>
      <c r="D622" s="232" t="s">
        <v>166</v>
      </c>
      <c r="E622" s="238" t="s">
        <v>19</v>
      </c>
      <c r="F622" s="239" t="s">
        <v>2141</v>
      </c>
      <c r="G622" s="237"/>
      <c r="H622" s="240">
        <v>58.8</v>
      </c>
      <c r="I622" s="241"/>
      <c r="J622" s="237"/>
      <c r="K622" s="237"/>
      <c r="L622" s="242"/>
      <c r="M622" s="243"/>
      <c r="N622" s="244"/>
      <c r="O622" s="244"/>
      <c r="P622" s="244"/>
      <c r="Q622" s="244"/>
      <c r="R622" s="244"/>
      <c r="S622" s="244"/>
      <c r="T622" s="245"/>
      <c r="U622" s="13"/>
      <c r="V622" s="13"/>
      <c r="W622" s="13"/>
      <c r="X622" s="13"/>
      <c r="Y622" s="13"/>
      <c r="Z622" s="13"/>
      <c r="AA622" s="13"/>
      <c r="AB622" s="13"/>
      <c r="AC622" s="13"/>
      <c r="AD622" s="13"/>
      <c r="AE622" s="13"/>
      <c r="AT622" s="246" t="s">
        <v>166</v>
      </c>
      <c r="AU622" s="246" t="s">
        <v>85</v>
      </c>
      <c r="AV622" s="13" t="s">
        <v>85</v>
      </c>
      <c r="AW622" s="13" t="s">
        <v>34</v>
      </c>
      <c r="AX622" s="13" t="s">
        <v>74</v>
      </c>
      <c r="AY622" s="246" t="s">
        <v>158</v>
      </c>
    </row>
    <row r="623" spans="1:51" s="14" customFormat="1" ht="12">
      <c r="A623" s="14"/>
      <c r="B623" s="247"/>
      <c r="C623" s="248"/>
      <c r="D623" s="232" t="s">
        <v>166</v>
      </c>
      <c r="E623" s="249" t="s">
        <v>19</v>
      </c>
      <c r="F623" s="250" t="s">
        <v>175</v>
      </c>
      <c r="G623" s="248"/>
      <c r="H623" s="251">
        <v>91.56</v>
      </c>
      <c r="I623" s="252"/>
      <c r="J623" s="248"/>
      <c r="K623" s="248"/>
      <c r="L623" s="253"/>
      <c r="M623" s="254"/>
      <c r="N623" s="255"/>
      <c r="O623" s="255"/>
      <c r="P623" s="255"/>
      <c r="Q623" s="255"/>
      <c r="R623" s="255"/>
      <c r="S623" s="255"/>
      <c r="T623" s="256"/>
      <c r="U623" s="14"/>
      <c r="V623" s="14"/>
      <c r="W623" s="14"/>
      <c r="X623" s="14"/>
      <c r="Y623" s="14"/>
      <c r="Z623" s="14"/>
      <c r="AA623" s="14"/>
      <c r="AB623" s="14"/>
      <c r="AC623" s="14"/>
      <c r="AD623" s="14"/>
      <c r="AE623" s="14"/>
      <c r="AT623" s="257" t="s">
        <v>166</v>
      </c>
      <c r="AU623" s="257" t="s">
        <v>85</v>
      </c>
      <c r="AV623" s="14" t="s">
        <v>163</v>
      </c>
      <c r="AW623" s="14" t="s">
        <v>34</v>
      </c>
      <c r="AX623" s="14" t="s">
        <v>82</v>
      </c>
      <c r="AY623" s="257" t="s">
        <v>158</v>
      </c>
    </row>
    <row r="624" spans="1:65" s="2" customFormat="1" ht="21.75" customHeight="1">
      <c r="A624" s="38"/>
      <c r="B624" s="39"/>
      <c r="C624" s="219" t="s">
        <v>1065</v>
      </c>
      <c r="D624" s="219" t="s">
        <v>159</v>
      </c>
      <c r="E624" s="220" t="s">
        <v>1033</v>
      </c>
      <c r="F624" s="221" t="s">
        <v>1034</v>
      </c>
      <c r="G624" s="222" t="s">
        <v>1035</v>
      </c>
      <c r="H624" s="223">
        <v>34.44</v>
      </c>
      <c r="I624" s="224"/>
      <c r="J624" s="225">
        <f>ROUND(I624*H624,2)</f>
        <v>0</v>
      </c>
      <c r="K624" s="221" t="s">
        <v>213</v>
      </c>
      <c r="L624" s="44"/>
      <c r="M624" s="226" t="s">
        <v>19</v>
      </c>
      <c r="N624" s="227" t="s">
        <v>45</v>
      </c>
      <c r="O624" s="84"/>
      <c r="P624" s="228">
        <f>O624*H624</f>
        <v>0</v>
      </c>
      <c r="Q624" s="228">
        <v>0</v>
      </c>
      <c r="R624" s="228">
        <f>Q624*H624</f>
        <v>0</v>
      </c>
      <c r="S624" s="228">
        <v>0</v>
      </c>
      <c r="T624" s="229">
        <f>S624*H624</f>
        <v>0</v>
      </c>
      <c r="U624" s="38"/>
      <c r="V624" s="38"/>
      <c r="W624" s="38"/>
      <c r="X624" s="38"/>
      <c r="Y624" s="38"/>
      <c r="Z624" s="38"/>
      <c r="AA624" s="38"/>
      <c r="AB624" s="38"/>
      <c r="AC624" s="38"/>
      <c r="AD624" s="38"/>
      <c r="AE624" s="38"/>
      <c r="AR624" s="230" t="s">
        <v>163</v>
      </c>
      <c r="AT624" s="230" t="s">
        <v>159</v>
      </c>
      <c r="AU624" s="230" t="s">
        <v>85</v>
      </c>
      <c r="AY624" s="17" t="s">
        <v>158</v>
      </c>
      <c r="BE624" s="231">
        <f>IF(N624="základní",J624,0)</f>
        <v>0</v>
      </c>
      <c r="BF624" s="231">
        <f>IF(N624="snížená",J624,0)</f>
        <v>0</v>
      </c>
      <c r="BG624" s="231">
        <f>IF(N624="zákl. přenesená",J624,0)</f>
        <v>0</v>
      </c>
      <c r="BH624" s="231">
        <f>IF(N624="sníž. přenesená",J624,0)</f>
        <v>0</v>
      </c>
      <c r="BI624" s="231">
        <f>IF(N624="nulová",J624,0)</f>
        <v>0</v>
      </c>
      <c r="BJ624" s="17" t="s">
        <v>82</v>
      </c>
      <c r="BK624" s="231">
        <f>ROUND(I624*H624,2)</f>
        <v>0</v>
      </c>
      <c r="BL624" s="17" t="s">
        <v>163</v>
      </c>
      <c r="BM624" s="230" t="s">
        <v>1036</v>
      </c>
    </row>
    <row r="625" spans="1:47" s="2" customFormat="1" ht="12">
      <c r="A625" s="38"/>
      <c r="B625" s="39"/>
      <c r="C625" s="40"/>
      <c r="D625" s="232" t="s">
        <v>165</v>
      </c>
      <c r="E625" s="40"/>
      <c r="F625" s="233" t="s">
        <v>1037</v>
      </c>
      <c r="G625" s="40"/>
      <c r="H625" s="40"/>
      <c r="I625" s="136"/>
      <c r="J625" s="40"/>
      <c r="K625" s="40"/>
      <c r="L625" s="44"/>
      <c r="M625" s="234"/>
      <c r="N625" s="235"/>
      <c r="O625" s="84"/>
      <c r="P625" s="84"/>
      <c r="Q625" s="84"/>
      <c r="R625" s="84"/>
      <c r="S625" s="84"/>
      <c r="T625" s="85"/>
      <c r="U625" s="38"/>
      <c r="V625" s="38"/>
      <c r="W625" s="38"/>
      <c r="X625" s="38"/>
      <c r="Y625" s="38"/>
      <c r="Z625" s="38"/>
      <c r="AA625" s="38"/>
      <c r="AB625" s="38"/>
      <c r="AC625" s="38"/>
      <c r="AD625" s="38"/>
      <c r="AE625" s="38"/>
      <c r="AT625" s="17" t="s">
        <v>165</v>
      </c>
      <c r="AU625" s="17" t="s">
        <v>85</v>
      </c>
    </row>
    <row r="626" spans="1:47" s="2" customFormat="1" ht="12">
      <c r="A626" s="38"/>
      <c r="B626" s="39"/>
      <c r="C626" s="40"/>
      <c r="D626" s="232" t="s">
        <v>216</v>
      </c>
      <c r="E626" s="40"/>
      <c r="F626" s="258" t="s">
        <v>1038</v>
      </c>
      <c r="G626" s="40"/>
      <c r="H626" s="40"/>
      <c r="I626" s="136"/>
      <c r="J626" s="40"/>
      <c r="K626" s="40"/>
      <c r="L626" s="44"/>
      <c r="M626" s="234"/>
      <c r="N626" s="235"/>
      <c r="O626" s="84"/>
      <c r="P626" s="84"/>
      <c r="Q626" s="84"/>
      <c r="R626" s="84"/>
      <c r="S626" s="84"/>
      <c r="T626" s="85"/>
      <c r="U626" s="38"/>
      <c r="V626" s="38"/>
      <c r="W626" s="38"/>
      <c r="X626" s="38"/>
      <c r="Y626" s="38"/>
      <c r="Z626" s="38"/>
      <c r="AA626" s="38"/>
      <c r="AB626" s="38"/>
      <c r="AC626" s="38"/>
      <c r="AD626" s="38"/>
      <c r="AE626" s="38"/>
      <c r="AT626" s="17" t="s">
        <v>216</v>
      </c>
      <c r="AU626" s="17" t="s">
        <v>85</v>
      </c>
    </row>
    <row r="627" spans="1:47" s="2" customFormat="1" ht="12">
      <c r="A627" s="38"/>
      <c r="B627" s="39"/>
      <c r="C627" s="40"/>
      <c r="D627" s="232" t="s">
        <v>181</v>
      </c>
      <c r="E627" s="40"/>
      <c r="F627" s="258" t="s">
        <v>1039</v>
      </c>
      <c r="G627" s="40"/>
      <c r="H627" s="40"/>
      <c r="I627" s="136"/>
      <c r="J627" s="40"/>
      <c r="K627" s="40"/>
      <c r="L627" s="44"/>
      <c r="M627" s="234"/>
      <c r="N627" s="235"/>
      <c r="O627" s="84"/>
      <c r="P627" s="84"/>
      <c r="Q627" s="84"/>
      <c r="R627" s="84"/>
      <c r="S627" s="84"/>
      <c r="T627" s="85"/>
      <c r="U627" s="38"/>
      <c r="V627" s="38"/>
      <c r="W627" s="38"/>
      <c r="X627" s="38"/>
      <c r="Y627" s="38"/>
      <c r="Z627" s="38"/>
      <c r="AA627" s="38"/>
      <c r="AB627" s="38"/>
      <c r="AC627" s="38"/>
      <c r="AD627" s="38"/>
      <c r="AE627" s="38"/>
      <c r="AT627" s="17" t="s">
        <v>181</v>
      </c>
      <c r="AU627" s="17" t="s">
        <v>85</v>
      </c>
    </row>
    <row r="628" spans="1:51" s="13" customFormat="1" ht="12">
      <c r="A628" s="13"/>
      <c r="B628" s="236"/>
      <c r="C628" s="237"/>
      <c r="D628" s="232" t="s">
        <v>166</v>
      </c>
      <c r="E628" s="238" t="s">
        <v>19</v>
      </c>
      <c r="F628" s="239" t="s">
        <v>2142</v>
      </c>
      <c r="G628" s="237"/>
      <c r="H628" s="240">
        <v>29.88</v>
      </c>
      <c r="I628" s="241"/>
      <c r="J628" s="237"/>
      <c r="K628" s="237"/>
      <c r="L628" s="242"/>
      <c r="M628" s="243"/>
      <c r="N628" s="244"/>
      <c r="O628" s="244"/>
      <c r="P628" s="244"/>
      <c r="Q628" s="244"/>
      <c r="R628" s="244"/>
      <c r="S628" s="244"/>
      <c r="T628" s="245"/>
      <c r="U628" s="13"/>
      <c r="V628" s="13"/>
      <c r="W628" s="13"/>
      <c r="X628" s="13"/>
      <c r="Y628" s="13"/>
      <c r="Z628" s="13"/>
      <c r="AA628" s="13"/>
      <c r="AB628" s="13"/>
      <c r="AC628" s="13"/>
      <c r="AD628" s="13"/>
      <c r="AE628" s="13"/>
      <c r="AT628" s="246" t="s">
        <v>166</v>
      </c>
      <c r="AU628" s="246" t="s">
        <v>85</v>
      </c>
      <c r="AV628" s="13" t="s">
        <v>85</v>
      </c>
      <c r="AW628" s="13" t="s">
        <v>34</v>
      </c>
      <c r="AX628" s="13" t="s">
        <v>74</v>
      </c>
      <c r="AY628" s="246" t="s">
        <v>158</v>
      </c>
    </row>
    <row r="629" spans="1:51" s="13" customFormat="1" ht="12">
      <c r="A629" s="13"/>
      <c r="B629" s="236"/>
      <c r="C629" s="237"/>
      <c r="D629" s="232" t="s">
        <v>166</v>
      </c>
      <c r="E629" s="238" t="s">
        <v>19</v>
      </c>
      <c r="F629" s="239" t="s">
        <v>1925</v>
      </c>
      <c r="G629" s="237"/>
      <c r="H629" s="240">
        <v>4.56</v>
      </c>
      <c r="I629" s="241"/>
      <c r="J629" s="237"/>
      <c r="K629" s="237"/>
      <c r="L629" s="242"/>
      <c r="M629" s="243"/>
      <c r="N629" s="244"/>
      <c r="O629" s="244"/>
      <c r="P629" s="244"/>
      <c r="Q629" s="244"/>
      <c r="R629" s="244"/>
      <c r="S629" s="244"/>
      <c r="T629" s="245"/>
      <c r="U629" s="13"/>
      <c r="V629" s="13"/>
      <c r="W629" s="13"/>
      <c r="X629" s="13"/>
      <c r="Y629" s="13"/>
      <c r="Z629" s="13"/>
      <c r="AA629" s="13"/>
      <c r="AB629" s="13"/>
      <c r="AC629" s="13"/>
      <c r="AD629" s="13"/>
      <c r="AE629" s="13"/>
      <c r="AT629" s="246" t="s">
        <v>166</v>
      </c>
      <c r="AU629" s="246" t="s">
        <v>85</v>
      </c>
      <c r="AV629" s="13" t="s">
        <v>85</v>
      </c>
      <c r="AW629" s="13" t="s">
        <v>34</v>
      </c>
      <c r="AX629" s="13" t="s">
        <v>74</v>
      </c>
      <c r="AY629" s="246" t="s">
        <v>158</v>
      </c>
    </row>
    <row r="630" spans="1:51" s="14" customFormat="1" ht="12">
      <c r="A630" s="14"/>
      <c r="B630" s="247"/>
      <c r="C630" s="248"/>
      <c r="D630" s="232" t="s">
        <v>166</v>
      </c>
      <c r="E630" s="249" t="s">
        <v>19</v>
      </c>
      <c r="F630" s="250" t="s">
        <v>175</v>
      </c>
      <c r="G630" s="248"/>
      <c r="H630" s="251">
        <v>34.44</v>
      </c>
      <c r="I630" s="252"/>
      <c r="J630" s="248"/>
      <c r="K630" s="248"/>
      <c r="L630" s="253"/>
      <c r="M630" s="254"/>
      <c r="N630" s="255"/>
      <c r="O630" s="255"/>
      <c r="P630" s="255"/>
      <c r="Q630" s="255"/>
      <c r="R630" s="255"/>
      <c r="S630" s="255"/>
      <c r="T630" s="256"/>
      <c r="U630" s="14"/>
      <c r="V630" s="14"/>
      <c r="W630" s="14"/>
      <c r="X630" s="14"/>
      <c r="Y630" s="14"/>
      <c r="Z630" s="14"/>
      <c r="AA630" s="14"/>
      <c r="AB630" s="14"/>
      <c r="AC630" s="14"/>
      <c r="AD630" s="14"/>
      <c r="AE630" s="14"/>
      <c r="AT630" s="257" t="s">
        <v>166</v>
      </c>
      <c r="AU630" s="257" t="s">
        <v>85</v>
      </c>
      <c r="AV630" s="14" t="s">
        <v>163</v>
      </c>
      <c r="AW630" s="14" t="s">
        <v>34</v>
      </c>
      <c r="AX630" s="14" t="s">
        <v>82</v>
      </c>
      <c r="AY630" s="257" t="s">
        <v>158</v>
      </c>
    </row>
    <row r="631" spans="1:65" s="2" customFormat="1" ht="21.75" customHeight="1">
      <c r="A631" s="38"/>
      <c r="B631" s="39"/>
      <c r="C631" s="219" t="s">
        <v>1071</v>
      </c>
      <c r="D631" s="219" t="s">
        <v>159</v>
      </c>
      <c r="E631" s="220" t="s">
        <v>1043</v>
      </c>
      <c r="F631" s="221" t="s">
        <v>1044</v>
      </c>
      <c r="G631" s="222" t="s">
        <v>194</v>
      </c>
      <c r="H631" s="223">
        <v>130</v>
      </c>
      <c r="I631" s="224"/>
      <c r="J631" s="225">
        <f>ROUND(I631*H631,2)</f>
        <v>0</v>
      </c>
      <c r="K631" s="221" t="s">
        <v>19</v>
      </c>
      <c r="L631" s="44"/>
      <c r="M631" s="226" t="s">
        <v>19</v>
      </c>
      <c r="N631" s="227" t="s">
        <v>45</v>
      </c>
      <c r="O631" s="84"/>
      <c r="P631" s="228">
        <f>O631*H631</f>
        <v>0</v>
      </c>
      <c r="Q631" s="228">
        <v>0.08425</v>
      </c>
      <c r="R631" s="228">
        <f>Q631*H631</f>
        <v>10.9525</v>
      </c>
      <c r="S631" s="228">
        <v>0</v>
      </c>
      <c r="T631" s="229">
        <f>S631*H631</f>
        <v>0</v>
      </c>
      <c r="U631" s="38"/>
      <c r="V631" s="38"/>
      <c r="W631" s="38"/>
      <c r="X631" s="38"/>
      <c r="Y631" s="38"/>
      <c r="Z631" s="38"/>
      <c r="AA631" s="38"/>
      <c r="AB631" s="38"/>
      <c r="AC631" s="38"/>
      <c r="AD631" s="38"/>
      <c r="AE631" s="38"/>
      <c r="AR631" s="230" t="s">
        <v>163</v>
      </c>
      <c r="AT631" s="230" t="s">
        <v>159</v>
      </c>
      <c r="AU631" s="230" t="s">
        <v>85</v>
      </c>
      <c r="AY631" s="17" t="s">
        <v>158</v>
      </c>
      <c r="BE631" s="231">
        <f>IF(N631="základní",J631,0)</f>
        <v>0</v>
      </c>
      <c r="BF631" s="231">
        <f>IF(N631="snížená",J631,0)</f>
        <v>0</v>
      </c>
      <c r="BG631" s="231">
        <f>IF(N631="zákl. přenesená",J631,0)</f>
        <v>0</v>
      </c>
      <c r="BH631" s="231">
        <f>IF(N631="sníž. přenesená",J631,0)</f>
        <v>0</v>
      </c>
      <c r="BI631" s="231">
        <f>IF(N631="nulová",J631,0)</f>
        <v>0</v>
      </c>
      <c r="BJ631" s="17" t="s">
        <v>82</v>
      </c>
      <c r="BK631" s="231">
        <f>ROUND(I631*H631,2)</f>
        <v>0</v>
      </c>
      <c r="BL631" s="17" t="s">
        <v>163</v>
      </c>
      <c r="BM631" s="230" t="s">
        <v>1045</v>
      </c>
    </row>
    <row r="632" spans="1:47" s="2" customFormat="1" ht="12">
      <c r="A632" s="38"/>
      <c r="B632" s="39"/>
      <c r="C632" s="40"/>
      <c r="D632" s="232" t="s">
        <v>165</v>
      </c>
      <c r="E632" s="40"/>
      <c r="F632" s="233" t="s">
        <v>1044</v>
      </c>
      <c r="G632" s="40"/>
      <c r="H632" s="40"/>
      <c r="I632" s="136"/>
      <c r="J632" s="40"/>
      <c r="K632" s="40"/>
      <c r="L632" s="44"/>
      <c r="M632" s="234"/>
      <c r="N632" s="235"/>
      <c r="O632" s="84"/>
      <c r="P632" s="84"/>
      <c r="Q632" s="84"/>
      <c r="R632" s="84"/>
      <c r="S632" s="84"/>
      <c r="T632" s="85"/>
      <c r="U632" s="38"/>
      <c r="V632" s="38"/>
      <c r="W632" s="38"/>
      <c r="X632" s="38"/>
      <c r="Y632" s="38"/>
      <c r="Z632" s="38"/>
      <c r="AA632" s="38"/>
      <c r="AB632" s="38"/>
      <c r="AC632" s="38"/>
      <c r="AD632" s="38"/>
      <c r="AE632" s="38"/>
      <c r="AT632" s="17" t="s">
        <v>165</v>
      </c>
      <c r="AU632" s="17" t="s">
        <v>85</v>
      </c>
    </row>
    <row r="633" spans="1:51" s="13" customFormat="1" ht="12">
      <c r="A633" s="13"/>
      <c r="B633" s="236"/>
      <c r="C633" s="237"/>
      <c r="D633" s="232" t="s">
        <v>166</v>
      </c>
      <c r="E633" s="238" t="s">
        <v>19</v>
      </c>
      <c r="F633" s="239" t="s">
        <v>2143</v>
      </c>
      <c r="G633" s="237"/>
      <c r="H633" s="240">
        <v>130</v>
      </c>
      <c r="I633" s="241"/>
      <c r="J633" s="237"/>
      <c r="K633" s="237"/>
      <c r="L633" s="242"/>
      <c r="M633" s="243"/>
      <c r="N633" s="244"/>
      <c r="O633" s="244"/>
      <c r="P633" s="244"/>
      <c r="Q633" s="244"/>
      <c r="R633" s="244"/>
      <c r="S633" s="244"/>
      <c r="T633" s="245"/>
      <c r="U633" s="13"/>
      <c r="V633" s="13"/>
      <c r="W633" s="13"/>
      <c r="X633" s="13"/>
      <c r="Y633" s="13"/>
      <c r="Z633" s="13"/>
      <c r="AA633" s="13"/>
      <c r="AB633" s="13"/>
      <c r="AC633" s="13"/>
      <c r="AD633" s="13"/>
      <c r="AE633" s="13"/>
      <c r="AT633" s="246" t="s">
        <v>166</v>
      </c>
      <c r="AU633" s="246" t="s">
        <v>85</v>
      </c>
      <c r="AV633" s="13" t="s">
        <v>85</v>
      </c>
      <c r="AW633" s="13" t="s">
        <v>34</v>
      </c>
      <c r="AX633" s="13" t="s">
        <v>82</v>
      </c>
      <c r="AY633" s="246" t="s">
        <v>158</v>
      </c>
    </row>
    <row r="634" spans="1:65" s="2" customFormat="1" ht="16.5" customHeight="1">
      <c r="A634" s="38"/>
      <c r="B634" s="39"/>
      <c r="C634" s="259" t="s">
        <v>1077</v>
      </c>
      <c r="D634" s="259" t="s">
        <v>199</v>
      </c>
      <c r="E634" s="260" t="s">
        <v>1048</v>
      </c>
      <c r="F634" s="261" t="s">
        <v>1049</v>
      </c>
      <c r="G634" s="262" t="s">
        <v>194</v>
      </c>
      <c r="H634" s="263">
        <v>26</v>
      </c>
      <c r="I634" s="264"/>
      <c r="J634" s="265">
        <f>ROUND(I634*H634,2)</f>
        <v>0</v>
      </c>
      <c r="K634" s="261" t="s">
        <v>19</v>
      </c>
      <c r="L634" s="266"/>
      <c r="M634" s="267" t="s">
        <v>19</v>
      </c>
      <c r="N634" s="268" t="s">
        <v>45</v>
      </c>
      <c r="O634" s="84"/>
      <c r="P634" s="228">
        <f>O634*H634</f>
        <v>0</v>
      </c>
      <c r="Q634" s="228">
        <v>0.14</v>
      </c>
      <c r="R634" s="228">
        <f>Q634*H634</f>
        <v>3.6400000000000006</v>
      </c>
      <c r="S634" s="228">
        <v>0</v>
      </c>
      <c r="T634" s="229">
        <f>S634*H634</f>
        <v>0</v>
      </c>
      <c r="U634" s="38"/>
      <c r="V634" s="38"/>
      <c r="W634" s="38"/>
      <c r="X634" s="38"/>
      <c r="Y634" s="38"/>
      <c r="Z634" s="38"/>
      <c r="AA634" s="38"/>
      <c r="AB634" s="38"/>
      <c r="AC634" s="38"/>
      <c r="AD634" s="38"/>
      <c r="AE634" s="38"/>
      <c r="AR634" s="230" t="s">
        <v>218</v>
      </c>
      <c r="AT634" s="230" t="s">
        <v>199</v>
      </c>
      <c r="AU634" s="230" t="s">
        <v>85</v>
      </c>
      <c r="AY634" s="17" t="s">
        <v>158</v>
      </c>
      <c r="BE634" s="231">
        <f>IF(N634="základní",J634,0)</f>
        <v>0</v>
      </c>
      <c r="BF634" s="231">
        <f>IF(N634="snížená",J634,0)</f>
        <v>0</v>
      </c>
      <c r="BG634" s="231">
        <f>IF(N634="zákl. přenesená",J634,0)</f>
        <v>0</v>
      </c>
      <c r="BH634" s="231">
        <f>IF(N634="sníž. přenesená",J634,0)</f>
        <v>0</v>
      </c>
      <c r="BI634" s="231">
        <f>IF(N634="nulová",J634,0)</f>
        <v>0</v>
      </c>
      <c r="BJ634" s="17" t="s">
        <v>82</v>
      </c>
      <c r="BK634" s="231">
        <f>ROUND(I634*H634,2)</f>
        <v>0</v>
      </c>
      <c r="BL634" s="17" t="s">
        <v>163</v>
      </c>
      <c r="BM634" s="230" t="s">
        <v>1050</v>
      </c>
    </row>
    <row r="635" spans="1:47" s="2" customFormat="1" ht="12">
      <c r="A635" s="38"/>
      <c r="B635" s="39"/>
      <c r="C635" s="40"/>
      <c r="D635" s="232" t="s">
        <v>165</v>
      </c>
      <c r="E635" s="40"/>
      <c r="F635" s="233" t="s">
        <v>1049</v>
      </c>
      <c r="G635" s="40"/>
      <c r="H635" s="40"/>
      <c r="I635" s="136"/>
      <c r="J635" s="40"/>
      <c r="K635" s="40"/>
      <c r="L635" s="44"/>
      <c r="M635" s="234"/>
      <c r="N635" s="235"/>
      <c r="O635" s="84"/>
      <c r="P635" s="84"/>
      <c r="Q635" s="84"/>
      <c r="R635" s="84"/>
      <c r="S635" s="84"/>
      <c r="T635" s="85"/>
      <c r="U635" s="38"/>
      <c r="V635" s="38"/>
      <c r="W635" s="38"/>
      <c r="X635" s="38"/>
      <c r="Y635" s="38"/>
      <c r="Z635" s="38"/>
      <c r="AA635" s="38"/>
      <c r="AB635" s="38"/>
      <c r="AC635" s="38"/>
      <c r="AD635" s="38"/>
      <c r="AE635" s="38"/>
      <c r="AT635" s="17" t="s">
        <v>165</v>
      </c>
      <c r="AU635" s="17" t="s">
        <v>85</v>
      </c>
    </row>
    <row r="636" spans="1:51" s="13" customFormat="1" ht="12">
      <c r="A636" s="13"/>
      <c r="B636" s="236"/>
      <c r="C636" s="237"/>
      <c r="D636" s="232" t="s">
        <v>166</v>
      </c>
      <c r="E636" s="238" t="s">
        <v>19</v>
      </c>
      <c r="F636" s="239" t="s">
        <v>2144</v>
      </c>
      <c r="G636" s="237"/>
      <c r="H636" s="240">
        <v>26</v>
      </c>
      <c r="I636" s="241"/>
      <c r="J636" s="237"/>
      <c r="K636" s="237"/>
      <c r="L636" s="242"/>
      <c r="M636" s="243"/>
      <c r="N636" s="244"/>
      <c r="O636" s="244"/>
      <c r="P636" s="244"/>
      <c r="Q636" s="244"/>
      <c r="R636" s="244"/>
      <c r="S636" s="244"/>
      <c r="T636" s="245"/>
      <c r="U636" s="13"/>
      <c r="V636" s="13"/>
      <c r="W636" s="13"/>
      <c r="X636" s="13"/>
      <c r="Y636" s="13"/>
      <c r="Z636" s="13"/>
      <c r="AA636" s="13"/>
      <c r="AB636" s="13"/>
      <c r="AC636" s="13"/>
      <c r="AD636" s="13"/>
      <c r="AE636" s="13"/>
      <c r="AT636" s="246" t="s">
        <v>166</v>
      </c>
      <c r="AU636" s="246" t="s">
        <v>85</v>
      </c>
      <c r="AV636" s="13" t="s">
        <v>85</v>
      </c>
      <c r="AW636" s="13" t="s">
        <v>34</v>
      </c>
      <c r="AX636" s="13" t="s">
        <v>82</v>
      </c>
      <c r="AY636" s="246" t="s">
        <v>158</v>
      </c>
    </row>
    <row r="637" spans="1:65" s="2" customFormat="1" ht="21.75" customHeight="1">
      <c r="A637" s="38"/>
      <c r="B637" s="39"/>
      <c r="C637" s="219" t="s">
        <v>1082</v>
      </c>
      <c r="D637" s="219" t="s">
        <v>159</v>
      </c>
      <c r="E637" s="220" t="s">
        <v>2145</v>
      </c>
      <c r="F637" s="221" t="s">
        <v>2146</v>
      </c>
      <c r="G637" s="222" t="s">
        <v>194</v>
      </c>
      <c r="H637" s="223">
        <v>20</v>
      </c>
      <c r="I637" s="224"/>
      <c r="J637" s="225">
        <f>ROUND(I637*H637,2)</f>
        <v>0</v>
      </c>
      <c r="K637" s="221" t="s">
        <v>213</v>
      </c>
      <c r="L637" s="44"/>
      <c r="M637" s="226" t="s">
        <v>19</v>
      </c>
      <c r="N637" s="227" t="s">
        <v>45</v>
      </c>
      <c r="O637" s="84"/>
      <c r="P637" s="228">
        <f>O637*H637</f>
        <v>0</v>
      </c>
      <c r="Q637" s="228">
        <v>0.1837</v>
      </c>
      <c r="R637" s="228">
        <f>Q637*H637</f>
        <v>3.674</v>
      </c>
      <c r="S637" s="228">
        <v>0</v>
      </c>
      <c r="T637" s="229">
        <f>S637*H637</f>
        <v>0</v>
      </c>
      <c r="U637" s="38"/>
      <c r="V637" s="38"/>
      <c r="W637" s="38"/>
      <c r="X637" s="38"/>
      <c r="Y637" s="38"/>
      <c r="Z637" s="38"/>
      <c r="AA637" s="38"/>
      <c r="AB637" s="38"/>
      <c r="AC637" s="38"/>
      <c r="AD637" s="38"/>
      <c r="AE637" s="38"/>
      <c r="AR637" s="230" t="s">
        <v>236</v>
      </c>
      <c r="AT637" s="230" t="s">
        <v>159</v>
      </c>
      <c r="AU637" s="230" t="s">
        <v>85</v>
      </c>
      <c r="AY637" s="17" t="s">
        <v>158</v>
      </c>
      <c r="BE637" s="231">
        <f>IF(N637="základní",J637,0)</f>
        <v>0</v>
      </c>
      <c r="BF637" s="231">
        <f>IF(N637="snížená",J637,0)</f>
        <v>0</v>
      </c>
      <c r="BG637" s="231">
        <f>IF(N637="zákl. přenesená",J637,0)</f>
        <v>0</v>
      </c>
      <c r="BH637" s="231">
        <f>IF(N637="sníž. přenesená",J637,0)</f>
        <v>0</v>
      </c>
      <c r="BI637" s="231">
        <f>IF(N637="nulová",J637,0)</f>
        <v>0</v>
      </c>
      <c r="BJ637" s="17" t="s">
        <v>82</v>
      </c>
      <c r="BK637" s="231">
        <f>ROUND(I637*H637,2)</f>
        <v>0</v>
      </c>
      <c r="BL637" s="17" t="s">
        <v>236</v>
      </c>
      <c r="BM637" s="230" t="s">
        <v>2147</v>
      </c>
    </row>
    <row r="638" spans="1:47" s="2" customFormat="1" ht="12">
      <c r="A638" s="38"/>
      <c r="B638" s="39"/>
      <c r="C638" s="40"/>
      <c r="D638" s="232" t="s">
        <v>165</v>
      </c>
      <c r="E638" s="40"/>
      <c r="F638" s="233" t="s">
        <v>2148</v>
      </c>
      <c r="G638" s="40"/>
      <c r="H638" s="40"/>
      <c r="I638" s="136"/>
      <c r="J638" s="40"/>
      <c r="K638" s="40"/>
      <c r="L638" s="44"/>
      <c r="M638" s="234"/>
      <c r="N638" s="235"/>
      <c r="O638" s="84"/>
      <c r="P638" s="84"/>
      <c r="Q638" s="84"/>
      <c r="R638" s="84"/>
      <c r="S638" s="84"/>
      <c r="T638" s="85"/>
      <c r="U638" s="38"/>
      <c r="V638" s="38"/>
      <c r="W638" s="38"/>
      <c r="X638" s="38"/>
      <c r="Y638" s="38"/>
      <c r="Z638" s="38"/>
      <c r="AA638" s="38"/>
      <c r="AB638" s="38"/>
      <c r="AC638" s="38"/>
      <c r="AD638" s="38"/>
      <c r="AE638" s="38"/>
      <c r="AT638" s="17" t="s">
        <v>165</v>
      </c>
      <c r="AU638" s="17" t="s">
        <v>85</v>
      </c>
    </row>
    <row r="639" spans="1:47" s="2" customFormat="1" ht="12">
      <c r="A639" s="38"/>
      <c r="B639" s="39"/>
      <c r="C639" s="40"/>
      <c r="D639" s="232" t="s">
        <v>216</v>
      </c>
      <c r="E639" s="40"/>
      <c r="F639" s="258" t="s">
        <v>1124</v>
      </c>
      <c r="G639" s="40"/>
      <c r="H639" s="40"/>
      <c r="I639" s="136"/>
      <c r="J639" s="40"/>
      <c r="K639" s="40"/>
      <c r="L639" s="44"/>
      <c r="M639" s="234"/>
      <c r="N639" s="235"/>
      <c r="O639" s="84"/>
      <c r="P639" s="84"/>
      <c r="Q639" s="84"/>
      <c r="R639" s="84"/>
      <c r="S639" s="84"/>
      <c r="T639" s="85"/>
      <c r="U639" s="38"/>
      <c r="V639" s="38"/>
      <c r="W639" s="38"/>
      <c r="X639" s="38"/>
      <c r="Y639" s="38"/>
      <c r="Z639" s="38"/>
      <c r="AA639" s="38"/>
      <c r="AB639" s="38"/>
      <c r="AC639" s="38"/>
      <c r="AD639" s="38"/>
      <c r="AE639" s="38"/>
      <c r="AT639" s="17" t="s">
        <v>216</v>
      </c>
      <c r="AU639" s="17" t="s">
        <v>85</v>
      </c>
    </row>
    <row r="640" spans="1:51" s="13" customFormat="1" ht="12">
      <c r="A640" s="13"/>
      <c r="B640" s="236"/>
      <c r="C640" s="237"/>
      <c r="D640" s="232" t="s">
        <v>166</v>
      </c>
      <c r="E640" s="238" t="s">
        <v>19</v>
      </c>
      <c r="F640" s="239" t="s">
        <v>2149</v>
      </c>
      <c r="G640" s="237"/>
      <c r="H640" s="240">
        <v>20</v>
      </c>
      <c r="I640" s="241"/>
      <c r="J640" s="237"/>
      <c r="K640" s="237"/>
      <c r="L640" s="242"/>
      <c r="M640" s="243"/>
      <c r="N640" s="244"/>
      <c r="O640" s="244"/>
      <c r="P640" s="244"/>
      <c r="Q640" s="244"/>
      <c r="R640" s="244"/>
      <c r="S640" s="244"/>
      <c r="T640" s="245"/>
      <c r="U640" s="13"/>
      <c r="V640" s="13"/>
      <c r="W640" s="13"/>
      <c r="X640" s="13"/>
      <c r="Y640" s="13"/>
      <c r="Z640" s="13"/>
      <c r="AA640" s="13"/>
      <c r="AB640" s="13"/>
      <c r="AC640" s="13"/>
      <c r="AD640" s="13"/>
      <c r="AE640" s="13"/>
      <c r="AT640" s="246" t="s">
        <v>166</v>
      </c>
      <c r="AU640" s="246" t="s">
        <v>85</v>
      </c>
      <c r="AV640" s="13" t="s">
        <v>85</v>
      </c>
      <c r="AW640" s="13" t="s">
        <v>34</v>
      </c>
      <c r="AX640" s="13" t="s">
        <v>82</v>
      </c>
      <c r="AY640" s="246" t="s">
        <v>158</v>
      </c>
    </row>
    <row r="641" spans="1:65" s="2" customFormat="1" ht="16.5" customHeight="1">
      <c r="A641" s="38"/>
      <c r="B641" s="39"/>
      <c r="C641" s="259" t="s">
        <v>1087</v>
      </c>
      <c r="D641" s="259" t="s">
        <v>199</v>
      </c>
      <c r="E641" s="260" t="s">
        <v>2150</v>
      </c>
      <c r="F641" s="261" t="s">
        <v>2151</v>
      </c>
      <c r="G641" s="262" t="s">
        <v>1059</v>
      </c>
      <c r="H641" s="263">
        <v>2</v>
      </c>
      <c r="I641" s="264"/>
      <c r="J641" s="265">
        <f>ROUND(I641*H641,2)</f>
        <v>0</v>
      </c>
      <c r="K641" s="261" t="s">
        <v>213</v>
      </c>
      <c r="L641" s="266"/>
      <c r="M641" s="267" t="s">
        <v>19</v>
      </c>
      <c r="N641" s="268" t="s">
        <v>45</v>
      </c>
      <c r="O641" s="84"/>
      <c r="P641" s="228">
        <f>O641*H641</f>
        <v>0</v>
      </c>
      <c r="Q641" s="228">
        <v>1</v>
      </c>
      <c r="R641" s="228">
        <f>Q641*H641</f>
        <v>2</v>
      </c>
      <c r="S641" s="228">
        <v>0</v>
      </c>
      <c r="T641" s="229">
        <f>S641*H641</f>
        <v>0</v>
      </c>
      <c r="U641" s="38"/>
      <c r="V641" s="38"/>
      <c r="W641" s="38"/>
      <c r="X641" s="38"/>
      <c r="Y641" s="38"/>
      <c r="Z641" s="38"/>
      <c r="AA641" s="38"/>
      <c r="AB641" s="38"/>
      <c r="AC641" s="38"/>
      <c r="AD641" s="38"/>
      <c r="AE641" s="38"/>
      <c r="AR641" s="230" t="s">
        <v>255</v>
      </c>
      <c r="AT641" s="230" t="s">
        <v>199</v>
      </c>
      <c r="AU641" s="230" t="s">
        <v>85</v>
      </c>
      <c r="AY641" s="17" t="s">
        <v>158</v>
      </c>
      <c r="BE641" s="231">
        <f>IF(N641="základní",J641,0)</f>
        <v>0</v>
      </c>
      <c r="BF641" s="231">
        <f>IF(N641="snížená",J641,0)</f>
        <v>0</v>
      </c>
      <c r="BG641" s="231">
        <f>IF(N641="zákl. přenesená",J641,0)</f>
        <v>0</v>
      </c>
      <c r="BH641" s="231">
        <f>IF(N641="sníž. přenesená",J641,0)</f>
        <v>0</v>
      </c>
      <c r="BI641" s="231">
        <f>IF(N641="nulová",J641,0)</f>
        <v>0</v>
      </c>
      <c r="BJ641" s="17" t="s">
        <v>82</v>
      </c>
      <c r="BK641" s="231">
        <f>ROUND(I641*H641,2)</f>
        <v>0</v>
      </c>
      <c r="BL641" s="17" t="s">
        <v>255</v>
      </c>
      <c r="BM641" s="230" t="s">
        <v>2152</v>
      </c>
    </row>
    <row r="642" spans="1:47" s="2" customFormat="1" ht="12">
      <c r="A642" s="38"/>
      <c r="B642" s="39"/>
      <c r="C642" s="40"/>
      <c r="D642" s="232" t="s">
        <v>165</v>
      </c>
      <c r="E642" s="40"/>
      <c r="F642" s="233" t="s">
        <v>2153</v>
      </c>
      <c r="G642" s="40"/>
      <c r="H642" s="40"/>
      <c r="I642" s="136"/>
      <c r="J642" s="40"/>
      <c r="K642" s="40"/>
      <c r="L642" s="44"/>
      <c r="M642" s="234"/>
      <c r="N642" s="235"/>
      <c r="O642" s="84"/>
      <c r="P642" s="84"/>
      <c r="Q642" s="84"/>
      <c r="R642" s="84"/>
      <c r="S642" s="84"/>
      <c r="T642" s="85"/>
      <c r="U642" s="38"/>
      <c r="V642" s="38"/>
      <c r="W642" s="38"/>
      <c r="X642" s="38"/>
      <c r="Y642" s="38"/>
      <c r="Z642" s="38"/>
      <c r="AA642" s="38"/>
      <c r="AB642" s="38"/>
      <c r="AC642" s="38"/>
      <c r="AD642" s="38"/>
      <c r="AE642" s="38"/>
      <c r="AT642" s="17" t="s">
        <v>165</v>
      </c>
      <c r="AU642" s="17" t="s">
        <v>85</v>
      </c>
    </row>
    <row r="643" spans="1:65" s="2" customFormat="1" ht="21.75" customHeight="1">
      <c r="A643" s="38"/>
      <c r="B643" s="39"/>
      <c r="C643" s="219" t="s">
        <v>1091</v>
      </c>
      <c r="D643" s="219" t="s">
        <v>159</v>
      </c>
      <c r="E643" s="220" t="s">
        <v>2154</v>
      </c>
      <c r="F643" s="221" t="s">
        <v>2155</v>
      </c>
      <c r="G643" s="222" t="s">
        <v>194</v>
      </c>
      <c r="H643" s="223">
        <v>46</v>
      </c>
      <c r="I643" s="224"/>
      <c r="J643" s="225">
        <f>ROUND(I643*H643,2)</f>
        <v>0</v>
      </c>
      <c r="K643" s="221" t="s">
        <v>213</v>
      </c>
      <c r="L643" s="44"/>
      <c r="M643" s="226" t="s">
        <v>19</v>
      </c>
      <c r="N643" s="227" t="s">
        <v>45</v>
      </c>
      <c r="O643" s="84"/>
      <c r="P643" s="228">
        <f>O643*H643</f>
        <v>0</v>
      </c>
      <c r="Q643" s="228">
        <v>0.167</v>
      </c>
      <c r="R643" s="228">
        <f>Q643*H643</f>
        <v>7.682</v>
      </c>
      <c r="S643" s="228">
        <v>0</v>
      </c>
      <c r="T643" s="229">
        <f>S643*H643</f>
        <v>0</v>
      </c>
      <c r="U643" s="38"/>
      <c r="V643" s="38"/>
      <c r="W643" s="38"/>
      <c r="X643" s="38"/>
      <c r="Y643" s="38"/>
      <c r="Z643" s="38"/>
      <c r="AA643" s="38"/>
      <c r="AB643" s="38"/>
      <c r="AC643" s="38"/>
      <c r="AD643" s="38"/>
      <c r="AE643" s="38"/>
      <c r="AR643" s="230" t="s">
        <v>236</v>
      </c>
      <c r="AT643" s="230" t="s">
        <v>159</v>
      </c>
      <c r="AU643" s="230" t="s">
        <v>85</v>
      </c>
      <c r="AY643" s="17" t="s">
        <v>158</v>
      </c>
      <c r="BE643" s="231">
        <f>IF(N643="základní",J643,0)</f>
        <v>0</v>
      </c>
      <c r="BF643" s="231">
        <f>IF(N643="snížená",J643,0)</f>
        <v>0</v>
      </c>
      <c r="BG643" s="231">
        <f>IF(N643="zákl. přenesená",J643,0)</f>
        <v>0</v>
      </c>
      <c r="BH643" s="231">
        <f>IF(N643="sníž. přenesená",J643,0)</f>
        <v>0</v>
      </c>
      <c r="BI643" s="231">
        <f>IF(N643="nulová",J643,0)</f>
        <v>0</v>
      </c>
      <c r="BJ643" s="17" t="s">
        <v>82</v>
      </c>
      <c r="BK643" s="231">
        <f>ROUND(I643*H643,2)</f>
        <v>0</v>
      </c>
      <c r="BL643" s="17" t="s">
        <v>236</v>
      </c>
      <c r="BM643" s="230" t="s">
        <v>2156</v>
      </c>
    </row>
    <row r="644" spans="1:47" s="2" customFormat="1" ht="12">
      <c r="A644" s="38"/>
      <c r="B644" s="39"/>
      <c r="C644" s="40"/>
      <c r="D644" s="232" t="s">
        <v>165</v>
      </c>
      <c r="E644" s="40"/>
      <c r="F644" s="233" t="s">
        <v>2157</v>
      </c>
      <c r="G644" s="40"/>
      <c r="H644" s="40"/>
      <c r="I644" s="136"/>
      <c r="J644" s="40"/>
      <c r="K644" s="40"/>
      <c r="L644" s="44"/>
      <c r="M644" s="234"/>
      <c r="N644" s="235"/>
      <c r="O644" s="84"/>
      <c r="P644" s="84"/>
      <c r="Q644" s="84"/>
      <c r="R644" s="84"/>
      <c r="S644" s="84"/>
      <c r="T644" s="85"/>
      <c r="U644" s="38"/>
      <c r="V644" s="38"/>
      <c r="W644" s="38"/>
      <c r="X644" s="38"/>
      <c r="Y644" s="38"/>
      <c r="Z644" s="38"/>
      <c r="AA644" s="38"/>
      <c r="AB644" s="38"/>
      <c r="AC644" s="38"/>
      <c r="AD644" s="38"/>
      <c r="AE644" s="38"/>
      <c r="AT644" s="17" t="s">
        <v>165</v>
      </c>
      <c r="AU644" s="17" t="s">
        <v>85</v>
      </c>
    </row>
    <row r="645" spans="1:47" s="2" customFormat="1" ht="12">
      <c r="A645" s="38"/>
      <c r="B645" s="39"/>
      <c r="C645" s="40"/>
      <c r="D645" s="232" t="s">
        <v>216</v>
      </c>
      <c r="E645" s="40"/>
      <c r="F645" s="258" t="s">
        <v>1124</v>
      </c>
      <c r="G645" s="40"/>
      <c r="H645" s="40"/>
      <c r="I645" s="136"/>
      <c r="J645" s="40"/>
      <c r="K645" s="40"/>
      <c r="L645" s="44"/>
      <c r="M645" s="234"/>
      <c r="N645" s="235"/>
      <c r="O645" s="84"/>
      <c r="P645" s="84"/>
      <c r="Q645" s="84"/>
      <c r="R645" s="84"/>
      <c r="S645" s="84"/>
      <c r="T645" s="85"/>
      <c r="U645" s="38"/>
      <c r="V645" s="38"/>
      <c r="W645" s="38"/>
      <c r="X645" s="38"/>
      <c r="Y645" s="38"/>
      <c r="Z645" s="38"/>
      <c r="AA645" s="38"/>
      <c r="AB645" s="38"/>
      <c r="AC645" s="38"/>
      <c r="AD645" s="38"/>
      <c r="AE645" s="38"/>
      <c r="AT645" s="17" t="s">
        <v>216</v>
      </c>
      <c r="AU645" s="17" t="s">
        <v>85</v>
      </c>
    </row>
    <row r="646" spans="1:51" s="13" customFormat="1" ht="12">
      <c r="A646" s="13"/>
      <c r="B646" s="236"/>
      <c r="C646" s="237"/>
      <c r="D646" s="232" t="s">
        <v>166</v>
      </c>
      <c r="E646" s="238" t="s">
        <v>19</v>
      </c>
      <c r="F646" s="239" t="s">
        <v>2158</v>
      </c>
      <c r="G646" s="237"/>
      <c r="H646" s="240">
        <v>46</v>
      </c>
      <c r="I646" s="241"/>
      <c r="J646" s="237"/>
      <c r="K646" s="237"/>
      <c r="L646" s="242"/>
      <c r="M646" s="243"/>
      <c r="N646" s="244"/>
      <c r="O646" s="244"/>
      <c r="P646" s="244"/>
      <c r="Q646" s="244"/>
      <c r="R646" s="244"/>
      <c r="S646" s="244"/>
      <c r="T646" s="245"/>
      <c r="U646" s="13"/>
      <c r="V646" s="13"/>
      <c r="W646" s="13"/>
      <c r="X646" s="13"/>
      <c r="Y646" s="13"/>
      <c r="Z646" s="13"/>
      <c r="AA646" s="13"/>
      <c r="AB646" s="13"/>
      <c r="AC646" s="13"/>
      <c r="AD646" s="13"/>
      <c r="AE646" s="13"/>
      <c r="AT646" s="246" t="s">
        <v>166</v>
      </c>
      <c r="AU646" s="246" t="s">
        <v>85</v>
      </c>
      <c r="AV646" s="13" t="s">
        <v>85</v>
      </c>
      <c r="AW646" s="13" t="s">
        <v>34</v>
      </c>
      <c r="AX646" s="13" t="s">
        <v>82</v>
      </c>
      <c r="AY646" s="246" t="s">
        <v>158</v>
      </c>
    </row>
    <row r="647" spans="1:65" s="2" customFormat="1" ht="16.5" customHeight="1">
      <c r="A647" s="38"/>
      <c r="B647" s="39"/>
      <c r="C647" s="259" t="s">
        <v>1098</v>
      </c>
      <c r="D647" s="259" t="s">
        <v>199</v>
      </c>
      <c r="E647" s="260" t="s">
        <v>2159</v>
      </c>
      <c r="F647" s="261" t="s">
        <v>2160</v>
      </c>
      <c r="G647" s="262" t="s">
        <v>194</v>
      </c>
      <c r="H647" s="263">
        <v>9.2</v>
      </c>
      <c r="I647" s="264"/>
      <c r="J647" s="265">
        <f>ROUND(I647*H647,2)</f>
        <v>0</v>
      </c>
      <c r="K647" s="261" t="s">
        <v>213</v>
      </c>
      <c r="L647" s="266"/>
      <c r="M647" s="267" t="s">
        <v>19</v>
      </c>
      <c r="N647" s="268" t="s">
        <v>45</v>
      </c>
      <c r="O647" s="84"/>
      <c r="P647" s="228">
        <f>O647*H647</f>
        <v>0</v>
      </c>
      <c r="Q647" s="228">
        <v>0.33</v>
      </c>
      <c r="R647" s="228">
        <f>Q647*H647</f>
        <v>3.036</v>
      </c>
      <c r="S647" s="228">
        <v>0</v>
      </c>
      <c r="T647" s="229">
        <f>S647*H647</f>
        <v>0</v>
      </c>
      <c r="U647" s="38"/>
      <c r="V647" s="38"/>
      <c r="W647" s="38"/>
      <c r="X647" s="38"/>
      <c r="Y647" s="38"/>
      <c r="Z647" s="38"/>
      <c r="AA647" s="38"/>
      <c r="AB647" s="38"/>
      <c r="AC647" s="38"/>
      <c r="AD647" s="38"/>
      <c r="AE647" s="38"/>
      <c r="AR647" s="230" t="s">
        <v>255</v>
      </c>
      <c r="AT647" s="230" t="s">
        <v>199</v>
      </c>
      <c r="AU647" s="230" t="s">
        <v>85</v>
      </c>
      <c r="AY647" s="17" t="s">
        <v>158</v>
      </c>
      <c r="BE647" s="231">
        <f>IF(N647="základní",J647,0)</f>
        <v>0</v>
      </c>
      <c r="BF647" s="231">
        <f>IF(N647="snížená",J647,0)</f>
        <v>0</v>
      </c>
      <c r="BG647" s="231">
        <f>IF(N647="zákl. přenesená",J647,0)</f>
        <v>0</v>
      </c>
      <c r="BH647" s="231">
        <f>IF(N647="sníž. přenesená",J647,0)</f>
        <v>0</v>
      </c>
      <c r="BI647" s="231">
        <f>IF(N647="nulová",J647,0)</f>
        <v>0</v>
      </c>
      <c r="BJ647" s="17" t="s">
        <v>82</v>
      </c>
      <c r="BK647" s="231">
        <f>ROUND(I647*H647,2)</f>
        <v>0</v>
      </c>
      <c r="BL647" s="17" t="s">
        <v>255</v>
      </c>
      <c r="BM647" s="230" t="s">
        <v>2161</v>
      </c>
    </row>
    <row r="648" spans="1:47" s="2" customFormat="1" ht="12">
      <c r="A648" s="38"/>
      <c r="B648" s="39"/>
      <c r="C648" s="40"/>
      <c r="D648" s="232" t="s">
        <v>165</v>
      </c>
      <c r="E648" s="40"/>
      <c r="F648" s="233" t="s">
        <v>2162</v>
      </c>
      <c r="G648" s="40"/>
      <c r="H648" s="40"/>
      <c r="I648" s="136"/>
      <c r="J648" s="40"/>
      <c r="K648" s="40"/>
      <c r="L648" s="44"/>
      <c r="M648" s="234"/>
      <c r="N648" s="235"/>
      <c r="O648" s="84"/>
      <c r="P648" s="84"/>
      <c r="Q648" s="84"/>
      <c r="R648" s="84"/>
      <c r="S648" s="84"/>
      <c r="T648" s="85"/>
      <c r="U648" s="38"/>
      <c r="V648" s="38"/>
      <c r="W648" s="38"/>
      <c r="X648" s="38"/>
      <c r="Y648" s="38"/>
      <c r="Z648" s="38"/>
      <c r="AA648" s="38"/>
      <c r="AB648" s="38"/>
      <c r="AC648" s="38"/>
      <c r="AD648" s="38"/>
      <c r="AE648" s="38"/>
      <c r="AT648" s="17" t="s">
        <v>165</v>
      </c>
      <c r="AU648" s="17" t="s">
        <v>85</v>
      </c>
    </row>
    <row r="649" spans="1:51" s="13" customFormat="1" ht="12">
      <c r="A649" s="13"/>
      <c r="B649" s="236"/>
      <c r="C649" s="237"/>
      <c r="D649" s="232" t="s">
        <v>166</v>
      </c>
      <c r="E649" s="238" t="s">
        <v>19</v>
      </c>
      <c r="F649" s="239" t="s">
        <v>2163</v>
      </c>
      <c r="G649" s="237"/>
      <c r="H649" s="240">
        <v>9.2</v>
      </c>
      <c r="I649" s="241"/>
      <c r="J649" s="237"/>
      <c r="K649" s="237"/>
      <c r="L649" s="242"/>
      <c r="M649" s="243"/>
      <c r="N649" s="244"/>
      <c r="O649" s="244"/>
      <c r="P649" s="244"/>
      <c r="Q649" s="244"/>
      <c r="R649" s="244"/>
      <c r="S649" s="244"/>
      <c r="T649" s="245"/>
      <c r="U649" s="13"/>
      <c r="V649" s="13"/>
      <c r="W649" s="13"/>
      <c r="X649" s="13"/>
      <c r="Y649" s="13"/>
      <c r="Z649" s="13"/>
      <c r="AA649" s="13"/>
      <c r="AB649" s="13"/>
      <c r="AC649" s="13"/>
      <c r="AD649" s="13"/>
      <c r="AE649" s="13"/>
      <c r="AT649" s="246" t="s">
        <v>166</v>
      </c>
      <c r="AU649" s="246" t="s">
        <v>85</v>
      </c>
      <c r="AV649" s="13" t="s">
        <v>85</v>
      </c>
      <c r="AW649" s="13" t="s">
        <v>34</v>
      </c>
      <c r="AX649" s="13" t="s">
        <v>82</v>
      </c>
      <c r="AY649" s="246" t="s">
        <v>158</v>
      </c>
    </row>
    <row r="650" spans="1:65" s="2" customFormat="1" ht="16.5" customHeight="1">
      <c r="A650" s="38"/>
      <c r="B650" s="39"/>
      <c r="C650" s="219" t="s">
        <v>1103</v>
      </c>
      <c r="D650" s="219" t="s">
        <v>159</v>
      </c>
      <c r="E650" s="220" t="s">
        <v>1053</v>
      </c>
      <c r="F650" s="221" t="s">
        <v>1054</v>
      </c>
      <c r="G650" s="222" t="s">
        <v>1035</v>
      </c>
      <c r="H650" s="223">
        <v>34.44</v>
      </c>
      <c r="I650" s="224"/>
      <c r="J650" s="225">
        <f>ROUND(I650*H650,2)</f>
        <v>0</v>
      </c>
      <c r="K650" s="221" t="s">
        <v>213</v>
      </c>
      <c r="L650" s="44"/>
      <c r="M650" s="226" t="s">
        <v>19</v>
      </c>
      <c r="N650" s="227" t="s">
        <v>45</v>
      </c>
      <c r="O650" s="84"/>
      <c r="P650" s="228">
        <f>O650*H650</f>
        <v>0</v>
      </c>
      <c r="Q650" s="228">
        <v>0</v>
      </c>
      <c r="R650" s="228">
        <f>Q650*H650</f>
        <v>0</v>
      </c>
      <c r="S650" s="228">
        <v>0</v>
      </c>
      <c r="T650" s="229">
        <f>S650*H650</f>
        <v>0</v>
      </c>
      <c r="U650" s="38"/>
      <c r="V650" s="38"/>
      <c r="W650" s="38"/>
      <c r="X650" s="38"/>
      <c r="Y650" s="38"/>
      <c r="Z650" s="38"/>
      <c r="AA650" s="38"/>
      <c r="AB650" s="38"/>
      <c r="AC650" s="38"/>
      <c r="AD650" s="38"/>
      <c r="AE650" s="38"/>
      <c r="AR650" s="230" t="s">
        <v>163</v>
      </c>
      <c r="AT650" s="230" t="s">
        <v>159</v>
      </c>
      <c r="AU650" s="230" t="s">
        <v>85</v>
      </c>
      <c r="AY650" s="17" t="s">
        <v>158</v>
      </c>
      <c r="BE650" s="231">
        <f>IF(N650="základní",J650,0)</f>
        <v>0</v>
      </c>
      <c r="BF650" s="231">
        <f>IF(N650="snížená",J650,0)</f>
        <v>0</v>
      </c>
      <c r="BG650" s="231">
        <f>IF(N650="zákl. přenesená",J650,0)</f>
        <v>0</v>
      </c>
      <c r="BH650" s="231">
        <f>IF(N650="sníž. přenesená",J650,0)</f>
        <v>0</v>
      </c>
      <c r="BI650" s="231">
        <f>IF(N650="nulová",J650,0)</f>
        <v>0</v>
      </c>
      <c r="BJ650" s="17" t="s">
        <v>82</v>
      </c>
      <c r="BK650" s="231">
        <f>ROUND(I650*H650,2)</f>
        <v>0</v>
      </c>
      <c r="BL650" s="17" t="s">
        <v>163</v>
      </c>
      <c r="BM650" s="230" t="s">
        <v>1055</v>
      </c>
    </row>
    <row r="651" spans="1:47" s="2" customFormat="1" ht="12">
      <c r="A651" s="38"/>
      <c r="B651" s="39"/>
      <c r="C651" s="40"/>
      <c r="D651" s="232" t="s">
        <v>165</v>
      </c>
      <c r="E651" s="40"/>
      <c r="F651" s="233" t="s">
        <v>1054</v>
      </c>
      <c r="G651" s="40"/>
      <c r="H651" s="40"/>
      <c r="I651" s="136"/>
      <c r="J651" s="40"/>
      <c r="K651" s="40"/>
      <c r="L651" s="44"/>
      <c r="M651" s="234"/>
      <c r="N651" s="235"/>
      <c r="O651" s="84"/>
      <c r="P651" s="84"/>
      <c r="Q651" s="84"/>
      <c r="R651" s="84"/>
      <c r="S651" s="84"/>
      <c r="T651" s="85"/>
      <c r="U651" s="38"/>
      <c r="V651" s="38"/>
      <c r="W651" s="38"/>
      <c r="X651" s="38"/>
      <c r="Y651" s="38"/>
      <c r="Z651" s="38"/>
      <c r="AA651" s="38"/>
      <c r="AB651" s="38"/>
      <c r="AC651" s="38"/>
      <c r="AD651" s="38"/>
      <c r="AE651" s="38"/>
      <c r="AT651" s="17" t="s">
        <v>165</v>
      </c>
      <c r="AU651" s="17" t="s">
        <v>85</v>
      </c>
    </row>
    <row r="652" spans="1:51" s="13" customFormat="1" ht="12">
      <c r="A652" s="13"/>
      <c r="B652" s="236"/>
      <c r="C652" s="237"/>
      <c r="D652" s="232" t="s">
        <v>166</v>
      </c>
      <c r="E652" s="238" t="s">
        <v>19</v>
      </c>
      <c r="F652" s="239" t="s">
        <v>2142</v>
      </c>
      <c r="G652" s="237"/>
      <c r="H652" s="240">
        <v>29.88</v>
      </c>
      <c r="I652" s="241"/>
      <c r="J652" s="237"/>
      <c r="K652" s="237"/>
      <c r="L652" s="242"/>
      <c r="M652" s="243"/>
      <c r="N652" s="244"/>
      <c r="O652" s="244"/>
      <c r="P652" s="244"/>
      <c r="Q652" s="244"/>
      <c r="R652" s="244"/>
      <c r="S652" s="244"/>
      <c r="T652" s="245"/>
      <c r="U652" s="13"/>
      <c r="V652" s="13"/>
      <c r="W652" s="13"/>
      <c r="X652" s="13"/>
      <c r="Y652" s="13"/>
      <c r="Z652" s="13"/>
      <c r="AA652" s="13"/>
      <c r="AB652" s="13"/>
      <c r="AC652" s="13"/>
      <c r="AD652" s="13"/>
      <c r="AE652" s="13"/>
      <c r="AT652" s="246" t="s">
        <v>166</v>
      </c>
      <c r="AU652" s="246" t="s">
        <v>85</v>
      </c>
      <c r="AV652" s="13" t="s">
        <v>85</v>
      </c>
      <c r="AW652" s="13" t="s">
        <v>34</v>
      </c>
      <c r="AX652" s="13" t="s">
        <v>74</v>
      </c>
      <c r="AY652" s="246" t="s">
        <v>158</v>
      </c>
    </row>
    <row r="653" spans="1:51" s="13" customFormat="1" ht="12">
      <c r="A653" s="13"/>
      <c r="B653" s="236"/>
      <c r="C653" s="237"/>
      <c r="D653" s="232" t="s">
        <v>166</v>
      </c>
      <c r="E653" s="238" t="s">
        <v>19</v>
      </c>
      <c r="F653" s="239" t="s">
        <v>1925</v>
      </c>
      <c r="G653" s="237"/>
      <c r="H653" s="240">
        <v>4.56</v>
      </c>
      <c r="I653" s="241"/>
      <c r="J653" s="237"/>
      <c r="K653" s="237"/>
      <c r="L653" s="242"/>
      <c r="M653" s="243"/>
      <c r="N653" s="244"/>
      <c r="O653" s="244"/>
      <c r="P653" s="244"/>
      <c r="Q653" s="244"/>
      <c r="R653" s="244"/>
      <c r="S653" s="244"/>
      <c r="T653" s="245"/>
      <c r="U653" s="13"/>
      <c r="V653" s="13"/>
      <c r="W653" s="13"/>
      <c r="X653" s="13"/>
      <c r="Y653" s="13"/>
      <c r="Z653" s="13"/>
      <c r="AA653" s="13"/>
      <c r="AB653" s="13"/>
      <c r="AC653" s="13"/>
      <c r="AD653" s="13"/>
      <c r="AE653" s="13"/>
      <c r="AT653" s="246" t="s">
        <v>166</v>
      </c>
      <c r="AU653" s="246" t="s">
        <v>85</v>
      </c>
      <c r="AV653" s="13" t="s">
        <v>85</v>
      </c>
      <c r="AW653" s="13" t="s">
        <v>34</v>
      </c>
      <c r="AX653" s="13" t="s">
        <v>74</v>
      </c>
      <c r="AY653" s="246" t="s">
        <v>158</v>
      </c>
    </row>
    <row r="654" spans="1:51" s="14" customFormat="1" ht="12">
      <c r="A654" s="14"/>
      <c r="B654" s="247"/>
      <c r="C654" s="248"/>
      <c r="D654" s="232" t="s">
        <v>166</v>
      </c>
      <c r="E654" s="249" t="s">
        <v>19</v>
      </c>
      <c r="F654" s="250" t="s">
        <v>175</v>
      </c>
      <c r="G654" s="248"/>
      <c r="H654" s="251">
        <v>34.44</v>
      </c>
      <c r="I654" s="252"/>
      <c r="J654" s="248"/>
      <c r="K654" s="248"/>
      <c r="L654" s="253"/>
      <c r="M654" s="254"/>
      <c r="N654" s="255"/>
      <c r="O654" s="255"/>
      <c r="P654" s="255"/>
      <c r="Q654" s="255"/>
      <c r="R654" s="255"/>
      <c r="S654" s="255"/>
      <c r="T654" s="256"/>
      <c r="U654" s="14"/>
      <c r="V654" s="14"/>
      <c r="W654" s="14"/>
      <c r="X654" s="14"/>
      <c r="Y654" s="14"/>
      <c r="Z654" s="14"/>
      <c r="AA654" s="14"/>
      <c r="AB654" s="14"/>
      <c r="AC654" s="14"/>
      <c r="AD654" s="14"/>
      <c r="AE654" s="14"/>
      <c r="AT654" s="257" t="s">
        <v>166</v>
      </c>
      <c r="AU654" s="257" t="s">
        <v>85</v>
      </c>
      <c r="AV654" s="14" t="s">
        <v>163</v>
      </c>
      <c r="AW654" s="14" t="s">
        <v>34</v>
      </c>
      <c r="AX654" s="14" t="s">
        <v>82</v>
      </c>
      <c r="AY654" s="257" t="s">
        <v>158</v>
      </c>
    </row>
    <row r="655" spans="1:65" s="2" customFormat="1" ht="21.75" customHeight="1">
      <c r="A655" s="38"/>
      <c r="B655" s="39"/>
      <c r="C655" s="219" t="s">
        <v>1109</v>
      </c>
      <c r="D655" s="219" t="s">
        <v>159</v>
      </c>
      <c r="E655" s="220" t="s">
        <v>1057</v>
      </c>
      <c r="F655" s="221" t="s">
        <v>1058</v>
      </c>
      <c r="G655" s="222" t="s">
        <v>1059</v>
      </c>
      <c r="H655" s="223">
        <v>58.548</v>
      </c>
      <c r="I655" s="224"/>
      <c r="J655" s="225">
        <f>ROUND(I655*H655,2)</f>
        <v>0</v>
      </c>
      <c r="K655" s="221" t="s">
        <v>213</v>
      </c>
      <c r="L655" s="44"/>
      <c r="M655" s="226" t="s">
        <v>19</v>
      </c>
      <c r="N655" s="227" t="s">
        <v>45</v>
      </c>
      <c r="O655" s="84"/>
      <c r="P655" s="228">
        <f>O655*H655</f>
        <v>0</v>
      </c>
      <c r="Q655" s="228">
        <v>0</v>
      </c>
      <c r="R655" s="228">
        <f>Q655*H655</f>
        <v>0</v>
      </c>
      <c r="S655" s="228">
        <v>0</v>
      </c>
      <c r="T655" s="229">
        <f>S655*H655</f>
        <v>0</v>
      </c>
      <c r="U655" s="38"/>
      <c r="V655" s="38"/>
      <c r="W655" s="38"/>
      <c r="X655" s="38"/>
      <c r="Y655" s="38"/>
      <c r="Z655" s="38"/>
      <c r="AA655" s="38"/>
      <c r="AB655" s="38"/>
      <c r="AC655" s="38"/>
      <c r="AD655" s="38"/>
      <c r="AE655" s="38"/>
      <c r="AR655" s="230" t="s">
        <v>163</v>
      </c>
      <c r="AT655" s="230" t="s">
        <v>159</v>
      </c>
      <c r="AU655" s="230" t="s">
        <v>85</v>
      </c>
      <c r="AY655" s="17" t="s">
        <v>158</v>
      </c>
      <c r="BE655" s="231">
        <f>IF(N655="základní",J655,0)</f>
        <v>0</v>
      </c>
      <c r="BF655" s="231">
        <f>IF(N655="snížená",J655,0)</f>
        <v>0</v>
      </c>
      <c r="BG655" s="231">
        <f>IF(N655="zákl. přenesená",J655,0)</f>
        <v>0</v>
      </c>
      <c r="BH655" s="231">
        <f>IF(N655="sníž. přenesená",J655,0)</f>
        <v>0</v>
      </c>
      <c r="BI655" s="231">
        <f>IF(N655="nulová",J655,0)</f>
        <v>0</v>
      </c>
      <c r="BJ655" s="17" t="s">
        <v>82</v>
      </c>
      <c r="BK655" s="231">
        <f>ROUND(I655*H655,2)</f>
        <v>0</v>
      </c>
      <c r="BL655" s="17" t="s">
        <v>163</v>
      </c>
      <c r="BM655" s="230" t="s">
        <v>1060</v>
      </c>
    </row>
    <row r="656" spans="1:47" s="2" customFormat="1" ht="12">
      <c r="A656" s="38"/>
      <c r="B656" s="39"/>
      <c r="C656" s="40"/>
      <c r="D656" s="232" t="s">
        <v>165</v>
      </c>
      <c r="E656" s="40"/>
      <c r="F656" s="233" t="s">
        <v>1061</v>
      </c>
      <c r="G656" s="40"/>
      <c r="H656" s="40"/>
      <c r="I656" s="136"/>
      <c r="J656" s="40"/>
      <c r="K656" s="40"/>
      <c r="L656" s="44"/>
      <c r="M656" s="234"/>
      <c r="N656" s="235"/>
      <c r="O656" s="84"/>
      <c r="P656" s="84"/>
      <c r="Q656" s="84"/>
      <c r="R656" s="84"/>
      <c r="S656" s="84"/>
      <c r="T656" s="85"/>
      <c r="U656" s="38"/>
      <c r="V656" s="38"/>
      <c r="W656" s="38"/>
      <c r="X656" s="38"/>
      <c r="Y656" s="38"/>
      <c r="Z656" s="38"/>
      <c r="AA656" s="38"/>
      <c r="AB656" s="38"/>
      <c r="AC656" s="38"/>
      <c r="AD656" s="38"/>
      <c r="AE656" s="38"/>
      <c r="AT656" s="17" t="s">
        <v>165</v>
      </c>
      <c r="AU656" s="17" t="s">
        <v>85</v>
      </c>
    </row>
    <row r="657" spans="1:47" s="2" customFormat="1" ht="12">
      <c r="A657" s="38"/>
      <c r="B657" s="39"/>
      <c r="C657" s="40"/>
      <c r="D657" s="232" t="s">
        <v>216</v>
      </c>
      <c r="E657" s="40"/>
      <c r="F657" s="258" t="s">
        <v>1062</v>
      </c>
      <c r="G657" s="40"/>
      <c r="H657" s="40"/>
      <c r="I657" s="136"/>
      <c r="J657" s="40"/>
      <c r="K657" s="40"/>
      <c r="L657" s="44"/>
      <c r="M657" s="234"/>
      <c r="N657" s="235"/>
      <c r="O657" s="84"/>
      <c r="P657" s="84"/>
      <c r="Q657" s="84"/>
      <c r="R657" s="84"/>
      <c r="S657" s="84"/>
      <c r="T657" s="85"/>
      <c r="U657" s="38"/>
      <c r="V657" s="38"/>
      <c r="W657" s="38"/>
      <c r="X657" s="38"/>
      <c r="Y657" s="38"/>
      <c r="Z657" s="38"/>
      <c r="AA657" s="38"/>
      <c r="AB657" s="38"/>
      <c r="AC657" s="38"/>
      <c r="AD657" s="38"/>
      <c r="AE657" s="38"/>
      <c r="AT657" s="17" t="s">
        <v>216</v>
      </c>
      <c r="AU657" s="17" t="s">
        <v>85</v>
      </c>
    </row>
    <row r="658" spans="1:51" s="13" customFormat="1" ht="12">
      <c r="A658" s="13"/>
      <c r="B658" s="236"/>
      <c r="C658" s="237"/>
      <c r="D658" s="232" t="s">
        <v>166</v>
      </c>
      <c r="E658" s="238" t="s">
        <v>19</v>
      </c>
      <c r="F658" s="239" t="s">
        <v>2164</v>
      </c>
      <c r="G658" s="237"/>
      <c r="H658" s="240">
        <v>50.796</v>
      </c>
      <c r="I658" s="241"/>
      <c r="J658" s="237"/>
      <c r="K658" s="237"/>
      <c r="L658" s="242"/>
      <c r="M658" s="243"/>
      <c r="N658" s="244"/>
      <c r="O658" s="244"/>
      <c r="P658" s="244"/>
      <c r="Q658" s="244"/>
      <c r="R658" s="244"/>
      <c r="S658" s="244"/>
      <c r="T658" s="245"/>
      <c r="U658" s="13"/>
      <c r="V658" s="13"/>
      <c r="W658" s="13"/>
      <c r="X658" s="13"/>
      <c r="Y658" s="13"/>
      <c r="Z658" s="13"/>
      <c r="AA658" s="13"/>
      <c r="AB658" s="13"/>
      <c r="AC658" s="13"/>
      <c r="AD658" s="13"/>
      <c r="AE658" s="13"/>
      <c r="AT658" s="246" t="s">
        <v>166</v>
      </c>
      <c r="AU658" s="246" t="s">
        <v>85</v>
      </c>
      <c r="AV658" s="13" t="s">
        <v>85</v>
      </c>
      <c r="AW658" s="13" t="s">
        <v>34</v>
      </c>
      <c r="AX658" s="13" t="s">
        <v>74</v>
      </c>
      <c r="AY658" s="246" t="s">
        <v>158</v>
      </c>
    </row>
    <row r="659" spans="1:51" s="13" customFormat="1" ht="12">
      <c r="A659" s="13"/>
      <c r="B659" s="236"/>
      <c r="C659" s="237"/>
      <c r="D659" s="232" t="s">
        <v>166</v>
      </c>
      <c r="E659" s="238" t="s">
        <v>19</v>
      </c>
      <c r="F659" s="239" t="s">
        <v>1927</v>
      </c>
      <c r="G659" s="237"/>
      <c r="H659" s="240">
        <v>7.752</v>
      </c>
      <c r="I659" s="241"/>
      <c r="J659" s="237"/>
      <c r="K659" s="237"/>
      <c r="L659" s="242"/>
      <c r="M659" s="243"/>
      <c r="N659" s="244"/>
      <c r="O659" s="244"/>
      <c r="P659" s="244"/>
      <c r="Q659" s="244"/>
      <c r="R659" s="244"/>
      <c r="S659" s="244"/>
      <c r="T659" s="245"/>
      <c r="U659" s="13"/>
      <c r="V659" s="13"/>
      <c r="W659" s="13"/>
      <c r="X659" s="13"/>
      <c r="Y659" s="13"/>
      <c r="Z659" s="13"/>
      <c r="AA659" s="13"/>
      <c r="AB659" s="13"/>
      <c r="AC659" s="13"/>
      <c r="AD659" s="13"/>
      <c r="AE659" s="13"/>
      <c r="AT659" s="246" t="s">
        <v>166</v>
      </c>
      <c r="AU659" s="246" t="s">
        <v>85</v>
      </c>
      <c r="AV659" s="13" t="s">
        <v>85</v>
      </c>
      <c r="AW659" s="13" t="s">
        <v>34</v>
      </c>
      <c r="AX659" s="13" t="s">
        <v>74</v>
      </c>
      <c r="AY659" s="246" t="s">
        <v>158</v>
      </c>
    </row>
    <row r="660" spans="1:51" s="14" customFormat="1" ht="12">
      <c r="A660" s="14"/>
      <c r="B660" s="247"/>
      <c r="C660" s="248"/>
      <c r="D660" s="232" t="s">
        <v>166</v>
      </c>
      <c r="E660" s="249" t="s">
        <v>19</v>
      </c>
      <c r="F660" s="250" t="s">
        <v>175</v>
      </c>
      <c r="G660" s="248"/>
      <c r="H660" s="251">
        <v>58.548</v>
      </c>
      <c r="I660" s="252"/>
      <c r="J660" s="248"/>
      <c r="K660" s="248"/>
      <c r="L660" s="253"/>
      <c r="M660" s="254"/>
      <c r="N660" s="255"/>
      <c r="O660" s="255"/>
      <c r="P660" s="255"/>
      <c r="Q660" s="255"/>
      <c r="R660" s="255"/>
      <c r="S660" s="255"/>
      <c r="T660" s="256"/>
      <c r="U660" s="14"/>
      <c r="V660" s="14"/>
      <c r="W660" s="14"/>
      <c r="X660" s="14"/>
      <c r="Y660" s="14"/>
      <c r="Z660" s="14"/>
      <c r="AA660" s="14"/>
      <c r="AB660" s="14"/>
      <c r="AC660" s="14"/>
      <c r="AD660" s="14"/>
      <c r="AE660" s="14"/>
      <c r="AT660" s="257" t="s">
        <v>166</v>
      </c>
      <c r="AU660" s="257" t="s">
        <v>85</v>
      </c>
      <c r="AV660" s="14" t="s">
        <v>163</v>
      </c>
      <c r="AW660" s="14" t="s">
        <v>34</v>
      </c>
      <c r="AX660" s="14" t="s">
        <v>82</v>
      </c>
      <c r="AY660" s="257" t="s">
        <v>158</v>
      </c>
    </row>
    <row r="661" spans="1:65" s="2" customFormat="1" ht="16.5" customHeight="1">
      <c r="A661" s="38"/>
      <c r="B661" s="39"/>
      <c r="C661" s="219" t="s">
        <v>1113</v>
      </c>
      <c r="D661" s="219" t="s">
        <v>159</v>
      </c>
      <c r="E661" s="220" t="s">
        <v>1066</v>
      </c>
      <c r="F661" s="221" t="s">
        <v>1067</v>
      </c>
      <c r="G661" s="222" t="s">
        <v>194</v>
      </c>
      <c r="H661" s="223">
        <v>501.9</v>
      </c>
      <c r="I661" s="224"/>
      <c r="J661" s="225">
        <f>ROUND(I661*H661,2)</f>
        <v>0</v>
      </c>
      <c r="K661" s="221" t="s">
        <v>213</v>
      </c>
      <c r="L661" s="44"/>
      <c r="M661" s="226" t="s">
        <v>19</v>
      </c>
      <c r="N661" s="227" t="s">
        <v>45</v>
      </c>
      <c r="O661" s="84"/>
      <c r="P661" s="228">
        <f>O661*H661</f>
        <v>0</v>
      </c>
      <c r="Q661" s="228">
        <v>0</v>
      </c>
      <c r="R661" s="228">
        <f>Q661*H661</f>
        <v>0</v>
      </c>
      <c r="S661" s="228">
        <v>0</v>
      </c>
      <c r="T661" s="229">
        <f>S661*H661</f>
        <v>0</v>
      </c>
      <c r="U661" s="38"/>
      <c r="V661" s="38"/>
      <c r="W661" s="38"/>
      <c r="X661" s="38"/>
      <c r="Y661" s="38"/>
      <c r="Z661" s="38"/>
      <c r="AA661" s="38"/>
      <c r="AB661" s="38"/>
      <c r="AC661" s="38"/>
      <c r="AD661" s="38"/>
      <c r="AE661" s="38"/>
      <c r="AR661" s="230" t="s">
        <v>163</v>
      </c>
      <c r="AT661" s="230" t="s">
        <v>159</v>
      </c>
      <c r="AU661" s="230" t="s">
        <v>85</v>
      </c>
      <c r="AY661" s="17" t="s">
        <v>158</v>
      </c>
      <c r="BE661" s="231">
        <f>IF(N661="základní",J661,0)</f>
        <v>0</v>
      </c>
      <c r="BF661" s="231">
        <f>IF(N661="snížená",J661,0)</f>
        <v>0</v>
      </c>
      <c r="BG661" s="231">
        <f>IF(N661="zákl. přenesená",J661,0)</f>
        <v>0</v>
      </c>
      <c r="BH661" s="231">
        <f>IF(N661="sníž. přenesená",J661,0)</f>
        <v>0</v>
      </c>
      <c r="BI661" s="231">
        <f>IF(N661="nulová",J661,0)</f>
        <v>0</v>
      </c>
      <c r="BJ661" s="17" t="s">
        <v>82</v>
      </c>
      <c r="BK661" s="231">
        <f>ROUND(I661*H661,2)</f>
        <v>0</v>
      </c>
      <c r="BL661" s="17" t="s">
        <v>163</v>
      </c>
      <c r="BM661" s="230" t="s">
        <v>1068</v>
      </c>
    </row>
    <row r="662" spans="1:47" s="2" customFormat="1" ht="12">
      <c r="A662" s="38"/>
      <c r="B662" s="39"/>
      <c r="C662" s="40"/>
      <c r="D662" s="232" t="s">
        <v>165</v>
      </c>
      <c r="E662" s="40"/>
      <c r="F662" s="233" t="s">
        <v>1067</v>
      </c>
      <c r="G662" s="40"/>
      <c r="H662" s="40"/>
      <c r="I662" s="136"/>
      <c r="J662" s="40"/>
      <c r="K662" s="40"/>
      <c r="L662" s="44"/>
      <c r="M662" s="234"/>
      <c r="N662" s="235"/>
      <c r="O662" s="84"/>
      <c r="P662" s="84"/>
      <c r="Q662" s="84"/>
      <c r="R662" s="84"/>
      <c r="S662" s="84"/>
      <c r="T662" s="85"/>
      <c r="U662" s="38"/>
      <c r="V662" s="38"/>
      <c r="W662" s="38"/>
      <c r="X662" s="38"/>
      <c r="Y662" s="38"/>
      <c r="Z662" s="38"/>
      <c r="AA662" s="38"/>
      <c r="AB662" s="38"/>
      <c r="AC662" s="38"/>
      <c r="AD662" s="38"/>
      <c r="AE662" s="38"/>
      <c r="AT662" s="17" t="s">
        <v>165</v>
      </c>
      <c r="AU662" s="17" t="s">
        <v>85</v>
      </c>
    </row>
    <row r="663" spans="1:51" s="13" customFormat="1" ht="12">
      <c r="A663" s="13"/>
      <c r="B663" s="236"/>
      <c r="C663" s="237"/>
      <c r="D663" s="232" t="s">
        <v>166</v>
      </c>
      <c r="E663" s="238" t="s">
        <v>19</v>
      </c>
      <c r="F663" s="239" t="s">
        <v>2165</v>
      </c>
      <c r="G663" s="237"/>
      <c r="H663" s="240">
        <v>501.9</v>
      </c>
      <c r="I663" s="241"/>
      <c r="J663" s="237"/>
      <c r="K663" s="237"/>
      <c r="L663" s="242"/>
      <c r="M663" s="243"/>
      <c r="N663" s="244"/>
      <c r="O663" s="244"/>
      <c r="P663" s="244"/>
      <c r="Q663" s="244"/>
      <c r="R663" s="244"/>
      <c r="S663" s="244"/>
      <c r="T663" s="245"/>
      <c r="U663" s="13"/>
      <c r="V663" s="13"/>
      <c r="W663" s="13"/>
      <c r="X663" s="13"/>
      <c r="Y663" s="13"/>
      <c r="Z663" s="13"/>
      <c r="AA663" s="13"/>
      <c r="AB663" s="13"/>
      <c r="AC663" s="13"/>
      <c r="AD663" s="13"/>
      <c r="AE663" s="13"/>
      <c r="AT663" s="246" t="s">
        <v>166</v>
      </c>
      <c r="AU663" s="246" t="s">
        <v>85</v>
      </c>
      <c r="AV663" s="13" t="s">
        <v>85</v>
      </c>
      <c r="AW663" s="13" t="s">
        <v>34</v>
      </c>
      <c r="AX663" s="13" t="s">
        <v>82</v>
      </c>
      <c r="AY663" s="246" t="s">
        <v>158</v>
      </c>
    </row>
    <row r="664" spans="1:63" s="12" customFormat="1" ht="22.8" customHeight="1">
      <c r="A664" s="12"/>
      <c r="B664" s="205"/>
      <c r="C664" s="206"/>
      <c r="D664" s="207" t="s">
        <v>73</v>
      </c>
      <c r="E664" s="269" t="s">
        <v>85</v>
      </c>
      <c r="F664" s="269" t="s">
        <v>1070</v>
      </c>
      <c r="G664" s="206"/>
      <c r="H664" s="206"/>
      <c r="I664" s="209"/>
      <c r="J664" s="270">
        <f>BK664</f>
        <v>0</v>
      </c>
      <c r="K664" s="206"/>
      <c r="L664" s="211"/>
      <c r="M664" s="212"/>
      <c r="N664" s="213"/>
      <c r="O664" s="213"/>
      <c r="P664" s="214">
        <f>SUM(P665:P667)</f>
        <v>0</v>
      </c>
      <c r="Q664" s="213"/>
      <c r="R664" s="214">
        <f>SUM(R665:R667)</f>
        <v>0</v>
      </c>
      <c r="S664" s="213"/>
      <c r="T664" s="215">
        <f>SUM(T665:T667)</f>
        <v>0</v>
      </c>
      <c r="U664" s="12"/>
      <c r="V664" s="12"/>
      <c r="W664" s="12"/>
      <c r="X664" s="12"/>
      <c r="Y664" s="12"/>
      <c r="Z664" s="12"/>
      <c r="AA664" s="12"/>
      <c r="AB664" s="12"/>
      <c r="AC664" s="12"/>
      <c r="AD664" s="12"/>
      <c r="AE664" s="12"/>
      <c r="AR664" s="216" t="s">
        <v>82</v>
      </c>
      <c r="AT664" s="217" t="s">
        <v>73</v>
      </c>
      <c r="AU664" s="217" t="s">
        <v>82</v>
      </c>
      <c r="AY664" s="216" t="s">
        <v>158</v>
      </c>
      <c r="BK664" s="218">
        <f>SUM(BK665:BK667)</f>
        <v>0</v>
      </c>
    </row>
    <row r="665" spans="1:65" s="2" customFormat="1" ht="21.75" customHeight="1">
      <c r="A665" s="38"/>
      <c r="B665" s="39"/>
      <c r="C665" s="219" t="s">
        <v>1119</v>
      </c>
      <c r="D665" s="219" t="s">
        <v>159</v>
      </c>
      <c r="E665" s="220" t="s">
        <v>1072</v>
      </c>
      <c r="F665" s="221" t="s">
        <v>1073</v>
      </c>
      <c r="G665" s="222" t="s">
        <v>194</v>
      </c>
      <c r="H665" s="223">
        <v>249</v>
      </c>
      <c r="I665" s="224"/>
      <c r="J665" s="225">
        <f>ROUND(I665*H665,2)</f>
        <v>0</v>
      </c>
      <c r="K665" s="221" t="s">
        <v>19</v>
      </c>
      <c r="L665" s="44"/>
      <c r="M665" s="226" t="s">
        <v>19</v>
      </c>
      <c r="N665" s="227" t="s">
        <v>45</v>
      </c>
      <c r="O665" s="84"/>
      <c r="P665" s="228">
        <f>O665*H665</f>
        <v>0</v>
      </c>
      <c r="Q665" s="228">
        <v>0</v>
      </c>
      <c r="R665" s="228">
        <f>Q665*H665</f>
        <v>0</v>
      </c>
      <c r="S665" s="228">
        <v>0</v>
      </c>
      <c r="T665" s="229">
        <f>S665*H665</f>
        <v>0</v>
      </c>
      <c r="U665" s="38"/>
      <c r="V665" s="38"/>
      <c r="W665" s="38"/>
      <c r="X665" s="38"/>
      <c r="Y665" s="38"/>
      <c r="Z665" s="38"/>
      <c r="AA665" s="38"/>
      <c r="AB665" s="38"/>
      <c r="AC665" s="38"/>
      <c r="AD665" s="38"/>
      <c r="AE665" s="38"/>
      <c r="AR665" s="230" t="s">
        <v>163</v>
      </c>
      <c r="AT665" s="230" t="s">
        <v>159</v>
      </c>
      <c r="AU665" s="230" t="s">
        <v>85</v>
      </c>
      <c r="AY665" s="17" t="s">
        <v>158</v>
      </c>
      <c r="BE665" s="231">
        <f>IF(N665="základní",J665,0)</f>
        <v>0</v>
      </c>
      <c r="BF665" s="231">
        <f>IF(N665="snížená",J665,0)</f>
        <v>0</v>
      </c>
      <c r="BG665" s="231">
        <f>IF(N665="zákl. přenesená",J665,0)</f>
        <v>0</v>
      </c>
      <c r="BH665" s="231">
        <f>IF(N665="sníž. přenesená",J665,0)</f>
        <v>0</v>
      </c>
      <c r="BI665" s="231">
        <f>IF(N665="nulová",J665,0)</f>
        <v>0</v>
      </c>
      <c r="BJ665" s="17" t="s">
        <v>82</v>
      </c>
      <c r="BK665" s="231">
        <f>ROUND(I665*H665,2)</f>
        <v>0</v>
      </c>
      <c r="BL665" s="17" t="s">
        <v>163</v>
      </c>
      <c r="BM665" s="230" t="s">
        <v>1074</v>
      </c>
    </row>
    <row r="666" spans="1:47" s="2" customFormat="1" ht="12">
      <c r="A666" s="38"/>
      <c r="B666" s="39"/>
      <c r="C666" s="40"/>
      <c r="D666" s="232" t="s">
        <v>165</v>
      </c>
      <c r="E666" s="40"/>
      <c r="F666" s="233" t="s">
        <v>1073</v>
      </c>
      <c r="G666" s="40"/>
      <c r="H666" s="40"/>
      <c r="I666" s="136"/>
      <c r="J666" s="40"/>
      <c r="K666" s="40"/>
      <c r="L666" s="44"/>
      <c r="M666" s="234"/>
      <c r="N666" s="235"/>
      <c r="O666" s="84"/>
      <c r="P666" s="84"/>
      <c r="Q666" s="84"/>
      <c r="R666" s="84"/>
      <c r="S666" s="84"/>
      <c r="T666" s="85"/>
      <c r="U666" s="38"/>
      <c r="V666" s="38"/>
      <c r="W666" s="38"/>
      <c r="X666" s="38"/>
      <c r="Y666" s="38"/>
      <c r="Z666" s="38"/>
      <c r="AA666" s="38"/>
      <c r="AB666" s="38"/>
      <c r="AC666" s="38"/>
      <c r="AD666" s="38"/>
      <c r="AE666" s="38"/>
      <c r="AT666" s="17" t="s">
        <v>165</v>
      </c>
      <c r="AU666" s="17" t="s">
        <v>85</v>
      </c>
    </row>
    <row r="667" spans="1:51" s="13" customFormat="1" ht="12">
      <c r="A667" s="13"/>
      <c r="B667" s="236"/>
      <c r="C667" s="237"/>
      <c r="D667" s="232" t="s">
        <v>166</v>
      </c>
      <c r="E667" s="238" t="s">
        <v>19</v>
      </c>
      <c r="F667" s="239" t="s">
        <v>2166</v>
      </c>
      <c r="G667" s="237"/>
      <c r="H667" s="240">
        <v>249</v>
      </c>
      <c r="I667" s="241"/>
      <c r="J667" s="237"/>
      <c r="K667" s="237"/>
      <c r="L667" s="242"/>
      <c r="M667" s="243"/>
      <c r="N667" s="244"/>
      <c r="O667" s="244"/>
      <c r="P667" s="244"/>
      <c r="Q667" s="244"/>
      <c r="R667" s="244"/>
      <c r="S667" s="244"/>
      <c r="T667" s="245"/>
      <c r="U667" s="13"/>
      <c r="V667" s="13"/>
      <c r="W667" s="13"/>
      <c r="X667" s="13"/>
      <c r="Y667" s="13"/>
      <c r="Z667" s="13"/>
      <c r="AA667" s="13"/>
      <c r="AB667" s="13"/>
      <c r="AC667" s="13"/>
      <c r="AD667" s="13"/>
      <c r="AE667" s="13"/>
      <c r="AT667" s="246" t="s">
        <v>166</v>
      </c>
      <c r="AU667" s="246" t="s">
        <v>85</v>
      </c>
      <c r="AV667" s="13" t="s">
        <v>85</v>
      </c>
      <c r="AW667" s="13" t="s">
        <v>34</v>
      </c>
      <c r="AX667" s="13" t="s">
        <v>82</v>
      </c>
      <c r="AY667" s="246" t="s">
        <v>158</v>
      </c>
    </row>
    <row r="668" spans="1:63" s="12" customFormat="1" ht="22.8" customHeight="1">
      <c r="A668" s="12"/>
      <c r="B668" s="205"/>
      <c r="C668" s="206"/>
      <c r="D668" s="207" t="s">
        <v>73</v>
      </c>
      <c r="E668" s="269" t="s">
        <v>191</v>
      </c>
      <c r="F668" s="269" t="s">
        <v>1076</v>
      </c>
      <c r="G668" s="206"/>
      <c r="H668" s="206"/>
      <c r="I668" s="209"/>
      <c r="J668" s="270">
        <f>BK668</f>
        <v>0</v>
      </c>
      <c r="K668" s="206"/>
      <c r="L668" s="211"/>
      <c r="M668" s="212"/>
      <c r="N668" s="213"/>
      <c r="O668" s="213"/>
      <c r="P668" s="214">
        <f>SUM(P669:P684)</f>
        <v>0</v>
      </c>
      <c r="Q668" s="213"/>
      <c r="R668" s="214">
        <f>SUM(R669:R684)</f>
        <v>60.952999999999996</v>
      </c>
      <c r="S668" s="213"/>
      <c r="T668" s="215">
        <f>SUM(T669:T684)</f>
        <v>0</v>
      </c>
      <c r="U668" s="12"/>
      <c r="V668" s="12"/>
      <c r="W668" s="12"/>
      <c r="X668" s="12"/>
      <c r="Y668" s="12"/>
      <c r="Z668" s="12"/>
      <c r="AA668" s="12"/>
      <c r="AB668" s="12"/>
      <c r="AC668" s="12"/>
      <c r="AD668" s="12"/>
      <c r="AE668" s="12"/>
      <c r="AR668" s="216" t="s">
        <v>82</v>
      </c>
      <c r="AT668" s="217" t="s">
        <v>73</v>
      </c>
      <c r="AU668" s="217" t="s">
        <v>82</v>
      </c>
      <c r="AY668" s="216" t="s">
        <v>158</v>
      </c>
      <c r="BK668" s="218">
        <f>SUM(BK669:BK684)</f>
        <v>0</v>
      </c>
    </row>
    <row r="669" spans="1:65" s="2" customFormat="1" ht="21.75" customHeight="1">
      <c r="A669" s="38"/>
      <c r="B669" s="39"/>
      <c r="C669" s="219" t="s">
        <v>1125</v>
      </c>
      <c r="D669" s="219" t="s">
        <v>159</v>
      </c>
      <c r="E669" s="220" t="s">
        <v>1078</v>
      </c>
      <c r="F669" s="221" t="s">
        <v>1079</v>
      </c>
      <c r="G669" s="222" t="s">
        <v>194</v>
      </c>
      <c r="H669" s="223">
        <v>46.5</v>
      </c>
      <c r="I669" s="224"/>
      <c r="J669" s="225">
        <f>ROUND(I669*H669,2)</f>
        <v>0</v>
      </c>
      <c r="K669" s="221" t="s">
        <v>19</v>
      </c>
      <c r="L669" s="44"/>
      <c r="M669" s="226" t="s">
        <v>19</v>
      </c>
      <c r="N669" s="227" t="s">
        <v>45</v>
      </c>
      <c r="O669" s="84"/>
      <c r="P669" s="228">
        <f>O669*H669</f>
        <v>0</v>
      </c>
      <c r="Q669" s="228">
        <v>0</v>
      </c>
      <c r="R669" s="228">
        <f>Q669*H669</f>
        <v>0</v>
      </c>
      <c r="S669" s="228">
        <v>0</v>
      </c>
      <c r="T669" s="229">
        <f>S669*H669</f>
        <v>0</v>
      </c>
      <c r="U669" s="38"/>
      <c r="V669" s="38"/>
      <c r="W669" s="38"/>
      <c r="X669" s="38"/>
      <c r="Y669" s="38"/>
      <c r="Z669" s="38"/>
      <c r="AA669" s="38"/>
      <c r="AB669" s="38"/>
      <c r="AC669" s="38"/>
      <c r="AD669" s="38"/>
      <c r="AE669" s="38"/>
      <c r="AR669" s="230" t="s">
        <v>163</v>
      </c>
      <c r="AT669" s="230" t="s">
        <v>159</v>
      </c>
      <c r="AU669" s="230" t="s">
        <v>85</v>
      </c>
      <c r="AY669" s="17" t="s">
        <v>158</v>
      </c>
      <c r="BE669" s="231">
        <f>IF(N669="základní",J669,0)</f>
        <v>0</v>
      </c>
      <c r="BF669" s="231">
        <f>IF(N669="snížená",J669,0)</f>
        <v>0</v>
      </c>
      <c r="BG669" s="231">
        <f>IF(N669="zákl. přenesená",J669,0)</f>
        <v>0</v>
      </c>
      <c r="BH669" s="231">
        <f>IF(N669="sníž. přenesená",J669,0)</f>
        <v>0</v>
      </c>
      <c r="BI669" s="231">
        <f>IF(N669="nulová",J669,0)</f>
        <v>0</v>
      </c>
      <c r="BJ669" s="17" t="s">
        <v>82</v>
      </c>
      <c r="BK669" s="231">
        <f>ROUND(I669*H669,2)</f>
        <v>0</v>
      </c>
      <c r="BL669" s="17" t="s">
        <v>163</v>
      </c>
      <c r="BM669" s="230" t="s">
        <v>1080</v>
      </c>
    </row>
    <row r="670" spans="1:47" s="2" customFormat="1" ht="12">
      <c r="A670" s="38"/>
      <c r="B670" s="39"/>
      <c r="C670" s="40"/>
      <c r="D670" s="232" t="s">
        <v>165</v>
      </c>
      <c r="E670" s="40"/>
      <c r="F670" s="233" t="s">
        <v>1079</v>
      </c>
      <c r="G670" s="40"/>
      <c r="H670" s="40"/>
      <c r="I670" s="136"/>
      <c r="J670" s="40"/>
      <c r="K670" s="40"/>
      <c r="L670" s="44"/>
      <c r="M670" s="234"/>
      <c r="N670" s="235"/>
      <c r="O670" s="84"/>
      <c r="P670" s="84"/>
      <c r="Q670" s="84"/>
      <c r="R670" s="84"/>
      <c r="S670" s="84"/>
      <c r="T670" s="85"/>
      <c r="U670" s="38"/>
      <c r="V670" s="38"/>
      <c r="W670" s="38"/>
      <c r="X670" s="38"/>
      <c r="Y670" s="38"/>
      <c r="Z670" s="38"/>
      <c r="AA670" s="38"/>
      <c r="AB670" s="38"/>
      <c r="AC670" s="38"/>
      <c r="AD670" s="38"/>
      <c r="AE670" s="38"/>
      <c r="AT670" s="17" t="s">
        <v>165</v>
      </c>
      <c r="AU670" s="17" t="s">
        <v>85</v>
      </c>
    </row>
    <row r="671" spans="1:51" s="13" customFormat="1" ht="12">
      <c r="A671" s="13"/>
      <c r="B671" s="236"/>
      <c r="C671" s="237"/>
      <c r="D671" s="232" t="s">
        <v>166</v>
      </c>
      <c r="E671" s="238" t="s">
        <v>19</v>
      </c>
      <c r="F671" s="239" t="s">
        <v>2167</v>
      </c>
      <c r="G671" s="237"/>
      <c r="H671" s="240">
        <v>46.5</v>
      </c>
      <c r="I671" s="241"/>
      <c r="J671" s="237"/>
      <c r="K671" s="237"/>
      <c r="L671" s="242"/>
      <c r="M671" s="243"/>
      <c r="N671" s="244"/>
      <c r="O671" s="244"/>
      <c r="P671" s="244"/>
      <c r="Q671" s="244"/>
      <c r="R671" s="244"/>
      <c r="S671" s="244"/>
      <c r="T671" s="245"/>
      <c r="U671" s="13"/>
      <c r="V671" s="13"/>
      <c r="W671" s="13"/>
      <c r="X671" s="13"/>
      <c r="Y671" s="13"/>
      <c r="Z671" s="13"/>
      <c r="AA671" s="13"/>
      <c r="AB671" s="13"/>
      <c r="AC671" s="13"/>
      <c r="AD671" s="13"/>
      <c r="AE671" s="13"/>
      <c r="AT671" s="246" t="s">
        <v>166</v>
      </c>
      <c r="AU671" s="246" t="s">
        <v>85</v>
      </c>
      <c r="AV671" s="13" t="s">
        <v>85</v>
      </c>
      <c r="AW671" s="13" t="s">
        <v>34</v>
      </c>
      <c r="AX671" s="13" t="s">
        <v>82</v>
      </c>
      <c r="AY671" s="246" t="s">
        <v>158</v>
      </c>
    </row>
    <row r="672" spans="1:65" s="2" customFormat="1" ht="16.5" customHeight="1">
      <c r="A672" s="38"/>
      <c r="B672" s="39"/>
      <c r="C672" s="259" t="s">
        <v>1131</v>
      </c>
      <c r="D672" s="259" t="s">
        <v>199</v>
      </c>
      <c r="E672" s="260" t="s">
        <v>1083</v>
      </c>
      <c r="F672" s="261" t="s">
        <v>1084</v>
      </c>
      <c r="G672" s="262" t="s">
        <v>1059</v>
      </c>
      <c r="H672" s="263">
        <v>6.278</v>
      </c>
      <c r="I672" s="264"/>
      <c r="J672" s="265">
        <f>ROUND(I672*H672,2)</f>
        <v>0</v>
      </c>
      <c r="K672" s="261" t="s">
        <v>213</v>
      </c>
      <c r="L672" s="266"/>
      <c r="M672" s="267" t="s">
        <v>19</v>
      </c>
      <c r="N672" s="268" t="s">
        <v>45</v>
      </c>
      <c r="O672" s="84"/>
      <c r="P672" s="228">
        <f>O672*H672</f>
        <v>0</v>
      </c>
      <c r="Q672" s="228">
        <v>1</v>
      </c>
      <c r="R672" s="228">
        <f>Q672*H672</f>
        <v>6.278</v>
      </c>
      <c r="S672" s="228">
        <v>0</v>
      </c>
      <c r="T672" s="229">
        <f>S672*H672</f>
        <v>0</v>
      </c>
      <c r="U672" s="38"/>
      <c r="V672" s="38"/>
      <c r="W672" s="38"/>
      <c r="X672" s="38"/>
      <c r="Y672" s="38"/>
      <c r="Z672" s="38"/>
      <c r="AA672" s="38"/>
      <c r="AB672" s="38"/>
      <c r="AC672" s="38"/>
      <c r="AD672" s="38"/>
      <c r="AE672" s="38"/>
      <c r="AR672" s="230" t="s">
        <v>241</v>
      </c>
      <c r="AT672" s="230" t="s">
        <v>199</v>
      </c>
      <c r="AU672" s="230" t="s">
        <v>85</v>
      </c>
      <c r="AY672" s="17" t="s">
        <v>158</v>
      </c>
      <c r="BE672" s="231">
        <f>IF(N672="základní",J672,0)</f>
        <v>0</v>
      </c>
      <c r="BF672" s="231">
        <f>IF(N672="snížená",J672,0)</f>
        <v>0</v>
      </c>
      <c r="BG672" s="231">
        <f>IF(N672="zákl. přenesená",J672,0)</f>
        <v>0</v>
      </c>
      <c r="BH672" s="231">
        <f>IF(N672="sníž. přenesená",J672,0)</f>
        <v>0</v>
      </c>
      <c r="BI672" s="231">
        <f>IF(N672="nulová",J672,0)</f>
        <v>0</v>
      </c>
      <c r="BJ672" s="17" t="s">
        <v>82</v>
      </c>
      <c r="BK672" s="231">
        <f>ROUND(I672*H672,2)</f>
        <v>0</v>
      </c>
      <c r="BL672" s="17" t="s">
        <v>236</v>
      </c>
      <c r="BM672" s="230" t="s">
        <v>1085</v>
      </c>
    </row>
    <row r="673" spans="1:47" s="2" customFormat="1" ht="12">
      <c r="A673" s="38"/>
      <c r="B673" s="39"/>
      <c r="C673" s="40"/>
      <c r="D673" s="232" t="s">
        <v>165</v>
      </c>
      <c r="E673" s="40"/>
      <c r="F673" s="233" t="s">
        <v>1084</v>
      </c>
      <c r="G673" s="40"/>
      <c r="H673" s="40"/>
      <c r="I673" s="136"/>
      <c r="J673" s="40"/>
      <c r="K673" s="40"/>
      <c r="L673" s="44"/>
      <c r="M673" s="234"/>
      <c r="N673" s="235"/>
      <c r="O673" s="84"/>
      <c r="P673" s="84"/>
      <c r="Q673" s="84"/>
      <c r="R673" s="84"/>
      <c r="S673" s="84"/>
      <c r="T673" s="85"/>
      <c r="U673" s="38"/>
      <c r="V673" s="38"/>
      <c r="W673" s="38"/>
      <c r="X673" s="38"/>
      <c r="Y673" s="38"/>
      <c r="Z673" s="38"/>
      <c r="AA673" s="38"/>
      <c r="AB673" s="38"/>
      <c r="AC673" s="38"/>
      <c r="AD673" s="38"/>
      <c r="AE673" s="38"/>
      <c r="AT673" s="17" t="s">
        <v>165</v>
      </c>
      <c r="AU673" s="17" t="s">
        <v>85</v>
      </c>
    </row>
    <row r="674" spans="1:51" s="13" customFormat="1" ht="12">
      <c r="A674" s="13"/>
      <c r="B674" s="236"/>
      <c r="C674" s="237"/>
      <c r="D674" s="232" t="s">
        <v>166</v>
      </c>
      <c r="E674" s="238" t="s">
        <v>19</v>
      </c>
      <c r="F674" s="239" t="s">
        <v>2168</v>
      </c>
      <c r="G674" s="237"/>
      <c r="H674" s="240">
        <v>6.278</v>
      </c>
      <c r="I674" s="241"/>
      <c r="J674" s="237"/>
      <c r="K674" s="237"/>
      <c r="L674" s="242"/>
      <c r="M674" s="243"/>
      <c r="N674" s="244"/>
      <c r="O674" s="244"/>
      <c r="P674" s="244"/>
      <c r="Q674" s="244"/>
      <c r="R674" s="244"/>
      <c r="S674" s="244"/>
      <c r="T674" s="245"/>
      <c r="U674" s="13"/>
      <c r="V674" s="13"/>
      <c r="W674" s="13"/>
      <c r="X674" s="13"/>
      <c r="Y674" s="13"/>
      <c r="Z674" s="13"/>
      <c r="AA674" s="13"/>
      <c r="AB674" s="13"/>
      <c r="AC674" s="13"/>
      <c r="AD674" s="13"/>
      <c r="AE674" s="13"/>
      <c r="AT674" s="246" t="s">
        <v>166</v>
      </c>
      <c r="AU674" s="246" t="s">
        <v>85</v>
      </c>
      <c r="AV674" s="13" t="s">
        <v>85</v>
      </c>
      <c r="AW674" s="13" t="s">
        <v>34</v>
      </c>
      <c r="AX674" s="13" t="s">
        <v>82</v>
      </c>
      <c r="AY674" s="246" t="s">
        <v>158</v>
      </c>
    </row>
    <row r="675" spans="1:65" s="2" customFormat="1" ht="16.5" customHeight="1">
      <c r="A675" s="38"/>
      <c r="B675" s="39"/>
      <c r="C675" s="219" t="s">
        <v>1136</v>
      </c>
      <c r="D675" s="219" t="s">
        <v>159</v>
      </c>
      <c r="E675" s="220" t="s">
        <v>1088</v>
      </c>
      <c r="F675" s="221" t="s">
        <v>1089</v>
      </c>
      <c r="G675" s="222" t="s">
        <v>194</v>
      </c>
      <c r="H675" s="223">
        <v>57</v>
      </c>
      <c r="I675" s="224"/>
      <c r="J675" s="225">
        <f>ROUND(I675*H675,2)</f>
        <v>0</v>
      </c>
      <c r="K675" s="221" t="s">
        <v>19</v>
      </c>
      <c r="L675" s="44"/>
      <c r="M675" s="226" t="s">
        <v>19</v>
      </c>
      <c r="N675" s="227" t="s">
        <v>45</v>
      </c>
      <c r="O675" s="84"/>
      <c r="P675" s="228">
        <f>O675*H675</f>
        <v>0</v>
      </c>
      <c r="Q675" s="228">
        <v>0</v>
      </c>
      <c r="R675" s="228">
        <f>Q675*H675</f>
        <v>0</v>
      </c>
      <c r="S675" s="228">
        <v>0</v>
      </c>
      <c r="T675" s="229">
        <f>S675*H675</f>
        <v>0</v>
      </c>
      <c r="U675" s="38"/>
      <c r="V675" s="38"/>
      <c r="W675" s="38"/>
      <c r="X675" s="38"/>
      <c r="Y675" s="38"/>
      <c r="Z675" s="38"/>
      <c r="AA675" s="38"/>
      <c r="AB675" s="38"/>
      <c r="AC675" s="38"/>
      <c r="AD675" s="38"/>
      <c r="AE675" s="38"/>
      <c r="AR675" s="230" t="s">
        <v>163</v>
      </c>
      <c r="AT675" s="230" t="s">
        <v>159</v>
      </c>
      <c r="AU675" s="230" t="s">
        <v>85</v>
      </c>
      <c r="AY675" s="17" t="s">
        <v>158</v>
      </c>
      <c r="BE675" s="231">
        <f>IF(N675="základní",J675,0)</f>
        <v>0</v>
      </c>
      <c r="BF675" s="231">
        <f>IF(N675="snížená",J675,0)</f>
        <v>0</v>
      </c>
      <c r="BG675" s="231">
        <f>IF(N675="zákl. přenesená",J675,0)</f>
        <v>0</v>
      </c>
      <c r="BH675" s="231">
        <f>IF(N675="sníž. přenesená",J675,0)</f>
        <v>0</v>
      </c>
      <c r="BI675" s="231">
        <f>IF(N675="nulová",J675,0)</f>
        <v>0</v>
      </c>
      <c r="BJ675" s="17" t="s">
        <v>82</v>
      </c>
      <c r="BK675" s="231">
        <f>ROUND(I675*H675,2)</f>
        <v>0</v>
      </c>
      <c r="BL675" s="17" t="s">
        <v>163</v>
      </c>
      <c r="BM675" s="230" t="s">
        <v>1090</v>
      </c>
    </row>
    <row r="676" spans="1:47" s="2" customFormat="1" ht="12">
      <c r="A676" s="38"/>
      <c r="B676" s="39"/>
      <c r="C676" s="40"/>
      <c r="D676" s="232" t="s">
        <v>165</v>
      </c>
      <c r="E676" s="40"/>
      <c r="F676" s="233" t="s">
        <v>1089</v>
      </c>
      <c r="G676" s="40"/>
      <c r="H676" s="40"/>
      <c r="I676" s="136"/>
      <c r="J676" s="40"/>
      <c r="K676" s="40"/>
      <c r="L676" s="44"/>
      <c r="M676" s="234"/>
      <c r="N676" s="235"/>
      <c r="O676" s="84"/>
      <c r="P676" s="84"/>
      <c r="Q676" s="84"/>
      <c r="R676" s="84"/>
      <c r="S676" s="84"/>
      <c r="T676" s="85"/>
      <c r="U676" s="38"/>
      <c r="V676" s="38"/>
      <c r="W676" s="38"/>
      <c r="X676" s="38"/>
      <c r="Y676" s="38"/>
      <c r="Z676" s="38"/>
      <c r="AA676" s="38"/>
      <c r="AB676" s="38"/>
      <c r="AC676" s="38"/>
      <c r="AD676" s="38"/>
      <c r="AE676" s="38"/>
      <c r="AT676" s="17" t="s">
        <v>165</v>
      </c>
      <c r="AU676" s="17" t="s">
        <v>85</v>
      </c>
    </row>
    <row r="677" spans="1:51" s="13" customFormat="1" ht="12">
      <c r="A677" s="13"/>
      <c r="B677" s="236"/>
      <c r="C677" s="237"/>
      <c r="D677" s="232" t="s">
        <v>166</v>
      </c>
      <c r="E677" s="238" t="s">
        <v>19</v>
      </c>
      <c r="F677" s="239" t="s">
        <v>2169</v>
      </c>
      <c r="G677" s="237"/>
      <c r="H677" s="240">
        <v>78</v>
      </c>
      <c r="I677" s="241"/>
      <c r="J677" s="237"/>
      <c r="K677" s="237"/>
      <c r="L677" s="242"/>
      <c r="M677" s="243"/>
      <c r="N677" s="244"/>
      <c r="O677" s="244"/>
      <c r="P677" s="244"/>
      <c r="Q677" s="244"/>
      <c r="R677" s="244"/>
      <c r="S677" s="244"/>
      <c r="T677" s="245"/>
      <c r="U677" s="13"/>
      <c r="V677" s="13"/>
      <c r="W677" s="13"/>
      <c r="X677" s="13"/>
      <c r="Y677" s="13"/>
      <c r="Z677" s="13"/>
      <c r="AA677" s="13"/>
      <c r="AB677" s="13"/>
      <c r="AC677" s="13"/>
      <c r="AD677" s="13"/>
      <c r="AE677" s="13"/>
      <c r="AT677" s="246" t="s">
        <v>166</v>
      </c>
      <c r="AU677" s="246" t="s">
        <v>85</v>
      </c>
      <c r="AV677" s="13" t="s">
        <v>85</v>
      </c>
      <c r="AW677" s="13" t="s">
        <v>34</v>
      </c>
      <c r="AX677" s="13" t="s">
        <v>74</v>
      </c>
      <c r="AY677" s="246" t="s">
        <v>158</v>
      </c>
    </row>
    <row r="678" spans="1:51" s="13" customFormat="1" ht="12">
      <c r="A678" s="13"/>
      <c r="B678" s="236"/>
      <c r="C678" s="237"/>
      <c r="D678" s="232" t="s">
        <v>166</v>
      </c>
      <c r="E678" s="238" t="s">
        <v>19</v>
      </c>
      <c r="F678" s="239" t="s">
        <v>2170</v>
      </c>
      <c r="G678" s="237"/>
      <c r="H678" s="240">
        <v>-21</v>
      </c>
      <c r="I678" s="241"/>
      <c r="J678" s="237"/>
      <c r="K678" s="237"/>
      <c r="L678" s="242"/>
      <c r="M678" s="243"/>
      <c r="N678" s="244"/>
      <c r="O678" s="244"/>
      <c r="P678" s="244"/>
      <c r="Q678" s="244"/>
      <c r="R678" s="244"/>
      <c r="S678" s="244"/>
      <c r="T678" s="245"/>
      <c r="U678" s="13"/>
      <c r="V678" s="13"/>
      <c r="W678" s="13"/>
      <c r="X678" s="13"/>
      <c r="Y678" s="13"/>
      <c r="Z678" s="13"/>
      <c r="AA678" s="13"/>
      <c r="AB678" s="13"/>
      <c r="AC678" s="13"/>
      <c r="AD678" s="13"/>
      <c r="AE678" s="13"/>
      <c r="AT678" s="246" t="s">
        <v>166</v>
      </c>
      <c r="AU678" s="246" t="s">
        <v>85</v>
      </c>
      <c r="AV678" s="13" t="s">
        <v>85</v>
      </c>
      <c r="AW678" s="13" t="s">
        <v>34</v>
      </c>
      <c r="AX678" s="13" t="s">
        <v>74</v>
      </c>
      <c r="AY678" s="246" t="s">
        <v>158</v>
      </c>
    </row>
    <row r="679" spans="1:51" s="14" customFormat="1" ht="12">
      <c r="A679" s="14"/>
      <c r="B679" s="247"/>
      <c r="C679" s="248"/>
      <c r="D679" s="232" t="s">
        <v>166</v>
      </c>
      <c r="E679" s="249" t="s">
        <v>19</v>
      </c>
      <c r="F679" s="250" t="s">
        <v>175</v>
      </c>
      <c r="G679" s="248"/>
      <c r="H679" s="251">
        <v>57</v>
      </c>
      <c r="I679" s="252"/>
      <c r="J679" s="248"/>
      <c r="K679" s="248"/>
      <c r="L679" s="253"/>
      <c r="M679" s="254"/>
      <c r="N679" s="255"/>
      <c r="O679" s="255"/>
      <c r="P679" s="255"/>
      <c r="Q679" s="255"/>
      <c r="R679" s="255"/>
      <c r="S679" s="255"/>
      <c r="T679" s="256"/>
      <c r="U679" s="14"/>
      <c r="V679" s="14"/>
      <c r="W679" s="14"/>
      <c r="X679" s="14"/>
      <c r="Y679" s="14"/>
      <c r="Z679" s="14"/>
      <c r="AA679" s="14"/>
      <c r="AB679" s="14"/>
      <c r="AC679" s="14"/>
      <c r="AD679" s="14"/>
      <c r="AE679" s="14"/>
      <c r="AT679" s="257" t="s">
        <v>166</v>
      </c>
      <c r="AU679" s="257" t="s">
        <v>85</v>
      </c>
      <c r="AV679" s="14" t="s">
        <v>163</v>
      </c>
      <c r="AW679" s="14" t="s">
        <v>34</v>
      </c>
      <c r="AX679" s="14" t="s">
        <v>82</v>
      </c>
      <c r="AY679" s="257" t="s">
        <v>158</v>
      </c>
    </row>
    <row r="680" spans="1:65" s="2" customFormat="1" ht="16.5" customHeight="1">
      <c r="A680" s="38"/>
      <c r="B680" s="39"/>
      <c r="C680" s="259" t="s">
        <v>1140</v>
      </c>
      <c r="D680" s="259" t="s">
        <v>199</v>
      </c>
      <c r="E680" s="260" t="s">
        <v>1092</v>
      </c>
      <c r="F680" s="261" t="s">
        <v>1093</v>
      </c>
      <c r="G680" s="262" t="s">
        <v>1059</v>
      </c>
      <c r="H680" s="263">
        <v>54.675</v>
      </c>
      <c r="I680" s="264"/>
      <c r="J680" s="265">
        <f>ROUND(I680*H680,2)</f>
        <v>0</v>
      </c>
      <c r="K680" s="261" t="s">
        <v>213</v>
      </c>
      <c r="L680" s="266"/>
      <c r="M680" s="267" t="s">
        <v>19</v>
      </c>
      <c r="N680" s="268" t="s">
        <v>45</v>
      </c>
      <c r="O680" s="84"/>
      <c r="P680" s="228">
        <f>O680*H680</f>
        <v>0</v>
      </c>
      <c r="Q680" s="228">
        <v>1</v>
      </c>
      <c r="R680" s="228">
        <f>Q680*H680</f>
        <v>54.675</v>
      </c>
      <c r="S680" s="228">
        <v>0</v>
      </c>
      <c r="T680" s="229">
        <f>S680*H680</f>
        <v>0</v>
      </c>
      <c r="U680" s="38"/>
      <c r="V680" s="38"/>
      <c r="W680" s="38"/>
      <c r="X680" s="38"/>
      <c r="Y680" s="38"/>
      <c r="Z680" s="38"/>
      <c r="AA680" s="38"/>
      <c r="AB680" s="38"/>
      <c r="AC680" s="38"/>
      <c r="AD680" s="38"/>
      <c r="AE680" s="38"/>
      <c r="AR680" s="230" t="s">
        <v>241</v>
      </c>
      <c r="AT680" s="230" t="s">
        <v>199</v>
      </c>
      <c r="AU680" s="230" t="s">
        <v>85</v>
      </c>
      <c r="AY680" s="17" t="s">
        <v>158</v>
      </c>
      <c r="BE680" s="231">
        <f>IF(N680="základní",J680,0)</f>
        <v>0</v>
      </c>
      <c r="BF680" s="231">
        <f>IF(N680="snížená",J680,0)</f>
        <v>0</v>
      </c>
      <c r="BG680" s="231">
        <f>IF(N680="zákl. přenesená",J680,0)</f>
        <v>0</v>
      </c>
      <c r="BH680" s="231">
        <f>IF(N680="sníž. přenesená",J680,0)</f>
        <v>0</v>
      </c>
      <c r="BI680" s="231">
        <f>IF(N680="nulová",J680,0)</f>
        <v>0</v>
      </c>
      <c r="BJ680" s="17" t="s">
        <v>82</v>
      </c>
      <c r="BK680" s="231">
        <f>ROUND(I680*H680,2)</f>
        <v>0</v>
      </c>
      <c r="BL680" s="17" t="s">
        <v>236</v>
      </c>
      <c r="BM680" s="230" t="s">
        <v>1094</v>
      </c>
    </row>
    <row r="681" spans="1:47" s="2" customFormat="1" ht="12">
      <c r="A681" s="38"/>
      <c r="B681" s="39"/>
      <c r="C681" s="40"/>
      <c r="D681" s="232" t="s">
        <v>165</v>
      </c>
      <c r="E681" s="40"/>
      <c r="F681" s="233" t="s">
        <v>1093</v>
      </c>
      <c r="G681" s="40"/>
      <c r="H681" s="40"/>
      <c r="I681" s="136"/>
      <c r="J681" s="40"/>
      <c r="K681" s="40"/>
      <c r="L681" s="44"/>
      <c r="M681" s="234"/>
      <c r="N681" s="235"/>
      <c r="O681" s="84"/>
      <c r="P681" s="84"/>
      <c r="Q681" s="84"/>
      <c r="R681" s="84"/>
      <c r="S681" s="84"/>
      <c r="T681" s="85"/>
      <c r="U681" s="38"/>
      <c r="V681" s="38"/>
      <c r="W681" s="38"/>
      <c r="X681" s="38"/>
      <c r="Y681" s="38"/>
      <c r="Z681" s="38"/>
      <c r="AA681" s="38"/>
      <c r="AB681" s="38"/>
      <c r="AC681" s="38"/>
      <c r="AD681" s="38"/>
      <c r="AE681" s="38"/>
      <c r="AT681" s="17" t="s">
        <v>165</v>
      </c>
      <c r="AU681" s="17" t="s">
        <v>85</v>
      </c>
    </row>
    <row r="682" spans="1:51" s="13" customFormat="1" ht="12">
      <c r="A682" s="13"/>
      <c r="B682" s="236"/>
      <c r="C682" s="237"/>
      <c r="D682" s="232" t="s">
        <v>166</v>
      </c>
      <c r="E682" s="238" t="s">
        <v>19</v>
      </c>
      <c r="F682" s="239" t="s">
        <v>2171</v>
      </c>
      <c r="G682" s="237"/>
      <c r="H682" s="240">
        <v>46.17</v>
      </c>
      <c r="I682" s="241"/>
      <c r="J682" s="237"/>
      <c r="K682" s="237"/>
      <c r="L682" s="242"/>
      <c r="M682" s="243"/>
      <c r="N682" s="244"/>
      <c r="O682" s="244"/>
      <c r="P682" s="244"/>
      <c r="Q682" s="244"/>
      <c r="R682" s="244"/>
      <c r="S682" s="244"/>
      <c r="T682" s="245"/>
      <c r="U682" s="13"/>
      <c r="V682" s="13"/>
      <c r="W682" s="13"/>
      <c r="X682" s="13"/>
      <c r="Y682" s="13"/>
      <c r="Z682" s="13"/>
      <c r="AA682" s="13"/>
      <c r="AB682" s="13"/>
      <c r="AC682" s="13"/>
      <c r="AD682" s="13"/>
      <c r="AE682" s="13"/>
      <c r="AT682" s="246" t="s">
        <v>166</v>
      </c>
      <c r="AU682" s="246" t="s">
        <v>85</v>
      </c>
      <c r="AV682" s="13" t="s">
        <v>85</v>
      </c>
      <c r="AW682" s="13" t="s">
        <v>34</v>
      </c>
      <c r="AX682" s="13" t="s">
        <v>74</v>
      </c>
      <c r="AY682" s="246" t="s">
        <v>158</v>
      </c>
    </row>
    <row r="683" spans="1:51" s="13" customFormat="1" ht="12">
      <c r="A683" s="13"/>
      <c r="B683" s="236"/>
      <c r="C683" s="237"/>
      <c r="D683" s="232" t="s">
        <v>166</v>
      </c>
      <c r="E683" s="238" t="s">
        <v>19</v>
      </c>
      <c r="F683" s="239" t="s">
        <v>2172</v>
      </c>
      <c r="G683" s="237"/>
      <c r="H683" s="240">
        <v>8.505</v>
      </c>
      <c r="I683" s="241"/>
      <c r="J683" s="237"/>
      <c r="K683" s="237"/>
      <c r="L683" s="242"/>
      <c r="M683" s="243"/>
      <c r="N683" s="244"/>
      <c r="O683" s="244"/>
      <c r="P683" s="244"/>
      <c r="Q683" s="244"/>
      <c r="R683" s="244"/>
      <c r="S683" s="244"/>
      <c r="T683" s="245"/>
      <c r="U683" s="13"/>
      <c r="V683" s="13"/>
      <c r="W683" s="13"/>
      <c r="X683" s="13"/>
      <c r="Y683" s="13"/>
      <c r="Z683" s="13"/>
      <c r="AA683" s="13"/>
      <c r="AB683" s="13"/>
      <c r="AC683" s="13"/>
      <c r="AD683" s="13"/>
      <c r="AE683" s="13"/>
      <c r="AT683" s="246" t="s">
        <v>166</v>
      </c>
      <c r="AU683" s="246" t="s">
        <v>85</v>
      </c>
      <c r="AV683" s="13" t="s">
        <v>85</v>
      </c>
      <c r="AW683" s="13" t="s">
        <v>34</v>
      </c>
      <c r="AX683" s="13" t="s">
        <v>74</v>
      </c>
      <c r="AY683" s="246" t="s">
        <v>158</v>
      </c>
    </row>
    <row r="684" spans="1:51" s="14" customFormat="1" ht="12">
      <c r="A684" s="14"/>
      <c r="B684" s="247"/>
      <c r="C684" s="248"/>
      <c r="D684" s="232" t="s">
        <v>166</v>
      </c>
      <c r="E684" s="249" t="s">
        <v>19</v>
      </c>
      <c r="F684" s="250" t="s">
        <v>175</v>
      </c>
      <c r="G684" s="248"/>
      <c r="H684" s="251">
        <v>54.675000000000004</v>
      </c>
      <c r="I684" s="252"/>
      <c r="J684" s="248"/>
      <c r="K684" s="248"/>
      <c r="L684" s="253"/>
      <c r="M684" s="254"/>
      <c r="N684" s="255"/>
      <c r="O684" s="255"/>
      <c r="P684" s="255"/>
      <c r="Q684" s="255"/>
      <c r="R684" s="255"/>
      <c r="S684" s="255"/>
      <c r="T684" s="256"/>
      <c r="U684" s="14"/>
      <c r="V684" s="14"/>
      <c r="W684" s="14"/>
      <c r="X684" s="14"/>
      <c r="Y684" s="14"/>
      <c r="Z684" s="14"/>
      <c r="AA684" s="14"/>
      <c r="AB684" s="14"/>
      <c r="AC684" s="14"/>
      <c r="AD684" s="14"/>
      <c r="AE684" s="14"/>
      <c r="AT684" s="257" t="s">
        <v>166</v>
      </c>
      <c r="AU684" s="257" t="s">
        <v>85</v>
      </c>
      <c r="AV684" s="14" t="s">
        <v>163</v>
      </c>
      <c r="AW684" s="14" t="s">
        <v>34</v>
      </c>
      <c r="AX684" s="14" t="s">
        <v>82</v>
      </c>
      <c r="AY684" s="257" t="s">
        <v>158</v>
      </c>
    </row>
    <row r="685" spans="1:63" s="12" customFormat="1" ht="25.9" customHeight="1">
      <c r="A685" s="12"/>
      <c r="B685" s="205"/>
      <c r="C685" s="206"/>
      <c r="D685" s="207" t="s">
        <v>73</v>
      </c>
      <c r="E685" s="208" t="s">
        <v>1096</v>
      </c>
      <c r="F685" s="208" t="s">
        <v>1097</v>
      </c>
      <c r="G685" s="206"/>
      <c r="H685" s="206"/>
      <c r="I685" s="209"/>
      <c r="J685" s="210">
        <f>BK685</f>
        <v>0</v>
      </c>
      <c r="K685" s="206"/>
      <c r="L685" s="211"/>
      <c r="M685" s="212"/>
      <c r="N685" s="213"/>
      <c r="O685" s="213"/>
      <c r="P685" s="214">
        <f>SUM(P686:P816)</f>
        <v>0</v>
      </c>
      <c r="Q685" s="213"/>
      <c r="R685" s="214">
        <f>SUM(R686:R816)</f>
        <v>40.47186887</v>
      </c>
      <c r="S685" s="213"/>
      <c r="T685" s="215">
        <f>SUM(T686:T816)</f>
        <v>0</v>
      </c>
      <c r="U685" s="12"/>
      <c r="V685" s="12"/>
      <c r="W685" s="12"/>
      <c r="X685" s="12"/>
      <c r="Y685" s="12"/>
      <c r="Z685" s="12"/>
      <c r="AA685" s="12"/>
      <c r="AB685" s="12"/>
      <c r="AC685" s="12"/>
      <c r="AD685" s="12"/>
      <c r="AE685" s="12"/>
      <c r="AR685" s="216" t="s">
        <v>176</v>
      </c>
      <c r="AT685" s="217" t="s">
        <v>73</v>
      </c>
      <c r="AU685" s="217" t="s">
        <v>74</v>
      </c>
      <c r="AY685" s="216" t="s">
        <v>158</v>
      </c>
      <c r="BK685" s="218">
        <f>SUM(BK686:BK816)</f>
        <v>0</v>
      </c>
    </row>
    <row r="686" spans="1:65" s="2" customFormat="1" ht="21.75" customHeight="1">
      <c r="A686" s="38"/>
      <c r="B686" s="39"/>
      <c r="C686" s="219" t="s">
        <v>1146</v>
      </c>
      <c r="D686" s="219" t="s">
        <v>159</v>
      </c>
      <c r="E686" s="220" t="s">
        <v>1104</v>
      </c>
      <c r="F686" s="221" t="s">
        <v>1105</v>
      </c>
      <c r="G686" s="222" t="s">
        <v>1106</v>
      </c>
      <c r="H686" s="223">
        <v>0.4</v>
      </c>
      <c r="I686" s="224"/>
      <c r="J686" s="225">
        <f>ROUND(I686*H686,2)</f>
        <v>0</v>
      </c>
      <c r="K686" s="221" t="s">
        <v>19</v>
      </c>
      <c r="L686" s="44"/>
      <c r="M686" s="226" t="s">
        <v>19</v>
      </c>
      <c r="N686" s="227" t="s">
        <v>45</v>
      </c>
      <c r="O686" s="84"/>
      <c r="P686" s="228">
        <f>O686*H686</f>
        <v>0</v>
      </c>
      <c r="Q686" s="228">
        <v>0.0088</v>
      </c>
      <c r="R686" s="228">
        <f>Q686*H686</f>
        <v>0.0035200000000000006</v>
      </c>
      <c r="S686" s="228">
        <v>0</v>
      </c>
      <c r="T686" s="229">
        <f>S686*H686</f>
        <v>0</v>
      </c>
      <c r="U686" s="38"/>
      <c r="V686" s="38"/>
      <c r="W686" s="38"/>
      <c r="X686" s="38"/>
      <c r="Y686" s="38"/>
      <c r="Z686" s="38"/>
      <c r="AA686" s="38"/>
      <c r="AB686" s="38"/>
      <c r="AC686" s="38"/>
      <c r="AD686" s="38"/>
      <c r="AE686" s="38"/>
      <c r="AR686" s="230" t="s">
        <v>236</v>
      </c>
      <c r="AT686" s="230" t="s">
        <v>159</v>
      </c>
      <c r="AU686" s="230" t="s">
        <v>82</v>
      </c>
      <c r="AY686" s="17" t="s">
        <v>158</v>
      </c>
      <c r="BE686" s="231">
        <f>IF(N686="základní",J686,0)</f>
        <v>0</v>
      </c>
      <c r="BF686" s="231">
        <f>IF(N686="snížená",J686,0)</f>
        <v>0</v>
      </c>
      <c r="BG686" s="231">
        <f>IF(N686="zákl. přenesená",J686,0)</f>
        <v>0</v>
      </c>
      <c r="BH686" s="231">
        <f>IF(N686="sníž. přenesená",J686,0)</f>
        <v>0</v>
      </c>
      <c r="BI686" s="231">
        <f>IF(N686="nulová",J686,0)</f>
        <v>0</v>
      </c>
      <c r="BJ686" s="17" t="s">
        <v>82</v>
      </c>
      <c r="BK686" s="231">
        <f>ROUND(I686*H686,2)</f>
        <v>0</v>
      </c>
      <c r="BL686" s="17" t="s">
        <v>236</v>
      </c>
      <c r="BM686" s="230" t="s">
        <v>1107</v>
      </c>
    </row>
    <row r="687" spans="1:47" s="2" customFormat="1" ht="12">
      <c r="A687" s="38"/>
      <c r="B687" s="39"/>
      <c r="C687" s="40"/>
      <c r="D687" s="232" t="s">
        <v>165</v>
      </c>
      <c r="E687" s="40"/>
      <c r="F687" s="233" t="s">
        <v>1105</v>
      </c>
      <c r="G687" s="40"/>
      <c r="H687" s="40"/>
      <c r="I687" s="136"/>
      <c r="J687" s="40"/>
      <c r="K687" s="40"/>
      <c r="L687" s="44"/>
      <c r="M687" s="234"/>
      <c r="N687" s="235"/>
      <c r="O687" s="84"/>
      <c r="P687" s="84"/>
      <c r="Q687" s="84"/>
      <c r="R687" s="84"/>
      <c r="S687" s="84"/>
      <c r="T687" s="85"/>
      <c r="U687" s="38"/>
      <c r="V687" s="38"/>
      <c r="W687" s="38"/>
      <c r="X687" s="38"/>
      <c r="Y687" s="38"/>
      <c r="Z687" s="38"/>
      <c r="AA687" s="38"/>
      <c r="AB687" s="38"/>
      <c r="AC687" s="38"/>
      <c r="AD687" s="38"/>
      <c r="AE687" s="38"/>
      <c r="AT687" s="17" t="s">
        <v>165</v>
      </c>
      <c r="AU687" s="17" t="s">
        <v>82</v>
      </c>
    </row>
    <row r="688" spans="1:51" s="13" customFormat="1" ht="12">
      <c r="A688" s="13"/>
      <c r="B688" s="236"/>
      <c r="C688" s="237"/>
      <c r="D688" s="232" t="s">
        <v>166</v>
      </c>
      <c r="E688" s="238" t="s">
        <v>19</v>
      </c>
      <c r="F688" s="239" t="s">
        <v>2173</v>
      </c>
      <c r="G688" s="237"/>
      <c r="H688" s="240">
        <v>0.4</v>
      </c>
      <c r="I688" s="241"/>
      <c r="J688" s="237"/>
      <c r="K688" s="237"/>
      <c r="L688" s="242"/>
      <c r="M688" s="243"/>
      <c r="N688" s="244"/>
      <c r="O688" s="244"/>
      <c r="P688" s="244"/>
      <c r="Q688" s="244"/>
      <c r="R688" s="244"/>
      <c r="S688" s="244"/>
      <c r="T688" s="245"/>
      <c r="U688" s="13"/>
      <c r="V688" s="13"/>
      <c r="W688" s="13"/>
      <c r="X688" s="13"/>
      <c r="Y688" s="13"/>
      <c r="Z688" s="13"/>
      <c r="AA688" s="13"/>
      <c r="AB688" s="13"/>
      <c r="AC688" s="13"/>
      <c r="AD688" s="13"/>
      <c r="AE688" s="13"/>
      <c r="AT688" s="246" t="s">
        <v>166</v>
      </c>
      <c r="AU688" s="246" t="s">
        <v>82</v>
      </c>
      <c r="AV688" s="13" t="s">
        <v>85</v>
      </c>
      <c r="AW688" s="13" t="s">
        <v>34</v>
      </c>
      <c r="AX688" s="13" t="s">
        <v>82</v>
      </c>
      <c r="AY688" s="246" t="s">
        <v>158</v>
      </c>
    </row>
    <row r="689" spans="1:65" s="2" customFormat="1" ht="16.5" customHeight="1">
      <c r="A689" s="38"/>
      <c r="B689" s="39"/>
      <c r="C689" s="219" t="s">
        <v>1151</v>
      </c>
      <c r="D689" s="219" t="s">
        <v>159</v>
      </c>
      <c r="E689" s="220" t="s">
        <v>1110</v>
      </c>
      <c r="F689" s="221" t="s">
        <v>1111</v>
      </c>
      <c r="G689" s="222" t="s">
        <v>1106</v>
      </c>
      <c r="H689" s="223">
        <v>0.4</v>
      </c>
      <c r="I689" s="224"/>
      <c r="J689" s="225">
        <f>ROUND(I689*H689,2)</f>
        <v>0</v>
      </c>
      <c r="K689" s="221" t="s">
        <v>19</v>
      </c>
      <c r="L689" s="44"/>
      <c r="M689" s="226" t="s">
        <v>19</v>
      </c>
      <c r="N689" s="227" t="s">
        <v>45</v>
      </c>
      <c r="O689" s="84"/>
      <c r="P689" s="228">
        <f>O689*H689</f>
        <v>0</v>
      </c>
      <c r="Q689" s="228">
        <v>0.0099</v>
      </c>
      <c r="R689" s="228">
        <f>Q689*H689</f>
        <v>0.003960000000000001</v>
      </c>
      <c r="S689" s="228">
        <v>0</v>
      </c>
      <c r="T689" s="229">
        <f>S689*H689</f>
        <v>0</v>
      </c>
      <c r="U689" s="38"/>
      <c r="V689" s="38"/>
      <c r="W689" s="38"/>
      <c r="X689" s="38"/>
      <c r="Y689" s="38"/>
      <c r="Z689" s="38"/>
      <c r="AA689" s="38"/>
      <c r="AB689" s="38"/>
      <c r="AC689" s="38"/>
      <c r="AD689" s="38"/>
      <c r="AE689" s="38"/>
      <c r="AR689" s="230" t="s">
        <v>236</v>
      </c>
      <c r="AT689" s="230" t="s">
        <v>159</v>
      </c>
      <c r="AU689" s="230" t="s">
        <v>82</v>
      </c>
      <c r="AY689" s="17" t="s">
        <v>158</v>
      </c>
      <c r="BE689" s="231">
        <f>IF(N689="základní",J689,0)</f>
        <v>0</v>
      </c>
      <c r="BF689" s="231">
        <f>IF(N689="snížená",J689,0)</f>
        <v>0</v>
      </c>
      <c r="BG689" s="231">
        <f>IF(N689="zákl. přenesená",J689,0)</f>
        <v>0</v>
      </c>
      <c r="BH689" s="231">
        <f>IF(N689="sníž. přenesená",J689,0)</f>
        <v>0</v>
      </c>
      <c r="BI689" s="231">
        <f>IF(N689="nulová",J689,0)</f>
        <v>0</v>
      </c>
      <c r="BJ689" s="17" t="s">
        <v>82</v>
      </c>
      <c r="BK689" s="231">
        <f>ROUND(I689*H689,2)</f>
        <v>0</v>
      </c>
      <c r="BL689" s="17" t="s">
        <v>236</v>
      </c>
      <c r="BM689" s="230" t="s">
        <v>1112</v>
      </c>
    </row>
    <row r="690" spans="1:47" s="2" customFormat="1" ht="12">
      <c r="A690" s="38"/>
      <c r="B690" s="39"/>
      <c r="C690" s="40"/>
      <c r="D690" s="232" t="s">
        <v>165</v>
      </c>
      <c r="E690" s="40"/>
      <c r="F690" s="233" t="s">
        <v>1111</v>
      </c>
      <c r="G690" s="40"/>
      <c r="H690" s="40"/>
      <c r="I690" s="136"/>
      <c r="J690" s="40"/>
      <c r="K690" s="40"/>
      <c r="L690" s="44"/>
      <c r="M690" s="234"/>
      <c r="N690" s="235"/>
      <c r="O690" s="84"/>
      <c r="P690" s="84"/>
      <c r="Q690" s="84"/>
      <c r="R690" s="84"/>
      <c r="S690" s="84"/>
      <c r="T690" s="85"/>
      <c r="U690" s="38"/>
      <c r="V690" s="38"/>
      <c r="W690" s="38"/>
      <c r="X690" s="38"/>
      <c r="Y690" s="38"/>
      <c r="Z690" s="38"/>
      <c r="AA690" s="38"/>
      <c r="AB690" s="38"/>
      <c r="AC690" s="38"/>
      <c r="AD690" s="38"/>
      <c r="AE690" s="38"/>
      <c r="AT690" s="17" t="s">
        <v>165</v>
      </c>
      <c r="AU690" s="17" t="s">
        <v>82</v>
      </c>
    </row>
    <row r="691" spans="1:51" s="13" customFormat="1" ht="12">
      <c r="A691" s="13"/>
      <c r="B691" s="236"/>
      <c r="C691" s="237"/>
      <c r="D691" s="232" t="s">
        <v>166</v>
      </c>
      <c r="E691" s="238" t="s">
        <v>19</v>
      </c>
      <c r="F691" s="239" t="s">
        <v>2173</v>
      </c>
      <c r="G691" s="237"/>
      <c r="H691" s="240">
        <v>0.4</v>
      </c>
      <c r="I691" s="241"/>
      <c r="J691" s="237"/>
      <c r="K691" s="237"/>
      <c r="L691" s="242"/>
      <c r="M691" s="243"/>
      <c r="N691" s="244"/>
      <c r="O691" s="244"/>
      <c r="P691" s="244"/>
      <c r="Q691" s="244"/>
      <c r="R691" s="244"/>
      <c r="S691" s="244"/>
      <c r="T691" s="245"/>
      <c r="U691" s="13"/>
      <c r="V691" s="13"/>
      <c r="W691" s="13"/>
      <c r="X691" s="13"/>
      <c r="Y691" s="13"/>
      <c r="Z691" s="13"/>
      <c r="AA691" s="13"/>
      <c r="AB691" s="13"/>
      <c r="AC691" s="13"/>
      <c r="AD691" s="13"/>
      <c r="AE691" s="13"/>
      <c r="AT691" s="246" t="s">
        <v>166</v>
      </c>
      <c r="AU691" s="246" t="s">
        <v>82</v>
      </c>
      <c r="AV691" s="13" t="s">
        <v>85</v>
      </c>
      <c r="AW691" s="13" t="s">
        <v>34</v>
      </c>
      <c r="AX691" s="13" t="s">
        <v>82</v>
      </c>
      <c r="AY691" s="246" t="s">
        <v>158</v>
      </c>
    </row>
    <row r="692" spans="1:65" s="2" customFormat="1" ht="21.75" customHeight="1">
      <c r="A692" s="38"/>
      <c r="B692" s="39"/>
      <c r="C692" s="219" t="s">
        <v>1156</v>
      </c>
      <c r="D692" s="219" t="s">
        <v>159</v>
      </c>
      <c r="E692" s="220" t="s">
        <v>2174</v>
      </c>
      <c r="F692" s="221" t="s">
        <v>2175</v>
      </c>
      <c r="G692" s="222" t="s">
        <v>194</v>
      </c>
      <c r="H692" s="223">
        <v>20</v>
      </c>
      <c r="I692" s="224"/>
      <c r="J692" s="225">
        <f>ROUND(I692*H692,2)</f>
        <v>0</v>
      </c>
      <c r="K692" s="221" t="s">
        <v>213</v>
      </c>
      <c r="L692" s="44"/>
      <c r="M692" s="226" t="s">
        <v>19</v>
      </c>
      <c r="N692" s="227" t="s">
        <v>45</v>
      </c>
      <c r="O692" s="84"/>
      <c r="P692" s="228">
        <f>O692*H692</f>
        <v>0</v>
      </c>
      <c r="Q692" s="228">
        <v>0</v>
      </c>
      <c r="R692" s="228">
        <f>Q692*H692</f>
        <v>0</v>
      </c>
      <c r="S692" s="228">
        <v>0</v>
      </c>
      <c r="T692" s="229">
        <f>S692*H692</f>
        <v>0</v>
      </c>
      <c r="U692" s="38"/>
      <c r="V692" s="38"/>
      <c r="W692" s="38"/>
      <c r="X692" s="38"/>
      <c r="Y692" s="38"/>
      <c r="Z692" s="38"/>
      <c r="AA692" s="38"/>
      <c r="AB692" s="38"/>
      <c r="AC692" s="38"/>
      <c r="AD692" s="38"/>
      <c r="AE692" s="38"/>
      <c r="AR692" s="230" t="s">
        <v>236</v>
      </c>
      <c r="AT692" s="230" t="s">
        <v>159</v>
      </c>
      <c r="AU692" s="230" t="s">
        <v>82</v>
      </c>
      <c r="AY692" s="17" t="s">
        <v>158</v>
      </c>
      <c r="BE692" s="231">
        <f>IF(N692="základní",J692,0)</f>
        <v>0</v>
      </c>
      <c r="BF692" s="231">
        <f>IF(N692="snížená",J692,0)</f>
        <v>0</v>
      </c>
      <c r="BG692" s="231">
        <f>IF(N692="zákl. přenesená",J692,0)</f>
        <v>0</v>
      </c>
      <c r="BH692" s="231">
        <f>IF(N692="sníž. přenesená",J692,0)</f>
        <v>0</v>
      </c>
      <c r="BI692" s="231">
        <f>IF(N692="nulová",J692,0)</f>
        <v>0</v>
      </c>
      <c r="BJ692" s="17" t="s">
        <v>82</v>
      </c>
      <c r="BK692" s="231">
        <f>ROUND(I692*H692,2)</f>
        <v>0</v>
      </c>
      <c r="BL692" s="17" t="s">
        <v>236</v>
      </c>
      <c r="BM692" s="230" t="s">
        <v>2176</v>
      </c>
    </row>
    <row r="693" spans="1:47" s="2" customFormat="1" ht="12">
      <c r="A693" s="38"/>
      <c r="B693" s="39"/>
      <c r="C693" s="40"/>
      <c r="D693" s="232" t="s">
        <v>165</v>
      </c>
      <c r="E693" s="40"/>
      <c r="F693" s="233" t="s">
        <v>2177</v>
      </c>
      <c r="G693" s="40"/>
      <c r="H693" s="40"/>
      <c r="I693" s="136"/>
      <c r="J693" s="40"/>
      <c r="K693" s="40"/>
      <c r="L693" s="44"/>
      <c r="M693" s="234"/>
      <c r="N693" s="235"/>
      <c r="O693" s="84"/>
      <c r="P693" s="84"/>
      <c r="Q693" s="84"/>
      <c r="R693" s="84"/>
      <c r="S693" s="84"/>
      <c r="T693" s="85"/>
      <c r="U693" s="38"/>
      <c r="V693" s="38"/>
      <c r="W693" s="38"/>
      <c r="X693" s="38"/>
      <c r="Y693" s="38"/>
      <c r="Z693" s="38"/>
      <c r="AA693" s="38"/>
      <c r="AB693" s="38"/>
      <c r="AC693" s="38"/>
      <c r="AD693" s="38"/>
      <c r="AE693" s="38"/>
      <c r="AT693" s="17" t="s">
        <v>165</v>
      </c>
      <c r="AU693" s="17" t="s">
        <v>82</v>
      </c>
    </row>
    <row r="694" spans="1:47" s="2" customFormat="1" ht="12">
      <c r="A694" s="38"/>
      <c r="B694" s="39"/>
      <c r="C694" s="40"/>
      <c r="D694" s="232" t="s">
        <v>216</v>
      </c>
      <c r="E694" s="40"/>
      <c r="F694" s="258" t="s">
        <v>1118</v>
      </c>
      <c r="G694" s="40"/>
      <c r="H694" s="40"/>
      <c r="I694" s="136"/>
      <c r="J694" s="40"/>
      <c r="K694" s="40"/>
      <c r="L694" s="44"/>
      <c r="M694" s="234"/>
      <c r="N694" s="235"/>
      <c r="O694" s="84"/>
      <c r="P694" s="84"/>
      <c r="Q694" s="84"/>
      <c r="R694" s="84"/>
      <c r="S694" s="84"/>
      <c r="T694" s="85"/>
      <c r="U694" s="38"/>
      <c r="V694" s="38"/>
      <c r="W694" s="38"/>
      <c r="X694" s="38"/>
      <c r="Y694" s="38"/>
      <c r="Z694" s="38"/>
      <c r="AA694" s="38"/>
      <c r="AB694" s="38"/>
      <c r="AC694" s="38"/>
      <c r="AD694" s="38"/>
      <c r="AE694" s="38"/>
      <c r="AT694" s="17" t="s">
        <v>216</v>
      </c>
      <c r="AU694" s="17" t="s">
        <v>82</v>
      </c>
    </row>
    <row r="695" spans="1:51" s="13" customFormat="1" ht="12">
      <c r="A695" s="13"/>
      <c r="B695" s="236"/>
      <c r="C695" s="237"/>
      <c r="D695" s="232" t="s">
        <v>166</v>
      </c>
      <c r="E695" s="238" t="s">
        <v>19</v>
      </c>
      <c r="F695" s="239" t="s">
        <v>2178</v>
      </c>
      <c r="G695" s="237"/>
      <c r="H695" s="240">
        <v>20</v>
      </c>
      <c r="I695" s="241"/>
      <c r="J695" s="237"/>
      <c r="K695" s="237"/>
      <c r="L695" s="242"/>
      <c r="M695" s="243"/>
      <c r="N695" s="244"/>
      <c r="O695" s="244"/>
      <c r="P695" s="244"/>
      <c r="Q695" s="244"/>
      <c r="R695" s="244"/>
      <c r="S695" s="244"/>
      <c r="T695" s="245"/>
      <c r="U695" s="13"/>
      <c r="V695" s="13"/>
      <c r="W695" s="13"/>
      <c r="X695" s="13"/>
      <c r="Y695" s="13"/>
      <c r="Z695" s="13"/>
      <c r="AA695" s="13"/>
      <c r="AB695" s="13"/>
      <c r="AC695" s="13"/>
      <c r="AD695" s="13"/>
      <c r="AE695" s="13"/>
      <c r="AT695" s="246" t="s">
        <v>166</v>
      </c>
      <c r="AU695" s="246" t="s">
        <v>82</v>
      </c>
      <c r="AV695" s="13" t="s">
        <v>85</v>
      </c>
      <c r="AW695" s="13" t="s">
        <v>34</v>
      </c>
      <c r="AX695" s="13" t="s">
        <v>82</v>
      </c>
      <c r="AY695" s="246" t="s">
        <v>158</v>
      </c>
    </row>
    <row r="696" spans="1:65" s="2" customFormat="1" ht="21.75" customHeight="1">
      <c r="A696" s="38"/>
      <c r="B696" s="39"/>
      <c r="C696" s="219" t="s">
        <v>1161</v>
      </c>
      <c r="D696" s="219" t="s">
        <v>159</v>
      </c>
      <c r="E696" s="220" t="s">
        <v>2179</v>
      </c>
      <c r="F696" s="221" t="s">
        <v>2180</v>
      </c>
      <c r="G696" s="222" t="s">
        <v>194</v>
      </c>
      <c r="H696" s="223">
        <v>46</v>
      </c>
      <c r="I696" s="224"/>
      <c r="J696" s="225">
        <f>ROUND(I696*H696,2)</f>
        <v>0</v>
      </c>
      <c r="K696" s="221" t="s">
        <v>213</v>
      </c>
      <c r="L696" s="44"/>
      <c r="M696" s="226" t="s">
        <v>19</v>
      </c>
      <c r="N696" s="227" t="s">
        <v>45</v>
      </c>
      <c r="O696" s="84"/>
      <c r="P696" s="228">
        <f>O696*H696</f>
        <v>0</v>
      </c>
      <c r="Q696" s="228">
        <v>0</v>
      </c>
      <c r="R696" s="228">
        <f>Q696*H696</f>
        <v>0</v>
      </c>
      <c r="S696" s="228">
        <v>0</v>
      </c>
      <c r="T696" s="229">
        <f>S696*H696</f>
        <v>0</v>
      </c>
      <c r="U696" s="38"/>
      <c r="V696" s="38"/>
      <c r="W696" s="38"/>
      <c r="X696" s="38"/>
      <c r="Y696" s="38"/>
      <c r="Z696" s="38"/>
      <c r="AA696" s="38"/>
      <c r="AB696" s="38"/>
      <c r="AC696" s="38"/>
      <c r="AD696" s="38"/>
      <c r="AE696" s="38"/>
      <c r="AR696" s="230" t="s">
        <v>236</v>
      </c>
      <c r="AT696" s="230" t="s">
        <v>159</v>
      </c>
      <c r="AU696" s="230" t="s">
        <v>82</v>
      </c>
      <c r="AY696" s="17" t="s">
        <v>158</v>
      </c>
      <c r="BE696" s="231">
        <f>IF(N696="základní",J696,0)</f>
        <v>0</v>
      </c>
      <c r="BF696" s="231">
        <f>IF(N696="snížená",J696,0)</f>
        <v>0</v>
      </c>
      <c r="BG696" s="231">
        <f>IF(N696="zákl. přenesená",J696,0)</f>
        <v>0</v>
      </c>
      <c r="BH696" s="231">
        <f>IF(N696="sníž. přenesená",J696,0)</f>
        <v>0</v>
      </c>
      <c r="BI696" s="231">
        <f>IF(N696="nulová",J696,0)</f>
        <v>0</v>
      </c>
      <c r="BJ696" s="17" t="s">
        <v>82</v>
      </c>
      <c r="BK696" s="231">
        <f>ROUND(I696*H696,2)</f>
        <v>0</v>
      </c>
      <c r="BL696" s="17" t="s">
        <v>236</v>
      </c>
      <c r="BM696" s="230" t="s">
        <v>2181</v>
      </c>
    </row>
    <row r="697" spans="1:47" s="2" customFormat="1" ht="12">
      <c r="A697" s="38"/>
      <c r="B697" s="39"/>
      <c r="C697" s="40"/>
      <c r="D697" s="232" t="s">
        <v>165</v>
      </c>
      <c r="E697" s="40"/>
      <c r="F697" s="233" t="s">
        <v>2182</v>
      </c>
      <c r="G697" s="40"/>
      <c r="H697" s="40"/>
      <c r="I697" s="136"/>
      <c r="J697" s="40"/>
      <c r="K697" s="40"/>
      <c r="L697" s="44"/>
      <c r="M697" s="234"/>
      <c r="N697" s="235"/>
      <c r="O697" s="84"/>
      <c r="P697" s="84"/>
      <c r="Q697" s="84"/>
      <c r="R697" s="84"/>
      <c r="S697" s="84"/>
      <c r="T697" s="85"/>
      <c r="U697" s="38"/>
      <c r="V697" s="38"/>
      <c r="W697" s="38"/>
      <c r="X697" s="38"/>
      <c r="Y697" s="38"/>
      <c r="Z697" s="38"/>
      <c r="AA697" s="38"/>
      <c r="AB697" s="38"/>
      <c r="AC697" s="38"/>
      <c r="AD697" s="38"/>
      <c r="AE697" s="38"/>
      <c r="AT697" s="17" t="s">
        <v>165</v>
      </c>
      <c r="AU697" s="17" t="s">
        <v>82</v>
      </c>
    </row>
    <row r="698" spans="1:47" s="2" customFormat="1" ht="12">
      <c r="A698" s="38"/>
      <c r="B698" s="39"/>
      <c r="C698" s="40"/>
      <c r="D698" s="232" t="s">
        <v>216</v>
      </c>
      <c r="E698" s="40"/>
      <c r="F698" s="258" t="s">
        <v>1118</v>
      </c>
      <c r="G698" s="40"/>
      <c r="H698" s="40"/>
      <c r="I698" s="136"/>
      <c r="J698" s="40"/>
      <c r="K698" s="40"/>
      <c r="L698" s="44"/>
      <c r="M698" s="234"/>
      <c r="N698" s="235"/>
      <c r="O698" s="84"/>
      <c r="P698" s="84"/>
      <c r="Q698" s="84"/>
      <c r="R698" s="84"/>
      <c r="S698" s="84"/>
      <c r="T698" s="85"/>
      <c r="U698" s="38"/>
      <c r="V698" s="38"/>
      <c r="W698" s="38"/>
      <c r="X698" s="38"/>
      <c r="Y698" s="38"/>
      <c r="Z698" s="38"/>
      <c r="AA698" s="38"/>
      <c r="AB698" s="38"/>
      <c r="AC698" s="38"/>
      <c r="AD698" s="38"/>
      <c r="AE698" s="38"/>
      <c r="AT698" s="17" t="s">
        <v>216</v>
      </c>
      <c r="AU698" s="17" t="s">
        <v>82</v>
      </c>
    </row>
    <row r="699" spans="1:51" s="13" customFormat="1" ht="12">
      <c r="A699" s="13"/>
      <c r="B699" s="236"/>
      <c r="C699" s="237"/>
      <c r="D699" s="232" t="s">
        <v>166</v>
      </c>
      <c r="E699" s="238" t="s">
        <v>19</v>
      </c>
      <c r="F699" s="239" t="s">
        <v>2183</v>
      </c>
      <c r="G699" s="237"/>
      <c r="H699" s="240">
        <v>46</v>
      </c>
      <c r="I699" s="241"/>
      <c r="J699" s="237"/>
      <c r="K699" s="237"/>
      <c r="L699" s="242"/>
      <c r="M699" s="243"/>
      <c r="N699" s="244"/>
      <c r="O699" s="244"/>
      <c r="P699" s="244"/>
      <c r="Q699" s="244"/>
      <c r="R699" s="244"/>
      <c r="S699" s="244"/>
      <c r="T699" s="245"/>
      <c r="U699" s="13"/>
      <c r="V699" s="13"/>
      <c r="W699" s="13"/>
      <c r="X699" s="13"/>
      <c r="Y699" s="13"/>
      <c r="Z699" s="13"/>
      <c r="AA699" s="13"/>
      <c r="AB699" s="13"/>
      <c r="AC699" s="13"/>
      <c r="AD699" s="13"/>
      <c r="AE699" s="13"/>
      <c r="AT699" s="246" t="s">
        <v>166</v>
      </c>
      <c r="AU699" s="246" t="s">
        <v>82</v>
      </c>
      <c r="AV699" s="13" t="s">
        <v>85</v>
      </c>
      <c r="AW699" s="13" t="s">
        <v>34</v>
      </c>
      <c r="AX699" s="13" t="s">
        <v>82</v>
      </c>
      <c r="AY699" s="246" t="s">
        <v>158</v>
      </c>
    </row>
    <row r="700" spans="1:65" s="2" customFormat="1" ht="21.75" customHeight="1">
      <c r="A700" s="38"/>
      <c r="B700" s="39"/>
      <c r="C700" s="219" t="s">
        <v>1165</v>
      </c>
      <c r="D700" s="219" t="s">
        <v>159</v>
      </c>
      <c r="E700" s="220" t="s">
        <v>1114</v>
      </c>
      <c r="F700" s="221" t="s">
        <v>1115</v>
      </c>
      <c r="G700" s="222" t="s">
        <v>194</v>
      </c>
      <c r="H700" s="223">
        <v>130</v>
      </c>
      <c r="I700" s="224"/>
      <c r="J700" s="225">
        <f>ROUND(I700*H700,2)</f>
        <v>0</v>
      </c>
      <c r="K700" s="221" t="s">
        <v>213</v>
      </c>
      <c r="L700" s="44"/>
      <c r="M700" s="226" t="s">
        <v>19</v>
      </c>
      <c r="N700" s="227" t="s">
        <v>45</v>
      </c>
      <c r="O700" s="84"/>
      <c r="P700" s="228">
        <f>O700*H700</f>
        <v>0</v>
      </c>
      <c r="Q700" s="228">
        <v>0</v>
      </c>
      <c r="R700" s="228">
        <f>Q700*H700</f>
        <v>0</v>
      </c>
      <c r="S700" s="228">
        <v>0</v>
      </c>
      <c r="T700" s="229">
        <f>S700*H700</f>
        <v>0</v>
      </c>
      <c r="U700" s="38"/>
      <c r="V700" s="38"/>
      <c r="W700" s="38"/>
      <c r="X700" s="38"/>
      <c r="Y700" s="38"/>
      <c r="Z700" s="38"/>
      <c r="AA700" s="38"/>
      <c r="AB700" s="38"/>
      <c r="AC700" s="38"/>
      <c r="AD700" s="38"/>
      <c r="AE700" s="38"/>
      <c r="AR700" s="230" t="s">
        <v>236</v>
      </c>
      <c r="AT700" s="230" t="s">
        <v>159</v>
      </c>
      <c r="AU700" s="230" t="s">
        <v>82</v>
      </c>
      <c r="AY700" s="17" t="s">
        <v>158</v>
      </c>
      <c r="BE700" s="231">
        <f>IF(N700="základní",J700,0)</f>
        <v>0</v>
      </c>
      <c r="BF700" s="231">
        <f>IF(N700="snížená",J700,0)</f>
        <v>0</v>
      </c>
      <c r="BG700" s="231">
        <f>IF(N700="zákl. přenesená",J700,0)</f>
        <v>0</v>
      </c>
      <c r="BH700" s="231">
        <f>IF(N700="sníž. přenesená",J700,0)</f>
        <v>0</v>
      </c>
      <c r="BI700" s="231">
        <f>IF(N700="nulová",J700,0)</f>
        <v>0</v>
      </c>
      <c r="BJ700" s="17" t="s">
        <v>82</v>
      </c>
      <c r="BK700" s="231">
        <f>ROUND(I700*H700,2)</f>
        <v>0</v>
      </c>
      <c r="BL700" s="17" t="s">
        <v>236</v>
      </c>
      <c r="BM700" s="230" t="s">
        <v>1116</v>
      </c>
    </row>
    <row r="701" spans="1:47" s="2" customFormat="1" ht="12">
      <c r="A701" s="38"/>
      <c r="B701" s="39"/>
      <c r="C701" s="40"/>
      <c r="D701" s="232" t="s">
        <v>165</v>
      </c>
      <c r="E701" s="40"/>
      <c r="F701" s="233" t="s">
        <v>1117</v>
      </c>
      <c r="G701" s="40"/>
      <c r="H701" s="40"/>
      <c r="I701" s="136"/>
      <c r="J701" s="40"/>
      <c r="K701" s="40"/>
      <c r="L701" s="44"/>
      <c r="M701" s="234"/>
      <c r="N701" s="235"/>
      <c r="O701" s="84"/>
      <c r="P701" s="84"/>
      <c r="Q701" s="84"/>
      <c r="R701" s="84"/>
      <c r="S701" s="84"/>
      <c r="T701" s="85"/>
      <c r="U701" s="38"/>
      <c r="V701" s="38"/>
      <c r="W701" s="38"/>
      <c r="X701" s="38"/>
      <c r="Y701" s="38"/>
      <c r="Z701" s="38"/>
      <c r="AA701" s="38"/>
      <c r="AB701" s="38"/>
      <c r="AC701" s="38"/>
      <c r="AD701" s="38"/>
      <c r="AE701" s="38"/>
      <c r="AT701" s="17" t="s">
        <v>165</v>
      </c>
      <c r="AU701" s="17" t="s">
        <v>82</v>
      </c>
    </row>
    <row r="702" spans="1:47" s="2" customFormat="1" ht="12">
      <c r="A702" s="38"/>
      <c r="B702" s="39"/>
      <c r="C702" s="40"/>
      <c r="D702" s="232" t="s">
        <v>216</v>
      </c>
      <c r="E702" s="40"/>
      <c r="F702" s="258" t="s">
        <v>1118</v>
      </c>
      <c r="G702" s="40"/>
      <c r="H702" s="40"/>
      <c r="I702" s="136"/>
      <c r="J702" s="40"/>
      <c r="K702" s="40"/>
      <c r="L702" s="44"/>
      <c r="M702" s="234"/>
      <c r="N702" s="235"/>
      <c r="O702" s="84"/>
      <c r="P702" s="84"/>
      <c r="Q702" s="84"/>
      <c r="R702" s="84"/>
      <c r="S702" s="84"/>
      <c r="T702" s="85"/>
      <c r="U702" s="38"/>
      <c r="V702" s="38"/>
      <c r="W702" s="38"/>
      <c r="X702" s="38"/>
      <c r="Y702" s="38"/>
      <c r="Z702" s="38"/>
      <c r="AA702" s="38"/>
      <c r="AB702" s="38"/>
      <c r="AC702" s="38"/>
      <c r="AD702" s="38"/>
      <c r="AE702" s="38"/>
      <c r="AT702" s="17" t="s">
        <v>216</v>
      </c>
      <c r="AU702" s="17" t="s">
        <v>82</v>
      </c>
    </row>
    <row r="703" spans="1:51" s="13" customFormat="1" ht="12">
      <c r="A703" s="13"/>
      <c r="B703" s="236"/>
      <c r="C703" s="237"/>
      <c r="D703" s="232" t="s">
        <v>166</v>
      </c>
      <c r="E703" s="238" t="s">
        <v>19</v>
      </c>
      <c r="F703" s="239" t="s">
        <v>2184</v>
      </c>
      <c r="G703" s="237"/>
      <c r="H703" s="240">
        <v>130</v>
      </c>
      <c r="I703" s="241"/>
      <c r="J703" s="237"/>
      <c r="K703" s="237"/>
      <c r="L703" s="242"/>
      <c r="M703" s="243"/>
      <c r="N703" s="244"/>
      <c r="O703" s="244"/>
      <c r="P703" s="244"/>
      <c r="Q703" s="244"/>
      <c r="R703" s="244"/>
      <c r="S703" s="244"/>
      <c r="T703" s="245"/>
      <c r="U703" s="13"/>
      <c r="V703" s="13"/>
      <c r="W703" s="13"/>
      <c r="X703" s="13"/>
      <c r="Y703" s="13"/>
      <c r="Z703" s="13"/>
      <c r="AA703" s="13"/>
      <c r="AB703" s="13"/>
      <c r="AC703" s="13"/>
      <c r="AD703" s="13"/>
      <c r="AE703" s="13"/>
      <c r="AT703" s="246" t="s">
        <v>166</v>
      </c>
      <c r="AU703" s="246" t="s">
        <v>82</v>
      </c>
      <c r="AV703" s="13" t="s">
        <v>85</v>
      </c>
      <c r="AW703" s="13" t="s">
        <v>34</v>
      </c>
      <c r="AX703" s="13" t="s">
        <v>82</v>
      </c>
      <c r="AY703" s="246" t="s">
        <v>158</v>
      </c>
    </row>
    <row r="704" spans="1:65" s="2" customFormat="1" ht="21.75" customHeight="1">
      <c r="A704" s="38"/>
      <c r="B704" s="39"/>
      <c r="C704" s="219" t="s">
        <v>1169</v>
      </c>
      <c r="D704" s="219" t="s">
        <v>159</v>
      </c>
      <c r="E704" s="220" t="s">
        <v>1120</v>
      </c>
      <c r="F704" s="221" t="s">
        <v>1121</v>
      </c>
      <c r="G704" s="222" t="s">
        <v>194</v>
      </c>
      <c r="H704" s="223">
        <v>196</v>
      </c>
      <c r="I704" s="224"/>
      <c r="J704" s="225">
        <f>ROUND(I704*H704,2)</f>
        <v>0</v>
      </c>
      <c r="K704" s="221" t="s">
        <v>213</v>
      </c>
      <c r="L704" s="44"/>
      <c r="M704" s="226" t="s">
        <v>19</v>
      </c>
      <c r="N704" s="227" t="s">
        <v>45</v>
      </c>
      <c r="O704" s="84"/>
      <c r="P704" s="228">
        <f>O704*H704</f>
        <v>0</v>
      </c>
      <c r="Q704" s="228">
        <v>0</v>
      </c>
      <c r="R704" s="228">
        <f>Q704*H704</f>
        <v>0</v>
      </c>
      <c r="S704" s="228">
        <v>0</v>
      </c>
      <c r="T704" s="229">
        <f>S704*H704</f>
        <v>0</v>
      </c>
      <c r="U704" s="38"/>
      <c r="V704" s="38"/>
      <c r="W704" s="38"/>
      <c r="X704" s="38"/>
      <c r="Y704" s="38"/>
      <c r="Z704" s="38"/>
      <c r="AA704" s="38"/>
      <c r="AB704" s="38"/>
      <c r="AC704" s="38"/>
      <c r="AD704" s="38"/>
      <c r="AE704" s="38"/>
      <c r="AR704" s="230" t="s">
        <v>236</v>
      </c>
      <c r="AT704" s="230" t="s">
        <v>159</v>
      </c>
      <c r="AU704" s="230" t="s">
        <v>82</v>
      </c>
      <c r="AY704" s="17" t="s">
        <v>158</v>
      </c>
      <c r="BE704" s="231">
        <f>IF(N704="základní",J704,0)</f>
        <v>0</v>
      </c>
      <c r="BF704" s="231">
        <f>IF(N704="snížená",J704,0)</f>
        <v>0</v>
      </c>
      <c r="BG704" s="231">
        <f>IF(N704="zákl. přenesená",J704,0)</f>
        <v>0</v>
      </c>
      <c r="BH704" s="231">
        <f>IF(N704="sníž. přenesená",J704,0)</f>
        <v>0</v>
      </c>
      <c r="BI704" s="231">
        <f>IF(N704="nulová",J704,0)</f>
        <v>0</v>
      </c>
      <c r="BJ704" s="17" t="s">
        <v>82</v>
      </c>
      <c r="BK704" s="231">
        <f>ROUND(I704*H704,2)</f>
        <v>0</v>
      </c>
      <c r="BL704" s="17" t="s">
        <v>236</v>
      </c>
      <c r="BM704" s="230" t="s">
        <v>1122</v>
      </c>
    </row>
    <row r="705" spans="1:47" s="2" customFormat="1" ht="12">
      <c r="A705" s="38"/>
      <c r="B705" s="39"/>
      <c r="C705" s="40"/>
      <c r="D705" s="232" t="s">
        <v>165</v>
      </c>
      <c r="E705" s="40"/>
      <c r="F705" s="233" t="s">
        <v>1123</v>
      </c>
      <c r="G705" s="40"/>
      <c r="H705" s="40"/>
      <c r="I705" s="136"/>
      <c r="J705" s="40"/>
      <c r="K705" s="40"/>
      <c r="L705" s="44"/>
      <c r="M705" s="234"/>
      <c r="N705" s="235"/>
      <c r="O705" s="84"/>
      <c r="P705" s="84"/>
      <c r="Q705" s="84"/>
      <c r="R705" s="84"/>
      <c r="S705" s="84"/>
      <c r="T705" s="85"/>
      <c r="U705" s="38"/>
      <c r="V705" s="38"/>
      <c r="W705" s="38"/>
      <c r="X705" s="38"/>
      <c r="Y705" s="38"/>
      <c r="Z705" s="38"/>
      <c r="AA705" s="38"/>
      <c r="AB705" s="38"/>
      <c r="AC705" s="38"/>
      <c r="AD705" s="38"/>
      <c r="AE705" s="38"/>
      <c r="AT705" s="17" t="s">
        <v>165</v>
      </c>
      <c r="AU705" s="17" t="s">
        <v>82</v>
      </c>
    </row>
    <row r="706" spans="1:47" s="2" customFormat="1" ht="12">
      <c r="A706" s="38"/>
      <c r="B706" s="39"/>
      <c r="C706" s="40"/>
      <c r="D706" s="232" t="s">
        <v>216</v>
      </c>
      <c r="E706" s="40"/>
      <c r="F706" s="258" t="s">
        <v>1124</v>
      </c>
      <c r="G706" s="40"/>
      <c r="H706" s="40"/>
      <c r="I706" s="136"/>
      <c r="J706" s="40"/>
      <c r="K706" s="40"/>
      <c r="L706" s="44"/>
      <c r="M706" s="234"/>
      <c r="N706" s="235"/>
      <c r="O706" s="84"/>
      <c r="P706" s="84"/>
      <c r="Q706" s="84"/>
      <c r="R706" s="84"/>
      <c r="S706" s="84"/>
      <c r="T706" s="85"/>
      <c r="U706" s="38"/>
      <c r="V706" s="38"/>
      <c r="W706" s="38"/>
      <c r="X706" s="38"/>
      <c r="Y706" s="38"/>
      <c r="Z706" s="38"/>
      <c r="AA706" s="38"/>
      <c r="AB706" s="38"/>
      <c r="AC706" s="38"/>
      <c r="AD706" s="38"/>
      <c r="AE706" s="38"/>
      <c r="AT706" s="17" t="s">
        <v>216</v>
      </c>
      <c r="AU706" s="17" t="s">
        <v>82</v>
      </c>
    </row>
    <row r="707" spans="1:51" s="13" customFormat="1" ht="12">
      <c r="A707" s="13"/>
      <c r="B707" s="236"/>
      <c r="C707" s="237"/>
      <c r="D707" s="232" t="s">
        <v>166</v>
      </c>
      <c r="E707" s="238" t="s">
        <v>19</v>
      </c>
      <c r="F707" s="239" t="s">
        <v>2185</v>
      </c>
      <c r="G707" s="237"/>
      <c r="H707" s="240">
        <v>196</v>
      </c>
      <c r="I707" s="241"/>
      <c r="J707" s="237"/>
      <c r="K707" s="237"/>
      <c r="L707" s="242"/>
      <c r="M707" s="243"/>
      <c r="N707" s="244"/>
      <c r="O707" s="244"/>
      <c r="P707" s="244"/>
      <c r="Q707" s="244"/>
      <c r="R707" s="244"/>
      <c r="S707" s="244"/>
      <c r="T707" s="245"/>
      <c r="U707" s="13"/>
      <c r="V707" s="13"/>
      <c r="W707" s="13"/>
      <c r="X707" s="13"/>
      <c r="Y707" s="13"/>
      <c r="Z707" s="13"/>
      <c r="AA707" s="13"/>
      <c r="AB707" s="13"/>
      <c r="AC707" s="13"/>
      <c r="AD707" s="13"/>
      <c r="AE707" s="13"/>
      <c r="AT707" s="246" t="s">
        <v>166</v>
      </c>
      <c r="AU707" s="246" t="s">
        <v>82</v>
      </c>
      <c r="AV707" s="13" t="s">
        <v>85</v>
      </c>
      <c r="AW707" s="13" t="s">
        <v>34</v>
      </c>
      <c r="AX707" s="13" t="s">
        <v>82</v>
      </c>
      <c r="AY707" s="246" t="s">
        <v>158</v>
      </c>
    </row>
    <row r="708" spans="1:65" s="2" customFormat="1" ht="21.75" customHeight="1">
      <c r="A708" s="38"/>
      <c r="B708" s="39"/>
      <c r="C708" s="219" t="s">
        <v>1174</v>
      </c>
      <c r="D708" s="219" t="s">
        <v>159</v>
      </c>
      <c r="E708" s="220" t="s">
        <v>1126</v>
      </c>
      <c r="F708" s="221" t="s">
        <v>1127</v>
      </c>
      <c r="G708" s="222" t="s">
        <v>162</v>
      </c>
      <c r="H708" s="223">
        <v>18</v>
      </c>
      <c r="I708" s="224"/>
      <c r="J708" s="225">
        <f>ROUND(I708*H708,2)</f>
        <v>0</v>
      </c>
      <c r="K708" s="221" t="s">
        <v>213</v>
      </c>
      <c r="L708" s="44"/>
      <c r="M708" s="226" t="s">
        <v>19</v>
      </c>
      <c r="N708" s="227" t="s">
        <v>45</v>
      </c>
      <c r="O708" s="84"/>
      <c r="P708" s="228">
        <f>O708*H708</f>
        <v>0</v>
      </c>
      <c r="Q708" s="228">
        <v>0</v>
      </c>
      <c r="R708" s="228">
        <f>Q708*H708</f>
        <v>0</v>
      </c>
      <c r="S708" s="228">
        <v>0</v>
      </c>
      <c r="T708" s="229">
        <f>S708*H708</f>
        <v>0</v>
      </c>
      <c r="U708" s="38"/>
      <c r="V708" s="38"/>
      <c r="W708" s="38"/>
      <c r="X708" s="38"/>
      <c r="Y708" s="38"/>
      <c r="Z708" s="38"/>
      <c r="AA708" s="38"/>
      <c r="AB708" s="38"/>
      <c r="AC708" s="38"/>
      <c r="AD708" s="38"/>
      <c r="AE708" s="38"/>
      <c r="AR708" s="230" t="s">
        <v>236</v>
      </c>
      <c r="AT708" s="230" t="s">
        <v>159</v>
      </c>
      <c r="AU708" s="230" t="s">
        <v>82</v>
      </c>
      <c r="AY708" s="17" t="s">
        <v>158</v>
      </c>
      <c r="BE708" s="231">
        <f>IF(N708="základní",J708,0)</f>
        <v>0</v>
      </c>
      <c r="BF708" s="231">
        <f>IF(N708="snížená",J708,0)</f>
        <v>0</v>
      </c>
      <c r="BG708" s="231">
        <f>IF(N708="zákl. přenesená",J708,0)</f>
        <v>0</v>
      </c>
      <c r="BH708" s="231">
        <f>IF(N708="sníž. přenesená",J708,0)</f>
        <v>0</v>
      </c>
      <c r="BI708" s="231">
        <f>IF(N708="nulová",J708,0)</f>
        <v>0</v>
      </c>
      <c r="BJ708" s="17" t="s">
        <v>82</v>
      </c>
      <c r="BK708" s="231">
        <f>ROUND(I708*H708,2)</f>
        <v>0</v>
      </c>
      <c r="BL708" s="17" t="s">
        <v>236</v>
      </c>
      <c r="BM708" s="230" t="s">
        <v>1128</v>
      </c>
    </row>
    <row r="709" spans="1:47" s="2" customFormat="1" ht="12">
      <c r="A709" s="38"/>
      <c r="B709" s="39"/>
      <c r="C709" s="40"/>
      <c r="D709" s="232" t="s">
        <v>165</v>
      </c>
      <c r="E709" s="40"/>
      <c r="F709" s="233" t="s">
        <v>1129</v>
      </c>
      <c r="G709" s="40"/>
      <c r="H709" s="40"/>
      <c r="I709" s="136"/>
      <c r="J709" s="40"/>
      <c r="K709" s="40"/>
      <c r="L709" s="44"/>
      <c r="M709" s="234"/>
      <c r="N709" s="235"/>
      <c r="O709" s="84"/>
      <c r="P709" s="84"/>
      <c r="Q709" s="84"/>
      <c r="R709" s="84"/>
      <c r="S709" s="84"/>
      <c r="T709" s="85"/>
      <c r="U709" s="38"/>
      <c r="V709" s="38"/>
      <c r="W709" s="38"/>
      <c r="X709" s="38"/>
      <c r="Y709" s="38"/>
      <c r="Z709" s="38"/>
      <c r="AA709" s="38"/>
      <c r="AB709" s="38"/>
      <c r="AC709" s="38"/>
      <c r="AD709" s="38"/>
      <c r="AE709" s="38"/>
      <c r="AT709" s="17" t="s">
        <v>165</v>
      </c>
      <c r="AU709" s="17" t="s">
        <v>82</v>
      </c>
    </row>
    <row r="710" spans="1:47" s="2" customFormat="1" ht="12">
      <c r="A710" s="38"/>
      <c r="B710" s="39"/>
      <c r="C710" s="40"/>
      <c r="D710" s="232" t="s">
        <v>216</v>
      </c>
      <c r="E710" s="40"/>
      <c r="F710" s="258" t="s">
        <v>1118</v>
      </c>
      <c r="G710" s="40"/>
      <c r="H710" s="40"/>
      <c r="I710" s="136"/>
      <c r="J710" s="40"/>
      <c r="K710" s="40"/>
      <c r="L710" s="44"/>
      <c r="M710" s="234"/>
      <c r="N710" s="235"/>
      <c r="O710" s="84"/>
      <c r="P710" s="84"/>
      <c r="Q710" s="84"/>
      <c r="R710" s="84"/>
      <c r="S710" s="84"/>
      <c r="T710" s="85"/>
      <c r="U710" s="38"/>
      <c r="V710" s="38"/>
      <c r="W710" s="38"/>
      <c r="X710" s="38"/>
      <c r="Y710" s="38"/>
      <c r="Z710" s="38"/>
      <c r="AA710" s="38"/>
      <c r="AB710" s="38"/>
      <c r="AC710" s="38"/>
      <c r="AD710" s="38"/>
      <c r="AE710" s="38"/>
      <c r="AT710" s="17" t="s">
        <v>216</v>
      </c>
      <c r="AU710" s="17" t="s">
        <v>82</v>
      </c>
    </row>
    <row r="711" spans="1:51" s="13" customFormat="1" ht="12">
      <c r="A711" s="13"/>
      <c r="B711" s="236"/>
      <c r="C711" s="237"/>
      <c r="D711" s="232" t="s">
        <v>166</v>
      </c>
      <c r="E711" s="238" t="s">
        <v>19</v>
      </c>
      <c r="F711" s="239" t="s">
        <v>2186</v>
      </c>
      <c r="G711" s="237"/>
      <c r="H711" s="240">
        <v>18</v>
      </c>
      <c r="I711" s="241"/>
      <c r="J711" s="237"/>
      <c r="K711" s="237"/>
      <c r="L711" s="242"/>
      <c r="M711" s="243"/>
      <c r="N711" s="244"/>
      <c r="O711" s="244"/>
      <c r="P711" s="244"/>
      <c r="Q711" s="244"/>
      <c r="R711" s="244"/>
      <c r="S711" s="244"/>
      <c r="T711" s="245"/>
      <c r="U711" s="13"/>
      <c r="V711" s="13"/>
      <c r="W711" s="13"/>
      <c r="X711" s="13"/>
      <c r="Y711" s="13"/>
      <c r="Z711" s="13"/>
      <c r="AA711" s="13"/>
      <c r="AB711" s="13"/>
      <c r="AC711" s="13"/>
      <c r="AD711" s="13"/>
      <c r="AE711" s="13"/>
      <c r="AT711" s="246" t="s">
        <v>166</v>
      </c>
      <c r="AU711" s="246" t="s">
        <v>82</v>
      </c>
      <c r="AV711" s="13" t="s">
        <v>85</v>
      </c>
      <c r="AW711" s="13" t="s">
        <v>34</v>
      </c>
      <c r="AX711" s="13" t="s">
        <v>82</v>
      </c>
      <c r="AY711" s="246" t="s">
        <v>158</v>
      </c>
    </row>
    <row r="712" spans="1:65" s="2" customFormat="1" ht="21.75" customHeight="1">
      <c r="A712" s="38"/>
      <c r="B712" s="39"/>
      <c r="C712" s="219" t="s">
        <v>1181</v>
      </c>
      <c r="D712" s="219" t="s">
        <v>159</v>
      </c>
      <c r="E712" s="220" t="s">
        <v>1132</v>
      </c>
      <c r="F712" s="221" t="s">
        <v>1133</v>
      </c>
      <c r="G712" s="222" t="s">
        <v>162</v>
      </c>
      <c r="H712" s="223">
        <v>18</v>
      </c>
      <c r="I712" s="224"/>
      <c r="J712" s="225">
        <f>ROUND(I712*H712,2)</f>
        <v>0</v>
      </c>
      <c r="K712" s="221" t="s">
        <v>213</v>
      </c>
      <c r="L712" s="44"/>
      <c r="M712" s="226" t="s">
        <v>19</v>
      </c>
      <c r="N712" s="227" t="s">
        <v>45</v>
      </c>
      <c r="O712" s="84"/>
      <c r="P712" s="228">
        <f>O712*H712</f>
        <v>0</v>
      </c>
      <c r="Q712" s="228">
        <v>0</v>
      </c>
      <c r="R712" s="228">
        <f>Q712*H712</f>
        <v>0</v>
      </c>
      <c r="S712" s="228">
        <v>0</v>
      </c>
      <c r="T712" s="229">
        <f>S712*H712</f>
        <v>0</v>
      </c>
      <c r="U712" s="38"/>
      <c r="V712" s="38"/>
      <c r="W712" s="38"/>
      <c r="X712" s="38"/>
      <c r="Y712" s="38"/>
      <c r="Z712" s="38"/>
      <c r="AA712" s="38"/>
      <c r="AB712" s="38"/>
      <c r="AC712" s="38"/>
      <c r="AD712" s="38"/>
      <c r="AE712" s="38"/>
      <c r="AR712" s="230" t="s">
        <v>236</v>
      </c>
      <c r="AT712" s="230" t="s">
        <v>159</v>
      </c>
      <c r="AU712" s="230" t="s">
        <v>82</v>
      </c>
      <c r="AY712" s="17" t="s">
        <v>158</v>
      </c>
      <c r="BE712" s="231">
        <f>IF(N712="základní",J712,0)</f>
        <v>0</v>
      </c>
      <c r="BF712" s="231">
        <f>IF(N712="snížená",J712,0)</f>
        <v>0</v>
      </c>
      <c r="BG712" s="231">
        <f>IF(N712="zákl. přenesená",J712,0)</f>
        <v>0</v>
      </c>
      <c r="BH712" s="231">
        <f>IF(N712="sníž. přenesená",J712,0)</f>
        <v>0</v>
      </c>
      <c r="BI712" s="231">
        <f>IF(N712="nulová",J712,0)</f>
        <v>0</v>
      </c>
      <c r="BJ712" s="17" t="s">
        <v>82</v>
      </c>
      <c r="BK712" s="231">
        <f>ROUND(I712*H712,2)</f>
        <v>0</v>
      </c>
      <c r="BL712" s="17" t="s">
        <v>236</v>
      </c>
      <c r="BM712" s="230" t="s">
        <v>1134</v>
      </c>
    </row>
    <row r="713" spans="1:47" s="2" customFormat="1" ht="12">
      <c r="A713" s="38"/>
      <c r="B713" s="39"/>
      <c r="C713" s="40"/>
      <c r="D713" s="232" t="s">
        <v>165</v>
      </c>
      <c r="E713" s="40"/>
      <c r="F713" s="233" t="s">
        <v>1135</v>
      </c>
      <c r="G713" s="40"/>
      <c r="H713" s="40"/>
      <c r="I713" s="136"/>
      <c r="J713" s="40"/>
      <c r="K713" s="40"/>
      <c r="L713" s="44"/>
      <c r="M713" s="234"/>
      <c r="N713" s="235"/>
      <c r="O713" s="84"/>
      <c r="P713" s="84"/>
      <c r="Q713" s="84"/>
      <c r="R713" s="84"/>
      <c r="S713" s="84"/>
      <c r="T713" s="85"/>
      <c r="U713" s="38"/>
      <c r="V713" s="38"/>
      <c r="W713" s="38"/>
      <c r="X713" s="38"/>
      <c r="Y713" s="38"/>
      <c r="Z713" s="38"/>
      <c r="AA713" s="38"/>
      <c r="AB713" s="38"/>
      <c r="AC713" s="38"/>
      <c r="AD713" s="38"/>
      <c r="AE713" s="38"/>
      <c r="AT713" s="17" t="s">
        <v>165</v>
      </c>
      <c r="AU713" s="17" t="s">
        <v>82</v>
      </c>
    </row>
    <row r="714" spans="1:47" s="2" customFormat="1" ht="12">
      <c r="A714" s="38"/>
      <c r="B714" s="39"/>
      <c r="C714" s="40"/>
      <c r="D714" s="232" t="s">
        <v>216</v>
      </c>
      <c r="E714" s="40"/>
      <c r="F714" s="258" t="s">
        <v>1124</v>
      </c>
      <c r="G714" s="40"/>
      <c r="H714" s="40"/>
      <c r="I714" s="136"/>
      <c r="J714" s="40"/>
      <c r="K714" s="40"/>
      <c r="L714" s="44"/>
      <c r="M714" s="234"/>
      <c r="N714" s="235"/>
      <c r="O714" s="84"/>
      <c r="P714" s="84"/>
      <c r="Q714" s="84"/>
      <c r="R714" s="84"/>
      <c r="S714" s="84"/>
      <c r="T714" s="85"/>
      <c r="U714" s="38"/>
      <c r="V714" s="38"/>
      <c r="W714" s="38"/>
      <c r="X714" s="38"/>
      <c r="Y714" s="38"/>
      <c r="Z714" s="38"/>
      <c r="AA714" s="38"/>
      <c r="AB714" s="38"/>
      <c r="AC714" s="38"/>
      <c r="AD714" s="38"/>
      <c r="AE714" s="38"/>
      <c r="AT714" s="17" t="s">
        <v>216</v>
      </c>
      <c r="AU714" s="17" t="s">
        <v>82</v>
      </c>
    </row>
    <row r="715" spans="1:51" s="13" customFormat="1" ht="12">
      <c r="A715" s="13"/>
      <c r="B715" s="236"/>
      <c r="C715" s="237"/>
      <c r="D715" s="232" t="s">
        <v>166</v>
      </c>
      <c r="E715" s="238" t="s">
        <v>19</v>
      </c>
      <c r="F715" s="239" t="s">
        <v>2186</v>
      </c>
      <c r="G715" s="237"/>
      <c r="H715" s="240">
        <v>18</v>
      </c>
      <c r="I715" s="241"/>
      <c r="J715" s="237"/>
      <c r="K715" s="237"/>
      <c r="L715" s="242"/>
      <c r="M715" s="243"/>
      <c r="N715" s="244"/>
      <c r="O715" s="244"/>
      <c r="P715" s="244"/>
      <c r="Q715" s="244"/>
      <c r="R715" s="244"/>
      <c r="S715" s="244"/>
      <c r="T715" s="245"/>
      <c r="U715" s="13"/>
      <c r="V715" s="13"/>
      <c r="W715" s="13"/>
      <c r="X715" s="13"/>
      <c r="Y715" s="13"/>
      <c r="Z715" s="13"/>
      <c r="AA715" s="13"/>
      <c r="AB715" s="13"/>
      <c r="AC715" s="13"/>
      <c r="AD715" s="13"/>
      <c r="AE715" s="13"/>
      <c r="AT715" s="246" t="s">
        <v>166</v>
      </c>
      <c r="AU715" s="246" t="s">
        <v>82</v>
      </c>
      <c r="AV715" s="13" t="s">
        <v>85</v>
      </c>
      <c r="AW715" s="13" t="s">
        <v>34</v>
      </c>
      <c r="AX715" s="13" t="s">
        <v>82</v>
      </c>
      <c r="AY715" s="246" t="s">
        <v>158</v>
      </c>
    </row>
    <row r="716" spans="1:65" s="2" customFormat="1" ht="16.5" customHeight="1">
      <c r="A716" s="38"/>
      <c r="B716" s="39"/>
      <c r="C716" s="259" t="s">
        <v>1186</v>
      </c>
      <c r="D716" s="259" t="s">
        <v>199</v>
      </c>
      <c r="E716" s="260" t="s">
        <v>1137</v>
      </c>
      <c r="F716" s="261" t="s">
        <v>1138</v>
      </c>
      <c r="G716" s="262" t="s">
        <v>162</v>
      </c>
      <c r="H716" s="263">
        <v>18</v>
      </c>
      <c r="I716" s="264"/>
      <c r="J716" s="265">
        <f>ROUND(I716*H716,2)</f>
        <v>0</v>
      </c>
      <c r="K716" s="261" t="s">
        <v>213</v>
      </c>
      <c r="L716" s="266"/>
      <c r="M716" s="267" t="s">
        <v>19</v>
      </c>
      <c r="N716" s="268" t="s">
        <v>45</v>
      </c>
      <c r="O716" s="84"/>
      <c r="P716" s="228">
        <f>O716*H716</f>
        <v>0</v>
      </c>
      <c r="Q716" s="228">
        <v>0.046</v>
      </c>
      <c r="R716" s="228">
        <f>Q716*H716</f>
        <v>0.828</v>
      </c>
      <c r="S716" s="228">
        <v>0</v>
      </c>
      <c r="T716" s="229">
        <f>S716*H716</f>
        <v>0</v>
      </c>
      <c r="U716" s="38"/>
      <c r="V716" s="38"/>
      <c r="W716" s="38"/>
      <c r="X716" s="38"/>
      <c r="Y716" s="38"/>
      <c r="Z716" s="38"/>
      <c r="AA716" s="38"/>
      <c r="AB716" s="38"/>
      <c r="AC716" s="38"/>
      <c r="AD716" s="38"/>
      <c r="AE716" s="38"/>
      <c r="AR716" s="230" t="s">
        <v>255</v>
      </c>
      <c r="AT716" s="230" t="s">
        <v>199</v>
      </c>
      <c r="AU716" s="230" t="s">
        <v>82</v>
      </c>
      <c r="AY716" s="17" t="s">
        <v>158</v>
      </c>
      <c r="BE716" s="231">
        <f>IF(N716="základní",J716,0)</f>
        <v>0</v>
      </c>
      <c r="BF716" s="231">
        <f>IF(N716="snížená",J716,0)</f>
        <v>0</v>
      </c>
      <c r="BG716" s="231">
        <f>IF(N716="zákl. přenesená",J716,0)</f>
        <v>0</v>
      </c>
      <c r="BH716" s="231">
        <f>IF(N716="sníž. přenesená",J716,0)</f>
        <v>0</v>
      </c>
      <c r="BI716" s="231">
        <f>IF(N716="nulová",J716,0)</f>
        <v>0</v>
      </c>
      <c r="BJ716" s="17" t="s">
        <v>82</v>
      </c>
      <c r="BK716" s="231">
        <f>ROUND(I716*H716,2)</f>
        <v>0</v>
      </c>
      <c r="BL716" s="17" t="s">
        <v>255</v>
      </c>
      <c r="BM716" s="230" t="s">
        <v>2187</v>
      </c>
    </row>
    <row r="717" spans="1:47" s="2" customFormat="1" ht="12">
      <c r="A717" s="38"/>
      <c r="B717" s="39"/>
      <c r="C717" s="40"/>
      <c r="D717" s="232" t="s">
        <v>165</v>
      </c>
      <c r="E717" s="40"/>
      <c r="F717" s="233" t="s">
        <v>1138</v>
      </c>
      <c r="G717" s="40"/>
      <c r="H717" s="40"/>
      <c r="I717" s="136"/>
      <c r="J717" s="40"/>
      <c r="K717" s="40"/>
      <c r="L717" s="44"/>
      <c r="M717" s="234"/>
      <c r="N717" s="235"/>
      <c r="O717" s="84"/>
      <c r="P717" s="84"/>
      <c r="Q717" s="84"/>
      <c r="R717" s="84"/>
      <c r="S717" s="84"/>
      <c r="T717" s="85"/>
      <c r="U717" s="38"/>
      <c r="V717" s="38"/>
      <c r="W717" s="38"/>
      <c r="X717" s="38"/>
      <c r="Y717" s="38"/>
      <c r="Z717" s="38"/>
      <c r="AA717" s="38"/>
      <c r="AB717" s="38"/>
      <c r="AC717" s="38"/>
      <c r="AD717" s="38"/>
      <c r="AE717" s="38"/>
      <c r="AT717" s="17" t="s">
        <v>165</v>
      </c>
      <c r="AU717" s="17" t="s">
        <v>82</v>
      </c>
    </row>
    <row r="718" spans="1:51" s="13" customFormat="1" ht="12">
      <c r="A718" s="13"/>
      <c r="B718" s="236"/>
      <c r="C718" s="237"/>
      <c r="D718" s="232" t="s">
        <v>166</v>
      </c>
      <c r="E718" s="238" t="s">
        <v>19</v>
      </c>
      <c r="F718" s="239" t="s">
        <v>2186</v>
      </c>
      <c r="G718" s="237"/>
      <c r="H718" s="240">
        <v>18</v>
      </c>
      <c r="I718" s="241"/>
      <c r="J718" s="237"/>
      <c r="K718" s="237"/>
      <c r="L718" s="242"/>
      <c r="M718" s="243"/>
      <c r="N718" s="244"/>
      <c r="O718" s="244"/>
      <c r="P718" s="244"/>
      <c r="Q718" s="244"/>
      <c r="R718" s="244"/>
      <c r="S718" s="244"/>
      <c r="T718" s="245"/>
      <c r="U718" s="13"/>
      <c r="V718" s="13"/>
      <c r="W718" s="13"/>
      <c r="X718" s="13"/>
      <c r="Y718" s="13"/>
      <c r="Z718" s="13"/>
      <c r="AA718" s="13"/>
      <c r="AB718" s="13"/>
      <c r="AC718" s="13"/>
      <c r="AD718" s="13"/>
      <c r="AE718" s="13"/>
      <c r="AT718" s="246" t="s">
        <v>166</v>
      </c>
      <c r="AU718" s="246" t="s">
        <v>82</v>
      </c>
      <c r="AV718" s="13" t="s">
        <v>85</v>
      </c>
      <c r="AW718" s="13" t="s">
        <v>34</v>
      </c>
      <c r="AX718" s="13" t="s">
        <v>82</v>
      </c>
      <c r="AY718" s="246" t="s">
        <v>158</v>
      </c>
    </row>
    <row r="719" spans="1:65" s="2" customFormat="1" ht="21.75" customHeight="1">
      <c r="A719" s="38"/>
      <c r="B719" s="39"/>
      <c r="C719" s="219" t="s">
        <v>1192</v>
      </c>
      <c r="D719" s="219" t="s">
        <v>159</v>
      </c>
      <c r="E719" s="220" t="s">
        <v>1141</v>
      </c>
      <c r="F719" s="221" t="s">
        <v>1142</v>
      </c>
      <c r="G719" s="222" t="s">
        <v>162</v>
      </c>
      <c r="H719" s="223">
        <v>16</v>
      </c>
      <c r="I719" s="224"/>
      <c r="J719" s="225">
        <f>ROUND(I719*H719,2)</f>
        <v>0</v>
      </c>
      <c r="K719" s="221" t="s">
        <v>213</v>
      </c>
      <c r="L719" s="44"/>
      <c r="M719" s="226" t="s">
        <v>19</v>
      </c>
      <c r="N719" s="227" t="s">
        <v>45</v>
      </c>
      <c r="O719" s="84"/>
      <c r="P719" s="228">
        <f>O719*H719</f>
        <v>0</v>
      </c>
      <c r="Q719" s="228">
        <v>0</v>
      </c>
      <c r="R719" s="228">
        <f>Q719*H719</f>
        <v>0</v>
      </c>
      <c r="S719" s="228">
        <v>0</v>
      </c>
      <c r="T719" s="229">
        <f>S719*H719</f>
        <v>0</v>
      </c>
      <c r="U719" s="38"/>
      <c r="V719" s="38"/>
      <c r="W719" s="38"/>
      <c r="X719" s="38"/>
      <c r="Y719" s="38"/>
      <c r="Z719" s="38"/>
      <c r="AA719" s="38"/>
      <c r="AB719" s="38"/>
      <c r="AC719" s="38"/>
      <c r="AD719" s="38"/>
      <c r="AE719" s="38"/>
      <c r="AR719" s="230" t="s">
        <v>236</v>
      </c>
      <c r="AT719" s="230" t="s">
        <v>159</v>
      </c>
      <c r="AU719" s="230" t="s">
        <v>82</v>
      </c>
      <c r="AY719" s="17" t="s">
        <v>158</v>
      </c>
      <c r="BE719" s="231">
        <f>IF(N719="základní",J719,0)</f>
        <v>0</v>
      </c>
      <c r="BF719" s="231">
        <f>IF(N719="snížená",J719,0)</f>
        <v>0</v>
      </c>
      <c r="BG719" s="231">
        <f>IF(N719="zákl. přenesená",J719,0)</f>
        <v>0</v>
      </c>
      <c r="BH719" s="231">
        <f>IF(N719="sníž. přenesená",J719,0)</f>
        <v>0</v>
      </c>
      <c r="BI719" s="231">
        <f>IF(N719="nulová",J719,0)</f>
        <v>0</v>
      </c>
      <c r="BJ719" s="17" t="s">
        <v>82</v>
      </c>
      <c r="BK719" s="231">
        <f>ROUND(I719*H719,2)</f>
        <v>0</v>
      </c>
      <c r="BL719" s="17" t="s">
        <v>236</v>
      </c>
      <c r="BM719" s="230" t="s">
        <v>2188</v>
      </c>
    </row>
    <row r="720" spans="1:47" s="2" customFormat="1" ht="12">
      <c r="A720" s="38"/>
      <c r="B720" s="39"/>
      <c r="C720" s="40"/>
      <c r="D720" s="232" t="s">
        <v>165</v>
      </c>
      <c r="E720" s="40"/>
      <c r="F720" s="233" t="s">
        <v>1144</v>
      </c>
      <c r="G720" s="40"/>
      <c r="H720" s="40"/>
      <c r="I720" s="136"/>
      <c r="J720" s="40"/>
      <c r="K720" s="40"/>
      <c r="L720" s="44"/>
      <c r="M720" s="234"/>
      <c r="N720" s="235"/>
      <c r="O720" s="84"/>
      <c r="P720" s="84"/>
      <c r="Q720" s="84"/>
      <c r="R720" s="84"/>
      <c r="S720" s="84"/>
      <c r="T720" s="85"/>
      <c r="U720" s="38"/>
      <c r="V720" s="38"/>
      <c r="W720" s="38"/>
      <c r="X720" s="38"/>
      <c r="Y720" s="38"/>
      <c r="Z720" s="38"/>
      <c r="AA720" s="38"/>
      <c r="AB720" s="38"/>
      <c r="AC720" s="38"/>
      <c r="AD720" s="38"/>
      <c r="AE720" s="38"/>
      <c r="AT720" s="17" t="s">
        <v>165</v>
      </c>
      <c r="AU720" s="17" t="s">
        <v>82</v>
      </c>
    </row>
    <row r="721" spans="1:47" s="2" customFormat="1" ht="12">
      <c r="A721" s="38"/>
      <c r="B721" s="39"/>
      <c r="C721" s="40"/>
      <c r="D721" s="232" t="s">
        <v>216</v>
      </c>
      <c r="E721" s="40"/>
      <c r="F721" s="258" t="s">
        <v>1118</v>
      </c>
      <c r="G721" s="40"/>
      <c r="H721" s="40"/>
      <c r="I721" s="136"/>
      <c r="J721" s="40"/>
      <c r="K721" s="40"/>
      <c r="L721" s="44"/>
      <c r="M721" s="234"/>
      <c r="N721" s="235"/>
      <c r="O721" s="84"/>
      <c r="P721" s="84"/>
      <c r="Q721" s="84"/>
      <c r="R721" s="84"/>
      <c r="S721" s="84"/>
      <c r="T721" s="85"/>
      <c r="U721" s="38"/>
      <c r="V721" s="38"/>
      <c r="W721" s="38"/>
      <c r="X721" s="38"/>
      <c r="Y721" s="38"/>
      <c r="Z721" s="38"/>
      <c r="AA721" s="38"/>
      <c r="AB721" s="38"/>
      <c r="AC721" s="38"/>
      <c r="AD721" s="38"/>
      <c r="AE721" s="38"/>
      <c r="AT721" s="17" t="s">
        <v>216</v>
      </c>
      <c r="AU721" s="17" t="s">
        <v>82</v>
      </c>
    </row>
    <row r="722" spans="1:51" s="13" customFormat="1" ht="12">
      <c r="A722" s="13"/>
      <c r="B722" s="236"/>
      <c r="C722" s="237"/>
      <c r="D722" s="232" t="s">
        <v>166</v>
      </c>
      <c r="E722" s="238" t="s">
        <v>19</v>
      </c>
      <c r="F722" s="239" t="s">
        <v>2189</v>
      </c>
      <c r="G722" s="237"/>
      <c r="H722" s="240">
        <v>16</v>
      </c>
      <c r="I722" s="241"/>
      <c r="J722" s="237"/>
      <c r="K722" s="237"/>
      <c r="L722" s="242"/>
      <c r="M722" s="243"/>
      <c r="N722" s="244"/>
      <c r="O722" s="244"/>
      <c r="P722" s="244"/>
      <c r="Q722" s="244"/>
      <c r="R722" s="244"/>
      <c r="S722" s="244"/>
      <c r="T722" s="245"/>
      <c r="U722" s="13"/>
      <c r="V722" s="13"/>
      <c r="W722" s="13"/>
      <c r="X722" s="13"/>
      <c r="Y722" s="13"/>
      <c r="Z722" s="13"/>
      <c r="AA722" s="13"/>
      <c r="AB722" s="13"/>
      <c r="AC722" s="13"/>
      <c r="AD722" s="13"/>
      <c r="AE722" s="13"/>
      <c r="AT722" s="246" t="s">
        <v>166</v>
      </c>
      <c r="AU722" s="246" t="s">
        <v>82</v>
      </c>
      <c r="AV722" s="13" t="s">
        <v>85</v>
      </c>
      <c r="AW722" s="13" t="s">
        <v>34</v>
      </c>
      <c r="AX722" s="13" t="s">
        <v>82</v>
      </c>
      <c r="AY722" s="246" t="s">
        <v>158</v>
      </c>
    </row>
    <row r="723" spans="1:65" s="2" customFormat="1" ht="21.75" customHeight="1">
      <c r="A723" s="38"/>
      <c r="B723" s="39"/>
      <c r="C723" s="219" t="s">
        <v>1197</v>
      </c>
      <c r="D723" s="219" t="s">
        <v>159</v>
      </c>
      <c r="E723" s="220" t="s">
        <v>1147</v>
      </c>
      <c r="F723" s="221" t="s">
        <v>1148</v>
      </c>
      <c r="G723" s="222" t="s">
        <v>162</v>
      </c>
      <c r="H723" s="223">
        <v>16</v>
      </c>
      <c r="I723" s="224"/>
      <c r="J723" s="225">
        <f>ROUND(I723*H723,2)</f>
        <v>0</v>
      </c>
      <c r="K723" s="221" t="s">
        <v>213</v>
      </c>
      <c r="L723" s="44"/>
      <c r="M723" s="226" t="s">
        <v>19</v>
      </c>
      <c r="N723" s="227" t="s">
        <v>45</v>
      </c>
      <c r="O723" s="84"/>
      <c r="P723" s="228">
        <f>O723*H723</f>
        <v>0</v>
      </c>
      <c r="Q723" s="228">
        <v>0</v>
      </c>
      <c r="R723" s="228">
        <f>Q723*H723</f>
        <v>0</v>
      </c>
      <c r="S723" s="228">
        <v>0</v>
      </c>
      <c r="T723" s="229">
        <f>S723*H723</f>
        <v>0</v>
      </c>
      <c r="U723" s="38"/>
      <c r="V723" s="38"/>
      <c r="W723" s="38"/>
      <c r="X723" s="38"/>
      <c r="Y723" s="38"/>
      <c r="Z723" s="38"/>
      <c r="AA723" s="38"/>
      <c r="AB723" s="38"/>
      <c r="AC723" s="38"/>
      <c r="AD723" s="38"/>
      <c r="AE723" s="38"/>
      <c r="AR723" s="230" t="s">
        <v>236</v>
      </c>
      <c r="AT723" s="230" t="s">
        <v>159</v>
      </c>
      <c r="AU723" s="230" t="s">
        <v>82</v>
      </c>
      <c r="AY723" s="17" t="s">
        <v>158</v>
      </c>
      <c r="BE723" s="231">
        <f>IF(N723="základní",J723,0)</f>
        <v>0</v>
      </c>
      <c r="BF723" s="231">
        <f>IF(N723="snížená",J723,0)</f>
        <v>0</v>
      </c>
      <c r="BG723" s="231">
        <f>IF(N723="zákl. přenesená",J723,0)</f>
        <v>0</v>
      </c>
      <c r="BH723" s="231">
        <f>IF(N723="sníž. přenesená",J723,0)</f>
        <v>0</v>
      </c>
      <c r="BI723" s="231">
        <f>IF(N723="nulová",J723,0)</f>
        <v>0</v>
      </c>
      <c r="BJ723" s="17" t="s">
        <v>82</v>
      </c>
      <c r="BK723" s="231">
        <f>ROUND(I723*H723,2)</f>
        <v>0</v>
      </c>
      <c r="BL723" s="17" t="s">
        <v>236</v>
      </c>
      <c r="BM723" s="230" t="s">
        <v>2190</v>
      </c>
    </row>
    <row r="724" spans="1:47" s="2" customFormat="1" ht="12">
      <c r="A724" s="38"/>
      <c r="B724" s="39"/>
      <c r="C724" s="40"/>
      <c r="D724" s="232" t="s">
        <v>165</v>
      </c>
      <c r="E724" s="40"/>
      <c r="F724" s="233" t="s">
        <v>1150</v>
      </c>
      <c r="G724" s="40"/>
      <c r="H724" s="40"/>
      <c r="I724" s="136"/>
      <c r="J724" s="40"/>
      <c r="K724" s="40"/>
      <c r="L724" s="44"/>
      <c r="M724" s="234"/>
      <c r="N724" s="235"/>
      <c r="O724" s="84"/>
      <c r="P724" s="84"/>
      <c r="Q724" s="84"/>
      <c r="R724" s="84"/>
      <c r="S724" s="84"/>
      <c r="T724" s="85"/>
      <c r="U724" s="38"/>
      <c r="V724" s="38"/>
      <c r="W724" s="38"/>
      <c r="X724" s="38"/>
      <c r="Y724" s="38"/>
      <c r="Z724" s="38"/>
      <c r="AA724" s="38"/>
      <c r="AB724" s="38"/>
      <c r="AC724" s="38"/>
      <c r="AD724" s="38"/>
      <c r="AE724" s="38"/>
      <c r="AT724" s="17" t="s">
        <v>165</v>
      </c>
      <c r="AU724" s="17" t="s">
        <v>82</v>
      </c>
    </row>
    <row r="725" spans="1:47" s="2" customFormat="1" ht="12">
      <c r="A725" s="38"/>
      <c r="B725" s="39"/>
      <c r="C725" s="40"/>
      <c r="D725" s="232" t="s">
        <v>216</v>
      </c>
      <c r="E725" s="40"/>
      <c r="F725" s="258" t="s">
        <v>1124</v>
      </c>
      <c r="G725" s="40"/>
      <c r="H725" s="40"/>
      <c r="I725" s="136"/>
      <c r="J725" s="40"/>
      <c r="K725" s="40"/>
      <c r="L725" s="44"/>
      <c r="M725" s="234"/>
      <c r="N725" s="235"/>
      <c r="O725" s="84"/>
      <c r="P725" s="84"/>
      <c r="Q725" s="84"/>
      <c r="R725" s="84"/>
      <c r="S725" s="84"/>
      <c r="T725" s="85"/>
      <c r="U725" s="38"/>
      <c r="V725" s="38"/>
      <c r="W725" s="38"/>
      <c r="X725" s="38"/>
      <c r="Y725" s="38"/>
      <c r="Z725" s="38"/>
      <c r="AA725" s="38"/>
      <c r="AB725" s="38"/>
      <c r="AC725" s="38"/>
      <c r="AD725" s="38"/>
      <c r="AE725" s="38"/>
      <c r="AT725" s="17" t="s">
        <v>216</v>
      </c>
      <c r="AU725" s="17" t="s">
        <v>82</v>
      </c>
    </row>
    <row r="726" spans="1:51" s="13" customFormat="1" ht="12">
      <c r="A726" s="13"/>
      <c r="B726" s="236"/>
      <c r="C726" s="237"/>
      <c r="D726" s="232" t="s">
        <v>166</v>
      </c>
      <c r="E726" s="238" t="s">
        <v>19</v>
      </c>
      <c r="F726" s="239" t="s">
        <v>2189</v>
      </c>
      <c r="G726" s="237"/>
      <c r="H726" s="240">
        <v>16</v>
      </c>
      <c r="I726" s="241"/>
      <c r="J726" s="237"/>
      <c r="K726" s="237"/>
      <c r="L726" s="242"/>
      <c r="M726" s="243"/>
      <c r="N726" s="244"/>
      <c r="O726" s="244"/>
      <c r="P726" s="244"/>
      <c r="Q726" s="244"/>
      <c r="R726" s="244"/>
      <c r="S726" s="244"/>
      <c r="T726" s="245"/>
      <c r="U726" s="13"/>
      <c r="V726" s="13"/>
      <c r="W726" s="13"/>
      <c r="X726" s="13"/>
      <c r="Y726" s="13"/>
      <c r="Z726" s="13"/>
      <c r="AA726" s="13"/>
      <c r="AB726" s="13"/>
      <c r="AC726" s="13"/>
      <c r="AD726" s="13"/>
      <c r="AE726" s="13"/>
      <c r="AT726" s="246" t="s">
        <v>166</v>
      </c>
      <c r="AU726" s="246" t="s">
        <v>82</v>
      </c>
      <c r="AV726" s="13" t="s">
        <v>85</v>
      </c>
      <c r="AW726" s="13" t="s">
        <v>34</v>
      </c>
      <c r="AX726" s="13" t="s">
        <v>82</v>
      </c>
      <c r="AY726" s="246" t="s">
        <v>158</v>
      </c>
    </row>
    <row r="727" spans="1:65" s="2" customFormat="1" ht="16.5" customHeight="1">
      <c r="A727" s="38"/>
      <c r="B727" s="39"/>
      <c r="C727" s="259" t="s">
        <v>1203</v>
      </c>
      <c r="D727" s="259" t="s">
        <v>199</v>
      </c>
      <c r="E727" s="260" t="s">
        <v>1152</v>
      </c>
      <c r="F727" s="261" t="s">
        <v>1153</v>
      </c>
      <c r="G727" s="262" t="s">
        <v>162</v>
      </c>
      <c r="H727" s="263">
        <v>16</v>
      </c>
      <c r="I727" s="264"/>
      <c r="J727" s="265">
        <f>ROUND(I727*H727,2)</f>
        <v>0</v>
      </c>
      <c r="K727" s="261" t="s">
        <v>213</v>
      </c>
      <c r="L727" s="266"/>
      <c r="M727" s="267" t="s">
        <v>19</v>
      </c>
      <c r="N727" s="268" t="s">
        <v>45</v>
      </c>
      <c r="O727" s="84"/>
      <c r="P727" s="228">
        <f>O727*H727</f>
        <v>0</v>
      </c>
      <c r="Q727" s="228">
        <v>0.08</v>
      </c>
      <c r="R727" s="228">
        <f>Q727*H727</f>
        <v>1.28</v>
      </c>
      <c r="S727" s="228">
        <v>0</v>
      </c>
      <c r="T727" s="229">
        <f>S727*H727</f>
        <v>0</v>
      </c>
      <c r="U727" s="38"/>
      <c r="V727" s="38"/>
      <c r="W727" s="38"/>
      <c r="X727" s="38"/>
      <c r="Y727" s="38"/>
      <c r="Z727" s="38"/>
      <c r="AA727" s="38"/>
      <c r="AB727" s="38"/>
      <c r="AC727" s="38"/>
      <c r="AD727" s="38"/>
      <c r="AE727" s="38"/>
      <c r="AR727" s="230" t="s">
        <v>255</v>
      </c>
      <c r="AT727" s="230" t="s">
        <v>199</v>
      </c>
      <c r="AU727" s="230" t="s">
        <v>82</v>
      </c>
      <c r="AY727" s="17" t="s">
        <v>158</v>
      </c>
      <c r="BE727" s="231">
        <f>IF(N727="základní",J727,0)</f>
        <v>0</v>
      </c>
      <c r="BF727" s="231">
        <f>IF(N727="snížená",J727,0)</f>
        <v>0</v>
      </c>
      <c r="BG727" s="231">
        <f>IF(N727="zákl. přenesená",J727,0)</f>
        <v>0</v>
      </c>
      <c r="BH727" s="231">
        <f>IF(N727="sníž. přenesená",J727,0)</f>
        <v>0</v>
      </c>
      <c r="BI727" s="231">
        <f>IF(N727="nulová",J727,0)</f>
        <v>0</v>
      </c>
      <c r="BJ727" s="17" t="s">
        <v>82</v>
      </c>
      <c r="BK727" s="231">
        <f>ROUND(I727*H727,2)</f>
        <v>0</v>
      </c>
      <c r="BL727" s="17" t="s">
        <v>255</v>
      </c>
      <c r="BM727" s="230" t="s">
        <v>2191</v>
      </c>
    </row>
    <row r="728" spans="1:47" s="2" customFormat="1" ht="12">
      <c r="A728" s="38"/>
      <c r="B728" s="39"/>
      <c r="C728" s="40"/>
      <c r="D728" s="232" t="s">
        <v>165</v>
      </c>
      <c r="E728" s="40"/>
      <c r="F728" s="233" t="s">
        <v>1153</v>
      </c>
      <c r="G728" s="40"/>
      <c r="H728" s="40"/>
      <c r="I728" s="136"/>
      <c r="J728" s="40"/>
      <c r="K728" s="40"/>
      <c r="L728" s="44"/>
      <c r="M728" s="234"/>
      <c r="N728" s="235"/>
      <c r="O728" s="84"/>
      <c r="P728" s="84"/>
      <c r="Q728" s="84"/>
      <c r="R728" s="84"/>
      <c r="S728" s="84"/>
      <c r="T728" s="85"/>
      <c r="U728" s="38"/>
      <c r="V728" s="38"/>
      <c r="W728" s="38"/>
      <c r="X728" s="38"/>
      <c r="Y728" s="38"/>
      <c r="Z728" s="38"/>
      <c r="AA728" s="38"/>
      <c r="AB728" s="38"/>
      <c r="AC728" s="38"/>
      <c r="AD728" s="38"/>
      <c r="AE728" s="38"/>
      <c r="AT728" s="17" t="s">
        <v>165</v>
      </c>
      <c r="AU728" s="17" t="s">
        <v>82</v>
      </c>
    </row>
    <row r="729" spans="1:51" s="13" customFormat="1" ht="12">
      <c r="A729" s="13"/>
      <c r="B729" s="236"/>
      <c r="C729" s="237"/>
      <c r="D729" s="232" t="s">
        <v>166</v>
      </c>
      <c r="E729" s="238" t="s">
        <v>19</v>
      </c>
      <c r="F729" s="239" t="s">
        <v>2189</v>
      </c>
      <c r="G729" s="237"/>
      <c r="H729" s="240">
        <v>16</v>
      </c>
      <c r="I729" s="241"/>
      <c r="J729" s="237"/>
      <c r="K729" s="237"/>
      <c r="L729" s="242"/>
      <c r="M729" s="243"/>
      <c r="N729" s="244"/>
      <c r="O729" s="244"/>
      <c r="P729" s="244"/>
      <c r="Q729" s="244"/>
      <c r="R729" s="244"/>
      <c r="S729" s="244"/>
      <c r="T729" s="245"/>
      <c r="U729" s="13"/>
      <c r="V729" s="13"/>
      <c r="W729" s="13"/>
      <c r="X729" s="13"/>
      <c r="Y729" s="13"/>
      <c r="Z729" s="13"/>
      <c r="AA729" s="13"/>
      <c r="AB729" s="13"/>
      <c r="AC729" s="13"/>
      <c r="AD729" s="13"/>
      <c r="AE729" s="13"/>
      <c r="AT729" s="246" t="s">
        <v>166</v>
      </c>
      <c r="AU729" s="246" t="s">
        <v>82</v>
      </c>
      <c r="AV729" s="13" t="s">
        <v>85</v>
      </c>
      <c r="AW729" s="13" t="s">
        <v>34</v>
      </c>
      <c r="AX729" s="13" t="s">
        <v>82</v>
      </c>
      <c r="AY729" s="246" t="s">
        <v>158</v>
      </c>
    </row>
    <row r="730" spans="1:65" s="2" customFormat="1" ht="21.75" customHeight="1">
      <c r="A730" s="38"/>
      <c r="B730" s="39"/>
      <c r="C730" s="219" t="s">
        <v>1208</v>
      </c>
      <c r="D730" s="219" t="s">
        <v>159</v>
      </c>
      <c r="E730" s="220" t="s">
        <v>1157</v>
      </c>
      <c r="F730" s="221" t="s">
        <v>1158</v>
      </c>
      <c r="G730" s="222" t="s">
        <v>1035</v>
      </c>
      <c r="H730" s="223">
        <v>4.56</v>
      </c>
      <c r="I730" s="224"/>
      <c r="J730" s="225">
        <f>ROUND(I730*H730,2)</f>
        <v>0</v>
      </c>
      <c r="K730" s="221" t="s">
        <v>19</v>
      </c>
      <c r="L730" s="44"/>
      <c r="M730" s="226" t="s">
        <v>19</v>
      </c>
      <c r="N730" s="227" t="s">
        <v>45</v>
      </c>
      <c r="O730" s="84"/>
      <c r="P730" s="228">
        <f>O730*H730</f>
        <v>0</v>
      </c>
      <c r="Q730" s="228">
        <v>0</v>
      </c>
      <c r="R730" s="228">
        <f>Q730*H730</f>
        <v>0</v>
      </c>
      <c r="S730" s="228">
        <v>0</v>
      </c>
      <c r="T730" s="229">
        <f>S730*H730</f>
        <v>0</v>
      </c>
      <c r="U730" s="38"/>
      <c r="V730" s="38"/>
      <c r="W730" s="38"/>
      <c r="X730" s="38"/>
      <c r="Y730" s="38"/>
      <c r="Z730" s="38"/>
      <c r="AA730" s="38"/>
      <c r="AB730" s="38"/>
      <c r="AC730" s="38"/>
      <c r="AD730" s="38"/>
      <c r="AE730" s="38"/>
      <c r="AR730" s="230" t="s">
        <v>236</v>
      </c>
      <c r="AT730" s="230" t="s">
        <v>159</v>
      </c>
      <c r="AU730" s="230" t="s">
        <v>82</v>
      </c>
      <c r="AY730" s="17" t="s">
        <v>158</v>
      </c>
      <c r="BE730" s="231">
        <f>IF(N730="základní",J730,0)</f>
        <v>0</v>
      </c>
      <c r="BF730" s="231">
        <f>IF(N730="snížená",J730,0)</f>
        <v>0</v>
      </c>
      <c r="BG730" s="231">
        <f>IF(N730="zákl. přenesená",J730,0)</f>
        <v>0</v>
      </c>
      <c r="BH730" s="231">
        <f>IF(N730="sníž. přenesená",J730,0)</f>
        <v>0</v>
      </c>
      <c r="BI730" s="231">
        <f>IF(N730="nulová",J730,0)</f>
        <v>0</v>
      </c>
      <c r="BJ730" s="17" t="s">
        <v>82</v>
      </c>
      <c r="BK730" s="231">
        <f>ROUND(I730*H730,2)</f>
        <v>0</v>
      </c>
      <c r="BL730" s="17" t="s">
        <v>236</v>
      </c>
      <c r="BM730" s="230" t="s">
        <v>1159</v>
      </c>
    </row>
    <row r="731" spans="1:47" s="2" customFormat="1" ht="12">
      <c r="A731" s="38"/>
      <c r="B731" s="39"/>
      <c r="C731" s="40"/>
      <c r="D731" s="232" t="s">
        <v>165</v>
      </c>
      <c r="E731" s="40"/>
      <c r="F731" s="233" t="s">
        <v>1158</v>
      </c>
      <c r="G731" s="40"/>
      <c r="H731" s="40"/>
      <c r="I731" s="136"/>
      <c r="J731" s="40"/>
      <c r="K731" s="40"/>
      <c r="L731" s="44"/>
      <c r="M731" s="234"/>
      <c r="N731" s="235"/>
      <c r="O731" s="84"/>
      <c r="P731" s="84"/>
      <c r="Q731" s="84"/>
      <c r="R731" s="84"/>
      <c r="S731" s="84"/>
      <c r="T731" s="85"/>
      <c r="U731" s="38"/>
      <c r="V731" s="38"/>
      <c r="W731" s="38"/>
      <c r="X731" s="38"/>
      <c r="Y731" s="38"/>
      <c r="Z731" s="38"/>
      <c r="AA731" s="38"/>
      <c r="AB731" s="38"/>
      <c r="AC731" s="38"/>
      <c r="AD731" s="38"/>
      <c r="AE731" s="38"/>
      <c r="AT731" s="17" t="s">
        <v>165</v>
      </c>
      <c r="AU731" s="17" t="s">
        <v>82</v>
      </c>
    </row>
    <row r="732" spans="1:51" s="13" customFormat="1" ht="12">
      <c r="A732" s="13"/>
      <c r="B732" s="236"/>
      <c r="C732" s="237"/>
      <c r="D732" s="232" t="s">
        <v>166</v>
      </c>
      <c r="E732" s="238" t="s">
        <v>19</v>
      </c>
      <c r="F732" s="239" t="s">
        <v>2192</v>
      </c>
      <c r="G732" s="237"/>
      <c r="H732" s="240">
        <v>4.56</v>
      </c>
      <c r="I732" s="241"/>
      <c r="J732" s="237"/>
      <c r="K732" s="237"/>
      <c r="L732" s="242"/>
      <c r="M732" s="243"/>
      <c r="N732" s="244"/>
      <c r="O732" s="244"/>
      <c r="P732" s="244"/>
      <c r="Q732" s="244"/>
      <c r="R732" s="244"/>
      <c r="S732" s="244"/>
      <c r="T732" s="245"/>
      <c r="U732" s="13"/>
      <c r="V732" s="13"/>
      <c r="W732" s="13"/>
      <c r="X732" s="13"/>
      <c r="Y732" s="13"/>
      <c r="Z732" s="13"/>
      <c r="AA732" s="13"/>
      <c r="AB732" s="13"/>
      <c r="AC732" s="13"/>
      <c r="AD732" s="13"/>
      <c r="AE732" s="13"/>
      <c r="AT732" s="246" t="s">
        <v>166</v>
      </c>
      <c r="AU732" s="246" t="s">
        <v>82</v>
      </c>
      <c r="AV732" s="13" t="s">
        <v>85</v>
      </c>
      <c r="AW732" s="13" t="s">
        <v>34</v>
      </c>
      <c r="AX732" s="13" t="s">
        <v>82</v>
      </c>
      <c r="AY732" s="246" t="s">
        <v>158</v>
      </c>
    </row>
    <row r="733" spans="1:65" s="2" customFormat="1" ht="21.75" customHeight="1">
      <c r="A733" s="38"/>
      <c r="B733" s="39"/>
      <c r="C733" s="219" t="s">
        <v>1213</v>
      </c>
      <c r="D733" s="219" t="s">
        <v>159</v>
      </c>
      <c r="E733" s="220" t="s">
        <v>1162</v>
      </c>
      <c r="F733" s="221" t="s">
        <v>1163</v>
      </c>
      <c r="G733" s="222" t="s">
        <v>1035</v>
      </c>
      <c r="H733" s="223">
        <v>4.56</v>
      </c>
      <c r="I733" s="224"/>
      <c r="J733" s="225">
        <f>ROUND(I733*H733,2)</f>
        <v>0</v>
      </c>
      <c r="K733" s="221" t="s">
        <v>19</v>
      </c>
      <c r="L733" s="44"/>
      <c r="M733" s="226" t="s">
        <v>19</v>
      </c>
      <c r="N733" s="227" t="s">
        <v>45</v>
      </c>
      <c r="O733" s="84"/>
      <c r="P733" s="228">
        <f>O733*H733</f>
        <v>0</v>
      </c>
      <c r="Q733" s="228">
        <v>2.25634</v>
      </c>
      <c r="R733" s="228">
        <f>Q733*H733</f>
        <v>10.288910399999999</v>
      </c>
      <c r="S733" s="228">
        <v>0</v>
      </c>
      <c r="T733" s="229">
        <f>S733*H733</f>
        <v>0</v>
      </c>
      <c r="U733" s="38"/>
      <c r="V733" s="38"/>
      <c r="W733" s="38"/>
      <c r="X733" s="38"/>
      <c r="Y733" s="38"/>
      <c r="Z733" s="38"/>
      <c r="AA733" s="38"/>
      <c r="AB733" s="38"/>
      <c r="AC733" s="38"/>
      <c r="AD733" s="38"/>
      <c r="AE733" s="38"/>
      <c r="AR733" s="230" t="s">
        <v>236</v>
      </c>
      <c r="AT733" s="230" t="s">
        <v>159</v>
      </c>
      <c r="AU733" s="230" t="s">
        <v>82</v>
      </c>
      <c r="AY733" s="17" t="s">
        <v>158</v>
      </c>
      <c r="BE733" s="231">
        <f>IF(N733="základní",J733,0)</f>
        <v>0</v>
      </c>
      <c r="BF733" s="231">
        <f>IF(N733="snížená",J733,0)</f>
        <v>0</v>
      </c>
      <c r="BG733" s="231">
        <f>IF(N733="zákl. přenesená",J733,0)</f>
        <v>0</v>
      </c>
      <c r="BH733" s="231">
        <f>IF(N733="sníž. přenesená",J733,0)</f>
        <v>0</v>
      </c>
      <c r="BI733" s="231">
        <f>IF(N733="nulová",J733,0)</f>
        <v>0</v>
      </c>
      <c r="BJ733" s="17" t="s">
        <v>82</v>
      </c>
      <c r="BK733" s="231">
        <f>ROUND(I733*H733,2)</f>
        <v>0</v>
      </c>
      <c r="BL733" s="17" t="s">
        <v>236</v>
      </c>
      <c r="BM733" s="230" t="s">
        <v>1164</v>
      </c>
    </row>
    <row r="734" spans="1:47" s="2" customFormat="1" ht="12">
      <c r="A734" s="38"/>
      <c r="B734" s="39"/>
      <c r="C734" s="40"/>
      <c r="D734" s="232" t="s">
        <v>165</v>
      </c>
      <c r="E734" s="40"/>
      <c r="F734" s="233" t="s">
        <v>1163</v>
      </c>
      <c r="G734" s="40"/>
      <c r="H734" s="40"/>
      <c r="I734" s="136"/>
      <c r="J734" s="40"/>
      <c r="K734" s="40"/>
      <c r="L734" s="44"/>
      <c r="M734" s="234"/>
      <c r="N734" s="235"/>
      <c r="O734" s="84"/>
      <c r="P734" s="84"/>
      <c r="Q734" s="84"/>
      <c r="R734" s="84"/>
      <c r="S734" s="84"/>
      <c r="T734" s="85"/>
      <c r="U734" s="38"/>
      <c r="V734" s="38"/>
      <c r="W734" s="38"/>
      <c r="X734" s="38"/>
      <c r="Y734" s="38"/>
      <c r="Z734" s="38"/>
      <c r="AA734" s="38"/>
      <c r="AB734" s="38"/>
      <c r="AC734" s="38"/>
      <c r="AD734" s="38"/>
      <c r="AE734" s="38"/>
      <c r="AT734" s="17" t="s">
        <v>165</v>
      </c>
      <c r="AU734" s="17" t="s">
        <v>82</v>
      </c>
    </row>
    <row r="735" spans="1:51" s="13" customFormat="1" ht="12">
      <c r="A735" s="13"/>
      <c r="B735" s="236"/>
      <c r="C735" s="237"/>
      <c r="D735" s="232" t="s">
        <v>166</v>
      </c>
      <c r="E735" s="238" t="s">
        <v>19</v>
      </c>
      <c r="F735" s="239" t="s">
        <v>2193</v>
      </c>
      <c r="G735" s="237"/>
      <c r="H735" s="240">
        <v>4.56</v>
      </c>
      <c r="I735" s="241"/>
      <c r="J735" s="237"/>
      <c r="K735" s="237"/>
      <c r="L735" s="242"/>
      <c r="M735" s="243"/>
      <c r="N735" s="244"/>
      <c r="O735" s="244"/>
      <c r="P735" s="244"/>
      <c r="Q735" s="244"/>
      <c r="R735" s="244"/>
      <c r="S735" s="244"/>
      <c r="T735" s="245"/>
      <c r="U735" s="13"/>
      <c r="V735" s="13"/>
      <c r="W735" s="13"/>
      <c r="X735" s="13"/>
      <c r="Y735" s="13"/>
      <c r="Z735" s="13"/>
      <c r="AA735" s="13"/>
      <c r="AB735" s="13"/>
      <c r="AC735" s="13"/>
      <c r="AD735" s="13"/>
      <c r="AE735" s="13"/>
      <c r="AT735" s="246" t="s">
        <v>166</v>
      </c>
      <c r="AU735" s="246" t="s">
        <v>82</v>
      </c>
      <c r="AV735" s="13" t="s">
        <v>85</v>
      </c>
      <c r="AW735" s="13" t="s">
        <v>34</v>
      </c>
      <c r="AX735" s="13" t="s">
        <v>82</v>
      </c>
      <c r="AY735" s="246" t="s">
        <v>158</v>
      </c>
    </row>
    <row r="736" spans="1:65" s="2" customFormat="1" ht="21.75" customHeight="1">
      <c r="A736" s="38"/>
      <c r="B736" s="39"/>
      <c r="C736" s="219" t="s">
        <v>1217</v>
      </c>
      <c r="D736" s="219" t="s">
        <v>159</v>
      </c>
      <c r="E736" s="220" t="s">
        <v>1166</v>
      </c>
      <c r="F736" s="221" t="s">
        <v>1167</v>
      </c>
      <c r="G736" s="222" t="s">
        <v>202</v>
      </c>
      <c r="H736" s="223">
        <v>1</v>
      </c>
      <c r="I736" s="224"/>
      <c r="J736" s="225">
        <f>ROUND(I736*H736,2)</f>
        <v>0</v>
      </c>
      <c r="K736" s="221" t="s">
        <v>19</v>
      </c>
      <c r="L736" s="44"/>
      <c r="M736" s="226" t="s">
        <v>19</v>
      </c>
      <c r="N736" s="227" t="s">
        <v>45</v>
      </c>
      <c r="O736" s="84"/>
      <c r="P736" s="228">
        <f>O736*H736</f>
        <v>0</v>
      </c>
      <c r="Q736" s="228">
        <v>0</v>
      </c>
      <c r="R736" s="228">
        <f>Q736*H736</f>
        <v>0</v>
      </c>
      <c r="S736" s="228">
        <v>0</v>
      </c>
      <c r="T736" s="229">
        <f>S736*H736</f>
        <v>0</v>
      </c>
      <c r="U736" s="38"/>
      <c r="V736" s="38"/>
      <c r="W736" s="38"/>
      <c r="X736" s="38"/>
      <c r="Y736" s="38"/>
      <c r="Z736" s="38"/>
      <c r="AA736" s="38"/>
      <c r="AB736" s="38"/>
      <c r="AC736" s="38"/>
      <c r="AD736" s="38"/>
      <c r="AE736" s="38"/>
      <c r="AR736" s="230" t="s">
        <v>236</v>
      </c>
      <c r="AT736" s="230" t="s">
        <v>159</v>
      </c>
      <c r="AU736" s="230" t="s">
        <v>82</v>
      </c>
      <c r="AY736" s="17" t="s">
        <v>158</v>
      </c>
      <c r="BE736" s="231">
        <f>IF(N736="základní",J736,0)</f>
        <v>0</v>
      </c>
      <c r="BF736" s="231">
        <f>IF(N736="snížená",J736,0)</f>
        <v>0</v>
      </c>
      <c r="BG736" s="231">
        <f>IF(N736="zákl. přenesená",J736,0)</f>
        <v>0</v>
      </c>
      <c r="BH736" s="231">
        <f>IF(N736="sníž. přenesená",J736,0)</f>
        <v>0</v>
      </c>
      <c r="BI736" s="231">
        <f>IF(N736="nulová",J736,0)</f>
        <v>0</v>
      </c>
      <c r="BJ736" s="17" t="s">
        <v>82</v>
      </c>
      <c r="BK736" s="231">
        <f>ROUND(I736*H736,2)</f>
        <v>0</v>
      </c>
      <c r="BL736" s="17" t="s">
        <v>236</v>
      </c>
      <c r="BM736" s="230" t="s">
        <v>1168</v>
      </c>
    </row>
    <row r="737" spans="1:47" s="2" customFormat="1" ht="12">
      <c r="A737" s="38"/>
      <c r="B737" s="39"/>
      <c r="C737" s="40"/>
      <c r="D737" s="232" t="s">
        <v>165</v>
      </c>
      <c r="E737" s="40"/>
      <c r="F737" s="233" t="s">
        <v>1167</v>
      </c>
      <c r="G737" s="40"/>
      <c r="H737" s="40"/>
      <c r="I737" s="136"/>
      <c r="J737" s="40"/>
      <c r="K737" s="40"/>
      <c r="L737" s="44"/>
      <c r="M737" s="234"/>
      <c r="N737" s="235"/>
      <c r="O737" s="84"/>
      <c r="P737" s="84"/>
      <c r="Q737" s="84"/>
      <c r="R737" s="84"/>
      <c r="S737" s="84"/>
      <c r="T737" s="85"/>
      <c r="U737" s="38"/>
      <c r="V737" s="38"/>
      <c r="W737" s="38"/>
      <c r="X737" s="38"/>
      <c r="Y737" s="38"/>
      <c r="Z737" s="38"/>
      <c r="AA737" s="38"/>
      <c r="AB737" s="38"/>
      <c r="AC737" s="38"/>
      <c r="AD737" s="38"/>
      <c r="AE737" s="38"/>
      <c r="AT737" s="17" t="s">
        <v>165</v>
      </c>
      <c r="AU737" s="17" t="s">
        <v>82</v>
      </c>
    </row>
    <row r="738" spans="1:51" s="13" customFormat="1" ht="12">
      <c r="A738" s="13"/>
      <c r="B738" s="236"/>
      <c r="C738" s="237"/>
      <c r="D738" s="232" t="s">
        <v>166</v>
      </c>
      <c r="E738" s="238" t="s">
        <v>19</v>
      </c>
      <c r="F738" s="239" t="s">
        <v>82</v>
      </c>
      <c r="G738" s="237"/>
      <c r="H738" s="240">
        <v>1</v>
      </c>
      <c r="I738" s="241"/>
      <c r="J738" s="237"/>
      <c r="K738" s="237"/>
      <c r="L738" s="242"/>
      <c r="M738" s="243"/>
      <c r="N738" s="244"/>
      <c r="O738" s="244"/>
      <c r="P738" s="244"/>
      <c r="Q738" s="244"/>
      <c r="R738" s="244"/>
      <c r="S738" s="244"/>
      <c r="T738" s="245"/>
      <c r="U738" s="13"/>
      <c r="V738" s="13"/>
      <c r="W738" s="13"/>
      <c r="X738" s="13"/>
      <c r="Y738" s="13"/>
      <c r="Z738" s="13"/>
      <c r="AA738" s="13"/>
      <c r="AB738" s="13"/>
      <c r="AC738" s="13"/>
      <c r="AD738" s="13"/>
      <c r="AE738" s="13"/>
      <c r="AT738" s="246" t="s">
        <v>166</v>
      </c>
      <c r="AU738" s="246" t="s">
        <v>82</v>
      </c>
      <c r="AV738" s="13" t="s">
        <v>85</v>
      </c>
      <c r="AW738" s="13" t="s">
        <v>34</v>
      </c>
      <c r="AX738" s="13" t="s">
        <v>82</v>
      </c>
      <c r="AY738" s="246" t="s">
        <v>158</v>
      </c>
    </row>
    <row r="739" spans="1:65" s="2" customFormat="1" ht="21.75" customHeight="1">
      <c r="A739" s="38"/>
      <c r="B739" s="39"/>
      <c r="C739" s="219" t="s">
        <v>1223</v>
      </c>
      <c r="D739" s="219" t="s">
        <v>159</v>
      </c>
      <c r="E739" s="220" t="s">
        <v>1229</v>
      </c>
      <c r="F739" s="221" t="s">
        <v>1230</v>
      </c>
      <c r="G739" s="222" t="s">
        <v>1035</v>
      </c>
      <c r="H739" s="223">
        <v>2.176</v>
      </c>
      <c r="I739" s="224"/>
      <c r="J739" s="225">
        <f>ROUND(I739*H739,2)</f>
        <v>0</v>
      </c>
      <c r="K739" s="221" t="s">
        <v>19</v>
      </c>
      <c r="L739" s="44"/>
      <c r="M739" s="226" t="s">
        <v>19</v>
      </c>
      <c r="N739" s="227" t="s">
        <v>45</v>
      </c>
      <c r="O739" s="84"/>
      <c r="P739" s="228">
        <f>O739*H739</f>
        <v>0</v>
      </c>
      <c r="Q739" s="228">
        <v>2.25634</v>
      </c>
      <c r="R739" s="228">
        <f>Q739*H739</f>
        <v>4.90979584</v>
      </c>
      <c r="S739" s="228">
        <v>0</v>
      </c>
      <c r="T739" s="229">
        <f>S739*H739</f>
        <v>0</v>
      </c>
      <c r="U739" s="38"/>
      <c r="V739" s="38"/>
      <c r="W739" s="38"/>
      <c r="X739" s="38"/>
      <c r="Y739" s="38"/>
      <c r="Z739" s="38"/>
      <c r="AA739" s="38"/>
      <c r="AB739" s="38"/>
      <c r="AC739" s="38"/>
      <c r="AD739" s="38"/>
      <c r="AE739" s="38"/>
      <c r="AR739" s="230" t="s">
        <v>236</v>
      </c>
      <c r="AT739" s="230" t="s">
        <v>159</v>
      </c>
      <c r="AU739" s="230" t="s">
        <v>82</v>
      </c>
      <c r="AY739" s="17" t="s">
        <v>158</v>
      </c>
      <c r="BE739" s="231">
        <f>IF(N739="základní",J739,0)</f>
        <v>0</v>
      </c>
      <c r="BF739" s="231">
        <f>IF(N739="snížená",J739,0)</f>
        <v>0</v>
      </c>
      <c r="BG739" s="231">
        <f>IF(N739="zákl. přenesená",J739,0)</f>
        <v>0</v>
      </c>
      <c r="BH739" s="231">
        <f>IF(N739="sníž. přenesená",J739,0)</f>
        <v>0</v>
      </c>
      <c r="BI739" s="231">
        <f>IF(N739="nulová",J739,0)</f>
        <v>0</v>
      </c>
      <c r="BJ739" s="17" t="s">
        <v>82</v>
      </c>
      <c r="BK739" s="231">
        <f>ROUND(I739*H739,2)</f>
        <v>0</v>
      </c>
      <c r="BL739" s="17" t="s">
        <v>236</v>
      </c>
      <c r="BM739" s="230" t="s">
        <v>1231</v>
      </c>
    </row>
    <row r="740" spans="1:47" s="2" customFormat="1" ht="12">
      <c r="A740" s="38"/>
      <c r="B740" s="39"/>
      <c r="C740" s="40"/>
      <c r="D740" s="232" t="s">
        <v>165</v>
      </c>
      <c r="E740" s="40"/>
      <c r="F740" s="233" t="s">
        <v>1230</v>
      </c>
      <c r="G740" s="40"/>
      <c r="H740" s="40"/>
      <c r="I740" s="136"/>
      <c r="J740" s="40"/>
      <c r="K740" s="40"/>
      <c r="L740" s="44"/>
      <c r="M740" s="234"/>
      <c r="N740" s="235"/>
      <c r="O740" s="84"/>
      <c r="P740" s="84"/>
      <c r="Q740" s="84"/>
      <c r="R740" s="84"/>
      <c r="S740" s="84"/>
      <c r="T740" s="85"/>
      <c r="U740" s="38"/>
      <c r="V740" s="38"/>
      <c r="W740" s="38"/>
      <c r="X740" s="38"/>
      <c r="Y740" s="38"/>
      <c r="Z740" s="38"/>
      <c r="AA740" s="38"/>
      <c r="AB740" s="38"/>
      <c r="AC740" s="38"/>
      <c r="AD740" s="38"/>
      <c r="AE740" s="38"/>
      <c r="AT740" s="17" t="s">
        <v>165</v>
      </c>
      <c r="AU740" s="17" t="s">
        <v>82</v>
      </c>
    </row>
    <row r="741" spans="1:51" s="13" customFormat="1" ht="12">
      <c r="A741" s="13"/>
      <c r="B741" s="236"/>
      <c r="C741" s="237"/>
      <c r="D741" s="232" t="s">
        <v>166</v>
      </c>
      <c r="E741" s="238" t="s">
        <v>19</v>
      </c>
      <c r="F741" s="239" t="s">
        <v>2194</v>
      </c>
      <c r="G741" s="237"/>
      <c r="H741" s="240">
        <v>2.176</v>
      </c>
      <c r="I741" s="241"/>
      <c r="J741" s="237"/>
      <c r="K741" s="237"/>
      <c r="L741" s="242"/>
      <c r="M741" s="243"/>
      <c r="N741" s="244"/>
      <c r="O741" s="244"/>
      <c r="P741" s="244"/>
      <c r="Q741" s="244"/>
      <c r="R741" s="244"/>
      <c r="S741" s="244"/>
      <c r="T741" s="245"/>
      <c r="U741" s="13"/>
      <c r="V741" s="13"/>
      <c r="W741" s="13"/>
      <c r="X741" s="13"/>
      <c r="Y741" s="13"/>
      <c r="Z741" s="13"/>
      <c r="AA741" s="13"/>
      <c r="AB741" s="13"/>
      <c r="AC741" s="13"/>
      <c r="AD741" s="13"/>
      <c r="AE741" s="13"/>
      <c r="AT741" s="246" t="s">
        <v>166</v>
      </c>
      <c r="AU741" s="246" t="s">
        <v>82</v>
      </c>
      <c r="AV741" s="13" t="s">
        <v>85</v>
      </c>
      <c r="AW741" s="13" t="s">
        <v>34</v>
      </c>
      <c r="AX741" s="13" t="s">
        <v>82</v>
      </c>
      <c r="AY741" s="246" t="s">
        <v>158</v>
      </c>
    </row>
    <row r="742" spans="1:65" s="2" customFormat="1" ht="16.5" customHeight="1">
      <c r="A742" s="38"/>
      <c r="B742" s="39"/>
      <c r="C742" s="219" t="s">
        <v>1228</v>
      </c>
      <c r="D742" s="219" t="s">
        <v>159</v>
      </c>
      <c r="E742" s="220" t="s">
        <v>1170</v>
      </c>
      <c r="F742" s="221" t="s">
        <v>1171</v>
      </c>
      <c r="G742" s="222" t="s">
        <v>1059</v>
      </c>
      <c r="H742" s="223">
        <v>0.039</v>
      </c>
      <c r="I742" s="224"/>
      <c r="J742" s="225">
        <f>ROUND(I742*H742,2)</f>
        <v>0</v>
      </c>
      <c r="K742" s="221" t="s">
        <v>19</v>
      </c>
      <c r="L742" s="44"/>
      <c r="M742" s="226" t="s">
        <v>19</v>
      </c>
      <c r="N742" s="227" t="s">
        <v>45</v>
      </c>
      <c r="O742" s="84"/>
      <c r="P742" s="228">
        <f>O742*H742</f>
        <v>0</v>
      </c>
      <c r="Q742" s="228">
        <v>1.06017</v>
      </c>
      <c r="R742" s="228">
        <f>Q742*H742</f>
        <v>0.04134663</v>
      </c>
      <c r="S742" s="228">
        <v>0</v>
      </c>
      <c r="T742" s="229">
        <f>S742*H742</f>
        <v>0</v>
      </c>
      <c r="U742" s="38"/>
      <c r="V742" s="38"/>
      <c r="W742" s="38"/>
      <c r="X742" s="38"/>
      <c r="Y742" s="38"/>
      <c r="Z742" s="38"/>
      <c r="AA742" s="38"/>
      <c r="AB742" s="38"/>
      <c r="AC742" s="38"/>
      <c r="AD742" s="38"/>
      <c r="AE742" s="38"/>
      <c r="AR742" s="230" t="s">
        <v>236</v>
      </c>
      <c r="AT742" s="230" t="s">
        <v>159</v>
      </c>
      <c r="AU742" s="230" t="s">
        <v>82</v>
      </c>
      <c r="AY742" s="17" t="s">
        <v>158</v>
      </c>
      <c r="BE742" s="231">
        <f>IF(N742="základní",J742,0)</f>
        <v>0</v>
      </c>
      <c r="BF742" s="231">
        <f>IF(N742="snížená",J742,0)</f>
        <v>0</v>
      </c>
      <c r="BG742" s="231">
        <f>IF(N742="zákl. přenesená",J742,0)</f>
        <v>0</v>
      </c>
      <c r="BH742" s="231">
        <f>IF(N742="sníž. přenesená",J742,0)</f>
        <v>0</v>
      </c>
      <c r="BI742" s="231">
        <f>IF(N742="nulová",J742,0)</f>
        <v>0</v>
      </c>
      <c r="BJ742" s="17" t="s">
        <v>82</v>
      </c>
      <c r="BK742" s="231">
        <f>ROUND(I742*H742,2)</f>
        <v>0</v>
      </c>
      <c r="BL742" s="17" t="s">
        <v>236</v>
      </c>
      <c r="BM742" s="230" t="s">
        <v>1172</v>
      </c>
    </row>
    <row r="743" spans="1:47" s="2" customFormat="1" ht="12">
      <c r="A743" s="38"/>
      <c r="B743" s="39"/>
      <c r="C743" s="40"/>
      <c r="D743" s="232" t="s">
        <v>165</v>
      </c>
      <c r="E743" s="40"/>
      <c r="F743" s="233" t="s">
        <v>1171</v>
      </c>
      <c r="G743" s="40"/>
      <c r="H743" s="40"/>
      <c r="I743" s="136"/>
      <c r="J743" s="40"/>
      <c r="K743" s="40"/>
      <c r="L743" s="44"/>
      <c r="M743" s="234"/>
      <c r="N743" s="235"/>
      <c r="O743" s="84"/>
      <c r="P743" s="84"/>
      <c r="Q743" s="84"/>
      <c r="R743" s="84"/>
      <c r="S743" s="84"/>
      <c r="T743" s="85"/>
      <c r="U743" s="38"/>
      <c r="V743" s="38"/>
      <c r="W743" s="38"/>
      <c r="X743" s="38"/>
      <c r="Y743" s="38"/>
      <c r="Z743" s="38"/>
      <c r="AA743" s="38"/>
      <c r="AB743" s="38"/>
      <c r="AC743" s="38"/>
      <c r="AD743" s="38"/>
      <c r="AE743" s="38"/>
      <c r="AT743" s="17" t="s">
        <v>165</v>
      </c>
      <c r="AU743" s="17" t="s">
        <v>82</v>
      </c>
    </row>
    <row r="744" spans="1:51" s="13" customFormat="1" ht="12">
      <c r="A744" s="13"/>
      <c r="B744" s="236"/>
      <c r="C744" s="237"/>
      <c r="D744" s="232" t="s">
        <v>166</v>
      </c>
      <c r="E744" s="238" t="s">
        <v>19</v>
      </c>
      <c r="F744" s="239" t="s">
        <v>2195</v>
      </c>
      <c r="G744" s="237"/>
      <c r="H744" s="240">
        <v>0.039</v>
      </c>
      <c r="I744" s="241"/>
      <c r="J744" s="237"/>
      <c r="K744" s="237"/>
      <c r="L744" s="242"/>
      <c r="M744" s="243"/>
      <c r="N744" s="244"/>
      <c r="O744" s="244"/>
      <c r="P744" s="244"/>
      <c r="Q744" s="244"/>
      <c r="R744" s="244"/>
      <c r="S744" s="244"/>
      <c r="T744" s="245"/>
      <c r="U744" s="13"/>
      <c r="V744" s="13"/>
      <c r="W744" s="13"/>
      <c r="X744" s="13"/>
      <c r="Y744" s="13"/>
      <c r="Z744" s="13"/>
      <c r="AA744" s="13"/>
      <c r="AB744" s="13"/>
      <c r="AC744" s="13"/>
      <c r="AD744" s="13"/>
      <c r="AE744" s="13"/>
      <c r="AT744" s="246" t="s">
        <v>166</v>
      </c>
      <c r="AU744" s="246" t="s">
        <v>82</v>
      </c>
      <c r="AV744" s="13" t="s">
        <v>85</v>
      </c>
      <c r="AW744" s="13" t="s">
        <v>34</v>
      </c>
      <c r="AX744" s="13" t="s">
        <v>82</v>
      </c>
      <c r="AY744" s="246" t="s">
        <v>158</v>
      </c>
    </row>
    <row r="745" spans="1:65" s="2" customFormat="1" ht="21.75" customHeight="1">
      <c r="A745" s="38"/>
      <c r="B745" s="39"/>
      <c r="C745" s="219" t="s">
        <v>1233</v>
      </c>
      <c r="D745" s="219" t="s">
        <v>159</v>
      </c>
      <c r="E745" s="220" t="s">
        <v>1175</v>
      </c>
      <c r="F745" s="221" t="s">
        <v>1176</v>
      </c>
      <c r="G745" s="222" t="s">
        <v>162</v>
      </c>
      <c r="H745" s="223">
        <v>160</v>
      </c>
      <c r="I745" s="224"/>
      <c r="J745" s="225">
        <f>ROUND(I745*H745,2)</f>
        <v>0</v>
      </c>
      <c r="K745" s="221" t="s">
        <v>213</v>
      </c>
      <c r="L745" s="44"/>
      <c r="M745" s="226" t="s">
        <v>19</v>
      </c>
      <c r="N745" s="227" t="s">
        <v>45</v>
      </c>
      <c r="O745" s="84"/>
      <c r="P745" s="228">
        <f>O745*H745</f>
        <v>0</v>
      </c>
      <c r="Q745" s="228">
        <v>0</v>
      </c>
      <c r="R745" s="228">
        <f>Q745*H745</f>
        <v>0</v>
      </c>
      <c r="S745" s="228">
        <v>0</v>
      </c>
      <c r="T745" s="229">
        <f>S745*H745</f>
        <v>0</v>
      </c>
      <c r="U745" s="38"/>
      <c r="V745" s="38"/>
      <c r="W745" s="38"/>
      <c r="X745" s="38"/>
      <c r="Y745" s="38"/>
      <c r="Z745" s="38"/>
      <c r="AA745" s="38"/>
      <c r="AB745" s="38"/>
      <c r="AC745" s="38"/>
      <c r="AD745" s="38"/>
      <c r="AE745" s="38"/>
      <c r="AR745" s="230" t="s">
        <v>236</v>
      </c>
      <c r="AT745" s="230" t="s">
        <v>159</v>
      </c>
      <c r="AU745" s="230" t="s">
        <v>82</v>
      </c>
      <c r="AY745" s="17" t="s">
        <v>158</v>
      </c>
      <c r="BE745" s="231">
        <f>IF(N745="základní",J745,0)</f>
        <v>0</v>
      </c>
      <c r="BF745" s="231">
        <f>IF(N745="snížená",J745,0)</f>
        <v>0</v>
      </c>
      <c r="BG745" s="231">
        <f>IF(N745="zákl. přenesená",J745,0)</f>
        <v>0</v>
      </c>
      <c r="BH745" s="231">
        <f>IF(N745="sníž. přenesená",J745,0)</f>
        <v>0</v>
      </c>
      <c r="BI745" s="231">
        <f>IF(N745="nulová",J745,0)</f>
        <v>0</v>
      </c>
      <c r="BJ745" s="17" t="s">
        <v>82</v>
      </c>
      <c r="BK745" s="231">
        <f>ROUND(I745*H745,2)</f>
        <v>0</v>
      </c>
      <c r="BL745" s="17" t="s">
        <v>236</v>
      </c>
      <c r="BM745" s="230" t="s">
        <v>1177</v>
      </c>
    </row>
    <row r="746" spans="1:47" s="2" customFormat="1" ht="12">
      <c r="A746" s="38"/>
      <c r="B746" s="39"/>
      <c r="C746" s="40"/>
      <c r="D746" s="232" t="s">
        <v>165</v>
      </c>
      <c r="E746" s="40"/>
      <c r="F746" s="233" t="s">
        <v>1178</v>
      </c>
      <c r="G746" s="40"/>
      <c r="H746" s="40"/>
      <c r="I746" s="136"/>
      <c r="J746" s="40"/>
      <c r="K746" s="40"/>
      <c r="L746" s="44"/>
      <c r="M746" s="234"/>
      <c r="N746" s="235"/>
      <c r="O746" s="84"/>
      <c r="P746" s="84"/>
      <c r="Q746" s="84"/>
      <c r="R746" s="84"/>
      <c r="S746" s="84"/>
      <c r="T746" s="85"/>
      <c r="U746" s="38"/>
      <c r="V746" s="38"/>
      <c r="W746" s="38"/>
      <c r="X746" s="38"/>
      <c r="Y746" s="38"/>
      <c r="Z746" s="38"/>
      <c r="AA746" s="38"/>
      <c r="AB746" s="38"/>
      <c r="AC746" s="38"/>
      <c r="AD746" s="38"/>
      <c r="AE746" s="38"/>
      <c r="AT746" s="17" t="s">
        <v>165</v>
      </c>
      <c r="AU746" s="17" t="s">
        <v>82</v>
      </c>
    </row>
    <row r="747" spans="1:47" s="2" customFormat="1" ht="12">
      <c r="A747" s="38"/>
      <c r="B747" s="39"/>
      <c r="C747" s="40"/>
      <c r="D747" s="232" t="s">
        <v>216</v>
      </c>
      <c r="E747" s="40"/>
      <c r="F747" s="258" t="s">
        <v>1179</v>
      </c>
      <c r="G747" s="40"/>
      <c r="H747" s="40"/>
      <c r="I747" s="136"/>
      <c r="J747" s="40"/>
      <c r="K747" s="40"/>
      <c r="L747" s="44"/>
      <c r="M747" s="234"/>
      <c r="N747" s="235"/>
      <c r="O747" s="84"/>
      <c r="P747" s="84"/>
      <c r="Q747" s="84"/>
      <c r="R747" s="84"/>
      <c r="S747" s="84"/>
      <c r="T747" s="85"/>
      <c r="U747" s="38"/>
      <c r="V747" s="38"/>
      <c r="W747" s="38"/>
      <c r="X747" s="38"/>
      <c r="Y747" s="38"/>
      <c r="Z747" s="38"/>
      <c r="AA747" s="38"/>
      <c r="AB747" s="38"/>
      <c r="AC747" s="38"/>
      <c r="AD747" s="38"/>
      <c r="AE747" s="38"/>
      <c r="AT747" s="17" t="s">
        <v>216</v>
      </c>
      <c r="AU747" s="17" t="s">
        <v>82</v>
      </c>
    </row>
    <row r="748" spans="1:51" s="13" customFormat="1" ht="12">
      <c r="A748" s="13"/>
      <c r="B748" s="236"/>
      <c r="C748" s="237"/>
      <c r="D748" s="232" t="s">
        <v>166</v>
      </c>
      <c r="E748" s="238" t="s">
        <v>19</v>
      </c>
      <c r="F748" s="239" t="s">
        <v>2196</v>
      </c>
      <c r="G748" s="237"/>
      <c r="H748" s="240">
        <v>160</v>
      </c>
      <c r="I748" s="241"/>
      <c r="J748" s="237"/>
      <c r="K748" s="237"/>
      <c r="L748" s="242"/>
      <c r="M748" s="243"/>
      <c r="N748" s="244"/>
      <c r="O748" s="244"/>
      <c r="P748" s="244"/>
      <c r="Q748" s="244"/>
      <c r="R748" s="244"/>
      <c r="S748" s="244"/>
      <c r="T748" s="245"/>
      <c r="U748" s="13"/>
      <c r="V748" s="13"/>
      <c r="W748" s="13"/>
      <c r="X748" s="13"/>
      <c r="Y748" s="13"/>
      <c r="Z748" s="13"/>
      <c r="AA748" s="13"/>
      <c r="AB748" s="13"/>
      <c r="AC748" s="13"/>
      <c r="AD748" s="13"/>
      <c r="AE748" s="13"/>
      <c r="AT748" s="246" t="s">
        <v>166</v>
      </c>
      <c r="AU748" s="246" t="s">
        <v>82</v>
      </c>
      <c r="AV748" s="13" t="s">
        <v>85</v>
      </c>
      <c r="AW748" s="13" t="s">
        <v>34</v>
      </c>
      <c r="AX748" s="13" t="s">
        <v>82</v>
      </c>
      <c r="AY748" s="246" t="s">
        <v>158</v>
      </c>
    </row>
    <row r="749" spans="1:65" s="2" customFormat="1" ht="21.75" customHeight="1">
      <c r="A749" s="38"/>
      <c r="B749" s="39"/>
      <c r="C749" s="219" t="s">
        <v>1238</v>
      </c>
      <c r="D749" s="219" t="s">
        <v>159</v>
      </c>
      <c r="E749" s="220" t="s">
        <v>1182</v>
      </c>
      <c r="F749" s="221" t="s">
        <v>1183</v>
      </c>
      <c r="G749" s="222" t="s">
        <v>162</v>
      </c>
      <c r="H749" s="223">
        <v>160</v>
      </c>
      <c r="I749" s="224"/>
      <c r="J749" s="225">
        <f>ROUND(I749*H749,2)</f>
        <v>0</v>
      </c>
      <c r="K749" s="221" t="s">
        <v>213</v>
      </c>
      <c r="L749" s="44"/>
      <c r="M749" s="226" t="s">
        <v>19</v>
      </c>
      <c r="N749" s="227" t="s">
        <v>45</v>
      </c>
      <c r="O749" s="84"/>
      <c r="P749" s="228">
        <f>O749*H749</f>
        <v>0</v>
      </c>
      <c r="Q749" s="228">
        <v>0</v>
      </c>
      <c r="R749" s="228">
        <f>Q749*H749</f>
        <v>0</v>
      </c>
      <c r="S749" s="228">
        <v>0</v>
      </c>
      <c r="T749" s="229">
        <f>S749*H749</f>
        <v>0</v>
      </c>
      <c r="U749" s="38"/>
      <c r="V749" s="38"/>
      <c r="W749" s="38"/>
      <c r="X749" s="38"/>
      <c r="Y749" s="38"/>
      <c r="Z749" s="38"/>
      <c r="AA749" s="38"/>
      <c r="AB749" s="38"/>
      <c r="AC749" s="38"/>
      <c r="AD749" s="38"/>
      <c r="AE749" s="38"/>
      <c r="AR749" s="230" t="s">
        <v>236</v>
      </c>
      <c r="AT749" s="230" t="s">
        <v>159</v>
      </c>
      <c r="AU749" s="230" t="s">
        <v>82</v>
      </c>
      <c r="AY749" s="17" t="s">
        <v>158</v>
      </c>
      <c r="BE749" s="231">
        <f>IF(N749="základní",J749,0)</f>
        <v>0</v>
      </c>
      <c r="BF749" s="231">
        <f>IF(N749="snížená",J749,0)</f>
        <v>0</v>
      </c>
      <c r="BG749" s="231">
        <f>IF(N749="zákl. přenesená",J749,0)</f>
        <v>0</v>
      </c>
      <c r="BH749" s="231">
        <f>IF(N749="sníž. přenesená",J749,0)</f>
        <v>0</v>
      </c>
      <c r="BI749" s="231">
        <f>IF(N749="nulová",J749,0)</f>
        <v>0</v>
      </c>
      <c r="BJ749" s="17" t="s">
        <v>82</v>
      </c>
      <c r="BK749" s="231">
        <f>ROUND(I749*H749,2)</f>
        <v>0</v>
      </c>
      <c r="BL749" s="17" t="s">
        <v>236</v>
      </c>
      <c r="BM749" s="230" t="s">
        <v>1184</v>
      </c>
    </row>
    <row r="750" spans="1:47" s="2" customFormat="1" ht="12">
      <c r="A750" s="38"/>
      <c r="B750" s="39"/>
      <c r="C750" s="40"/>
      <c r="D750" s="232" t="s">
        <v>165</v>
      </c>
      <c r="E750" s="40"/>
      <c r="F750" s="233" t="s">
        <v>1185</v>
      </c>
      <c r="G750" s="40"/>
      <c r="H750" s="40"/>
      <c r="I750" s="136"/>
      <c r="J750" s="40"/>
      <c r="K750" s="40"/>
      <c r="L750" s="44"/>
      <c r="M750" s="234"/>
      <c r="N750" s="235"/>
      <c r="O750" s="84"/>
      <c r="P750" s="84"/>
      <c r="Q750" s="84"/>
      <c r="R750" s="84"/>
      <c r="S750" s="84"/>
      <c r="T750" s="85"/>
      <c r="U750" s="38"/>
      <c r="V750" s="38"/>
      <c r="W750" s="38"/>
      <c r="X750" s="38"/>
      <c r="Y750" s="38"/>
      <c r="Z750" s="38"/>
      <c r="AA750" s="38"/>
      <c r="AB750" s="38"/>
      <c r="AC750" s="38"/>
      <c r="AD750" s="38"/>
      <c r="AE750" s="38"/>
      <c r="AT750" s="17" t="s">
        <v>165</v>
      </c>
      <c r="AU750" s="17" t="s">
        <v>82</v>
      </c>
    </row>
    <row r="751" spans="1:51" s="13" customFormat="1" ht="12">
      <c r="A751" s="13"/>
      <c r="B751" s="236"/>
      <c r="C751" s="237"/>
      <c r="D751" s="232" t="s">
        <v>166</v>
      </c>
      <c r="E751" s="238" t="s">
        <v>19</v>
      </c>
      <c r="F751" s="239" t="s">
        <v>2196</v>
      </c>
      <c r="G751" s="237"/>
      <c r="H751" s="240">
        <v>160</v>
      </c>
      <c r="I751" s="241"/>
      <c r="J751" s="237"/>
      <c r="K751" s="237"/>
      <c r="L751" s="242"/>
      <c r="M751" s="243"/>
      <c r="N751" s="244"/>
      <c r="O751" s="244"/>
      <c r="P751" s="244"/>
      <c r="Q751" s="244"/>
      <c r="R751" s="244"/>
      <c r="S751" s="244"/>
      <c r="T751" s="245"/>
      <c r="U751" s="13"/>
      <c r="V751" s="13"/>
      <c r="W751" s="13"/>
      <c r="X751" s="13"/>
      <c r="Y751" s="13"/>
      <c r="Z751" s="13"/>
      <c r="AA751" s="13"/>
      <c r="AB751" s="13"/>
      <c r="AC751" s="13"/>
      <c r="AD751" s="13"/>
      <c r="AE751" s="13"/>
      <c r="AT751" s="246" t="s">
        <v>166</v>
      </c>
      <c r="AU751" s="246" t="s">
        <v>82</v>
      </c>
      <c r="AV751" s="13" t="s">
        <v>85</v>
      </c>
      <c r="AW751" s="13" t="s">
        <v>34</v>
      </c>
      <c r="AX751" s="13" t="s">
        <v>82</v>
      </c>
      <c r="AY751" s="246" t="s">
        <v>158</v>
      </c>
    </row>
    <row r="752" spans="1:65" s="2" customFormat="1" ht="21.75" customHeight="1">
      <c r="A752" s="38"/>
      <c r="B752" s="39"/>
      <c r="C752" s="219" t="s">
        <v>1242</v>
      </c>
      <c r="D752" s="219" t="s">
        <v>159</v>
      </c>
      <c r="E752" s="220" t="s">
        <v>1187</v>
      </c>
      <c r="F752" s="221" t="s">
        <v>1188</v>
      </c>
      <c r="G752" s="222" t="s">
        <v>162</v>
      </c>
      <c r="H752" s="223">
        <v>45</v>
      </c>
      <c r="I752" s="224"/>
      <c r="J752" s="225">
        <f>ROUND(I752*H752,2)</f>
        <v>0</v>
      </c>
      <c r="K752" s="221" t="s">
        <v>213</v>
      </c>
      <c r="L752" s="44"/>
      <c r="M752" s="226" t="s">
        <v>19</v>
      </c>
      <c r="N752" s="227" t="s">
        <v>45</v>
      </c>
      <c r="O752" s="84"/>
      <c r="P752" s="228">
        <f>O752*H752</f>
        <v>0</v>
      </c>
      <c r="Q752" s="228">
        <v>0</v>
      </c>
      <c r="R752" s="228">
        <f>Q752*H752</f>
        <v>0</v>
      </c>
      <c r="S752" s="228">
        <v>0</v>
      </c>
      <c r="T752" s="229">
        <f>S752*H752</f>
        <v>0</v>
      </c>
      <c r="U752" s="38"/>
      <c r="V752" s="38"/>
      <c r="W752" s="38"/>
      <c r="X752" s="38"/>
      <c r="Y752" s="38"/>
      <c r="Z752" s="38"/>
      <c r="AA752" s="38"/>
      <c r="AB752" s="38"/>
      <c r="AC752" s="38"/>
      <c r="AD752" s="38"/>
      <c r="AE752" s="38"/>
      <c r="AR752" s="230" t="s">
        <v>236</v>
      </c>
      <c r="AT752" s="230" t="s">
        <v>159</v>
      </c>
      <c r="AU752" s="230" t="s">
        <v>82</v>
      </c>
      <c r="AY752" s="17" t="s">
        <v>158</v>
      </c>
      <c r="BE752" s="231">
        <f>IF(N752="základní",J752,0)</f>
        <v>0</v>
      </c>
      <c r="BF752" s="231">
        <f>IF(N752="snížená",J752,0)</f>
        <v>0</v>
      </c>
      <c r="BG752" s="231">
        <f>IF(N752="zákl. přenesená",J752,0)</f>
        <v>0</v>
      </c>
      <c r="BH752" s="231">
        <f>IF(N752="sníž. přenesená",J752,0)</f>
        <v>0</v>
      </c>
      <c r="BI752" s="231">
        <f>IF(N752="nulová",J752,0)</f>
        <v>0</v>
      </c>
      <c r="BJ752" s="17" t="s">
        <v>82</v>
      </c>
      <c r="BK752" s="231">
        <f>ROUND(I752*H752,2)</f>
        <v>0</v>
      </c>
      <c r="BL752" s="17" t="s">
        <v>236</v>
      </c>
      <c r="BM752" s="230" t="s">
        <v>1189</v>
      </c>
    </row>
    <row r="753" spans="1:47" s="2" customFormat="1" ht="12">
      <c r="A753" s="38"/>
      <c r="B753" s="39"/>
      <c r="C753" s="40"/>
      <c r="D753" s="232" t="s">
        <v>165</v>
      </c>
      <c r="E753" s="40"/>
      <c r="F753" s="233" t="s">
        <v>1190</v>
      </c>
      <c r="G753" s="40"/>
      <c r="H753" s="40"/>
      <c r="I753" s="136"/>
      <c r="J753" s="40"/>
      <c r="K753" s="40"/>
      <c r="L753" s="44"/>
      <c r="M753" s="234"/>
      <c r="N753" s="235"/>
      <c r="O753" s="84"/>
      <c r="P753" s="84"/>
      <c r="Q753" s="84"/>
      <c r="R753" s="84"/>
      <c r="S753" s="84"/>
      <c r="T753" s="85"/>
      <c r="U753" s="38"/>
      <c r="V753" s="38"/>
      <c r="W753" s="38"/>
      <c r="X753" s="38"/>
      <c r="Y753" s="38"/>
      <c r="Z753" s="38"/>
      <c r="AA753" s="38"/>
      <c r="AB753" s="38"/>
      <c r="AC753" s="38"/>
      <c r="AD753" s="38"/>
      <c r="AE753" s="38"/>
      <c r="AT753" s="17" t="s">
        <v>165</v>
      </c>
      <c r="AU753" s="17" t="s">
        <v>82</v>
      </c>
    </row>
    <row r="754" spans="1:47" s="2" customFormat="1" ht="12">
      <c r="A754" s="38"/>
      <c r="B754" s="39"/>
      <c r="C754" s="40"/>
      <c r="D754" s="232" t="s">
        <v>216</v>
      </c>
      <c r="E754" s="40"/>
      <c r="F754" s="258" t="s">
        <v>1179</v>
      </c>
      <c r="G754" s="40"/>
      <c r="H754" s="40"/>
      <c r="I754" s="136"/>
      <c r="J754" s="40"/>
      <c r="K754" s="40"/>
      <c r="L754" s="44"/>
      <c r="M754" s="234"/>
      <c r="N754" s="235"/>
      <c r="O754" s="84"/>
      <c r="P754" s="84"/>
      <c r="Q754" s="84"/>
      <c r="R754" s="84"/>
      <c r="S754" s="84"/>
      <c r="T754" s="85"/>
      <c r="U754" s="38"/>
      <c r="V754" s="38"/>
      <c r="W754" s="38"/>
      <c r="X754" s="38"/>
      <c r="Y754" s="38"/>
      <c r="Z754" s="38"/>
      <c r="AA754" s="38"/>
      <c r="AB754" s="38"/>
      <c r="AC754" s="38"/>
      <c r="AD754" s="38"/>
      <c r="AE754" s="38"/>
      <c r="AT754" s="17" t="s">
        <v>216</v>
      </c>
      <c r="AU754" s="17" t="s">
        <v>82</v>
      </c>
    </row>
    <row r="755" spans="1:51" s="13" customFormat="1" ht="12">
      <c r="A755" s="13"/>
      <c r="B755" s="236"/>
      <c r="C755" s="237"/>
      <c r="D755" s="232" t="s">
        <v>166</v>
      </c>
      <c r="E755" s="238" t="s">
        <v>19</v>
      </c>
      <c r="F755" s="239" t="s">
        <v>2197</v>
      </c>
      <c r="G755" s="237"/>
      <c r="H755" s="240">
        <v>45</v>
      </c>
      <c r="I755" s="241"/>
      <c r="J755" s="237"/>
      <c r="K755" s="237"/>
      <c r="L755" s="242"/>
      <c r="M755" s="243"/>
      <c r="N755" s="244"/>
      <c r="O755" s="244"/>
      <c r="P755" s="244"/>
      <c r="Q755" s="244"/>
      <c r="R755" s="244"/>
      <c r="S755" s="244"/>
      <c r="T755" s="245"/>
      <c r="U755" s="13"/>
      <c r="V755" s="13"/>
      <c r="W755" s="13"/>
      <c r="X755" s="13"/>
      <c r="Y755" s="13"/>
      <c r="Z755" s="13"/>
      <c r="AA755" s="13"/>
      <c r="AB755" s="13"/>
      <c r="AC755" s="13"/>
      <c r="AD755" s="13"/>
      <c r="AE755" s="13"/>
      <c r="AT755" s="246" t="s">
        <v>166</v>
      </c>
      <c r="AU755" s="246" t="s">
        <v>82</v>
      </c>
      <c r="AV755" s="13" t="s">
        <v>85</v>
      </c>
      <c r="AW755" s="13" t="s">
        <v>34</v>
      </c>
      <c r="AX755" s="13" t="s">
        <v>82</v>
      </c>
      <c r="AY755" s="246" t="s">
        <v>158</v>
      </c>
    </row>
    <row r="756" spans="1:65" s="2" customFormat="1" ht="21.75" customHeight="1">
      <c r="A756" s="38"/>
      <c r="B756" s="39"/>
      <c r="C756" s="219" t="s">
        <v>1249</v>
      </c>
      <c r="D756" s="219" t="s">
        <v>159</v>
      </c>
      <c r="E756" s="220" t="s">
        <v>1193</v>
      </c>
      <c r="F756" s="221" t="s">
        <v>1194</v>
      </c>
      <c r="G756" s="222" t="s">
        <v>162</v>
      </c>
      <c r="H756" s="223">
        <v>45</v>
      </c>
      <c r="I756" s="224"/>
      <c r="J756" s="225">
        <f>ROUND(I756*H756,2)</f>
        <v>0</v>
      </c>
      <c r="K756" s="221" t="s">
        <v>213</v>
      </c>
      <c r="L756" s="44"/>
      <c r="M756" s="226" t="s">
        <v>19</v>
      </c>
      <c r="N756" s="227" t="s">
        <v>45</v>
      </c>
      <c r="O756" s="84"/>
      <c r="P756" s="228">
        <f>O756*H756</f>
        <v>0</v>
      </c>
      <c r="Q756" s="228">
        <v>0</v>
      </c>
      <c r="R756" s="228">
        <f>Q756*H756</f>
        <v>0</v>
      </c>
      <c r="S756" s="228">
        <v>0</v>
      </c>
      <c r="T756" s="229">
        <f>S756*H756</f>
        <v>0</v>
      </c>
      <c r="U756" s="38"/>
      <c r="V756" s="38"/>
      <c r="W756" s="38"/>
      <c r="X756" s="38"/>
      <c r="Y756" s="38"/>
      <c r="Z756" s="38"/>
      <c r="AA756" s="38"/>
      <c r="AB756" s="38"/>
      <c r="AC756" s="38"/>
      <c r="AD756" s="38"/>
      <c r="AE756" s="38"/>
      <c r="AR756" s="230" t="s">
        <v>236</v>
      </c>
      <c r="AT756" s="230" t="s">
        <v>159</v>
      </c>
      <c r="AU756" s="230" t="s">
        <v>82</v>
      </c>
      <c r="AY756" s="17" t="s">
        <v>158</v>
      </c>
      <c r="BE756" s="231">
        <f>IF(N756="základní",J756,0)</f>
        <v>0</v>
      </c>
      <c r="BF756" s="231">
        <f>IF(N756="snížená",J756,0)</f>
        <v>0</v>
      </c>
      <c r="BG756" s="231">
        <f>IF(N756="zákl. přenesená",J756,0)</f>
        <v>0</v>
      </c>
      <c r="BH756" s="231">
        <f>IF(N756="sníž. přenesená",J756,0)</f>
        <v>0</v>
      </c>
      <c r="BI756" s="231">
        <f>IF(N756="nulová",J756,0)</f>
        <v>0</v>
      </c>
      <c r="BJ756" s="17" t="s">
        <v>82</v>
      </c>
      <c r="BK756" s="231">
        <f>ROUND(I756*H756,2)</f>
        <v>0</v>
      </c>
      <c r="BL756" s="17" t="s">
        <v>236</v>
      </c>
      <c r="BM756" s="230" t="s">
        <v>1195</v>
      </c>
    </row>
    <row r="757" spans="1:47" s="2" customFormat="1" ht="12">
      <c r="A757" s="38"/>
      <c r="B757" s="39"/>
      <c r="C757" s="40"/>
      <c r="D757" s="232" t="s">
        <v>165</v>
      </c>
      <c r="E757" s="40"/>
      <c r="F757" s="233" t="s">
        <v>1196</v>
      </c>
      <c r="G757" s="40"/>
      <c r="H757" s="40"/>
      <c r="I757" s="136"/>
      <c r="J757" s="40"/>
      <c r="K757" s="40"/>
      <c r="L757" s="44"/>
      <c r="M757" s="234"/>
      <c r="N757" s="235"/>
      <c r="O757" s="84"/>
      <c r="P757" s="84"/>
      <c r="Q757" s="84"/>
      <c r="R757" s="84"/>
      <c r="S757" s="84"/>
      <c r="T757" s="85"/>
      <c r="U757" s="38"/>
      <c r="V757" s="38"/>
      <c r="W757" s="38"/>
      <c r="X757" s="38"/>
      <c r="Y757" s="38"/>
      <c r="Z757" s="38"/>
      <c r="AA757" s="38"/>
      <c r="AB757" s="38"/>
      <c r="AC757" s="38"/>
      <c r="AD757" s="38"/>
      <c r="AE757" s="38"/>
      <c r="AT757" s="17" t="s">
        <v>165</v>
      </c>
      <c r="AU757" s="17" t="s">
        <v>82</v>
      </c>
    </row>
    <row r="758" spans="1:51" s="13" customFormat="1" ht="12">
      <c r="A758" s="13"/>
      <c r="B758" s="236"/>
      <c r="C758" s="237"/>
      <c r="D758" s="232" t="s">
        <v>166</v>
      </c>
      <c r="E758" s="238" t="s">
        <v>19</v>
      </c>
      <c r="F758" s="239" t="s">
        <v>2197</v>
      </c>
      <c r="G758" s="237"/>
      <c r="H758" s="240">
        <v>45</v>
      </c>
      <c r="I758" s="241"/>
      <c r="J758" s="237"/>
      <c r="K758" s="237"/>
      <c r="L758" s="242"/>
      <c r="M758" s="243"/>
      <c r="N758" s="244"/>
      <c r="O758" s="244"/>
      <c r="P758" s="244"/>
      <c r="Q758" s="244"/>
      <c r="R758" s="244"/>
      <c r="S758" s="244"/>
      <c r="T758" s="245"/>
      <c r="U758" s="13"/>
      <c r="V758" s="13"/>
      <c r="W758" s="13"/>
      <c r="X758" s="13"/>
      <c r="Y758" s="13"/>
      <c r="Z758" s="13"/>
      <c r="AA758" s="13"/>
      <c r="AB758" s="13"/>
      <c r="AC758" s="13"/>
      <c r="AD758" s="13"/>
      <c r="AE758" s="13"/>
      <c r="AT758" s="246" t="s">
        <v>166</v>
      </c>
      <c r="AU758" s="246" t="s">
        <v>82</v>
      </c>
      <c r="AV758" s="13" t="s">
        <v>85</v>
      </c>
      <c r="AW758" s="13" t="s">
        <v>34</v>
      </c>
      <c r="AX758" s="13" t="s">
        <v>82</v>
      </c>
      <c r="AY758" s="246" t="s">
        <v>158</v>
      </c>
    </row>
    <row r="759" spans="1:65" s="2" customFormat="1" ht="21.75" customHeight="1">
      <c r="A759" s="38"/>
      <c r="B759" s="39"/>
      <c r="C759" s="219" t="s">
        <v>1257</v>
      </c>
      <c r="D759" s="219" t="s">
        <v>159</v>
      </c>
      <c r="E759" s="220" t="s">
        <v>1464</v>
      </c>
      <c r="F759" s="221" t="s">
        <v>1465</v>
      </c>
      <c r="G759" s="222" t="s">
        <v>1035</v>
      </c>
      <c r="H759" s="223">
        <v>32.76</v>
      </c>
      <c r="I759" s="224"/>
      <c r="J759" s="225">
        <f>ROUND(I759*H759,2)</f>
        <v>0</v>
      </c>
      <c r="K759" s="221" t="s">
        <v>213</v>
      </c>
      <c r="L759" s="44"/>
      <c r="M759" s="226" t="s">
        <v>19</v>
      </c>
      <c r="N759" s="227" t="s">
        <v>45</v>
      </c>
      <c r="O759" s="84"/>
      <c r="P759" s="228">
        <f>O759*H759</f>
        <v>0</v>
      </c>
      <c r="Q759" s="228">
        <v>0</v>
      </c>
      <c r="R759" s="228">
        <f>Q759*H759</f>
        <v>0</v>
      </c>
      <c r="S759" s="228">
        <v>0</v>
      </c>
      <c r="T759" s="229">
        <f>S759*H759</f>
        <v>0</v>
      </c>
      <c r="U759" s="38"/>
      <c r="V759" s="38"/>
      <c r="W759" s="38"/>
      <c r="X759" s="38"/>
      <c r="Y759" s="38"/>
      <c r="Z759" s="38"/>
      <c r="AA759" s="38"/>
      <c r="AB759" s="38"/>
      <c r="AC759" s="38"/>
      <c r="AD759" s="38"/>
      <c r="AE759" s="38"/>
      <c r="AR759" s="230" t="s">
        <v>236</v>
      </c>
      <c r="AT759" s="230" t="s">
        <v>159</v>
      </c>
      <c r="AU759" s="230" t="s">
        <v>82</v>
      </c>
      <c r="AY759" s="17" t="s">
        <v>158</v>
      </c>
      <c r="BE759" s="231">
        <f>IF(N759="základní",J759,0)</f>
        <v>0</v>
      </c>
      <c r="BF759" s="231">
        <f>IF(N759="snížená",J759,0)</f>
        <v>0</v>
      </c>
      <c r="BG759" s="231">
        <f>IF(N759="zákl. přenesená",J759,0)</f>
        <v>0</v>
      </c>
      <c r="BH759" s="231">
        <f>IF(N759="sníž. přenesená",J759,0)</f>
        <v>0</v>
      </c>
      <c r="BI759" s="231">
        <f>IF(N759="nulová",J759,0)</f>
        <v>0</v>
      </c>
      <c r="BJ759" s="17" t="s">
        <v>82</v>
      </c>
      <c r="BK759" s="231">
        <f>ROUND(I759*H759,2)</f>
        <v>0</v>
      </c>
      <c r="BL759" s="17" t="s">
        <v>236</v>
      </c>
      <c r="BM759" s="230" t="s">
        <v>1466</v>
      </c>
    </row>
    <row r="760" spans="1:47" s="2" customFormat="1" ht="12">
      <c r="A760" s="38"/>
      <c r="B760" s="39"/>
      <c r="C760" s="40"/>
      <c r="D760" s="232" t="s">
        <v>165</v>
      </c>
      <c r="E760" s="40"/>
      <c r="F760" s="233" t="s">
        <v>1465</v>
      </c>
      <c r="G760" s="40"/>
      <c r="H760" s="40"/>
      <c r="I760" s="136"/>
      <c r="J760" s="40"/>
      <c r="K760" s="40"/>
      <c r="L760" s="44"/>
      <c r="M760" s="234"/>
      <c r="N760" s="235"/>
      <c r="O760" s="84"/>
      <c r="P760" s="84"/>
      <c r="Q760" s="84"/>
      <c r="R760" s="84"/>
      <c r="S760" s="84"/>
      <c r="T760" s="85"/>
      <c r="U760" s="38"/>
      <c r="V760" s="38"/>
      <c r="W760" s="38"/>
      <c r="X760" s="38"/>
      <c r="Y760" s="38"/>
      <c r="Z760" s="38"/>
      <c r="AA760" s="38"/>
      <c r="AB760" s="38"/>
      <c r="AC760" s="38"/>
      <c r="AD760" s="38"/>
      <c r="AE760" s="38"/>
      <c r="AT760" s="17" t="s">
        <v>165</v>
      </c>
      <c r="AU760" s="17" t="s">
        <v>82</v>
      </c>
    </row>
    <row r="761" spans="1:51" s="13" customFormat="1" ht="12">
      <c r="A761" s="13"/>
      <c r="B761" s="236"/>
      <c r="C761" s="237"/>
      <c r="D761" s="232" t="s">
        <v>166</v>
      </c>
      <c r="E761" s="238" t="s">
        <v>19</v>
      </c>
      <c r="F761" s="239" t="s">
        <v>2198</v>
      </c>
      <c r="G761" s="237"/>
      <c r="H761" s="240">
        <v>32.76</v>
      </c>
      <c r="I761" s="241"/>
      <c r="J761" s="237"/>
      <c r="K761" s="237"/>
      <c r="L761" s="242"/>
      <c r="M761" s="243"/>
      <c r="N761" s="244"/>
      <c r="O761" s="244"/>
      <c r="P761" s="244"/>
      <c r="Q761" s="244"/>
      <c r="R761" s="244"/>
      <c r="S761" s="244"/>
      <c r="T761" s="245"/>
      <c r="U761" s="13"/>
      <c r="V761" s="13"/>
      <c r="W761" s="13"/>
      <c r="X761" s="13"/>
      <c r="Y761" s="13"/>
      <c r="Z761" s="13"/>
      <c r="AA761" s="13"/>
      <c r="AB761" s="13"/>
      <c r="AC761" s="13"/>
      <c r="AD761" s="13"/>
      <c r="AE761" s="13"/>
      <c r="AT761" s="246" t="s">
        <v>166</v>
      </c>
      <c r="AU761" s="246" t="s">
        <v>82</v>
      </c>
      <c r="AV761" s="13" t="s">
        <v>85</v>
      </c>
      <c r="AW761" s="13" t="s">
        <v>34</v>
      </c>
      <c r="AX761" s="13" t="s">
        <v>82</v>
      </c>
      <c r="AY761" s="246" t="s">
        <v>158</v>
      </c>
    </row>
    <row r="762" spans="1:65" s="2" customFormat="1" ht="21.75" customHeight="1">
      <c r="A762" s="38"/>
      <c r="B762" s="39"/>
      <c r="C762" s="219" t="s">
        <v>1266</v>
      </c>
      <c r="D762" s="219" t="s">
        <v>159</v>
      </c>
      <c r="E762" s="220" t="s">
        <v>1468</v>
      </c>
      <c r="F762" s="221" t="s">
        <v>1469</v>
      </c>
      <c r="G762" s="222" t="s">
        <v>1035</v>
      </c>
      <c r="H762" s="223">
        <v>32.76</v>
      </c>
      <c r="I762" s="224"/>
      <c r="J762" s="225">
        <f>ROUND(I762*H762,2)</f>
        <v>0</v>
      </c>
      <c r="K762" s="221" t="s">
        <v>213</v>
      </c>
      <c r="L762" s="44"/>
      <c r="M762" s="226" t="s">
        <v>19</v>
      </c>
      <c r="N762" s="227" t="s">
        <v>45</v>
      </c>
      <c r="O762" s="84"/>
      <c r="P762" s="228">
        <f>O762*H762</f>
        <v>0</v>
      </c>
      <c r="Q762" s="228">
        <v>0</v>
      </c>
      <c r="R762" s="228">
        <f>Q762*H762</f>
        <v>0</v>
      </c>
      <c r="S762" s="228">
        <v>0</v>
      </c>
      <c r="T762" s="229">
        <f>S762*H762</f>
        <v>0</v>
      </c>
      <c r="U762" s="38"/>
      <c r="V762" s="38"/>
      <c r="W762" s="38"/>
      <c r="X762" s="38"/>
      <c r="Y762" s="38"/>
      <c r="Z762" s="38"/>
      <c r="AA762" s="38"/>
      <c r="AB762" s="38"/>
      <c r="AC762" s="38"/>
      <c r="AD762" s="38"/>
      <c r="AE762" s="38"/>
      <c r="AR762" s="230" t="s">
        <v>236</v>
      </c>
      <c r="AT762" s="230" t="s">
        <v>159</v>
      </c>
      <c r="AU762" s="230" t="s">
        <v>82</v>
      </c>
      <c r="AY762" s="17" t="s">
        <v>158</v>
      </c>
      <c r="BE762" s="231">
        <f>IF(N762="základní",J762,0)</f>
        <v>0</v>
      </c>
      <c r="BF762" s="231">
        <f>IF(N762="snížená",J762,0)</f>
        <v>0</v>
      </c>
      <c r="BG762" s="231">
        <f>IF(N762="zákl. přenesená",J762,0)</f>
        <v>0</v>
      </c>
      <c r="BH762" s="231">
        <f>IF(N762="sníž. přenesená",J762,0)</f>
        <v>0</v>
      </c>
      <c r="BI762" s="231">
        <f>IF(N762="nulová",J762,0)</f>
        <v>0</v>
      </c>
      <c r="BJ762" s="17" t="s">
        <v>82</v>
      </c>
      <c r="BK762" s="231">
        <f>ROUND(I762*H762,2)</f>
        <v>0</v>
      </c>
      <c r="BL762" s="17" t="s">
        <v>236</v>
      </c>
      <c r="BM762" s="230" t="s">
        <v>1961</v>
      </c>
    </row>
    <row r="763" spans="1:47" s="2" customFormat="1" ht="12">
      <c r="A763" s="38"/>
      <c r="B763" s="39"/>
      <c r="C763" s="40"/>
      <c r="D763" s="232" t="s">
        <v>165</v>
      </c>
      <c r="E763" s="40"/>
      <c r="F763" s="233" t="s">
        <v>1471</v>
      </c>
      <c r="G763" s="40"/>
      <c r="H763" s="40"/>
      <c r="I763" s="136"/>
      <c r="J763" s="40"/>
      <c r="K763" s="40"/>
      <c r="L763" s="44"/>
      <c r="M763" s="234"/>
      <c r="N763" s="235"/>
      <c r="O763" s="84"/>
      <c r="P763" s="84"/>
      <c r="Q763" s="84"/>
      <c r="R763" s="84"/>
      <c r="S763" s="84"/>
      <c r="T763" s="85"/>
      <c r="U763" s="38"/>
      <c r="V763" s="38"/>
      <c r="W763" s="38"/>
      <c r="X763" s="38"/>
      <c r="Y763" s="38"/>
      <c r="Z763" s="38"/>
      <c r="AA763" s="38"/>
      <c r="AB763" s="38"/>
      <c r="AC763" s="38"/>
      <c r="AD763" s="38"/>
      <c r="AE763" s="38"/>
      <c r="AT763" s="17" t="s">
        <v>165</v>
      </c>
      <c r="AU763" s="17" t="s">
        <v>82</v>
      </c>
    </row>
    <row r="764" spans="1:47" s="2" customFormat="1" ht="12">
      <c r="A764" s="38"/>
      <c r="B764" s="39"/>
      <c r="C764" s="40"/>
      <c r="D764" s="232" t="s">
        <v>216</v>
      </c>
      <c r="E764" s="40"/>
      <c r="F764" s="258" t="s">
        <v>1472</v>
      </c>
      <c r="G764" s="40"/>
      <c r="H764" s="40"/>
      <c r="I764" s="136"/>
      <c r="J764" s="40"/>
      <c r="K764" s="40"/>
      <c r="L764" s="44"/>
      <c r="M764" s="234"/>
      <c r="N764" s="235"/>
      <c r="O764" s="84"/>
      <c r="P764" s="84"/>
      <c r="Q764" s="84"/>
      <c r="R764" s="84"/>
      <c r="S764" s="84"/>
      <c r="T764" s="85"/>
      <c r="U764" s="38"/>
      <c r="V764" s="38"/>
      <c r="W764" s="38"/>
      <c r="X764" s="38"/>
      <c r="Y764" s="38"/>
      <c r="Z764" s="38"/>
      <c r="AA764" s="38"/>
      <c r="AB764" s="38"/>
      <c r="AC764" s="38"/>
      <c r="AD764" s="38"/>
      <c r="AE764" s="38"/>
      <c r="AT764" s="17" t="s">
        <v>216</v>
      </c>
      <c r="AU764" s="17" t="s">
        <v>82</v>
      </c>
    </row>
    <row r="765" spans="1:51" s="13" customFormat="1" ht="12">
      <c r="A765" s="13"/>
      <c r="B765" s="236"/>
      <c r="C765" s="237"/>
      <c r="D765" s="232" t="s">
        <v>166</v>
      </c>
      <c r="E765" s="238" t="s">
        <v>19</v>
      </c>
      <c r="F765" s="239" t="s">
        <v>2198</v>
      </c>
      <c r="G765" s="237"/>
      <c r="H765" s="240">
        <v>32.76</v>
      </c>
      <c r="I765" s="241"/>
      <c r="J765" s="237"/>
      <c r="K765" s="237"/>
      <c r="L765" s="242"/>
      <c r="M765" s="243"/>
      <c r="N765" s="244"/>
      <c r="O765" s="244"/>
      <c r="P765" s="244"/>
      <c r="Q765" s="244"/>
      <c r="R765" s="244"/>
      <c r="S765" s="244"/>
      <c r="T765" s="245"/>
      <c r="U765" s="13"/>
      <c r="V765" s="13"/>
      <c r="W765" s="13"/>
      <c r="X765" s="13"/>
      <c r="Y765" s="13"/>
      <c r="Z765" s="13"/>
      <c r="AA765" s="13"/>
      <c r="AB765" s="13"/>
      <c r="AC765" s="13"/>
      <c r="AD765" s="13"/>
      <c r="AE765" s="13"/>
      <c r="AT765" s="246" t="s">
        <v>166</v>
      </c>
      <c r="AU765" s="246" t="s">
        <v>82</v>
      </c>
      <c r="AV765" s="13" t="s">
        <v>85</v>
      </c>
      <c r="AW765" s="13" t="s">
        <v>34</v>
      </c>
      <c r="AX765" s="13" t="s">
        <v>82</v>
      </c>
      <c r="AY765" s="246" t="s">
        <v>158</v>
      </c>
    </row>
    <row r="766" spans="1:65" s="2" customFormat="1" ht="16.5" customHeight="1">
      <c r="A766" s="38"/>
      <c r="B766" s="39"/>
      <c r="C766" s="219" t="s">
        <v>1273</v>
      </c>
      <c r="D766" s="219" t="s">
        <v>159</v>
      </c>
      <c r="E766" s="220" t="s">
        <v>1473</v>
      </c>
      <c r="F766" s="221" t="s">
        <v>1474</v>
      </c>
      <c r="G766" s="222" t="s">
        <v>162</v>
      </c>
      <c r="H766" s="223">
        <v>39</v>
      </c>
      <c r="I766" s="224"/>
      <c r="J766" s="225">
        <f>ROUND(I766*H766,2)</f>
        <v>0</v>
      </c>
      <c r="K766" s="221" t="s">
        <v>213</v>
      </c>
      <c r="L766" s="44"/>
      <c r="M766" s="226" t="s">
        <v>19</v>
      </c>
      <c r="N766" s="227" t="s">
        <v>45</v>
      </c>
      <c r="O766" s="84"/>
      <c r="P766" s="228">
        <f>O766*H766</f>
        <v>0</v>
      </c>
      <c r="Q766" s="228">
        <v>0</v>
      </c>
      <c r="R766" s="228">
        <f>Q766*H766</f>
        <v>0</v>
      </c>
      <c r="S766" s="228">
        <v>0</v>
      </c>
      <c r="T766" s="229">
        <f>S766*H766</f>
        <v>0</v>
      </c>
      <c r="U766" s="38"/>
      <c r="V766" s="38"/>
      <c r="W766" s="38"/>
      <c r="X766" s="38"/>
      <c r="Y766" s="38"/>
      <c r="Z766" s="38"/>
      <c r="AA766" s="38"/>
      <c r="AB766" s="38"/>
      <c r="AC766" s="38"/>
      <c r="AD766" s="38"/>
      <c r="AE766" s="38"/>
      <c r="AR766" s="230" t="s">
        <v>236</v>
      </c>
      <c r="AT766" s="230" t="s">
        <v>159</v>
      </c>
      <c r="AU766" s="230" t="s">
        <v>82</v>
      </c>
      <c r="AY766" s="17" t="s">
        <v>158</v>
      </c>
      <c r="BE766" s="231">
        <f>IF(N766="základní",J766,0)</f>
        <v>0</v>
      </c>
      <c r="BF766" s="231">
        <f>IF(N766="snížená",J766,0)</f>
        <v>0</v>
      </c>
      <c r="BG766" s="231">
        <f>IF(N766="zákl. přenesená",J766,0)</f>
        <v>0</v>
      </c>
      <c r="BH766" s="231">
        <f>IF(N766="sníž. přenesená",J766,0)</f>
        <v>0</v>
      </c>
      <c r="BI766" s="231">
        <f>IF(N766="nulová",J766,0)</f>
        <v>0</v>
      </c>
      <c r="BJ766" s="17" t="s">
        <v>82</v>
      </c>
      <c r="BK766" s="231">
        <f>ROUND(I766*H766,2)</f>
        <v>0</v>
      </c>
      <c r="BL766" s="17" t="s">
        <v>236</v>
      </c>
      <c r="BM766" s="230" t="s">
        <v>1475</v>
      </c>
    </row>
    <row r="767" spans="1:47" s="2" customFormat="1" ht="12">
      <c r="A767" s="38"/>
      <c r="B767" s="39"/>
      <c r="C767" s="40"/>
      <c r="D767" s="232" t="s">
        <v>165</v>
      </c>
      <c r="E767" s="40"/>
      <c r="F767" s="233" t="s">
        <v>1474</v>
      </c>
      <c r="G767" s="40"/>
      <c r="H767" s="40"/>
      <c r="I767" s="136"/>
      <c r="J767" s="40"/>
      <c r="K767" s="40"/>
      <c r="L767" s="44"/>
      <c r="M767" s="234"/>
      <c r="N767" s="235"/>
      <c r="O767" s="84"/>
      <c r="P767" s="84"/>
      <c r="Q767" s="84"/>
      <c r="R767" s="84"/>
      <c r="S767" s="84"/>
      <c r="T767" s="85"/>
      <c r="U767" s="38"/>
      <c r="V767" s="38"/>
      <c r="W767" s="38"/>
      <c r="X767" s="38"/>
      <c r="Y767" s="38"/>
      <c r="Z767" s="38"/>
      <c r="AA767" s="38"/>
      <c r="AB767" s="38"/>
      <c r="AC767" s="38"/>
      <c r="AD767" s="38"/>
      <c r="AE767" s="38"/>
      <c r="AT767" s="17" t="s">
        <v>165</v>
      </c>
      <c r="AU767" s="17" t="s">
        <v>82</v>
      </c>
    </row>
    <row r="768" spans="1:51" s="13" customFormat="1" ht="12">
      <c r="A768" s="13"/>
      <c r="B768" s="236"/>
      <c r="C768" s="237"/>
      <c r="D768" s="232" t="s">
        <v>166</v>
      </c>
      <c r="E768" s="238" t="s">
        <v>19</v>
      </c>
      <c r="F768" s="239" t="s">
        <v>2199</v>
      </c>
      <c r="G768" s="237"/>
      <c r="H768" s="240">
        <v>39</v>
      </c>
      <c r="I768" s="241"/>
      <c r="J768" s="237"/>
      <c r="K768" s="237"/>
      <c r="L768" s="242"/>
      <c r="M768" s="243"/>
      <c r="N768" s="244"/>
      <c r="O768" s="244"/>
      <c r="P768" s="244"/>
      <c r="Q768" s="244"/>
      <c r="R768" s="244"/>
      <c r="S768" s="244"/>
      <c r="T768" s="245"/>
      <c r="U768" s="13"/>
      <c r="V768" s="13"/>
      <c r="W768" s="13"/>
      <c r="X768" s="13"/>
      <c r="Y768" s="13"/>
      <c r="Z768" s="13"/>
      <c r="AA768" s="13"/>
      <c r="AB768" s="13"/>
      <c r="AC768" s="13"/>
      <c r="AD768" s="13"/>
      <c r="AE768" s="13"/>
      <c r="AT768" s="246" t="s">
        <v>166</v>
      </c>
      <c r="AU768" s="246" t="s">
        <v>82</v>
      </c>
      <c r="AV768" s="13" t="s">
        <v>85</v>
      </c>
      <c r="AW768" s="13" t="s">
        <v>34</v>
      </c>
      <c r="AX768" s="13" t="s">
        <v>82</v>
      </c>
      <c r="AY768" s="246" t="s">
        <v>158</v>
      </c>
    </row>
    <row r="769" spans="1:65" s="2" customFormat="1" ht="21.75" customHeight="1">
      <c r="A769" s="38"/>
      <c r="B769" s="39"/>
      <c r="C769" s="219" t="s">
        <v>1277</v>
      </c>
      <c r="D769" s="219" t="s">
        <v>159</v>
      </c>
      <c r="E769" s="220" t="s">
        <v>1209</v>
      </c>
      <c r="F769" s="221" t="s">
        <v>1210</v>
      </c>
      <c r="G769" s="222" t="s">
        <v>162</v>
      </c>
      <c r="H769" s="223">
        <v>244</v>
      </c>
      <c r="I769" s="224"/>
      <c r="J769" s="225">
        <f>ROUND(I769*H769,2)</f>
        <v>0</v>
      </c>
      <c r="K769" s="221" t="s">
        <v>213</v>
      </c>
      <c r="L769" s="44"/>
      <c r="M769" s="226" t="s">
        <v>19</v>
      </c>
      <c r="N769" s="227" t="s">
        <v>45</v>
      </c>
      <c r="O769" s="84"/>
      <c r="P769" s="228">
        <f>O769*H769</f>
        <v>0</v>
      </c>
      <c r="Q769" s="228">
        <v>0.00014</v>
      </c>
      <c r="R769" s="228">
        <f>Q769*H769</f>
        <v>0.034159999999999996</v>
      </c>
      <c r="S769" s="228">
        <v>0</v>
      </c>
      <c r="T769" s="229">
        <f>S769*H769</f>
        <v>0</v>
      </c>
      <c r="U769" s="38"/>
      <c r="V769" s="38"/>
      <c r="W769" s="38"/>
      <c r="X769" s="38"/>
      <c r="Y769" s="38"/>
      <c r="Z769" s="38"/>
      <c r="AA769" s="38"/>
      <c r="AB769" s="38"/>
      <c r="AC769" s="38"/>
      <c r="AD769" s="38"/>
      <c r="AE769" s="38"/>
      <c r="AR769" s="230" t="s">
        <v>236</v>
      </c>
      <c r="AT769" s="230" t="s">
        <v>159</v>
      </c>
      <c r="AU769" s="230" t="s">
        <v>82</v>
      </c>
      <c r="AY769" s="17" t="s">
        <v>158</v>
      </c>
      <c r="BE769" s="231">
        <f>IF(N769="základní",J769,0)</f>
        <v>0</v>
      </c>
      <c r="BF769" s="231">
        <f>IF(N769="snížená",J769,0)</f>
        <v>0</v>
      </c>
      <c r="BG769" s="231">
        <f>IF(N769="zákl. přenesená",J769,0)</f>
        <v>0</v>
      </c>
      <c r="BH769" s="231">
        <f>IF(N769="sníž. přenesená",J769,0)</f>
        <v>0</v>
      </c>
      <c r="BI769" s="231">
        <f>IF(N769="nulová",J769,0)</f>
        <v>0</v>
      </c>
      <c r="BJ769" s="17" t="s">
        <v>82</v>
      </c>
      <c r="BK769" s="231">
        <f>ROUND(I769*H769,2)</f>
        <v>0</v>
      </c>
      <c r="BL769" s="17" t="s">
        <v>236</v>
      </c>
      <c r="BM769" s="230" t="s">
        <v>1211</v>
      </c>
    </row>
    <row r="770" spans="1:47" s="2" customFormat="1" ht="12">
      <c r="A770" s="38"/>
      <c r="B770" s="39"/>
      <c r="C770" s="40"/>
      <c r="D770" s="232" t="s">
        <v>165</v>
      </c>
      <c r="E770" s="40"/>
      <c r="F770" s="233" t="s">
        <v>1210</v>
      </c>
      <c r="G770" s="40"/>
      <c r="H770" s="40"/>
      <c r="I770" s="136"/>
      <c r="J770" s="40"/>
      <c r="K770" s="40"/>
      <c r="L770" s="44"/>
      <c r="M770" s="234"/>
      <c r="N770" s="235"/>
      <c r="O770" s="84"/>
      <c r="P770" s="84"/>
      <c r="Q770" s="84"/>
      <c r="R770" s="84"/>
      <c r="S770" s="84"/>
      <c r="T770" s="85"/>
      <c r="U770" s="38"/>
      <c r="V770" s="38"/>
      <c r="W770" s="38"/>
      <c r="X770" s="38"/>
      <c r="Y770" s="38"/>
      <c r="Z770" s="38"/>
      <c r="AA770" s="38"/>
      <c r="AB770" s="38"/>
      <c r="AC770" s="38"/>
      <c r="AD770" s="38"/>
      <c r="AE770" s="38"/>
      <c r="AT770" s="17" t="s">
        <v>165</v>
      </c>
      <c r="AU770" s="17" t="s">
        <v>82</v>
      </c>
    </row>
    <row r="771" spans="1:51" s="13" customFormat="1" ht="12">
      <c r="A771" s="13"/>
      <c r="B771" s="236"/>
      <c r="C771" s="237"/>
      <c r="D771" s="232" t="s">
        <v>166</v>
      </c>
      <c r="E771" s="238" t="s">
        <v>19</v>
      </c>
      <c r="F771" s="239" t="s">
        <v>2200</v>
      </c>
      <c r="G771" s="237"/>
      <c r="H771" s="240">
        <v>345</v>
      </c>
      <c r="I771" s="241"/>
      <c r="J771" s="237"/>
      <c r="K771" s="237"/>
      <c r="L771" s="242"/>
      <c r="M771" s="243"/>
      <c r="N771" s="244"/>
      <c r="O771" s="244"/>
      <c r="P771" s="244"/>
      <c r="Q771" s="244"/>
      <c r="R771" s="244"/>
      <c r="S771" s="244"/>
      <c r="T771" s="245"/>
      <c r="U771" s="13"/>
      <c r="V771" s="13"/>
      <c r="W771" s="13"/>
      <c r="X771" s="13"/>
      <c r="Y771" s="13"/>
      <c r="Z771" s="13"/>
      <c r="AA771" s="13"/>
      <c r="AB771" s="13"/>
      <c r="AC771" s="13"/>
      <c r="AD771" s="13"/>
      <c r="AE771" s="13"/>
      <c r="AT771" s="246" t="s">
        <v>166</v>
      </c>
      <c r="AU771" s="246" t="s">
        <v>82</v>
      </c>
      <c r="AV771" s="13" t="s">
        <v>85</v>
      </c>
      <c r="AW771" s="13" t="s">
        <v>34</v>
      </c>
      <c r="AX771" s="13" t="s">
        <v>74</v>
      </c>
      <c r="AY771" s="246" t="s">
        <v>158</v>
      </c>
    </row>
    <row r="772" spans="1:51" s="13" customFormat="1" ht="12">
      <c r="A772" s="13"/>
      <c r="B772" s="236"/>
      <c r="C772" s="237"/>
      <c r="D772" s="232" t="s">
        <v>166</v>
      </c>
      <c r="E772" s="238" t="s">
        <v>19</v>
      </c>
      <c r="F772" s="239" t="s">
        <v>2199</v>
      </c>
      <c r="G772" s="237"/>
      <c r="H772" s="240">
        <v>39</v>
      </c>
      <c r="I772" s="241"/>
      <c r="J772" s="237"/>
      <c r="K772" s="237"/>
      <c r="L772" s="242"/>
      <c r="M772" s="243"/>
      <c r="N772" s="244"/>
      <c r="O772" s="244"/>
      <c r="P772" s="244"/>
      <c r="Q772" s="244"/>
      <c r="R772" s="244"/>
      <c r="S772" s="244"/>
      <c r="T772" s="245"/>
      <c r="U772" s="13"/>
      <c r="V772" s="13"/>
      <c r="W772" s="13"/>
      <c r="X772" s="13"/>
      <c r="Y772" s="13"/>
      <c r="Z772" s="13"/>
      <c r="AA772" s="13"/>
      <c r="AB772" s="13"/>
      <c r="AC772" s="13"/>
      <c r="AD772" s="13"/>
      <c r="AE772" s="13"/>
      <c r="AT772" s="246" t="s">
        <v>166</v>
      </c>
      <c r="AU772" s="246" t="s">
        <v>82</v>
      </c>
      <c r="AV772" s="13" t="s">
        <v>85</v>
      </c>
      <c r="AW772" s="13" t="s">
        <v>34</v>
      </c>
      <c r="AX772" s="13" t="s">
        <v>74</v>
      </c>
      <c r="AY772" s="246" t="s">
        <v>158</v>
      </c>
    </row>
    <row r="773" spans="1:51" s="13" customFormat="1" ht="12">
      <c r="A773" s="13"/>
      <c r="B773" s="236"/>
      <c r="C773" s="237"/>
      <c r="D773" s="232" t="s">
        <v>166</v>
      </c>
      <c r="E773" s="238" t="s">
        <v>19</v>
      </c>
      <c r="F773" s="239" t="s">
        <v>2201</v>
      </c>
      <c r="G773" s="237"/>
      <c r="H773" s="240">
        <v>-140</v>
      </c>
      <c r="I773" s="241"/>
      <c r="J773" s="237"/>
      <c r="K773" s="237"/>
      <c r="L773" s="242"/>
      <c r="M773" s="243"/>
      <c r="N773" s="244"/>
      <c r="O773" s="244"/>
      <c r="P773" s="244"/>
      <c r="Q773" s="244"/>
      <c r="R773" s="244"/>
      <c r="S773" s="244"/>
      <c r="T773" s="245"/>
      <c r="U773" s="13"/>
      <c r="V773" s="13"/>
      <c r="W773" s="13"/>
      <c r="X773" s="13"/>
      <c r="Y773" s="13"/>
      <c r="Z773" s="13"/>
      <c r="AA773" s="13"/>
      <c r="AB773" s="13"/>
      <c r="AC773" s="13"/>
      <c r="AD773" s="13"/>
      <c r="AE773" s="13"/>
      <c r="AT773" s="246" t="s">
        <v>166</v>
      </c>
      <c r="AU773" s="246" t="s">
        <v>82</v>
      </c>
      <c r="AV773" s="13" t="s">
        <v>85</v>
      </c>
      <c r="AW773" s="13" t="s">
        <v>34</v>
      </c>
      <c r="AX773" s="13" t="s">
        <v>74</v>
      </c>
      <c r="AY773" s="246" t="s">
        <v>158</v>
      </c>
    </row>
    <row r="774" spans="1:51" s="14" customFormat="1" ht="12">
      <c r="A774" s="14"/>
      <c r="B774" s="247"/>
      <c r="C774" s="248"/>
      <c r="D774" s="232" t="s">
        <v>166</v>
      </c>
      <c r="E774" s="249" t="s">
        <v>19</v>
      </c>
      <c r="F774" s="250" t="s">
        <v>175</v>
      </c>
      <c r="G774" s="248"/>
      <c r="H774" s="251">
        <v>244</v>
      </c>
      <c r="I774" s="252"/>
      <c r="J774" s="248"/>
      <c r="K774" s="248"/>
      <c r="L774" s="253"/>
      <c r="M774" s="254"/>
      <c r="N774" s="255"/>
      <c r="O774" s="255"/>
      <c r="P774" s="255"/>
      <c r="Q774" s="255"/>
      <c r="R774" s="255"/>
      <c r="S774" s="255"/>
      <c r="T774" s="256"/>
      <c r="U774" s="14"/>
      <c r="V774" s="14"/>
      <c r="W774" s="14"/>
      <c r="X774" s="14"/>
      <c r="Y774" s="14"/>
      <c r="Z774" s="14"/>
      <c r="AA774" s="14"/>
      <c r="AB774" s="14"/>
      <c r="AC774" s="14"/>
      <c r="AD774" s="14"/>
      <c r="AE774" s="14"/>
      <c r="AT774" s="257" t="s">
        <v>166</v>
      </c>
      <c r="AU774" s="257" t="s">
        <v>82</v>
      </c>
      <c r="AV774" s="14" t="s">
        <v>163</v>
      </c>
      <c r="AW774" s="14" t="s">
        <v>34</v>
      </c>
      <c r="AX774" s="14" t="s">
        <v>82</v>
      </c>
      <c r="AY774" s="257" t="s">
        <v>158</v>
      </c>
    </row>
    <row r="775" spans="1:65" s="2" customFormat="1" ht="16.5" customHeight="1">
      <c r="A775" s="38"/>
      <c r="B775" s="39"/>
      <c r="C775" s="219" t="s">
        <v>1281</v>
      </c>
      <c r="D775" s="219" t="s">
        <v>159</v>
      </c>
      <c r="E775" s="220" t="s">
        <v>1214</v>
      </c>
      <c r="F775" s="221" t="s">
        <v>1215</v>
      </c>
      <c r="G775" s="222" t="s">
        <v>162</v>
      </c>
      <c r="H775" s="223">
        <v>300</v>
      </c>
      <c r="I775" s="224"/>
      <c r="J775" s="225">
        <f>ROUND(I775*H775,2)</f>
        <v>0</v>
      </c>
      <c r="K775" s="221" t="s">
        <v>213</v>
      </c>
      <c r="L775" s="44"/>
      <c r="M775" s="226" t="s">
        <v>19</v>
      </c>
      <c r="N775" s="227" t="s">
        <v>45</v>
      </c>
      <c r="O775" s="84"/>
      <c r="P775" s="228">
        <f>O775*H775</f>
        <v>0</v>
      </c>
      <c r="Q775" s="228">
        <v>9E-05</v>
      </c>
      <c r="R775" s="228">
        <f>Q775*H775</f>
        <v>0.027000000000000003</v>
      </c>
      <c r="S775" s="228">
        <v>0</v>
      </c>
      <c r="T775" s="229">
        <f>S775*H775</f>
        <v>0</v>
      </c>
      <c r="U775" s="38"/>
      <c r="V775" s="38"/>
      <c r="W775" s="38"/>
      <c r="X775" s="38"/>
      <c r="Y775" s="38"/>
      <c r="Z775" s="38"/>
      <c r="AA775" s="38"/>
      <c r="AB775" s="38"/>
      <c r="AC775" s="38"/>
      <c r="AD775" s="38"/>
      <c r="AE775" s="38"/>
      <c r="AR775" s="230" t="s">
        <v>236</v>
      </c>
      <c r="AT775" s="230" t="s">
        <v>159</v>
      </c>
      <c r="AU775" s="230" t="s">
        <v>82</v>
      </c>
      <c r="AY775" s="17" t="s">
        <v>158</v>
      </c>
      <c r="BE775" s="231">
        <f>IF(N775="základní",J775,0)</f>
        <v>0</v>
      </c>
      <c r="BF775" s="231">
        <f>IF(N775="snížená",J775,0)</f>
        <v>0</v>
      </c>
      <c r="BG775" s="231">
        <f>IF(N775="zákl. přenesená",J775,0)</f>
        <v>0</v>
      </c>
      <c r="BH775" s="231">
        <f>IF(N775="sníž. přenesená",J775,0)</f>
        <v>0</v>
      </c>
      <c r="BI775" s="231">
        <f>IF(N775="nulová",J775,0)</f>
        <v>0</v>
      </c>
      <c r="BJ775" s="17" t="s">
        <v>82</v>
      </c>
      <c r="BK775" s="231">
        <f>ROUND(I775*H775,2)</f>
        <v>0</v>
      </c>
      <c r="BL775" s="17" t="s">
        <v>236</v>
      </c>
      <c r="BM775" s="230" t="s">
        <v>1216</v>
      </c>
    </row>
    <row r="776" spans="1:47" s="2" customFormat="1" ht="12">
      <c r="A776" s="38"/>
      <c r="B776" s="39"/>
      <c r="C776" s="40"/>
      <c r="D776" s="232" t="s">
        <v>165</v>
      </c>
      <c r="E776" s="40"/>
      <c r="F776" s="233" t="s">
        <v>1215</v>
      </c>
      <c r="G776" s="40"/>
      <c r="H776" s="40"/>
      <c r="I776" s="136"/>
      <c r="J776" s="40"/>
      <c r="K776" s="40"/>
      <c r="L776" s="44"/>
      <c r="M776" s="234"/>
      <c r="N776" s="235"/>
      <c r="O776" s="84"/>
      <c r="P776" s="84"/>
      <c r="Q776" s="84"/>
      <c r="R776" s="84"/>
      <c r="S776" s="84"/>
      <c r="T776" s="85"/>
      <c r="U776" s="38"/>
      <c r="V776" s="38"/>
      <c r="W776" s="38"/>
      <c r="X776" s="38"/>
      <c r="Y776" s="38"/>
      <c r="Z776" s="38"/>
      <c r="AA776" s="38"/>
      <c r="AB776" s="38"/>
      <c r="AC776" s="38"/>
      <c r="AD776" s="38"/>
      <c r="AE776" s="38"/>
      <c r="AT776" s="17" t="s">
        <v>165</v>
      </c>
      <c r="AU776" s="17" t="s">
        <v>82</v>
      </c>
    </row>
    <row r="777" spans="1:65" s="2" customFormat="1" ht="16.5" customHeight="1">
      <c r="A777" s="38"/>
      <c r="B777" s="39"/>
      <c r="C777" s="259" t="s">
        <v>1285</v>
      </c>
      <c r="D777" s="259" t="s">
        <v>199</v>
      </c>
      <c r="E777" s="260" t="s">
        <v>1218</v>
      </c>
      <c r="F777" s="261" t="s">
        <v>1219</v>
      </c>
      <c r="G777" s="262" t="s">
        <v>1220</v>
      </c>
      <c r="H777" s="263">
        <v>300</v>
      </c>
      <c r="I777" s="264"/>
      <c r="J777" s="265">
        <f>ROUND(I777*H777,2)</f>
        <v>0</v>
      </c>
      <c r="K777" s="261" t="s">
        <v>213</v>
      </c>
      <c r="L777" s="266"/>
      <c r="M777" s="267" t="s">
        <v>19</v>
      </c>
      <c r="N777" s="268" t="s">
        <v>45</v>
      </c>
      <c r="O777" s="84"/>
      <c r="P777" s="228">
        <f>O777*H777</f>
        <v>0</v>
      </c>
      <c r="Q777" s="228">
        <v>0.00043</v>
      </c>
      <c r="R777" s="228">
        <f>Q777*H777</f>
        <v>0.129</v>
      </c>
      <c r="S777" s="228">
        <v>0</v>
      </c>
      <c r="T777" s="229">
        <f>S777*H777</f>
        <v>0</v>
      </c>
      <c r="U777" s="38"/>
      <c r="V777" s="38"/>
      <c r="W777" s="38"/>
      <c r="X777" s="38"/>
      <c r="Y777" s="38"/>
      <c r="Z777" s="38"/>
      <c r="AA777" s="38"/>
      <c r="AB777" s="38"/>
      <c r="AC777" s="38"/>
      <c r="AD777" s="38"/>
      <c r="AE777" s="38"/>
      <c r="AR777" s="230" t="s">
        <v>241</v>
      </c>
      <c r="AT777" s="230" t="s">
        <v>199</v>
      </c>
      <c r="AU777" s="230" t="s">
        <v>82</v>
      </c>
      <c r="AY777" s="17" t="s">
        <v>158</v>
      </c>
      <c r="BE777" s="231">
        <f>IF(N777="základní",J777,0)</f>
        <v>0</v>
      </c>
      <c r="BF777" s="231">
        <f>IF(N777="snížená",J777,0)</f>
        <v>0</v>
      </c>
      <c r="BG777" s="231">
        <f>IF(N777="zákl. přenesená",J777,0)</f>
        <v>0</v>
      </c>
      <c r="BH777" s="231">
        <f>IF(N777="sníž. přenesená",J777,0)</f>
        <v>0</v>
      </c>
      <c r="BI777" s="231">
        <f>IF(N777="nulová",J777,0)</f>
        <v>0</v>
      </c>
      <c r="BJ777" s="17" t="s">
        <v>82</v>
      </c>
      <c r="BK777" s="231">
        <f>ROUND(I777*H777,2)</f>
        <v>0</v>
      </c>
      <c r="BL777" s="17" t="s">
        <v>236</v>
      </c>
      <c r="BM777" s="230" t="s">
        <v>1221</v>
      </c>
    </row>
    <row r="778" spans="1:47" s="2" customFormat="1" ht="12">
      <c r="A778" s="38"/>
      <c r="B778" s="39"/>
      <c r="C778" s="40"/>
      <c r="D778" s="232" t="s">
        <v>165</v>
      </c>
      <c r="E778" s="40"/>
      <c r="F778" s="233" t="s">
        <v>1219</v>
      </c>
      <c r="G778" s="40"/>
      <c r="H778" s="40"/>
      <c r="I778" s="136"/>
      <c r="J778" s="40"/>
      <c r="K778" s="40"/>
      <c r="L778" s="44"/>
      <c r="M778" s="234"/>
      <c r="N778" s="235"/>
      <c r="O778" s="84"/>
      <c r="P778" s="84"/>
      <c r="Q778" s="84"/>
      <c r="R778" s="84"/>
      <c r="S778" s="84"/>
      <c r="T778" s="85"/>
      <c r="U778" s="38"/>
      <c r="V778" s="38"/>
      <c r="W778" s="38"/>
      <c r="X778" s="38"/>
      <c r="Y778" s="38"/>
      <c r="Z778" s="38"/>
      <c r="AA778" s="38"/>
      <c r="AB778" s="38"/>
      <c r="AC778" s="38"/>
      <c r="AD778" s="38"/>
      <c r="AE778" s="38"/>
      <c r="AT778" s="17" t="s">
        <v>165</v>
      </c>
      <c r="AU778" s="17" t="s">
        <v>82</v>
      </c>
    </row>
    <row r="779" spans="1:65" s="2" customFormat="1" ht="21.75" customHeight="1">
      <c r="A779" s="38"/>
      <c r="B779" s="39"/>
      <c r="C779" s="219" t="s">
        <v>1289</v>
      </c>
      <c r="D779" s="219" t="s">
        <v>159</v>
      </c>
      <c r="E779" s="220" t="s">
        <v>1224</v>
      </c>
      <c r="F779" s="221" t="s">
        <v>1225</v>
      </c>
      <c r="G779" s="222" t="s">
        <v>202</v>
      </c>
      <c r="H779" s="223">
        <v>12</v>
      </c>
      <c r="I779" s="224"/>
      <c r="J779" s="225">
        <f>ROUND(I779*H779,2)</f>
        <v>0</v>
      </c>
      <c r="K779" s="221" t="s">
        <v>213</v>
      </c>
      <c r="L779" s="44"/>
      <c r="M779" s="226" t="s">
        <v>19</v>
      </c>
      <c r="N779" s="227" t="s">
        <v>45</v>
      </c>
      <c r="O779" s="84"/>
      <c r="P779" s="228">
        <f>O779*H779</f>
        <v>0</v>
      </c>
      <c r="Q779" s="228">
        <v>0.3764</v>
      </c>
      <c r="R779" s="228">
        <f>Q779*H779</f>
        <v>4.5168</v>
      </c>
      <c r="S779" s="228">
        <v>0</v>
      </c>
      <c r="T779" s="229">
        <f>S779*H779</f>
        <v>0</v>
      </c>
      <c r="U779" s="38"/>
      <c r="V779" s="38"/>
      <c r="W779" s="38"/>
      <c r="X779" s="38"/>
      <c r="Y779" s="38"/>
      <c r="Z779" s="38"/>
      <c r="AA779" s="38"/>
      <c r="AB779" s="38"/>
      <c r="AC779" s="38"/>
      <c r="AD779" s="38"/>
      <c r="AE779" s="38"/>
      <c r="AR779" s="230" t="s">
        <v>236</v>
      </c>
      <c r="AT779" s="230" t="s">
        <v>159</v>
      </c>
      <c r="AU779" s="230" t="s">
        <v>82</v>
      </c>
      <c r="AY779" s="17" t="s">
        <v>158</v>
      </c>
      <c r="BE779" s="231">
        <f>IF(N779="základní",J779,0)</f>
        <v>0</v>
      </c>
      <c r="BF779" s="231">
        <f>IF(N779="snížená",J779,0)</f>
        <v>0</v>
      </c>
      <c r="BG779" s="231">
        <f>IF(N779="zákl. přenesená",J779,0)</f>
        <v>0</v>
      </c>
      <c r="BH779" s="231">
        <f>IF(N779="sníž. přenesená",J779,0)</f>
        <v>0</v>
      </c>
      <c r="BI779" s="231">
        <f>IF(N779="nulová",J779,0)</f>
        <v>0</v>
      </c>
      <c r="BJ779" s="17" t="s">
        <v>82</v>
      </c>
      <c r="BK779" s="231">
        <f>ROUND(I779*H779,2)</f>
        <v>0</v>
      </c>
      <c r="BL779" s="17" t="s">
        <v>236</v>
      </c>
      <c r="BM779" s="230" t="s">
        <v>1226</v>
      </c>
    </row>
    <row r="780" spans="1:47" s="2" customFormat="1" ht="12">
      <c r="A780" s="38"/>
      <c r="B780" s="39"/>
      <c r="C780" s="40"/>
      <c r="D780" s="232" t="s">
        <v>165</v>
      </c>
      <c r="E780" s="40"/>
      <c r="F780" s="233" t="s">
        <v>1225</v>
      </c>
      <c r="G780" s="40"/>
      <c r="H780" s="40"/>
      <c r="I780" s="136"/>
      <c r="J780" s="40"/>
      <c r="K780" s="40"/>
      <c r="L780" s="44"/>
      <c r="M780" s="234"/>
      <c r="N780" s="235"/>
      <c r="O780" s="84"/>
      <c r="P780" s="84"/>
      <c r="Q780" s="84"/>
      <c r="R780" s="84"/>
      <c r="S780" s="84"/>
      <c r="T780" s="85"/>
      <c r="U780" s="38"/>
      <c r="V780" s="38"/>
      <c r="W780" s="38"/>
      <c r="X780" s="38"/>
      <c r="Y780" s="38"/>
      <c r="Z780" s="38"/>
      <c r="AA780" s="38"/>
      <c r="AB780" s="38"/>
      <c r="AC780" s="38"/>
      <c r="AD780" s="38"/>
      <c r="AE780" s="38"/>
      <c r="AT780" s="17" t="s">
        <v>165</v>
      </c>
      <c r="AU780" s="17" t="s">
        <v>82</v>
      </c>
    </row>
    <row r="781" spans="1:51" s="13" customFormat="1" ht="12">
      <c r="A781" s="13"/>
      <c r="B781" s="236"/>
      <c r="C781" s="237"/>
      <c r="D781" s="232" t="s">
        <v>166</v>
      </c>
      <c r="E781" s="238" t="s">
        <v>19</v>
      </c>
      <c r="F781" s="239" t="s">
        <v>2202</v>
      </c>
      <c r="G781" s="237"/>
      <c r="H781" s="240">
        <v>12</v>
      </c>
      <c r="I781" s="241"/>
      <c r="J781" s="237"/>
      <c r="K781" s="237"/>
      <c r="L781" s="242"/>
      <c r="M781" s="243"/>
      <c r="N781" s="244"/>
      <c r="O781" s="244"/>
      <c r="P781" s="244"/>
      <c r="Q781" s="244"/>
      <c r="R781" s="244"/>
      <c r="S781" s="244"/>
      <c r="T781" s="245"/>
      <c r="U781" s="13"/>
      <c r="V781" s="13"/>
      <c r="W781" s="13"/>
      <c r="X781" s="13"/>
      <c r="Y781" s="13"/>
      <c r="Z781" s="13"/>
      <c r="AA781" s="13"/>
      <c r="AB781" s="13"/>
      <c r="AC781" s="13"/>
      <c r="AD781" s="13"/>
      <c r="AE781" s="13"/>
      <c r="AT781" s="246" t="s">
        <v>166</v>
      </c>
      <c r="AU781" s="246" t="s">
        <v>82</v>
      </c>
      <c r="AV781" s="13" t="s">
        <v>85</v>
      </c>
      <c r="AW781" s="13" t="s">
        <v>34</v>
      </c>
      <c r="AX781" s="13" t="s">
        <v>82</v>
      </c>
      <c r="AY781" s="246" t="s">
        <v>158</v>
      </c>
    </row>
    <row r="782" spans="1:65" s="2" customFormat="1" ht="21.75" customHeight="1">
      <c r="A782" s="38"/>
      <c r="B782" s="39"/>
      <c r="C782" s="219" t="s">
        <v>1986</v>
      </c>
      <c r="D782" s="219" t="s">
        <v>159</v>
      </c>
      <c r="E782" s="220" t="s">
        <v>1234</v>
      </c>
      <c r="F782" s="221" t="s">
        <v>1235</v>
      </c>
      <c r="G782" s="222" t="s">
        <v>1059</v>
      </c>
      <c r="H782" s="223">
        <v>2.176</v>
      </c>
      <c r="I782" s="224"/>
      <c r="J782" s="225">
        <f>ROUND(I782*H782,2)</f>
        <v>0</v>
      </c>
      <c r="K782" s="221" t="s">
        <v>213</v>
      </c>
      <c r="L782" s="44"/>
      <c r="M782" s="226" t="s">
        <v>19</v>
      </c>
      <c r="N782" s="227" t="s">
        <v>45</v>
      </c>
      <c r="O782" s="84"/>
      <c r="P782" s="228">
        <f>O782*H782</f>
        <v>0</v>
      </c>
      <c r="Q782" s="228">
        <v>0</v>
      </c>
      <c r="R782" s="228">
        <f>Q782*H782</f>
        <v>0</v>
      </c>
      <c r="S782" s="228">
        <v>0</v>
      </c>
      <c r="T782" s="229">
        <f>S782*H782</f>
        <v>0</v>
      </c>
      <c r="U782" s="38"/>
      <c r="V782" s="38"/>
      <c r="W782" s="38"/>
      <c r="X782" s="38"/>
      <c r="Y782" s="38"/>
      <c r="Z782" s="38"/>
      <c r="AA782" s="38"/>
      <c r="AB782" s="38"/>
      <c r="AC782" s="38"/>
      <c r="AD782" s="38"/>
      <c r="AE782" s="38"/>
      <c r="AR782" s="230" t="s">
        <v>236</v>
      </c>
      <c r="AT782" s="230" t="s">
        <v>159</v>
      </c>
      <c r="AU782" s="230" t="s">
        <v>82</v>
      </c>
      <c r="AY782" s="17" t="s">
        <v>158</v>
      </c>
      <c r="BE782" s="231">
        <f>IF(N782="základní",J782,0)</f>
        <v>0</v>
      </c>
      <c r="BF782" s="231">
        <f>IF(N782="snížená",J782,0)</f>
        <v>0</v>
      </c>
      <c r="BG782" s="231">
        <f>IF(N782="zákl. přenesená",J782,0)</f>
        <v>0</v>
      </c>
      <c r="BH782" s="231">
        <f>IF(N782="sníž. přenesená",J782,0)</f>
        <v>0</v>
      </c>
      <c r="BI782" s="231">
        <f>IF(N782="nulová",J782,0)</f>
        <v>0</v>
      </c>
      <c r="BJ782" s="17" t="s">
        <v>82</v>
      </c>
      <c r="BK782" s="231">
        <f>ROUND(I782*H782,2)</f>
        <v>0</v>
      </c>
      <c r="BL782" s="17" t="s">
        <v>236</v>
      </c>
      <c r="BM782" s="230" t="s">
        <v>1236</v>
      </c>
    </row>
    <row r="783" spans="1:47" s="2" customFormat="1" ht="12">
      <c r="A783" s="38"/>
      <c r="B783" s="39"/>
      <c r="C783" s="40"/>
      <c r="D783" s="232" t="s">
        <v>165</v>
      </c>
      <c r="E783" s="40"/>
      <c r="F783" s="233" t="s">
        <v>1235</v>
      </c>
      <c r="G783" s="40"/>
      <c r="H783" s="40"/>
      <c r="I783" s="136"/>
      <c r="J783" s="40"/>
      <c r="K783" s="40"/>
      <c r="L783" s="44"/>
      <c r="M783" s="234"/>
      <c r="N783" s="235"/>
      <c r="O783" s="84"/>
      <c r="P783" s="84"/>
      <c r="Q783" s="84"/>
      <c r="R783" s="84"/>
      <c r="S783" s="84"/>
      <c r="T783" s="85"/>
      <c r="U783" s="38"/>
      <c r="V783" s="38"/>
      <c r="W783" s="38"/>
      <c r="X783" s="38"/>
      <c r="Y783" s="38"/>
      <c r="Z783" s="38"/>
      <c r="AA783" s="38"/>
      <c r="AB783" s="38"/>
      <c r="AC783" s="38"/>
      <c r="AD783" s="38"/>
      <c r="AE783" s="38"/>
      <c r="AT783" s="17" t="s">
        <v>165</v>
      </c>
      <c r="AU783" s="17" t="s">
        <v>82</v>
      </c>
    </row>
    <row r="784" spans="1:51" s="13" customFormat="1" ht="12">
      <c r="A784" s="13"/>
      <c r="B784" s="236"/>
      <c r="C784" s="237"/>
      <c r="D784" s="232" t="s">
        <v>166</v>
      </c>
      <c r="E784" s="238" t="s">
        <v>19</v>
      </c>
      <c r="F784" s="239" t="s">
        <v>2194</v>
      </c>
      <c r="G784" s="237"/>
      <c r="H784" s="240">
        <v>2.176</v>
      </c>
      <c r="I784" s="241"/>
      <c r="J784" s="237"/>
      <c r="K784" s="237"/>
      <c r="L784" s="242"/>
      <c r="M784" s="243"/>
      <c r="N784" s="244"/>
      <c r="O784" s="244"/>
      <c r="P784" s="244"/>
      <c r="Q784" s="244"/>
      <c r="R784" s="244"/>
      <c r="S784" s="244"/>
      <c r="T784" s="245"/>
      <c r="U784" s="13"/>
      <c r="V784" s="13"/>
      <c r="W784" s="13"/>
      <c r="X784" s="13"/>
      <c r="Y784" s="13"/>
      <c r="Z784" s="13"/>
      <c r="AA784" s="13"/>
      <c r="AB784" s="13"/>
      <c r="AC784" s="13"/>
      <c r="AD784" s="13"/>
      <c r="AE784" s="13"/>
      <c r="AT784" s="246" t="s">
        <v>166</v>
      </c>
      <c r="AU784" s="246" t="s">
        <v>82</v>
      </c>
      <c r="AV784" s="13" t="s">
        <v>85</v>
      </c>
      <c r="AW784" s="13" t="s">
        <v>34</v>
      </c>
      <c r="AX784" s="13" t="s">
        <v>82</v>
      </c>
      <c r="AY784" s="246" t="s">
        <v>158</v>
      </c>
    </row>
    <row r="785" spans="1:65" s="2" customFormat="1" ht="21.75" customHeight="1">
      <c r="A785" s="38"/>
      <c r="B785" s="39"/>
      <c r="C785" s="219" t="s">
        <v>1987</v>
      </c>
      <c r="D785" s="219" t="s">
        <v>159</v>
      </c>
      <c r="E785" s="220" t="s">
        <v>1239</v>
      </c>
      <c r="F785" s="221" t="s">
        <v>1240</v>
      </c>
      <c r="G785" s="222" t="s">
        <v>1059</v>
      </c>
      <c r="H785" s="223">
        <v>2.2</v>
      </c>
      <c r="I785" s="224"/>
      <c r="J785" s="225">
        <f>ROUND(I785*H785,2)</f>
        <v>0</v>
      </c>
      <c r="K785" s="221" t="s">
        <v>213</v>
      </c>
      <c r="L785" s="44"/>
      <c r="M785" s="226" t="s">
        <v>19</v>
      </c>
      <c r="N785" s="227" t="s">
        <v>45</v>
      </c>
      <c r="O785" s="84"/>
      <c r="P785" s="228">
        <f>O785*H785</f>
        <v>0</v>
      </c>
      <c r="Q785" s="228">
        <v>0</v>
      </c>
      <c r="R785" s="228">
        <f>Q785*H785</f>
        <v>0</v>
      </c>
      <c r="S785" s="228">
        <v>0</v>
      </c>
      <c r="T785" s="229">
        <f>S785*H785</f>
        <v>0</v>
      </c>
      <c r="U785" s="38"/>
      <c r="V785" s="38"/>
      <c r="W785" s="38"/>
      <c r="X785" s="38"/>
      <c r="Y785" s="38"/>
      <c r="Z785" s="38"/>
      <c r="AA785" s="38"/>
      <c r="AB785" s="38"/>
      <c r="AC785" s="38"/>
      <c r="AD785" s="38"/>
      <c r="AE785" s="38"/>
      <c r="AR785" s="230" t="s">
        <v>236</v>
      </c>
      <c r="AT785" s="230" t="s">
        <v>159</v>
      </c>
      <c r="AU785" s="230" t="s">
        <v>82</v>
      </c>
      <c r="AY785" s="17" t="s">
        <v>158</v>
      </c>
      <c r="BE785" s="231">
        <f>IF(N785="základní",J785,0)</f>
        <v>0</v>
      </c>
      <c r="BF785" s="231">
        <f>IF(N785="snížená",J785,0)</f>
        <v>0</v>
      </c>
      <c r="BG785" s="231">
        <f>IF(N785="zákl. přenesená",J785,0)</f>
        <v>0</v>
      </c>
      <c r="BH785" s="231">
        <f>IF(N785="sníž. přenesená",J785,0)</f>
        <v>0</v>
      </c>
      <c r="BI785" s="231">
        <f>IF(N785="nulová",J785,0)</f>
        <v>0</v>
      </c>
      <c r="BJ785" s="17" t="s">
        <v>82</v>
      </c>
      <c r="BK785" s="231">
        <f>ROUND(I785*H785,2)</f>
        <v>0</v>
      </c>
      <c r="BL785" s="17" t="s">
        <v>236</v>
      </c>
      <c r="BM785" s="230" t="s">
        <v>1241</v>
      </c>
    </row>
    <row r="786" spans="1:47" s="2" customFormat="1" ht="12">
      <c r="A786" s="38"/>
      <c r="B786" s="39"/>
      <c r="C786" s="40"/>
      <c r="D786" s="232" t="s">
        <v>165</v>
      </c>
      <c r="E786" s="40"/>
      <c r="F786" s="233" t="s">
        <v>1240</v>
      </c>
      <c r="G786" s="40"/>
      <c r="H786" s="40"/>
      <c r="I786" s="136"/>
      <c r="J786" s="40"/>
      <c r="K786" s="40"/>
      <c r="L786" s="44"/>
      <c r="M786" s="234"/>
      <c r="N786" s="235"/>
      <c r="O786" s="84"/>
      <c r="P786" s="84"/>
      <c r="Q786" s="84"/>
      <c r="R786" s="84"/>
      <c r="S786" s="84"/>
      <c r="T786" s="85"/>
      <c r="U786" s="38"/>
      <c r="V786" s="38"/>
      <c r="W786" s="38"/>
      <c r="X786" s="38"/>
      <c r="Y786" s="38"/>
      <c r="Z786" s="38"/>
      <c r="AA786" s="38"/>
      <c r="AB786" s="38"/>
      <c r="AC786" s="38"/>
      <c r="AD786" s="38"/>
      <c r="AE786" s="38"/>
      <c r="AT786" s="17" t="s">
        <v>165</v>
      </c>
      <c r="AU786" s="17" t="s">
        <v>82</v>
      </c>
    </row>
    <row r="787" spans="1:65" s="2" customFormat="1" ht="16.5" customHeight="1">
      <c r="A787" s="38"/>
      <c r="B787" s="39"/>
      <c r="C787" s="219" t="s">
        <v>1988</v>
      </c>
      <c r="D787" s="219" t="s">
        <v>159</v>
      </c>
      <c r="E787" s="220" t="s">
        <v>1243</v>
      </c>
      <c r="F787" s="221" t="s">
        <v>1244</v>
      </c>
      <c r="G787" s="222" t="s">
        <v>194</v>
      </c>
      <c r="H787" s="223">
        <v>439.2</v>
      </c>
      <c r="I787" s="224"/>
      <c r="J787" s="225">
        <f>ROUND(I787*H787,2)</f>
        <v>0</v>
      </c>
      <c r="K787" s="221" t="s">
        <v>213</v>
      </c>
      <c r="L787" s="44"/>
      <c r="M787" s="226" t="s">
        <v>19</v>
      </c>
      <c r="N787" s="227" t="s">
        <v>45</v>
      </c>
      <c r="O787" s="84"/>
      <c r="P787" s="228">
        <f>O787*H787</f>
        <v>0</v>
      </c>
      <c r="Q787" s="228">
        <v>0</v>
      </c>
      <c r="R787" s="228">
        <f>Q787*H787</f>
        <v>0</v>
      </c>
      <c r="S787" s="228">
        <v>0</v>
      </c>
      <c r="T787" s="229">
        <f>S787*H787</f>
        <v>0</v>
      </c>
      <c r="U787" s="38"/>
      <c r="V787" s="38"/>
      <c r="W787" s="38"/>
      <c r="X787" s="38"/>
      <c r="Y787" s="38"/>
      <c r="Z787" s="38"/>
      <c r="AA787" s="38"/>
      <c r="AB787" s="38"/>
      <c r="AC787" s="38"/>
      <c r="AD787" s="38"/>
      <c r="AE787" s="38"/>
      <c r="AR787" s="230" t="s">
        <v>236</v>
      </c>
      <c r="AT787" s="230" t="s">
        <v>159</v>
      </c>
      <c r="AU787" s="230" t="s">
        <v>82</v>
      </c>
      <c r="AY787" s="17" t="s">
        <v>158</v>
      </c>
      <c r="BE787" s="231">
        <f>IF(N787="základní",J787,0)</f>
        <v>0</v>
      </c>
      <c r="BF787" s="231">
        <f>IF(N787="snížená",J787,0)</f>
        <v>0</v>
      </c>
      <c r="BG787" s="231">
        <f>IF(N787="zákl. přenesená",J787,0)</f>
        <v>0</v>
      </c>
      <c r="BH787" s="231">
        <f>IF(N787="sníž. přenesená",J787,0)</f>
        <v>0</v>
      </c>
      <c r="BI787" s="231">
        <f>IF(N787="nulová",J787,0)</f>
        <v>0</v>
      </c>
      <c r="BJ787" s="17" t="s">
        <v>82</v>
      </c>
      <c r="BK787" s="231">
        <f>ROUND(I787*H787,2)</f>
        <v>0</v>
      </c>
      <c r="BL787" s="17" t="s">
        <v>236</v>
      </c>
      <c r="BM787" s="230" t="s">
        <v>1245</v>
      </c>
    </row>
    <row r="788" spans="1:47" s="2" customFormat="1" ht="12">
      <c r="A788" s="38"/>
      <c r="B788" s="39"/>
      <c r="C788" s="40"/>
      <c r="D788" s="232" t="s">
        <v>165</v>
      </c>
      <c r="E788" s="40"/>
      <c r="F788" s="233" t="s">
        <v>1244</v>
      </c>
      <c r="G788" s="40"/>
      <c r="H788" s="40"/>
      <c r="I788" s="136"/>
      <c r="J788" s="40"/>
      <c r="K788" s="40"/>
      <c r="L788" s="44"/>
      <c r="M788" s="234"/>
      <c r="N788" s="235"/>
      <c r="O788" s="84"/>
      <c r="P788" s="84"/>
      <c r="Q788" s="84"/>
      <c r="R788" s="84"/>
      <c r="S788" s="84"/>
      <c r="T788" s="85"/>
      <c r="U788" s="38"/>
      <c r="V788" s="38"/>
      <c r="W788" s="38"/>
      <c r="X788" s="38"/>
      <c r="Y788" s="38"/>
      <c r="Z788" s="38"/>
      <c r="AA788" s="38"/>
      <c r="AB788" s="38"/>
      <c r="AC788" s="38"/>
      <c r="AD788" s="38"/>
      <c r="AE788" s="38"/>
      <c r="AT788" s="17" t="s">
        <v>165</v>
      </c>
      <c r="AU788" s="17" t="s">
        <v>82</v>
      </c>
    </row>
    <row r="789" spans="1:51" s="13" customFormat="1" ht="12">
      <c r="A789" s="13"/>
      <c r="B789" s="236"/>
      <c r="C789" s="237"/>
      <c r="D789" s="232" t="s">
        <v>166</v>
      </c>
      <c r="E789" s="238" t="s">
        <v>19</v>
      </c>
      <c r="F789" s="239" t="s">
        <v>2203</v>
      </c>
      <c r="G789" s="237"/>
      <c r="H789" s="240">
        <v>439.2</v>
      </c>
      <c r="I789" s="241"/>
      <c r="J789" s="237"/>
      <c r="K789" s="237"/>
      <c r="L789" s="242"/>
      <c r="M789" s="243"/>
      <c r="N789" s="244"/>
      <c r="O789" s="244"/>
      <c r="P789" s="244"/>
      <c r="Q789" s="244"/>
      <c r="R789" s="244"/>
      <c r="S789" s="244"/>
      <c r="T789" s="245"/>
      <c r="U789" s="13"/>
      <c r="V789" s="13"/>
      <c r="W789" s="13"/>
      <c r="X789" s="13"/>
      <c r="Y789" s="13"/>
      <c r="Z789" s="13"/>
      <c r="AA789" s="13"/>
      <c r="AB789" s="13"/>
      <c r="AC789" s="13"/>
      <c r="AD789" s="13"/>
      <c r="AE789" s="13"/>
      <c r="AT789" s="246" t="s">
        <v>166</v>
      </c>
      <c r="AU789" s="246" t="s">
        <v>82</v>
      </c>
      <c r="AV789" s="13" t="s">
        <v>85</v>
      </c>
      <c r="AW789" s="13" t="s">
        <v>34</v>
      </c>
      <c r="AX789" s="13" t="s">
        <v>82</v>
      </c>
      <c r="AY789" s="246" t="s">
        <v>158</v>
      </c>
    </row>
    <row r="790" spans="1:65" s="2" customFormat="1" ht="21.75" customHeight="1">
      <c r="A790" s="38"/>
      <c r="B790" s="39"/>
      <c r="C790" s="219" t="s">
        <v>1989</v>
      </c>
      <c r="D790" s="219" t="s">
        <v>159</v>
      </c>
      <c r="E790" s="220" t="s">
        <v>1968</v>
      </c>
      <c r="F790" s="221" t="s">
        <v>1969</v>
      </c>
      <c r="G790" s="222" t="s">
        <v>162</v>
      </c>
      <c r="H790" s="223">
        <v>44</v>
      </c>
      <c r="I790" s="224"/>
      <c r="J790" s="225">
        <f>ROUND(I790*H790,2)</f>
        <v>0</v>
      </c>
      <c r="K790" s="221" t="s">
        <v>213</v>
      </c>
      <c r="L790" s="44"/>
      <c r="M790" s="226" t="s">
        <v>19</v>
      </c>
      <c r="N790" s="227" t="s">
        <v>45</v>
      </c>
      <c r="O790" s="84"/>
      <c r="P790" s="228">
        <f>O790*H790</f>
        <v>0</v>
      </c>
      <c r="Q790" s="228">
        <v>0</v>
      </c>
      <c r="R790" s="228">
        <f>Q790*H790</f>
        <v>0</v>
      </c>
      <c r="S790" s="228">
        <v>0</v>
      </c>
      <c r="T790" s="229">
        <f>S790*H790</f>
        <v>0</v>
      </c>
      <c r="U790" s="38"/>
      <c r="V790" s="38"/>
      <c r="W790" s="38"/>
      <c r="X790" s="38"/>
      <c r="Y790" s="38"/>
      <c r="Z790" s="38"/>
      <c r="AA790" s="38"/>
      <c r="AB790" s="38"/>
      <c r="AC790" s="38"/>
      <c r="AD790" s="38"/>
      <c r="AE790" s="38"/>
      <c r="AR790" s="230" t="s">
        <v>236</v>
      </c>
      <c r="AT790" s="230" t="s">
        <v>159</v>
      </c>
      <c r="AU790" s="230" t="s">
        <v>82</v>
      </c>
      <c r="AY790" s="17" t="s">
        <v>158</v>
      </c>
      <c r="BE790" s="231">
        <f>IF(N790="základní",J790,0)</f>
        <v>0</v>
      </c>
      <c r="BF790" s="231">
        <f>IF(N790="snížená",J790,0)</f>
        <v>0</v>
      </c>
      <c r="BG790" s="231">
        <f>IF(N790="zákl. přenesená",J790,0)</f>
        <v>0</v>
      </c>
      <c r="BH790" s="231">
        <f>IF(N790="sníž. přenesená",J790,0)</f>
        <v>0</v>
      </c>
      <c r="BI790" s="231">
        <f>IF(N790="nulová",J790,0)</f>
        <v>0</v>
      </c>
      <c r="BJ790" s="17" t="s">
        <v>82</v>
      </c>
      <c r="BK790" s="231">
        <f>ROUND(I790*H790,2)</f>
        <v>0</v>
      </c>
      <c r="BL790" s="17" t="s">
        <v>236</v>
      </c>
      <c r="BM790" s="230" t="s">
        <v>1970</v>
      </c>
    </row>
    <row r="791" spans="1:47" s="2" customFormat="1" ht="12">
      <c r="A791" s="38"/>
      <c r="B791" s="39"/>
      <c r="C791" s="40"/>
      <c r="D791" s="232" t="s">
        <v>165</v>
      </c>
      <c r="E791" s="40"/>
      <c r="F791" s="233" t="s">
        <v>1971</v>
      </c>
      <c r="G791" s="40"/>
      <c r="H791" s="40"/>
      <c r="I791" s="136"/>
      <c r="J791" s="40"/>
      <c r="K791" s="40"/>
      <c r="L791" s="44"/>
      <c r="M791" s="234"/>
      <c r="N791" s="235"/>
      <c r="O791" s="84"/>
      <c r="P791" s="84"/>
      <c r="Q791" s="84"/>
      <c r="R791" s="84"/>
      <c r="S791" s="84"/>
      <c r="T791" s="85"/>
      <c r="U791" s="38"/>
      <c r="V791" s="38"/>
      <c r="W791" s="38"/>
      <c r="X791" s="38"/>
      <c r="Y791" s="38"/>
      <c r="Z791" s="38"/>
      <c r="AA791" s="38"/>
      <c r="AB791" s="38"/>
      <c r="AC791" s="38"/>
      <c r="AD791" s="38"/>
      <c r="AE791" s="38"/>
      <c r="AT791" s="17" t="s">
        <v>165</v>
      </c>
      <c r="AU791" s="17" t="s">
        <v>82</v>
      </c>
    </row>
    <row r="792" spans="1:47" s="2" customFormat="1" ht="12">
      <c r="A792" s="38"/>
      <c r="B792" s="39"/>
      <c r="C792" s="40"/>
      <c r="D792" s="232" t="s">
        <v>216</v>
      </c>
      <c r="E792" s="40"/>
      <c r="F792" s="258" t="s">
        <v>1118</v>
      </c>
      <c r="G792" s="40"/>
      <c r="H792" s="40"/>
      <c r="I792" s="136"/>
      <c r="J792" s="40"/>
      <c r="K792" s="40"/>
      <c r="L792" s="44"/>
      <c r="M792" s="234"/>
      <c r="N792" s="235"/>
      <c r="O792" s="84"/>
      <c r="P792" s="84"/>
      <c r="Q792" s="84"/>
      <c r="R792" s="84"/>
      <c r="S792" s="84"/>
      <c r="T792" s="85"/>
      <c r="U792" s="38"/>
      <c r="V792" s="38"/>
      <c r="W792" s="38"/>
      <c r="X792" s="38"/>
      <c r="Y792" s="38"/>
      <c r="Z792" s="38"/>
      <c r="AA792" s="38"/>
      <c r="AB792" s="38"/>
      <c r="AC792" s="38"/>
      <c r="AD792" s="38"/>
      <c r="AE792" s="38"/>
      <c r="AT792" s="17" t="s">
        <v>216</v>
      </c>
      <c r="AU792" s="17" t="s">
        <v>82</v>
      </c>
    </row>
    <row r="793" spans="1:51" s="13" customFormat="1" ht="12">
      <c r="A793" s="13"/>
      <c r="B793" s="236"/>
      <c r="C793" s="237"/>
      <c r="D793" s="232" t="s">
        <v>166</v>
      </c>
      <c r="E793" s="238" t="s">
        <v>19</v>
      </c>
      <c r="F793" s="239" t="s">
        <v>2204</v>
      </c>
      <c r="G793" s="237"/>
      <c r="H793" s="240">
        <v>44</v>
      </c>
      <c r="I793" s="241"/>
      <c r="J793" s="237"/>
      <c r="K793" s="237"/>
      <c r="L793" s="242"/>
      <c r="M793" s="243"/>
      <c r="N793" s="244"/>
      <c r="O793" s="244"/>
      <c r="P793" s="244"/>
      <c r="Q793" s="244"/>
      <c r="R793" s="244"/>
      <c r="S793" s="244"/>
      <c r="T793" s="245"/>
      <c r="U793" s="13"/>
      <c r="V793" s="13"/>
      <c r="W793" s="13"/>
      <c r="X793" s="13"/>
      <c r="Y793" s="13"/>
      <c r="Z793" s="13"/>
      <c r="AA793" s="13"/>
      <c r="AB793" s="13"/>
      <c r="AC793" s="13"/>
      <c r="AD793" s="13"/>
      <c r="AE793" s="13"/>
      <c r="AT793" s="246" t="s">
        <v>166</v>
      </c>
      <c r="AU793" s="246" t="s">
        <v>82</v>
      </c>
      <c r="AV793" s="13" t="s">
        <v>85</v>
      </c>
      <c r="AW793" s="13" t="s">
        <v>34</v>
      </c>
      <c r="AX793" s="13" t="s">
        <v>82</v>
      </c>
      <c r="AY793" s="246" t="s">
        <v>158</v>
      </c>
    </row>
    <row r="794" spans="1:65" s="2" customFormat="1" ht="21.75" customHeight="1">
      <c r="A794" s="38"/>
      <c r="B794" s="39"/>
      <c r="C794" s="219" t="s">
        <v>1990</v>
      </c>
      <c r="D794" s="219" t="s">
        <v>159</v>
      </c>
      <c r="E794" s="220" t="s">
        <v>1789</v>
      </c>
      <c r="F794" s="221" t="s">
        <v>1790</v>
      </c>
      <c r="G794" s="222" t="s">
        <v>194</v>
      </c>
      <c r="H794" s="223">
        <v>17.6</v>
      </c>
      <c r="I794" s="224"/>
      <c r="J794" s="225">
        <f>ROUND(I794*H794,2)</f>
        <v>0</v>
      </c>
      <c r="K794" s="221" t="s">
        <v>213</v>
      </c>
      <c r="L794" s="44"/>
      <c r="M794" s="226" t="s">
        <v>19</v>
      </c>
      <c r="N794" s="227" t="s">
        <v>45</v>
      </c>
      <c r="O794" s="84"/>
      <c r="P794" s="228">
        <f>O794*H794</f>
        <v>0</v>
      </c>
      <c r="Q794" s="228">
        <v>0.15192</v>
      </c>
      <c r="R794" s="228">
        <f>Q794*H794</f>
        <v>2.673792</v>
      </c>
      <c r="S794" s="228">
        <v>0</v>
      </c>
      <c r="T794" s="229">
        <f>S794*H794</f>
        <v>0</v>
      </c>
      <c r="U794" s="38"/>
      <c r="V794" s="38"/>
      <c r="W794" s="38"/>
      <c r="X794" s="38"/>
      <c r="Y794" s="38"/>
      <c r="Z794" s="38"/>
      <c r="AA794" s="38"/>
      <c r="AB794" s="38"/>
      <c r="AC794" s="38"/>
      <c r="AD794" s="38"/>
      <c r="AE794" s="38"/>
      <c r="AR794" s="230" t="s">
        <v>236</v>
      </c>
      <c r="AT794" s="230" t="s">
        <v>159</v>
      </c>
      <c r="AU794" s="230" t="s">
        <v>82</v>
      </c>
      <c r="AY794" s="17" t="s">
        <v>158</v>
      </c>
      <c r="BE794" s="231">
        <f>IF(N794="základní",J794,0)</f>
        <v>0</v>
      </c>
      <c r="BF794" s="231">
        <f>IF(N794="snížená",J794,0)</f>
        <v>0</v>
      </c>
      <c r="BG794" s="231">
        <f>IF(N794="zákl. přenesená",J794,0)</f>
        <v>0</v>
      </c>
      <c r="BH794" s="231">
        <f>IF(N794="sníž. přenesená",J794,0)</f>
        <v>0</v>
      </c>
      <c r="BI794" s="231">
        <f>IF(N794="nulová",J794,0)</f>
        <v>0</v>
      </c>
      <c r="BJ794" s="17" t="s">
        <v>82</v>
      </c>
      <c r="BK794" s="231">
        <f>ROUND(I794*H794,2)</f>
        <v>0</v>
      </c>
      <c r="BL794" s="17" t="s">
        <v>236</v>
      </c>
      <c r="BM794" s="230" t="s">
        <v>2205</v>
      </c>
    </row>
    <row r="795" spans="1:47" s="2" customFormat="1" ht="12">
      <c r="A795" s="38"/>
      <c r="B795" s="39"/>
      <c r="C795" s="40"/>
      <c r="D795" s="232" t="s">
        <v>165</v>
      </c>
      <c r="E795" s="40"/>
      <c r="F795" s="233" t="s">
        <v>1792</v>
      </c>
      <c r="G795" s="40"/>
      <c r="H795" s="40"/>
      <c r="I795" s="136"/>
      <c r="J795" s="40"/>
      <c r="K795" s="40"/>
      <c r="L795" s="44"/>
      <c r="M795" s="234"/>
      <c r="N795" s="235"/>
      <c r="O795" s="84"/>
      <c r="P795" s="84"/>
      <c r="Q795" s="84"/>
      <c r="R795" s="84"/>
      <c r="S795" s="84"/>
      <c r="T795" s="85"/>
      <c r="U795" s="38"/>
      <c r="V795" s="38"/>
      <c r="W795" s="38"/>
      <c r="X795" s="38"/>
      <c r="Y795" s="38"/>
      <c r="Z795" s="38"/>
      <c r="AA795" s="38"/>
      <c r="AB795" s="38"/>
      <c r="AC795" s="38"/>
      <c r="AD795" s="38"/>
      <c r="AE795" s="38"/>
      <c r="AT795" s="17" t="s">
        <v>165</v>
      </c>
      <c r="AU795" s="17" t="s">
        <v>82</v>
      </c>
    </row>
    <row r="796" spans="1:47" s="2" customFormat="1" ht="12">
      <c r="A796" s="38"/>
      <c r="B796" s="39"/>
      <c r="C796" s="40"/>
      <c r="D796" s="232" t="s">
        <v>216</v>
      </c>
      <c r="E796" s="40"/>
      <c r="F796" s="258" t="s">
        <v>1124</v>
      </c>
      <c r="G796" s="40"/>
      <c r="H796" s="40"/>
      <c r="I796" s="136"/>
      <c r="J796" s="40"/>
      <c r="K796" s="40"/>
      <c r="L796" s="44"/>
      <c r="M796" s="234"/>
      <c r="N796" s="235"/>
      <c r="O796" s="84"/>
      <c r="P796" s="84"/>
      <c r="Q796" s="84"/>
      <c r="R796" s="84"/>
      <c r="S796" s="84"/>
      <c r="T796" s="85"/>
      <c r="U796" s="38"/>
      <c r="V796" s="38"/>
      <c r="W796" s="38"/>
      <c r="X796" s="38"/>
      <c r="Y796" s="38"/>
      <c r="Z796" s="38"/>
      <c r="AA796" s="38"/>
      <c r="AB796" s="38"/>
      <c r="AC796" s="38"/>
      <c r="AD796" s="38"/>
      <c r="AE796" s="38"/>
      <c r="AT796" s="17" t="s">
        <v>216</v>
      </c>
      <c r="AU796" s="17" t="s">
        <v>82</v>
      </c>
    </row>
    <row r="797" spans="1:51" s="13" customFormat="1" ht="12">
      <c r="A797" s="13"/>
      <c r="B797" s="236"/>
      <c r="C797" s="237"/>
      <c r="D797" s="232" t="s">
        <v>166</v>
      </c>
      <c r="E797" s="238" t="s">
        <v>19</v>
      </c>
      <c r="F797" s="239" t="s">
        <v>2206</v>
      </c>
      <c r="G797" s="237"/>
      <c r="H797" s="240">
        <v>17.6</v>
      </c>
      <c r="I797" s="241"/>
      <c r="J797" s="237"/>
      <c r="K797" s="237"/>
      <c r="L797" s="242"/>
      <c r="M797" s="243"/>
      <c r="N797" s="244"/>
      <c r="O797" s="244"/>
      <c r="P797" s="244"/>
      <c r="Q797" s="244"/>
      <c r="R797" s="244"/>
      <c r="S797" s="244"/>
      <c r="T797" s="245"/>
      <c r="U797" s="13"/>
      <c r="V797" s="13"/>
      <c r="W797" s="13"/>
      <c r="X797" s="13"/>
      <c r="Y797" s="13"/>
      <c r="Z797" s="13"/>
      <c r="AA797" s="13"/>
      <c r="AB797" s="13"/>
      <c r="AC797" s="13"/>
      <c r="AD797" s="13"/>
      <c r="AE797" s="13"/>
      <c r="AT797" s="246" t="s">
        <v>166</v>
      </c>
      <c r="AU797" s="246" t="s">
        <v>82</v>
      </c>
      <c r="AV797" s="13" t="s">
        <v>85</v>
      </c>
      <c r="AW797" s="13" t="s">
        <v>34</v>
      </c>
      <c r="AX797" s="13" t="s">
        <v>82</v>
      </c>
      <c r="AY797" s="246" t="s">
        <v>158</v>
      </c>
    </row>
    <row r="798" spans="1:65" s="2" customFormat="1" ht="21.75" customHeight="1">
      <c r="A798" s="38"/>
      <c r="B798" s="39"/>
      <c r="C798" s="259" t="s">
        <v>2207</v>
      </c>
      <c r="D798" s="259" t="s">
        <v>199</v>
      </c>
      <c r="E798" s="260" t="s">
        <v>1794</v>
      </c>
      <c r="F798" s="261" t="s">
        <v>1795</v>
      </c>
      <c r="G798" s="262" t="s">
        <v>1059</v>
      </c>
      <c r="H798" s="263">
        <v>2.464</v>
      </c>
      <c r="I798" s="264"/>
      <c r="J798" s="265">
        <f>ROUND(I798*H798,2)</f>
        <v>0</v>
      </c>
      <c r="K798" s="261" t="s">
        <v>213</v>
      </c>
      <c r="L798" s="266"/>
      <c r="M798" s="267" t="s">
        <v>19</v>
      </c>
      <c r="N798" s="268" t="s">
        <v>45</v>
      </c>
      <c r="O798" s="84"/>
      <c r="P798" s="228">
        <f>O798*H798</f>
        <v>0</v>
      </c>
      <c r="Q798" s="228">
        <v>1</v>
      </c>
      <c r="R798" s="228">
        <f>Q798*H798</f>
        <v>2.464</v>
      </c>
      <c r="S798" s="228">
        <v>0</v>
      </c>
      <c r="T798" s="229">
        <f>S798*H798</f>
        <v>0</v>
      </c>
      <c r="U798" s="38"/>
      <c r="V798" s="38"/>
      <c r="W798" s="38"/>
      <c r="X798" s="38"/>
      <c r="Y798" s="38"/>
      <c r="Z798" s="38"/>
      <c r="AA798" s="38"/>
      <c r="AB798" s="38"/>
      <c r="AC798" s="38"/>
      <c r="AD798" s="38"/>
      <c r="AE798" s="38"/>
      <c r="AR798" s="230" t="s">
        <v>255</v>
      </c>
      <c r="AT798" s="230" t="s">
        <v>199</v>
      </c>
      <c r="AU798" s="230" t="s">
        <v>82</v>
      </c>
      <c r="AY798" s="17" t="s">
        <v>158</v>
      </c>
      <c r="BE798" s="231">
        <f>IF(N798="základní",J798,0)</f>
        <v>0</v>
      </c>
      <c r="BF798" s="231">
        <f>IF(N798="snížená",J798,0)</f>
        <v>0</v>
      </c>
      <c r="BG798" s="231">
        <f>IF(N798="zákl. přenesená",J798,0)</f>
        <v>0</v>
      </c>
      <c r="BH798" s="231">
        <f>IF(N798="sníž. přenesená",J798,0)</f>
        <v>0</v>
      </c>
      <c r="BI798" s="231">
        <f>IF(N798="nulová",J798,0)</f>
        <v>0</v>
      </c>
      <c r="BJ798" s="17" t="s">
        <v>82</v>
      </c>
      <c r="BK798" s="231">
        <f>ROUND(I798*H798,2)</f>
        <v>0</v>
      </c>
      <c r="BL798" s="17" t="s">
        <v>255</v>
      </c>
      <c r="BM798" s="230" t="s">
        <v>2208</v>
      </c>
    </row>
    <row r="799" spans="1:47" s="2" customFormat="1" ht="12">
      <c r="A799" s="38"/>
      <c r="B799" s="39"/>
      <c r="C799" s="40"/>
      <c r="D799" s="232" t="s">
        <v>165</v>
      </c>
      <c r="E799" s="40"/>
      <c r="F799" s="233" t="s">
        <v>1795</v>
      </c>
      <c r="G799" s="40"/>
      <c r="H799" s="40"/>
      <c r="I799" s="136"/>
      <c r="J799" s="40"/>
      <c r="K799" s="40"/>
      <c r="L799" s="44"/>
      <c r="M799" s="234"/>
      <c r="N799" s="235"/>
      <c r="O799" s="84"/>
      <c r="P799" s="84"/>
      <c r="Q799" s="84"/>
      <c r="R799" s="84"/>
      <c r="S799" s="84"/>
      <c r="T799" s="85"/>
      <c r="U799" s="38"/>
      <c r="V799" s="38"/>
      <c r="W799" s="38"/>
      <c r="X799" s="38"/>
      <c r="Y799" s="38"/>
      <c r="Z799" s="38"/>
      <c r="AA799" s="38"/>
      <c r="AB799" s="38"/>
      <c r="AC799" s="38"/>
      <c r="AD799" s="38"/>
      <c r="AE799" s="38"/>
      <c r="AT799" s="17" t="s">
        <v>165</v>
      </c>
      <c r="AU799" s="17" t="s">
        <v>82</v>
      </c>
    </row>
    <row r="800" spans="1:51" s="13" customFormat="1" ht="12">
      <c r="A800" s="13"/>
      <c r="B800" s="236"/>
      <c r="C800" s="237"/>
      <c r="D800" s="232" t="s">
        <v>166</v>
      </c>
      <c r="E800" s="238" t="s">
        <v>19</v>
      </c>
      <c r="F800" s="239" t="s">
        <v>2209</v>
      </c>
      <c r="G800" s="237"/>
      <c r="H800" s="240">
        <v>2.464</v>
      </c>
      <c r="I800" s="241"/>
      <c r="J800" s="237"/>
      <c r="K800" s="237"/>
      <c r="L800" s="242"/>
      <c r="M800" s="243"/>
      <c r="N800" s="244"/>
      <c r="O800" s="244"/>
      <c r="P800" s="244"/>
      <c r="Q800" s="244"/>
      <c r="R800" s="244"/>
      <c r="S800" s="244"/>
      <c r="T800" s="245"/>
      <c r="U800" s="13"/>
      <c r="V800" s="13"/>
      <c r="W800" s="13"/>
      <c r="X800" s="13"/>
      <c r="Y800" s="13"/>
      <c r="Z800" s="13"/>
      <c r="AA800" s="13"/>
      <c r="AB800" s="13"/>
      <c r="AC800" s="13"/>
      <c r="AD800" s="13"/>
      <c r="AE800" s="13"/>
      <c r="AT800" s="246" t="s">
        <v>166</v>
      </c>
      <c r="AU800" s="246" t="s">
        <v>82</v>
      </c>
      <c r="AV800" s="13" t="s">
        <v>85</v>
      </c>
      <c r="AW800" s="13" t="s">
        <v>34</v>
      </c>
      <c r="AX800" s="13" t="s">
        <v>82</v>
      </c>
      <c r="AY800" s="246" t="s">
        <v>158</v>
      </c>
    </row>
    <row r="801" spans="1:65" s="2" customFormat="1" ht="21.75" customHeight="1">
      <c r="A801" s="38"/>
      <c r="B801" s="39"/>
      <c r="C801" s="219" t="s">
        <v>2210</v>
      </c>
      <c r="D801" s="219" t="s">
        <v>159</v>
      </c>
      <c r="E801" s="220" t="s">
        <v>1798</v>
      </c>
      <c r="F801" s="221" t="s">
        <v>1790</v>
      </c>
      <c r="G801" s="222" t="s">
        <v>194</v>
      </c>
      <c r="H801" s="223">
        <v>35.2</v>
      </c>
      <c r="I801" s="224"/>
      <c r="J801" s="225">
        <f>ROUND(I801*H801,2)</f>
        <v>0</v>
      </c>
      <c r="K801" s="221" t="s">
        <v>19</v>
      </c>
      <c r="L801" s="44"/>
      <c r="M801" s="226" t="s">
        <v>19</v>
      </c>
      <c r="N801" s="227" t="s">
        <v>45</v>
      </c>
      <c r="O801" s="84"/>
      <c r="P801" s="228">
        <f>O801*H801</f>
        <v>0</v>
      </c>
      <c r="Q801" s="228">
        <v>0.15192</v>
      </c>
      <c r="R801" s="228">
        <f>Q801*H801</f>
        <v>5.347584</v>
      </c>
      <c r="S801" s="228">
        <v>0</v>
      </c>
      <c r="T801" s="229">
        <f>S801*H801</f>
        <v>0</v>
      </c>
      <c r="U801" s="38"/>
      <c r="V801" s="38"/>
      <c r="W801" s="38"/>
      <c r="X801" s="38"/>
      <c r="Y801" s="38"/>
      <c r="Z801" s="38"/>
      <c r="AA801" s="38"/>
      <c r="AB801" s="38"/>
      <c r="AC801" s="38"/>
      <c r="AD801" s="38"/>
      <c r="AE801" s="38"/>
      <c r="AR801" s="230" t="s">
        <v>236</v>
      </c>
      <c r="AT801" s="230" t="s">
        <v>159</v>
      </c>
      <c r="AU801" s="230" t="s">
        <v>82</v>
      </c>
      <c r="AY801" s="17" t="s">
        <v>158</v>
      </c>
      <c r="BE801" s="231">
        <f>IF(N801="základní",J801,0)</f>
        <v>0</v>
      </c>
      <c r="BF801" s="231">
        <f>IF(N801="snížená",J801,0)</f>
        <v>0</v>
      </c>
      <c r="BG801" s="231">
        <f>IF(N801="zákl. přenesená",J801,0)</f>
        <v>0</v>
      </c>
      <c r="BH801" s="231">
        <f>IF(N801="sníž. přenesená",J801,0)</f>
        <v>0</v>
      </c>
      <c r="BI801" s="231">
        <f>IF(N801="nulová",J801,0)</f>
        <v>0</v>
      </c>
      <c r="BJ801" s="17" t="s">
        <v>82</v>
      </c>
      <c r="BK801" s="231">
        <f>ROUND(I801*H801,2)</f>
        <v>0</v>
      </c>
      <c r="BL801" s="17" t="s">
        <v>236</v>
      </c>
      <c r="BM801" s="230" t="s">
        <v>2211</v>
      </c>
    </row>
    <row r="802" spans="1:47" s="2" customFormat="1" ht="12">
      <c r="A802" s="38"/>
      <c r="B802" s="39"/>
      <c r="C802" s="40"/>
      <c r="D802" s="232" t="s">
        <v>165</v>
      </c>
      <c r="E802" s="40"/>
      <c r="F802" s="233" t="s">
        <v>1800</v>
      </c>
      <c r="G802" s="40"/>
      <c r="H802" s="40"/>
      <c r="I802" s="136"/>
      <c r="J802" s="40"/>
      <c r="K802" s="40"/>
      <c r="L802" s="44"/>
      <c r="M802" s="234"/>
      <c r="N802" s="235"/>
      <c r="O802" s="84"/>
      <c r="P802" s="84"/>
      <c r="Q802" s="84"/>
      <c r="R802" s="84"/>
      <c r="S802" s="84"/>
      <c r="T802" s="85"/>
      <c r="U802" s="38"/>
      <c r="V802" s="38"/>
      <c r="W802" s="38"/>
      <c r="X802" s="38"/>
      <c r="Y802" s="38"/>
      <c r="Z802" s="38"/>
      <c r="AA802" s="38"/>
      <c r="AB802" s="38"/>
      <c r="AC802" s="38"/>
      <c r="AD802" s="38"/>
      <c r="AE802" s="38"/>
      <c r="AT802" s="17" t="s">
        <v>165</v>
      </c>
      <c r="AU802" s="17" t="s">
        <v>82</v>
      </c>
    </row>
    <row r="803" spans="1:47" s="2" customFormat="1" ht="12">
      <c r="A803" s="38"/>
      <c r="B803" s="39"/>
      <c r="C803" s="40"/>
      <c r="D803" s="232" t="s">
        <v>216</v>
      </c>
      <c r="E803" s="40"/>
      <c r="F803" s="258" t="s">
        <v>1124</v>
      </c>
      <c r="G803" s="40"/>
      <c r="H803" s="40"/>
      <c r="I803" s="136"/>
      <c r="J803" s="40"/>
      <c r="K803" s="40"/>
      <c r="L803" s="44"/>
      <c r="M803" s="234"/>
      <c r="N803" s="235"/>
      <c r="O803" s="84"/>
      <c r="P803" s="84"/>
      <c r="Q803" s="84"/>
      <c r="R803" s="84"/>
      <c r="S803" s="84"/>
      <c r="T803" s="85"/>
      <c r="U803" s="38"/>
      <c r="V803" s="38"/>
      <c r="W803" s="38"/>
      <c r="X803" s="38"/>
      <c r="Y803" s="38"/>
      <c r="Z803" s="38"/>
      <c r="AA803" s="38"/>
      <c r="AB803" s="38"/>
      <c r="AC803" s="38"/>
      <c r="AD803" s="38"/>
      <c r="AE803" s="38"/>
      <c r="AT803" s="17" t="s">
        <v>216</v>
      </c>
      <c r="AU803" s="17" t="s">
        <v>82</v>
      </c>
    </row>
    <row r="804" spans="1:51" s="13" customFormat="1" ht="12">
      <c r="A804" s="13"/>
      <c r="B804" s="236"/>
      <c r="C804" s="237"/>
      <c r="D804" s="232" t="s">
        <v>166</v>
      </c>
      <c r="E804" s="238" t="s">
        <v>19</v>
      </c>
      <c r="F804" s="239" t="s">
        <v>2212</v>
      </c>
      <c r="G804" s="237"/>
      <c r="H804" s="240">
        <v>35.2</v>
      </c>
      <c r="I804" s="241"/>
      <c r="J804" s="237"/>
      <c r="K804" s="237"/>
      <c r="L804" s="242"/>
      <c r="M804" s="243"/>
      <c r="N804" s="244"/>
      <c r="O804" s="244"/>
      <c r="P804" s="244"/>
      <c r="Q804" s="244"/>
      <c r="R804" s="244"/>
      <c r="S804" s="244"/>
      <c r="T804" s="245"/>
      <c r="U804" s="13"/>
      <c r="V804" s="13"/>
      <c r="W804" s="13"/>
      <c r="X804" s="13"/>
      <c r="Y804" s="13"/>
      <c r="Z804" s="13"/>
      <c r="AA804" s="13"/>
      <c r="AB804" s="13"/>
      <c r="AC804" s="13"/>
      <c r="AD804" s="13"/>
      <c r="AE804" s="13"/>
      <c r="AT804" s="246" t="s">
        <v>166</v>
      </c>
      <c r="AU804" s="246" t="s">
        <v>82</v>
      </c>
      <c r="AV804" s="13" t="s">
        <v>85</v>
      </c>
      <c r="AW804" s="13" t="s">
        <v>34</v>
      </c>
      <c r="AX804" s="13" t="s">
        <v>82</v>
      </c>
      <c r="AY804" s="246" t="s">
        <v>158</v>
      </c>
    </row>
    <row r="805" spans="1:65" s="2" customFormat="1" ht="21.75" customHeight="1">
      <c r="A805" s="38"/>
      <c r="B805" s="39"/>
      <c r="C805" s="259" t="s">
        <v>2213</v>
      </c>
      <c r="D805" s="259" t="s">
        <v>199</v>
      </c>
      <c r="E805" s="260" t="s">
        <v>1802</v>
      </c>
      <c r="F805" s="261" t="s">
        <v>1803</v>
      </c>
      <c r="G805" s="262" t="s">
        <v>1059</v>
      </c>
      <c r="H805" s="263">
        <v>3.942</v>
      </c>
      <c r="I805" s="264"/>
      <c r="J805" s="265">
        <f>ROUND(I805*H805,2)</f>
        <v>0</v>
      </c>
      <c r="K805" s="261" t="s">
        <v>213</v>
      </c>
      <c r="L805" s="266"/>
      <c r="M805" s="267" t="s">
        <v>19</v>
      </c>
      <c r="N805" s="268" t="s">
        <v>45</v>
      </c>
      <c r="O805" s="84"/>
      <c r="P805" s="228">
        <f>O805*H805</f>
        <v>0</v>
      </c>
      <c r="Q805" s="228">
        <v>1</v>
      </c>
      <c r="R805" s="228">
        <f>Q805*H805</f>
        <v>3.942</v>
      </c>
      <c r="S805" s="228">
        <v>0</v>
      </c>
      <c r="T805" s="229">
        <f>S805*H805</f>
        <v>0</v>
      </c>
      <c r="U805" s="38"/>
      <c r="V805" s="38"/>
      <c r="W805" s="38"/>
      <c r="X805" s="38"/>
      <c r="Y805" s="38"/>
      <c r="Z805" s="38"/>
      <c r="AA805" s="38"/>
      <c r="AB805" s="38"/>
      <c r="AC805" s="38"/>
      <c r="AD805" s="38"/>
      <c r="AE805" s="38"/>
      <c r="AR805" s="230" t="s">
        <v>255</v>
      </c>
      <c r="AT805" s="230" t="s">
        <v>199</v>
      </c>
      <c r="AU805" s="230" t="s">
        <v>82</v>
      </c>
      <c r="AY805" s="17" t="s">
        <v>158</v>
      </c>
      <c r="BE805" s="231">
        <f>IF(N805="základní",J805,0)</f>
        <v>0</v>
      </c>
      <c r="BF805" s="231">
        <f>IF(N805="snížená",J805,0)</f>
        <v>0</v>
      </c>
      <c r="BG805" s="231">
        <f>IF(N805="zákl. přenesená",J805,0)</f>
        <v>0</v>
      </c>
      <c r="BH805" s="231">
        <f>IF(N805="sníž. přenesená",J805,0)</f>
        <v>0</v>
      </c>
      <c r="BI805" s="231">
        <f>IF(N805="nulová",J805,0)</f>
        <v>0</v>
      </c>
      <c r="BJ805" s="17" t="s">
        <v>82</v>
      </c>
      <c r="BK805" s="231">
        <f>ROUND(I805*H805,2)</f>
        <v>0</v>
      </c>
      <c r="BL805" s="17" t="s">
        <v>255</v>
      </c>
      <c r="BM805" s="230" t="s">
        <v>2214</v>
      </c>
    </row>
    <row r="806" spans="1:47" s="2" customFormat="1" ht="12">
      <c r="A806" s="38"/>
      <c r="B806" s="39"/>
      <c r="C806" s="40"/>
      <c r="D806" s="232" t="s">
        <v>165</v>
      </c>
      <c r="E806" s="40"/>
      <c r="F806" s="233" t="s">
        <v>1803</v>
      </c>
      <c r="G806" s="40"/>
      <c r="H806" s="40"/>
      <c r="I806" s="136"/>
      <c r="J806" s="40"/>
      <c r="K806" s="40"/>
      <c r="L806" s="44"/>
      <c r="M806" s="234"/>
      <c r="N806" s="235"/>
      <c r="O806" s="84"/>
      <c r="P806" s="84"/>
      <c r="Q806" s="84"/>
      <c r="R806" s="84"/>
      <c r="S806" s="84"/>
      <c r="T806" s="85"/>
      <c r="U806" s="38"/>
      <c r="V806" s="38"/>
      <c r="W806" s="38"/>
      <c r="X806" s="38"/>
      <c r="Y806" s="38"/>
      <c r="Z806" s="38"/>
      <c r="AA806" s="38"/>
      <c r="AB806" s="38"/>
      <c r="AC806" s="38"/>
      <c r="AD806" s="38"/>
      <c r="AE806" s="38"/>
      <c r="AT806" s="17" t="s">
        <v>165</v>
      </c>
      <c r="AU806" s="17" t="s">
        <v>82</v>
      </c>
    </row>
    <row r="807" spans="1:51" s="13" customFormat="1" ht="12">
      <c r="A807" s="13"/>
      <c r="B807" s="236"/>
      <c r="C807" s="237"/>
      <c r="D807" s="232" t="s">
        <v>166</v>
      </c>
      <c r="E807" s="238" t="s">
        <v>19</v>
      </c>
      <c r="F807" s="239" t="s">
        <v>2215</v>
      </c>
      <c r="G807" s="237"/>
      <c r="H807" s="240">
        <v>3.942</v>
      </c>
      <c r="I807" s="241"/>
      <c r="J807" s="237"/>
      <c r="K807" s="237"/>
      <c r="L807" s="242"/>
      <c r="M807" s="243"/>
      <c r="N807" s="244"/>
      <c r="O807" s="244"/>
      <c r="P807" s="244"/>
      <c r="Q807" s="244"/>
      <c r="R807" s="244"/>
      <c r="S807" s="244"/>
      <c r="T807" s="245"/>
      <c r="U807" s="13"/>
      <c r="V807" s="13"/>
      <c r="W807" s="13"/>
      <c r="X807" s="13"/>
      <c r="Y807" s="13"/>
      <c r="Z807" s="13"/>
      <c r="AA807" s="13"/>
      <c r="AB807" s="13"/>
      <c r="AC807" s="13"/>
      <c r="AD807" s="13"/>
      <c r="AE807" s="13"/>
      <c r="AT807" s="246" t="s">
        <v>166</v>
      </c>
      <c r="AU807" s="246" t="s">
        <v>82</v>
      </c>
      <c r="AV807" s="13" t="s">
        <v>85</v>
      </c>
      <c r="AW807" s="13" t="s">
        <v>34</v>
      </c>
      <c r="AX807" s="13" t="s">
        <v>82</v>
      </c>
      <c r="AY807" s="246" t="s">
        <v>158</v>
      </c>
    </row>
    <row r="808" spans="1:65" s="2" customFormat="1" ht="16.5" customHeight="1">
      <c r="A808" s="38"/>
      <c r="B808" s="39"/>
      <c r="C808" s="259" t="s">
        <v>2216</v>
      </c>
      <c r="D808" s="259" t="s">
        <v>199</v>
      </c>
      <c r="E808" s="260" t="s">
        <v>1806</v>
      </c>
      <c r="F808" s="261" t="s">
        <v>1807</v>
      </c>
      <c r="G808" s="262" t="s">
        <v>531</v>
      </c>
      <c r="H808" s="263">
        <v>40</v>
      </c>
      <c r="I808" s="264"/>
      <c r="J808" s="265">
        <f>ROUND(I808*H808,2)</f>
        <v>0</v>
      </c>
      <c r="K808" s="261" t="s">
        <v>213</v>
      </c>
      <c r="L808" s="266"/>
      <c r="M808" s="267" t="s">
        <v>19</v>
      </c>
      <c r="N808" s="268" t="s">
        <v>45</v>
      </c>
      <c r="O808" s="84"/>
      <c r="P808" s="228">
        <f>O808*H808</f>
        <v>0</v>
      </c>
      <c r="Q808" s="228">
        <v>0.001</v>
      </c>
      <c r="R808" s="228">
        <f>Q808*H808</f>
        <v>0.04</v>
      </c>
      <c r="S808" s="228">
        <v>0</v>
      </c>
      <c r="T808" s="229">
        <f>S808*H808</f>
        <v>0</v>
      </c>
      <c r="U808" s="38"/>
      <c r="V808" s="38"/>
      <c r="W808" s="38"/>
      <c r="X808" s="38"/>
      <c r="Y808" s="38"/>
      <c r="Z808" s="38"/>
      <c r="AA808" s="38"/>
      <c r="AB808" s="38"/>
      <c r="AC808" s="38"/>
      <c r="AD808" s="38"/>
      <c r="AE808" s="38"/>
      <c r="AR808" s="230" t="s">
        <v>255</v>
      </c>
      <c r="AT808" s="230" t="s">
        <v>199</v>
      </c>
      <c r="AU808" s="230" t="s">
        <v>82</v>
      </c>
      <c r="AY808" s="17" t="s">
        <v>158</v>
      </c>
      <c r="BE808" s="231">
        <f>IF(N808="základní",J808,0)</f>
        <v>0</v>
      </c>
      <c r="BF808" s="231">
        <f>IF(N808="snížená",J808,0)</f>
        <v>0</v>
      </c>
      <c r="BG808" s="231">
        <f>IF(N808="zákl. přenesená",J808,0)</f>
        <v>0</v>
      </c>
      <c r="BH808" s="231">
        <f>IF(N808="sníž. přenesená",J808,0)</f>
        <v>0</v>
      </c>
      <c r="BI808" s="231">
        <f>IF(N808="nulová",J808,0)</f>
        <v>0</v>
      </c>
      <c r="BJ808" s="17" t="s">
        <v>82</v>
      </c>
      <c r="BK808" s="231">
        <f>ROUND(I808*H808,2)</f>
        <v>0</v>
      </c>
      <c r="BL808" s="17" t="s">
        <v>255</v>
      </c>
      <c r="BM808" s="230" t="s">
        <v>2217</v>
      </c>
    </row>
    <row r="809" spans="1:47" s="2" customFormat="1" ht="12">
      <c r="A809" s="38"/>
      <c r="B809" s="39"/>
      <c r="C809" s="40"/>
      <c r="D809" s="232" t="s">
        <v>165</v>
      </c>
      <c r="E809" s="40"/>
      <c r="F809" s="233" t="s">
        <v>1807</v>
      </c>
      <c r="G809" s="40"/>
      <c r="H809" s="40"/>
      <c r="I809" s="136"/>
      <c r="J809" s="40"/>
      <c r="K809" s="40"/>
      <c r="L809" s="44"/>
      <c r="M809" s="234"/>
      <c r="N809" s="235"/>
      <c r="O809" s="84"/>
      <c r="P809" s="84"/>
      <c r="Q809" s="84"/>
      <c r="R809" s="84"/>
      <c r="S809" s="84"/>
      <c r="T809" s="85"/>
      <c r="U809" s="38"/>
      <c r="V809" s="38"/>
      <c r="W809" s="38"/>
      <c r="X809" s="38"/>
      <c r="Y809" s="38"/>
      <c r="Z809" s="38"/>
      <c r="AA809" s="38"/>
      <c r="AB809" s="38"/>
      <c r="AC809" s="38"/>
      <c r="AD809" s="38"/>
      <c r="AE809" s="38"/>
      <c r="AT809" s="17" t="s">
        <v>165</v>
      </c>
      <c r="AU809" s="17" t="s">
        <v>82</v>
      </c>
    </row>
    <row r="810" spans="1:65" s="2" customFormat="1" ht="16.5" customHeight="1">
      <c r="A810" s="38"/>
      <c r="B810" s="39"/>
      <c r="C810" s="259" t="s">
        <v>2218</v>
      </c>
      <c r="D810" s="259" t="s">
        <v>199</v>
      </c>
      <c r="E810" s="260" t="s">
        <v>1810</v>
      </c>
      <c r="F810" s="261" t="s">
        <v>1811</v>
      </c>
      <c r="G810" s="262" t="s">
        <v>1059</v>
      </c>
      <c r="H810" s="263">
        <v>3.942</v>
      </c>
      <c r="I810" s="264"/>
      <c r="J810" s="265">
        <f>ROUND(I810*H810,2)</f>
        <v>0</v>
      </c>
      <c r="K810" s="261" t="s">
        <v>213</v>
      </c>
      <c r="L810" s="266"/>
      <c r="M810" s="267" t="s">
        <v>19</v>
      </c>
      <c r="N810" s="268" t="s">
        <v>45</v>
      </c>
      <c r="O810" s="84"/>
      <c r="P810" s="228">
        <f>O810*H810</f>
        <v>0</v>
      </c>
      <c r="Q810" s="228">
        <v>1</v>
      </c>
      <c r="R810" s="228">
        <f>Q810*H810</f>
        <v>3.942</v>
      </c>
      <c r="S810" s="228">
        <v>0</v>
      </c>
      <c r="T810" s="229">
        <f>S810*H810</f>
        <v>0</v>
      </c>
      <c r="U810" s="38"/>
      <c r="V810" s="38"/>
      <c r="W810" s="38"/>
      <c r="X810" s="38"/>
      <c r="Y810" s="38"/>
      <c r="Z810" s="38"/>
      <c r="AA810" s="38"/>
      <c r="AB810" s="38"/>
      <c r="AC810" s="38"/>
      <c r="AD810" s="38"/>
      <c r="AE810" s="38"/>
      <c r="AR810" s="230" t="s">
        <v>255</v>
      </c>
      <c r="AT810" s="230" t="s">
        <v>199</v>
      </c>
      <c r="AU810" s="230" t="s">
        <v>82</v>
      </c>
      <c r="AY810" s="17" t="s">
        <v>158</v>
      </c>
      <c r="BE810" s="231">
        <f>IF(N810="základní",J810,0)</f>
        <v>0</v>
      </c>
      <c r="BF810" s="231">
        <f>IF(N810="snížená",J810,0)</f>
        <v>0</v>
      </c>
      <c r="BG810" s="231">
        <f>IF(N810="zákl. přenesená",J810,0)</f>
        <v>0</v>
      </c>
      <c r="BH810" s="231">
        <f>IF(N810="sníž. přenesená",J810,0)</f>
        <v>0</v>
      </c>
      <c r="BI810" s="231">
        <f>IF(N810="nulová",J810,0)</f>
        <v>0</v>
      </c>
      <c r="BJ810" s="17" t="s">
        <v>82</v>
      </c>
      <c r="BK810" s="231">
        <f>ROUND(I810*H810,2)</f>
        <v>0</v>
      </c>
      <c r="BL810" s="17" t="s">
        <v>255</v>
      </c>
      <c r="BM810" s="230" t="s">
        <v>2219</v>
      </c>
    </row>
    <row r="811" spans="1:47" s="2" customFormat="1" ht="12">
      <c r="A811" s="38"/>
      <c r="B811" s="39"/>
      <c r="C811" s="40"/>
      <c r="D811" s="232" t="s">
        <v>165</v>
      </c>
      <c r="E811" s="40"/>
      <c r="F811" s="233" t="s">
        <v>1811</v>
      </c>
      <c r="G811" s="40"/>
      <c r="H811" s="40"/>
      <c r="I811" s="136"/>
      <c r="J811" s="40"/>
      <c r="K811" s="40"/>
      <c r="L811" s="44"/>
      <c r="M811" s="234"/>
      <c r="N811" s="235"/>
      <c r="O811" s="84"/>
      <c r="P811" s="84"/>
      <c r="Q811" s="84"/>
      <c r="R811" s="84"/>
      <c r="S811" s="84"/>
      <c r="T811" s="85"/>
      <c r="U811" s="38"/>
      <c r="V811" s="38"/>
      <c r="W811" s="38"/>
      <c r="X811" s="38"/>
      <c r="Y811" s="38"/>
      <c r="Z811" s="38"/>
      <c r="AA811" s="38"/>
      <c r="AB811" s="38"/>
      <c r="AC811" s="38"/>
      <c r="AD811" s="38"/>
      <c r="AE811" s="38"/>
      <c r="AT811" s="17" t="s">
        <v>165</v>
      </c>
      <c r="AU811" s="17" t="s">
        <v>82</v>
      </c>
    </row>
    <row r="812" spans="1:51" s="13" customFormat="1" ht="12">
      <c r="A812" s="13"/>
      <c r="B812" s="236"/>
      <c r="C812" s="237"/>
      <c r="D812" s="232" t="s">
        <v>166</v>
      </c>
      <c r="E812" s="238" t="s">
        <v>19</v>
      </c>
      <c r="F812" s="239" t="s">
        <v>2215</v>
      </c>
      <c r="G812" s="237"/>
      <c r="H812" s="240">
        <v>3.942</v>
      </c>
      <c r="I812" s="241"/>
      <c r="J812" s="237"/>
      <c r="K812" s="237"/>
      <c r="L812" s="242"/>
      <c r="M812" s="243"/>
      <c r="N812" s="244"/>
      <c r="O812" s="244"/>
      <c r="P812" s="244"/>
      <c r="Q812" s="244"/>
      <c r="R812" s="244"/>
      <c r="S812" s="244"/>
      <c r="T812" s="245"/>
      <c r="U812" s="13"/>
      <c r="V812" s="13"/>
      <c r="W812" s="13"/>
      <c r="X812" s="13"/>
      <c r="Y812" s="13"/>
      <c r="Z812" s="13"/>
      <c r="AA812" s="13"/>
      <c r="AB812" s="13"/>
      <c r="AC812" s="13"/>
      <c r="AD812" s="13"/>
      <c r="AE812" s="13"/>
      <c r="AT812" s="246" t="s">
        <v>166</v>
      </c>
      <c r="AU812" s="246" t="s">
        <v>82</v>
      </c>
      <c r="AV812" s="13" t="s">
        <v>85</v>
      </c>
      <c r="AW812" s="13" t="s">
        <v>34</v>
      </c>
      <c r="AX812" s="13" t="s">
        <v>82</v>
      </c>
      <c r="AY812" s="246" t="s">
        <v>158</v>
      </c>
    </row>
    <row r="813" spans="1:65" s="2" customFormat="1" ht="21.75" customHeight="1">
      <c r="A813" s="38"/>
      <c r="B813" s="39"/>
      <c r="C813" s="219" t="s">
        <v>2220</v>
      </c>
      <c r="D813" s="219" t="s">
        <v>159</v>
      </c>
      <c r="E813" s="220" t="s">
        <v>1813</v>
      </c>
      <c r="F813" s="221" t="s">
        <v>1814</v>
      </c>
      <c r="G813" s="222" t="s">
        <v>162</v>
      </c>
      <c r="H813" s="223">
        <v>44</v>
      </c>
      <c r="I813" s="224"/>
      <c r="J813" s="225">
        <f>ROUND(I813*H813,2)</f>
        <v>0</v>
      </c>
      <c r="K813" s="221" t="s">
        <v>19</v>
      </c>
      <c r="L813" s="44"/>
      <c r="M813" s="226" t="s">
        <v>19</v>
      </c>
      <c r="N813" s="227" t="s">
        <v>45</v>
      </c>
      <c r="O813" s="84"/>
      <c r="P813" s="228">
        <f>O813*H813</f>
        <v>0</v>
      </c>
      <c r="Q813" s="228">
        <v>0</v>
      </c>
      <c r="R813" s="228">
        <f>Q813*H813</f>
        <v>0</v>
      </c>
      <c r="S813" s="228">
        <v>0</v>
      </c>
      <c r="T813" s="229">
        <f>S813*H813</f>
        <v>0</v>
      </c>
      <c r="U813" s="38"/>
      <c r="V813" s="38"/>
      <c r="W813" s="38"/>
      <c r="X813" s="38"/>
      <c r="Y813" s="38"/>
      <c r="Z813" s="38"/>
      <c r="AA813" s="38"/>
      <c r="AB813" s="38"/>
      <c r="AC813" s="38"/>
      <c r="AD813" s="38"/>
      <c r="AE813" s="38"/>
      <c r="AR813" s="230" t="s">
        <v>236</v>
      </c>
      <c r="AT813" s="230" t="s">
        <v>159</v>
      </c>
      <c r="AU813" s="230" t="s">
        <v>82</v>
      </c>
      <c r="AY813" s="17" t="s">
        <v>158</v>
      </c>
      <c r="BE813" s="231">
        <f>IF(N813="základní",J813,0)</f>
        <v>0</v>
      </c>
      <c r="BF813" s="231">
        <f>IF(N813="snížená",J813,0)</f>
        <v>0</v>
      </c>
      <c r="BG813" s="231">
        <f>IF(N813="zákl. přenesená",J813,0)</f>
        <v>0</v>
      </c>
      <c r="BH813" s="231">
        <f>IF(N813="sníž. přenesená",J813,0)</f>
        <v>0</v>
      </c>
      <c r="BI813" s="231">
        <f>IF(N813="nulová",J813,0)</f>
        <v>0</v>
      </c>
      <c r="BJ813" s="17" t="s">
        <v>82</v>
      </c>
      <c r="BK813" s="231">
        <f>ROUND(I813*H813,2)</f>
        <v>0</v>
      </c>
      <c r="BL813" s="17" t="s">
        <v>236</v>
      </c>
      <c r="BM813" s="230" t="s">
        <v>2221</v>
      </c>
    </row>
    <row r="814" spans="1:47" s="2" customFormat="1" ht="12">
      <c r="A814" s="38"/>
      <c r="B814" s="39"/>
      <c r="C814" s="40"/>
      <c r="D814" s="232" t="s">
        <v>165</v>
      </c>
      <c r="E814" s="40"/>
      <c r="F814" s="233" t="s">
        <v>1814</v>
      </c>
      <c r="G814" s="40"/>
      <c r="H814" s="40"/>
      <c r="I814" s="136"/>
      <c r="J814" s="40"/>
      <c r="K814" s="40"/>
      <c r="L814" s="44"/>
      <c r="M814" s="234"/>
      <c r="N814" s="235"/>
      <c r="O814" s="84"/>
      <c r="P814" s="84"/>
      <c r="Q814" s="84"/>
      <c r="R814" s="84"/>
      <c r="S814" s="84"/>
      <c r="T814" s="85"/>
      <c r="U814" s="38"/>
      <c r="V814" s="38"/>
      <c r="W814" s="38"/>
      <c r="X814" s="38"/>
      <c r="Y814" s="38"/>
      <c r="Z814" s="38"/>
      <c r="AA814" s="38"/>
      <c r="AB814" s="38"/>
      <c r="AC814" s="38"/>
      <c r="AD814" s="38"/>
      <c r="AE814" s="38"/>
      <c r="AT814" s="17" t="s">
        <v>165</v>
      </c>
      <c r="AU814" s="17" t="s">
        <v>82</v>
      </c>
    </row>
    <row r="815" spans="1:47" s="2" customFormat="1" ht="12">
      <c r="A815" s="38"/>
      <c r="B815" s="39"/>
      <c r="C815" s="40"/>
      <c r="D815" s="232" t="s">
        <v>216</v>
      </c>
      <c r="E815" s="40"/>
      <c r="F815" s="258" t="s">
        <v>1118</v>
      </c>
      <c r="G815" s="40"/>
      <c r="H815" s="40"/>
      <c r="I815" s="136"/>
      <c r="J815" s="40"/>
      <c r="K815" s="40"/>
      <c r="L815" s="44"/>
      <c r="M815" s="234"/>
      <c r="N815" s="235"/>
      <c r="O815" s="84"/>
      <c r="P815" s="84"/>
      <c r="Q815" s="84"/>
      <c r="R815" s="84"/>
      <c r="S815" s="84"/>
      <c r="T815" s="85"/>
      <c r="U815" s="38"/>
      <c r="V815" s="38"/>
      <c r="W815" s="38"/>
      <c r="X815" s="38"/>
      <c r="Y815" s="38"/>
      <c r="Z815" s="38"/>
      <c r="AA815" s="38"/>
      <c r="AB815" s="38"/>
      <c r="AC815" s="38"/>
      <c r="AD815" s="38"/>
      <c r="AE815" s="38"/>
      <c r="AT815" s="17" t="s">
        <v>216</v>
      </c>
      <c r="AU815" s="17" t="s">
        <v>82</v>
      </c>
    </row>
    <row r="816" spans="1:51" s="13" customFormat="1" ht="12">
      <c r="A816" s="13"/>
      <c r="B816" s="236"/>
      <c r="C816" s="237"/>
      <c r="D816" s="232" t="s">
        <v>166</v>
      </c>
      <c r="E816" s="238" t="s">
        <v>19</v>
      </c>
      <c r="F816" s="239" t="s">
        <v>2222</v>
      </c>
      <c r="G816" s="237"/>
      <c r="H816" s="240">
        <v>44</v>
      </c>
      <c r="I816" s="241"/>
      <c r="J816" s="237"/>
      <c r="K816" s="237"/>
      <c r="L816" s="242"/>
      <c r="M816" s="243"/>
      <c r="N816" s="244"/>
      <c r="O816" s="244"/>
      <c r="P816" s="244"/>
      <c r="Q816" s="244"/>
      <c r="R816" s="244"/>
      <c r="S816" s="244"/>
      <c r="T816" s="245"/>
      <c r="U816" s="13"/>
      <c r="V816" s="13"/>
      <c r="W816" s="13"/>
      <c r="X816" s="13"/>
      <c r="Y816" s="13"/>
      <c r="Z816" s="13"/>
      <c r="AA816" s="13"/>
      <c r="AB816" s="13"/>
      <c r="AC816" s="13"/>
      <c r="AD816" s="13"/>
      <c r="AE816" s="13"/>
      <c r="AT816" s="246" t="s">
        <v>166</v>
      </c>
      <c r="AU816" s="246" t="s">
        <v>82</v>
      </c>
      <c r="AV816" s="13" t="s">
        <v>85</v>
      </c>
      <c r="AW816" s="13" t="s">
        <v>34</v>
      </c>
      <c r="AX816" s="13" t="s">
        <v>82</v>
      </c>
      <c r="AY816" s="246" t="s">
        <v>158</v>
      </c>
    </row>
    <row r="817" spans="1:63" s="12" customFormat="1" ht="25.9" customHeight="1">
      <c r="A817" s="12"/>
      <c r="B817" s="205"/>
      <c r="C817" s="206"/>
      <c r="D817" s="207" t="s">
        <v>73</v>
      </c>
      <c r="E817" s="208" t="s">
        <v>1262</v>
      </c>
      <c r="F817" s="208" t="s">
        <v>1263</v>
      </c>
      <c r="G817" s="206"/>
      <c r="H817" s="206"/>
      <c r="I817" s="209"/>
      <c r="J817" s="210">
        <f>BK817</f>
        <v>0</v>
      </c>
      <c r="K817" s="206"/>
      <c r="L817" s="211"/>
      <c r="M817" s="212"/>
      <c r="N817" s="213"/>
      <c r="O817" s="213"/>
      <c r="P817" s="214">
        <f>P818</f>
        <v>0</v>
      </c>
      <c r="Q817" s="213"/>
      <c r="R817" s="214">
        <f>R818</f>
        <v>0</v>
      </c>
      <c r="S817" s="213"/>
      <c r="T817" s="215">
        <f>T818</f>
        <v>0</v>
      </c>
      <c r="U817" s="12"/>
      <c r="V817" s="12"/>
      <c r="W817" s="12"/>
      <c r="X817" s="12"/>
      <c r="Y817" s="12"/>
      <c r="Z817" s="12"/>
      <c r="AA817" s="12"/>
      <c r="AB817" s="12"/>
      <c r="AC817" s="12"/>
      <c r="AD817" s="12"/>
      <c r="AE817" s="12"/>
      <c r="AR817" s="216" t="s">
        <v>191</v>
      </c>
      <c r="AT817" s="217" t="s">
        <v>73</v>
      </c>
      <c r="AU817" s="217" t="s">
        <v>74</v>
      </c>
      <c r="AY817" s="216" t="s">
        <v>158</v>
      </c>
      <c r="BK817" s="218">
        <f>BK818</f>
        <v>0</v>
      </c>
    </row>
    <row r="818" spans="1:63" s="12" customFormat="1" ht="22.8" customHeight="1">
      <c r="A818" s="12"/>
      <c r="B818" s="205"/>
      <c r="C818" s="206"/>
      <c r="D818" s="207" t="s">
        <v>73</v>
      </c>
      <c r="E818" s="269" t="s">
        <v>1264</v>
      </c>
      <c r="F818" s="269" t="s">
        <v>1265</v>
      </c>
      <c r="G818" s="206"/>
      <c r="H818" s="206"/>
      <c r="I818" s="209"/>
      <c r="J818" s="270">
        <f>BK818</f>
        <v>0</v>
      </c>
      <c r="K818" s="206"/>
      <c r="L818" s="211"/>
      <c r="M818" s="212"/>
      <c r="N818" s="213"/>
      <c r="O818" s="213"/>
      <c r="P818" s="214">
        <f>SUM(P819:P830)</f>
        <v>0</v>
      </c>
      <c r="Q818" s="213"/>
      <c r="R818" s="214">
        <f>SUM(R819:R830)</f>
        <v>0</v>
      </c>
      <c r="S818" s="213"/>
      <c r="T818" s="215">
        <f>SUM(T819:T830)</f>
        <v>0</v>
      </c>
      <c r="U818" s="12"/>
      <c r="V818" s="12"/>
      <c r="W818" s="12"/>
      <c r="X818" s="12"/>
      <c r="Y818" s="12"/>
      <c r="Z818" s="12"/>
      <c r="AA818" s="12"/>
      <c r="AB818" s="12"/>
      <c r="AC818" s="12"/>
      <c r="AD818" s="12"/>
      <c r="AE818" s="12"/>
      <c r="AR818" s="216" t="s">
        <v>191</v>
      </c>
      <c r="AT818" s="217" t="s">
        <v>73</v>
      </c>
      <c r="AU818" s="217" t="s">
        <v>82</v>
      </c>
      <c r="AY818" s="216" t="s">
        <v>158</v>
      </c>
      <c r="BK818" s="218">
        <f>SUM(BK819:BK830)</f>
        <v>0</v>
      </c>
    </row>
    <row r="819" spans="1:65" s="2" customFormat="1" ht="16.5" customHeight="1">
      <c r="A819" s="38"/>
      <c r="B819" s="39"/>
      <c r="C819" s="219" t="s">
        <v>2223</v>
      </c>
      <c r="D819" s="219" t="s">
        <v>159</v>
      </c>
      <c r="E819" s="220" t="s">
        <v>1267</v>
      </c>
      <c r="F819" s="221" t="s">
        <v>1268</v>
      </c>
      <c r="G819" s="222" t="s">
        <v>1269</v>
      </c>
      <c r="H819" s="223">
        <v>1</v>
      </c>
      <c r="I819" s="224"/>
      <c r="J819" s="225">
        <f>ROUND(I819*H819,2)</f>
        <v>0</v>
      </c>
      <c r="K819" s="221" t="s">
        <v>213</v>
      </c>
      <c r="L819" s="44"/>
      <c r="M819" s="226" t="s">
        <v>19</v>
      </c>
      <c r="N819" s="227" t="s">
        <v>45</v>
      </c>
      <c r="O819" s="84"/>
      <c r="P819" s="228">
        <f>O819*H819</f>
        <v>0</v>
      </c>
      <c r="Q819" s="228">
        <v>0</v>
      </c>
      <c r="R819" s="228">
        <f>Q819*H819</f>
        <v>0</v>
      </c>
      <c r="S819" s="228">
        <v>0</v>
      </c>
      <c r="T819" s="229">
        <f>S819*H819</f>
        <v>0</v>
      </c>
      <c r="U819" s="38"/>
      <c r="V819" s="38"/>
      <c r="W819" s="38"/>
      <c r="X819" s="38"/>
      <c r="Y819" s="38"/>
      <c r="Z819" s="38"/>
      <c r="AA819" s="38"/>
      <c r="AB819" s="38"/>
      <c r="AC819" s="38"/>
      <c r="AD819" s="38"/>
      <c r="AE819" s="38"/>
      <c r="AR819" s="230" t="s">
        <v>1270</v>
      </c>
      <c r="AT819" s="230" t="s">
        <v>159</v>
      </c>
      <c r="AU819" s="230" t="s">
        <v>85</v>
      </c>
      <c r="AY819" s="17" t="s">
        <v>158</v>
      </c>
      <c r="BE819" s="231">
        <f>IF(N819="základní",J819,0)</f>
        <v>0</v>
      </c>
      <c r="BF819" s="231">
        <f>IF(N819="snížená",J819,0)</f>
        <v>0</v>
      </c>
      <c r="BG819" s="231">
        <f>IF(N819="zákl. přenesená",J819,0)</f>
        <v>0</v>
      </c>
      <c r="BH819" s="231">
        <f>IF(N819="sníž. přenesená",J819,0)</f>
        <v>0</v>
      </c>
      <c r="BI819" s="231">
        <f>IF(N819="nulová",J819,0)</f>
        <v>0</v>
      </c>
      <c r="BJ819" s="17" t="s">
        <v>82</v>
      </c>
      <c r="BK819" s="231">
        <f>ROUND(I819*H819,2)</f>
        <v>0</v>
      </c>
      <c r="BL819" s="17" t="s">
        <v>1270</v>
      </c>
      <c r="BM819" s="230" t="s">
        <v>2224</v>
      </c>
    </row>
    <row r="820" spans="1:47" s="2" customFormat="1" ht="12">
      <c r="A820" s="38"/>
      <c r="B820" s="39"/>
      <c r="C820" s="40"/>
      <c r="D820" s="232" t="s">
        <v>165</v>
      </c>
      <c r="E820" s="40"/>
      <c r="F820" s="233" t="s">
        <v>1272</v>
      </c>
      <c r="G820" s="40"/>
      <c r="H820" s="40"/>
      <c r="I820" s="136"/>
      <c r="J820" s="40"/>
      <c r="K820" s="40"/>
      <c r="L820" s="44"/>
      <c r="M820" s="234"/>
      <c r="N820" s="235"/>
      <c r="O820" s="84"/>
      <c r="P820" s="84"/>
      <c r="Q820" s="84"/>
      <c r="R820" s="84"/>
      <c r="S820" s="84"/>
      <c r="T820" s="85"/>
      <c r="U820" s="38"/>
      <c r="V820" s="38"/>
      <c r="W820" s="38"/>
      <c r="X820" s="38"/>
      <c r="Y820" s="38"/>
      <c r="Z820" s="38"/>
      <c r="AA820" s="38"/>
      <c r="AB820" s="38"/>
      <c r="AC820" s="38"/>
      <c r="AD820" s="38"/>
      <c r="AE820" s="38"/>
      <c r="AT820" s="17" t="s">
        <v>165</v>
      </c>
      <c r="AU820" s="17" t="s">
        <v>85</v>
      </c>
    </row>
    <row r="821" spans="1:65" s="2" customFormat="1" ht="16.5" customHeight="1">
      <c r="A821" s="38"/>
      <c r="B821" s="39"/>
      <c r="C821" s="219" t="s">
        <v>2225</v>
      </c>
      <c r="D821" s="219" t="s">
        <v>159</v>
      </c>
      <c r="E821" s="220" t="s">
        <v>1274</v>
      </c>
      <c r="F821" s="221" t="s">
        <v>1275</v>
      </c>
      <c r="G821" s="222" t="s">
        <v>1269</v>
      </c>
      <c r="H821" s="223">
        <v>1</v>
      </c>
      <c r="I821" s="224"/>
      <c r="J821" s="225">
        <f>ROUND(I821*H821,2)</f>
        <v>0</v>
      </c>
      <c r="K821" s="221" t="s">
        <v>213</v>
      </c>
      <c r="L821" s="44"/>
      <c r="M821" s="226" t="s">
        <v>19</v>
      </c>
      <c r="N821" s="227" t="s">
        <v>45</v>
      </c>
      <c r="O821" s="84"/>
      <c r="P821" s="228">
        <f>O821*H821</f>
        <v>0</v>
      </c>
      <c r="Q821" s="228">
        <v>0</v>
      </c>
      <c r="R821" s="228">
        <f>Q821*H821</f>
        <v>0</v>
      </c>
      <c r="S821" s="228">
        <v>0</v>
      </c>
      <c r="T821" s="229">
        <f>S821*H821</f>
        <v>0</v>
      </c>
      <c r="U821" s="38"/>
      <c r="V821" s="38"/>
      <c r="W821" s="38"/>
      <c r="X821" s="38"/>
      <c r="Y821" s="38"/>
      <c r="Z821" s="38"/>
      <c r="AA821" s="38"/>
      <c r="AB821" s="38"/>
      <c r="AC821" s="38"/>
      <c r="AD821" s="38"/>
      <c r="AE821" s="38"/>
      <c r="AR821" s="230" t="s">
        <v>1270</v>
      </c>
      <c r="AT821" s="230" t="s">
        <v>159</v>
      </c>
      <c r="AU821" s="230" t="s">
        <v>85</v>
      </c>
      <c r="AY821" s="17" t="s">
        <v>158</v>
      </c>
      <c r="BE821" s="231">
        <f>IF(N821="základní",J821,0)</f>
        <v>0</v>
      </c>
      <c r="BF821" s="231">
        <f>IF(N821="snížená",J821,0)</f>
        <v>0</v>
      </c>
      <c r="BG821" s="231">
        <f>IF(N821="zákl. přenesená",J821,0)</f>
        <v>0</v>
      </c>
      <c r="BH821" s="231">
        <f>IF(N821="sníž. přenesená",J821,0)</f>
        <v>0</v>
      </c>
      <c r="BI821" s="231">
        <f>IF(N821="nulová",J821,0)</f>
        <v>0</v>
      </c>
      <c r="BJ821" s="17" t="s">
        <v>82</v>
      </c>
      <c r="BK821" s="231">
        <f>ROUND(I821*H821,2)</f>
        <v>0</v>
      </c>
      <c r="BL821" s="17" t="s">
        <v>1270</v>
      </c>
      <c r="BM821" s="230" t="s">
        <v>2226</v>
      </c>
    </row>
    <row r="822" spans="1:47" s="2" customFormat="1" ht="12">
      <c r="A822" s="38"/>
      <c r="B822" s="39"/>
      <c r="C822" s="40"/>
      <c r="D822" s="232" t="s">
        <v>165</v>
      </c>
      <c r="E822" s="40"/>
      <c r="F822" s="233" t="s">
        <v>1275</v>
      </c>
      <c r="G822" s="40"/>
      <c r="H822" s="40"/>
      <c r="I822" s="136"/>
      <c r="J822" s="40"/>
      <c r="K822" s="40"/>
      <c r="L822" s="44"/>
      <c r="M822" s="234"/>
      <c r="N822" s="235"/>
      <c r="O822" s="84"/>
      <c r="P822" s="84"/>
      <c r="Q822" s="84"/>
      <c r="R822" s="84"/>
      <c r="S822" s="84"/>
      <c r="T822" s="85"/>
      <c r="U822" s="38"/>
      <c r="V822" s="38"/>
      <c r="W822" s="38"/>
      <c r="X822" s="38"/>
      <c r="Y822" s="38"/>
      <c r="Z822" s="38"/>
      <c r="AA822" s="38"/>
      <c r="AB822" s="38"/>
      <c r="AC822" s="38"/>
      <c r="AD822" s="38"/>
      <c r="AE822" s="38"/>
      <c r="AT822" s="17" t="s">
        <v>165</v>
      </c>
      <c r="AU822" s="17" t="s">
        <v>85</v>
      </c>
    </row>
    <row r="823" spans="1:65" s="2" customFormat="1" ht="16.5" customHeight="1">
      <c r="A823" s="38"/>
      <c r="B823" s="39"/>
      <c r="C823" s="219" t="s">
        <v>2227</v>
      </c>
      <c r="D823" s="219" t="s">
        <v>159</v>
      </c>
      <c r="E823" s="220" t="s">
        <v>1278</v>
      </c>
      <c r="F823" s="221" t="s">
        <v>1279</v>
      </c>
      <c r="G823" s="222" t="s">
        <v>1269</v>
      </c>
      <c r="H823" s="223">
        <v>1</v>
      </c>
      <c r="I823" s="224"/>
      <c r="J823" s="225">
        <f>ROUND(I823*H823,2)</f>
        <v>0</v>
      </c>
      <c r="K823" s="221" t="s">
        <v>213</v>
      </c>
      <c r="L823" s="44"/>
      <c r="M823" s="226" t="s">
        <v>19</v>
      </c>
      <c r="N823" s="227" t="s">
        <v>45</v>
      </c>
      <c r="O823" s="84"/>
      <c r="P823" s="228">
        <f>O823*H823</f>
        <v>0</v>
      </c>
      <c r="Q823" s="228">
        <v>0</v>
      </c>
      <c r="R823" s="228">
        <f>Q823*H823</f>
        <v>0</v>
      </c>
      <c r="S823" s="228">
        <v>0</v>
      </c>
      <c r="T823" s="229">
        <f>S823*H823</f>
        <v>0</v>
      </c>
      <c r="U823" s="38"/>
      <c r="V823" s="38"/>
      <c r="W823" s="38"/>
      <c r="X823" s="38"/>
      <c r="Y823" s="38"/>
      <c r="Z823" s="38"/>
      <c r="AA823" s="38"/>
      <c r="AB823" s="38"/>
      <c r="AC823" s="38"/>
      <c r="AD823" s="38"/>
      <c r="AE823" s="38"/>
      <c r="AR823" s="230" t="s">
        <v>1270</v>
      </c>
      <c r="AT823" s="230" t="s">
        <v>159</v>
      </c>
      <c r="AU823" s="230" t="s">
        <v>85</v>
      </c>
      <c r="AY823" s="17" t="s">
        <v>158</v>
      </c>
      <c r="BE823" s="231">
        <f>IF(N823="základní",J823,0)</f>
        <v>0</v>
      </c>
      <c r="BF823" s="231">
        <f>IF(N823="snížená",J823,0)</f>
        <v>0</v>
      </c>
      <c r="BG823" s="231">
        <f>IF(N823="zákl. přenesená",J823,0)</f>
        <v>0</v>
      </c>
      <c r="BH823" s="231">
        <f>IF(N823="sníž. přenesená",J823,0)</f>
        <v>0</v>
      </c>
      <c r="BI823" s="231">
        <f>IF(N823="nulová",J823,0)</f>
        <v>0</v>
      </c>
      <c r="BJ823" s="17" t="s">
        <v>82</v>
      </c>
      <c r="BK823" s="231">
        <f>ROUND(I823*H823,2)</f>
        <v>0</v>
      </c>
      <c r="BL823" s="17" t="s">
        <v>1270</v>
      </c>
      <c r="BM823" s="230" t="s">
        <v>2228</v>
      </c>
    </row>
    <row r="824" spans="1:47" s="2" customFormat="1" ht="12">
      <c r="A824" s="38"/>
      <c r="B824" s="39"/>
      <c r="C824" s="40"/>
      <c r="D824" s="232" t="s">
        <v>165</v>
      </c>
      <c r="E824" s="40"/>
      <c r="F824" s="233" t="s">
        <v>1279</v>
      </c>
      <c r="G824" s="40"/>
      <c r="H824" s="40"/>
      <c r="I824" s="136"/>
      <c r="J824" s="40"/>
      <c r="K824" s="40"/>
      <c r="L824" s="44"/>
      <c r="M824" s="234"/>
      <c r="N824" s="235"/>
      <c r="O824" s="84"/>
      <c r="P824" s="84"/>
      <c r="Q824" s="84"/>
      <c r="R824" s="84"/>
      <c r="S824" s="84"/>
      <c r="T824" s="85"/>
      <c r="U824" s="38"/>
      <c r="V824" s="38"/>
      <c r="W824" s="38"/>
      <c r="X824" s="38"/>
      <c r="Y824" s="38"/>
      <c r="Z824" s="38"/>
      <c r="AA824" s="38"/>
      <c r="AB824" s="38"/>
      <c r="AC824" s="38"/>
      <c r="AD824" s="38"/>
      <c r="AE824" s="38"/>
      <c r="AT824" s="17" t="s">
        <v>165</v>
      </c>
      <c r="AU824" s="17" t="s">
        <v>85</v>
      </c>
    </row>
    <row r="825" spans="1:65" s="2" customFormat="1" ht="21.75" customHeight="1">
      <c r="A825" s="38"/>
      <c r="B825" s="39"/>
      <c r="C825" s="219" t="s">
        <v>2229</v>
      </c>
      <c r="D825" s="219" t="s">
        <v>159</v>
      </c>
      <c r="E825" s="220" t="s">
        <v>1282</v>
      </c>
      <c r="F825" s="221" t="s">
        <v>1283</v>
      </c>
      <c r="G825" s="222" t="s">
        <v>1269</v>
      </c>
      <c r="H825" s="223">
        <v>1</v>
      </c>
      <c r="I825" s="224"/>
      <c r="J825" s="225">
        <f>ROUND(I825*H825,2)</f>
        <v>0</v>
      </c>
      <c r="K825" s="221" t="s">
        <v>213</v>
      </c>
      <c r="L825" s="44"/>
      <c r="M825" s="226" t="s">
        <v>19</v>
      </c>
      <c r="N825" s="227" t="s">
        <v>45</v>
      </c>
      <c r="O825" s="84"/>
      <c r="P825" s="228">
        <f>O825*H825</f>
        <v>0</v>
      </c>
      <c r="Q825" s="228">
        <v>0</v>
      </c>
      <c r="R825" s="228">
        <f>Q825*H825</f>
        <v>0</v>
      </c>
      <c r="S825" s="228">
        <v>0</v>
      </c>
      <c r="T825" s="229">
        <f>S825*H825</f>
        <v>0</v>
      </c>
      <c r="U825" s="38"/>
      <c r="V825" s="38"/>
      <c r="W825" s="38"/>
      <c r="X825" s="38"/>
      <c r="Y825" s="38"/>
      <c r="Z825" s="38"/>
      <c r="AA825" s="38"/>
      <c r="AB825" s="38"/>
      <c r="AC825" s="38"/>
      <c r="AD825" s="38"/>
      <c r="AE825" s="38"/>
      <c r="AR825" s="230" t="s">
        <v>1270</v>
      </c>
      <c r="AT825" s="230" t="s">
        <v>159</v>
      </c>
      <c r="AU825" s="230" t="s">
        <v>85</v>
      </c>
      <c r="AY825" s="17" t="s">
        <v>158</v>
      </c>
      <c r="BE825" s="231">
        <f>IF(N825="základní",J825,0)</f>
        <v>0</v>
      </c>
      <c r="BF825" s="231">
        <f>IF(N825="snížená",J825,0)</f>
        <v>0</v>
      </c>
      <c r="BG825" s="231">
        <f>IF(N825="zákl. přenesená",J825,0)</f>
        <v>0</v>
      </c>
      <c r="BH825" s="231">
        <f>IF(N825="sníž. přenesená",J825,0)</f>
        <v>0</v>
      </c>
      <c r="BI825" s="231">
        <f>IF(N825="nulová",J825,0)</f>
        <v>0</v>
      </c>
      <c r="BJ825" s="17" t="s">
        <v>82</v>
      </c>
      <c r="BK825" s="231">
        <f>ROUND(I825*H825,2)</f>
        <v>0</v>
      </c>
      <c r="BL825" s="17" t="s">
        <v>1270</v>
      </c>
      <c r="BM825" s="230" t="s">
        <v>2230</v>
      </c>
    </row>
    <row r="826" spans="1:47" s="2" customFormat="1" ht="12">
      <c r="A826" s="38"/>
      <c r="B826" s="39"/>
      <c r="C826" s="40"/>
      <c r="D826" s="232" t="s">
        <v>165</v>
      </c>
      <c r="E826" s="40"/>
      <c r="F826" s="233" t="s">
        <v>1283</v>
      </c>
      <c r="G826" s="40"/>
      <c r="H826" s="40"/>
      <c r="I826" s="136"/>
      <c r="J826" s="40"/>
      <c r="K826" s="40"/>
      <c r="L826" s="44"/>
      <c r="M826" s="234"/>
      <c r="N826" s="235"/>
      <c r="O826" s="84"/>
      <c r="P826" s="84"/>
      <c r="Q826" s="84"/>
      <c r="R826" s="84"/>
      <c r="S826" s="84"/>
      <c r="T826" s="85"/>
      <c r="U826" s="38"/>
      <c r="V826" s="38"/>
      <c r="W826" s="38"/>
      <c r="X826" s="38"/>
      <c r="Y826" s="38"/>
      <c r="Z826" s="38"/>
      <c r="AA826" s="38"/>
      <c r="AB826" s="38"/>
      <c r="AC826" s="38"/>
      <c r="AD826" s="38"/>
      <c r="AE826" s="38"/>
      <c r="AT826" s="17" t="s">
        <v>165</v>
      </c>
      <c r="AU826" s="17" t="s">
        <v>85</v>
      </c>
    </row>
    <row r="827" spans="1:65" s="2" customFormat="1" ht="16.5" customHeight="1">
      <c r="A827" s="38"/>
      <c r="B827" s="39"/>
      <c r="C827" s="219" t="s">
        <v>2231</v>
      </c>
      <c r="D827" s="219" t="s">
        <v>159</v>
      </c>
      <c r="E827" s="220" t="s">
        <v>1286</v>
      </c>
      <c r="F827" s="221" t="s">
        <v>1287</v>
      </c>
      <c r="G827" s="222" t="s">
        <v>1269</v>
      </c>
      <c r="H827" s="223">
        <v>1</v>
      </c>
      <c r="I827" s="224"/>
      <c r="J827" s="225">
        <f>ROUND(I827*H827,2)</f>
        <v>0</v>
      </c>
      <c r="K827" s="221" t="s">
        <v>213</v>
      </c>
      <c r="L827" s="44"/>
      <c r="M827" s="226" t="s">
        <v>19</v>
      </c>
      <c r="N827" s="227" t="s">
        <v>45</v>
      </c>
      <c r="O827" s="84"/>
      <c r="P827" s="228">
        <f>O827*H827</f>
        <v>0</v>
      </c>
      <c r="Q827" s="228">
        <v>0</v>
      </c>
      <c r="R827" s="228">
        <f>Q827*H827</f>
        <v>0</v>
      </c>
      <c r="S827" s="228">
        <v>0</v>
      </c>
      <c r="T827" s="229">
        <f>S827*H827</f>
        <v>0</v>
      </c>
      <c r="U827" s="38"/>
      <c r="V827" s="38"/>
      <c r="W827" s="38"/>
      <c r="X827" s="38"/>
      <c r="Y827" s="38"/>
      <c r="Z827" s="38"/>
      <c r="AA827" s="38"/>
      <c r="AB827" s="38"/>
      <c r="AC827" s="38"/>
      <c r="AD827" s="38"/>
      <c r="AE827" s="38"/>
      <c r="AR827" s="230" t="s">
        <v>1270</v>
      </c>
      <c r="AT827" s="230" t="s">
        <v>159</v>
      </c>
      <c r="AU827" s="230" t="s">
        <v>85</v>
      </c>
      <c r="AY827" s="17" t="s">
        <v>158</v>
      </c>
      <c r="BE827" s="231">
        <f>IF(N827="základní",J827,0)</f>
        <v>0</v>
      </c>
      <c r="BF827" s="231">
        <f>IF(N827="snížená",J827,0)</f>
        <v>0</v>
      </c>
      <c r="BG827" s="231">
        <f>IF(N827="zákl. přenesená",J827,0)</f>
        <v>0</v>
      </c>
      <c r="BH827" s="231">
        <f>IF(N827="sníž. přenesená",J827,0)</f>
        <v>0</v>
      </c>
      <c r="BI827" s="231">
        <f>IF(N827="nulová",J827,0)</f>
        <v>0</v>
      </c>
      <c r="BJ827" s="17" t="s">
        <v>82</v>
      </c>
      <c r="BK827" s="231">
        <f>ROUND(I827*H827,2)</f>
        <v>0</v>
      </c>
      <c r="BL827" s="17" t="s">
        <v>1270</v>
      </c>
      <c r="BM827" s="230" t="s">
        <v>2232</v>
      </c>
    </row>
    <row r="828" spans="1:47" s="2" customFormat="1" ht="12">
      <c r="A828" s="38"/>
      <c r="B828" s="39"/>
      <c r="C828" s="40"/>
      <c r="D828" s="232" t="s">
        <v>165</v>
      </c>
      <c r="E828" s="40"/>
      <c r="F828" s="233" t="s">
        <v>1287</v>
      </c>
      <c r="G828" s="40"/>
      <c r="H828" s="40"/>
      <c r="I828" s="136"/>
      <c r="J828" s="40"/>
      <c r="K828" s="40"/>
      <c r="L828" s="44"/>
      <c r="M828" s="234"/>
      <c r="N828" s="235"/>
      <c r="O828" s="84"/>
      <c r="P828" s="84"/>
      <c r="Q828" s="84"/>
      <c r="R828" s="84"/>
      <c r="S828" s="84"/>
      <c r="T828" s="85"/>
      <c r="U828" s="38"/>
      <c r="V828" s="38"/>
      <c r="W828" s="38"/>
      <c r="X828" s="38"/>
      <c r="Y828" s="38"/>
      <c r="Z828" s="38"/>
      <c r="AA828" s="38"/>
      <c r="AB828" s="38"/>
      <c r="AC828" s="38"/>
      <c r="AD828" s="38"/>
      <c r="AE828" s="38"/>
      <c r="AT828" s="17" t="s">
        <v>165</v>
      </c>
      <c r="AU828" s="17" t="s">
        <v>85</v>
      </c>
    </row>
    <row r="829" spans="1:65" s="2" customFormat="1" ht="16.5" customHeight="1">
      <c r="A829" s="38"/>
      <c r="B829" s="39"/>
      <c r="C829" s="219" t="s">
        <v>2233</v>
      </c>
      <c r="D829" s="219" t="s">
        <v>159</v>
      </c>
      <c r="E829" s="220" t="s">
        <v>1290</v>
      </c>
      <c r="F829" s="221" t="s">
        <v>1291</v>
      </c>
      <c r="G829" s="222" t="s">
        <v>1269</v>
      </c>
      <c r="H829" s="223">
        <v>1</v>
      </c>
      <c r="I829" s="224"/>
      <c r="J829" s="225">
        <f>ROUND(I829*H829,2)</f>
        <v>0</v>
      </c>
      <c r="K829" s="221" t="s">
        <v>213</v>
      </c>
      <c r="L829" s="44"/>
      <c r="M829" s="226" t="s">
        <v>19</v>
      </c>
      <c r="N829" s="227" t="s">
        <v>45</v>
      </c>
      <c r="O829" s="84"/>
      <c r="P829" s="228">
        <f>O829*H829</f>
        <v>0</v>
      </c>
      <c r="Q829" s="228">
        <v>0</v>
      </c>
      <c r="R829" s="228">
        <f>Q829*H829</f>
        <v>0</v>
      </c>
      <c r="S829" s="228">
        <v>0</v>
      </c>
      <c r="T829" s="229">
        <f>S829*H829</f>
        <v>0</v>
      </c>
      <c r="U829" s="38"/>
      <c r="V829" s="38"/>
      <c r="W829" s="38"/>
      <c r="X829" s="38"/>
      <c r="Y829" s="38"/>
      <c r="Z829" s="38"/>
      <c r="AA829" s="38"/>
      <c r="AB829" s="38"/>
      <c r="AC829" s="38"/>
      <c r="AD829" s="38"/>
      <c r="AE829" s="38"/>
      <c r="AR829" s="230" t="s">
        <v>1270</v>
      </c>
      <c r="AT829" s="230" t="s">
        <v>159</v>
      </c>
      <c r="AU829" s="230" t="s">
        <v>85</v>
      </c>
      <c r="AY829" s="17" t="s">
        <v>158</v>
      </c>
      <c r="BE829" s="231">
        <f>IF(N829="základní",J829,0)</f>
        <v>0</v>
      </c>
      <c r="BF829" s="231">
        <f>IF(N829="snížená",J829,0)</f>
        <v>0</v>
      </c>
      <c r="BG829" s="231">
        <f>IF(N829="zákl. přenesená",J829,0)</f>
        <v>0</v>
      </c>
      <c r="BH829" s="231">
        <f>IF(N829="sníž. přenesená",J829,0)</f>
        <v>0</v>
      </c>
      <c r="BI829" s="231">
        <f>IF(N829="nulová",J829,0)</f>
        <v>0</v>
      </c>
      <c r="BJ829" s="17" t="s">
        <v>82</v>
      </c>
      <c r="BK829" s="231">
        <f>ROUND(I829*H829,2)</f>
        <v>0</v>
      </c>
      <c r="BL829" s="17" t="s">
        <v>1270</v>
      </c>
      <c r="BM829" s="230" t="s">
        <v>2234</v>
      </c>
    </row>
    <row r="830" spans="1:47" s="2" customFormat="1" ht="12">
      <c r="A830" s="38"/>
      <c r="B830" s="39"/>
      <c r="C830" s="40"/>
      <c r="D830" s="232" t="s">
        <v>165</v>
      </c>
      <c r="E830" s="40"/>
      <c r="F830" s="233" t="s">
        <v>1291</v>
      </c>
      <c r="G830" s="40"/>
      <c r="H830" s="40"/>
      <c r="I830" s="136"/>
      <c r="J830" s="40"/>
      <c r="K830" s="40"/>
      <c r="L830" s="44"/>
      <c r="M830" s="271"/>
      <c r="N830" s="272"/>
      <c r="O830" s="273"/>
      <c r="P830" s="273"/>
      <c r="Q830" s="273"/>
      <c r="R830" s="273"/>
      <c r="S830" s="273"/>
      <c r="T830" s="274"/>
      <c r="U830" s="38"/>
      <c r="V830" s="38"/>
      <c r="W830" s="38"/>
      <c r="X830" s="38"/>
      <c r="Y830" s="38"/>
      <c r="Z830" s="38"/>
      <c r="AA830" s="38"/>
      <c r="AB830" s="38"/>
      <c r="AC830" s="38"/>
      <c r="AD830" s="38"/>
      <c r="AE830" s="38"/>
      <c r="AT830" s="17" t="s">
        <v>165</v>
      </c>
      <c r="AU830" s="17" t="s">
        <v>85</v>
      </c>
    </row>
    <row r="831" spans="1:31" s="2" customFormat="1" ht="6.95" customHeight="1">
      <c r="A831" s="38"/>
      <c r="B831" s="59"/>
      <c r="C831" s="60"/>
      <c r="D831" s="60"/>
      <c r="E831" s="60"/>
      <c r="F831" s="60"/>
      <c r="G831" s="60"/>
      <c r="H831" s="60"/>
      <c r="I831" s="169"/>
      <c r="J831" s="60"/>
      <c r="K831" s="60"/>
      <c r="L831" s="44"/>
      <c r="M831" s="38"/>
      <c r="O831" s="38"/>
      <c r="P831" s="38"/>
      <c r="Q831" s="38"/>
      <c r="R831" s="38"/>
      <c r="S831" s="38"/>
      <c r="T831" s="38"/>
      <c r="U831" s="38"/>
      <c r="V831" s="38"/>
      <c r="W831" s="38"/>
      <c r="X831" s="38"/>
      <c r="Y831" s="38"/>
      <c r="Z831" s="38"/>
      <c r="AA831" s="38"/>
      <c r="AB831" s="38"/>
      <c r="AC831" s="38"/>
      <c r="AD831" s="38"/>
      <c r="AE831" s="38"/>
    </row>
  </sheetData>
  <sheetProtection password="CC35" sheet="1" objects="1" scenarios="1" formatColumns="0" formatRows="0" autoFilter="0"/>
  <autoFilter ref="C91:K830"/>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80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104</v>
      </c>
    </row>
    <row r="3" spans="2:46" s="1" customFormat="1" ht="6.95" customHeight="1">
      <c r="B3" s="129"/>
      <c r="C3" s="130"/>
      <c r="D3" s="130"/>
      <c r="E3" s="130"/>
      <c r="F3" s="130"/>
      <c r="G3" s="130"/>
      <c r="H3" s="130"/>
      <c r="I3" s="131"/>
      <c r="J3" s="130"/>
      <c r="K3" s="130"/>
      <c r="L3" s="20"/>
      <c r="AT3" s="17" t="s">
        <v>85</v>
      </c>
    </row>
    <row r="4" spans="2:46" s="1" customFormat="1" ht="24.95" customHeight="1">
      <c r="B4" s="20"/>
      <c r="D4" s="132" t="s">
        <v>118</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Preference veřejné dopravy města Třebíč</v>
      </c>
      <c r="F7" s="134"/>
      <c r="G7" s="134"/>
      <c r="H7" s="134"/>
      <c r="I7" s="128"/>
      <c r="L7" s="20"/>
    </row>
    <row r="8" spans="1:31" s="2" customFormat="1" ht="12" customHeight="1">
      <c r="A8" s="38"/>
      <c r="B8" s="44"/>
      <c r="C8" s="38"/>
      <c r="D8" s="134" t="s">
        <v>119</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2235</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84</v>
      </c>
      <c r="G11" s="38"/>
      <c r="H11" s="38"/>
      <c r="I11" s="140" t="s">
        <v>20</v>
      </c>
      <c r="J11" s="139" t="s">
        <v>121</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25. 5. 2021</v>
      </c>
      <c r="K12" s="38"/>
      <c r="L12" s="137"/>
      <c r="S12" s="38"/>
      <c r="T12" s="38"/>
      <c r="U12" s="38"/>
      <c r="V12" s="38"/>
      <c r="W12" s="38"/>
      <c r="X12" s="38"/>
      <c r="Y12" s="38"/>
      <c r="Z12" s="38"/>
      <c r="AA12" s="38"/>
      <c r="AB12" s="38"/>
      <c r="AC12" s="38"/>
      <c r="AD12" s="38"/>
      <c r="AE12" s="38"/>
    </row>
    <row r="13" spans="1:31" s="2" customFormat="1" ht="21.8" customHeight="1">
      <c r="A13" s="38"/>
      <c r="B13" s="44"/>
      <c r="C13" s="38"/>
      <c r="D13" s="142" t="s">
        <v>122</v>
      </c>
      <c r="E13" s="38"/>
      <c r="F13" s="143" t="s">
        <v>123</v>
      </c>
      <c r="G13" s="38"/>
      <c r="H13" s="38"/>
      <c r="I13" s="144" t="s">
        <v>124</v>
      </c>
      <c r="J13" s="143" t="s">
        <v>125</v>
      </c>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22</v>
      </c>
      <c r="F15" s="38"/>
      <c r="G15" s="38"/>
      <c r="H15" s="38"/>
      <c r="I15" s="140" t="s">
        <v>28</v>
      </c>
      <c r="J15" s="139" t="s">
        <v>29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33</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36</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83.25" customHeight="1">
      <c r="A27" s="145"/>
      <c r="B27" s="146"/>
      <c r="C27" s="145"/>
      <c r="D27" s="145"/>
      <c r="E27" s="147" t="s">
        <v>39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1"/>
      <c r="J29" s="150"/>
      <c r="K29" s="150"/>
      <c r="L29" s="137"/>
      <c r="S29" s="38"/>
      <c r="T29" s="38"/>
      <c r="U29" s="38"/>
      <c r="V29" s="38"/>
      <c r="W29" s="38"/>
      <c r="X29" s="38"/>
      <c r="Y29" s="38"/>
      <c r="Z29" s="38"/>
      <c r="AA29" s="38"/>
      <c r="AB29" s="38"/>
      <c r="AC29" s="38"/>
      <c r="AD29" s="38"/>
      <c r="AE29" s="38"/>
    </row>
    <row r="30" spans="1:31" s="2" customFormat="1" ht="25.4" customHeight="1">
      <c r="A30" s="38"/>
      <c r="B30" s="44"/>
      <c r="C30" s="38"/>
      <c r="D30" s="152" t="s">
        <v>40</v>
      </c>
      <c r="E30" s="38"/>
      <c r="F30" s="38"/>
      <c r="G30" s="38"/>
      <c r="H30" s="38"/>
      <c r="I30" s="136"/>
      <c r="J30" s="153">
        <f>ROUND(J91,2)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1"/>
      <c r="J31" s="150"/>
      <c r="K31" s="150"/>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4" t="s">
        <v>42</v>
      </c>
      <c r="G32" s="38"/>
      <c r="H32" s="38"/>
      <c r="I32" s="155" t="s">
        <v>41</v>
      </c>
      <c r="J32" s="154"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6" t="s">
        <v>44</v>
      </c>
      <c r="E33" s="134" t="s">
        <v>45</v>
      </c>
      <c r="F33" s="157">
        <f>ROUND((SUM(BE91:BE803)),2)</f>
        <v>0</v>
      </c>
      <c r="G33" s="38"/>
      <c r="H33" s="38"/>
      <c r="I33" s="158">
        <v>0.21</v>
      </c>
      <c r="J33" s="157">
        <f>ROUND(((SUM(BE91:BE803))*I33),2)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7">
        <f>ROUND((SUM(BF91:BF803)),2)</f>
        <v>0</v>
      </c>
      <c r="G34" s="38"/>
      <c r="H34" s="38"/>
      <c r="I34" s="158">
        <v>0.15</v>
      </c>
      <c r="J34" s="157">
        <f>ROUND(((SUM(BF91:BF803))*I34),2)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7">
        <f>ROUND((SUM(BG91:BG803)),2)</f>
        <v>0</v>
      </c>
      <c r="G35" s="38"/>
      <c r="H35" s="38"/>
      <c r="I35" s="158">
        <v>0.21</v>
      </c>
      <c r="J35" s="157">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7">
        <f>ROUND((SUM(BH91:BH803)),2)</f>
        <v>0</v>
      </c>
      <c r="G36" s="38"/>
      <c r="H36" s="38"/>
      <c r="I36" s="158">
        <v>0.15</v>
      </c>
      <c r="J36" s="157">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7">
        <f>ROUND((SUM(BI91:BI803)),2)</f>
        <v>0</v>
      </c>
      <c r="G37" s="38"/>
      <c r="H37" s="38"/>
      <c r="I37" s="158">
        <v>0</v>
      </c>
      <c r="J37" s="157">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9"/>
      <c r="D39" s="160" t="s">
        <v>50</v>
      </c>
      <c r="E39" s="161"/>
      <c r="F39" s="161"/>
      <c r="G39" s="162" t="s">
        <v>51</v>
      </c>
      <c r="H39" s="163" t="s">
        <v>52</v>
      </c>
      <c r="I39" s="164"/>
      <c r="J39" s="165">
        <f>SUM(J30:J37)</f>
        <v>0</v>
      </c>
      <c r="K39" s="166"/>
      <c r="L39" s="137"/>
      <c r="S39" s="38"/>
      <c r="T39" s="38"/>
      <c r="U39" s="38"/>
      <c r="V39" s="38"/>
      <c r="W39" s="38"/>
      <c r="X39" s="38"/>
      <c r="Y39" s="38"/>
      <c r="Z39" s="38"/>
      <c r="AA39" s="38"/>
      <c r="AB39" s="38"/>
      <c r="AC39" s="38"/>
      <c r="AD39" s="38"/>
      <c r="AE39" s="38"/>
    </row>
    <row r="40" spans="1:31" s="2" customFormat="1" ht="14.4" customHeight="1">
      <c r="A40" s="38"/>
      <c r="B40" s="167"/>
      <c r="C40" s="168"/>
      <c r="D40" s="168"/>
      <c r="E40" s="168"/>
      <c r="F40" s="168"/>
      <c r="G40" s="168"/>
      <c r="H40" s="168"/>
      <c r="I40" s="169"/>
      <c r="J40" s="168"/>
      <c r="K40" s="168"/>
      <c r="L40" s="137"/>
      <c r="S40" s="38"/>
      <c r="T40" s="38"/>
      <c r="U40" s="38"/>
      <c r="V40" s="38"/>
      <c r="W40" s="38"/>
      <c r="X40" s="38"/>
      <c r="Y40" s="38"/>
      <c r="Z40" s="38"/>
      <c r="AA40" s="38"/>
      <c r="AB40" s="38"/>
      <c r="AC40" s="38"/>
      <c r="AD40" s="38"/>
      <c r="AE40" s="38"/>
    </row>
    <row r="44" spans="1:31" s="2" customFormat="1" ht="6.95" customHeight="1">
      <c r="A44" s="38"/>
      <c r="B44" s="170"/>
      <c r="C44" s="171"/>
      <c r="D44" s="171"/>
      <c r="E44" s="171"/>
      <c r="F44" s="171"/>
      <c r="G44" s="171"/>
      <c r="H44" s="171"/>
      <c r="I44" s="172"/>
      <c r="J44" s="171"/>
      <c r="K44" s="171"/>
      <c r="L44" s="137"/>
      <c r="S44" s="38"/>
      <c r="T44" s="38"/>
      <c r="U44" s="38"/>
      <c r="V44" s="38"/>
      <c r="W44" s="38"/>
      <c r="X44" s="38"/>
      <c r="Y44" s="38"/>
      <c r="Z44" s="38"/>
      <c r="AA44" s="38"/>
      <c r="AB44" s="38"/>
      <c r="AC44" s="38"/>
      <c r="AD44" s="38"/>
      <c r="AE44" s="38"/>
    </row>
    <row r="45" spans="1:31" s="2" customFormat="1" ht="24.95" customHeight="1">
      <c r="A45" s="38"/>
      <c r="B45" s="39"/>
      <c r="C45" s="23" t="s">
        <v>126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3" t="str">
        <f>E7</f>
        <v>Preference veřejné dopravy města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119</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II.a - Znojemská x Okrajová x Demlova - SSZ</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Město Třebíč</v>
      </c>
      <c r="G52" s="40"/>
      <c r="H52" s="40"/>
      <c r="I52" s="140" t="s">
        <v>23</v>
      </c>
      <c r="J52" s="72" t="str">
        <f>IF(J12="","",J12)</f>
        <v>25. 5. 2021</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32</v>
      </c>
      <c r="J54" s="36" t="str">
        <f>E21</f>
        <v>Ing. Karel Tomek</v>
      </c>
      <c r="K54" s="40"/>
      <c r="L54" s="137"/>
      <c r="S54" s="38"/>
      <c r="T54" s="38"/>
      <c r="U54" s="38"/>
      <c r="V54" s="38"/>
      <c r="W54" s="38"/>
      <c r="X54" s="38"/>
      <c r="Y54" s="38"/>
      <c r="Z54" s="38"/>
      <c r="AA54" s="38"/>
      <c r="AB54" s="38"/>
      <c r="AC54" s="38"/>
      <c r="AD54" s="38"/>
      <c r="AE54" s="38"/>
    </row>
    <row r="55" spans="1:31" s="2" customFormat="1" ht="25.65" customHeight="1">
      <c r="A55" s="38"/>
      <c r="B55" s="39"/>
      <c r="C55" s="32" t="s">
        <v>30</v>
      </c>
      <c r="D55" s="40"/>
      <c r="E55" s="40"/>
      <c r="F55" s="27" t="str">
        <f>IF(E18="","",E18)</f>
        <v>Vyplň údaj</v>
      </c>
      <c r="G55" s="40"/>
      <c r="H55" s="40"/>
      <c r="I55" s="140" t="s">
        <v>35</v>
      </c>
      <c r="J55" s="36" t="str">
        <f>E24</f>
        <v>Ivalú Macarena Ávila Herrera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4" t="s">
        <v>127</v>
      </c>
      <c r="D57" s="175"/>
      <c r="E57" s="175"/>
      <c r="F57" s="175"/>
      <c r="G57" s="175"/>
      <c r="H57" s="175"/>
      <c r="I57" s="176"/>
      <c r="J57" s="177" t="s">
        <v>128</v>
      </c>
      <c r="K57" s="175"/>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8" t="s">
        <v>72</v>
      </c>
      <c r="D59" s="40"/>
      <c r="E59" s="40"/>
      <c r="F59" s="40"/>
      <c r="G59" s="40"/>
      <c r="H59" s="40"/>
      <c r="I59" s="136"/>
      <c r="J59" s="102">
        <f>J91</f>
        <v>0</v>
      </c>
      <c r="K59" s="40"/>
      <c r="L59" s="137"/>
      <c r="S59" s="38"/>
      <c r="T59" s="38"/>
      <c r="U59" s="38"/>
      <c r="V59" s="38"/>
      <c r="W59" s="38"/>
      <c r="X59" s="38"/>
      <c r="Y59" s="38"/>
      <c r="Z59" s="38"/>
      <c r="AA59" s="38"/>
      <c r="AB59" s="38"/>
      <c r="AC59" s="38"/>
      <c r="AD59" s="38"/>
      <c r="AE59" s="38"/>
      <c r="AU59" s="17" t="s">
        <v>129</v>
      </c>
    </row>
    <row r="60" spans="1:31" s="9" customFormat="1" ht="24.95" customHeight="1">
      <c r="A60" s="9"/>
      <c r="B60" s="179"/>
      <c r="C60" s="180"/>
      <c r="D60" s="181" t="s">
        <v>130</v>
      </c>
      <c r="E60" s="182"/>
      <c r="F60" s="182"/>
      <c r="G60" s="182"/>
      <c r="H60" s="182"/>
      <c r="I60" s="183"/>
      <c r="J60" s="184">
        <f>J92</f>
        <v>0</v>
      </c>
      <c r="K60" s="180"/>
      <c r="L60" s="185"/>
      <c r="S60" s="9"/>
      <c r="T60" s="9"/>
      <c r="U60" s="9"/>
      <c r="V60" s="9"/>
      <c r="W60" s="9"/>
      <c r="X60" s="9"/>
      <c r="Y60" s="9"/>
      <c r="Z60" s="9"/>
      <c r="AA60" s="9"/>
      <c r="AB60" s="9"/>
      <c r="AC60" s="9"/>
      <c r="AD60" s="9"/>
      <c r="AE60" s="9"/>
    </row>
    <row r="61" spans="1:31" s="9" customFormat="1" ht="24.95" customHeight="1">
      <c r="A61" s="9"/>
      <c r="B61" s="179"/>
      <c r="C61" s="180"/>
      <c r="D61" s="181" t="s">
        <v>131</v>
      </c>
      <c r="E61" s="182"/>
      <c r="F61" s="182"/>
      <c r="G61" s="182"/>
      <c r="H61" s="182"/>
      <c r="I61" s="183"/>
      <c r="J61" s="184">
        <f>J110</f>
        <v>0</v>
      </c>
      <c r="K61" s="180"/>
      <c r="L61" s="185"/>
      <c r="S61" s="9"/>
      <c r="T61" s="9"/>
      <c r="U61" s="9"/>
      <c r="V61" s="9"/>
      <c r="W61" s="9"/>
      <c r="X61" s="9"/>
      <c r="Y61" s="9"/>
      <c r="Z61" s="9"/>
      <c r="AA61" s="9"/>
      <c r="AB61" s="9"/>
      <c r="AC61" s="9"/>
      <c r="AD61" s="9"/>
      <c r="AE61" s="9"/>
    </row>
    <row r="62" spans="1:31" s="9" customFormat="1" ht="24.95" customHeight="1">
      <c r="A62" s="9"/>
      <c r="B62" s="179"/>
      <c r="C62" s="180"/>
      <c r="D62" s="181" t="s">
        <v>132</v>
      </c>
      <c r="E62" s="182"/>
      <c r="F62" s="182"/>
      <c r="G62" s="182"/>
      <c r="H62" s="182"/>
      <c r="I62" s="183"/>
      <c r="J62" s="184">
        <f>J117</f>
        <v>0</v>
      </c>
      <c r="K62" s="180"/>
      <c r="L62" s="185"/>
      <c r="S62" s="9"/>
      <c r="T62" s="9"/>
      <c r="U62" s="9"/>
      <c r="V62" s="9"/>
      <c r="W62" s="9"/>
      <c r="X62" s="9"/>
      <c r="Y62" s="9"/>
      <c r="Z62" s="9"/>
      <c r="AA62" s="9"/>
      <c r="AB62" s="9"/>
      <c r="AC62" s="9"/>
      <c r="AD62" s="9"/>
      <c r="AE62" s="9"/>
    </row>
    <row r="63" spans="1:31" s="10" customFormat="1" ht="19.9" customHeight="1">
      <c r="A63" s="10"/>
      <c r="B63" s="186"/>
      <c r="C63" s="187"/>
      <c r="D63" s="188" t="s">
        <v>133</v>
      </c>
      <c r="E63" s="189"/>
      <c r="F63" s="189"/>
      <c r="G63" s="189"/>
      <c r="H63" s="189"/>
      <c r="I63" s="190"/>
      <c r="J63" s="191">
        <f>J118</f>
        <v>0</v>
      </c>
      <c r="K63" s="187"/>
      <c r="L63" s="192"/>
      <c r="S63" s="10"/>
      <c r="T63" s="10"/>
      <c r="U63" s="10"/>
      <c r="V63" s="10"/>
      <c r="W63" s="10"/>
      <c r="X63" s="10"/>
      <c r="Y63" s="10"/>
      <c r="Z63" s="10"/>
      <c r="AA63" s="10"/>
      <c r="AB63" s="10"/>
      <c r="AC63" s="10"/>
      <c r="AD63" s="10"/>
      <c r="AE63" s="10"/>
    </row>
    <row r="64" spans="1:31" s="9" customFormat="1" ht="24.95" customHeight="1">
      <c r="A64" s="9"/>
      <c r="B64" s="179"/>
      <c r="C64" s="180"/>
      <c r="D64" s="181" t="s">
        <v>134</v>
      </c>
      <c r="E64" s="182"/>
      <c r="F64" s="182"/>
      <c r="G64" s="182"/>
      <c r="H64" s="182"/>
      <c r="I64" s="183"/>
      <c r="J64" s="184">
        <f>J137</f>
        <v>0</v>
      </c>
      <c r="K64" s="180"/>
      <c r="L64" s="185"/>
      <c r="S64" s="9"/>
      <c r="T64" s="9"/>
      <c r="U64" s="9"/>
      <c r="V64" s="9"/>
      <c r="W64" s="9"/>
      <c r="X64" s="9"/>
      <c r="Y64" s="9"/>
      <c r="Z64" s="9"/>
      <c r="AA64" s="9"/>
      <c r="AB64" s="9"/>
      <c r="AC64" s="9"/>
      <c r="AD64" s="9"/>
      <c r="AE64" s="9"/>
    </row>
    <row r="65" spans="1:31" s="9" customFormat="1" ht="24.95" customHeight="1">
      <c r="A65" s="9"/>
      <c r="B65" s="179"/>
      <c r="C65" s="180"/>
      <c r="D65" s="181" t="s">
        <v>135</v>
      </c>
      <c r="E65" s="182"/>
      <c r="F65" s="182"/>
      <c r="G65" s="182"/>
      <c r="H65" s="182"/>
      <c r="I65" s="183"/>
      <c r="J65" s="184">
        <f>J229</f>
        <v>0</v>
      </c>
      <c r="K65" s="180"/>
      <c r="L65" s="185"/>
      <c r="S65" s="9"/>
      <c r="T65" s="9"/>
      <c r="U65" s="9"/>
      <c r="V65" s="9"/>
      <c r="W65" s="9"/>
      <c r="X65" s="9"/>
      <c r="Y65" s="9"/>
      <c r="Z65" s="9"/>
      <c r="AA65" s="9"/>
      <c r="AB65" s="9"/>
      <c r="AC65" s="9"/>
      <c r="AD65" s="9"/>
      <c r="AE65" s="9"/>
    </row>
    <row r="66" spans="1:31" s="10" customFormat="1" ht="19.9" customHeight="1">
      <c r="A66" s="10"/>
      <c r="B66" s="186"/>
      <c r="C66" s="187"/>
      <c r="D66" s="188" t="s">
        <v>136</v>
      </c>
      <c r="E66" s="189"/>
      <c r="F66" s="189"/>
      <c r="G66" s="189"/>
      <c r="H66" s="189"/>
      <c r="I66" s="190"/>
      <c r="J66" s="191">
        <f>J530</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137</v>
      </c>
      <c r="E67" s="189"/>
      <c r="F67" s="189"/>
      <c r="G67" s="189"/>
      <c r="H67" s="189"/>
      <c r="I67" s="190"/>
      <c r="J67" s="191">
        <f>J589</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138</v>
      </c>
      <c r="E68" s="189"/>
      <c r="F68" s="189"/>
      <c r="G68" s="189"/>
      <c r="H68" s="189"/>
      <c r="I68" s="190"/>
      <c r="J68" s="191">
        <f>J593</f>
        <v>0</v>
      </c>
      <c r="K68" s="187"/>
      <c r="L68" s="192"/>
      <c r="S68" s="10"/>
      <c r="T68" s="10"/>
      <c r="U68" s="10"/>
      <c r="V68" s="10"/>
      <c r="W68" s="10"/>
      <c r="X68" s="10"/>
      <c r="Y68" s="10"/>
      <c r="Z68" s="10"/>
      <c r="AA68" s="10"/>
      <c r="AB68" s="10"/>
      <c r="AC68" s="10"/>
      <c r="AD68" s="10"/>
      <c r="AE68" s="10"/>
    </row>
    <row r="69" spans="1:31" s="9" customFormat="1" ht="24.95" customHeight="1">
      <c r="A69" s="9"/>
      <c r="B69" s="179"/>
      <c r="C69" s="180"/>
      <c r="D69" s="181" t="s">
        <v>139</v>
      </c>
      <c r="E69" s="182"/>
      <c r="F69" s="182"/>
      <c r="G69" s="182"/>
      <c r="H69" s="182"/>
      <c r="I69" s="183"/>
      <c r="J69" s="184">
        <f>J628</f>
        <v>0</v>
      </c>
      <c r="K69" s="180"/>
      <c r="L69" s="185"/>
      <c r="S69" s="9"/>
      <c r="T69" s="9"/>
      <c r="U69" s="9"/>
      <c r="V69" s="9"/>
      <c r="W69" s="9"/>
      <c r="X69" s="9"/>
      <c r="Y69" s="9"/>
      <c r="Z69" s="9"/>
      <c r="AA69" s="9"/>
      <c r="AB69" s="9"/>
      <c r="AC69" s="9"/>
      <c r="AD69" s="9"/>
      <c r="AE69" s="9"/>
    </row>
    <row r="70" spans="1:31" s="9" customFormat="1" ht="24.95" customHeight="1">
      <c r="A70" s="9"/>
      <c r="B70" s="179"/>
      <c r="C70" s="180"/>
      <c r="D70" s="181" t="s">
        <v>141</v>
      </c>
      <c r="E70" s="182"/>
      <c r="F70" s="182"/>
      <c r="G70" s="182"/>
      <c r="H70" s="182"/>
      <c r="I70" s="183"/>
      <c r="J70" s="184">
        <f>J788</f>
        <v>0</v>
      </c>
      <c r="K70" s="180"/>
      <c r="L70" s="185"/>
      <c r="S70" s="9"/>
      <c r="T70" s="9"/>
      <c r="U70" s="9"/>
      <c r="V70" s="9"/>
      <c r="W70" s="9"/>
      <c r="X70" s="9"/>
      <c r="Y70" s="9"/>
      <c r="Z70" s="9"/>
      <c r="AA70" s="9"/>
      <c r="AB70" s="9"/>
      <c r="AC70" s="9"/>
      <c r="AD70" s="9"/>
      <c r="AE70" s="9"/>
    </row>
    <row r="71" spans="1:31" s="10" customFormat="1" ht="19.9" customHeight="1">
      <c r="A71" s="10"/>
      <c r="B71" s="186"/>
      <c r="C71" s="187"/>
      <c r="D71" s="188" t="s">
        <v>142</v>
      </c>
      <c r="E71" s="189"/>
      <c r="F71" s="189"/>
      <c r="G71" s="189"/>
      <c r="H71" s="189"/>
      <c r="I71" s="190"/>
      <c r="J71" s="191">
        <f>J789</f>
        <v>0</v>
      </c>
      <c r="K71" s="187"/>
      <c r="L71" s="192"/>
      <c r="S71" s="10"/>
      <c r="T71" s="10"/>
      <c r="U71" s="10"/>
      <c r="V71" s="10"/>
      <c r="W71" s="10"/>
      <c r="X71" s="10"/>
      <c r="Y71" s="10"/>
      <c r="Z71" s="10"/>
      <c r="AA71" s="10"/>
      <c r="AB71" s="10"/>
      <c r="AC71" s="10"/>
      <c r="AD71" s="10"/>
      <c r="AE71" s="10"/>
    </row>
    <row r="72" spans="1:31" s="2" customFormat="1" ht="21.8" customHeight="1">
      <c r="A72" s="38"/>
      <c r="B72" s="39"/>
      <c r="C72" s="40"/>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6.95" customHeight="1">
      <c r="A73" s="38"/>
      <c r="B73" s="59"/>
      <c r="C73" s="60"/>
      <c r="D73" s="60"/>
      <c r="E73" s="60"/>
      <c r="F73" s="60"/>
      <c r="G73" s="60"/>
      <c r="H73" s="60"/>
      <c r="I73" s="169"/>
      <c r="J73" s="60"/>
      <c r="K73" s="60"/>
      <c r="L73" s="137"/>
      <c r="S73" s="38"/>
      <c r="T73" s="38"/>
      <c r="U73" s="38"/>
      <c r="V73" s="38"/>
      <c r="W73" s="38"/>
      <c r="X73" s="38"/>
      <c r="Y73" s="38"/>
      <c r="Z73" s="38"/>
      <c r="AA73" s="38"/>
      <c r="AB73" s="38"/>
      <c r="AC73" s="38"/>
      <c r="AD73" s="38"/>
      <c r="AE73" s="38"/>
    </row>
    <row r="77" spans="1:31" s="2" customFormat="1" ht="6.95" customHeight="1">
      <c r="A77" s="38"/>
      <c r="B77" s="61"/>
      <c r="C77" s="62"/>
      <c r="D77" s="62"/>
      <c r="E77" s="62"/>
      <c r="F77" s="62"/>
      <c r="G77" s="62"/>
      <c r="H77" s="62"/>
      <c r="I77" s="172"/>
      <c r="J77" s="62"/>
      <c r="K77" s="62"/>
      <c r="L77" s="137"/>
      <c r="S77" s="38"/>
      <c r="T77" s="38"/>
      <c r="U77" s="38"/>
      <c r="V77" s="38"/>
      <c r="W77" s="38"/>
      <c r="X77" s="38"/>
      <c r="Y77" s="38"/>
      <c r="Z77" s="38"/>
      <c r="AA77" s="38"/>
      <c r="AB77" s="38"/>
      <c r="AC77" s="38"/>
      <c r="AD77" s="38"/>
      <c r="AE77" s="38"/>
    </row>
    <row r="78" spans="1:31" s="2" customFormat="1" ht="24.95" customHeight="1">
      <c r="A78" s="38"/>
      <c r="B78" s="39"/>
      <c r="C78" s="23" t="s">
        <v>143</v>
      </c>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2" customHeight="1">
      <c r="A80" s="38"/>
      <c r="B80" s="39"/>
      <c r="C80" s="32" t="s">
        <v>16</v>
      </c>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6.5" customHeight="1">
      <c r="A81" s="38"/>
      <c r="B81" s="39"/>
      <c r="C81" s="40"/>
      <c r="D81" s="40"/>
      <c r="E81" s="173" t="str">
        <f>E7</f>
        <v>Preference veřejné dopravy města Třebíč</v>
      </c>
      <c r="F81" s="32"/>
      <c r="G81" s="32"/>
      <c r="H81" s="32"/>
      <c r="I81" s="136"/>
      <c r="J81" s="40"/>
      <c r="K81" s="40"/>
      <c r="L81" s="137"/>
      <c r="S81" s="38"/>
      <c r="T81" s="38"/>
      <c r="U81" s="38"/>
      <c r="V81" s="38"/>
      <c r="W81" s="38"/>
      <c r="X81" s="38"/>
      <c r="Y81" s="38"/>
      <c r="Z81" s="38"/>
      <c r="AA81" s="38"/>
      <c r="AB81" s="38"/>
      <c r="AC81" s="38"/>
      <c r="AD81" s="38"/>
      <c r="AE81" s="38"/>
    </row>
    <row r="82" spans="1:31" s="2" customFormat="1" ht="12" customHeight="1">
      <c r="A82" s="38"/>
      <c r="B82" s="39"/>
      <c r="C82" s="32" t="s">
        <v>119</v>
      </c>
      <c r="D82" s="40"/>
      <c r="E82" s="40"/>
      <c r="F82" s="40"/>
      <c r="G82" s="40"/>
      <c r="H82" s="40"/>
      <c r="I82" s="136"/>
      <c r="J82" s="40"/>
      <c r="K82" s="40"/>
      <c r="L82" s="137"/>
      <c r="S82" s="38"/>
      <c r="T82" s="38"/>
      <c r="U82" s="38"/>
      <c r="V82" s="38"/>
      <c r="W82" s="38"/>
      <c r="X82" s="38"/>
      <c r="Y82" s="38"/>
      <c r="Z82" s="38"/>
      <c r="AA82" s="38"/>
      <c r="AB82" s="38"/>
      <c r="AC82" s="38"/>
      <c r="AD82" s="38"/>
      <c r="AE82" s="38"/>
    </row>
    <row r="83" spans="1:31" s="2" customFormat="1" ht="16.5" customHeight="1">
      <c r="A83" s="38"/>
      <c r="B83" s="39"/>
      <c r="C83" s="40"/>
      <c r="D83" s="40"/>
      <c r="E83" s="69" t="str">
        <f>E9</f>
        <v>II.a - Znojemská x Okrajová x Demlova - SSZ</v>
      </c>
      <c r="F83" s="40"/>
      <c r="G83" s="40"/>
      <c r="H83" s="40"/>
      <c r="I83" s="136"/>
      <c r="J83" s="40"/>
      <c r="K83" s="40"/>
      <c r="L83" s="137"/>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136"/>
      <c r="J84" s="40"/>
      <c r="K84" s="40"/>
      <c r="L84" s="137"/>
      <c r="S84" s="38"/>
      <c r="T84" s="38"/>
      <c r="U84" s="38"/>
      <c r="V84" s="38"/>
      <c r="W84" s="38"/>
      <c r="X84" s="38"/>
      <c r="Y84" s="38"/>
      <c r="Z84" s="38"/>
      <c r="AA84" s="38"/>
      <c r="AB84" s="38"/>
      <c r="AC84" s="38"/>
      <c r="AD84" s="38"/>
      <c r="AE84" s="38"/>
    </row>
    <row r="85" spans="1:31" s="2" customFormat="1" ht="12" customHeight="1">
      <c r="A85" s="38"/>
      <c r="B85" s="39"/>
      <c r="C85" s="32" t="s">
        <v>21</v>
      </c>
      <c r="D85" s="40"/>
      <c r="E85" s="40"/>
      <c r="F85" s="27" t="str">
        <f>F12</f>
        <v>Město Třebíč</v>
      </c>
      <c r="G85" s="40"/>
      <c r="H85" s="40"/>
      <c r="I85" s="140" t="s">
        <v>23</v>
      </c>
      <c r="J85" s="72" t="str">
        <f>IF(J12="","",J12)</f>
        <v>25. 5. 2021</v>
      </c>
      <c r="K85" s="40"/>
      <c r="L85" s="137"/>
      <c r="S85" s="38"/>
      <c r="T85" s="38"/>
      <c r="U85" s="38"/>
      <c r="V85" s="38"/>
      <c r="W85" s="38"/>
      <c r="X85" s="38"/>
      <c r="Y85" s="38"/>
      <c r="Z85" s="38"/>
      <c r="AA85" s="38"/>
      <c r="AB85" s="38"/>
      <c r="AC85" s="38"/>
      <c r="AD85" s="38"/>
      <c r="AE85" s="38"/>
    </row>
    <row r="86" spans="1:31" s="2" customFormat="1" ht="6.95" customHeight="1">
      <c r="A86" s="38"/>
      <c r="B86" s="39"/>
      <c r="C86" s="40"/>
      <c r="D86" s="40"/>
      <c r="E86" s="40"/>
      <c r="F86" s="40"/>
      <c r="G86" s="40"/>
      <c r="H86" s="40"/>
      <c r="I86" s="136"/>
      <c r="J86" s="40"/>
      <c r="K86" s="40"/>
      <c r="L86" s="137"/>
      <c r="S86" s="38"/>
      <c r="T86" s="38"/>
      <c r="U86" s="38"/>
      <c r="V86" s="38"/>
      <c r="W86" s="38"/>
      <c r="X86" s="38"/>
      <c r="Y86" s="38"/>
      <c r="Z86" s="38"/>
      <c r="AA86" s="38"/>
      <c r="AB86" s="38"/>
      <c r="AC86" s="38"/>
      <c r="AD86" s="38"/>
      <c r="AE86" s="38"/>
    </row>
    <row r="87" spans="1:31" s="2" customFormat="1" ht="15.15" customHeight="1">
      <c r="A87" s="38"/>
      <c r="B87" s="39"/>
      <c r="C87" s="32" t="s">
        <v>25</v>
      </c>
      <c r="D87" s="40"/>
      <c r="E87" s="40"/>
      <c r="F87" s="27" t="str">
        <f>E15</f>
        <v>Město Třebíč</v>
      </c>
      <c r="G87" s="40"/>
      <c r="H87" s="40"/>
      <c r="I87" s="140" t="s">
        <v>32</v>
      </c>
      <c r="J87" s="36" t="str">
        <f>E21</f>
        <v>Ing. Karel Tomek</v>
      </c>
      <c r="K87" s="40"/>
      <c r="L87" s="137"/>
      <c r="S87" s="38"/>
      <c r="T87" s="38"/>
      <c r="U87" s="38"/>
      <c r="V87" s="38"/>
      <c r="W87" s="38"/>
      <c r="X87" s="38"/>
      <c r="Y87" s="38"/>
      <c r="Z87" s="38"/>
      <c r="AA87" s="38"/>
      <c r="AB87" s="38"/>
      <c r="AC87" s="38"/>
      <c r="AD87" s="38"/>
      <c r="AE87" s="38"/>
    </row>
    <row r="88" spans="1:31" s="2" customFormat="1" ht="25.65" customHeight="1">
      <c r="A88" s="38"/>
      <c r="B88" s="39"/>
      <c r="C88" s="32" t="s">
        <v>30</v>
      </c>
      <c r="D88" s="40"/>
      <c r="E88" s="40"/>
      <c r="F88" s="27" t="str">
        <f>IF(E18="","",E18)</f>
        <v>Vyplň údaj</v>
      </c>
      <c r="G88" s="40"/>
      <c r="H88" s="40"/>
      <c r="I88" s="140" t="s">
        <v>35</v>
      </c>
      <c r="J88" s="36" t="str">
        <f>E24</f>
        <v>Ivalú Macarena Ávila Herrera</v>
      </c>
      <c r="K88" s="40"/>
      <c r="L88" s="137"/>
      <c r="S88" s="38"/>
      <c r="T88" s="38"/>
      <c r="U88" s="38"/>
      <c r="V88" s="38"/>
      <c r="W88" s="38"/>
      <c r="X88" s="38"/>
      <c r="Y88" s="38"/>
      <c r="Z88" s="38"/>
      <c r="AA88" s="38"/>
      <c r="AB88" s="38"/>
      <c r="AC88" s="38"/>
      <c r="AD88" s="38"/>
      <c r="AE88" s="38"/>
    </row>
    <row r="89" spans="1:31" s="2" customFormat="1" ht="10.3" customHeight="1">
      <c r="A89" s="38"/>
      <c r="B89" s="39"/>
      <c r="C89" s="40"/>
      <c r="D89" s="40"/>
      <c r="E89" s="40"/>
      <c r="F89" s="40"/>
      <c r="G89" s="40"/>
      <c r="H89" s="40"/>
      <c r="I89" s="136"/>
      <c r="J89" s="40"/>
      <c r="K89" s="40"/>
      <c r="L89" s="137"/>
      <c r="S89" s="38"/>
      <c r="T89" s="38"/>
      <c r="U89" s="38"/>
      <c r="V89" s="38"/>
      <c r="W89" s="38"/>
      <c r="X89" s="38"/>
      <c r="Y89" s="38"/>
      <c r="Z89" s="38"/>
      <c r="AA89" s="38"/>
      <c r="AB89" s="38"/>
      <c r="AC89" s="38"/>
      <c r="AD89" s="38"/>
      <c r="AE89" s="38"/>
    </row>
    <row r="90" spans="1:31" s="11" customFormat="1" ht="29.25" customHeight="1">
      <c r="A90" s="193"/>
      <c r="B90" s="194"/>
      <c r="C90" s="195" t="s">
        <v>144</v>
      </c>
      <c r="D90" s="196" t="s">
        <v>59</v>
      </c>
      <c r="E90" s="196" t="s">
        <v>55</v>
      </c>
      <c r="F90" s="196" t="s">
        <v>56</v>
      </c>
      <c r="G90" s="196" t="s">
        <v>145</v>
      </c>
      <c r="H90" s="196" t="s">
        <v>146</v>
      </c>
      <c r="I90" s="197" t="s">
        <v>147</v>
      </c>
      <c r="J90" s="196" t="s">
        <v>128</v>
      </c>
      <c r="K90" s="198" t="s">
        <v>148</v>
      </c>
      <c r="L90" s="199"/>
      <c r="M90" s="92" t="s">
        <v>19</v>
      </c>
      <c r="N90" s="93" t="s">
        <v>44</v>
      </c>
      <c r="O90" s="93" t="s">
        <v>149</v>
      </c>
      <c r="P90" s="93" t="s">
        <v>150</v>
      </c>
      <c r="Q90" s="93" t="s">
        <v>151</v>
      </c>
      <c r="R90" s="93" t="s">
        <v>152</v>
      </c>
      <c r="S90" s="93" t="s">
        <v>153</v>
      </c>
      <c r="T90" s="94" t="s">
        <v>154</v>
      </c>
      <c r="U90" s="193"/>
      <c r="V90" s="193"/>
      <c r="W90" s="193"/>
      <c r="X90" s="193"/>
      <c r="Y90" s="193"/>
      <c r="Z90" s="193"/>
      <c r="AA90" s="193"/>
      <c r="AB90" s="193"/>
      <c r="AC90" s="193"/>
      <c r="AD90" s="193"/>
      <c r="AE90" s="193"/>
    </row>
    <row r="91" spans="1:63" s="2" customFormat="1" ht="22.8" customHeight="1">
      <c r="A91" s="38"/>
      <c r="B91" s="39"/>
      <c r="C91" s="99" t="s">
        <v>155</v>
      </c>
      <c r="D91" s="40"/>
      <c r="E91" s="40"/>
      <c r="F91" s="40"/>
      <c r="G91" s="40"/>
      <c r="H91" s="40"/>
      <c r="I91" s="136"/>
      <c r="J91" s="200">
        <f>BK91</f>
        <v>0</v>
      </c>
      <c r="K91" s="40"/>
      <c r="L91" s="44"/>
      <c r="M91" s="95"/>
      <c r="N91" s="201"/>
      <c r="O91" s="96"/>
      <c r="P91" s="202">
        <f>P92+P110+P117+P137+P229+P628+P788</f>
        <v>0</v>
      </c>
      <c r="Q91" s="96"/>
      <c r="R91" s="202">
        <f>R92+R110+R117+R137+R229+R628+R788</f>
        <v>142.79689013</v>
      </c>
      <c r="S91" s="96"/>
      <c r="T91" s="203">
        <f>T92+T110+T117+T137+T229+T628+T788</f>
        <v>23.2</v>
      </c>
      <c r="U91" s="38"/>
      <c r="V91" s="38"/>
      <c r="W91" s="38"/>
      <c r="X91" s="38"/>
      <c r="Y91" s="38"/>
      <c r="Z91" s="38"/>
      <c r="AA91" s="38"/>
      <c r="AB91" s="38"/>
      <c r="AC91" s="38"/>
      <c r="AD91" s="38"/>
      <c r="AE91" s="38"/>
      <c r="AT91" s="17" t="s">
        <v>73</v>
      </c>
      <c r="AU91" s="17" t="s">
        <v>129</v>
      </c>
      <c r="BK91" s="204">
        <f>BK92+BK110+BK117+BK137+BK229+BK628+BK788</f>
        <v>0</v>
      </c>
    </row>
    <row r="92" spans="1:63" s="12" customFormat="1" ht="25.9" customHeight="1">
      <c r="A92" s="12"/>
      <c r="B92" s="205"/>
      <c r="C92" s="206"/>
      <c r="D92" s="207" t="s">
        <v>73</v>
      </c>
      <c r="E92" s="208" t="s">
        <v>156</v>
      </c>
      <c r="F92" s="208" t="s">
        <v>157</v>
      </c>
      <c r="G92" s="206"/>
      <c r="H92" s="206"/>
      <c r="I92" s="209"/>
      <c r="J92" s="210">
        <f>BK92</f>
        <v>0</v>
      </c>
      <c r="K92" s="206"/>
      <c r="L92" s="211"/>
      <c r="M92" s="212"/>
      <c r="N92" s="213"/>
      <c r="O92" s="213"/>
      <c r="P92" s="214">
        <f>SUM(P93:P109)</f>
        <v>0</v>
      </c>
      <c r="Q92" s="213"/>
      <c r="R92" s="214">
        <f>SUM(R93:R109)</f>
        <v>0</v>
      </c>
      <c r="S92" s="213"/>
      <c r="T92" s="215">
        <f>SUM(T93:T109)</f>
        <v>0</v>
      </c>
      <c r="U92" s="12"/>
      <c r="V92" s="12"/>
      <c r="W92" s="12"/>
      <c r="X92" s="12"/>
      <c r="Y92" s="12"/>
      <c r="Z92" s="12"/>
      <c r="AA92" s="12"/>
      <c r="AB92" s="12"/>
      <c r="AC92" s="12"/>
      <c r="AD92" s="12"/>
      <c r="AE92" s="12"/>
      <c r="AR92" s="216" t="s">
        <v>82</v>
      </c>
      <c r="AT92" s="217" t="s">
        <v>73</v>
      </c>
      <c r="AU92" s="217" t="s">
        <v>74</v>
      </c>
      <c r="AY92" s="216" t="s">
        <v>158</v>
      </c>
      <c r="BK92" s="218">
        <f>SUM(BK93:BK109)</f>
        <v>0</v>
      </c>
    </row>
    <row r="93" spans="1:65" s="2" customFormat="1" ht="16.5" customHeight="1">
      <c r="A93" s="38"/>
      <c r="B93" s="39"/>
      <c r="C93" s="219" t="s">
        <v>82</v>
      </c>
      <c r="D93" s="219" t="s">
        <v>159</v>
      </c>
      <c r="E93" s="220" t="s">
        <v>160</v>
      </c>
      <c r="F93" s="221" t="s">
        <v>161</v>
      </c>
      <c r="G93" s="222" t="s">
        <v>162</v>
      </c>
      <c r="H93" s="223">
        <v>48.4</v>
      </c>
      <c r="I93" s="224"/>
      <c r="J93" s="225">
        <f>ROUND(I93*H93,2)</f>
        <v>0</v>
      </c>
      <c r="K93" s="221" t="s">
        <v>19</v>
      </c>
      <c r="L93" s="44"/>
      <c r="M93" s="226" t="s">
        <v>19</v>
      </c>
      <c r="N93" s="227" t="s">
        <v>45</v>
      </c>
      <c r="O93" s="84"/>
      <c r="P93" s="228">
        <f>O93*H93</f>
        <v>0</v>
      </c>
      <c r="Q93" s="228">
        <v>0</v>
      </c>
      <c r="R93" s="228">
        <f>Q93*H93</f>
        <v>0</v>
      </c>
      <c r="S93" s="228">
        <v>0</v>
      </c>
      <c r="T93" s="229">
        <f>S93*H93</f>
        <v>0</v>
      </c>
      <c r="U93" s="38"/>
      <c r="V93" s="38"/>
      <c r="W93" s="38"/>
      <c r="X93" s="38"/>
      <c r="Y93" s="38"/>
      <c r="Z93" s="38"/>
      <c r="AA93" s="38"/>
      <c r="AB93" s="38"/>
      <c r="AC93" s="38"/>
      <c r="AD93" s="38"/>
      <c r="AE93" s="38"/>
      <c r="AR93" s="230" t="s">
        <v>163</v>
      </c>
      <c r="AT93" s="230" t="s">
        <v>159</v>
      </c>
      <c r="AU93" s="230" t="s">
        <v>82</v>
      </c>
      <c r="AY93" s="17" t="s">
        <v>158</v>
      </c>
      <c r="BE93" s="231">
        <f>IF(N93="základní",J93,0)</f>
        <v>0</v>
      </c>
      <c r="BF93" s="231">
        <f>IF(N93="snížená",J93,0)</f>
        <v>0</v>
      </c>
      <c r="BG93" s="231">
        <f>IF(N93="zákl. přenesená",J93,0)</f>
        <v>0</v>
      </c>
      <c r="BH93" s="231">
        <f>IF(N93="sníž. přenesená",J93,0)</f>
        <v>0</v>
      </c>
      <c r="BI93" s="231">
        <f>IF(N93="nulová",J93,0)</f>
        <v>0</v>
      </c>
      <c r="BJ93" s="17" t="s">
        <v>82</v>
      </c>
      <c r="BK93" s="231">
        <f>ROUND(I93*H93,2)</f>
        <v>0</v>
      </c>
      <c r="BL93" s="17" t="s">
        <v>163</v>
      </c>
      <c r="BM93" s="230" t="s">
        <v>164</v>
      </c>
    </row>
    <row r="94" spans="1:47" s="2" customFormat="1" ht="12">
      <c r="A94" s="38"/>
      <c r="B94" s="39"/>
      <c r="C94" s="40"/>
      <c r="D94" s="232" t="s">
        <v>165</v>
      </c>
      <c r="E94" s="40"/>
      <c r="F94" s="233" t="s">
        <v>161</v>
      </c>
      <c r="G94" s="40"/>
      <c r="H94" s="40"/>
      <c r="I94" s="136"/>
      <c r="J94" s="40"/>
      <c r="K94" s="40"/>
      <c r="L94" s="44"/>
      <c r="M94" s="234"/>
      <c r="N94" s="235"/>
      <c r="O94" s="84"/>
      <c r="P94" s="84"/>
      <c r="Q94" s="84"/>
      <c r="R94" s="84"/>
      <c r="S94" s="84"/>
      <c r="T94" s="85"/>
      <c r="U94" s="38"/>
      <c r="V94" s="38"/>
      <c r="W94" s="38"/>
      <c r="X94" s="38"/>
      <c r="Y94" s="38"/>
      <c r="Z94" s="38"/>
      <c r="AA94" s="38"/>
      <c r="AB94" s="38"/>
      <c r="AC94" s="38"/>
      <c r="AD94" s="38"/>
      <c r="AE94" s="38"/>
      <c r="AT94" s="17" t="s">
        <v>165</v>
      </c>
      <c r="AU94" s="17" t="s">
        <v>82</v>
      </c>
    </row>
    <row r="95" spans="1:51" s="13" customFormat="1" ht="12">
      <c r="A95" s="13"/>
      <c r="B95" s="236"/>
      <c r="C95" s="237"/>
      <c r="D95" s="232" t="s">
        <v>166</v>
      </c>
      <c r="E95" s="238" t="s">
        <v>19</v>
      </c>
      <c r="F95" s="239" t="s">
        <v>2236</v>
      </c>
      <c r="G95" s="237"/>
      <c r="H95" s="240">
        <v>44</v>
      </c>
      <c r="I95" s="241"/>
      <c r="J95" s="237"/>
      <c r="K95" s="237"/>
      <c r="L95" s="242"/>
      <c r="M95" s="243"/>
      <c r="N95" s="244"/>
      <c r="O95" s="244"/>
      <c r="P95" s="244"/>
      <c r="Q95" s="244"/>
      <c r="R95" s="244"/>
      <c r="S95" s="244"/>
      <c r="T95" s="245"/>
      <c r="U95" s="13"/>
      <c r="V95" s="13"/>
      <c r="W95" s="13"/>
      <c r="X95" s="13"/>
      <c r="Y95" s="13"/>
      <c r="Z95" s="13"/>
      <c r="AA95" s="13"/>
      <c r="AB95" s="13"/>
      <c r="AC95" s="13"/>
      <c r="AD95" s="13"/>
      <c r="AE95" s="13"/>
      <c r="AT95" s="246" t="s">
        <v>166</v>
      </c>
      <c r="AU95" s="246" t="s">
        <v>82</v>
      </c>
      <c r="AV95" s="13" t="s">
        <v>85</v>
      </c>
      <c r="AW95" s="13" t="s">
        <v>34</v>
      </c>
      <c r="AX95" s="13" t="s">
        <v>82</v>
      </c>
      <c r="AY95" s="246" t="s">
        <v>158</v>
      </c>
    </row>
    <row r="96" spans="1:51" s="13" customFormat="1" ht="12">
      <c r="A96" s="13"/>
      <c r="B96" s="236"/>
      <c r="C96" s="237"/>
      <c r="D96" s="232" t="s">
        <v>166</v>
      </c>
      <c r="E96" s="237"/>
      <c r="F96" s="239" t="s">
        <v>2237</v>
      </c>
      <c r="G96" s="237"/>
      <c r="H96" s="240">
        <v>48.4</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166</v>
      </c>
      <c r="AU96" s="246" t="s">
        <v>82</v>
      </c>
      <c r="AV96" s="13" t="s">
        <v>85</v>
      </c>
      <c r="AW96" s="13" t="s">
        <v>4</v>
      </c>
      <c r="AX96" s="13" t="s">
        <v>82</v>
      </c>
      <c r="AY96" s="246" t="s">
        <v>158</v>
      </c>
    </row>
    <row r="97" spans="1:65" s="2" customFormat="1" ht="21.75" customHeight="1">
      <c r="A97" s="38"/>
      <c r="B97" s="39"/>
      <c r="C97" s="219" t="s">
        <v>85</v>
      </c>
      <c r="D97" s="219" t="s">
        <v>159</v>
      </c>
      <c r="E97" s="220" t="s">
        <v>169</v>
      </c>
      <c r="F97" s="221" t="s">
        <v>170</v>
      </c>
      <c r="G97" s="222" t="s">
        <v>171</v>
      </c>
      <c r="H97" s="223">
        <v>4</v>
      </c>
      <c r="I97" s="224"/>
      <c r="J97" s="225">
        <f>ROUND(I97*H97,2)</f>
        <v>0</v>
      </c>
      <c r="K97" s="221" t="s">
        <v>19</v>
      </c>
      <c r="L97" s="44"/>
      <c r="M97" s="226" t="s">
        <v>19</v>
      </c>
      <c r="N97" s="227" t="s">
        <v>45</v>
      </c>
      <c r="O97" s="84"/>
      <c r="P97" s="228">
        <f>O97*H97</f>
        <v>0</v>
      </c>
      <c r="Q97" s="228">
        <v>0</v>
      </c>
      <c r="R97" s="228">
        <f>Q97*H97</f>
        <v>0</v>
      </c>
      <c r="S97" s="228">
        <v>0</v>
      </c>
      <c r="T97" s="229">
        <f>S97*H97</f>
        <v>0</v>
      </c>
      <c r="U97" s="38"/>
      <c r="V97" s="38"/>
      <c r="W97" s="38"/>
      <c r="X97" s="38"/>
      <c r="Y97" s="38"/>
      <c r="Z97" s="38"/>
      <c r="AA97" s="38"/>
      <c r="AB97" s="38"/>
      <c r="AC97" s="38"/>
      <c r="AD97" s="38"/>
      <c r="AE97" s="38"/>
      <c r="AR97" s="230" t="s">
        <v>163</v>
      </c>
      <c r="AT97" s="230" t="s">
        <v>159</v>
      </c>
      <c r="AU97" s="230" t="s">
        <v>82</v>
      </c>
      <c r="AY97" s="17" t="s">
        <v>158</v>
      </c>
      <c r="BE97" s="231">
        <f>IF(N97="základní",J97,0)</f>
        <v>0</v>
      </c>
      <c r="BF97" s="231">
        <f>IF(N97="snížená",J97,0)</f>
        <v>0</v>
      </c>
      <c r="BG97" s="231">
        <f>IF(N97="zákl. přenesená",J97,0)</f>
        <v>0</v>
      </c>
      <c r="BH97" s="231">
        <f>IF(N97="sníž. přenesená",J97,0)</f>
        <v>0</v>
      </c>
      <c r="BI97" s="231">
        <f>IF(N97="nulová",J97,0)</f>
        <v>0</v>
      </c>
      <c r="BJ97" s="17" t="s">
        <v>82</v>
      </c>
      <c r="BK97" s="231">
        <f>ROUND(I97*H97,2)</f>
        <v>0</v>
      </c>
      <c r="BL97" s="17" t="s">
        <v>163</v>
      </c>
      <c r="BM97" s="230" t="s">
        <v>172</v>
      </c>
    </row>
    <row r="98" spans="1:47" s="2" customFormat="1" ht="12">
      <c r="A98" s="38"/>
      <c r="B98" s="39"/>
      <c r="C98" s="40"/>
      <c r="D98" s="232" t="s">
        <v>165</v>
      </c>
      <c r="E98" s="40"/>
      <c r="F98" s="233" t="s">
        <v>170</v>
      </c>
      <c r="G98" s="40"/>
      <c r="H98" s="40"/>
      <c r="I98" s="136"/>
      <c r="J98" s="40"/>
      <c r="K98" s="40"/>
      <c r="L98" s="44"/>
      <c r="M98" s="234"/>
      <c r="N98" s="235"/>
      <c r="O98" s="84"/>
      <c r="P98" s="84"/>
      <c r="Q98" s="84"/>
      <c r="R98" s="84"/>
      <c r="S98" s="84"/>
      <c r="T98" s="85"/>
      <c r="U98" s="38"/>
      <c r="V98" s="38"/>
      <c r="W98" s="38"/>
      <c r="X98" s="38"/>
      <c r="Y98" s="38"/>
      <c r="Z98" s="38"/>
      <c r="AA98" s="38"/>
      <c r="AB98" s="38"/>
      <c r="AC98" s="38"/>
      <c r="AD98" s="38"/>
      <c r="AE98" s="38"/>
      <c r="AT98" s="17" t="s">
        <v>165</v>
      </c>
      <c r="AU98" s="17" t="s">
        <v>82</v>
      </c>
    </row>
    <row r="99" spans="1:51" s="13" customFormat="1" ht="12">
      <c r="A99" s="13"/>
      <c r="B99" s="236"/>
      <c r="C99" s="237"/>
      <c r="D99" s="232" t="s">
        <v>166</v>
      </c>
      <c r="E99" s="238" t="s">
        <v>19</v>
      </c>
      <c r="F99" s="239" t="s">
        <v>174</v>
      </c>
      <c r="G99" s="237"/>
      <c r="H99" s="240">
        <v>4</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166</v>
      </c>
      <c r="AU99" s="246" t="s">
        <v>82</v>
      </c>
      <c r="AV99" s="13" t="s">
        <v>85</v>
      </c>
      <c r="AW99" s="13" t="s">
        <v>34</v>
      </c>
      <c r="AX99" s="13" t="s">
        <v>74</v>
      </c>
      <c r="AY99" s="246" t="s">
        <v>158</v>
      </c>
    </row>
    <row r="100" spans="1:51" s="14" customFormat="1" ht="12">
      <c r="A100" s="14"/>
      <c r="B100" s="247"/>
      <c r="C100" s="248"/>
      <c r="D100" s="232" t="s">
        <v>166</v>
      </c>
      <c r="E100" s="249" t="s">
        <v>19</v>
      </c>
      <c r="F100" s="250" t="s">
        <v>175</v>
      </c>
      <c r="G100" s="248"/>
      <c r="H100" s="251">
        <v>4</v>
      </c>
      <c r="I100" s="252"/>
      <c r="J100" s="248"/>
      <c r="K100" s="248"/>
      <c r="L100" s="253"/>
      <c r="M100" s="254"/>
      <c r="N100" s="255"/>
      <c r="O100" s="255"/>
      <c r="P100" s="255"/>
      <c r="Q100" s="255"/>
      <c r="R100" s="255"/>
      <c r="S100" s="255"/>
      <c r="T100" s="256"/>
      <c r="U100" s="14"/>
      <c r="V100" s="14"/>
      <c r="W100" s="14"/>
      <c r="X100" s="14"/>
      <c r="Y100" s="14"/>
      <c r="Z100" s="14"/>
      <c r="AA100" s="14"/>
      <c r="AB100" s="14"/>
      <c r="AC100" s="14"/>
      <c r="AD100" s="14"/>
      <c r="AE100" s="14"/>
      <c r="AT100" s="257" t="s">
        <v>166</v>
      </c>
      <c r="AU100" s="257" t="s">
        <v>82</v>
      </c>
      <c r="AV100" s="14" t="s">
        <v>163</v>
      </c>
      <c r="AW100" s="14" t="s">
        <v>34</v>
      </c>
      <c r="AX100" s="14" t="s">
        <v>82</v>
      </c>
      <c r="AY100" s="257" t="s">
        <v>158</v>
      </c>
    </row>
    <row r="101" spans="1:65" s="2" customFormat="1" ht="16.5" customHeight="1">
      <c r="A101" s="38"/>
      <c r="B101" s="39"/>
      <c r="C101" s="219" t="s">
        <v>176</v>
      </c>
      <c r="D101" s="219" t="s">
        <v>159</v>
      </c>
      <c r="E101" s="220" t="s">
        <v>177</v>
      </c>
      <c r="F101" s="221" t="s">
        <v>178</v>
      </c>
      <c r="G101" s="222" t="s">
        <v>179</v>
      </c>
      <c r="H101" s="223">
        <v>1</v>
      </c>
      <c r="I101" s="224"/>
      <c r="J101" s="225">
        <f>ROUND(I101*H101,2)</f>
        <v>0</v>
      </c>
      <c r="K101" s="221" t="s">
        <v>19</v>
      </c>
      <c r="L101" s="44"/>
      <c r="M101" s="226" t="s">
        <v>19</v>
      </c>
      <c r="N101" s="227" t="s">
        <v>45</v>
      </c>
      <c r="O101" s="84"/>
      <c r="P101" s="228">
        <f>O101*H101</f>
        <v>0</v>
      </c>
      <c r="Q101" s="228">
        <v>0</v>
      </c>
      <c r="R101" s="228">
        <f>Q101*H101</f>
        <v>0</v>
      </c>
      <c r="S101" s="228">
        <v>0</v>
      </c>
      <c r="T101" s="229">
        <f>S101*H101</f>
        <v>0</v>
      </c>
      <c r="U101" s="38"/>
      <c r="V101" s="38"/>
      <c r="W101" s="38"/>
      <c r="X101" s="38"/>
      <c r="Y101" s="38"/>
      <c r="Z101" s="38"/>
      <c r="AA101" s="38"/>
      <c r="AB101" s="38"/>
      <c r="AC101" s="38"/>
      <c r="AD101" s="38"/>
      <c r="AE101" s="38"/>
      <c r="AR101" s="230" t="s">
        <v>163</v>
      </c>
      <c r="AT101" s="230" t="s">
        <v>159</v>
      </c>
      <c r="AU101" s="230" t="s">
        <v>82</v>
      </c>
      <c r="AY101" s="17" t="s">
        <v>158</v>
      </c>
      <c r="BE101" s="231">
        <f>IF(N101="základní",J101,0)</f>
        <v>0</v>
      </c>
      <c r="BF101" s="231">
        <f>IF(N101="snížená",J101,0)</f>
        <v>0</v>
      </c>
      <c r="BG101" s="231">
        <f>IF(N101="zákl. přenesená",J101,0)</f>
        <v>0</v>
      </c>
      <c r="BH101" s="231">
        <f>IF(N101="sníž. přenesená",J101,0)</f>
        <v>0</v>
      </c>
      <c r="BI101" s="231">
        <f>IF(N101="nulová",J101,0)</f>
        <v>0</v>
      </c>
      <c r="BJ101" s="17" t="s">
        <v>82</v>
      </c>
      <c r="BK101" s="231">
        <f>ROUND(I101*H101,2)</f>
        <v>0</v>
      </c>
      <c r="BL101" s="17" t="s">
        <v>163</v>
      </c>
      <c r="BM101" s="230" t="s">
        <v>180</v>
      </c>
    </row>
    <row r="102" spans="1:47" s="2" customFormat="1" ht="12">
      <c r="A102" s="38"/>
      <c r="B102" s="39"/>
      <c r="C102" s="40"/>
      <c r="D102" s="232" t="s">
        <v>165</v>
      </c>
      <c r="E102" s="40"/>
      <c r="F102" s="233" t="s">
        <v>178</v>
      </c>
      <c r="G102" s="40"/>
      <c r="H102" s="40"/>
      <c r="I102" s="136"/>
      <c r="J102" s="40"/>
      <c r="K102" s="40"/>
      <c r="L102" s="44"/>
      <c r="M102" s="234"/>
      <c r="N102" s="235"/>
      <c r="O102" s="84"/>
      <c r="P102" s="84"/>
      <c r="Q102" s="84"/>
      <c r="R102" s="84"/>
      <c r="S102" s="84"/>
      <c r="T102" s="85"/>
      <c r="U102" s="38"/>
      <c r="V102" s="38"/>
      <c r="W102" s="38"/>
      <c r="X102" s="38"/>
      <c r="Y102" s="38"/>
      <c r="Z102" s="38"/>
      <c r="AA102" s="38"/>
      <c r="AB102" s="38"/>
      <c r="AC102" s="38"/>
      <c r="AD102" s="38"/>
      <c r="AE102" s="38"/>
      <c r="AT102" s="17" t="s">
        <v>165</v>
      </c>
      <c r="AU102" s="17" t="s">
        <v>82</v>
      </c>
    </row>
    <row r="103" spans="1:47" s="2" customFormat="1" ht="12">
      <c r="A103" s="38"/>
      <c r="B103" s="39"/>
      <c r="C103" s="40"/>
      <c r="D103" s="232" t="s">
        <v>181</v>
      </c>
      <c r="E103" s="40"/>
      <c r="F103" s="258" t="s">
        <v>182</v>
      </c>
      <c r="G103" s="40"/>
      <c r="H103" s="40"/>
      <c r="I103" s="136"/>
      <c r="J103" s="40"/>
      <c r="K103" s="40"/>
      <c r="L103" s="44"/>
      <c r="M103" s="234"/>
      <c r="N103" s="235"/>
      <c r="O103" s="84"/>
      <c r="P103" s="84"/>
      <c r="Q103" s="84"/>
      <c r="R103" s="84"/>
      <c r="S103" s="84"/>
      <c r="T103" s="85"/>
      <c r="U103" s="38"/>
      <c r="V103" s="38"/>
      <c r="W103" s="38"/>
      <c r="X103" s="38"/>
      <c r="Y103" s="38"/>
      <c r="Z103" s="38"/>
      <c r="AA103" s="38"/>
      <c r="AB103" s="38"/>
      <c r="AC103" s="38"/>
      <c r="AD103" s="38"/>
      <c r="AE103" s="38"/>
      <c r="AT103" s="17" t="s">
        <v>181</v>
      </c>
      <c r="AU103" s="17" t="s">
        <v>82</v>
      </c>
    </row>
    <row r="104" spans="1:51" s="13" customFormat="1" ht="12">
      <c r="A104" s="13"/>
      <c r="B104" s="236"/>
      <c r="C104" s="237"/>
      <c r="D104" s="232" t="s">
        <v>166</v>
      </c>
      <c r="E104" s="238" t="s">
        <v>19</v>
      </c>
      <c r="F104" s="239" t="s">
        <v>1641</v>
      </c>
      <c r="G104" s="237"/>
      <c r="H104" s="240">
        <v>1</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166</v>
      </c>
      <c r="AU104" s="246" t="s">
        <v>82</v>
      </c>
      <c r="AV104" s="13" t="s">
        <v>85</v>
      </c>
      <c r="AW104" s="13" t="s">
        <v>34</v>
      </c>
      <c r="AX104" s="13" t="s">
        <v>74</v>
      </c>
      <c r="AY104" s="246" t="s">
        <v>158</v>
      </c>
    </row>
    <row r="105" spans="1:51" s="14" customFormat="1" ht="12">
      <c r="A105" s="14"/>
      <c r="B105" s="247"/>
      <c r="C105" s="248"/>
      <c r="D105" s="232" t="s">
        <v>166</v>
      </c>
      <c r="E105" s="249" t="s">
        <v>19</v>
      </c>
      <c r="F105" s="250" t="s">
        <v>175</v>
      </c>
      <c r="G105" s="248"/>
      <c r="H105" s="251">
        <v>1</v>
      </c>
      <c r="I105" s="252"/>
      <c r="J105" s="248"/>
      <c r="K105" s="248"/>
      <c r="L105" s="253"/>
      <c r="M105" s="254"/>
      <c r="N105" s="255"/>
      <c r="O105" s="255"/>
      <c r="P105" s="255"/>
      <c r="Q105" s="255"/>
      <c r="R105" s="255"/>
      <c r="S105" s="255"/>
      <c r="T105" s="256"/>
      <c r="U105" s="14"/>
      <c r="V105" s="14"/>
      <c r="W105" s="14"/>
      <c r="X105" s="14"/>
      <c r="Y105" s="14"/>
      <c r="Z105" s="14"/>
      <c r="AA105" s="14"/>
      <c r="AB105" s="14"/>
      <c r="AC105" s="14"/>
      <c r="AD105" s="14"/>
      <c r="AE105" s="14"/>
      <c r="AT105" s="257" t="s">
        <v>166</v>
      </c>
      <c r="AU105" s="257" t="s">
        <v>82</v>
      </c>
      <c r="AV105" s="14" t="s">
        <v>163</v>
      </c>
      <c r="AW105" s="14" t="s">
        <v>34</v>
      </c>
      <c r="AX105" s="14" t="s">
        <v>82</v>
      </c>
      <c r="AY105" s="257" t="s">
        <v>158</v>
      </c>
    </row>
    <row r="106" spans="1:65" s="2" customFormat="1" ht="16.5" customHeight="1">
      <c r="A106" s="38"/>
      <c r="B106" s="39"/>
      <c r="C106" s="219" t="s">
        <v>163</v>
      </c>
      <c r="D106" s="219" t="s">
        <v>159</v>
      </c>
      <c r="E106" s="220" t="s">
        <v>184</v>
      </c>
      <c r="F106" s="221" t="s">
        <v>185</v>
      </c>
      <c r="G106" s="222" t="s">
        <v>179</v>
      </c>
      <c r="H106" s="223">
        <v>2</v>
      </c>
      <c r="I106" s="224"/>
      <c r="J106" s="225">
        <f>ROUND(I106*H106,2)</f>
        <v>0</v>
      </c>
      <c r="K106" s="221" t="s">
        <v>19</v>
      </c>
      <c r="L106" s="44"/>
      <c r="M106" s="226" t="s">
        <v>19</v>
      </c>
      <c r="N106" s="227" t="s">
        <v>45</v>
      </c>
      <c r="O106" s="84"/>
      <c r="P106" s="228">
        <f>O106*H106</f>
        <v>0</v>
      </c>
      <c r="Q106" s="228">
        <v>0</v>
      </c>
      <c r="R106" s="228">
        <f>Q106*H106</f>
        <v>0</v>
      </c>
      <c r="S106" s="228">
        <v>0</v>
      </c>
      <c r="T106" s="229">
        <f>S106*H106</f>
        <v>0</v>
      </c>
      <c r="U106" s="38"/>
      <c r="V106" s="38"/>
      <c r="W106" s="38"/>
      <c r="X106" s="38"/>
      <c r="Y106" s="38"/>
      <c r="Z106" s="38"/>
      <c r="AA106" s="38"/>
      <c r="AB106" s="38"/>
      <c r="AC106" s="38"/>
      <c r="AD106" s="38"/>
      <c r="AE106" s="38"/>
      <c r="AR106" s="230" t="s">
        <v>163</v>
      </c>
      <c r="AT106" s="230" t="s">
        <v>159</v>
      </c>
      <c r="AU106" s="230" t="s">
        <v>82</v>
      </c>
      <c r="AY106" s="17" t="s">
        <v>158</v>
      </c>
      <c r="BE106" s="231">
        <f>IF(N106="základní",J106,0)</f>
        <v>0</v>
      </c>
      <c r="BF106" s="231">
        <f>IF(N106="snížená",J106,0)</f>
        <v>0</v>
      </c>
      <c r="BG106" s="231">
        <f>IF(N106="zákl. přenesená",J106,0)</f>
        <v>0</v>
      </c>
      <c r="BH106" s="231">
        <f>IF(N106="sníž. přenesená",J106,0)</f>
        <v>0</v>
      </c>
      <c r="BI106" s="231">
        <f>IF(N106="nulová",J106,0)</f>
        <v>0</v>
      </c>
      <c r="BJ106" s="17" t="s">
        <v>82</v>
      </c>
      <c r="BK106" s="231">
        <f>ROUND(I106*H106,2)</f>
        <v>0</v>
      </c>
      <c r="BL106" s="17" t="s">
        <v>163</v>
      </c>
      <c r="BM106" s="230" t="s">
        <v>186</v>
      </c>
    </row>
    <row r="107" spans="1:47" s="2" customFormat="1" ht="12">
      <c r="A107" s="38"/>
      <c r="B107" s="39"/>
      <c r="C107" s="40"/>
      <c r="D107" s="232" t="s">
        <v>165</v>
      </c>
      <c r="E107" s="40"/>
      <c r="F107" s="233" t="s">
        <v>185</v>
      </c>
      <c r="G107" s="40"/>
      <c r="H107" s="40"/>
      <c r="I107" s="136"/>
      <c r="J107" s="40"/>
      <c r="K107" s="40"/>
      <c r="L107" s="44"/>
      <c r="M107" s="234"/>
      <c r="N107" s="235"/>
      <c r="O107" s="84"/>
      <c r="P107" s="84"/>
      <c r="Q107" s="84"/>
      <c r="R107" s="84"/>
      <c r="S107" s="84"/>
      <c r="T107" s="85"/>
      <c r="U107" s="38"/>
      <c r="V107" s="38"/>
      <c r="W107" s="38"/>
      <c r="X107" s="38"/>
      <c r="Y107" s="38"/>
      <c r="Z107" s="38"/>
      <c r="AA107" s="38"/>
      <c r="AB107" s="38"/>
      <c r="AC107" s="38"/>
      <c r="AD107" s="38"/>
      <c r="AE107" s="38"/>
      <c r="AT107" s="17" t="s">
        <v>165</v>
      </c>
      <c r="AU107" s="17" t="s">
        <v>82</v>
      </c>
    </row>
    <row r="108" spans="1:47" s="2" customFormat="1" ht="12">
      <c r="A108" s="38"/>
      <c r="B108" s="39"/>
      <c r="C108" s="40"/>
      <c r="D108" s="232" t="s">
        <v>181</v>
      </c>
      <c r="E108" s="40"/>
      <c r="F108" s="258" t="s">
        <v>187</v>
      </c>
      <c r="G108" s="40"/>
      <c r="H108" s="40"/>
      <c r="I108" s="136"/>
      <c r="J108" s="40"/>
      <c r="K108" s="40"/>
      <c r="L108" s="44"/>
      <c r="M108" s="234"/>
      <c r="N108" s="235"/>
      <c r="O108" s="84"/>
      <c r="P108" s="84"/>
      <c r="Q108" s="84"/>
      <c r="R108" s="84"/>
      <c r="S108" s="84"/>
      <c r="T108" s="85"/>
      <c r="U108" s="38"/>
      <c r="V108" s="38"/>
      <c r="W108" s="38"/>
      <c r="X108" s="38"/>
      <c r="Y108" s="38"/>
      <c r="Z108" s="38"/>
      <c r="AA108" s="38"/>
      <c r="AB108" s="38"/>
      <c r="AC108" s="38"/>
      <c r="AD108" s="38"/>
      <c r="AE108" s="38"/>
      <c r="AT108" s="17" t="s">
        <v>181</v>
      </c>
      <c r="AU108" s="17" t="s">
        <v>82</v>
      </c>
    </row>
    <row r="109" spans="1:51" s="13" customFormat="1" ht="12">
      <c r="A109" s="13"/>
      <c r="B109" s="236"/>
      <c r="C109" s="237"/>
      <c r="D109" s="232" t="s">
        <v>166</v>
      </c>
      <c r="E109" s="238" t="s">
        <v>19</v>
      </c>
      <c r="F109" s="239" t="s">
        <v>188</v>
      </c>
      <c r="G109" s="237"/>
      <c r="H109" s="240">
        <v>2</v>
      </c>
      <c r="I109" s="241"/>
      <c r="J109" s="237"/>
      <c r="K109" s="237"/>
      <c r="L109" s="242"/>
      <c r="M109" s="243"/>
      <c r="N109" s="244"/>
      <c r="O109" s="244"/>
      <c r="P109" s="244"/>
      <c r="Q109" s="244"/>
      <c r="R109" s="244"/>
      <c r="S109" s="244"/>
      <c r="T109" s="245"/>
      <c r="U109" s="13"/>
      <c r="V109" s="13"/>
      <c r="W109" s="13"/>
      <c r="X109" s="13"/>
      <c r="Y109" s="13"/>
      <c r="Z109" s="13"/>
      <c r="AA109" s="13"/>
      <c r="AB109" s="13"/>
      <c r="AC109" s="13"/>
      <c r="AD109" s="13"/>
      <c r="AE109" s="13"/>
      <c r="AT109" s="246" t="s">
        <v>166</v>
      </c>
      <c r="AU109" s="246" t="s">
        <v>82</v>
      </c>
      <c r="AV109" s="13" t="s">
        <v>85</v>
      </c>
      <c r="AW109" s="13" t="s">
        <v>34</v>
      </c>
      <c r="AX109" s="13" t="s">
        <v>82</v>
      </c>
      <c r="AY109" s="246" t="s">
        <v>158</v>
      </c>
    </row>
    <row r="110" spans="1:63" s="12" customFormat="1" ht="25.9" customHeight="1">
      <c r="A110" s="12"/>
      <c r="B110" s="205"/>
      <c r="C110" s="206"/>
      <c r="D110" s="207" t="s">
        <v>73</v>
      </c>
      <c r="E110" s="208" t="s">
        <v>189</v>
      </c>
      <c r="F110" s="208" t="s">
        <v>190</v>
      </c>
      <c r="G110" s="206"/>
      <c r="H110" s="206"/>
      <c r="I110" s="209"/>
      <c r="J110" s="210">
        <f>BK110</f>
        <v>0</v>
      </c>
      <c r="K110" s="206"/>
      <c r="L110" s="211"/>
      <c r="M110" s="212"/>
      <c r="N110" s="213"/>
      <c r="O110" s="213"/>
      <c r="P110" s="214">
        <f>SUM(P111:P116)</f>
        <v>0</v>
      </c>
      <c r="Q110" s="213"/>
      <c r="R110" s="214">
        <f>SUM(R111:R116)</f>
        <v>0.068855</v>
      </c>
      <c r="S110" s="213"/>
      <c r="T110" s="215">
        <f>SUM(T111:T116)</f>
        <v>0</v>
      </c>
      <c r="U110" s="12"/>
      <c r="V110" s="12"/>
      <c r="W110" s="12"/>
      <c r="X110" s="12"/>
      <c r="Y110" s="12"/>
      <c r="Z110" s="12"/>
      <c r="AA110" s="12"/>
      <c r="AB110" s="12"/>
      <c r="AC110" s="12"/>
      <c r="AD110" s="12"/>
      <c r="AE110" s="12"/>
      <c r="AR110" s="216" t="s">
        <v>85</v>
      </c>
      <c r="AT110" s="217" t="s">
        <v>73</v>
      </c>
      <c r="AU110" s="217" t="s">
        <v>74</v>
      </c>
      <c r="AY110" s="216" t="s">
        <v>158</v>
      </c>
      <c r="BK110" s="218">
        <f>SUM(BK111:BK116)</f>
        <v>0</v>
      </c>
    </row>
    <row r="111" spans="1:65" s="2" customFormat="1" ht="21.75" customHeight="1">
      <c r="A111" s="38"/>
      <c r="B111" s="39"/>
      <c r="C111" s="219" t="s">
        <v>191</v>
      </c>
      <c r="D111" s="219" t="s">
        <v>159</v>
      </c>
      <c r="E111" s="220" t="s">
        <v>192</v>
      </c>
      <c r="F111" s="221" t="s">
        <v>193</v>
      </c>
      <c r="G111" s="222" t="s">
        <v>194</v>
      </c>
      <c r="H111" s="223">
        <v>1.02</v>
      </c>
      <c r="I111" s="224"/>
      <c r="J111" s="225">
        <f>ROUND(I111*H111,2)</f>
        <v>0</v>
      </c>
      <c r="K111" s="221" t="s">
        <v>19</v>
      </c>
      <c r="L111" s="44"/>
      <c r="M111" s="226" t="s">
        <v>19</v>
      </c>
      <c r="N111" s="227" t="s">
        <v>45</v>
      </c>
      <c r="O111" s="84"/>
      <c r="P111" s="228">
        <f>O111*H111</f>
        <v>0</v>
      </c>
      <c r="Q111" s="228">
        <v>0.00025</v>
      </c>
      <c r="R111" s="228">
        <f>Q111*H111</f>
        <v>0.000255</v>
      </c>
      <c r="S111" s="228">
        <v>0</v>
      </c>
      <c r="T111" s="229">
        <f>S111*H111</f>
        <v>0</v>
      </c>
      <c r="U111" s="38"/>
      <c r="V111" s="38"/>
      <c r="W111" s="38"/>
      <c r="X111" s="38"/>
      <c r="Y111" s="38"/>
      <c r="Z111" s="38"/>
      <c r="AA111" s="38"/>
      <c r="AB111" s="38"/>
      <c r="AC111" s="38"/>
      <c r="AD111" s="38"/>
      <c r="AE111" s="38"/>
      <c r="AR111" s="230" t="s">
        <v>195</v>
      </c>
      <c r="AT111" s="230" t="s">
        <v>159</v>
      </c>
      <c r="AU111" s="230" t="s">
        <v>82</v>
      </c>
      <c r="AY111" s="17" t="s">
        <v>158</v>
      </c>
      <c r="BE111" s="231">
        <f>IF(N111="základní",J111,0)</f>
        <v>0</v>
      </c>
      <c r="BF111" s="231">
        <f>IF(N111="snížená",J111,0)</f>
        <v>0</v>
      </c>
      <c r="BG111" s="231">
        <f>IF(N111="zákl. přenesená",J111,0)</f>
        <v>0</v>
      </c>
      <c r="BH111" s="231">
        <f>IF(N111="sníž. přenesená",J111,0)</f>
        <v>0</v>
      </c>
      <c r="BI111" s="231">
        <f>IF(N111="nulová",J111,0)</f>
        <v>0</v>
      </c>
      <c r="BJ111" s="17" t="s">
        <v>82</v>
      </c>
      <c r="BK111" s="231">
        <f>ROUND(I111*H111,2)</f>
        <v>0</v>
      </c>
      <c r="BL111" s="17" t="s">
        <v>195</v>
      </c>
      <c r="BM111" s="230" t="s">
        <v>196</v>
      </c>
    </row>
    <row r="112" spans="1:47" s="2" customFormat="1" ht="12">
      <c r="A112" s="38"/>
      <c r="B112" s="39"/>
      <c r="C112" s="40"/>
      <c r="D112" s="232" t="s">
        <v>165</v>
      </c>
      <c r="E112" s="40"/>
      <c r="F112" s="233" t="s">
        <v>193</v>
      </c>
      <c r="G112" s="40"/>
      <c r="H112" s="40"/>
      <c r="I112" s="136"/>
      <c r="J112" s="40"/>
      <c r="K112" s="40"/>
      <c r="L112" s="44"/>
      <c r="M112" s="234"/>
      <c r="N112" s="235"/>
      <c r="O112" s="84"/>
      <c r="P112" s="84"/>
      <c r="Q112" s="84"/>
      <c r="R112" s="84"/>
      <c r="S112" s="84"/>
      <c r="T112" s="85"/>
      <c r="U112" s="38"/>
      <c r="V112" s="38"/>
      <c r="W112" s="38"/>
      <c r="X112" s="38"/>
      <c r="Y112" s="38"/>
      <c r="Z112" s="38"/>
      <c r="AA112" s="38"/>
      <c r="AB112" s="38"/>
      <c r="AC112" s="38"/>
      <c r="AD112" s="38"/>
      <c r="AE112" s="38"/>
      <c r="AT112" s="17" t="s">
        <v>165</v>
      </c>
      <c r="AU112" s="17" t="s">
        <v>82</v>
      </c>
    </row>
    <row r="113" spans="1:51" s="13" customFormat="1" ht="12">
      <c r="A113" s="13"/>
      <c r="B113" s="236"/>
      <c r="C113" s="237"/>
      <c r="D113" s="232" t="s">
        <v>166</v>
      </c>
      <c r="E113" s="238" t="s">
        <v>19</v>
      </c>
      <c r="F113" s="239" t="s">
        <v>197</v>
      </c>
      <c r="G113" s="237"/>
      <c r="H113" s="240">
        <v>1.02</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166</v>
      </c>
      <c r="AU113" s="246" t="s">
        <v>82</v>
      </c>
      <c r="AV113" s="13" t="s">
        <v>85</v>
      </c>
      <c r="AW113" s="13" t="s">
        <v>34</v>
      </c>
      <c r="AX113" s="13" t="s">
        <v>82</v>
      </c>
      <c r="AY113" s="246" t="s">
        <v>158</v>
      </c>
    </row>
    <row r="114" spans="1:65" s="2" customFormat="1" ht="16.5" customHeight="1">
      <c r="A114" s="38"/>
      <c r="B114" s="39"/>
      <c r="C114" s="259" t="s">
        <v>198</v>
      </c>
      <c r="D114" s="259" t="s">
        <v>199</v>
      </c>
      <c r="E114" s="260" t="s">
        <v>200</v>
      </c>
      <c r="F114" s="261" t="s">
        <v>201</v>
      </c>
      <c r="G114" s="262" t="s">
        <v>202</v>
      </c>
      <c r="H114" s="263">
        <v>4</v>
      </c>
      <c r="I114" s="264"/>
      <c r="J114" s="265">
        <f>ROUND(I114*H114,2)</f>
        <v>0</v>
      </c>
      <c r="K114" s="261" t="s">
        <v>19</v>
      </c>
      <c r="L114" s="266"/>
      <c r="M114" s="267" t="s">
        <v>19</v>
      </c>
      <c r="N114" s="268" t="s">
        <v>45</v>
      </c>
      <c r="O114" s="84"/>
      <c r="P114" s="228">
        <f>O114*H114</f>
        <v>0</v>
      </c>
      <c r="Q114" s="228">
        <v>0.01715</v>
      </c>
      <c r="R114" s="228">
        <f>Q114*H114</f>
        <v>0.0686</v>
      </c>
      <c r="S114" s="228">
        <v>0</v>
      </c>
      <c r="T114" s="229">
        <f>S114*H114</f>
        <v>0</v>
      </c>
      <c r="U114" s="38"/>
      <c r="V114" s="38"/>
      <c r="W114" s="38"/>
      <c r="X114" s="38"/>
      <c r="Y114" s="38"/>
      <c r="Z114" s="38"/>
      <c r="AA114" s="38"/>
      <c r="AB114" s="38"/>
      <c r="AC114" s="38"/>
      <c r="AD114" s="38"/>
      <c r="AE114" s="38"/>
      <c r="AR114" s="230" t="s">
        <v>203</v>
      </c>
      <c r="AT114" s="230" t="s">
        <v>199</v>
      </c>
      <c r="AU114" s="230" t="s">
        <v>82</v>
      </c>
      <c r="AY114" s="17" t="s">
        <v>158</v>
      </c>
      <c r="BE114" s="231">
        <f>IF(N114="základní",J114,0)</f>
        <v>0</v>
      </c>
      <c r="BF114" s="231">
        <f>IF(N114="snížená",J114,0)</f>
        <v>0</v>
      </c>
      <c r="BG114" s="231">
        <f>IF(N114="zákl. přenesená",J114,0)</f>
        <v>0</v>
      </c>
      <c r="BH114" s="231">
        <f>IF(N114="sníž. přenesená",J114,0)</f>
        <v>0</v>
      </c>
      <c r="BI114" s="231">
        <f>IF(N114="nulová",J114,0)</f>
        <v>0</v>
      </c>
      <c r="BJ114" s="17" t="s">
        <v>82</v>
      </c>
      <c r="BK114" s="231">
        <f>ROUND(I114*H114,2)</f>
        <v>0</v>
      </c>
      <c r="BL114" s="17" t="s">
        <v>195</v>
      </c>
      <c r="BM114" s="230" t="s">
        <v>204</v>
      </c>
    </row>
    <row r="115" spans="1:47" s="2" customFormat="1" ht="12">
      <c r="A115" s="38"/>
      <c r="B115" s="39"/>
      <c r="C115" s="40"/>
      <c r="D115" s="232" t="s">
        <v>165</v>
      </c>
      <c r="E115" s="40"/>
      <c r="F115" s="233" t="s">
        <v>201</v>
      </c>
      <c r="G115" s="40"/>
      <c r="H115" s="40"/>
      <c r="I115" s="136"/>
      <c r="J115" s="40"/>
      <c r="K115" s="40"/>
      <c r="L115" s="44"/>
      <c r="M115" s="234"/>
      <c r="N115" s="235"/>
      <c r="O115" s="84"/>
      <c r="P115" s="84"/>
      <c r="Q115" s="84"/>
      <c r="R115" s="84"/>
      <c r="S115" s="84"/>
      <c r="T115" s="85"/>
      <c r="U115" s="38"/>
      <c r="V115" s="38"/>
      <c r="W115" s="38"/>
      <c r="X115" s="38"/>
      <c r="Y115" s="38"/>
      <c r="Z115" s="38"/>
      <c r="AA115" s="38"/>
      <c r="AB115" s="38"/>
      <c r="AC115" s="38"/>
      <c r="AD115" s="38"/>
      <c r="AE115" s="38"/>
      <c r="AT115" s="17" t="s">
        <v>165</v>
      </c>
      <c r="AU115" s="17" t="s">
        <v>82</v>
      </c>
    </row>
    <row r="116" spans="1:51" s="13" customFormat="1" ht="12">
      <c r="A116" s="13"/>
      <c r="B116" s="236"/>
      <c r="C116" s="237"/>
      <c r="D116" s="232" t="s">
        <v>166</v>
      </c>
      <c r="E116" s="238" t="s">
        <v>19</v>
      </c>
      <c r="F116" s="239" t="s">
        <v>1827</v>
      </c>
      <c r="G116" s="237"/>
      <c r="H116" s="240">
        <v>4</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166</v>
      </c>
      <c r="AU116" s="246" t="s">
        <v>82</v>
      </c>
      <c r="AV116" s="13" t="s">
        <v>85</v>
      </c>
      <c r="AW116" s="13" t="s">
        <v>34</v>
      </c>
      <c r="AX116" s="13" t="s">
        <v>82</v>
      </c>
      <c r="AY116" s="246" t="s">
        <v>158</v>
      </c>
    </row>
    <row r="117" spans="1:63" s="12" customFormat="1" ht="25.9" customHeight="1">
      <c r="A117" s="12"/>
      <c r="B117" s="205"/>
      <c r="C117" s="206"/>
      <c r="D117" s="207" t="s">
        <v>73</v>
      </c>
      <c r="E117" s="208" t="s">
        <v>206</v>
      </c>
      <c r="F117" s="208" t="s">
        <v>207</v>
      </c>
      <c r="G117" s="206"/>
      <c r="H117" s="206"/>
      <c r="I117" s="209"/>
      <c r="J117" s="210">
        <f>BK117</f>
        <v>0</v>
      </c>
      <c r="K117" s="206"/>
      <c r="L117" s="211"/>
      <c r="M117" s="212"/>
      <c r="N117" s="213"/>
      <c r="O117" s="213"/>
      <c r="P117" s="214">
        <f>P118</f>
        <v>0</v>
      </c>
      <c r="Q117" s="213"/>
      <c r="R117" s="214">
        <f>R118</f>
        <v>0.0029200000000000003</v>
      </c>
      <c r="S117" s="213"/>
      <c r="T117" s="215">
        <f>T118</f>
        <v>0</v>
      </c>
      <c r="U117" s="12"/>
      <c r="V117" s="12"/>
      <c r="W117" s="12"/>
      <c r="X117" s="12"/>
      <c r="Y117" s="12"/>
      <c r="Z117" s="12"/>
      <c r="AA117" s="12"/>
      <c r="AB117" s="12"/>
      <c r="AC117" s="12"/>
      <c r="AD117" s="12"/>
      <c r="AE117" s="12"/>
      <c r="AR117" s="216" t="s">
        <v>85</v>
      </c>
      <c r="AT117" s="217" t="s">
        <v>73</v>
      </c>
      <c r="AU117" s="217" t="s">
        <v>74</v>
      </c>
      <c r="AY117" s="216" t="s">
        <v>158</v>
      </c>
      <c r="BK117" s="218">
        <f>BK118</f>
        <v>0</v>
      </c>
    </row>
    <row r="118" spans="1:63" s="12" customFormat="1" ht="22.8" customHeight="1">
      <c r="A118" s="12"/>
      <c r="B118" s="205"/>
      <c r="C118" s="206"/>
      <c r="D118" s="207" t="s">
        <v>73</v>
      </c>
      <c r="E118" s="269" t="s">
        <v>208</v>
      </c>
      <c r="F118" s="269" t="s">
        <v>209</v>
      </c>
      <c r="G118" s="206"/>
      <c r="H118" s="206"/>
      <c r="I118" s="209"/>
      <c r="J118" s="270">
        <f>BK118</f>
        <v>0</v>
      </c>
      <c r="K118" s="206"/>
      <c r="L118" s="211"/>
      <c r="M118" s="212"/>
      <c r="N118" s="213"/>
      <c r="O118" s="213"/>
      <c r="P118" s="214">
        <f>SUM(P119:P136)</f>
        <v>0</v>
      </c>
      <c r="Q118" s="213"/>
      <c r="R118" s="214">
        <f>SUM(R119:R136)</f>
        <v>0.0029200000000000003</v>
      </c>
      <c r="S118" s="213"/>
      <c r="T118" s="215">
        <f>SUM(T119:T136)</f>
        <v>0</v>
      </c>
      <c r="U118" s="12"/>
      <c r="V118" s="12"/>
      <c r="W118" s="12"/>
      <c r="X118" s="12"/>
      <c r="Y118" s="12"/>
      <c r="Z118" s="12"/>
      <c r="AA118" s="12"/>
      <c r="AB118" s="12"/>
      <c r="AC118" s="12"/>
      <c r="AD118" s="12"/>
      <c r="AE118" s="12"/>
      <c r="AR118" s="216" t="s">
        <v>85</v>
      </c>
      <c r="AT118" s="217" t="s">
        <v>73</v>
      </c>
      <c r="AU118" s="217" t="s">
        <v>82</v>
      </c>
      <c r="AY118" s="216" t="s">
        <v>158</v>
      </c>
      <c r="BK118" s="218">
        <f>SUM(BK119:BK136)</f>
        <v>0</v>
      </c>
    </row>
    <row r="119" spans="1:65" s="2" customFormat="1" ht="16.5" customHeight="1">
      <c r="A119" s="38"/>
      <c r="B119" s="39"/>
      <c r="C119" s="219" t="s">
        <v>210</v>
      </c>
      <c r="D119" s="219" t="s">
        <v>159</v>
      </c>
      <c r="E119" s="220" t="s">
        <v>211</v>
      </c>
      <c r="F119" s="221" t="s">
        <v>212</v>
      </c>
      <c r="G119" s="222" t="s">
        <v>162</v>
      </c>
      <c r="H119" s="223">
        <v>40</v>
      </c>
      <c r="I119" s="224"/>
      <c r="J119" s="225">
        <f>ROUND(I119*H119,2)</f>
        <v>0</v>
      </c>
      <c r="K119" s="221" t="s">
        <v>213</v>
      </c>
      <c r="L119" s="44"/>
      <c r="M119" s="226" t="s">
        <v>19</v>
      </c>
      <c r="N119" s="227" t="s">
        <v>45</v>
      </c>
      <c r="O119" s="84"/>
      <c r="P119" s="228">
        <f>O119*H119</f>
        <v>0</v>
      </c>
      <c r="Q119" s="228">
        <v>0</v>
      </c>
      <c r="R119" s="228">
        <f>Q119*H119</f>
        <v>0</v>
      </c>
      <c r="S119" s="228">
        <v>0</v>
      </c>
      <c r="T119" s="229">
        <f>S119*H119</f>
        <v>0</v>
      </c>
      <c r="U119" s="38"/>
      <c r="V119" s="38"/>
      <c r="W119" s="38"/>
      <c r="X119" s="38"/>
      <c r="Y119" s="38"/>
      <c r="Z119" s="38"/>
      <c r="AA119" s="38"/>
      <c r="AB119" s="38"/>
      <c r="AC119" s="38"/>
      <c r="AD119" s="38"/>
      <c r="AE119" s="38"/>
      <c r="AR119" s="230" t="s">
        <v>195</v>
      </c>
      <c r="AT119" s="230" t="s">
        <v>159</v>
      </c>
      <c r="AU119" s="230" t="s">
        <v>85</v>
      </c>
      <c r="AY119" s="17" t="s">
        <v>158</v>
      </c>
      <c r="BE119" s="231">
        <f>IF(N119="základní",J119,0)</f>
        <v>0</v>
      </c>
      <c r="BF119" s="231">
        <f>IF(N119="snížená",J119,0)</f>
        <v>0</v>
      </c>
      <c r="BG119" s="231">
        <f>IF(N119="zákl. přenesená",J119,0)</f>
        <v>0</v>
      </c>
      <c r="BH119" s="231">
        <f>IF(N119="sníž. přenesená",J119,0)</f>
        <v>0</v>
      </c>
      <c r="BI119" s="231">
        <f>IF(N119="nulová",J119,0)</f>
        <v>0</v>
      </c>
      <c r="BJ119" s="17" t="s">
        <v>82</v>
      </c>
      <c r="BK119" s="231">
        <f>ROUND(I119*H119,2)</f>
        <v>0</v>
      </c>
      <c r="BL119" s="17" t="s">
        <v>195</v>
      </c>
      <c r="BM119" s="230" t="s">
        <v>214</v>
      </c>
    </row>
    <row r="120" spans="1:47" s="2" customFormat="1" ht="12">
      <c r="A120" s="38"/>
      <c r="B120" s="39"/>
      <c r="C120" s="40"/>
      <c r="D120" s="232" t="s">
        <v>165</v>
      </c>
      <c r="E120" s="40"/>
      <c r="F120" s="233" t="s">
        <v>215</v>
      </c>
      <c r="G120" s="40"/>
      <c r="H120" s="40"/>
      <c r="I120" s="136"/>
      <c r="J120" s="40"/>
      <c r="K120" s="40"/>
      <c r="L120" s="44"/>
      <c r="M120" s="234"/>
      <c r="N120" s="235"/>
      <c r="O120" s="84"/>
      <c r="P120" s="84"/>
      <c r="Q120" s="84"/>
      <c r="R120" s="84"/>
      <c r="S120" s="84"/>
      <c r="T120" s="85"/>
      <c r="U120" s="38"/>
      <c r="V120" s="38"/>
      <c r="W120" s="38"/>
      <c r="X120" s="38"/>
      <c r="Y120" s="38"/>
      <c r="Z120" s="38"/>
      <c r="AA120" s="38"/>
      <c r="AB120" s="38"/>
      <c r="AC120" s="38"/>
      <c r="AD120" s="38"/>
      <c r="AE120" s="38"/>
      <c r="AT120" s="17" t="s">
        <v>165</v>
      </c>
      <c r="AU120" s="17" t="s">
        <v>85</v>
      </c>
    </row>
    <row r="121" spans="1:47" s="2" customFormat="1" ht="12">
      <c r="A121" s="38"/>
      <c r="B121" s="39"/>
      <c r="C121" s="40"/>
      <c r="D121" s="232" t="s">
        <v>216</v>
      </c>
      <c r="E121" s="40"/>
      <c r="F121" s="258" t="s">
        <v>217</v>
      </c>
      <c r="G121" s="40"/>
      <c r="H121" s="40"/>
      <c r="I121" s="136"/>
      <c r="J121" s="40"/>
      <c r="K121" s="40"/>
      <c r="L121" s="44"/>
      <c r="M121" s="234"/>
      <c r="N121" s="235"/>
      <c r="O121" s="84"/>
      <c r="P121" s="84"/>
      <c r="Q121" s="84"/>
      <c r="R121" s="84"/>
      <c r="S121" s="84"/>
      <c r="T121" s="85"/>
      <c r="U121" s="38"/>
      <c r="V121" s="38"/>
      <c r="W121" s="38"/>
      <c r="X121" s="38"/>
      <c r="Y121" s="38"/>
      <c r="Z121" s="38"/>
      <c r="AA121" s="38"/>
      <c r="AB121" s="38"/>
      <c r="AC121" s="38"/>
      <c r="AD121" s="38"/>
      <c r="AE121" s="38"/>
      <c r="AT121" s="17" t="s">
        <v>216</v>
      </c>
      <c r="AU121" s="17" t="s">
        <v>85</v>
      </c>
    </row>
    <row r="122" spans="1:65" s="2" customFormat="1" ht="16.5" customHeight="1">
      <c r="A122" s="38"/>
      <c r="B122" s="39"/>
      <c r="C122" s="259" t="s">
        <v>218</v>
      </c>
      <c r="D122" s="259" t="s">
        <v>199</v>
      </c>
      <c r="E122" s="260" t="s">
        <v>219</v>
      </c>
      <c r="F122" s="261" t="s">
        <v>220</v>
      </c>
      <c r="G122" s="262" t="s">
        <v>162</v>
      </c>
      <c r="H122" s="263">
        <v>48</v>
      </c>
      <c r="I122" s="264"/>
      <c r="J122" s="265">
        <f>ROUND(I122*H122,2)</f>
        <v>0</v>
      </c>
      <c r="K122" s="261" t="s">
        <v>213</v>
      </c>
      <c r="L122" s="266"/>
      <c r="M122" s="267" t="s">
        <v>19</v>
      </c>
      <c r="N122" s="268" t="s">
        <v>45</v>
      </c>
      <c r="O122" s="84"/>
      <c r="P122" s="228">
        <f>O122*H122</f>
        <v>0</v>
      </c>
      <c r="Q122" s="228">
        <v>4E-05</v>
      </c>
      <c r="R122" s="228">
        <f>Q122*H122</f>
        <v>0.0019200000000000003</v>
      </c>
      <c r="S122" s="228">
        <v>0</v>
      </c>
      <c r="T122" s="229">
        <f>S122*H122</f>
        <v>0</v>
      </c>
      <c r="U122" s="38"/>
      <c r="V122" s="38"/>
      <c r="W122" s="38"/>
      <c r="X122" s="38"/>
      <c r="Y122" s="38"/>
      <c r="Z122" s="38"/>
      <c r="AA122" s="38"/>
      <c r="AB122" s="38"/>
      <c r="AC122" s="38"/>
      <c r="AD122" s="38"/>
      <c r="AE122" s="38"/>
      <c r="AR122" s="230" t="s">
        <v>203</v>
      </c>
      <c r="AT122" s="230" t="s">
        <v>199</v>
      </c>
      <c r="AU122" s="230" t="s">
        <v>85</v>
      </c>
      <c r="AY122" s="17" t="s">
        <v>158</v>
      </c>
      <c r="BE122" s="231">
        <f>IF(N122="základní",J122,0)</f>
        <v>0</v>
      </c>
      <c r="BF122" s="231">
        <f>IF(N122="snížená",J122,0)</f>
        <v>0</v>
      </c>
      <c r="BG122" s="231">
        <f>IF(N122="zákl. přenesená",J122,0)</f>
        <v>0</v>
      </c>
      <c r="BH122" s="231">
        <f>IF(N122="sníž. přenesená",J122,0)</f>
        <v>0</v>
      </c>
      <c r="BI122" s="231">
        <f>IF(N122="nulová",J122,0)</f>
        <v>0</v>
      </c>
      <c r="BJ122" s="17" t="s">
        <v>82</v>
      </c>
      <c r="BK122" s="231">
        <f>ROUND(I122*H122,2)</f>
        <v>0</v>
      </c>
      <c r="BL122" s="17" t="s">
        <v>195</v>
      </c>
      <c r="BM122" s="230" t="s">
        <v>221</v>
      </c>
    </row>
    <row r="123" spans="1:47" s="2" customFormat="1" ht="12">
      <c r="A123" s="38"/>
      <c r="B123" s="39"/>
      <c r="C123" s="40"/>
      <c r="D123" s="232" t="s">
        <v>165</v>
      </c>
      <c r="E123" s="40"/>
      <c r="F123" s="233" t="s">
        <v>220</v>
      </c>
      <c r="G123" s="40"/>
      <c r="H123" s="40"/>
      <c r="I123" s="136"/>
      <c r="J123" s="40"/>
      <c r="K123" s="40"/>
      <c r="L123" s="44"/>
      <c r="M123" s="234"/>
      <c r="N123" s="235"/>
      <c r="O123" s="84"/>
      <c r="P123" s="84"/>
      <c r="Q123" s="84"/>
      <c r="R123" s="84"/>
      <c r="S123" s="84"/>
      <c r="T123" s="85"/>
      <c r="U123" s="38"/>
      <c r="V123" s="38"/>
      <c r="W123" s="38"/>
      <c r="X123" s="38"/>
      <c r="Y123" s="38"/>
      <c r="Z123" s="38"/>
      <c r="AA123" s="38"/>
      <c r="AB123" s="38"/>
      <c r="AC123" s="38"/>
      <c r="AD123" s="38"/>
      <c r="AE123" s="38"/>
      <c r="AT123" s="17" t="s">
        <v>165</v>
      </c>
      <c r="AU123" s="17" t="s">
        <v>85</v>
      </c>
    </row>
    <row r="124" spans="1:51" s="13" customFormat="1" ht="12">
      <c r="A124" s="13"/>
      <c r="B124" s="236"/>
      <c r="C124" s="237"/>
      <c r="D124" s="232" t="s">
        <v>166</v>
      </c>
      <c r="E124" s="238" t="s">
        <v>19</v>
      </c>
      <c r="F124" s="239" t="s">
        <v>2238</v>
      </c>
      <c r="G124" s="237"/>
      <c r="H124" s="240">
        <v>40</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166</v>
      </c>
      <c r="AU124" s="246" t="s">
        <v>85</v>
      </c>
      <c r="AV124" s="13" t="s">
        <v>85</v>
      </c>
      <c r="AW124" s="13" t="s">
        <v>34</v>
      </c>
      <c r="AX124" s="13" t="s">
        <v>82</v>
      </c>
      <c r="AY124" s="246" t="s">
        <v>158</v>
      </c>
    </row>
    <row r="125" spans="1:51" s="13" customFormat="1" ht="12">
      <c r="A125" s="13"/>
      <c r="B125" s="236"/>
      <c r="C125" s="237"/>
      <c r="D125" s="232" t="s">
        <v>166</v>
      </c>
      <c r="E125" s="237"/>
      <c r="F125" s="239" t="s">
        <v>2239</v>
      </c>
      <c r="G125" s="237"/>
      <c r="H125" s="240">
        <v>48</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166</v>
      </c>
      <c r="AU125" s="246" t="s">
        <v>85</v>
      </c>
      <c r="AV125" s="13" t="s">
        <v>85</v>
      </c>
      <c r="AW125" s="13" t="s">
        <v>4</v>
      </c>
      <c r="AX125" s="13" t="s">
        <v>82</v>
      </c>
      <c r="AY125" s="246" t="s">
        <v>158</v>
      </c>
    </row>
    <row r="126" spans="1:65" s="2" customFormat="1" ht="21.75" customHeight="1">
      <c r="A126" s="38"/>
      <c r="B126" s="39"/>
      <c r="C126" s="219" t="s">
        <v>156</v>
      </c>
      <c r="D126" s="219" t="s">
        <v>159</v>
      </c>
      <c r="E126" s="220" t="s">
        <v>224</v>
      </c>
      <c r="F126" s="221" t="s">
        <v>225</v>
      </c>
      <c r="G126" s="222" t="s">
        <v>202</v>
      </c>
      <c r="H126" s="223">
        <v>1</v>
      </c>
      <c r="I126" s="224"/>
      <c r="J126" s="225">
        <f>ROUND(I126*H126,2)</f>
        <v>0</v>
      </c>
      <c r="K126" s="221" t="s">
        <v>213</v>
      </c>
      <c r="L126" s="44"/>
      <c r="M126" s="226" t="s">
        <v>19</v>
      </c>
      <c r="N126" s="227" t="s">
        <v>45</v>
      </c>
      <c r="O126" s="84"/>
      <c r="P126" s="228">
        <f>O126*H126</f>
        <v>0</v>
      </c>
      <c r="Q126" s="228">
        <v>0</v>
      </c>
      <c r="R126" s="228">
        <f>Q126*H126</f>
        <v>0</v>
      </c>
      <c r="S126" s="228">
        <v>0</v>
      </c>
      <c r="T126" s="229">
        <f>S126*H126</f>
        <v>0</v>
      </c>
      <c r="U126" s="38"/>
      <c r="V126" s="38"/>
      <c r="W126" s="38"/>
      <c r="X126" s="38"/>
      <c r="Y126" s="38"/>
      <c r="Z126" s="38"/>
      <c r="AA126" s="38"/>
      <c r="AB126" s="38"/>
      <c r="AC126" s="38"/>
      <c r="AD126" s="38"/>
      <c r="AE126" s="38"/>
      <c r="AR126" s="230" t="s">
        <v>195</v>
      </c>
      <c r="AT126" s="230" t="s">
        <v>159</v>
      </c>
      <c r="AU126" s="230" t="s">
        <v>85</v>
      </c>
      <c r="AY126" s="17" t="s">
        <v>158</v>
      </c>
      <c r="BE126" s="231">
        <f>IF(N126="základní",J126,0)</f>
        <v>0</v>
      </c>
      <c r="BF126" s="231">
        <f>IF(N126="snížená",J126,0)</f>
        <v>0</v>
      </c>
      <c r="BG126" s="231">
        <f>IF(N126="zákl. přenesená",J126,0)</f>
        <v>0</v>
      </c>
      <c r="BH126" s="231">
        <f>IF(N126="sníž. přenesená",J126,0)</f>
        <v>0</v>
      </c>
      <c r="BI126" s="231">
        <f>IF(N126="nulová",J126,0)</f>
        <v>0</v>
      </c>
      <c r="BJ126" s="17" t="s">
        <v>82</v>
      </c>
      <c r="BK126" s="231">
        <f>ROUND(I126*H126,2)</f>
        <v>0</v>
      </c>
      <c r="BL126" s="17" t="s">
        <v>195</v>
      </c>
      <c r="BM126" s="230" t="s">
        <v>226</v>
      </c>
    </row>
    <row r="127" spans="1:47" s="2" customFormat="1" ht="12">
      <c r="A127" s="38"/>
      <c r="B127" s="39"/>
      <c r="C127" s="40"/>
      <c r="D127" s="232" t="s">
        <v>165</v>
      </c>
      <c r="E127" s="40"/>
      <c r="F127" s="233" t="s">
        <v>225</v>
      </c>
      <c r="G127" s="40"/>
      <c r="H127" s="40"/>
      <c r="I127" s="136"/>
      <c r="J127" s="40"/>
      <c r="K127" s="40"/>
      <c r="L127" s="44"/>
      <c r="M127" s="234"/>
      <c r="N127" s="235"/>
      <c r="O127" s="84"/>
      <c r="P127" s="84"/>
      <c r="Q127" s="84"/>
      <c r="R127" s="84"/>
      <c r="S127" s="84"/>
      <c r="T127" s="85"/>
      <c r="U127" s="38"/>
      <c r="V127" s="38"/>
      <c r="W127" s="38"/>
      <c r="X127" s="38"/>
      <c r="Y127" s="38"/>
      <c r="Z127" s="38"/>
      <c r="AA127" s="38"/>
      <c r="AB127" s="38"/>
      <c r="AC127" s="38"/>
      <c r="AD127" s="38"/>
      <c r="AE127" s="38"/>
      <c r="AT127" s="17" t="s">
        <v>165</v>
      </c>
      <c r="AU127" s="17" t="s">
        <v>85</v>
      </c>
    </row>
    <row r="128" spans="1:51" s="13" customFormat="1" ht="12">
      <c r="A128" s="13"/>
      <c r="B128" s="236"/>
      <c r="C128" s="237"/>
      <c r="D128" s="232" t="s">
        <v>166</v>
      </c>
      <c r="E128" s="238" t="s">
        <v>19</v>
      </c>
      <c r="F128" s="239" t="s">
        <v>243</v>
      </c>
      <c r="G128" s="237"/>
      <c r="H128" s="240">
        <v>1</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166</v>
      </c>
      <c r="AU128" s="246" t="s">
        <v>85</v>
      </c>
      <c r="AV128" s="13" t="s">
        <v>85</v>
      </c>
      <c r="AW128" s="13" t="s">
        <v>34</v>
      </c>
      <c r="AX128" s="13" t="s">
        <v>82</v>
      </c>
      <c r="AY128" s="246" t="s">
        <v>158</v>
      </c>
    </row>
    <row r="129" spans="1:65" s="2" customFormat="1" ht="16.5" customHeight="1">
      <c r="A129" s="38"/>
      <c r="B129" s="39"/>
      <c r="C129" s="259" t="s">
        <v>228</v>
      </c>
      <c r="D129" s="259" t="s">
        <v>199</v>
      </c>
      <c r="E129" s="260" t="s">
        <v>229</v>
      </c>
      <c r="F129" s="261" t="s">
        <v>230</v>
      </c>
      <c r="G129" s="262" t="s">
        <v>202</v>
      </c>
      <c r="H129" s="263">
        <v>1</v>
      </c>
      <c r="I129" s="264"/>
      <c r="J129" s="265">
        <f>ROUND(I129*H129,2)</f>
        <v>0</v>
      </c>
      <c r="K129" s="261" t="s">
        <v>19</v>
      </c>
      <c r="L129" s="266"/>
      <c r="M129" s="267" t="s">
        <v>19</v>
      </c>
      <c r="N129" s="268" t="s">
        <v>45</v>
      </c>
      <c r="O129" s="84"/>
      <c r="P129" s="228">
        <f>O129*H129</f>
        <v>0</v>
      </c>
      <c r="Q129" s="228">
        <v>0.001</v>
      </c>
      <c r="R129" s="228">
        <f>Q129*H129</f>
        <v>0.001</v>
      </c>
      <c r="S129" s="228">
        <v>0</v>
      </c>
      <c r="T129" s="229">
        <f>S129*H129</f>
        <v>0</v>
      </c>
      <c r="U129" s="38"/>
      <c r="V129" s="38"/>
      <c r="W129" s="38"/>
      <c r="X129" s="38"/>
      <c r="Y129" s="38"/>
      <c r="Z129" s="38"/>
      <c r="AA129" s="38"/>
      <c r="AB129" s="38"/>
      <c r="AC129" s="38"/>
      <c r="AD129" s="38"/>
      <c r="AE129" s="38"/>
      <c r="AR129" s="230" t="s">
        <v>203</v>
      </c>
      <c r="AT129" s="230" t="s">
        <v>199</v>
      </c>
      <c r="AU129" s="230" t="s">
        <v>85</v>
      </c>
      <c r="AY129" s="17" t="s">
        <v>158</v>
      </c>
      <c r="BE129" s="231">
        <f>IF(N129="základní",J129,0)</f>
        <v>0</v>
      </c>
      <c r="BF129" s="231">
        <f>IF(N129="snížená",J129,0)</f>
        <v>0</v>
      </c>
      <c r="BG129" s="231">
        <f>IF(N129="zákl. přenesená",J129,0)</f>
        <v>0</v>
      </c>
      <c r="BH129" s="231">
        <f>IF(N129="sníž. přenesená",J129,0)</f>
        <v>0</v>
      </c>
      <c r="BI129" s="231">
        <f>IF(N129="nulová",J129,0)</f>
        <v>0</v>
      </c>
      <c r="BJ129" s="17" t="s">
        <v>82</v>
      </c>
      <c r="BK129" s="231">
        <f>ROUND(I129*H129,2)</f>
        <v>0</v>
      </c>
      <c r="BL129" s="17" t="s">
        <v>195</v>
      </c>
      <c r="BM129" s="230" t="s">
        <v>231</v>
      </c>
    </row>
    <row r="130" spans="1:47" s="2" customFormat="1" ht="12">
      <c r="A130" s="38"/>
      <c r="B130" s="39"/>
      <c r="C130" s="40"/>
      <c r="D130" s="232" t="s">
        <v>165</v>
      </c>
      <c r="E130" s="40"/>
      <c r="F130" s="233" t="s">
        <v>232</v>
      </c>
      <c r="G130" s="40"/>
      <c r="H130" s="40"/>
      <c r="I130" s="136"/>
      <c r="J130" s="40"/>
      <c r="K130" s="40"/>
      <c r="L130" s="44"/>
      <c r="M130" s="234"/>
      <c r="N130" s="235"/>
      <c r="O130" s="84"/>
      <c r="P130" s="84"/>
      <c r="Q130" s="84"/>
      <c r="R130" s="84"/>
      <c r="S130" s="84"/>
      <c r="T130" s="85"/>
      <c r="U130" s="38"/>
      <c r="V130" s="38"/>
      <c r="W130" s="38"/>
      <c r="X130" s="38"/>
      <c r="Y130" s="38"/>
      <c r="Z130" s="38"/>
      <c r="AA130" s="38"/>
      <c r="AB130" s="38"/>
      <c r="AC130" s="38"/>
      <c r="AD130" s="38"/>
      <c r="AE130" s="38"/>
      <c r="AT130" s="17" t="s">
        <v>165</v>
      </c>
      <c r="AU130" s="17" t="s">
        <v>85</v>
      </c>
    </row>
    <row r="131" spans="1:51" s="13" customFormat="1" ht="12">
      <c r="A131" s="13"/>
      <c r="B131" s="236"/>
      <c r="C131" s="237"/>
      <c r="D131" s="232" t="s">
        <v>166</v>
      </c>
      <c r="E131" s="238" t="s">
        <v>19</v>
      </c>
      <c r="F131" s="239" t="s">
        <v>243</v>
      </c>
      <c r="G131" s="237"/>
      <c r="H131" s="240">
        <v>1</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166</v>
      </c>
      <c r="AU131" s="246" t="s">
        <v>85</v>
      </c>
      <c r="AV131" s="13" t="s">
        <v>85</v>
      </c>
      <c r="AW131" s="13" t="s">
        <v>34</v>
      </c>
      <c r="AX131" s="13" t="s">
        <v>82</v>
      </c>
      <c r="AY131" s="246" t="s">
        <v>158</v>
      </c>
    </row>
    <row r="132" spans="1:65" s="2" customFormat="1" ht="21.75" customHeight="1">
      <c r="A132" s="38"/>
      <c r="B132" s="39"/>
      <c r="C132" s="219" t="s">
        <v>233</v>
      </c>
      <c r="D132" s="219" t="s">
        <v>159</v>
      </c>
      <c r="E132" s="220" t="s">
        <v>234</v>
      </c>
      <c r="F132" s="221" t="s">
        <v>235</v>
      </c>
      <c r="G132" s="222" t="s">
        <v>202</v>
      </c>
      <c r="H132" s="223">
        <v>1</v>
      </c>
      <c r="I132" s="224"/>
      <c r="J132" s="225">
        <f>ROUND(I132*H132,2)</f>
        <v>0</v>
      </c>
      <c r="K132" s="221" t="s">
        <v>19</v>
      </c>
      <c r="L132" s="44"/>
      <c r="M132" s="226" t="s">
        <v>19</v>
      </c>
      <c r="N132" s="227" t="s">
        <v>45</v>
      </c>
      <c r="O132" s="84"/>
      <c r="P132" s="228">
        <f>O132*H132</f>
        <v>0</v>
      </c>
      <c r="Q132" s="228">
        <v>0</v>
      </c>
      <c r="R132" s="228">
        <f>Q132*H132</f>
        <v>0</v>
      </c>
      <c r="S132" s="228">
        <v>0</v>
      </c>
      <c r="T132" s="229">
        <f>S132*H132</f>
        <v>0</v>
      </c>
      <c r="U132" s="38"/>
      <c r="V132" s="38"/>
      <c r="W132" s="38"/>
      <c r="X132" s="38"/>
      <c r="Y132" s="38"/>
      <c r="Z132" s="38"/>
      <c r="AA132" s="38"/>
      <c r="AB132" s="38"/>
      <c r="AC132" s="38"/>
      <c r="AD132" s="38"/>
      <c r="AE132" s="38"/>
      <c r="AR132" s="230" t="s">
        <v>236</v>
      </c>
      <c r="AT132" s="230" t="s">
        <v>159</v>
      </c>
      <c r="AU132" s="230" t="s">
        <v>85</v>
      </c>
      <c r="AY132" s="17" t="s">
        <v>158</v>
      </c>
      <c r="BE132" s="231">
        <f>IF(N132="základní",J132,0)</f>
        <v>0</v>
      </c>
      <c r="BF132" s="231">
        <f>IF(N132="snížená",J132,0)</f>
        <v>0</v>
      </c>
      <c r="BG132" s="231">
        <f>IF(N132="zákl. přenesená",J132,0)</f>
        <v>0</v>
      </c>
      <c r="BH132" s="231">
        <f>IF(N132="sníž. přenesená",J132,0)</f>
        <v>0</v>
      </c>
      <c r="BI132" s="231">
        <f>IF(N132="nulová",J132,0)</f>
        <v>0</v>
      </c>
      <c r="BJ132" s="17" t="s">
        <v>82</v>
      </c>
      <c r="BK132" s="231">
        <f>ROUND(I132*H132,2)</f>
        <v>0</v>
      </c>
      <c r="BL132" s="17" t="s">
        <v>236</v>
      </c>
      <c r="BM132" s="230" t="s">
        <v>237</v>
      </c>
    </row>
    <row r="133" spans="1:47" s="2" customFormat="1" ht="12">
      <c r="A133" s="38"/>
      <c r="B133" s="39"/>
      <c r="C133" s="40"/>
      <c r="D133" s="232" t="s">
        <v>165</v>
      </c>
      <c r="E133" s="40"/>
      <c r="F133" s="233" t="s">
        <v>235</v>
      </c>
      <c r="G133" s="40"/>
      <c r="H133" s="40"/>
      <c r="I133" s="136"/>
      <c r="J133" s="40"/>
      <c r="K133" s="40"/>
      <c r="L133" s="44"/>
      <c r="M133" s="234"/>
      <c r="N133" s="235"/>
      <c r="O133" s="84"/>
      <c r="P133" s="84"/>
      <c r="Q133" s="84"/>
      <c r="R133" s="84"/>
      <c r="S133" s="84"/>
      <c r="T133" s="85"/>
      <c r="U133" s="38"/>
      <c r="V133" s="38"/>
      <c r="W133" s="38"/>
      <c r="X133" s="38"/>
      <c r="Y133" s="38"/>
      <c r="Z133" s="38"/>
      <c r="AA133" s="38"/>
      <c r="AB133" s="38"/>
      <c r="AC133" s="38"/>
      <c r="AD133" s="38"/>
      <c r="AE133" s="38"/>
      <c r="AT133" s="17" t="s">
        <v>165</v>
      </c>
      <c r="AU133" s="17" t="s">
        <v>85</v>
      </c>
    </row>
    <row r="134" spans="1:65" s="2" customFormat="1" ht="16.5" customHeight="1">
      <c r="A134" s="38"/>
      <c r="B134" s="39"/>
      <c r="C134" s="259" t="s">
        <v>238</v>
      </c>
      <c r="D134" s="259" t="s">
        <v>199</v>
      </c>
      <c r="E134" s="260" t="s">
        <v>239</v>
      </c>
      <c r="F134" s="261" t="s">
        <v>240</v>
      </c>
      <c r="G134" s="262" t="s">
        <v>202</v>
      </c>
      <c r="H134" s="263">
        <v>1</v>
      </c>
      <c r="I134" s="264"/>
      <c r="J134" s="265">
        <f>ROUND(I134*H134,2)</f>
        <v>0</v>
      </c>
      <c r="K134" s="261" t="s">
        <v>19</v>
      </c>
      <c r="L134" s="266"/>
      <c r="M134" s="267" t="s">
        <v>19</v>
      </c>
      <c r="N134" s="268" t="s">
        <v>45</v>
      </c>
      <c r="O134" s="84"/>
      <c r="P134" s="228">
        <f>O134*H134</f>
        <v>0</v>
      </c>
      <c r="Q134" s="228">
        <v>0</v>
      </c>
      <c r="R134" s="228">
        <f>Q134*H134</f>
        <v>0</v>
      </c>
      <c r="S134" s="228">
        <v>0</v>
      </c>
      <c r="T134" s="229">
        <f>S134*H134</f>
        <v>0</v>
      </c>
      <c r="U134" s="38"/>
      <c r="V134" s="38"/>
      <c r="W134" s="38"/>
      <c r="X134" s="38"/>
      <c r="Y134" s="38"/>
      <c r="Z134" s="38"/>
      <c r="AA134" s="38"/>
      <c r="AB134" s="38"/>
      <c r="AC134" s="38"/>
      <c r="AD134" s="38"/>
      <c r="AE134" s="38"/>
      <c r="AR134" s="230" t="s">
        <v>241</v>
      </c>
      <c r="AT134" s="230" t="s">
        <v>199</v>
      </c>
      <c r="AU134" s="230" t="s">
        <v>85</v>
      </c>
      <c r="AY134" s="17" t="s">
        <v>158</v>
      </c>
      <c r="BE134" s="231">
        <f>IF(N134="základní",J134,0)</f>
        <v>0</v>
      </c>
      <c r="BF134" s="231">
        <f>IF(N134="snížená",J134,0)</f>
        <v>0</v>
      </c>
      <c r="BG134" s="231">
        <f>IF(N134="zákl. přenesená",J134,0)</f>
        <v>0</v>
      </c>
      <c r="BH134" s="231">
        <f>IF(N134="sníž. přenesená",J134,0)</f>
        <v>0</v>
      </c>
      <c r="BI134" s="231">
        <f>IF(N134="nulová",J134,0)</f>
        <v>0</v>
      </c>
      <c r="BJ134" s="17" t="s">
        <v>82</v>
      </c>
      <c r="BK134" s="231">
        <f>ROUND(I134*H134,2)</f>
        <v>0</v>
      </c>
      <c r="BL134" s="17" t="s">
        <v>236</v>
      </c>
      <c r="BM134" s="230" t="s">
        <v>242</v>
      </c>
    </row>
    <row r="135" spans="1:47" s="2" customFormat="1" ht="12">
      <c r="A135" s="38"/>
      <c r="B135" s="39"/>
      <c r="C135" s="40"/>
      <c r="D135" s="232" t="s">
        <v>165</v>
      </c>
      <c r="E135" s="40"/>
      <c r="F135" s="233" t="s">
        <v>240</v>
      </c>
      <c r="G135" s="40"/>
      <c r="H135" s="40"/>
      <c r="I135" s="136"/>
      <c r="J135" s="40"/>
      <c r="K135" s="40"/>
      <c r="L135" s="44"/>
      <c r="M135" s="234"/>
      <c r="N135" s="235"/>
      <c r="O135" s="84"/>
      <c r="P135" s="84"/>
      <c r="Q135" s="84"/>
      <c r="R135" s="84"/>
      <c r="S135" s="84"/>
      <c r="T135" s="85"/>
      <c r="U135" s="38"/>
      <c r="V135" s="38"/>
      <c r="W135" s="38"/>
      <c r="X135" s="38"/>
      <c r="Y135" s="38"/>
      <c r="Z135" s="38"/>
      <c r="AA135" s="38"/>
      <c r="AB135" s="38"/>
      <c r="AC135" s="38"/>
      <c r="AD135" s="38"/>
      <c r="AE135" s="38"/>
      <c r="AT135" s="17" t="s">
        <v>165</v>
      </c>
      <c r="AU135" s="17" t="s">
        <v>85</v>
      </c>
    </row>
    <row r="136" spans="1:51" s="13" customFormat="1" ht="12">
      <c r="A136" s="13"/>
      <c r="B136" s="236"/>
      <c r="C136" s="237"/>
      <c r="D136" s="232" t="s">
        <v>166</v>
      </c>
      <c r="E136" s="238" t="s">
        <v>19</v>
      </c>
      <c r="F136" s="239" t="s">
        <v>243</v>
      </c>
      <c r="G136" s="237"/>
      <c r="H136" s="240">
        <v>1</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166</v>
      </c>
      <c r="AU136" s="246" t="s">
        <v>85</v>
      </c>
      <c r="AV136" s="13" t="s">
        <v>85</v>
      </c>
      <c r="AW136" s="13" t="s">
        <v>34</v>
      </c>
      <c r="AX136" s="13" t="s">
        <v>82</v>
      </c>
      <c r="AY136" s="246" t="s">
        <v>158</v>
      </c>
    </row>
    <row r="137" spans="1:63" s="12" customFormat="1" ht="25.9" customHeight="1">
      <c r="A137" s="12"/>
      <c r="B137" s="205"/>
      <c r="C137" s="206"/>
      <c r="D137" s="207" t="s">
        <v>73</v>
      </c>
      <c r="E137" s="208" t="s">
        <v>244</v>
      </c>
      <c r="F137" s="208" t="s">
        <v>245</v>
      </c>
      <c r="G137" s="206"/>
      <c r="H137" s="206"/>
      <c r="I137" s="209"/>
      <c r="J137" s="210">
        <f>BK137</f>
        <v>0</v>
      </c>
      <c r="K137" s="206"/>
      <c r="L137" s="211"/>
      <c r="M137" s="212"/>
      <c r="N137" s="213"/>
      <c r="O137" s="213"/>
      <c r="P137" s="214">
        <f>SUM(P138:P228)</f>
        <v>0</v>
      </c>
      <c r="Q137" s="213"/>
      <c r="R137" s="214">
        <f>SUM(R138:R228)</f>
        <v>0.6630699999999999</v>
      </c>
      <c r="S137" s="213"/>
      <c r="T137" s="215">
        <f>SUM(T138:T228)</f>
        <v>0</v>
      </c>
      <c r="U137" s="12"/>
      <c r="V137" s="12"/>
      <c r="W137" s="12"/>
      <c r="X137" s="12"/>
      <c r="Y137" s="12"/>
      <c r="Z137" s="12"/>
      <c r="AA137" s="12"/>
      <c r="AB137" s="12"/>
      <c r="AC137" s="12"/>
      <c r="AD137" s="12"/>
      <c r="AE137" s="12"/>
      <c r="AR137" s="216" t="s">
        <v>176</v>
      </c>
      <c r="AT137" s="217" t="s">
        <v>73</v>
      </c>
      <c r="AU137" s="217" t="s">
        <v>74</v>
      </c>
      <c r="AY137" s="216" t="s">
        <v>158</v>
      </c>
      <c r="BK137" s="218">
        <f>SUM(BK138:BK228)</f>
        <v>0</v>
      </c>
    </row>
    <row r="138" spans="1:65" s="2" customFormat="1" ht="33" customHeight="1">
      <c r="A138" s="38"/>
      <c r="B138" s="39"/>
      <c r="C138" s="219" t="s">
        <v>246</v>
      </c>
      <c r="D138" s="219" t="s">
        <v>159</v>
      </c>
      <c r="E138" s="220" t="s">
        <v>247</v>
      </c>
      <c r="F138" s="221" t="s">
        <v>248</v>
      </c>
      <c r="G138" s="222" t="s">
        <v>202</v>
      </c>
      <c r="H138" s="223">
        <v>8</v>
      </c>
      <c r="I138" s="224"/>
      <c r="J138" s="225">
        <f>ROUND(I138*H138,2)</f>
        <v>0</v>
      </c>
      <c r="K138" s="221" t="s">
        <v>213</v>
      </c>
      <c r="L138" s="44"/>
      <c r="M138" s="226" t="s">
        <v>19</v>
      </c>
      <c r="N138" s="227" t="s">
        <v>45</v>
      </c>
      <c r="O138" s="84"/>
      <c r="P138" s="228">
        <f>O138*H138</f>
        <v>0</v>
      </c>
      <c r="Q138" s="228">
        <v>0</v>
      </c>
      <c r="R138" s="228">
        <f>Q138*H138</f>
        <v>0</v>
      </c>
      <c r="S138" s="228">
        <v>0</v>
      </c>
      <c r="T138" s="229">
        <f>S138*H138</f>
        <v>0</v>
      </c>
      <c r="U138" s="38"/>
      <c r="V138" s="38"/>
      <c r="W138" s="38"/>
      <c r="X138" s="38"/>
      <c r="Y138" s="38"/>
      <c r="Z138" s="38"/>
      <c r="AA138" s="38"/>
      <c r="AB138" s="38"/>
      <c r="AC138" s="38"/>
      <c r="AD138" s="38"/>
      <c r="AE138" s="38"/>
      <c r="AR138" s="230" t="s">
        <v>249</v>
      </c>
      <c r="AT138" s="230" t="s">
        <v>159</v>
      </c>
      <c r="AU138" s="230" t="s">
        <v>82</v>
      </c>
      <c r="AY138" s="17" t="s">
        <v>158</v>
      </c>
      <c r="BE138" s="231">
        <f>IF(N138="základní",J138,0)</f>
        <v>0</v>
      </c>
      <c r="BF138" s="231">
        <f>IF(N138="snížená",J138,0)</f>
        <v>0</v>
      </c>
      <c r="BG138" s="231">
        <f>IF(N138="zákl. přenesená",J138,0)</f>
        <v>0</v>
      </c>
      <c r="BH138" s="231">
        <f>IF(N138="sníž. přenesená",J138,0)</f>
        <v>0</v>
      </c>
      <c r="BI138" s="231">
        <f>IF(N138="nulová",J138,0)</f>
        <v>0</v>
      </c>
      <c r="BJ138" s="17" t="s">
        <v>82</v>
      </c>
      <c r="BK138" s="231">
        <f>ROUND(I138*H138,2)</f>
        <v>0</v>
      </c>
      <c r="BL138" s="17" t="s">
        <v>249</v>
      </c>
      <c r="BM138" s="230" t="s">
        <v>250</v>
      </c>
    </row>
    <row r="139" spans="1:47" s="2" customFormat="1" ht="12">
      <c r="A139" s="38"/>
      <c r="B139" s="39"/>
      <c r="C139" s="40"/>
      <c r="D139" s="232" t="s">
        <v>165</v>
      </c>
      <c r="E139" s="40"/>
      <c r="F139" s="233" t="s">
        <v>251</v>
      </c>
      <c r="G139" s="40"/>
      <c r="H139" s="40"/>
      <c r="I139" s="136"/>
      <c r="J139" s="40"/>
      <c r="K139" s="40"/>
      <c r="L139" s="44"/>
      <c r="M139" s="234"/>
      <c r="N139" s="235"/>
      <c r="O139" s="84"/>
      <c r="P139" s="84"/>
      <c r="Q139" s="84"/>
      <c r="R139" s="84"/>
      <c r="S139" s="84"/>
      <c r="T139" s="85"/>
      <c r="U139" s="38"/>
      <c r="V139" s="38"/>
      <c r="W139" s="38"/>
      <c r="X139" s="38"/>
      <c r="Y139" s="38"/>
      <c r="Z139" s="38"/>
      <c r="AA139" s="38"/>
      <c r="AB139" s="38"/>
      <c r="AC139" s="38"/>
      <c r="AD139" s="38"/>
      <c r="AE139" s="38"/>
      <c r="AT139" s="17" t="s">
        <v>165</v>
      </c>
      <c r="AU139" s="17" t="s">
        <v>82</v>
      </c>
    </row>
    <row r="140" spans="1:65" s="2" customFormat="1" ht="33" customHeight="1">
      <c r="A140" s="38"/>
      <c r="B140" s="39"/>
      <c r="C140" s="259" t="s">
        <v>252</v>
      </c>
      <c r="D140" s="259" t="s">
        <v>199</v>
      </c>
      <c r="E140" s="260" t="s">
        <v>253</v>
      </c>
      <c r="F140" s="261" t="s">
        <v>254</v>
      </c>
      <c r="G140" s="262" t="s">
        <v>202</v>
      </c>
      <c r="H140" s="263">
        <v>8</v>
      </c>
      <c r="I140" s="264"/>
      <c r="J140" s="265">
        <f>ROUND(I140*H140,2)</f>
        <v>0</v>
      </c>
      <c r="K140" s="261" t="s">
        <v>213</v>
      </c>
      <c r="L140" s="266"/>
      <c r="M140" s="267" t="s">
        <v>19</v>
      </c>
      <c r="N140" s="268" t="s">
        <v>45</v>
      </c>
      <c r="O140" s="84"/>
      <c r="P140" s="228">
        <f>O140*H140</f>
        <v>0</v>
      </c>
      <c r="Q140" s="228">
        <v>0.0081</v>
      </c>
      <c r="R140" s="228">
        <f>Q140*H140</f>
        <v>0.0648</v>
      </c>
      <c r="S140" s="228">
        <v>0</v>
      </c>
      <c r="T140" s="229">
        <f>S140*H140</f>
        <v>0</v>
      </c>
      <c r="U140" s="38"/>
      <c r="V140" s="38"/>
      <c r="W140" s="38"/>
      <c r="X140" s="38"/>
      <c r="Y140" s="38"/>
      <c r="Z140" s="38"/>
      <c r="AA140" s="38"/>
      <c r="AB140" s="38"/>
      <c r="AC140" s="38"/>
      <c r="AD140" s="38"/>
      <c r="AE140" s="38"/>
      <c r="AR140" s="230" t="s">
        <v>255</v>
      </c>
      <c r="AT140" s="230" t="s">
        <v>199</v>
      </c>
      <c r="AU140" s="230" t="s">
        <v>82</v>
      </c>
      <c r="AY140" s="17" t="s">
        <v>158</v>
      </c>
      <c r="BE140" s="231">
        <f>IF(N140="základní",J140,0)</f>
        <v>0</v>
      </c>
      <c r="BF140" s="231">
        <f>IF(N140="snížená",J140,0)</f>
        <v>0</v>
      </c>
      <c r="BG140" s="231">
        <f>IF(N140="zákl. přenesená",J140,0)</f>
        <v>0</v>
      </c>
      <c r="BH140" s="231">
        <f>IF(N140="sníž. přenesená",J140,0)</f>
        <v>0</v>
      </c>
      <c r="BI140" s="231">
        <f>IF(N140="nulová",J140,0)</f>
        <v>0</v>
      </c>
      <c r="BJ140" s="17" t="s">
        <v>82</v>
      </c>
      <c r="BK140" s="231">
        <f>ROUND(I140*H140,2)</f>
        <v>0</v>
      </c>
      <c r="BL140" s="17" t="s">
        <v>255</v>
      </c>
      <c r="BM140" s="230" t="s">
        <v>1300</v>
      </c>
    </row>
    <row r="141" spans="1:47" s="2" customFormat="1" ht="12">
      <c r="A141" s="38"/>
      <c r="B141" s="39"/>
      <c r="C141" s="40"/>
      <c r="D141" s="232" t="s">
        <v>165</v>
      </c>
      <c r="E141" s="40"/>
      <c r="F141" s="233" t="s">
        <v>254</v>
      </c>
      <c r="G141" s="40"/>
      <c r="H141" s="40"/>
      <c r="I141" s="136"/>
      <c r="J141" s="40"/>
      <c r="K141" s="40"/>
      <c r="L141" s="44"/>
      <c r="M141" s="234"/>
      <c r="N141" s="235"/>
      <c r="O141" s="84"/>
      <c r="P141" s="84"/>
      <c r="Q141" s="84"/>
      <c r="R141" s="84"/>
      <c r="S141" s="84"/>
      <c r="T141" s="85"/>
      <c r="U141" s="38"/>
      <c r="V141" s="38"/>
      <c r="W141" s="38"/>
      <c r="X141" s="38"/>
      <c r="Y141" s="38"/>
      <c r="Z141" s="38"/>
      <c r="AA141" s="38"/>
      <c r="AB141" s="38"/>
      <c r="AC141" s="38"/>
      <c r="AD141" s="38"/>
      <c r="AE141" s="38"/>
      <c r="AT141" s="17" t="s">
        <v>165</v>
      </c>
      <c r="AU141" s="17" t="s">
        <v>82</v>
      </c>
    </row>
    <row r="142" spans="1:51" s="13" customFormat="1" ht="12">
      <c r="A142" s="13"/>
      <c r="B142" s="236"/>
      <c r="C142" s="237"/>
      <c r="D142" s="232" t="s">
        <v>166</v>
      </c>
      <c r="E142" s="238" t="s">
        <v>19</v>
      </c>
      <c r="F142" s="239" t="s">
        <v>2240</v>
      </c>
      <c r="G142" s="237"/>
      <c r="H142" s="240">
        <v>8</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166</v>
      </c>
      <c r="AU142" s="246" t="s">
        <v>82</v>
      </c>
      <c r="AV142" s="13" t="s">
        <v>85</v>
      </c>
      <c r="AW142" s="13" t="s">
        <v>34</v>
      </c>
      <c r="AX142" s="13" t="s">
        <v>82</v>
      </c>
      <c r="AY142" s="246" t="s">
        <v>158</v>
      </c>
    </row>
    <row r="143" spans="1:65" s="2" customFormat="1" ht="21.75" customHeight="1">
      <c r="A143" s="38"/>
      <c r="B143" s="39"/>
      <c r="C143" s="219" t="s">
        <v>8</v>
      </c>
      <c r="D143" s="219" t="s">
        <v>159</v>
      </c>
      <c r="E143" s="220" t="s">
        <v>257</v>
      </c>
      <c r="F143" s="221" t="s">
        <v>258</v>
      </c>
      <c r="G143" s="222" t="s">
        <v>202</v>
      </c>
      <c r="H143" s="223">
        <v>1</v>
      </c>
      <c r="I143" s="224"/>
      <c r="J143" s="225">
        <f>ROUND(I143*H143,2)</f>
        <v>0</v>
      </c>
      <c r="K143" s="221" t="s">
        <v>213</v>
      </c>
      <c r="L143" s="44"/>
      <c r="M143" s="226" t="s">
        <v>19</v>
      </c>
      <c r="N143" s="227" t="s">
        <v>45</v>
      </c>
      <c r="O143" s="84"/>
      <c r="P143" s="228">
        <f>O143*H143</f>
        <v>0</v>
      </c>
      <c r="Q143" s="228">
        <v>0</v>
      </c>
      <c r="R143" s="228">
        <f>Q143*H143</f>
        <v>0</v>
      </c>
      <c r="S143" s="228">
        <v>0</v>
      </c>
      <c r="T143" s="229">
        <f>S143*H143</f>
        <v>0</v>
      </c>
      <c r="U143" s="38"/>
      <c r="V143" s="38"/>
      <c r="W143" s="38"/>
      <c r="X143" s="38"/>
      <c r="Y143" s="38"/>
      <c r="Z143" s="38"/>
      <c r="AA143" s="38"/>
      <c r="AB143" s="38"/>
      <c r="AC143" s="38"/>
      <c r="AD143" s="38"/>
      <c r="AE143" s="38"/>
      <c r="AR143" s="230" t="s">
        <v>236</v>
      </c>
      <c r="AT143" s="230" t="s">
        <v>159</v>
      </c>
      <c r="AU143" s="230" t="s">
        <v>82</v>
      </c>
      <c r="AY143" s="17" t="s">
        <v>158</v>
      </c>
      <c r="BE143" s="231">
        <f>IF(N143="základní",J143,0)</f>
        <v>0</v>
      </c>
      <c r="BF143" s="231">
        <f>IF(N143="snížená",J143,0)</f>
        <v>0</v>
      </c>
      <c r="BG143" s="231">
        <f>IF(N143="zákl. přenesená",J143,0)</f>
        <v>0</v>
      </c>
      <c r="BH143" s="231">
        <f>IF(N143="sníž. přenesená",J143,0)</f>
        <v>0</v>
      </c>
      <c r="BI143" s="231">
        <f>IF(N143="nulová",J143,0)</f>
        <v>0</v>
      </c>
      <c r="BJ143" s="17" t="s">
        <v>82</v>
      </c>
      <c r="BK143" s="231">
        <f>ROUND(I143*H143,2)</f>
        <v>0</v>
      </c>
      <c r="BL143" s="17" t="s">
        <v>236</v>
      </c>
      <c r="BM143" s="230" t="s">
        <v>259</v>
      </c>
    </row>
    <row r="144" spans="1:47" s="2" customFormat="1" ht="12">
      <c r="A144" s="38"/>
      <c r="B144" s="39"/>
      <c r="C144" s="40"/>
      <c r="D144" s="232" t="s">
        <v>165</v>
      </c>
      <c r="E144" s="40"/>
      <c r="F144" s="233" t="s">
        <v>260</v>
      </c>
      <c r="G144" s="40"/>
      <c r="H144" s="40"/>
      <c r="I144" s="136"/>
      <c r="J144" s="40"/>
      <c r="K144" s="40"/>
      <c r="L144" s="44"/>
      <c r="M144" s="234"/>
      <c r="N144" s="235"/>
      <c r="O144" s="84"/>
      <c r="P144" s="84"/>
      <c r="Q144" s="84"/>
      <c r="R144" s="84"/>
      <c r="S144" s="84"/>
      <c r="T144" s="85"/>
      <c r="U144" s="38"/>
      <c r="V144" s="38"/>
      <c r="W144" s="38"/>
      <c r="X144" s="38"/>
      <c r="Y144" s="38"/>
      <c r="Z144" s="38"/>
      <c r="AA144" s="38"/>
      <c r="AB144" s="38"/>
      <c r="AC144" s="38"/>
      <c r="AD144" s="38"/>
      <c r="AE144" s="38"/>
      <c r="AT144" s="17" t="s">
        <v>165</v>
      </c>
      <c r="AU144" s="17" t="s">
        <v>82</v>
      </c>
    </row>
    <row r="145" spans="1:47" s="2" customFormat="1" ht="12">
      <c r="A145" s="38"/>
      <c r="B145" s="39"/>
      <c r="C145" s="40"/>
      <c r="D145" s="232" t="s">
        <v>216</v>
      </c>
      <c r="E145" s="40"/>
      <c r="F145" s="258" t="s">
        <v>261</v>
      </c>
      <c r="G145" s="40"/>
      <c r="H145" s="40"/>
      <c r="I145" s="136"/>
      <c r="J145" s="40"/>
      <c r="K145" s="40"/>
      <c r="L145" s="44"/>
      <c r="M145" s="234"/>
      <c r="N145" s="235"/>
      <c r="O145" s="84"/>
      <c r="P145" s="84"/>
      <c r="Q145" s="84"/>
      <c r="R145" s="84"/>
      <c r="S145" s="84"/>
      <c r="T145" s="85"/>
      <c r="U145" s="38"/>
      <c r="V145" s="38"/>
      <c r="W145" s="38"/>
      <c r="X145" s="38"/>
      <c r="Y145" s="38"/>
      <c r="Z145" s="38"/>
      <c r="AA145" s="38"/>
      <c r="AB145" s="38"/>
      <c r="AC145" s="38"/>
      <c r="AD145" s="38"/>
      <c r="AE145" s="38"/>
      <c r="AT145" s="17" t="s">
        <v>216</v>
      </c>
      <c r="AU145" s="17" t="s">
        <v>82</v>
      </c>
    </row>
    <row r="146" spans="1:51" s="13" customFormat="1" ht="12">
      <c r="A146" s="13"/>
      <c r="B146" s="236"/>
      <c r="C146" s="237"/>
      <c r="D146" s="232" t="s">
        <v>166</v>
      </c>
      <c r="E146" s="238" t="s">
        <v>19</v>
      </c>
      <c r="F146" s="239" t="s">
        <v>2241</v>
      </c>
      <c r="G146" s="237"/>
      <c r="H146" s="240">
        <v>1</v>
      </c>
      <c r="I146" s="241"/>
      <c r="J146" s="237"/>
      <c r="K146" s="237"/>
      <c r="L146" s="242"/>
      <c r="M146" s="243"/>
      <c r="N146" s="244"/>
      <c r="O146" s="244"/>
      <c r="P146" s="244"/>
      <c r="Q146" s="244"/>
      <c r="R146" s="244"/>
      <c r="S146" s="244"/>
      <c r="T146" s="245"/>
      <c r="U146" s="13"/>
      <c r="V146" s="13"/>
      <c r="W146" s="13"/>
      <c r="X146" s="13"/>
      <c r="Y146" s="13"/>
      <c r="Z146" s="13"/>
      <c r="AA146" s="13"/>
      <c r="AB146" s="13"/>
      <c r="AC146" s="13"/>
      <c r="AD146" s="13"/>
      <c r="AE146" s="13"/>
      <c r="AT146" s="246" t="s">
        <v>166</v>
      </c>
      <c r="AU146" s="246" t="s">
        <v>82</v>
      </c>
      <c r="AV146" s="13" t="s">
        <v>85</v>
      </c>
      <c r="AW146" s="13" t="s">
        <v>34</v>
      </c>
      <c r="AX146" s="13" t="s">
        <v>82</v>
      </c>
      <c r="AY146" s="246" t="s">
        <v>158</v>
      </c>
    </row>
    <row r="147" spans="1:65" s="2" customFormat="1" ht="21.75" customHeight="1">
      <c r="A147" s="38"/>
      <c r="B147" s="39"/>
      <c r="C147" s="219" t="s">
        <v>195</v>
      </c>
      <c r="D147" s="219" t="s">
        <v>159</v>
      </c>
      <c r="E147" s="220" t="s">
        <v>262</v>
      </c>
      <c r="F147" s="221" t="s">
        <v>263</v>
      </c>
      <c r="G147" s="222" t="s">
        <v>202</v>
      </c>
      <c r="H147" s="223">
        <v>6</v>
      </c>
      <c r="I147" s="224"/>
      <c r="J147" s="225">
        <f>ROUND(I147*H147,2)</f>
        <v>0</v>
      </c>
      <c r="K147" s="221" t="s">
        <v>213</v>
      </c>
      <c r="L147" s="44"/>
      <c r="M147" s="226" t="s">
        <v>19</v>
      </c>
      <c r="N147" s="227" t="s">
        <v>45</v>
      </c>
      <c r="O147" s="84"/>
      <c r="P147" s="228">
        <f>O147*H147</f>
        <v>0</v>
      </c>
      <c r="Q147" s="228">
        <v>0</v>
      </c>
      <c r="R147" s="228">
        <f>Q147*H147</f>
        <v>0</v>
      </c>
      <c r="S147" s="228">
        <v>0</v>
      </c>
      <c r="T147" s="229">
        <f>S147*H147</f>
        <v>0</v>
      </c>
      <c r="U147" s="38"/>
      <c r="V147" s="38"/>
      <c r="W147" s="38"/>
      <c r="X147" s="38"/>
      <c r="Y147" s="38"/>
      <c r="Z147" s="38"/>
      <c r="AA147" s="38"/>
      <c r="AB147" s="38"/>
      <c r="AC147" s="38"/>
      <c r="AD147" s="38"/>
      <c r="AE147" s="38"/>
      <c r="AR147" s="230" t="s">
        <v>236</v>
      </c>
      <c r="AT147" s="230" t="s">
        <v>159</v>
      </c>
      <c r="AU147" s="230" t="s">
        <v>82</v>
      </c>
      <c r="AY147" s="17" t="s">
        <v>158</v>
      </c>
      <c r="BE147" s="231">
        <f>IF(N147="základní",J147,0)</f>
        <v>0</v>
      </c>
      <c r="BF147" s="231">
        <f>IF(N147="snížená",J147,0)</f>
        <v>0</v>
      </c>
      <c r="BG147" s="231">
        <f>IF(N147="zákl. přenesená",J147,0)</f>
        <v>0</v>
      </c>
      <c r="BH147" s="231">
        <f>IF(N147="sníž. přenesená",J147,0)</f>
        <v>0</v>
      </c>
      <c r="BI147" s="231">
        <f>IF(N147="nulová",J147,0)</f>
        <v>0</v>
      </c>
      <c r="BJ147" s="17" t="s">
        <v>82</v>
      </c>
      <c r="BK147" s="231">
        <f>ROUND(I147*H147,2)</f>
        <v>0</v>
      </c>
      <c r="BL147" s="17" t="s">
        <v>236</v>
      </c>
      <c r="BM147" s="230" t="s">
        <v>264</v>
      </c>
    </row>
    <row r="148" spans="1:47" s="2" customFormat="1" ht="12">
      <c r="A148" s="38"/>
      <c r="B148" s="39"/>
      <c r="C148" s="40"/>
      <c r="D148" s="232" t="s">
        <v>165</v>
      </c>
      <c r="E148" s="40"/>
      <c r="F148" s="233" t="s">
        <v>265</v>
      </c>
      <c r="G148" s="40"/>
      <c r="H148" s="40"/>
      <c r="I148" s="136"/>
      <c r="J148" s="40"/>
      <c r="K148" s="40"/>
      <c r="L148" s="44"/>
      <c r="M148" s="234"/>
      <c r="N148" s="235"/>
      <c r="O148" s="84"/>
      <c r="P148" s="84"/>
      <c r="Q148" s="84"/>
      <c r="R148" s="84"/>
      <c r="S148" s="84"/>
      <c r="T148" s="85"/>
      <c r="U148" s="38"/>
      <c r="V148" s="38"/>
      <c r="W148" s="38"/>
      <c r="X148" s="38"/>
      <c r="Y148" s="38"/>
      <c r="Z148" s="38"/>
      <c r="AA148" s="38"/>
      <c r="AB148" s="38"/>
      <c r="AC148" s="38"/>
      <c r="AD148" s="38"/>
      <c r="AE148" s="38"/>
      <c r="AT148" s="17" t="s">
        <v>165</v>
      </c>
      <c r="AU148" s="17" t="s">
        <v>82</v>
      </c>
    </row>
    <row r="149" spans="1:47" s="2" customFormat="1" ht="12">
      <c r="A149" s="38"/>
      <c r="B149" s="39"/>
      <c r="C149" s="40"/>
      <c r="D149" s="232" t="s">
        <v>216</v>
      </c>
      <c r="E149" s="40"/>
      <c r="F149" s="258" t="s">
        <v>261</v>
      </c>
      <c r="G149" s="40"/>
      <c r="H149" s="40"/>
      <c r="I149" s="136"/>
      <c r="J149" s="40"/>
      <c r="K149" s="40"/>
      <c r="L149" s="44"/>
      <c r="M149" s="234"/>
      <c r="N149" s="235"/>
      <c r="O149" s="84"/>
      <c r="P149" s="84"/>
      <c r="Q149" s="84"/>
      <c r="R149" s="84"/>
      <c r="S149" s="84"/>
      <c r="T149" s="85"/>
      <c r="U149" s="38"/>
      <c r="V149" s="38"/>
      <c r="W149" s="38"/>
      <c r="X149" s="38"/>
      <c r="Y149" s="38"/>
      <c r="Z149" s="38"/>
      <c r="AA149" s="38"/>
      <c r="AB149" s="38"/>
      <c r="AC149" s="38"/>
      <c r="AD149" s="38"/>
      <c r="AE149" s="38"/>
      <c r="AT149" s="17" t="s">
        <v>216</v>
      </c>
      <c r="AU149" s="17" t="s">
        <v>82</v>
      </c>
    </row>
    <row r="150" spans="1:51" s="13" customFormat="1" ht="12">
      <c r="A150" s="13"/>
      <c r="B150" s="236"/>
      <c r="C150" s="237"/>
      <c r="D150" s="232" t="s">
        <v>166</v>
      </c>
      <c r="E150" s="238" t="s">
        <v>19</v>
      </c>
      <c r="F150" s="239" t="s">
        <v>2242</v>
      </c>
      <c r="G150" s="237"/>
      <c r="H150" s="240">
        <v>6</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166</v>
      </c>
      <c r="AU150" s="246" t="s">
        <v>82</v>
      </c>
      <c r="AV150" s="13" t="s">
        <v>85</v>
      </c>
      <c r="AW150" s="13" t="s">
        <v>34</v>
      </c>
      <c r="AX150" s="13" t="s">
        <v>82</v>
      </c>
      <c r="AY150" s="246" t="s">
        <v>158</v>
      </c>
    </row>
    <row r="151" spans="1:65" s="2" customFormat="1" ht="21.75" customHeight="1">
      <c r="A151" s="38"/>
      <c r="B151" s="39"/>
      <c r="C151" s="219" t="s">
        <v>266</v>
      </c>
      <c r="D151" s="219" t="s">
        <v>159</v>
      </c>
      <c r="E151" s="220" t="s">
        <v>267</v>
      </c>
      <c r="F151" s="221" t="s">
        <v>268</v>
      </c>
      <c r="G151" s="222" t="s">
        <v>202</v>
      </c>
      <c r="H151" s="223">
        <v>1</v>
      </c>
      <c r="I151" s="224"/>
      <c r="J151" s="225">
        <f>ROUND(I151*H151,2)</f>
        <v>0</v>
      </c>
      <c r="K151" s="221" t="s">
        <v>213</v>
      </c>
      <c r="L151" s="44"/>
      <c r="M151" s="226" t="s">
        <v>19</v>
      </c>
      <c r="N151" s="227" t="s">
        <v>45</v>
      </c>
      <c r="O151" s="84"/>
      <c r="P151" s="228">
        <f>O151*H151</f>
        <v>0</v>
      </c>
      <c r="Q151" s="228">
        <v>0</v>
      </c>
      <c r="R151" s="228">
        <f>Q151*H151</f>
        <v>0</v>
      </c>
      <c r="S151" s="228">
        <v>0</v>
      </c>
      <c r="T151" s="229">
        <f>S151*H151</f>
        <v>0</v>
      </c>
      <c r="U151" s="38"/>
      <c r="V151" s="38"/>
      <c r="W151" s="38"/>
      <c r="X151" s="38"/>
      <c r="Y151" s="38"/>
      <c r="Z151" s="38"/>
      <c r="AA151" s="38"/>
      <c r="AB151" s="38"/>
      <c r="AC151" s="38"/>
      <c r="AD151" s="38"/>
      <c r="AE151" s="38"/>
      <c r="AR151" s="230" t="s">
        <v>236</v>
      </c>
      <c r="AT151" s="230" t="s">
        <v>159</v>
      </c>
      <c r="AU151" s="230" t="s">
        <v>82</v>
      </c>
      <c r="AY151" s="17" t="s">
        <v>158</v>
      </c>
      <c r="BE151" s="231">
        <f>IF(N151="základní",J151,0)</f>
        <v>0</v>
      </c>
      <c r="BF151" s="231">
        <f>IF(N151="snížená",J151,0)</f>
        <v>0</v>
      </c>
      <c r="BG151" s="231">
        <f>IF(N151="zákl. přenesená",J151,0)</f>
        <v>0</v>
      </c>
      <c r="BH151" s="231">
        <f>IF(N151="sníž. přenesená",J151,0)</f>
        <v>0</v>
      </c>
      <c r="BI151" s="231">
        <f>IF(N151="nulová",J151,0)</f>
        <v>0</v>
      </c>
      <c r="BJ151" s="17" t="s">
        <v>82</v>
      </c>
      <c r="BK151" s="231">
        <f>ROUND(I151*H151,2)</f>
        <v>0</v>
      </c>
      <c r="BL151" s="17" t="s">
        <v>236</v>
      </c>
      <c r="BM151" s="230" t="s">
        <v>269</v>
      </c>
    </row>
    <row r="152" spans="1:47" s="2" customFormat="1" ht="12">
      <c r="A152" s="38"/>
      <c r="B152" s="39"/>
      <c r="C152" s="40"/>
      <c r="D152" s="232" t="s">
        <v>165</v>
      </c>
      <c r="E152" s="40"/>
      <c r="F152" s="233" t="s">
        <v>268</v>
      </c>
      <c r="G152" s="40"/>
      <c r="H152" s="40"/>
      <c r="I152" s="136"/>
      <c r="J152" s="40"/>
      <c r="K152" s="40"/>
      <c r="L152" s="44"/>
      <c r="M152" s="234"/>
      <c r="N152" s="235"/>
      <c r="O152" s="84"/>
      <c r="P152" s="84"/>
      <c r="Q152" s="84"/>
      <c r="R152" s="84"/>
      <c r="S152" s="84"/>
      <c r="T152" s="85"/>
      <c r="U152" s="38"/>
      <c r="V152" s="38"/>
      <c r="W152" s="38"/>
      <c r="X152" s="38"/>
      <c r="Y152" s="38"/>
      <c r="Z152" s="38"/>
      <c r="AA152" s="38"/>
      <c r="AB152" s="38"/>
      <c r="AC152" s="38"/>
      <c r="AD152" s="38"/>
      <c r="AE152" s="38"/>
      <c r="AT152" s="17" t="s">
        <v>165</v>
      </c>
      <c r="AU152" s="17" t="s">
        <v>82</v>
      </c>
    </row>
    <row r="153" spans="1:51" s="13" customFormat="1" ht="12">
      <c r="A153" s="13"/>
      <c r="B153" s="236"/>
      <c r="C153" s="237"/>
      <c r="D153" s="232" t="s">
        <v>166</v>
      </c>
      <c r="E153" s="238" t="s">
        <v>19</v>
      </c>
      <c r="F153" s="239" t="s">
        <v>2241</v>
      </c>
      <c r="G153" s="237"/>
      <c r="H153" s="240">
        <v>1</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166</v>
      </c>
      <c r="AU153" s="246" t="s">
        <v>82</v>
      </c>
      <c r="AV153" s="13" t="s">
        <v>85</v>
      </c>
      <c r="AW153" s="13" t="s">
        <v>34</v>
      </c>
      <c r="AX153" s="13" t="s">
        <v>82</v>
      </c>
      <c r="AY153" s="246" t="s">
        <v>158</v>
      </c>
    </row>
    <row r="154" spans="1:65" s="2" customFormat="1" ht="21.75" customHeight="1">
      <c r="A154" s="38"/>
      <c r="B154" s="39"/>
      <c r="C154" s="219" t="s">
        <v>271</v>
      </c>
      <c r="D154" s="219" t="s">
        <v>159</v>
      </c>
      <c r="E154" s="220" t="s">
        <v>272</v>
      </c>
      <c r="F154" s="221" t="s">
        <v>273</v>
      </c>
      <c r="G154" s="222" t="s">
        <v>202</v>
      </c>
      <c r="H154" s="223">
        <v>9</v>
      </c>
      <c r="I154" s="224"/>
      <c r="J154" s="225">
        <f>ROUND(I154*H154,2)</f>
        <v>0</v>
      </c>
      <c r="K154" s="221" t="s">
        <v>213</v>
      </c>
      <c r="L154" s="44"/>
      <c r="M154" s="226" t="s">
        <v>19</v>
      </c>
      <c r="N154" s="227" t="s">
        <v>45</v>
      </c>
      <c r="O154" s="84"/>
      <c r="P154" s="228">
        <f>O154*H154</f>
        <v>0</v>
      </c>
      <c r="Q154" s="228">
        <v>0</v>
      </c>
      <c r="R154" s="228">
        <f>Q154*H154</f>
        <v>0</v>
      </c>
      <c r="S154" s="228">
        <v>0</v>
      </c>
      <c r="T154" s="229">
        <f>S154*H154</f>
        <v>0</v>
      </c>
      <c r="U154" s="38"/>
      <c r="V154" s="38"/>
      <c r="W154" s="38"/>
      <c r="X154" s="38"/>
      <c r="Y154" s="38"/>
      <c r="Z154" s="38"/>
      <c r="AA154" s="38"/>
      <c r="AB154" s="38"/>
      <c r="AC154" s="38"/>
      <c r="AD154" s="38"/>
      <c r="AE154" s="38"/>
      <c r="AR154" s="230" t="s">
        <v>236</v>
      </c>
      <c r="AT154" s="230" t="s">
        <v>159</v>
      </c>
      <c r="AU154" s="230" t="s">
        <v>82</v>
      </c>
      <c r="AY154" s="17" t="s">
        <v>158</v>
      </c>
      <c r="BE154" s="231">
        <f>IF(N154="základní",J154,0)</f>
        <v>0</v>
      </c>
      <c r="BF154" s="231">
        <f>IF(N154="snížená",J154,0)</f>
        <v>0</v>
      </c>
      <c r="BG154" s="231">
        <f>IF(N154="zákl. přenesená",J154,0)</f>
        <v>0</v>
      </c>
      <c r="BH154" s="231">
        <f>IF(N154="sníž. přenesená",J154,0)</f>
        <v>0</v>
      </c>
      <c r="BI154" s="231">
        <f>IF(N154="nulová",J154,0)</f>
        <v>0</v>
      </c>
      <c r="BJ154" s="17" t="s">
        <v>82</v>
      </c>
      <c r="BK154" s="231">
        <f>ROUND(I154*H154,2)</f>
        <v>0</v>
      </c>
      <c r="BL154" s="17" t="s">
        <v>236</v>
      </c>
      <c r="BM154" s="230" t="s">
        <v>274</v>
      </c>
    </row>
    <row r="155" spans="1:47" s="2" customFormat="1" ht="12">
      <c r="A155" s="38"/>
      <c r="B155" s="39"/>
      <c r="C155" s="40"/>
      <c r="D155" s="232" t="s">
        <v>165</v>
      </c>
      <c r="E155" s="40"/>
      <c r="F155" s="233" t="s">
        <v>275</v>
      </c>
      <c r="G155" s="40"/>
      <c r="H155" s="40"/>
      <c r="I155" s="136"/>
      <c r="J155" s="40"/>
      <c r="K155" s="40"/>
      <c r="L155" s="44"/>
      <c r="M155" s="234"/>
      <c r="N155" s="235"/>
      <c r="O155" s="84"/>
      <c r="P155" s="84"/>
      <c r="Q155" s="84"/>
      <c r="R155" s="84"/>
      <c r="S155" s="84"/>
      <c r="T155" s="85"/>
      <c r="U155" s="38"/>
      <c r="V155" s="38"/>
      <c r="W155" s="38"/>
      <c r="X155" s="38"/>
      <c r="Y155" s="38"/>
      <c r="Z155" s="38"/>
      <c r="AA155" s="38"/>
      <c r="AB155" s="38"/>
      <c r="AC155" s="38"/>
      <c r="AD155" s="38"/>
      <c r="AE155" s="38"/>
      <c r="AT155" s="17" t="s">
        <v>165</v>
      </c>
      <c r="AU155" s="17" t="s">
        <v>82</v>
      </c>
    </row>
    <row r="156" spans="1:51" s="13" customFormat="1" ht="12">
      <c r="A156" s="13"/>
      <c r="B156" s="236"/>
      <c r="C156" s="237"/>
      <c r="D156" s="232" t="s">
        <v>166</v>
      </c>
      <c r="E156" s="238" t="s">
        <v>19</v>
      </c>
      <c r="F156" s="239" t="s">
        <v>2243</v>
      </c>
      <c r="G156" s="237"/>
      <c r="H156" s="240">
        <v>9</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166</v>
      </c>
      <c r="AU156" s="246" t="s">
        <v>82</v>
      </c>
      <c r="AV156" s="13" t="s">
        <v>85</v>
      </c>
      <c r="AW156" s="13" t="s">
        <v>34</v>
      </c>
      <c r="AX156" s="13" t="s">
        <v>82</v>
      </c>
      <c r="AY156" s="246" t="s">
        <v>158</v>
      </c>
    </row>
    <row r="157" spans="1:65" s="2" customFormat="1" ht="21.75" customHeight="1">
      <c r="A157" s="38"/>
      <c r="B157" s="39"/>
      <c r="C157" s="219" t="s">
        <v>277</v>
      </c>
      <c r="D157" s="219" t="s">
        <v>159</v>
      </c>
      <c r="E157" s="220" t="s">
        <v>278</v>
      </c>
      <c r="F157" s="221" t="s">
        <v>279</v>
      </c>
      <c r="G157" s="222" t="s">
        <v>202</v>
      </c>
      <c r="H157" s="223">
        <v>1</v>
      </c>
      <c r="I157" s="224"/>
      <c r="J157" s="225">
        <f>ROUND(I157*H157,2)</f>
        <v>0</v>
      </c>
      <c r="K157" s="221" t="s">
        <v>213</v>
      </c>
      <c r="L157" s="44"/>
      <c r="M157" s="226" t="s">
        <v>19</v>
      </c>
      <c r="N157" s="227" t="s">
        <v>45</v>
      </c>
      <c r="O157" s="84"/>
      <c r="P157" s="228">
        <f>O157*H157</f>
        <v>0</v>
      </c>
      <c r="Q157" s="228">
        <v>0</v>
      </c>
      <c r="R157" s="228">
        <f>Q157*H157</f>
        <v>0</v>
      </c>
      <c r="S157" s="228">
        <v>0</v>
      </c>
      <c r="T157" s="229">
        <f>S157*H157</f>
        <v>0</v>
      </c>
      <c r="U157" s="38"/>
      <c r="V157" s="38"/>
      <c r="W157" s="38"/>
      <c r="X157" s="38"/>
      <c r="Y157" s="38"/>
      <c r="Z157" s="38"/>
      <c r="AA157" s="38"/>
      <c r="AB157" s="38"/>
      <c r="AC157" s="38"/>
      <c r="AD157" s="38"/>
      <c r="AE157" s="38"/>
      <c r="AR157" s="230" t="s">
        <v>236</v>
      </c>
      <c r="AT157" s="230" t="s">
        <v>159</v>
      </c>
      <c r="AU157" s="230" t="s">
        <v>82</v>
      </c>
      <c r="AY157" s="17" t="s">
        <v>158</v>
      </c>
      <c r="BE157" s="231">
        <f>IF(N157="základní",J157,0)</f>
        <v>0</v>
      </c>
      <c r="BF157" s="231">
        <f>IF(N157="snížená",J157,0)</f>
        <v>0</v>
      </c>
      <c r="BG157" s="231">
        <f>IF(N157="zákl. přenesená",J157,0)</f>
        <v>0</v>
      </c>
      <c r="BH157" s="231">
        <f>IF(N157="sníž. přenesená",J157,0)</f>
        <v>0</v>
      </c>
      <c r="BI157" s="231">
        <f>IF(N157="nulová",J157,0)</f>
        <v>0</v>
      </c>
      <c r="BJ157" s="17" t="s">
        <v>82</v>
      </c>
      <c r="BK157" s="231">
        <f>ROUND(I157*H157,2)</f>
        <v>0</v>
      </c>
      <c r="BL157" s="17" t="s">
        <v>236</v>
      </c>
      <c r="BM157" s="230" t="s">
        <v>280</v>
      </c>
    </row>
    <row r="158" spans="1:47" s="2" customFormat="1" ht="12">
      <c r="A158" s="38"/>
      <c r="B158" s="39"/>
      <c r="C158" s="40"/>
      <c r="D158" s="232" t="s">
        <v>165</v>
      </c>
      <c r="E158" s="40"/>
      <c r="F158" s="233" t="s">
        <v>281</v>
      </c>
      <c r="G158" s="40"/>
      <c r="H158" s="40"/>
      <c r="I158" s="136"/>
      <c r="J158" s="40"/>
      <c r="K158" s="40"/>
      <c r="L158" s="44"/>
      <c r="M158" s="234"/>
      <c r="N158" s="235"/>
      <c r="O158" s="84"/>
      <c r="P158" s="84"/>
      <c r="Q158" s="84"/>
      <c r="R158" s="84"/>
      <c r="S158" s="84"/>
      <c r="T158" s="85"/>
      <c r="U158" s="38"/>
      <c r="V158" s="38"/>
      <c r="W158" s="38"/>
      <c r="X158" s="38"/>
      <c r="Y158" s="38"/>
      <c r="Z158" s="38"/>
      <c r="AA158" s="38"/>
      <c r="AB158" s="38"/>
      <c r="AC158" s="38"/>
      <c r="AD158" s="38"/>
      <c r="AE158" s="38"/>
      <c r="AT158" s="17" t="s">
        <v>165</v>
      </c>
      <c r="AU158" s="17" t="s">
        <v>82</v>
      </c>
    </row>
    <row r="159" spans="1:51" s="13" customFormat="1" ht="12">
      <c r="A159" s="13"/>
      <c r="B159" s="236"/>
      <c r="C159" s="237"/>
      <c r="D159" s="232" t="s">
        <v>166</v>
      </c>
      <c r="E159" s="238" t="s">
        <v>19</v>
      </c>
      <c r="F159" s="239" t="s">
        <v>2241</v>
      </c>
      <c r="G159" s="237"/>
      <c r="H159" s="240">
        <v>1</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166</v>
      </c>
      <c r="AU159" s="246" t="s">
        <v>82</v>
      </c>
      <c r="AV159" s="13" t="s">
        <v>85</v>
      </c>
      <c r="AW159" s="13" t="s">
        <v>34</v>
      </c>
      <c r="AX159" s="13" t="s">
        <v>82</v>
      </c>
      <c r="AY159" s="246" t="s">
        <v>158</v>
      </c>
    </row>
    <row r="160" spans="1:65" s="2" customFormat="1" ht="21.75" customHeight="1">
      <c r="A160" s="38"/>
      <c r="B160" s="39"/>
      <c r="C160" s="219" t="s">
        <v>282</v>
      </c>
      <c r="D160" s="219" t="s">
        <v>159</v>
      </c>
      <c r="E160" s="220" t="s">
        <v>283</v>
      </c>
      <c r="F160" s="221" t="s">
        <v>284</v>
      </c>
      <c r="G160" s="222" t="s">
        <v>202</v>
      </c>
      <c r="H160" s="223">
        <v>1</v>
      </c>
      <c r="I160" s="224"/>
      <c r="J160" s="225">
        <f>ROUND(I160*H160,2)</f>
        <v>0</v>
      </c>
      <c r="K160" s="221" t="s">
        <v>213</v>
      </c>
      <c r="L160" s="44"/>
      <c r="M160" s="226" t="s">
        <v>19</v>
      </c>
      <c r="N160" s="227" t="s">
        <v>45</v>
      </c>
      <c r="O160" s="84"/>
      <c r="P160" s="228">
        <f>O160*H160</f>
        <v>0</v>
      </c>
      <c r="Q160" s="228">
        <v>0</v>
      </c>
      <c r="R160" s="228">
        <f>Q160*H160</f>
        <v>0</v>
      </c>
      <c r="S160" s="228">
        <v>0</v>
      </c>
      <c r="T160" s="229">
        <f>S160*H160</f>
        <v>0</v>
      </c>
      <c r="U160" s="38"/>
      <c r="V160" s="38"/>
      <c r="W160" s="38"/>
      <c r="X160" s="38"/>
      <c r="Y160" s="38"/>
      <c r="Z160" s="38"/>
      <c r="AA160" s="38"/>
      <c r="AB160" s="38"/>
      <c r="AC160" s="38"/>
      <c r="AD160" s="38"/>
      <c r="AE160" s="38"/>
      <c r="AR160" s="230" t="s">
        <v>236</v>
      </c>
      <c r="AT160" s="230" t="s">
        <v>159</v>
      </c>
      <c r="AU160" s="230" t="s">
        <v>82</v>
      </c>
      <c r="AY160" s="17" t="s">
        <v>158</v>
      </c>
      <c r="BE160" s="231">
        <f>IF(N160="základní",J160,0)</f>
        <v>0</v>
      </c>
      <c r="BF160" s="231">
        <f>IF(N160="snížená",J160,0)</f>
        <v>0</v>
      </c>
      <c r="BG160" s="231">
        <f>IF(N160="zákl. přenesená",J160,0)</f>
        <v>0</v>
      </c>
      <c r="BH160" s="231">
        <f>IF(N160="sníž. přenesená",J160,0)</f>
        <v>0</v>
      </c>
      <c r="BI160" s="231">
        <f>IF(N160="nulová",J160,0)</f>
        <v>0</v>
      </c>
      <c r="BJ160" s="17" t="s">
        <v>82</v>
      </c>
      <c r="BK160" s="231">
        <f>ROUND(I160*H160,2)</f>
        <v>0</v>
      </c>
      <c r="BL160" s="17" t="s">
        <v>236</v>
      </c>
      <c r="BM160" s="230" t="s">
        <v>285</v>
      </c>
    </row>
    <row r="161" spans="1:47" s="2" customFormat="1" ht="12">
      <c r="A161" s="38"/>
      <c r="B161" s="39"/>
      <c r="C161" s="40"/>
      <c r="D161" s="232" t="s">
        <v>165</v>
      </c>
      <c r="E161" s="40"/>
      <c r="F161" s="233" t="s">
        <v>286</v>
      </c>
      <c r="G161" s="40"/>
      <c r="H161" s="40"/>
      <c r="I161" s="136"/>
      <c r="J161" s="40"/>
      <c r="K161" s="40"/>
      <c r="L161" s="44"/>
      <c r="M161" s="234"/>
      <c r="N161" s="235"/>
      <c r="O161" s="84"/>
      <c r="P161" s="84"/>
      <c r="Q161" s="84"/>
      <c r="R161" s="84"/>
      <c r="S161" s="84"/>
      <c r="T161" s="85"/>
      <c r="U161" s="38"/>
      <c r="V161" s="38"/>
      <c r="W161" s="38"/>
      <c r="X161" s="38"/>
      <c r="Y161" s="38"/>
      <c r="Z161" s="38"/>
      <c r="AA161" s="38"/>
      <c r="AB161" s="38"/>
      <c r="AC161" s="38"/>
      <c r="AD161" s="38"/>
      <c r="AE161" s="38"/>
      <c r="AT161" s="17" t="s">
        <v>165</v>
      </c>
      <c r="AU161" s="17" t="s">
        <v>82</v>
      </c>
    </row>
    <row r="162" spans="1:51" s="13" customFormat="1" ht="12">
      <c r="A162" s="13"/>
      <c r="B162" s="236"/>
      <c r="C162" s="237"/>
      <c r="D162" s="232" t="s">
        <v>166</v>
      </c>
      <c r="E162" s="238" t="s">
        <v>19</v>
      </c>
      <c r="F162" s="239" t="s">
        <v>2244</v>
      </c>
      <c r="G162" s="237"/>
      <c r="H162" s="240">
        <v>1</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166</v>
      </c>
      <c r="AU162" s="246" t="s">
        <v>82</v>
      </c>
      <c r="AV162" s="13" t="s">
        <v>85</v>
      </c>
      <c r="AW162" s="13" t="s">
        <v>34</v>
      </c>
      <c r="AX162" s="13" t="s">
        <v>82</v>
      </c>
      <c r="AY162" s="246" t="s">
        <v>158</v>
      </c>
    </row>
    <row r="163" spans="1:65" s="2" customFormat="1" ht="16.5" customHeight="1">
      <c r="A163" s="38"/>
      <c r="B163" s="39"/>
      <c r="C163" s="219" t="s">
        <v>7</v>
      </c>
      <c r="D163" s="219" t="s">
        <v>159</v>
      </c>
      <c r="E163" s="220" t="s">
        <v>288</v>
      </c>
      <c r="F163" s="221" t="s">
        <v>289</v>
      </c>
      <c r="G163" s="222" t="s">
        <v>202</v>
      </c>
      <c r="H163" s="223">
        <v>4</v>
      </c>
      <c r="I163" s="224"/>
      <c r="J163" s="225">
        <f>ROUND(I163*H163,2)</f>
        <v>0</v>
      </c>
      <c r="K163" s="221" t="s">
        <v>213</v>
      </c>
      <c r="L163" s="44"/>
      <c r="M163" s="226" t="s">
        <v>19</v>
      </c>
      <c r="N163" s="227" t="s">
        <v>45</v>
      </c>
      <c r="O163" s="84"/>
      <c r="P163" s="228">
        <f>O163*H163</f>
        <v>0</v>
      </c>
      <c r="Q163" s="228">
        <v>0</v>
      </c>
      <c r="R163" s="228">
        <f>Q163*H163</f>
        <v>0</v>
      </c>
      <c r="S163" s="228">
        <v>0</v>
      </c>
      <c r="T163" s="229">
        <f>S163*H163</f>
        <v>0</v>
      </c>
      <c r="U163" s="38"/>
      <c r="V163" s="38"/>
      <c r="W163" s="38"/>
      <c r="X163" s="38"/>
      <c r="Y163" s="38"/>
      <c r="Z163" s="38"/>
      <c r="AA163" s="38"/>
      <c r="AB163" s="38"/>
      <c r="AC163" s="38"/>
      <c r="AD163" s="38"/>
      <c r="AE163" s="38"/>
      <c r="AR163" s="230" t="s">
        <v>236</v>
      </c>
      <c r="AT163" s="230" t="s">
        <v>159</v>
      </c>
      <c r="AU163" s="230" t="s">
        <v>82</v>
      </c>
      <c r="AY163" s="17" t="s">
        <v>158</v>
      </c>
      <c r="BE163" s="231">
        <f>IF(N163="základní",J163,0)</f>
        <v>0</v>
      </c>
      <c r="BF163" s="231">
        <f>IF(N163="snížená",J163,0)</f>
        <v>0</v>
      </c>
      <c r="BG163" s="231">
        <f>IF(N163="zákl. přenesená",J163,0)</f>
        <v>0</v>
      </c>
      <c r="BH163" s="231">
        <f>IF(N163="sníž. přenesená",J163,0)</f>
        <v>0</v>
      </c>
      <c r="BI163" s="231">
        <f>IF(N163="nulová",J163,0)</f>
        <v>0</v>
      </c>
      <c r="BJ163" s="17" t="s">
        <v>82</v>
      </c>
      <c r="BK163" s="231">
        <f>ROUND(I163*H163,2)</f>
        <v>0</v>
      </c>
      <c r="BL163" s="17" t="s">
        <v>236</v>
      </c>
      <c r="BM163" s="230" t="s">
        <v>290</v>
      </c>
    </row>
    <row r="164" spans="1:47" s="2" customFormat="1" ht="12">
      <c r="A164" s="38"/>
      <c r="B164" s="39"/>
      <c r="C164" s="40"/>
      <c r="D164" s="232" t="s">
        <v>165</v>
      </c>
      <c r="E164" s="40"/>
      <c r="F164" s="233" t="s">
        <v>291</v>
      </c>
      <c r="G164" s="40"/>
      <c r="H164" s="40"/>
      <c r="I164" s="136"/>
      <c r="J164" s="40"/>
      <c r="K164" s="40"/>
      <c r="L164" s="44"/>
      <c r="M164" s="234"/>
      <c r="N164" s="235"/>
      <c r="O164" s="84"/>
      <c r="P164" s="84"/>
      <c r="Q164" s="84"/>
      <c r="R164" s="84"/>
      <c r="S164" s="84"/>
      <c r="T164" s="85"/>
      <c r="U164" s="38"/>
      <c r="V164" s="38"/>
      <c r="W164" s="38"/>
      <c r="X164" s="38"/>
      <c r="Y164" s="38"/>
      <c r="Z164" s="38"/>
      <c r="AA164" s="38"/>
      <c r="AB164" s="38"/>
      <c r="AC164" s="38"/>
      <c r="AD164" s="38"/>
      <c r="AE164" s="38"/>
      <c r="AT164" s="17" t="s">
        <v>165</v>
      </c>
      <c r="AU164" s="17" t="s">
        <v>82</v>
      </c>
    </row>
    <row r="165" spans="1:51" s="13" customFormat="1" ht="12">
      <c r="A165" s="13"/>
      <c r="B165" s="236"/>
      <c r="C165" s="237"/>
      <c r="D165" s="232" t="s">
        <v>166</v>
      </c>
      <c r="E165" s="238" t="s">
        <v>19</v>
      </c>
      <c r="F165" s="239" t="s">
        <v>2245</v>
      </c>
      <c r="G165" s="237"/>
      <c r="H165" s="240">
        <v>4</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166</v>
      </c>
      <c r="AU165" s="246" t="s">
        <v>82</v>
      </c>
      <c r="AV165" s="13" t="s">
        <v>85</v>
      </c>
      <c r="AW165" s="13" t="s">
        <v>34</v>
      </c>
      <c r="AX165" s="13" t="s">
        <v>82</v>
      </c>
      <c r="AY165" s="246" t="s">
        <v>158</v>
      </c>
    </row>
    <row r="166" spans="1:65" s="2" customFormat="1" ht="16.5" customHeight="1">
      <c r="A166" s="38"/>
      <c r="B166" s="39"/>
      <c r="C166" s="219" t="s">
        <v>293</v>
      </c>
      <c r="D166" s="219" t="s">
        <v>159</v>
      </c>
      <c r="E166" s="220" t="s">
        <v>305</v>
      </c>
      <c r="F166" s="221" t="s">
        <v>306</v>
      </c>
      <c r="G166" s="222" t="s">
        <v>202</v>
      </c>
      <c r="H166" s="223">
        <v>4</v>
      </c>
      <c r="I166" s="224"/>
      <c r="J166" s="225">
        <f>ROUND(I166*H166,2)</f>
        <v>0</v>
      </c>
      <c r="K166" s="221" t="s">
        <v>213</v>
      </c>
      <c r="L166" s="44"/>
      <c r="M166" s="226" t="s">
        <v>19</v>
      </c>
      <c r="N166" s="227" t="s">
        <v>45</v>
      </c>
      <c r="O166" s="84"/>
      <c r="P166" s="228">
        <f>O166*H166</f>
        <v>0</v>
      </c>
      <c r="Q166" s="228">
        <v>0</v>
      </c>
      <c r="R166" s="228">
        <f>Q166*H166</f>
        <v>0</v>
      </c>
      <c r="S166" s="228">
        <v>0</v>
      </c>
      <c r="T166" s="229">
        <f>S166*H166</f>
        <v>0</v>
      </c>
      <c r="U166" s="38"/>
      <c r="V166" s="38"/>
      <c r="W166" s="38"/>
      <c r="X166" s="38"/>
      <c r="Y166" s="38"/>
      <c r="Z166" s="38"/>
      <c r="AA166" s="38"/>
      <c r="AB166" s="38"/>
      <c r="AC166" s="38"/>
      <c r="AD166" s="38"/>
      <c r="AE166" s="38"/>
      <c r="AR166" s="230" t="s">
        <v>236</v>
      </c>
      <c r="AT166" s="230" t="s">
        <v>159</v>
      </c>
      <c r="AU166" s="230" t="s">
        <v>82</v>
      </c>
      <c r="AY166" s="17" t="s">
        <v>158</v>
      </c>
      <c r="BE166" s="231">
        <f>IF(N166="základní",J166,0)</f>
        <v>0</v>
      </c>
      <c r="BF166" s="231">
        <f>IF(N166="snížená",J166,0)</f>
        <v>0</v>
      </c>
      <c r="BG166" s="231">
        <f>IF(N166="zákl. přenesená",J166,0)</f>
        <v>0</v>
      </c>
      <c r="BH166" s="231">
        <f>IF(N166="sníž. přenesená",J166,0)</f>
        <v>0</v>
      </c>
      <c r="BI166" s="231">
        <f>IF(N166="nulová",J166,0)</f>
        <v>0</v>
      </c>
      <c r="BJ166" s="17" t="s">
        <v>82</v>
      </c>
      <c r="BK166" s="231">
        <f>ROUND(I166*H166,2)</f>
        <v>0</v>
      </c>
      <c r="BL166" s="17" t="s">
        <v>236</v>
      </c>
      <c r="BM166" s="230" t="s">
        <v>307</v>
      </c>
    </row>
    <row r="167" spans="1:47" s="2" customFormat="1" ht="12">
      <c r="A167" s="38"/>
      <c r="B167" s="39"/>
      <c r="C167" s="40"/>
      <c r="D167" s="232" t="s">
        <v>165</v>
      </c>
      <c r="E167" s="40"/>
      <c r="F167" s="233" t="s">
        <v>308</v>
      </c>
      <c r="G167" s="40"/>
      <c r="H167" s="40"/>
      <c r="I167" s="136"/>
      <c r="J167" s="40"/>
      <c r="K167" s="40"/>
      <c r="L167" s="44"/>
      <c r="M167" s="234"/>
      <c r="N167" s="235"/>
      <c r="O167" s="84"/>
      <c r="P167" s="84"/>
      <c r="Q167" s="84"/>
      <c r="R167" s="84"/>
      <c r="S167" s="84"/>
      <c r="T167" s="85"/>
      <c r="U167" s="38"/>
      <c r="V167" s="38"/>
      <c r="W167" s="38"/>
      <c r="X167" s="38"/>
      <c r="Y167" s="38"/>
      <c r="Z167" s="38"/>
      <c r="AA167" s="38"/>
      <c r="AB167" s="38"/>
      <c r="AC167" s="38"/>
      <c r="AD167" s="38"/>
      <c r="AE167" s="38"/>
      <c r="AT167" s="17" t="s">
        <v>165</v>
      </c>
      <c r="AU167" s="17" t="s">
        <v>82</v>
      </c>
    </row>
    <row r="168" spans="1:51" s="13" customFormat="1" ht="12">
      <c r="A168" s="13"/>
      <c r="B168" s="236"/>
      <c r="C168" s="237"/>
      <c r="D168" s="232" t="s">
        <v>166</v>
      </c>
      <c r="E168" s="238" t="s">
        <v>19</v>
      </c>
      <c r="F168" s="239" t="s">
        <v>2245</v>
      </c>
      <c r="G168" s="237"/>
      <c r="H168" s="240">
        <v>4</v>
      </c>
      <c r="I168" s="241"/>
      <c r="J168" s="237"/>
      <c r="K168" s="237"/>
      <c r="L168" s="242"/>
      <c r="M168" s="243"/>
      <c r="N168" s="244"/>
      <c r="O168" s="244"/>
      <c r="P168" s="244"/>
      <c r="Q168" s="244"/>
      <c r="R168" s="244"/>
      <c r="S168" s="244"/>
      <c r="T168" s="245"/>
      <c r="U168" s="13"/>
      <c r="V168" s="13"/>
      <c r="W168" s="13"/>
      <c r="X168" s="13"/>
      <c r="Y168" s="13"/>
      <c r="Z168" s="13"/>
      <c r="AA168" s="13"/>
      <c r="AB168" s="13"/>
      <c r="AC168" s="13"/>
      <c r="AD168" s="13"/>
      <c r="AE168" s="13"/>
      <c r="AT168" s="246" t="s">
        <v>166</v>
      </c>
      <c r="AU168" s="246" t="s">
        <v>82</v>
      </c>
      <c r="AV168" s="13" t="s">
        <v>85</v>
      </c>
      <c r="AW168" s="13" t="s">
        <v>34</v>
      </c>
      <c r="AX168" s="13" t="s">
        <v>82</v>
      </c>
      <c r="AY168" s="246" t="s">
        <v>158</v>
      </c>
    </row>
    <row r="169" spans="1:65" s="2" customFormat="1" ht="21.75" customHeight="1">
      <c r="A169" s="38"/>
      <c r="B169" s="39"/>
      <c r="C169" s="219" t="s">
        <v>298</v>
      </c>
      <c r="D169" s="219" t="s">
        <v>159</v>
      </c>
      <c r="E169" s="220" t="s">
        <v>310</v>
      </c>
      <c r="F169" s="221" t="s">
        <v>311</v>
      </c>
      <c r="G169" s="222" t="s">
        <v>202</v>
      </c>
      <c r="H169" s="223">
        <v>1</v>
      </c>
      <c r="I169" s="224"/>
      <c r="J169" s="225">
        <f>ROUND(I169*H169,2)</f>
        <v>0</v>
      </c>
      <c r="K169" s="221" t="s">
        <v>213</v>
      </c>
      <c r="L169" s="44"/>
      <c r="M169" s="226" t="s">
        <v>19</v>
      </c>
      <c r="N169" s="227" t="s">
        <v>45</v>
      </c>
      <c r="O169" s="84"/>
      <c r="P169" s="228">
        <f>O169*H169</f>
        <v>0</v>
      </c>
      <c r="Q169" s="228">
        <v>0</v>
      </c>
      <c r="R169" s="228">
        <f>Q169*H169</f>
        <v>0</v>
      </c>
      <c r="S169" s="228">
        <v>0</v>
      </c>
      <c r="T169" s="229">
        <f>S169*H169</f>
        <v>0</v>
      </c>
      <c r="U169" s="38"/>
      <c r="V169" s="38"/>
      <c r="W169" s="38"/>
      <c r="X169" s="38"/>
      <c r="Y169" s="38"/>
      <c r="Z169" s="38"/>
      <c r="AA169" s="38"/>
      <c r="AB169" s="38"/>
      <c r="AC169" s="38"/>
      <c r="AD169" s="38"/>
      <c r="AE169" s="38"/>
      <c r="AR169" s="230" t="s">
        <v>236</v>
      </c>
      <c r="AT169" s="230" t="s">
        <v>159</v>
      </c>
      <c r="AU169" s="230" t="s">
        <v>82</v>
      </c>
      <c r="AY169" s="17" t="s">
        <v>158</v>
      </c>
      <c r="BE169" s="231">
        <f>IF(N169="základní",J169,0)</f>
        <v>0</v>
      </c>
      <c r="BF169" s="231">
        <f>IF(N169="snížená",J169,0)</f>
        <v>0</v>
      </c>
      <c r="BG169" s="231">
        <f>IF(N169="zákl. přenesená",J169,0)</f>
        <v>0</v>
      </c>
      <c r="BH169" s="231">
        <f>IF(N169="sníž. přenesená",J169,0)</f>
        <v>0</v>
      </c>
      <c r="BI169" s="231">
        <f>IF(N169="nulová",J169,0)</f>
        <v>0</v>
      </c>
      <c r="BJ169" s="17" t="s">
        <v>82</v>
      </c>
      <c r="BK169" s="231">
        <f>ROUND(I169*H169,2)</f>
        <v>0</v>
      </c>
      <c r="BL169" s="17" t="s">
        <v>236</v>
      </c>
      <c r="BM169" s="230" t="s">
        <v>312</v>
      </c>
    </row>
    <row r="170" spans="1:47" s="2" customFormat="1" ht="12">
      <c r="A170" s="38"/>
      <c r="B170" s="39"/>
      <c r="C170" s="40"/>
      <c r="D170" s="232" t="s">
        <v>165</v>
      </c>
      <c r="E170" s="40"/>
      <c r="F170" s="233" t="s">
        <v>313</v>
      </c>
      <c r="G170" s="40"/>
      <c r="H170" s="40"/>
      <c r="I170" s="136"/>
      <c r="J170" s="40"/>
      <c r="K170" s="40"/>
      <c r="L170" s="44"/>
      <c r="M170" s="234"/>
      <c r="N170" s="235"/>
      <c r="O170" s="84"/>
      <c r="P170" s="84"/>
      <c r="Q170" s="84"/>
      <c r="R170" s="84"/>
      <c r="S170" s="84"/>
      <c r="T170" s="85"/>
      <c r="U170" s="38"/>
      <c r="V170" s="38"/>
      <c r="W170" s="38"/>
      <c r="X170" s="38"/>
      <c r="Y170" s="38"/>
      <c r="Z170" s="38"/>
      <c r="AA170" s="38"/>
      <c r="AB170" s="38"/>
      <c r="AC170" s="38"/>
      <c r="AD170" s="38"/>
      <c r="AE170" s="38"/>
      <c r="AT170" s="17" t="s">
        <v>165</v>
      </c>
      <c r="AU170" s="17" t="s">
        <v>82</v>
      </c>
    </row>
    <row r="171" spans="1:51" s="13" customFormat="1" ht="12">
      <c r="A171" s="13"/>
      <c r="B171" s="236"/>
      <c r="C171" s="237"/>
      <c r="D171" s="232" t="s">
        <v>166</v>
      </c>
      <c r="E171" s="238" t="s">
        <v>19</v>
      </c>
      <c r="F171" s="239" t="s">
        <v>2241</v>
      </c>
      <c r="G171" s="237"/>
      <c r="H171" s="240">
        <v>1</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166</v>
      </c>
      <c r="AU171" s="246" t="s">
        <v>82</v>
      </c>
      <c r="AV171" s="13" t="s">
        <v>85</v>
      </c>
      <c r="AW171" s="13" t="s">
        <v>34</v>
      </c>
      <c r="AX171" s="13" t="s">
        <v>82</v>
      </c>
      <c r="AY171" s="246" t="s">
        <v>158</v>
      </c>
    </row>
    <row r="172" spans="1:65" s="2" customFormat="1" ht="21.75" customHeight="1">
      <c r="A172" s="38"/>
      <c r="B172" s="39"/>
      <c r="C172" s="219" t="s">
        <v>304</v>
      </c>
      <c r="D172" s="219" t="s">
        <v>159</v>
      </c>
      <c r="E172" s="220" t="s">
        <v>315</v>
      </c>
      <c r="F172" s="221" t="s">
        <v>316</v>
      </c>
      <c r="G172" s="222" t="s">
        <v>202</v>
      </c>
      <c r="H172" s="223">
        <v>8</v>
      </c>
      <c r="I172" s="224"/>
      <c r="J172" s="225">
        <f>ROUND(I172*H172,2)</f>
        <v>0</v>
      </c>
      <c r="K172" s="221" t="s">
        <v>213</v>
      </c>
      <c r="L172" s="44"/>
      <c r="M172" s="226" t="s">
        <v>19</v>
      </c>
      <c r="N172" s="227" t="s">
        <v>45</v>
      </c>
      <c r="O172" s="84"/>
      <c r="P172" s="228">
        <f>O172*H172</f>
        <v>0</v>
      </c>
      <c r="Q172" s="228">
        <v>0</v>
      </c>
      <c r="R172" s="228">
        <f>Q172*H172</f>
        <v>0</v>
      </c>
      <c r="S172" s="228">
        <v>0</v>
      </c>
      <c r="T172" s="229">
        <f>S172*H172</f>
        <v>0</v>
      </c>
      <c r="U172" s="38"/>
      <c r="V172" s="38"/>
      <c r="W172" s="38"/>
      <c r="X172" s="38"/>
      <c r="Y172" s="38"/>
      <c r="Z172" s="38"/>
      <c r="AA172" s="38"/>
      <c r="AB172" s="38"/>
      <c r="AC172" s="38"/>
      <c r="AD172" s="38"/>
      <c r="AE172" s="38"/>
      <c r="AR172" s="230" t="s">
        <v>236</v>
      </c>
      <c r="AT172" s="230" t="s">
        <v>159</v>
      </c>
      <c r="AU172" s="230" t="s">
        <v>82</v>
      </c>
      <c r="AY172" s="17" t="s">
        <v>158</v>
      </c>
      <c r="BE172" s="231">
        <f>IF(N172="základní",J172,0)</f>
        <v>0</v>
      </c>
      <c r="BF172" s="231">
        <f>IF(N172="snížená",J172,0)</f>
        <v>0</v>
      </c>
      <c r="BG172" s="231">
        <f>IF(N172="zákl. přenesená",J172,0)</f>
        <v>0</v>
      </c>
      <c r="BH172" s="231">
        <f>IF(N172="sníž. přenesená",J172,0)</f>
        <v>0</v>
      </c>
      <c r="BI172" s="231">
        <f>IF(N172="nulová",J172,0)</f>
        <v>0</v>
      </c>
      <c r="BJ172" s="17" t="s">
        <v>82</v>
      </c>
      <c r="BK172" s="231">
        <f>ROUND(I172*H172,2)</f>
        <v>0</v>
      </c>
      <c r="BL172" s="17" t="s">
        <v>236</v>
      </c>
      <c r="BM172" s="230" t="s">
        <v>317</v>
      </c>
    </row>
    <row r="173" spans="1:47" s="2" customFormat="1" ht="12">
      <c r="A173" s="38"/>
      <c r="B173" s="39"/>
      <c r="C173" s="40"/>
      <c r="D173" s="232" t="s">
        <v>165</v>
      </c>
      <c r="E173" s="40"/>
      <c r="F173" s="233" t="s">
        <v>316</v>
      </c>
      <c r="G173" s="40"/>
      <c r="H173" s="40"/>
      <c r="I173" s="136"/>
      <c r="J173" s="40"/>
      <c r="K173" s="40"/>
      <c r="L173" s="44"/>
      <c r="M173" s="234"/>
      <c r="N173" s="235"/>
      <c r="O173" s="84"/>
      <c r="P173" s="84"/>
      <c r="Q173" s="84"/>
      <c r="R173" s="84"/>
      <c r="S173" s="84"/>
      <c r="T173" s="85"/>
      <c r="U173" s="38"/>
      <c r="V173" s="38"/>
      <c r="W173" s="38"/>
      <c r="X173" s="38"/>
      <c r="Y173" s="38"/>
      <c r="Z173" s="38"/>
      <c r="AA173" s="38"/>
      <c r="AB173" s="38"/>
      <c r="AC173" s="38"/>
      <c r="AD173" s="38"/>
      <c r="AE173" s="38"/>
      <c r="AT173" s="17" t="s">
        <v>165</v>
      </c>
      <c r="AU173" s="17" t="s">
        <v>82</v>
      </c>
    </row>
    <row r="174" spans="1:51" s="13" customFormat="1" ht="12">
      <c r="A174" s="13"/>
      <c r="B174" s="236"/>
      <c r="C174" s="237"/>
      <c r="D174" s="232" t="s">
        <v>166</v>
      </c>
      <c r="E174" s="238" t="s">
        <v>19</v>
      </c>
      <c r="F174" s="239" t="s">
        <v>2246</v>
      </c>
      <c r="G174" s="237"/>
      <c r="H174" s="240">
        <v>8</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166</v>
      </c>
      <c r="AU174" s="246" t="s">
        <v>82</v>
      </c>
      <c r="AV174" s="13" t="s">
        <v>85</v>
      </c>
      <c r="AW174" s="13" t="s">
        <v>34</v>
      </c>
      <c r="AX174" s="13" t="s">
        <v>82</v>
      </c>
      <c r="AY174" s="246" t="s">
        <v>158</v>
      </c>
    </row>
    <row r="175" spans="1:65" s="2" customFormat="1" ht="21.75" customHeight="1">
      <c r="A175" s="38"/>
      <c r="B175" s="39"/>
      <c r="C175" s="219" t="s">
        <v>309</v>
      </c>
      <c r="D175" s="219" t="s">
        <v>159</v>
      </c>
      <c r="E175" s="220" t="s">
        <v>320</v>
      </c>
      <c r="F175" s="221" t="s">
        <v>321</v>
      </c>
      <c r="G175" s="222" t="s">
        <v>202</v>
      </c>
      <c r="H175" s="223">
        <v>2</v>
      </c>
      <c r="I175" s="224"/>
      <c r="J175" s="225">
        <f>ROUND(I175*H175,2)</f>
        <v>0</v>
      </c>
      <c r="K175" s="221" t="s">
        <v>213</v>
      </c>
      <c r="L175" s="44"/>
      <c r="M175" s="226" t="s">
        <v>19</v>
      </c>
      <c r="N175" s="227" t="s">
        <v>45</v>
      </c>
      <c r="O175" s="84"/>
      <c r="P175" s="228">
        <f>O175*H175</f>
        <v>0</v>
      </c>
      <c r="Q175" s="228">
        <v>0</v>
      </c>
      <c r="R175" s="228">
        <f>Q175*H175</f>
        <v>0</v>
      </c>
      <c r="S175" s="228">
        <v>0</v>
      </c>
      <c r="T175" s="229">
        <f>S175*H175</f>
        <v>0</v>
      </c>
      <c r="U175" s="38"/>
      <c r="V175" s="38"/>
      <c r="W175" s="38"/>
      <c r="X175" s="38"/>
      <c r="Y175" s="38"/>
      <c r="Z175" s="38"/>
      <c r="AA175" s="38"/>
      <c r="AB175" s="38"/>
      <c r="AC175" s="38"/>
      <c r="AD175" s="38"/>
      <c r="AE175" s="38"/>
      <c r="AR175" s="230" t="s">
        <v>236</v>
      </c>
      <c r="AT175" s="230" t="s">
        <v>159</v>
      </c>
      <c r="AU175" s="230" t="s">
        <v>82</v>
      </c>
      <c r="AY175" s="17" t="s">
        <v>158</v>
      </c>
      <c r="BE175" s="231">
        <f>IF(N175="základní",J175,0)</f>
        <v>0</v>
      </c>
      <c r="BF175" s="231">
        <f>IF(N175="snížená",J175,0)</f>
        <v>0</v>
      </c>
      <c r="BG175" s="231">
        <f>IF(N175="zákl. přenesená",J175,0)</f>
        <v>0</v>
      </c>
      <c r="BH175" s="231">
        <f>IF(N175="sníž. přenesená",J175,0)</f>
        <v>0</v>
      </c>
      <c r="BI175" s="231">
        <f>IF(N175="nulová",J175,0)</f>
        <v>0</v>
      </c>
      <c r="BJ175" s="17" t="s">
        <v>82</v>
      </c>
      <c r="BK175" s="231">
        <f>ROUND(I175*H175,2)</f>
        <v>0</v>
      </c>
      <c r="BL175" s="17" t="s">
        <v>236</v>
      </c>
      <c r="BM175" s="230" t="s">
        <v>322</v>
      </c>
    </row>
    <row r="176" spans="1:47" s="2" customFormat="1" ht="12">
      <c r="A176" s="38"/>
      <c r="B176" s="39"/>
      <c r="C176" s="40"/>
      <c r="D176" s="232" t="s">
        <v>165</v>
      </c>
      <c r="E176" s="40"/>
      <c r="F176" s="233" t="s">
        <v>321</v>
      </c>
      <c r="G176" s="40"/>
      <c r="H176" s="40"/>
      <c r="I176" s="136"/>
      <c r="J176" s="40"/>
      <c r="K176" s="40"/>
      <c r="L176" s="44"/>
      <c r="M176" s="234"/>
      <c r="N176" s="235"/>
      <c r="O176" s="84"/>
      <c r="P176" s="84"/>
      <c r="Q176" s="84"/>
      <c r="R176" s="84"/>
      <c r="S176" s="84"/>
      <c r="T176" s="85"/>
      <c r="U176" s="38"/>
      <c r="V176" s="38"/>
      <c r="W176" s="38"/>
      <c r="X176" s="38"/>
      <c r="Y176" s="38"/>
      <c r="Z176" s="38"/>
      <c r="AA176" s="38"/>
      <c r="AB176" s="38"/>
      <c r="AC176" s="38"/>
      <c r="AD176" s="38"/>
      <c r="AE176" s="38"/>
      <c r="AT176" s="17" t="s">
        <v>165</v>
      </c>
      <c r="AU176" s="17" t="s">
        <v>82</v>
      </c>
    </row>
    <row r="177" spans="1:51" s="13" customFormat="1" ht="12">
      <c r="A177" s="13"/>
      <c r="B177" s="236"/>
      <c r="C177" s="237"/>
      <c r="D177" s="232" t="s">
        <v>166</v>
      </c>
      <c r="E177" s="238" t="s">
        <v>19</v>
      </c>
      <c r="F177" s="239" t="s">
        <v>2247</v>
      </c>
      <c r="G177" s="237"/>
      <c r="H177" s="240">
        <v>2</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166</v>
      </c>
      <c r="AU177" s="246" t="s">
        <v>82</v>
      </c>
      <c r="AV177" s="13" t="s">
        <v>85</v>
      </c>
      <c r="AW177" s="13" t="s">
        <v>34</v>
      </c>
      <c r="AX177" s="13" t="s">
        <v>82</v>
      </c>
      <c r="AY177" s="246" t="s">
        <v>158</v>
      </c>
    </row>
    <row r="178" spans="1:65" s="2" customFormat="1" ht="21.75" customHeight="1">
      <c r="A178" s="38"/>
      <c r="B178" s="39"/>
      <c r="C178" s="219" t="s">
        <v>314</v>
      </c>
      <c r="D178" s="219" t="s">
        <v>159</v>
      </c>
      <c r="E178" s="220" t="s">
        <v>325</v>
      </c>
      <c r="F178" s="221" t="s">
        <v>326</v>
      </c>
      <c r="G178" s="222" t="s">
        <v>202</v>
      </c>
      <c r="H178" s="223">
        <v>2</v>
      </c>
      <c r="I178" s="224"/>
      <c r="J178" s="225">
        <f>ROUND(I178*H178,2)</f>
        <v>0</v>
      </c>
      <c r="K178" s="221" t="s">
        <v>213</v>
      </c>
      <c r="L178" s="44"/>
      <c r="M178" s="226" t="s">
        <v>19</v>
      </c>
      <c r="N178" s="227" t="s">
        <v>45</v>
      </c>
      <c r="O178" s="84"/>
      <c r="P178" s="228">
        <f>O178*H178</f>
        <v>0</v>
      </c>
      <c r="Q178" s="228">
        <v>0</v>
      </c>
      <c r="R178" s="228">
        <f>Q178*H178</f>
        <v>0</v>
      </c>
      <c r="S178" s="228">
        <v>0</v>
      </c>
      <c r="T178" s="229">
        <f>S178*H178</f>
        <v>0</v>
      </c>
      <c r="U178" s="38"/>
      <c r="V178" s="38"/>
      <c r="W178" s="38"/>
      <c r="X178" s="38"/>
      <c r="Y178" s="38"/>
      <c r="Z178" s="38"/>
      <c r="AA178" s="38"/>
      <c r="AB178" s="38"/>
      <c r="AC178" s="38"/>
      <c r="AD178" s="38"/>
      <c r="AE178" s="38"/>
      <c r="AR178" s="230" t="s">
        <v>236</v>
      </c>
      <c r="AT178" s="230" t="s">
        <v>159</v>
      </c>
      <c r="AU178" s="230" t="s">
        <v>82</v>
      </c>
      <c r="AY178" s="17" t="s">
        <v>158</v>
      </c>
      <c r="BE178" s="231">
        <f>IF(N178="základní",J178,0)</f>
        <v>0</v>
      </c>
      <c r="BF178" s="231">
        <f>IF(N178="snížená",J178,0)</f>
        <v>0</v>
      </c>
      <c r="BG178" s="231">
        <f>IF(N178="zákl. přenesená",J178,0)</f>
        <v>0</v>
      </c>
      <c r="BH178" s="231">
        <f>IF(N178="sníž. přenesená",J178,0)</f>
        <v>0</v>
      </c>
      <c r="BI178" s="231">
        <f>IF(N178="nulová",J178,0)</f>
        <v>0</v>
      </c>
      <c r="BJ178" s="17" t="s">
        <v>82</v>
      </c>
      <c r="BK178" s="231">
        <f>ROUND(I178*H178,2)</f>
        <v>0</v>
      </c>
      <c r="BL178" s="17" t="s">
        <v>236</v>
      </c>
      <c r="BM178" s="230" t="s">
        <v>327</v>
      </c>
    </row>
    <row r="179" spans="1:47" s="2" customFormat="1" ht="12">
      <c r="A179" s="38"/>
      <c r="B179" s="39"/>
      <c r="C179" s="40"/>
      <c r="D179" s="232" t="s">
        <v>165</v>
      </c>
      <c r="E179" s="40"/>
      <c r="F179" s="233" t="s">
        <v>326</v>
      </c>
      <c r="G179" s="40"/>
      <c r="H179" s="40"/>
      <c r="I179" s="136"/>
      <c r="J179" s="40"/>
      <c r="K179" s="40"/>
      <c r="L179" s="44"/>
      <c r="M179" s="234"/>
      <c r="N179" s="235"/>
      <c r="O179" s="84"/>
      <c r="P179" s="84"/>
      <c r="Q179" s="84"/>
      <c r="R179" s="84"/>
      <c r="S179" s="84"/>
      <c r="T179" s="85"/>
      <c r="U179" s="38"/>
      <c r="V179" s="38"/>
      <c r="W179" s="38"/>
      <c r="X179" s="38"/>
      <c r="Y179" s="38"/>
      <c r="Z179" s="38"/>
      <c r="AA179" s="38"/>
      <c r="AB179" s="38"/>
      <c r="AC179" s="38"/>
      <c r="AD179" s="38"/>
      <c r="AE179" s="38"/>
      <c r="AT179" s="17" t="s">
        <v>165</v>
      </c>
      <c r="AU179" s="17" t="s">
        <v>82</v>
      </c>
    </row>
    <row r="180" spans="1:65" s="2" customFormat="1" ht="21.75" customHeight="1">
      <c r="A180" s="38"/>
      <c r="B180" s="39"/>
      <c r="C180" s="259" t="s">
        <v>319</v>
      </c>
      <c r="D180" s="259" t="s">
        <v>199</v>
      </c>
      <c r="E180" s="260" t="s">
        <v>329</v>
      </c>
      <c r="F180" s="261" t="s">
        <v>330</v>
      </c>
      <c r="G180" s="262" t="s">
        <v>202</v>
      </c>
      <c r="H180" s="263">
        <v>2</v>
      </c>
      <c r="I180" s="264"/>
      <c r="J180" s="265">
        <f>ROUND(I180*H180,2)</f>
        <v>0</v>
      </c>
      <c r="K180" s="261" t="s">
        <v>213</v>
      </c>
      <c r="L180" s="266"/>
      <c r="M180" s="267" t="s">
        <v>19</v>
      </c>
      <c r="N180" s="268" t="s">
        <v>45</v>
      </c>
      <c r="O180" s="84"/>
      <c r="P180" s="228">
        <f>O180*H180</f>
        <v>0</v>
      </c>
      <c r="Q180" s="228">
        <v>0.0037</v>
      </c>
      <c r="R180" s="228">
        <f>Q180*H180</f>
        <v>0.0074</v>
      </c>
      <c r="S180" s="228">
        <v>0</v>
      </c>
      <c r="T180" s="229">
        <f>S180*H180</f>
        <v>0</v>
      </c>
      <c r="U180" s="38"/>
      <c r="V180" s="38"/>
      <c r="W180" s="38"/>
      <c r="X180" s="38"/>
      <c r="Y180" s="38"/>
      <c r="Z180" s="38"/>
      <c r="AA180" s="38"/>
      <c r="AB180" s="38"/>
      <c r="AC180" s="38"/>
      <c r="AD180" s="38"/>
      <c r="AE180" s="38"/>
      <c r="AR180" s="230" t="s">
        <v>241</v>
      </c>
      <c r="AT180" s="230" t="s">
        <v>199</v>
      </c>
      <c r="AU180" s="230" t="s">
        <v>82</v>
      </c>
      <c r="AY180" s="17" t="s">
        <v>158</v>
      </c>
      <c r="BE180" s="231">
        <f>IF(N180="základní",J180,0)</f>
        <v>0</v>
      </c>
      <c r="BF180" s="231">
        <f>IF(N180="snížená",J180,0)</f>
        <v>0</v>
      </c>
      <c r="BG180" s="231">
        <f>IF(N180="zákl. přenesená",J180,0)</f>
        <v>0</v>
      </c>
      <c r="BH180" s="231">
        <f>IF(N180="sníž. přenesená",J180,0)</f>
        <v>0</v>
      </c>
      <c r="BI180" s="231">
        <f>IF(N180="nulová",J180,0)</f>
        <v>0</v>
      </c>
      <c r="BJ180" s="17" t="s">
        <v>82</v>
      </c>
      <c r="BK180" s="231">
        <f>ROUND(I180*H180,2)</f>
        <v>0</v>
      </c>
      <c r="BL180" s="17" t="s">
        <v>236</v>
      </c>
      <c r="BM180" s="230" t="s">
        <v>331</v>
      </c>
    </row>
    <row r="181" spans="1:47" s="2" customFormat="1" ht="12">
      <c r="A181" s="38"/>
      <c r="B181" s="39"/>
      <c r="C181" s="40"/>
      <c r="D181" s="232" t="s">
        <v>165</v>
      </c>
      <c r="E181" s="40"/>
      <c r="F181" s="233" t="s">
        <v>330</v>
      </c>
      <c r="G181" s="40"/>
      <c r="H181" s="40"/>
      <c r="I181" s="136"/>
      <c r="J181" s="40"/>
      <c r="K181" s="40"/>
      <c r="L181" s="44"/>
      <c r="M181" s="234"/>
      <c r="N181" s="235"/>
      <c r="O181" s="84"/>
      <c r="P181" s="84"/>
      <c r="Q181" s="84"/>
      <c r="R181" s="84"/>
      <c r="S181" s="84"/>
      <c r="T181" s="85"/>
      <c r="U181" s="38"/>
      <c r="V181" s="38"/>
      <c r="W181" s="38"/>
      <c r="X181" s="38"/>
      <c r="Y181" s="38"/>
      <c r="Z181" s="38"/>
      <c r="AA181" s="38"/>
      <c r="AB181" s="38"/>
      <c r="AC181" s="38"/>
      <c r="AD181" s="38"/>
      <c r="AE181" s="38"/>
      <c r="AT181" s="17" t="s">
        <v>165</v>
      </c>
      <c r="AU181" s="17" t="s">
        <v>82</v>
      </c>
    </row>
    <row r="182" spans="1:51" s="13" customFormat="1" ht="12">
      <c r="A182" s="13"/>
      <c r="B182" s="236"/>
      <c r="C182" s="237"/>
      <c r="D182" s="232" t="s">
        <v>166</v>
      </c>
      <c r="E182" s="238" t="s">
        <v>19</v>
      </c>
      <c r="F182" s="239" t="s">
        <v>2247</v>
      </c>
      <c r="G182" s="237"/>
      <c r="H182" s="240">
        <v>2</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166</v>
      </c>
      <c r="AU182" s="246" t="s">
        <v>82</v>
      </c>
      <c r="AV182" s="13" t="s">
        <v>85</v>
      </c>
      <c r="AW182" s="13" t="s">
        <v>34</v>
      </c>
      <c r="AX182" s="13" t="s">
        <v>82</v>
      </c>
      <c r="AY182" s="246" t="s">
        <v>158</v>
      </c>
    </row>
    <row r="183" spans="1:65" s="2" customFormat="1" ht="33" customHeight="1">
      <c r="A183" s="38"/>
      <c r="B183" s="39"/>
      <c r="C183" s="219" t="s">
        <v>324</v>
      </c>
      <c r="D183" s="219" t="s">
        <v>159</v>
      </c>
      <c r="E183" s="220" t="s">
        <v>333</v>
      </c>
      <c r="F183" s="221" t="s">
        <v>334</v>
      </c>
      <c r="G183" s="222" t="s">
        <v>162</v>
      </c>
      <c r="H183" s="223">
        <v>300</v>
      </c>
      <c r="I183" s="224"/>
      <c r="J183" s="225">
        <f>ROUND(I183*H183,2)</f>
        <v>0</v>
      </c>
      <c r="K183" s="221" t="s">
        <v>213</v>
      </c>
      <c r="L183" s="44"/>
      <c r="M183" s="226" t="s">
        <v>19</v>
      </c>
      <c r="N183" s="227" t="s">
        <v>45</v>
      </c>
      <c r="O183" s="84"/>
      <c r="P183" s="228">
        <f>O183*H183</f>
        <v>0</v>
      </c>
      <c r="Q183" s="228">
        <v>0</v>
      </c>
      <c r="R183" s="228">
        <f>Q183*H183</f>
        <v>0</v>
      </c>
      <c r="S183" s="228">
        <v>0</v>
      </c>
      <c r="T183" s="229">
        <f>S183*H183</f>
        <v>0</v>
      </c>
      <c r="U183" s="38"/>
      <c r="V183" s="38"/>
      <c r="W183" s="38"/>
      <c r="X183" s="38"/>
      <c r="Y183" s="38"/>
      <c r="Z183" s="38"/>
      <c r="AA183" s="38"/>
      <c r="AB183" s="38"/>
      <c r="AC183" s="38"/>
      <c r="AD183" s="38"/>
      <c r="AE183" s="38"/>
      <c r="AR183" s="230" t="s">
        <v>236</v>
      </c>
      <c r="AT183" s="230" t="s">
        <v>159</v>
      </c>
      <c r="AU183" s="230" t="s">
        <v>82</v>
      </c>
      <c r="AY183" s="17" t="s">
        <v>158</v>
      </c>
      <c r="BE183" s="231">
        <f>IF(N183="základní",J183,0)</f>
        <v>0</v>
      </c>
      <c r="BF183" s="231">
        <f>IF(N183="snížená",J183,0)</f>
        <v>0</v>
      </c>
      <c r="BG183" s="231">
        <f>IF(N183="zákl. přenesená",J183,0)</f>
        <v>0</v>
      </c>
      <c r="BH183" s="231">
        <f>IF(N183="sníž. přenesená",J183,0)</f>
        <v>0</v>
      </c>
      <c r="BI183" s="231">
        <f>IF(N183="nulová",J183,0)</f>
        <v>0</v>
      </c>
      <c r="BJ183" s="17" t="s">
        <v>82</v>
      </c>
      <c r="BK183" s="231">
        <f>ROUND(I183*H183,2)</f>
        <v>0</v>
      </c>
      <c r="BL183" s="17" t="s">
        <v>236</v>
      </c>
      <c r="BM183" s="230" t="s">
        <v>335</v>
      </c>
    </row>
    <row r="184" spans="1:47" s="2" customFormat="1" ht="12">
      <c r="A184" s="38"/>
      <c r="B184" s="39"/>
      <c r="C184" s="40"/>
      <c r="D184" s="232" t="s">
        <v>165</v>
      </c>
      <c r="E184" s="40"/>
      <c r="F184" s="233" t="s">
        <v>334</v>
      </c>
      <c r="G184" s="40"/>
      <c r="H184" s="40"/>
      <c r="I184" s="136"/>
      <c r="J184" s="40"/>
      <c r="K184" s="40"/>
      <c r="L184" s="44"/>
      <c r="M184" s="234"/>
      <c r="N184" s="235"/>
      <c r="O184" s="84"/>
      <c r="P184" s="84"/>
      <c r="Q184" s="84"/>
      <c r="R184" s="84"/>
      <c r="S184" s="84"/>
      <c r="T184" s="85"/>
      <c r="U184" s="38"/>
      <c r="V184" s="38"/>
      <c r="W184" s="38"/>
      <c r="X184" s="38"/>
      <c r="Y184" s="38"/>
      <c r="Z184" s="38"/>
      <c r="AA184" s="38"/>
      <c r="AB184" s="38"/>
      <c r="AC184" s="38"/>
      <c r="AD184" s="38"/>
      <c r="AE184" s="38"/>
      <c r="AT184" s="17" t="s">
        <v>165</v>
      </c>
      <c r="AU184" s="17" t="s">
        <v>82</v>
      </c>
    </row>
    <row r="185" spans="1:65" s="2" customFormat="1" ht="16.5" customHeight="1">
      <c r="A185" s="38"/>
      <c r="B185" s="39"/>
      <c r="C185" s="259" t="s">
        <v>328</v>
      </c>
      <c r="D185" s="259" t="s">
        <v>199</v>
      </c>
      <c r="E185" s="260" t="s">
        <v>337</v>
      </c>
      <c r="F185" s="261" t="s">
        <v>338</v>
      </c>
      <c r="G185" s="262" t="s">
        <v>162</v>
      </c>
      <c r="H185" s="263">
        <v>345</v>
      </c>
      <c r="I185" s="264"/>
      <c r="J185" s="265">
        <f>ROUND(I185*H185,2)</f>
        <v>0</v>
      </c>
      <c r="K185" s="261" t="s">
        <v>19</v>
      </c>
      <c r="L185" s="266"/>
      <c r="M185" s="267" t="s">
        <v>19</v>
      </c>
      <c r="N185" s="268" t="s">
        <v>45</v>
      </c>
      <c r="O185" s="84"/>
      <c r="P185" s="228">
        <f>O185*H185</f>
        <v>0</v>
      </c>
      <c r="Q185" s="228">
        <v>0.00013</v>
      </c>
      <c r="R185" s="228">
        <f>Q185*H185</f>
        <v>0.044849999999999994</v>
      </c>
      <c r="S185" s="228">
        <v>0</v>
      </c>
      <c r="T185" s="229">
        <f>S185*H185</f>
        <v>0</v>
      </c>
      <c r="U185" s="38"/>
      <c r="V185" s="38"/>
      <c r="W185" s="38"/>
      <c r="X185" s="38"/>
      <c r="Y185" s="38"/>
      <c r="Z185" s="38"/>
      <c r="AA185" s="38"/>
      <c r="AB185" s="38"/>
      <c r="AC185" s="38"/>
      <c r="AD185" s="38"/>
      <c r="AE185" s="38"/>
      <c r="AR185" s="230" t="s">
        <v>241</v>
      </c>
      <c r="AT185" s="230" t="s">
        <v>199</v>
      </c>
      <c r="AU185" s="230" t="s">
        <v>82</v>
      </c>
      <c r="AY185" s="17" t="s">
        <v>158</v>
      </c>
      <c r="BE185" s="231">
        <f>IF(N185="základní",J185,0)</f>
        <v>0</v>
      </c>
      <c r="BF185" s="231">
        <f>IF(N185="snížená",J185,0)</f>
        <v>0</v>
      </c>
      <c r="BG185" s="231">
        <f>IF(N185="zákl. přenesená",J185,0)</f>
        <v>0</v>
      </c>
      <c r="BH185" s="231">
        <f>IF(N185="sníž. přenesená",J185,0)</f>
        <v>0</v>
      </c>
      <c r="BI185" s="231">
        <f>IF(N185="nulová",J185,0)</f>
        <v>0</v>
      </c>
      <c r="BJ185" s="17" t="s">
        <v>82</v>
      </c>
      <c r="BK185" s="231">
        <f>ROUND(I185*H185,2)</f>
        <v>0</v>
      </c>
      <c r="BL185" s="17" t="s">
        <v>236</v>
      </c>
      <c r="BM185" s="230" t="s">
        <v>339</v>
      </c>
    </row>
    <row r="186" spans="1:47" s="2" customFormat="1" ht="12">
      <c r="A186" s="38"/>
      <c r="B186" s="39"/>
      <c r="C186" s="40"/>
      <c r="D186" s="232" t="s">
        <v>165</v>
      </c>
      <c r="E186" s="40"/>
      <c r="F186" s="233" t="s">
        <v>338</v>
      </c>
      <c r="G186" s="40"/>
      <c r="H186" s="40"/>
      <c r="I186" s="136"/>
      <c r="J186" s="40"/>
      <c r="K186" s="40"/>
      <c r="L186" s="44"/>
      <c r="M186" s="234"/>
      <c r="N186" s="235"/>
      <c r="O186" s="84"/>
      <c r="P186" s="84"/>
      <c r="Q186" s="84"/>
      <c r="R186" s="84"/>
      <c r="S186" s="84"/>
      <c r="T186" s="85"/>
      <c r="U186" s="38"/>
      <c r="V186" s="38"/>
      <c r="W186" s="38"/>
      <c r="X186" s="38"/>
      <c r="Y186" s="38"/>
      <c r="Z186" s="38"/>
      <c r="AA186" s="38"/>
      <c r="AB186" s="38"/>
      <c r="AC186" s="38"/>
      <c r="AD186" s="38"/>
      <c r="AE186" s="38"/>
      <c r="AT186" s="17" t="s">
        <v>165</v>
      </c>
      <c r="AU186" s="17" t="s">
        <v>82</v>
      </c>
    </row>
    <row r="187" spans="1:51" s="13" customFormat="1" ht="12">
      <c r="A187" s="13"/>
      <c r="B187" s="236"/>
      <c r="C187" s="237"/>
      <c r="D187" s="232" t="s">
        <v>166</v>
      </c>
      <c r="E187" s="238" t="s">
        <v>19</v>
      </c>
      <c r="F187" s="239" t="s">
        <v>2248</v>
      </c>
      <c r="G187" s="237"/>
      <c r="H187" s="240">
        <v>300</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166</v>
      </c>
      <c r="AU187" s="246" t="s">
        <v>82</v>
      </c>
      <c r="AV187" s="13" t="s">
        <v>85</v>
      </c>
      <c r="AW187" s="13" t="s">
        <v>34</v>
      </c>
      <c r="AX187" s="13" t="s">
        <v>82</v>
      </c>
      <c r="AY187" s="246" t="s">
        <v>158</v>
      </c>
    </row>
    <row r="188" spans="1:51" s="13" customFormat="1" ht="12">
      <c r="A188" s="13"/>
      <c r="B188" s="236"/>
      <c r="C188" s="237"/>
      <c r="D188" s="232" t="s">
        <v>166</v>
      </c>
      <c r="E188" s="237"/>
      <c r="F188" s="239" t="s">
        <v>1329</v>
      </c>
      <c r="G188" s="237"/>
      <c r="H188" s="240">
        <v>345</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166</v>
      </c>
      <c r="AU188" s="246" t="s">
        <v>82</v>
      </c>
      <c r="AV188" s="13" t="s">
        <v>85</v>
      </c>
      <c r="AW188" s="13" t="s">
        <v>4</v>
      </c>
      <c r="AX188" s="13" t="s">
        <v>82</v>
      </c>
      <c r="AY188" s="246" t="s">
        <v>158</v>
      </c>
    </row>
    <row r="189" spans="1:65" s="2" customFormat="1" ht="21.75" customHeight="1">
      <c r="A189" s="38"/>
      <c r="B189" s="39"/>
      <c r="C189" s="219" t="s">
        <v>332</v>
      </c>
      <c r="D189" s="219" t="s">
        <v>159</v>
      </c>
      <c r="E189" s="220" t="s">
        <v>342</v>
      </c>
      <c r="F189" s="221" t="s">
        <v>343</v>
      </c>
      <c r="G189" s="222" t="s">
        <v>162</v>
      </c>
      <c r="H189" s="223">
        <v>300</v>
      </c>
      <c r="I189" s="224"/>
      <c r="J189" s="225">
        <f>ROUND(I189*H189,2)</f>
        <v>0</v>
      </c>
      <c r="K189" s="221" t="s">
        <v>19</v>
      </c>
      <c r="L189" s="44"/>
      <c r="M189" s="226" t="s">
        <v>19</v>
      </c>
      <c r="N189" s="227" t="s">
        <v>45</v>
      </c>
      <c r="O189" s="84"/>
      <c r="P189" s="228">
        <f>O189*H189</f>
        <v>0</v>
      </c>
      <c r="Q189" s="228">
        <v>0</v>
      </c>
      <c r="R189" s="228">
        <f>Q189*H189</f>
        <v>0</v>
      </c>
      <c r="S189" s="228">
        <v>0</v>
      </c>
      <c r="T189" s="229">
        <f>S189*H189</f>
        <v>0</v>
      </c>
      <c r="U189" s="38"/>
      <c r="V189" s="38"/>
      <c r="W189" s="38"/>
      <c r="X189" s="38"/>
      <c r="Y189" s="38"/>
      <c r="Z189" s="38"/>
      <c r="AA189" s="38"/>
      <c r="AB189" s="38"/>
      <c r="AC189" s="38"/>
      <c r="AD189" s="38"/>
      <c r="AE189" s="38"/>
      <c r="AR189" s="230" t="s">
        <v>236</v>
      </c>
      <c r="AT189" s="230" t="s">
        <v>159</v>
      </c>
      <c r="AU189" s="230" t="s">
        <v>82</v>
      </c>
      <c r="AY189" s="17" t="s">
        <v>158</v>
      </c>
      <c r="BE189" s="231">
        <f>IF(N189="základní",J189,0)</f>
        <v>0</v>
      </c>
      <c r="BF189" s="231">
        <f>IF(N189="snížená",J189,0)</f>
        <v>0</v>
      </c>
      <c r="BG189" s="231">
        <f>IF(N189="zákl. přenesená",J189,0)</f>
        <v>0</v>
      </c>
      <c r="BH189" s="231">
        <f>IF(N189="sníž. přenesená",J189,0)</f>
        <v>0</v>
      </c>
      <c r="BI189" s="231">
        <f>IF(N189="nulová",J189,0)</f>
        <v>0</v>
      </c>
      <c r="BJ189" s="17" t="s">
        <v>82</v>
      </c>
      <c r="BK189" s="231">
        <f>ROUND(I189*H189,2)</f>
        <v>0</v>
      </c>
      <c r="BL189" s="17" t="s">
        <v>236</v>
      </c>
      <c r="BM189" s="230" t="s">
        <v>344</v>
      </c>
    </row>
    <row r="190" spans="1:47" s="2" customFormat="1" ht="12">
      <c r="A190" s="38"/>
      <c r="B190" s="39"/>
      <c r="C190" s="40"/>
      <c r="D190" s="232" t="s">
        <v>165</v>
      </c>
      <c r="E190" s="40"/>
      <c r="F190" s="233" t="s">
        <v>343</v>
      </c>
      <c r="G190" s="40"/>
      <c r="H190" s="40"/>
      <c r="I190" s="136"/>
      <c r="J190" s="40"/>
      <c r="K190" s="40"/>
      <c r="L190" s="44"/>
      <c r="M190" s="234"/>
      <c r="N190" s="235"/>
      <c r="O190" s="84"/>
      <c r="P190" s="84"/>
      <c r="Q190" s="84"/>
      <c r="R190" s="84"/>
      <c r="S190" s="84"/>
      <c r="T190" s="85"/>
      <c r="U190" s="38"/>
      <c r="V190" s="38"/>
      <c r="W190" s="38"/>
      <c r="X190" s="38"/>
      <c r="Y190" s="38"/>
      <c r="Z190" s="38"/>
      <c r="AA190" s="38"/>
      <c r="AB190" s="38"/>
      <c r="AC190" s="38"/>
      <c r="AD190" s="38"/>
      <c r="AE190" s="38"/>
      <c r="AT190" s="17" t="s">
        <v>165</v>
      </c>
      <c r="AU190" s="17" t="s">
        <v>82</v>
      </c>
    </row>
    <row r="191" spans="1:65" s="2" customFormat="1" ht="16.5" customHeight="1">
      <c r="A191" s="38"/>
      <c r="B191" s="39"/>
      <c r="C191" s="259" t="s">
        <v>336</v>
      </c>
      <c r="D191" s="259" t="s">
        <v>199</v>
      </c>
      <c r="E191" s="260" t="s">
        <v>346</v>
      </c>
      <c r="F191" s="261" t="s">
        <v>347</v>
      </c>
      <c r="G191" s="262" t="s">
        <v>162</v>
      </c>
      <c r="H191" s="263">
        <v>345</v>
      </c>
      <c r="I191" s="264"/>
      <c r="J191" s="265">
        <f>ROUND(I191*H191,2)</f>
        <v>0</v>
      </c>
      <c r="K191" s="261" t="s">
        <v>19</v>
      </c>
      <c r="L191" s="266"/>
      <c r="M191" s="267" t="s">
        <v>19</v>
      </c>
      <c r="N191" s="268" t="s">
        <v>45</v>
      </c>
      <c r="O191" s="84"/>
      <c r="P191" s="228">
        <f>O191*H191</f>
        <v>0</v>
      </c>
      <c r="Q191" s="228">
        <v>0.00024</v>
      </c>
      <c r="R191" s="228">
        <f>Q191*H191</f>
        <v>0.0828</v>
      </c>
      <c r="S191" s="228">
        <v>0</v>
      </c>
      <c r="T191" s="229">
        <f>S191*H191</f>
        <v>0</v>
      </c>
      <c r="U191" s="38"/>
      <c r="V191" s="38"/>
      <c r="W191" s="38"/>
      <c r="X191" s="38"/>
      <c r="Y191" s="38"/>
      <c r="Z191" s="38"/>
      <c r="AA191" s="38"/>
      <c r="AB191" s="38"/>
      <c r="AC191" s="38"/>
      <c r="AD191" s="38"/>
      <c r="AE191" s="38"/>
      <c r="AR191" s="230" t="s">
        <v>241</v>
      </c>
      <c r="AT191" s="230" t="s">
        <v>199</v>
      </c>
      <c r="AU191" s="230" t="s">
        <v>82</v>
      </c>
      <c r="AY191" s="17" t="s">
        <v>158</v>
      </c>
      <c r="BE191" s="231">
        <f>IF(N191="základní",J191,0)</f>
        <v>0</v>
      </c>
      <c r="BF191" s="231">
        <f>IF(N191="snížená",J191,0)</f>
        <v>0</v>
      </c>
      <c r="BG191" s="231">
        <f>IF(N191="zákl. přenesená",J191,0)</f>
        <v>0</v>
      </c>
      <c r="BH191" s="231">
        <f>IF(N191="sníž. přenesená",J191,0)</f>
        <v>0</v>
      </c>
      <c r="BI191" s="231">
        <f>IF(N191="nulová",J191,0)</f>
        <v>0</v>
      </c>
      <c r="BJ191" s="17" t="s">
        <v>82</v>
      </c>
      <c r="BK191" s="231">
        <f>ROUND(I191*H191,2)</f>
        <v>0</v>
      </c>
      <c r="BL191" s="17" t="s">
        <v>236</v>
      </c>
      <c r="BM191" s="230" t="s">
        <v>348</v>
      </c>
    </row>
    <row r="192" spans="1:47" s="2" customFormat="1" ht="12">
      <c r="A192" s="38"/>
      <c r="B192" s="39"/>
      <c r="C192" s="40"/>
      <c r="D192" s="232" t="s">
        <v>165</v>
      </c>
      <c r="E192" s="40"/>
      <c r="F192" s="233" t="s">
        <v>347</v>
      </c>
      <c r="G192" s="40"/>
      <c r="H192" s="40"/>
      <c r="I192" s="136"/>
      <c r="J192" s="40"/>
      <c r="K192" s="40"/>
      <c r="L192" s="44"/>
      <c r="M192" s="234"/>
      <c r="N192" s="235"/>
      <c r="O192" s="84"/>
      <c r="P192" s="84"/>
      <c r="Q192" s="84"/>
      <c r="R192" s="84"/>
      <c r="S192" s="84"/>
      <c r="T192" s="85"/>
      <c r="U192" s="38"/>
      <c r="V192" s="38"/>
      <c r="W192" s="38"/>
      <c r="X192" s="38"/>
      <c r="Y192" s="38"/>
      <c r="Z192" s="38"/>
      <c r="AA192" s="38"/>
      <c r="AB192" s="38"/>
      <c r="AC192" s="38"/>
      <c r="AD192" s="38"/>
      <c r="AE192" s="38"/>
      <c r="AT192" s="17" t="s">
        <v>165</v>
      </c>
      <c r="AU192" s="17" t="s">
        <v>82</v>
      </c>
    </row>
    <row r="193" spans="1:51" s="13" customFormat="1" ht="12">
      <c r="A193" s="13"/>
      <c r="B193" s="236"/>
      <c r="C193" s="237"/>
      <c r="D193" s="232" t="s">
        <v>166</v>
      </c>
      <c r="E193" s="238" t="s">
        <v>19</v>
      </c>
      <c r="F193" s="239" t="s">
        <v>2248</v>
      </c>
      <c r="G193" s="237"/>
      <c r="H193" s="240">
        <v>300</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166</v>
      </c>
      <c r="AU193" s="246" t="s">
        <v>82</v>
      </c>
      <c r="AV193" s="13" t="s">
        <v>85</v>
      </c>
      <c r="AW193" s="13" t="s">
        <v>34</v>
      </c>
      <c r="AX193" s="13" t="s">
        <v>82</v>
      </c>
      <c r="AY193" s="246" t="s">
        <v>158</v>
      </c>
    </row>
    <row r="194" spans="1:51" s="13" customFormat="1" ht="12">
      <c r="A194" s="13"/>
      <c r="B194" s="236"/>
      <c r="C194" s="237"/>
      <c r="D194" s="232" t="s">
        <v>166</v>
      </c>
      <c r="E194" s="237"/>
      <c r="F194" s="239" t="s">
        <v>1329</v>
      </c>
      <c r="G194" s="237"/>
      <c r="H194" s="240">
        <v>345</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166</v>
      </c>
      <c r="AU194" s="246" t="s">
        <v>82</v>
      </c>
      <c r="AV194" s="13" t="s">
        <v>85</v>
      </c>
      <c r="AW194" s="13" t="s">
        <v>4</v>
      </c>
      <c r="AX194" s="13" t="s">
        <v>82</v>
      </c>
      <c r="AY194" s="246" t="s">
        <v>158</v>
      </c>
    </row>
    <row r="195" spans="1:65" s="2" customFormat="1" ht="21.75" customHeight="1">
      <c r="A195" s="38"/>
      <c r="B195" s="39"/>
      <c r="C195" s="219" t="s">
        <v>203</v>
      </c>
      <c r="D195" s="219" t="s">
        <v>159</v>
      </c>
      <c r="E195" s="220" t="s">
        <v>352</v>
      </c>
      <c r="F195" s="221" t="s">
        <v>353</v>
      </c>
      <c r="G195" s="222" t="s">
        <v>162</v>
      </c>
      <c r="H195" s="223">
        <v>280</v>
      </c>
      <c r="I195" s="224"/>
      <c r="J195" s="225">
        <f>ROUND(I195*H195,2)</f>
        <v>0</v>
      </c>
      <c r="K195" s="221" t="s">
        <v>213</v>
      </c>
      <c r="L195" s="44"/>
      <c r="M195" s="226" t="s">
        <v>19</v>
      </c>
      <c r="N195" s="227" t="s">
        <v>45</v>
      </c>
      <c r="O195" s="84"/>
      <c r="P195" s="228">
        <f>O195*H195</f>
        <v>0</v>
      </c>
      <c r="Q195" s="228">
        <v>0</v>
      </c>
      <c r="R195" s="228">
        <f>Q195*H195</f>
        <v>0</v>
      </c>
      <c r="S195" s="228">
        <v>0</v>
      </c>
      <c r="T195" s="229">
        <f>S195*H195</f>
        <v>0</v>
      </c>
      <c r="U195" s="38"/>
      <c r="V195" s="38"/>
      <c r="W195" s="38"/>
      <c r="X195" s="38"/>
      <c r="Y195" s="38"/>
      <c r="Z195" s="38"/>
      <c r="AA195" s="38"/>
      <c r="AB195" s="38"/>
      <c r="AC195" s="38"/>
      <c r="AD195" s="38"/>
      <c r="AE195" s="38"/>
      <c r="AR195" s="230" t="s">
        <v>236</v>
      </c>
      <c r="AT195" s="230" t="s">
        <v>159</v>
      </c>
      <c r="AU195" s="230" t="s">
        <v>82</v>
      </c>
      <c r="AY195" s="17" t="s">
        <v>158</v>
      </c>
      <c r="BE195" s="231">
        <f>IF(N195="základní",J195,0)</f>
        <v>0</v>
      </c>
      <c r="BF195" s="231">
        <f>IF(N195="snížená",J195,0)</f>
        <v>0</v>
      </c>
      <c r="BG195" s="231">
        <f>IF(N195="zákl. přenesená",J195,0)</f>
        <v>0</v>
      </c>
      <c r="BH195" s="231">
        <f>IF(N195="sníž. přenesená",J195,0)</f>
        <v>0</v>
      </c>
      <c r="BI195" s="231">
        <f>IF(N195="nulová",J195,0)</f>
        <v>0</v>
      </c>
      <c r="BJ195" s="17" t="s">
        <v>82</v>
      </c>
      <c r="BK195" s="231">
        <f>ROUND(I195*H195,2)</f>
        <v>0</v>
      </c>
      <c r="BL195" s="17" t="s">
        <v>236</v>
      </c>
      <c r="BM195" s="230" t="s">
        <v>354</v>
      </c>
    </row>
    <row r="196" spans="1:47" s="2" customFormat="1" ht="12">
      <c r="A196" s="38"/>
      <c r="B196" s="39"/>
      <c r="C196" s="40"/>
      <c r="D196" s="232" t="s">
        <v>165</v>
      </c>
      <c r="E196" s="40"/>
      <c r="F196" s="233" t="s">
        <v>355</v>
      </c>
      <c r="G196" s="40"/>
      <c r="H196" s="40"/>
      <c r="I196" s="136"/>
      <c r="J196" s="40"/>
      <c r="K196" s="40"/>
      <c r="L196" s="44"/>
      <c r="M196" s="234"/>
      <c r="N196" s="235"/>
      <c r="O196" s="84"/>
      <c r="P196" s="84"/>
      <c r="Q196" s="84"/>
      <c r="R196" s="84"/>
      <c r="S196" s="84"/>
      <c r="T196" s="85"/>
      <c r="U196" s="38"/>
      <c r="V196" s="38"/>
      <c r="W196" s="38"/>
      <c r="X196" s="38"/>
      <c r="Y196" s="38"/>
      <c r="Z196" s="38"/>
      <c r="AA196" s="38"/>
      <c r="AB196" s="38"/>
      <c r="AC196" s="38"/>
      <c r="AD196" s="38"/>
      <c r="AE196" s="38"/>
      <c r="AT196" s="17" t="s">
        <v>165</v>
      </c>
      <c r="AU196" s="17" t="s">
        <v>82</v>
      </c>
    </row>
    <row r="197" spans="1:65" s="2" customFormat="1" ht="16.5" customHeight="1">
      <c r="A197" s="38"/>
      <c r="B197" s="39"/>
      <c r="C197" s="259" t="s">
        <v>345</v>
      </c>
      <c r="D197" s="259" t="s">
        <v>199</v>
      </c>
      <c r="E197" s="260" t="s">
        <v>357</v>
      </c>
      <c r="F197" s="261" t="s">
        <v>358</v>
      </c>
      <c r="G197" s="262" t="s">
        <v>162</v>
      </c>
      <c r="H197" s="263">
        <v>230</v>
      </c>
      <c r="I197" s="264"/>
      <c r="J197" s="265">
        <f>ROUND(I197*H197,2)</f>
        <v>0</v>
      </c>
      <c r="K197" s="261" t="s">
        <v>19</v>
      </c>
      <c r="L197" s="266"/>
      <c r="M197" s="267" t="s">
        <v>19</v>
      </c>
      <c r="N197" s="268" t="s">
        <v>45</v>
      </c>
      <c r="O197" s="84"/>
      <c r="P197" s="228">
        <f>O197*H197</f>
        <v>0</v>
      </c>
      <c r="Q197" s="228">
        <v>0.00162</v>
      </c>
      <c r="R197" s="228">
        <f>Q197*H197</f>
        <v>0.3726</v>
      </c>
      <c r="S197" s="228">
        <v>0</v>
      </c>
      <c r="T197" s="229">
        <f>S197*H197</f>
        <v>0</v>
      </c>
      <c r="U197" s="38"/>
      <c r="V197" s="38"/>
      <c r="W197" s="38"/>
      <c r="X197" s="38"/>
      <c r="Y197" s="38"/>
      <c r="Z197" s="38"/>
      <c r="AA197" s="38"/>
      <c r="AB197" s="38"/>
      <c r="AC197" s="38"/>
      <c r="AD197" s="38"/>
      <c r="AE197" s="38"/>
      <c r="AR197" s="230" t="s">
        <v>241</v>
      </c>
      <c r="AT197" s="230" t="s">
        <v>199</v>
      </c>
      <c r="AU197" s="230" t="s">
        <v>82</v>
      </c>
      <c r="AY197" s="17" t="s">
        <v>158</v>
      </c>
      <c r="BE197" s="231">
        <f>IF(N197="základní",J197,0)</f>
        <v>0</v>
      </c>
      <c r="BF197" s="231">
        <f>IF(N197="snížená",J197,0)</f>
        <v>0</v>
      </c>
      <c r="BG197" s="231">
        <f>IF(N197="zákl. přenesená",J197,0)</f>
        <v>0</v>
      </c>
      <c r="BH197" s="231">
        <f>IF(N197="sníž. přenesená",J197,0)</f>
        <v>0</v>
      </c>
      <c r="BI197" s="231">
        <f>IF(N197="nulová",J197,0)</f>
        <v>0</v>
      </c>
      <c r="BJ197" s="17" t="s">
        <v>82</v>
      </c>
      <c r="BK197" s="231">
        <f>ROUND(I197*H197,2)</f>
        <v>0</v>
      </c>
      <c r="BL197" s="17" t="s">
        <v>236</v>
      </c>
      <c r="BM197" s="230" t="s">
        <v>359</v>
      </c>
    </row>
    <row r="198" spans="1:47" s="2" customFormat="1" ht="12">
      <c r="A198" s="38"/>
      <c r="B198" s="39"/>
      <c r="C198" s="40"/>
      <c r="D198" s="232" t="s">
        <v>165</v>
      </c>
      <c r="E198" s="40"/>
      <c r="F198" s="233" t="s">
        <v>358</v>
      </c>
      <c r="G198" s="40"/>
      <c r="H198" s="40"/>
      <c r="I198" s="136"/>
      <c r="J198" s="40"/>
      <c r="K198" s="40"/>
      <c r="L198" s="44"/>
      <c r="M198" s="234"/>
      <c r="N198" s="235"/>
      <c r="O198" s="84"/>
      <c r="P198" s="84"/>
      <c r="Q198" s="84"/>
      <c r="R198" s="84"/>
      <c r="S198" s="84"/>
      <c r="T198" s="85"/>
      <c r="U198" s="38"/>
      <c r="V198" s="38"/>
      <c r="W198" s="38"/>
      <c r="X198" s="38"/>
      <c r="Y198" s="38"/>
      <c r="Z198" s="38"/>
      <c r="AA198" s="38"/>
      <c r="AB198" s="38"/>
      <c r="AC198" s="38"/>
      <c r="AD198" s="38"/>
      <c r="AE198" s="38"/>
      <c r="AT198" s="17" t="s">
        <v>165</v>
      </c>
      <c r="AU198" s="17" t="s">
        <v>82</v>
      </c>
    </row>
    <row r="199" spans="1:51" s="13" customFormat="1" ht="12">
      <c r="A199" s="13"/>
      <c r="B199" s="236"/>
      <c r="C199" s="237"/>
      <c r="D199" s="232" t="s">
        <v>166</v>
      </c>
      <c r="E199" s="238" t="s">
        <v>19</v>
      </c>
      <c r="F199" s="239" t="s">
        <v>2249</v>
      </c>
      <c r="G199" s="237"/>
      <c r="H199" s="240">
        <v>200</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166</v>
      </c>
      <c r="AU199" s="246" t="s">
        <v>82</v>
      </c>
      <c r="AV199" s="13" t="s">
        <v>85</v>
      </c>
      <c r="AW199" s="13" t="s">
        <v>34</v>
      </c>
      <c r="AX199" s="13" t="s">
        <v>82</v>
      </c>
      <c r="AY199" s="246" t="s">
        <v>158</v>
      </c>
    </row>
    <row r="200" spans="1:51" s="13" customFormat="1" ht="12">
      <c r="A200" s="13"/>
      <c r="B200" s="236"/>
      <c r="C200" s="237"/>
      <c r="D200" s="232" t="s">
        <v>166</v>
      </c>
      <c r="E200" s="237"/>
      <c r="F200" s="239" t="s">
        <v>350</v>
      </c>
      <c r="G200" s="237"/>
      <c r="H200" s="240">
        <v>230</v>
      </c>
      <c r="I200" s="241"/>
      <c r="J200" s="237"/>
      <c r="K200" s="237"/>
      <c r="L200" s="242"/>
      <c r="M200" s="243"/>
      <c r="N200" s="244"/>
      <c r="O200" s="244"/>
      <c r="P200" s="244"/>
      <c r="Q200" s="244"/>
      <c r="R200" s="244"/>
      <c r="S200" s="244"/>
      <c r="T200" s="245"/>
      <c r="U200" s="13"/>
      <c r="V200" s="13"/>
      <c r="W200" s="13"/>
      <c r="X200" s="13"/>
      <c r="Y200" s="13"/>
      <c r="Z200" s="13"/>
      <c r="AA200" s="13"/>
      <c r="AB200" s="13"/>
      <c r="AC200" s="13"/>
      <c r="AD200" s="13"/>
      <c r="AE200" s="13"/>
      <c r="AT200" s="246" t="s">
        <v>166</v>
      </c>
      <c r="AU200" s="246" t="s">
        <v>82</v>
      </c>
      <c r="AV200" s="13" t="s">
        <v>85</v>
      </c>
      <c r="AW200" s="13" t="s">
        <v>4</v>
      </c>
      <c r="AX200" s="13" t="s">
        <v>82</v>
      </c>
      <c r="AY200" s="246" t="s">
        <v>158</v>
      </c>
    </row>
    <row r="201" spans="1:65" s="2" customFormat="1" ht="16.5" customHeight="1">
      <c r="A201" s="38"/>
      <c r="B201" s="39"/>
      <c r="C201" s="259" t="s">
        <v>351</v>
      </c>
      <c r="D201" s="259" t="s">
        <v>199</v>
      </c>
      <c r="E201" s="260" t="s">
        <v>1842</v>
      </c>
      <c r="F201" s="261" t="s">
        <v>1843</v>
      </c>
      <c r="G201" s="262" t="s">
        <v>162</v>
      </c>
      <c r="H201" s="263">
        <v>92</v>
      </c>
      <c r="I201" s="264"/>
      <c r="J201" s="265">
        <f>ROUND(I201*H201,2)</f>
        <v>0</v>
      </c>
      <c r="K201" s="261" t="s">
        <v>213</v>
      </c>
      <c r="L201" s="266"/>
      <c r="M201" s="267" t="s">
        <v>19</v>
      </c>
      <c r="N201" s="268" t="s">
        <v>45</v>
      </c>
      <c r="O201" s="84"/>
      <c r="P201" s="228">
        <f>O201*H201</f>
        <v>0</v>
      </c>
      <c r="Q201" s="228">
        <v>0.0009</v>
      </c>
      <c r="R201" s="228">
        <f>Q201*H201</f>
        <v>0.0828</v>
      </c>
      <c r="S201" s="228">
        <v>0</v>
      </c>
      <c r="T201" s="229">
        <f>S201*H201</f>
        <v>0</v>
      </c>
      <c r="U201" s="38"/>
      <c r="V201" s="38"/>
      <c r="W201" s="38"/>
      <c r="X201" s="38"/>
      <c r="Y201" s="38"/>
      <c r="Z201" s="38"/>
      <c r="AA201" s="38"/>
      <c r="AB201" s="38"/>
      <c r="AC201" s="38"/>
      <c r="AD201" s="38"/>
      <c r="AE201" s="38"/>
      <c r="AR201" s="230" t="s">
        <v>255</v>
      </c>
      <c r="AT201" s="230" t="s">
        <v>199</v>
      </c>
      <c r="AU201" s="230" t="s">
        <v>82</v>
      </c>
      <c r="AY201" s="17" t="s">
        <v>158</v>
      </c>
      <c r="BE201" s="231">
        <f>IF(N201="základní",J201,0)</f>
        <v>0</v>
      </c>
      <c r="BF201" s="231">
        <f>IF(N201="snížená",J201,0)</f>
        <v>0</v>
      </c>
      <c r="BG201" s="231">
        <f>IF(N201="zákl. přenesená",J201,0)</f>
        <v>0</v>
      </c>
      <c r="BH201" s="231">
        <f>IF(N201="sníž. přenesená",J201,0)</f>
        <v>0</v>
      </c>
      <c r="BI201" s="231">
        <f>IF(N201="nulová",J201,0)</f>
        <v>0</v>
      </c>
      <c r="BJ201" s="17" t="s">
        <v>82</v>
      </c>
      <c r="BK201" s="231">
        <f>ROUND(I201*H201,2)</f>
        <v>0</v>
      </c>
      <c r="BL201" s="17" t="s">
        <v>255</v>
      </c>
      <c r="BM201" s="230" t="s">
        <v>1844</v>
      </c>
    </row>
    <row r="202" spans="1:47" s="2" customFormat="1" ht="12">
      <c r="A202" s="38"/>
      <c r="B202" s="39"/>
      <c r="C202" s="40"/>
      <c r="D202" s="232" t="s">
        <v>165</v>
      </c>
      <c r="E202" s="40"/>
      <c r="F202" s="233" t="s">
        <v>1843</v>
      </c>
      <c r="G202" s="40"/>
      <c r="H202" s="40"/>
      <c r="I202" s="136"/>
      <c r="J202" s="40"/>
      <c r="K202" s="40"/>
      <c r="L202" s="44"/>
      <c r="M202" s="234"/>
      <c r="N202" s="235"/>
      <c r="O202" s="84"/>
      <c r="P202" s="84"/>
      <c r="Q202" s="84"/>
      <c r="R202" s="84"/>
      <c r="S202" s="84"/>
      <c r="T202" s="85"/>
      <c r="U202" s="38"/>
      <c r="V202" s="38"/>
      <c r="W202" s="38"/>
      <c r="X202" s="38"/>
      <c r="Y202" s="38"/>
      <c r="Z202" s="38"/>
      <c r="AA202" s="38"/>
      <c r="AB202" s="38"/>
      <c r="AC202" s="38"/>
      <c r="AD202" s="38"/>
      <c r="AE202" s="38"/>
      <c r="AT202" s="17" t="s">
        <v>165</v>
      </c>
      <c r="AU202" s="17" t="s">
        <v>82</v>
      </c>
    </row>
    <row r="203" spans="1:51" s="13" customFormat="1" ht="12">
      <c r="A203" s="13"/>
      <c r="B203" s="236"/>
      <c r="C203" s="237"/>
      <c r="D203" s="232" t="s">
        <v>166</v>
      </c>
      <c r="E203" s="238" t="s">
        <v>19</v>
      </c>
      <c r="F203" s="239" t="s">
        <v>2250</v>
      </c>
      <c r="G203" s="237"/>
      <c r="H203" s="240">
        <v>80</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166</v>
      </c>
      <c r="AU203" s="246" t="s">
        <v>82</v>
      </c>
      <c r="AV203" s="13" t="s">
        <v>85</v>
      </c>
      <c r="AW203" s="13" t="s">
        <v>34</v>
      </c>
      <c r="AX203" s="13" t="s">
        <v>82</v>
      </c>
      <c r="AY203" s="246" t="s">
        <v>158</v>
      </c>
    </row>
    <row r="204" spans="1:51" s="13" customFormat="1" ht="12">
      <c r="A204" s="13"/>
      <c r="B204" s="236"/>
      <c r="C204" s="237"/>
      <c r="D204" s="232" t="s">
        <v>166</v>
      </c>
      <c r="E204" s="237"/>
      <c r="F204" s="239" t="s">
        <v>1362</v>
      </c>
      <c r="G204" s="237"/>
      <c r="H204" s="240">
        <v>92</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166</v>
      </c>
      <c r="AU204" s="246" t="s">
        <v>82</v>
      </c>
      <c r="AV204" s="13" t="s">
        <v>85</v>
      </c>
      <c r="AW204" s="13" t="s">
        <v>4</v>
      </c>
      <c r="AX204" s="13" t="s">
        <v>82</v>
      </c>
      <c r="AY204" s="246" t="s">
        <v>158</v>
      </c>
    </row>
    <row r="205" spans="1:65" s="2" customFormat="1" ht="21.75" customHeight="1">
      <c r="A205" s="38"/>
      <c r="B205" s="39"/>
      <c r="C205" s="219" t="s">
        <v>356</v>
      </c>
      <c r="D205" s="219" t="s">
        <v>159</v>
      </c>
      <c r="E205" s="220" t="s">
        <v>362</v>
      </c>
      <c r="F205" s="221" t="s">
        <v>363</v>
      </c>
      <c r="G205" s="222" t="s">
        <v>162</v>
      </c>
      <c r="H205" s="223">
        <v>40</v>
      </c>
      <c r="I205" s="224"/>
      <c r="J205" s="225">
        <f>ROUND(I205*H205,2)</f>
        <v>0</v>
      </c>
      <c r="K205" s="221" t="s">
        <v>213</v>
      </c>
      <c r="L205" s="44"/>
      <c r="M205" s="226" t="s">
        <v>19</v>
      </c>
      <c r="N205" s="227" t="s">
        <v>45</v>
      </c>
      <c r="O205" s="84"/>
      <c r="P205" s="228">
        <f>O205*H205</f>
        <v>0</v>
      </c>
      <c r="Q205" s="228">
        <v>0</v>
      </c>
      <c r="R205" s="228">
        <f>Q205*H205</f>
        <v>0</v>
      </c>
      <c r="S205" s="228">
        <v>0</v>
      </c>
      <c r="T205" s="229">
        <f>S205*H205</f>
        <v>0</v>
      </c>
      <c r="U205" s="38"/>
      <c r="V205" s="38"/>
      <c r="W205" s="38"/>
      <c r="X205" s="38"/>
      <c r="Y205" s="38"/>
      <c r="Z205" s="38"/>
      <c r="AA205" s="38"/>
      <c r="AB205" s="38"/>
      <c r="AC205" s="38"/>
      <c r="AD205" s="38"/>
      <c r="AE205" s="38"/>
      <c r="AR205" s="230" t="s">
        <v>236</v>
      </c>
      <c r="AT205" s="230" t="s">
        <v>159</v>
      </c>
      <c r="AU205" s="230" t="s">
        <v>82</v>
      </c>
      <c r="AY205" s="17" t="s">
        <v>158</v>
      </c>
      <c r="BE205" s="231">
        <f>IF(N205="základní",J205,0)</f>
        <v>0</v>
      </c>
      <c r="BF205" s="231">
        <f>IF(N205="snížená",J205,0)</f>
        <v>0</v>
      </c>
      <c r="BG205" s="231">
        <f>IF(N205="zákl. přenesená",J205,0)</f>
        <v>0</v>
      </c>
      <c r="BH205" s="231">
        <f>IF(N205="sníž. přenesená",J205,0)</f>
        <v>0</v>
      </c>
      <c r="BI205" s="231">
        <f>IF(N205="nulová",J205,0)</f>
        <v>0</v>
      </c>
      <c r="BJ205" s="17" t="s">
        <v>82</v>
      </c>
      <c r="BK205" s="231">
        <f>ROUND(I205*H205,2)</f>
        <v>0</v>
      </c>
      <c r="BL205" s="17" t="s">
        <v>236</v>
      </c>
      <c r="BM205" s="230" t="s">
        <v>364</v>
      </c>
    </row>
    <row r="206" spans="1:47" s="2" customFormat="1" ht="12">
      <c r="A206" s="38"/>
      <c r="B206" s="39"/>
      <c r="C206" s="40"/>
      <c r="D206" s="232" t="s">
        <v>165</v>
      </c>
      <c r="E206" s="40"/>
      <c r="F206" s="233" t="s">
        <v>365</v>
      </c>
      <c r="G206" s="40"/>
      <c r="H206" s="40"/>
      <c r="I206" s="136"/>
      <c r="J206" s="40"/>
      <c r="K206" s="40"/>
      <c r="L206" s="44"/>
      <c r="M206" s="234"/>
      <c r="N206" s="235"/>
      <c r="O206" s="84"/>
      <c r="P206" s="84"/>
      <c r="Q206" s="84"/>
      <c r="R206" s="84"/>
      <c r="S206" s="84"/>
      <c r="T206" s="85"/>
      <c r="U206" s="38"/>
      <c r="V206" s="38"/>
      <c r="W206" s="38"/>
      <c r="X206" s="38"/>
      <c r="Y206" s="38"/>
      <c r="Z206" s="38"/>
      <c r="AA206" s="38"/>
      <c r="AB206" s="38"/>
      <c r="AC206" s="38"/>
      <c r="AD206" s="38"/>
      <c r="AE206" s="38"/>
      <c r="AT206" s="17" t="s">
        <v>165</v>
      </c>
      <c r="AU206" s="17" t="s">
        <v>82</v>
      </c>
    </row>
    <row r="207" spans="1:65" s="2" customFormat="1" ht="16.5" customHeight="1">
      <c r="A207" s="38"/>
      <c r="B207" s="39"/>
      <c r="C207" s="259" t="s">
        <v>361</v>
      </c>
      <c r="D207" s="259" t="s">
        <v>199</v>
      </c>
      <c r="E207" s="260" t="s">
        <v>367</v>
      </c>
      <c r="F207" s="261" t="s">
        <v>368</v>
      </c>
      <c r="G207" s="262" t="s">
        <v>162</v>
      </c>
      <c r="H207" s="263">
        <v>46</v>
      </c>
      <c r="I207" s="264"/>
      <c r="J207" s="265">
        <f>ROUND(I207*H207,2)</f>
        <v>0</v>
      </c>
      <c r="K207" s="261" t="s">
        <v>19</v>
      </c>
      <c r="L207" s="266"/>
      <c r="M207" s="267" t="s">
        <v>19</v>
      </c>
      <c r="N207" s="268" t="s">
        <v>45</v>
      </c>
      <c r="O207" s="84"/>
      <c r="P207" s="228">
        <f>O207*H207</f>
        <v>0</v>
      </c>
      <c r="Q207" s="228">
        <v>0.00017</v>
      </c>
      <c r="R207" s="228">
        <f>Q207*H207</f>
        <v>0.00782</v>
      </c>
      <c r="S207" s="228">
        <v>0</v>
      </c>
      <c r="T207" s="229">
        <f>S207*H207</f>
        <v>0</v>
      </c>
      <c r="U207" s="38"/>
      <c r="V207" s="38"/>
      <c r="W207" s="38"/>
      <c r="X207" s="38"/>
      <c r="Y207" s="38"/>
      <c r="Z207" s="38"/>
      <c r="AA207" s="38"/>
      <c r="AB207" s="38"/>
      <c r="AC207" s="38"/>
      <c r="AD207" s="38"/>
      <c r="AE207" s="38"/>
      <c r="AR207" s="230" t="s">
        <v>255</v>
      </c>
      <c r="AT207" s="230" t="s">
        <v>199</v>
      </c>
      <c r="AU207" s="230" t="s">
        <v>82</v>
      </c>
      <c r="AY207" s="17" t="s">
        <v>158</v>
      </c>
      <c r="BE207" s="231">
        <f>IF(N207="základní",J207,0)</f>
        <v>0</v>
      </c>
      <c r="BF207" s="231">
        <f>IF(N207="snížená",J207,0)</f>
        <v>0</v>
      </c>
      <c r="BG207" s="231">
        <f>IF(N207="zákl. přenesená",J207,0)</f>
        <v>0</v>
      </c>
      <c r="BH207" s="231">
        <f>IF(N207="sníž. přenesená",J207,0)</f>
        <v>0</v>
      </c>
      <c r="BI207" s="231">
        <f>IF(N207="nulová",J207,0)</f>
        <v>0</v>
      </c>
      <c r="BJ207" s="17" t="s">
        <v>82</v>
      </c>
      <c r="BK207" s="231">
        <f>ROUND(I207*H207,2)</f>
        <v>0</v>
      </c>
      <c r="BL207" s="17" t="s">
        <v>255</v>
      </c>
      <c r="BM207" s="230" t="s">
        <v>369</v>
      </c>
    </row>
    <row r="208" spans="1:47" s="2" customFormat="1" ht="12">
      <c r="A208" s="38"/>
      <c r="B208" s="39"/>
      <c r="C208" s="40"/>
      <c r="D208" s="232" t="s">
        <v>165</v>
      </c>
      <c r="E208" s="40"/>
      <c r="F208" s="233" t="s">
        <v>368</v>
      </c>
      <c r="G208" s="40"/>
      <c r="H208" s="40"/>
      <c r="I208" s="136"/>
      <c r="J208" s="40"/>
      <c r="K208" s="40"/>
      <c r="L208" s="44"/>
      <c r="M208" s="234"/>
      <c r="N208" s="235"/>
      <c r="O208" s="84"/>
      <c r="P208" s="84"/>
      <c r="Q208" s="84"/>
      <c r="R208" s="84"/>
      <c r="S208" s="84"/>
      <c r="T208" s="85"/>
      <c r="U208" s="38"/>
      <c r="V208" s="38"/>
      <c r="W208" s="38"/>
      <c r="X208" s="38"/>
      <c r="Y208" s="38"/>
      <c r="Z208" s="38"/>
      <c r="AA208" s="38"/>
      <c r="AB208" s="38"/>
      <c r="AC208" s="38"/>
      <c r="AD208" s="38"/>
      <c r="AE208" s="38"/>
      <c r="AT208" s="17" t="s">
        <v>165</v>
      </c>
      <c r="AU208" s="17" t="s">
        <v>82</v>
      </c>
    </row>
    <row r="209" spans="1:51" s="13" customFormat="1" ht="12">
      <c r="A209" s="13"/>
      <c r="B209" s="236"/>
      <c r="C209" s="237"/>
      <c r="D209" s="232" t="s">
        <v>166</v>
      </c>
      <c r="E209" s="238" t="s">
        <v>19</v>
      </c>
      <c r="F209" s="239" t="s">
        <v>2251</v>
      </c>
      <c r="G209" s="237"/>
      <c r="H209" s="240">
        <v>40</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166</v>
      </c>
      <c r="AU209" s="246" t="s">
        <v>82</v>
      </c>
      <c r="AV209" s="13" t="s">
        <v>85</v>
      </c>
      <c r="AW209" s="13" t="s">
        <v>34</v>
      </c>
      <c r="AX209" s="13" t="s">
        <v>82</v>
      </c>
      <c r="AY209" s="246" t="s">
        <v>158</v>
      </c>
    </row>
    <row r="210" spans="1:51" s="13" customFormat="1" ht="12">
      <c r="A210" s="13"/>
      <c r="B210" s="236"/>
      <c r="C210" s="237"/>
      <c r="D210" s="232" t="s">
        <v>166</v>
      </c>
      <c r="E210" s="237"/>
      <c r="F210" s="239" t="s">
        <v>1383</v>
      </c>
      <c r="G210" s="237"/>
      <c r="H210" s="240">
        <v>46</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166</v>
      </c>
      <c r="AU210" s="246" t="s">
        <v>82</v>
      </c>
      <c r="AV210" s="13" t="s">
        <v>85</v>
      </c>
      <c r="AW210" s="13" t="s">
        <v>4</v>
      </c>
      <c r="AX210" s="13" t="s">
        <v>82</v>
      </c>
      <c r="AY210" s="246" t="s">
        <v>158</v>
      </c>
    </row>
    <row r="211" spans="1:65" s="2" customFormat="1" ht="16.5" customHeight="1">
      <c r="A211" s="38"/>
      <c r="B211" s="39"/>
      <c r="C211" s="219" t="s">
        <v>366</v>
      </c>
      <c r="D211" s="219" t="s">
        <v>159</v>
      </c>
      <c r="E211" s="220" t="s">
        <v>373</v>
      </c>
      <c r="F211" s="221" t="s">
        <v>374</v>
      </c>
      <c r="G211" s="222" t="s">
        <v>202</v>
      </c>
      <c r="H211" s="223">
        <v>10</v>
      </c>
      <c r="I211" s="224"/>
      <c r="J211" s="225">
        <f>ROUND(I211*H211,2)</f>
        <v>0</v>
      </c>
      <c r="K211" s="221" t="s">
        <v>213</v>
      </c>
      <c r="L211" s="44"/>
      <c r="M211" s="226" t="s">
        <v>19</v>
      </c>
      <c r="N211" s="227" t="s">
        <v>45</v>
      </c>
      <c r="O211" s="84"/>
      <c r="P211" s="228">
        <f>O211*H211</f>
        <v>0</v>
      </c>
      <c r="Q211" s="228">
        <v>0</v>
      </c>
      <c r="R211" s="228">
        <f>Q211*H211</f>
        <v>0</v>
      </c>
      <c r="S211" s="228">
        <v>0</v>
      </c>
      <c r="T211" s="229">
        <f>S211*H211</f>
        <v>0</v>
      </c>
      <c r="U211" s="38"/>
      <c r="V211" s="38"/>
      <c r="W211" s="38"/>
      <c r="X211" s="38"/>
      <c r="Y211" s="38"/>
      <c r="Z211" s="38"/>
      <c r="AA211" s="38"/>
      <c r="AB211" s="38"/>
      <c r="AC211" s="38"/>
      <c r="AD211" s="38"/>
      <c r="AE211" s="38"/>
      <c r="AR211" s="230" t="s">
        <v>236</v>
      </c>
      <c r="AT211" s="230" t="s">
        <v>159</v>
      </c>
      <c r="AU211" s="230" t="s">
        <v>82</v>
      </c>
      <c r="AY211" s="17" t="s">
        <v>158</v>
      </c>
      <c r="BE211" s="231">
        <f>IF(N211="základní",J211,0)</f>
        <v>0</v>
      </c>
      <c r="BF211" s="231">
        <f>IF(N211="snížená",J211,0)</f>
        <v>0</v>
      </c>
      <c r="BG211" s="231">
        <f>IF(N211="zákl. přenesená",J211,0)</f>
        <v>0</v>
      </c>
      <c r="BH211" s="231">
        <f>IF(N211="sníž. přenesená",J211,0)</f>
        <v>0</v>
      </c>
      <c r="BI211" s="231">
        <f>IF(N211="nulová",J211,0)</f>
        <v>0</v>
      </c>
      <c r="BJ211" s="17" t="s">
        <v>82</v>
      </c>
      <c r="BK211" s="231">
        <f>ROUND(I211*H211,2)</f>
        <v>0</v>
      </c>
      <c r="BL211" s="17" t="s">
        <v>236</v>
      </c>
      <c r="BM211" s="230" t="s">
        <v>375</v>
      </c>
    </row>
    <row r="212" spans="1:47" s="2" customFormat="1" ht="12">
      <c r="A212" s="38"/>
      <c r="B212" s="39"/>
      <c r="C212" s="40"/>
      <c r="D212" s="232" t="s">
        <v>165</v>
      </c>
      <c r="E212" s="40"/>
      <c r="F212" s="233" t="s">
        <v>376</v>
      </c>
      <c r="G212" s="40"/>
      <c r="H212" s="40"/>
      <c r="I212" s="136"/>
      <c r="J212" s="40"/>
      <c r="K212" s="40"/>
      <c r="L212" s="44"/>
      <c r="M212" s="234"/>
      <c r="N212" s="235"/>
      <c r="O212" s="84"/>
      <c r="P212" s="84"/>
      <c r="Q212" s="84"/>
      <c r="R212" s="84"/>
      <c r="S212" s="84"/>
      <c r="T212" s="85"/>
      <c r="U212" s="38"/>
      <c r="V212" s="38"/>
      <c r="W212" s="38"/>
      <c r="X212" s="38"/>
      <c r="Y212" s="38"/>
      <c r="Z212" s="38"/>
      <c r="AA212" s="38"/>
      <c r="AB212" s="38"/>
      <c r="AC212" s="38"/>
      <c r="AD212" s="38"/>
      <c r="AE212" s="38"/>
      <c r="AT212" s="17" t="s">
        <v>165</v>
      </c>
      <c r="AU212" s="17" t="s">
        <v>82</v>
      </c>
    </row>
    <row r="213" spans="1:51" s="13" customFormat="1" ht="12">
      <c r="A213" s="13"/>
      <c r="B213" s="236"/>
      <c r="C213" s="237"/>
      <c r="D213" s="232" t="s">
        <v>166</v>
      </c>
      <c r="E213" s="238" t="s">
        <v>19</v>
      </c>
      <c r="F213" s="239" t="s">
        <v>2252</v>
      </c>
      <c r="G213" s="237"/>
      <c r="H213" s="240">
        <v>10</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166</v>
      </c>
      <c r="AU213" s="246" t="s">
        <v>82</v>
      </c>
      <c r="AV213" s="13" t="s">
        <v>85</v>
      </c>
      <c r="AW213" s="13" t="s">
        <v>34</v>
      </c>
      <c r="AX213" s="13" t="s">
        <v>82</v>
      </c>
      <c r="AY213" s="246" t="s">
        <v>158</v>
      </c>
    </row>
    <row r="214" spans="1:65" s="2" customFormat="1" ht="21.75" customHeight="1">
      <c r="A214" s="38"/>
      <c r="B214" s="39"/>
      <c r="C214" s="259" t="s">
        <v>372</v>
      </c>
      <c r="D214" s="259" t="s">
        <v>199</v>
      </c>
      <c r="E214" s="260" t="s">
        <v>383</v>
      </c>
      <c r="F214" s="261" t="s">
        <v>384</v>
      </c>
      <c r="G214" s="262" t="s">
        <v>202</v>
      </c>
      <c r="H214" s="263">
        <v>4</v>
      </c>
      <c r="I214" s="264"/>
      <c r="J214" s="265">
        <f>ROUND(I214*H214,2)</f>
        <v>0</v>
      </c>
      <c r="K214" s="261" t="s">
        <v>19</v>
      </c>
      <c r="L214" s="266"/>
      <c r="M214" s="267" t="s">
        <v>19</v>
      </c>
      <c r="N214" s="268" t="s">
        <v>45</v>
      </c>
      <c r="O214" s="84"/>
      <c r="P214" s="228">
        <f>O214*H214</f>
        <v>0</v>
      </c>
      <c r="Q214" s="228">
        <v>0</v>
      </c>
      <c r="R214" s="228">
        <f>Q214*H214</f>
        <v>0</v>
      </c>
      <c r="S214" s="228">
        <v>0</v>
      </c>
      <c r="T214" s="229">
        <f>S214*H214</f>
        <v>0</v>
      </c>
      <c r="U214" s="38"/>
      <c r="V214" s="38"/>
      <c r="W214" s="38"/>
      <c r="X214" s="38"/>
      <c r="Y214" s="38"/>
      <c r="Z214" s="38"/>
      <c r="AA214" s="38"/>
      <c r="AB214" s="38"/>
      <c r="AC214" s="38"/>
      <c r="AD214" s="38"/>
      <c r="AE214" s="38"/>
      <c r="AR214" s="230" t="s">
        <v>241</v>
      </c>
      <c r="AT214" s="230" t="s">
        <v>199</v>
      </c>
      <c r="AU214" s="230" t="s">
        <v>82</v>
      </c>
      <c r="AY214" s="17" t="s">
        <v>158</v>
      </c>
      <c r="BE214" s="231">
        <f>IF(N214="základní",J214,0)</f>
        <v>0</v>
      </c>
      <c r="BF214" s="231">
        <f>IF(N214="snížená",J214,0)</f>
        <v>0</v>
      </c>
      <c r="BG214" s="231">
        <f>IF(N214="zákl. přenesená",J214,0)</f>
        <v>0</v>
      </c>
      <c r="BH214" s="231">
        <f>IF(N214="sníž. přenesená",J214,0)</f>
        <v>0</v>
      </c>
      <c r="BI214" s="231">
        <f>IF(N214="nulová",J214,0)</f>
        <v>0</v>
      </c>
      <c r="BJ214" s="17" t="s">
        <v>82</v>
      </c>
      <c r="BK214" s="231">
        <f>ROUND(I214*H214,2)</f>
        <v>0</v>
      </c>
      <c r="BL214" s="17" t="s">
        <v>236</v>
      </c>
      <c r="BM214" s="230" t="s">
        <v>385</v>
      </c>
    </row>
    <row r="215" spans="1:47" s="2" customFormat="1" ht="12">
      <c r="A215" s="38"/>
      <c r="B215" s="39"/>
      <c r="C215" s="40"/>
      <c r="D215" s="232" t="s">
        <v>165</v>
      </c>
      <c r="E215" s="40"/>
      <c r="F215" s="233" t="s">
        <v>384</v>
      </c>
      <c r="G215" s="40"/>
      <c r="H215" s="40"/>
      <c r="I215" s="136"/>
      <c r="J215" s="40"/>
      <c r="K215" s="40"/>
      <c r="L215" s="44"/>
      <c r="M215" s="234"/>
      <c r="N215" s="235"/>
      <c r="O215" s="84"/>
      <c r="P215" s="84"/>
      <c r="Q215" s="84"/>
      <c r="R215" s="84"/>
      <c r="S215" s="84"/>
      <c r="T215" s="85"/>
      <c r="U215" s="38"/>
      <c r="V215" s="38"/>
      <c r="W215" s="38"/>
      <c r="X215" s="38"/>
      <c r="Y215" s="38"/>
      <c r="Z215" s="38"/>
      <c r="AA215" s="38"/>
      <c r="AB215" s="38"/>
      <c r="AC215" s="38"/>
      <c r="AD215" s="38"/>
      <c r="AE215" s="38"/>
      <c r="AT215" s="17" t="s">
        <v>165</v>
      </c>
      <c r="AU215" s="17" t="s">
        <v>82</v>
      </c>
    </row>
    <row r="216" spans="1:51" s="13" customFormat="1" ht="12">
      <c r="A216" s="13"/>
      <c r="B216" s="236"/>
      <c r="C216" s="237"/>
      <c r="D216" s="232" t="s">
        <v>166</v>
      </c>
      <c r="E216" s="238" t="s">
        <v>19</v>
      </c>
      <c r="F216" s="239" t="s">
        <v>2253</v>
      </c>
      <c r="G216" s="237"/>
      <c r="H216" s="240">
        <v>4</v>
      </c>
      <c r="I216" s="241"/>
      <c r="J216" s="237"/>
      <c r="K216" s="237"/>
      <c r="L216" s="242"/>
      <c r="M216" s="243"/>
      <c r="N216" s="244"/>
      <c r="O216" s="244"/>
      <c r="P216" s="244"/>
      <c r="Q216" s="244"/>
      <c r="R216" s="244"/>
      <c r="S216" s="244"/>
      <c r="T216" s="245"/>
      <c r="U216" s="13"/>
      <c r="V216" s="13"/>
      <c r="W216" s="13"/>
      <c r="X216" s="13"/>
      <c r="Y216" s="13"/>
      <c r="Z216" s="13"/>
      <c r="AA216" s="13"/>
      <c r="AB216" s="13"/>
      <c r="AC216" s="13"/>
      <c r="AD216" s="13"/>
      <c r="AE216" s="13"/>
      <c r="AT216" s="246" t="s">
        <v>166</v>
      </c>
      <c r="AU216" s="246" t="s">
        <v>82</v>
      </c>
      <c r="AV216" s="13" t="s">
        <v>85</v>
      </c>
      <c r="AW216" s="13" t="s">
        <v>34</v>
      </c>
      <c r="AX216" s="13" t="s">
        <v>82</v>
      </c>
      <c r="AY216" s="246" t="s">
        <v>158</v>
      </c>
    </row>
    <row r="217" spans="1:65" s="2" customFormat="1" ht="21.75" customHeight="1">
      <c r="A217" s="38"/>
      <c r="B217" s="39"/>
      <c r="C217" s="259" t="s">
        <v>377</v>
      </c>
      <c r="D217" s="259" t="s">
        <v>199</v>
      </c>
      <c r="E217" s="260" t="s">
        <v>388</v>
      </c>
      <c r="F217" s="261" t="s">
        <v>389</v>
      </c>
      <c r="G217" s="262" t="s">
        <v>202</v>
      </c>
      <c r="H217" s="263">
        <v>6</v>
      </c>
      <c r="I217" s="264"/>
      <c r="J217" s="265">
        <f>ROUND(I217*H217,2)</f>
        <v>0</v>
      </c>
      <c r="K217" s="261" t="s">
        <v>19</v>
      </c>
      <c r="L217" s="266"/>
      <c r="M217" s="267" t="s">
        <v>19</v>
      </c>
      <c r="N217" s="268" t="s">
        <v>45</v>
      </c>
      <c r="O217" s="84"/>
      <c r="P217" s="228">
        <f>O217*H217</f>
        <v>0</v>
      </c>
      <c r="Q217" s="228">
        <v>0</v>
      </c>
      <c r="R217" s="228">
        <f>Q217*H217</f>
        <v>0</v>
      </c>
      <c r="S217" s="228">
        <v>0</v>
      </c>
      <c r="T217" s="229">
        <f>S217*H217</f>
        <v>0</v>
      </c>
      <c r="U217" s="38"/>
      <c r="V217" s="38"/>
      <c r="W217" s="38"/>
      <c r="X217" s="38"/>
      <c r="Y217" s="38"/>
      <c r="Z217" s="38"/>
      <c r="AA217" s="38"/>
      <c r="AB217" s="38"/>
      <c r="AC217" s="38"/>
      <c r="AD217" s="38"/>
      <c r="AE217" s="38"/>
      <c r="AR217" s="230" t="s">
        <v>241</v>
      </c>
      <c r="AT217" s="230" t="s">
        <v>199</v>
      </c>
      <c r="AU217" s="230" t="s">
        <v>82</v>
      </c>
      <c r="AY217" s="17" t="s">
        <v>158</v>
      </c>
      <c r="BE217" s="231">
        <f>IF(N217="základní",J217,0)</f>
        <v>0</v>
      </c>
      <c r="BF217" s="231">
        <f>IF(N217="snížená",J217,0)</f>
        <v>0</v>
      </c>
      <c r="BG217" s="231">
        <f>IF(N217="zákl. přenesená",J217,0)</f>
        <v>0</v>
      </c>
      <c r="BH217" s="231">
        <f>IF(N217="sníž. přenesená",J217,0)</f>
        <v>0</v>
      </c>
      <c r="BI217" s="231">
        <f>IF(N217="nulová",J217,0)</f>
        <v>0</v>
      </c>
      <c r="BJ217" s="17" t="s">
        <v>82</v>
      </c>
      <c r="BK217" s="231">
        <f>ROUND(I217*H217,2)</f>
        <v>0</v>
      </c>
      <c r="BL217" s="17" t="s">
        <v>236</v>
      </c>
      <c r="BM217" s="230" t="s">
        <v>390</v>
      </c>
    </row>
    <row r="218" spans="1:47" s="2" customFormat="1" ht="12">
      <c r="A218" s="38"/>
      <c r="B218" s="39"/>
      <c r="C218" s="40"/>
      <c r="D218" s="232" t="s">
        <v>165</v>
      </c>
      <c r="E218" s="40"/>
      <c r="F218" s="233" t="s">
        <v>389</v>
      </c>
      <c r="G218" s="40"/>
      <c r="H218" s="40"/>
      <c r="I218" s="136"/>
      <c r="J218" s="40"/>
      <c r="K218" s="40"/>
      <c r="L218" s="44"/>
      <c r="M218" s="234"/>
      <c r="N218" s="235"/>
      <c r="O218" s="84"/>
      <c r="P218" s="84"/>
      <c r="Q218" s="84"/>
      <c r="R218" s="84"/>
      <c r="S218" s="84"/>
      <c r="T218" s="85"/>
      <c r="U218" s="38"/>
      <c r="V218" s="38"/>
      <c r="W218" s="38"/>
      <c r="X218" s="38"/>
      <c r="Y218" s="38"/>
      <c r="Z218" s="38"/>
      <c r="AA218" s="38"/>
      <c r="AB218" s="38"/>
      <c r="AC218" s="38"/>
      <c r="AD218" s="38"/>
      <c r="AE218" s="38"/>
      <c r="AT218" s="17" t="s">
        <v>165</v>
      </c>
      <c r="AU218" s="17" t="s">
        <v>82</v>
      </c>
    </row>
    <row r="219" spans="1:51" s="13" customFormat="1" ht="12">
      <c r="A219" s="13"/>
      <c r="B219" s="236"/>
      <c r="C219" s="237"/>
      <c r="D219" s="232" t="s">
        <v>166</v>
      </c>
      <c r="E219" s="238" t="s">
        <v>19</v>
      </c>
      <c r="F219" s="239" t="s">
        <v>2254</v>
      </c>
      <c r="G219" s="237"/>
      <c r="H219" s="240">
        <v>6</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166</v>
      </c>
      <c r="AU219" s="246" t="s">
        <v>82</v>
      </c>
      <c r="AV219" s="13" t="s">
        <v>85</v>
      </c>
      <c r="AW219" s="13" t="s">
        <v>34</v>
      </c>
      <c r="AX219" s="13" t="s">
        <v>82</v>
      </c>
      <c r="AY219" s="246" t="s">
        <v>158</v>
      </c>
    </row>
    <row r="220" spans="1:65" s="2" customFormat="1" ht="33" customHeight="1">
      <c r="A220" s="38"/>
      <c r="B220" s="39"/>
      <c r="C220" s="259" t="s">
        <v>382</v>
      </c>
      <c r="D220" s="259" t="s">
        <v>199</v>
      </c>
      <c r="E220" s="260" t="s">
        <v>393</v>
      </c>
      <c r="F220" s="261" t="s">
        <v>394</v>
      </c>
      <c r="G220" s="262" t="s">
        <v>202</v>
      </c>
      <c r="H220" s="263">
        <v>10</v>
      </c>
      <c r="I220" s="264"/>
      <c r="J220" s="265">
        <f>ROUND(I220*H220,2)</f>
        <v>0</v>
      </c>
      <c r="K220" s="261" t="s">
        <v>19</v>
      </c>
      <c r="L220" s="266"/>
      <c r="M220" s="267" t="s">
        <v>19</v>
      </c>
      <c r="N220" s="268" t="s">
        <v>45</v>
      </c>
      <c r="O220" s="84"/>
      <c r="P220" s="228">
        <f>O220*H220</f>
        <v>0</v>
      </c>
      <c r="Q220" s="228">
        <v>0</v>
      </c>
      <c r="R220" s="228">
        <f>Q220*H220</f>
        <v>0</v>
      </c>
      <c r="S220" s="228">
        <v>0</v>
      </c>
      <c r="T220" s="229">
        <f>S220*H220</f>
        <v>0</v>
      </c>
      <c r="U220" s="38"/>
      <c r="V220" s="38"/>
      <c r="W220" s="38"/>
      <c r="X220" s="38"/>
      <c r="Y220" s="38"/>
      <c r="Z220" s="38"/>
      <c r="AA220" s="38"/>
      <c r="AB220" s="38"/>
      <c r="AC220" s="38"/>
      <c r="AD220" s="38"/>
      <c r="AE220" s="38"/>
      <c r="AR220" s="230" t="s">
        <v>241</v>
      </c>
      <c r="AT220" s="230" t="s">
        <v>199</v>
      </c>
      <c r="AU220" s="230" t="s">
        <v>82</v>
      </c>
      <c r="AY220" s="17" t="s">
        <v>158</v>
      </c>
      <c r="BE220" s="231">
        <f>IF(N220="základní",J220,0)</f>
        <v>0</v>
      </c>
      <c r="BF220" s="231">
        <f>IF(N220="snížená",J220,0)</f>
        <v>0</v>
      </c>
      <c r="BG220" s="231">
        <f>IF(N220="zákl. přenesená",J220,0)</f>
        <v>0</v>
      </c>
      <c r="BH220" s="231">
        <f>IF(N220="sníž. přenesená",J220,0)</f>
        <v>0</v>
      </c>
      <c r="BI220" s="231">
        <f>IF(N220="nulová",J220,0)</f>
        <v>0</v>
      </c>
      <c r="BJ220" s="17" t="s">
        <v>82</v>
      </c>
      <c r="BK220" s="231">
        <f>ROUND(I220*H220,2)</f>
        <v>0</v>
      </c>
      <c r="BL220" s="17" t="s">
        <v>236</v>
      </c>
      <c r="BM220" s="230" t="s">
        <v>395</v>
      </c>
    </row>
    <row r="221" spans="1:47" s="2" customFormat="1" ht="12">
      <c r="A221" s="38"/>
      <c r="B221" s="39"/>
      <c r="C221" s="40"/>
      <c r="D221" s="232" t="s">
        <v>165</v>
      </c>
      <c r="E221" s="40"/>
      <c r="F221" s="233" t="s">
        <v>394</v>
      </c>
      <c r="G221" s="40"/>
      <c r="H221" s="40"/>
      <c r="I221" s="136"/>
      <c r="J221" s="40"/>
      <c r="K221" s="40"/>
      <c r="L221" s="44"/>
      <c r="M221" s="234"/>
      <c r="N221" s="235"/>
      <c r="O221" s="84"/>
      <c r="P221" s="84"/>
      <c r="Q221" s="84"/>
      <c r="R221" s="84"/>
      <c r="S221" s="84"/>
      <c r="T221" s="85"/>
      <c r="U221" s="38"/>
      <c r="V221" s="38"/>
      <c r="W221" s="38"/>
      <c r="X221" s="38"/>
      <c r="Y221" s="38"/>
      <c r="Z221" s="38"/>
      <c r="AA221" s="38"/>
      <c r="AB221" s="38"/>
      <c r="AC221" s="38"/>
      <c r="AD221" s="38"/>
      <c r="AE221" s="38"/>
      <c r="AT221" s="17" t="s">
        <v>165</v>
      </c>
      <c r="AU221" s="17" t="s">
        <v>82</v>
      </c>
    </row>
    <row r="222" spans="1:51" s="13" customFormat="1" ht="12">
      <c r="A222" s="13"/>
      <c r="B222" s="236"/>
      <c r="C222" s="237"/>
      <c r="D222" s="232" t="s">
        <v>166</v>
      </c>
      <c r="E222" s="238" t="s">
        <v>19</v>
      </c>
      <c r="F222" s="239" t="s">
        <v>2255</v>
      </c>
      <c r="G222" s="237"/>
      <c r="H222" s="240">
        <v>10</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166</v>
      </c>
      <c r="AU222" s="246" t="s">
        <v>82</v>
      </c>
      <c r="AV222" s="13" t="s">
        <v>85</v>
      </c>
      <c r="AW222" s="13" t="s">
        <v>34</v>
      </c>
      <c r="AX222" s="13" t="s">
        <v>82</v>
      </c>
      <c r="AY222" s="246" t="s">
        <v>158</v>
      </c>
    </row>
    <row r="223" spans="1:65" s="2" customFormat="1" ht="21.75" customHeight="1">
      <c r="A223" s="38"/>
      <c r="B223" s="39"/>
      <c r="C223" s="219" t="s">
        <v>387</v>
      </c>
      <c r="D223" s="219" t="s">
        <v>159</v>
      </c>
      <c r="E223" s="220" t="s">
        <v>398</v>
      </c>
      <c r="F223" s="221" t="s">
        <v>399</v>
      </c>
      <c r="G223" s="222" t="s">
        <v>202</v>
      </c>
      <c r="H223" s="223">
        <v>10</v>
      </c>
      <c r="I223" s="224"/>
      <c r="J223" s="225">
        <f>ROUND(I223*H223,2)</f>
        <v>0</v>
      </c>
      <c r="K223" s="221" t="s">
        <v>19</v>
      </c>
      <c r="L223" s="44"/>
      <c r="M223" s="226" t="s">
        <v>19</v>
      </c>
      <c r="N223" s="227" t="s">
        <v>45</v>
      </c>
      <c r="O223" s="84"/>
      <c r="P223" s="228">
        <f>O223*H223</f>
        <v>0</v>
      </c>
      <c r="Q223" s="228">
        <v>0</v>
      </c>
      <c r="R223" s="228">
        <f>Q223*H223</f>
        <v>0</v>
      </c>
      <c r="S223" s="228">
        <v>0</v>
      </c>
      <c r="T223" s="229">
        <f>S223*H223</f>
        <v>0</v>
      </c>
      <c r="U223" s="38"/>
      <c r="V223" s="38"/>
      <c r="W223" s="38"/>
      <c r="X223" s="38"/>
      <c r="Y223" s="38"/>
      <c r="Z223" s="38"/>
      <c r="AA223" s="38"/>
      <c r="AB223" s="38"/>
      <c r="AC223" s="38"/>
      <c r="AD223" s="38"/>
      <c r="AE223" s="38"/>
      <c r="AR223" s="230" t="s">
        <v>236</v>
      </c>
      <c r="AT223" s="230" t="s">
        <v>159</v>
      </c>
      <c r="AU223" s="230" t="s">
        <v>82</v>
      </c>
      <c r="AY223" s="17" t="s">
        <v>158</v>
      </c>
      <c r="BE223" s="231">
        <f>IF(N223="základní",J223,0)</f>
        <v>0</v>
      </c>
      <c r="BF223" s="231">
        <f>IF(N223="snížená",J223,0)</f>
        <v>0</v>
      </c>
      <c r="BG223" s="231">
        <f>IF(N223="zákl. přenesená",J223,0)</f>
        <v>0</v>
      </c>
      <c r="BH223" s="231">
        <f>IF(N223="sníž. přenesená",J223,0)</f>
        <v>0</v>
      </c>
      <c r="BI223" s="231">
        <f>IF(N223="nulová",J223,0)</f>
        <v>0</v>
      </c>
      <c r="BJ223" s="17" t="s">
        <v>82</v>
      </c>
      <c r="BK223" s="231">
        <f>ROUND(I223*H223,2)</f>
        <v>0</v>
      </c>
      <c r="BL223" s="17" t="s">
        <v>236</v>
      </c>
      <c r="BM223" s="230" t="s">
        <v>400</v>
      </c>
    </row>
    <row r="224" spans="1:47" s="2" customFormat="1" ht="12">
      <c r="A224" s="38"/>
      <c r="B224" s="39"/>
      <c r="C224" s="40"/>
      <c r="D224" s="232" t="s">
        <v>165</v>
      </c>
      <c r="E224" s="40"/>
      <c r="F224" s="233" t="s">
        <v>401</v>
      </c>
      <c r="G224" s="40"/>
      <c r="H224" s="40"/>
      <c r="I224" s="136"/>
      <c r="J224" s="40"/>
      <c r="K224" s="40"/>
      <c r="L224" s="44"/>
      <c r="M224" s="234"/>
      <c r="N224" s="235"/>
      <c r="O224" s="84"/>
      <c r="P224" s="84"/>
      <c r="Q224" s="84"/>
      <c r="R224" s="84"/>
      <c r="S224" s="84"/>
      <c r="T224" s="85"/>
      <c r="U224" s="38"/>
      <c r="V224" s="38"/>
      <c r="W224" s="38"/>
      <c r="X224" s="38"/>
      <c r="Y224" s="38"/>
      <c r="Z224" s="38"/>
      <c r="AA224" s="38"/>
      <c r="AB224" s="38"/>
      <c r="AC224" s="38"/>
      <c r="AD224" s="38"/>
      <c r="AE224" s="38"/>
      <c r="AT224" s="17" t="s">
        <v>165</v>
      </c>
      <c r="AU224" s="17" t="s">
        <v>82</v>
      </c>
    </row>
    <row r="225" spans="1:51" s="13" customFormat="1" ht="12">
      <c r="A225" s="13"/>
      <c r="B225" s="236"/>
      <c r="C225" s="237"/>
      <c r="D225" s="232" t="s">
        <v>166</v>
      </c>
      <c r="E225" s="238" t="s">
        <v>19</v>
      </c>
      <c r="F225" s="239" t="s">
        <v>2255</v>
      </c>
      <c r="G225" s="237"/>
      <c r="H225" s="240">
        <v>10</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166</v>
      </c>
      <c r="AU225" s="246" t="s">
        <v>82</v>
      </c>
      <c r="AV225" s="13" t="s">
        <v>85</v>
      </c>
      <c r="AW225" s="13" t="s">
        <v>34</v>
      </c>
      <c r="AX225" s="13" t="s">
        <v>82</v>
      </c>
      <c r="AY225" s="246" t="s">
        <v>158</v>
      </c>
    </row>
    <row r="226" spans="1:65" s="2" customFormat="1" ht="16.5" customHeight="1">
      <c r="A226" s="38"/>
      <c r="B226" s="39"/>
      <c r="C226" s="219" t="s">
        <v>392</v>
      </c>
      <c r="D226" s="219" t="s">
        <v>159</v>
      </c>
      <c r="E226" s="220" t="s">
        <v>404</v>
      </c>
      <c r="F226" s="221" t="s">
        <v>405</v>
      </c>
      <c r="G226" s="222" t="s">
        <v>202</v>
      </c>
      <c r="H226" s="223">
        <v>1</v>
      </c>
      <c r="I226" s="224"/>
      <c r="J226" s="225">
        <f>ROUND(I226*H226,2)</f>
        <v>0</v>
      </c>
      <c r="K226" s="221" t="s">
        <v>19</v>
      </c>
      <c r="L226" s="44"/>
      <c r="M226" s="226" t="s">
        <v>19</v>
      </c>
      <c r="N226" s="227" t="s">
        <v>45</v>
      </c>
      <c r="O226" s="84"/>
      <c r="P226" s="228">
        <f>O226*H226</f>
        <v>0</v>
      </c>
      <c r="Q226" s="228">
        <v>0</v>
      </c>
      <c r="R226" s="228">
        <f>Q226*H226</f>
        <v>0</v>
      </c>
      <c r="S226" s="228">
        <v>0</v>
      </c>
      <c r="T226" s="229">
        <f>S226*H226</f>
        <v>0</v>
      </c>
      <c r="U226" s="38"/>
      <c r="V226" s="38"/>
      <c r="W226" s="38"/>
      <c r="X226" s="38"/>
      <c r="Y226" s="38"/>
      <c r="Z226" s="38"/>
      <c r="AA226" s="38"/>
      <c r="AB226" s="38"/>
      <c r="AC226" s="38"/>
      <c r="AD226" s="38"/>
      <c r="AE226" s="38"/>
      <c r="AR226" s="230" t="s">
        <v>236</v>
      </c>
      <c r="AT226" s="230" t="s">
        <v>159</v>
      </c>
      <c r="AU226" s="230" t="s">
        <v>82</v>
      </c>
      <c r="AY226" s="17" t="s">
        <v>158</v>
      </c>
      <c r="BE226" s="231">
        <f>IF(N226="základní",J226,0)</f>
        <v>0</v>
      </c>
      <c r="BF226" s="231">
        <f>IF(N226="snížená",J226,0)</f>
        <v>0</v>
      </c>
      <c r="BG226" s="231">
        <f>IF(N226="zákl. přenesená",J226,0)</f>
        <v>0</v>
      </c>
      <c r="BH226" s="231">
        <f>IF(N226="sníž. přenesená",J226,0)</f>
        <v>0</v>
      </c>
      <c r="BI226" s="231">
        <f>IF(N226="nulová",J226,0)</f>
        <v>0</v>
      </c>
      <c r="BJ226" s="17" t="s">
        <v>82</v>
      </c>
      <c r="BK226" s="231">
        <f>ROUND(I226*H226,2)</f>
        <v>0</v>
      </c>
      <c r="BL226" s="17" t="s">
        <v>236</v>
      </c>
      <c r="BM226" s="230" t="s">
        <v>406</v>
      </c>
    </row>
    <row r="227" spans="1:47" s="2" customFormat="1" ht="12">
      <c r="A227" s="38"/>
      <c r="B227" s="39"/>
      <c r="C227" s="40"/>
      <c r="D227" s="232" t="s">
        <v>165</v>
      </c>
      <c r="E227" s="40"/>
      <c r="F227" s="233" t="s">
        <v>405</v>
      </c>
      <c r="G227" s="40"/>
      <c r="H227" s="40"/>
      <c r="I227" s="136"/>
      <c r="J227" s="40"/>
      <c r="K227" s="40"/>
      <c r="L227" s="44"/>
      <c r="M227" s="234"/>
      <c r="N227" s="235"/>
      <c r="O227" s="84"/>
      <c r="P227" s="84"/>
      <c r="Q227" s="84"/>
      <c r="R227" s="84"/>
      <c r="S227" s="84"/>
      <c r="T227" s="85"/>
      <c r="U227" s="38"/>
      <c r="V227" s="38"/>
      <c r="W227" s="38"/>
      <c r="X227" s="38"/>
      <c r="Y227" s="38"/>
      <c r="Z227" s="38"/>
      <c r="AA227" s="38"/>
      <c r="AB227" s="38"/>
      <c r="AC227" s="38"/>
      <c r="AD227" s="38"/>
      <c r="AE227" s="38"/>
      <c r="AT227" s="17" t="s">
        <v>165</v>
      </c>
      <c r="AU227" s="17" t="s">
        <v>82</v>
      </c>
    </row>
    <row r="228" spans="1:51" s="13" customFormat="1" ht="12">
      <c r="A228" s="13"/>
      <c r="B228" s="236"/>
      <c r="C228" s="237"/>
      <c r="D228" s="232" t="s">
        <v>166</v>
      </c>
      <c r="E228" s="238" t="s">
        <v>19</v>
      </c>
      <c r="F228" s="239" t="s">
        <v>2256</v>
      </c>
      <c r="G228" s="237"/>
      <c r="H228" s="240">
        <v>1</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166</v>
      </c>
      <c r="AU228" s="246" t="s">
        <v>82</v>
      </c>
      <c r="AV228" s="13" t="s">
        <v>85</v>
      </c>
      <c r="AW228" s="13" t="s">
        <v>34</v>
      </c>
      <c r="AX228" s="13" t="s">
        <v>82</v>
      </c>
      <c r="AY228" s="246" t="s">
        <v>158</v>
      </c>
    </row>
    <row r="229" spans="1:63" s="12" customFormat="1" ht="25.9" customHeight="1">
      <c r="A229" s="12"/>
      <c r="B229" s="205"/>
      <c r="C229" s="206"/>
      <c r="D229" s="207" t="s">
        <v>73</v>
      </c>
      <c r="E229" s="208" t="s">
        <v>408</v>
      </c>
      <c r="F229" s="208" t="s">
        <v>409</v>
      </c>
      <c r="G229" s="206"/>
      <c r="H229" s="206"/>
      <c r="I229" s="209"/>
      <c r="J229" s="210">
        <f>BK229</f>
        <v>0</v>
      </c>
      <c r="K229" s="206"/>
      <c r="L229" s="211"/>
      <c r="M229" s="212"/>
      <c r="N229" s="213"/>
      <c r="O229" s="213"/>
      <c r="P229" s="214">
        <f>P230+SUM(P231:P530)+P589+P593</f>
        <v>0</v>
      </c>
      <c r="Q229" s="213"/>
      <c r="R229" s="214">
        <f>R230+SUM(R231:R530)+R589+R593</f>
        <v>82.475606</v>
      </c>
      <c r="S229" s="213"/>
      <c r="T229" s="215">
        <f>T230+SUM(T231:T530)+T589+T593</f>
        <v>23.2</v>
      </c>
      <c r="U229" s="12"/>
      <c r="V229" s="12"/>
      <c r="W229" s="12"/>
      <c r="X229" s="12"/>
      <c r="Y229" s="12"/>
      <c r="Z229" s="12"/>
      <c r="AA229" s="12"/>
      <c r="AB229" s="12"/>
      <c r="AC229" s="12"/>
      <c r="AD229" s="12"/>
      <c r="AE229" s="12"/>
      <c r="AR229" s="216" t="s">
        <v>176</v>
      </c>
      <c r="AT229" s="217" t="s">
        <v>73</v>
      </c>
      <c r="AU229" s="217" t="s">
        <v>74</v>
      </c>
      <c r="AY229" s="216" t="s">
        <v>158</v>
      </c>
      <c r="BK229" s="218">
        <f>BK230+SUM(BK231:BK530)+BK589+BK593</f>
        <v>0</v>
      </c>
    </row>
    <row r="230" spans="1:65" s="2" customFormat="1" ht="55.5" customHeight="1">
      <c r="A230" s="38"/>
      <c r="B230" s="39"/>
      <c r="C230" s="219" t="s">
        <v>397</v>
      </c>
      <c r="D230" s="219" t="s">
        <v>159</v>
      </c>
      <c r="E230" s="220" t="s">
        <v>1301</v>
      </c>
      <c r="F230" s="221" t="s">
        <v>1302</v>
      </c>
      <c r="G230" s="222" t="s">
        <v>1303</v>
      </c>
      <c r="H230" s="223">
        <v>8</v>
      </c>
      <c r="I230" s="224"/>
      <c r="J230" s="225">
        <f>ROUND(I230*H230,2)</f>
        <v>0</v>
      </c>
      <c r="K230" s="221" t="s">
        <v>19</v>
      </c>
      <c r="L230" s="44"/>
      <c r="M230" s="226" t="s">
        <v>19</v>
      </c>
      <c r="N230" s="227" t="s">
        <v>45</v>
      </c>
      <c r="O230" s="84"/>
      <c r="P230" s="228">
        <f>O230*H230</f>
        <v>0</v>
      </c>
      <c r="Q230" s="228">
        <v>0</v>
      </c>
      <c r="R230" s="228">
        <f>Q230*H230</f>
        <v>0</v>
      </c>
      <c r="S230" s="228">
        <v>0</v>
      </c>
      <c r="T230" s="229">
        <f>S230*H230</f>
        <v>0</v>
      </c>
      <c r="U230" s="38"/>
      <c r="V230" s="38"/>
      <c r="W230" s="38"/>
      <c r="X230" s="38"/>
      <c r="Y230" s="38"/>
      <c r="Z230" s="38"/>
      <c r="AA230" s="38"/>
      <c r="AB230" s="38"/>
      <c r="AC230" s="38"/>
      <c r="AD230" s="38"/>
      <c r="AE230" s="38"/>
      <c r="AR230" s="230" t="s">
        <v>236</v>
      </c>
      <c r="AT230" s="230" t="s">
        <v>159</v>
      </c>
      <c r="AU230" s="230" t="s">
        <v>82</v>
      </c>
      <c r="AY230" s="17" t="s">
        <v>158</v>
      </c>
      <c r="BE230" s="231">
        <f>IF(N230="základní",J230,0)</f>
        <v>0</v>
      </c>
      <c r="BF230" s="231">
        <f>IF(N230="snížená",J230,0)</f>
        <v>0</v>
      </c>
      <c r="BG230" s="231">
        <f>IF(N230="zákl. přenesená",J230,0)</f>
        <v>0</v>
      </c>
      <c r="BH230" s="231">
        <f>IF(N230="sníž. přenesená",J230,0)</f>
        <v>0</v>
      </c>
      <c r="BI230" s="231">
        <f>IF(N230="nulová",J230,0)</f>
        <v>0</v>
      </c>
      <c r="BJ230" s="17" t="s">
        <v>82</v>
      </c>
      <c r="BK230" s="231">
        <f>ROUND(I230*H230,2)</f>
        <v>0</v>
      </c>
      <c r="BL230" s="17" t="s">
        <v>236</v>
      </c>
      <c r="BM230" s="230" t="s">
        <v>1855</v>
      </c>
    </row>
    <row r="231" spans="1:47" s="2" customFormat="1" ht="12">
      <c r="A231" s="38"/>
      <c r="B231" s="39"/>
      <c r="C231" s="40"/>
      <c r="D231" s="232" t="s">
        <v>165</v>
      </c>
      <c r="E231" s="40"/>
      <c r="F231" s="233" t="s">
        <v>1305</v>
      </c>
      <c r="G231" s="40"/>
      <c r="H231" s="40"/>
      <c r="I231" s="136"/>
      <c r="J231" s="40"/>
      <c r="K231" s="40"/>
      <c r="L231" s="44"/>
      <c r="M231" s="234"/>
      <c r="N231" s="235"/>
      <c r="O231" s="84"/>
      <c r="P231" s="84"/>
      <c r="Q231" s="84"/>
      <c r="R231" s="84"/>
      <c r="S231" s="84"/>
      <c r="T231" s="85"/>
      <c r="U231" s="38"/>
      <c r="V231" s="38"/>
      <c r="W231" s="38"/>
      <c r="X231" s="38"/>
      <c r="Y231" s="38"/>
      <c r="Z231" s="38"/>
      <c r="AA231" s="38"/>
      <c r="AB231" s="38"/>
      <c r="AC231" s="38"/>
      <c r="AD231" s="38"/>
      <c r="AE231" s="38"/>
      <c r="AT231" s="17" t="s">
        <v>165</v>
      </c>
      <c r="AU231" s="17" t="s">
        <v>82</v>
      </c>
    </row>
    <row r="232" spans="1:51" s="13" customFormat="1" ht="12">
      <c r="A232" s="13"/>
      <c r="B232" s="236"/>
      <c r="C232" s="237"/>
      <c r="D232" s="232" t="s">
        <v>166</v>
      </c>
      <c r="E232" s="238" t="s">
        <v>19</v>
      </c>
      <c r="F232" s="239" t="s">
        <v>2257</v>
      </c>
      <c r="G232" s="237"/>
      <c r="H232" s="240">
        <v>8</v>
      </c>
      <c r="I232" s="241"/>
      <c r="J232" s="237"/>
      <c r="K232" s="237"/>
      <c r="L232" s="242"/>
      <c r="M232" s="243"/>
      <c r="N232" s="244"/>
      <c r="O232" s="244"/>
      <c r="P232" s="244"/>
      <c r="Q232" s="244"/>
      <c r="R232" s="244"/>
      <c r="S232" s="244"/>
      <c r="T232" s="245"/>
      <c r="U232" s="13"/>
      <c r="V232" s="13"/>
      <c r="W232" s="13"/>
      <c r="X232" s="13"/>
      <c r="Y232" s="13"/>
      <c r="Z232" s="13"/>
      <c r="AA232" s="13"/>
      <c r="AB232" s="13"/>
      <c r="AC232" s="13"/>
      <c r="AD232" s="13"/>
      <c r="AE232" s="13"/>
      <c r="AT232" s="246" t="s">
        <v>166</v>
      </c>
      <c r="AU232" s="246" t="s">
        <v>82</v>
      </c>
      <c r="AV232" s="13" t="s">
        <v>85</v>
      </c>
      <c r="AW232" s="13" t="s">
        <v>34</v>
      </c>
      <c r="AX232" s="13" t="s">
        <v>82</v>
      </c>
      <c r="AY232" s="246" t="s">
        <v>158</v>
      </c>
    </row>
    <row r="233" spans="1:65" s="2" customFormat="1" ht="21.75" customHeight="1">
      <c r="A233" s="38"/>
      <c r="B233" s="39"/>
      <c r="C233" s="219" t="s">
        <v>403</v>
      </c>
      <c r="D233" s="219" t="s">
        <v>159</v>
      </c>
      <c r="E233" s="220" t="s">
        <v>426</v>
      </c>
      <c r="F233" s="221" t="s">
        <v>427</v>
      </c>
      <c r="G233" s="222" t="s">
        <v>162</v>
      </c>
      <c r="H233" s="223">
        <v>62</v>
      </c>
      <c r="I233" s="224"/>
      <c r="J233" s="225">
        <f>ROUND(I233*H233,2)</f>
        <v>0</v>
      </c>
      <c r="K233" s="221" t="s">
        <v>19</v>
      </c>
      <c r="L233" s="44"/>
      <c r="M233" s="226" t="s">
        <v>19</v>
      </c>
      <c r="N233" s="227" t="s">
        <v>45</v>
      </c>
      <c r="O233" s="84"/>
      <c r="P233" s="228">
        <f>O233*H233</f>
        <v>0</v>
      </c>
      <c r="Q233" s="228">
        <v>0</v>
      </c>
      <c r="R233" s="228">
        <f>Q233*H233</f>
        <v>0</v>
      </c>
      <c r="S233" s="228">
        <v>0</v>
      </c>
      <c r="T233" s="229">
        <f>S233*H233</f>
        <v>0</v>
      </c>
      <c r="U233" s="38"/>
      <c r="V233" s="38"/>
      <c r="W233" s="38"/>
      <c r="X233" s="38"/>
      <c r="Y233" s="38"/>
      <c r="Z233" s="38"/>
      <c r="AA233" s="38"/>
      <c r="AB233" s="38"/>
      <c r="AC233" s="38"/>
      <c r="AD233" s="38"/>
      <c r="AE233" s="38"/>
      <c r="AR233" s="230" t="s">
        <v>236</v>
      </c>
      <c r="AT233" s="230" t="s">
        <v>159</v>
      </c>
      <c r="AU233" s="230" t="s">
        <v>82</v>
      </c>
      <c r="AY233" s="17" t="s">
        <v>158</v>
      </c>
      <c r="BE233" s="231">
        <f>IF(N233="základní",J233,0)</f>
        <v>0</v>
      </c>
      <c r="BF233" s="231">
        <f>IF(N233="snížená",J233,0)</f>
        <v>0</v>
      </c>
      <c r="BG233" s="231">
        <f>IF(N233="zákl. přenesená",J233,0)</f>
        <v>0</v>
      </c>
      <c r="BH233" s="231">
        <f>IF(N233="sníž. přenesená",J233,0)</f>
        <v>0</v>
      </c>
      <c r="BI233" s="231">
        <f>IF(N233="nulová",J233,0)</f>
        <v>0</v>
      </c>
      <c r="BJ233" s="17" t="s">
        <v>82</v>
      </c>
      <c r="BK233" s="231">
        <f>ROUND(I233*H233,2)</f>
        <v>0</v>
      </c>
      <c r="BL233" s="17" t="s">
        <v>236</v>
      </c>
      <c r="BM233" s="230" t="s">
        <v>428</v>
      </c>
    </row>
    <row r="234" spans="1:47" s="2" customFormat="1" ht="12">
      <c r="A234" s="38"/>
      <c r="B234" s="39"/>
      <c r="C234" s="40"/>
      <c r="D234" s="232" t="s">
        <v>165</v>
      </c>
      <c r="E234" s="40"/>
      <c r="F234" s="233" t="s">
        <v>427</v>
      </c>
      <c r="G234" s="40"/>
      <c r="H234" s="40"/>
      <c r="I234" s="136"/>
      <c r="J234" s="40"/>
      <c r="K234" s="40"/>
      <c r="L234" s="44"/>
      <c r="M234" s="234"/>
      <c r="N234" s="235"/>
      <c r="O234" s="84"/>
      <c r="P234" s="84"/>
      <c r="Q234" s="84"/>
      <c r="R234" s="84"/>
      <c r="S234" s="84"/>
      <c r="T234" s="85"/>
      <c r="U234" s="38"/>
      <c r="V234" s="38"/>
      <c r="W234" s="38"/>
      <c r="X234" s="38"/>
      <c r="Y234" s="38"/>
      <c r="Z234" s="38"/>
      <c r="AA234" s="38"/>
      <c r="AB234" s="38"/>
      <c r="AC234" s="38"/>
      <c r="AD234" s="38"/>
      <c r="AE234" s="38"/>
      <c r="AT234" s="17" t="s">
        <v>165</v>
      </c>
      <c r="AU234" s="17" t="s">
        <v>82</v>
      </c>
    </row>
    <row r="235" spans="1:65" s="2" customFormat="1" ht="16.5" customHeight="1">
      <c r="A235" s="38"/>
      <c r="B235" s="39"/>
      <c r="C235" s="259" t="s">
        <v>222</v>
      </c>
      <c r="D235" s="259" t="s">
        <v>199</v>
      </c>
      <c r="E235" s="260" t="s">
        <v>430</v>
      </c>
      <c r="F235" s="261" t="s">
        <v>431</v>
      </c>
      <c r="G235" s="262" t="s">
        <v>162</v>
      </c>
      <c r="H235" s="263">
        <v>71.3</v>
      </c>
      <c r="I235" s="264"/>
      <c r="J235" s="265">
        <f>ROUND(I235*H235,2)</f>
        <v>0</v>
      </c>
      <c r="K235" s="261" t="s">
        <v>19</v>
      </c>
      <c r="L235" s="266"/>
      <c r="M235" s="267" t="s">
        <v>19</v>
      </c>
      <c r="N235" s="268" t="s">
        <v>45</v>
      </c>
      <c r="O235" s="84"/>
      <c r="P235" s="228">
        <f>O235*H235</f>
        <v>0</v>
      </c>
      <c r="Q235" s="228">
        <v>0.00012</v>
      </c>
      <c r="R235" s="228">
        <f>Q235*H235</f>
        <v>0.008556</v>
      </c>
      <c r="S235" s="228">
        <v>0</v>
      </c>
      <c r="T235" s="229">
        <f>S235*H235</f>
        <v>0</v>
      </c>
      <c r="U235" s="38"/>
      <c r="V235" s="38"/>
      <c r="W235" s="38"/>
      <c r="X235" s="38"/>
      <c r="Y235" s="38"/>
      <c r="Z235" s="38"/>
      <c r="AA235" s="38"/>
      <c r="AB235" s="38"/>
      <c r="AC235" s="38"/>
      <c r="AD235" s="38"/>
      <c r="AE235" s="38"/>
      <c r="AR235" s="230" t="s">
        <v>241</v>
      </c>
      <c r="AT235" s="230" t="s">
        <v>199</v>
      </c>
      <c r="AU235" s="230" t="s">
        <v>82</v>
      </c>
      <c r="AY235" s="17" t="s">
        <v>158</v>
      </c>
      <c r="BE235" s="231">
        <f>IF(N235="základní",J235,0)</f>
        <v>0</v>
      </c>
      <c r="BF235" s="231">
        <f>IF(N235="snížená",J235,0)</f>
        <v>0</v>
      </c>
      <c r="BG235" s="231">
        <f>IF(N235="zákl. přenesená",J235,0)</f>
        <v>0</v>
      </c>
      <c r="BH235" s="231">
        <f>IF(N235="sníž. přenesená",J235,0)</f>
        <v>0</v>
      </c>
      <c r="BI235" s="231">
        <f>IF(N235="nulová",J235,0)</f>
        <v>0</v>
      </c>
      <c r="BJ235" s="17" t="s">
        <v>82</v>
      </c>
      <c r="BK235" s="231">
        <f>ROUND(I235*H235,2)</f>
        <v>0</v>
      </c>
      <c r="BL235" s="17" t="s">
        <v>236</v>
      </c>
      <c r="BM235" s="230" t="s">
        <v>432</v>
      </c>
    </row>
    <row r="236" spans="1:47" s="2" customFormat="1" ht="12">
      <c r="A236" s="38"/>
      <c r="B236" s="39"/>
      <c r="C236" s="40"/>
      <c r="D236" s="232" t="s">
        <v>165</v>
      </c>
      <c r="E236" s="40"/>
      <c r="F236" s="233" t="s">
        <v>431</v>
      </c>
      <c r="G236" s="40"/>
      <c r="H236" s="40"/>
      <c r="I236" s="136"/>
      <c r="J236" s="40"/>
      <c r="K236" s="40"/>
      <c r="L236" s="44"/>
      <c r="M236" s="234"/>
      <c r="N236" s="235"/>
      <c r="O236" s="84"/>
      <c r="P236" s="84"/>
      <c r="Q236" s="84"/>
      <c r="R236" s="84"/>
      <c r="S236" s="84"/>
      <c r="T236" s="85"/>
      <c r="U236" s="38"/>
      <c r="V236" s="38"/>
      <c r="W236" s="38"/>
      <c r="X236" s="38"/>
      <c r="Y236" s="38"/>
      <c r="Z236" s="38"/>
      <c r="AA236" s="38"/>
      <c r="AB236" s="38"/>
      <c r="AC236" s="38"/>
      <c r="AD236" s="38"/>
      <c r="AE236" s="38"/>
      <c r="AT236" s="17" t="s">
        <v>165</v>
      </c>
      <c r="AU236" s="17" t="s">
        <v>82</v>
      </c>
    </row>
    <row r="237" spans="1:51" s="13" customFormat="1" ht="12">
      <c r="A237" s="13"/>
      <c r="B237" s="236"/>
      <c r="C237" s="237"/>
      <c r="D237" s="232" t="s">
        <v>166</v>
      </c>
      <c r="E237" s="238" t="s">
        <v>19</v>
      </c>
      <c r="F237" s="239" t="s">
        <v>2258</v>
      </c>
      <c r="G237" s="237"/>
      <c r="H237" s="240">
        <v>62</v>
      </c>
      <c r="I237" s="241"/>
      <c r="J237" s="237"/>
      <c r="K237" s="237"/>
      <c r="L237" s="242"/>
      <c r="M237" s="243"/>
      <c r="N237" s="244"/>
      <c r="O237" s="244"/>
      <c r="P237" s="244"/>
      <c r="Q237" s="244"/>
      <c r="R237" s="244"/>
      <c r="S237" s="244"/>
      <c r="T237" s="245"/>
      <c r="U237" s="13"/>
      <c r="V237" s="13"/>
      <c r="W237" s="13"/>
      <c r="X237" s="13"/>
      <c r="Y237" s="13"/>
      <c r="Z237" s="13"/>
      <c r="AA237" s="13"/>
      <c r="AB237" s="13"/>
      <c r="AC237" s="13"/>
      <c r="AD237" s="13"/>
      <c r="AE237" s="13"/>
      <c r="AT237" s="246" t="s">
        <v>166</v>
      </c>
      <c r="AU237" s="246" t="s">
        <v>82</v>
      </c>
      <c r="AV237" s="13" t="s">
        <v>85</v>
      </c>
      <c r="AW237" s="13" t="s">
        <v>34</v>
      </c>
      <c r="AX237" s="13" t="s">
        <v>82</v>
      </c>
      <c r="AY237" s="246" t="s">
        <v>158</v>
      </c>
    </row>
    <row r="238" spans="1:51" s="13" customFormat="1" ht="12">
      <c r="A238" s="13"/>
      <c r="B238" s="236"/>
      <c r="C238" s="237"/>
      <c r="D238" s="232" t="s">
        <v>166</v>
      </c>
      <c r="E238" s="237"/>
      <c r="F238" s="239" t="s">
        <v>2259</v>
      </c>
      <c r="G238" s="237"/>
      <c r="H238" s="240">
        <v>71.3</v>
      </c>
      <c r="I238" s="241"/>
      <c r="J238" s="237"/>
      <c r="K238" s="237"/>
      <c r="L238" s="242"/>
      <c r="M238" s="243"/>
      <c r="N238" s="244"/>
      <c r="O238" s="244"/>
      <c r="P238" s="244"/>
      <c r="Q238" s="244"/>
      <c r="R238" s="244"/>
      <c r="S238" s="244"/>
      <c r="T238" s="245"/>
      <c r="U238" s="13"/>
      <c r="V238" s="13"/>
      <c r="W238" s="13"/>
      <c r="X238" s="13"/>
      <c r="Y238" s="13"/>
      <c r="Z238" s="13"/>
      <c r="AA238" s="13"/>
      <c r="AB238" s="13"/>
      <c r="AC238" s="13"/>
      <c r="AD238" s="13"/>
      <c r="AE238" s="13"/>
      <c r="AT238" s="246" t="s">
        <v>166</v>
      </c>
      <c r="AU238" s="246" t="s">
        <v>82</v>
      </c>
      <c r="AV238" s="13" t="s">
        <v>85</v>
      </c>
      <c r="AW238" s="13" t="s">
        <v>4</v>
      </c>
      <c r="AX238" s="13" t="s">
        <v>82</v>
      </c>
      <c r="AY238" s="246" t="s">
        <v>158</v>
      </c>
    </row>
    <row r="239" spans="1:65" s="2" customFormat="1" ht="21.75" customHeight="1">
      <c r="A239" s="38"/>
      <c r="B239" s="39"/>
      <c r="C239" s="219" t="s">
        <v>415</v>
      </c>
      <c r="D239" s="219" t="s">
        <v>159</v>
      </c>
      <c r="E239" s="220" t="s">
        <v>436</v>
      </c>
      <c r="F239" s="221" t="s">
        <v>437</v>
      </c>
      <c r="G239" s="222" t="s">
        <v>162</v>
      </c>
      <c r="H239" s="223">
        <v>295</v>
      </c>
      <c r="I239" s="224"/>
      <c r="J239" s="225">
        <f>ROUND(I239*H239,2)</f>
        <v>0</v>
      </c>
      <c r="K239" s="221" t="s">
        <v>213</v>
      </c>
      <c r="L239" s="44"/>
      <c r="M239" s="226" t="s">
        <v>19</v>
      </c>
      <c r="N239" s="227" t="s">
        <v>45</v>
      </c>
      <c r="O239" s="84"/>
      <c r="P239" s="228">
        <f>O239*H239</f>
        <v>0</v>
      </c>
      <c r="Q239" s="228">
        <v>0</v>
      </c>
      <c r="R239" s="228">
        <f>Q239*H239</f>
        <v>0</v>
      </c>
      <c r="S239" s="228">
        <v>0</v>
      </c>
      <c r="T239" s="229">
        <f>S239*H239</f>
        <v>0</v>
      </c>
      <c r="U239" s="38"/>
      <c r="V239" s="38"/>
      <c r="W239" s="38"/>
      <c r="X239" s="38"/>
      <c r="Y239" s="38"/>
      <c r="Z239" s="38"/>
      <c r="AA239" s="38"/>
      <c r="AB239" s="38"/>
      <c r="AC239" s="38"/>
      <c r="AD239" s="38"/>
      <c r="AE239" s="38"/>
      <c r="AR239" s="230" t="s">
        <v>236</v>
      </c>
      <c r="AT239" s="230" t="s">
        <v>159</v>
      </c>
      <c r="AU239" s="230" t="s">
        <v>82</v>
      </c>
      <c r="AY239" s="17" t="s">
        <v>158</v>
      </c>
      <c r="BE239" s="231">
        <f>IF(N239="základní",J239,0)</f>
        <v>0</v>
      </c>
      <c r="BF239" s="231">
        <f>IF(N239="snížená",J239,0)</f>
        <v>0</v>
      </c>
      <c r="BG239" s="231">
        <f>IF(N239="zákl. přenesená",J239,0)</f>
        <v>0</v>
      </c>
      <c r="BH239" s="231">
        <f>IF(N239="sníž. přenesená",J239,0)</f>
        <v>0</v>
      </c>
      <c r="BI239" s="231">
        <f>IF(N239="nulová",J239,0)</f>
        <v>0</v>
      </c>
      <c r="BJ239" s="17" t="s">
        <v>82</v>
      </c>
      <c r="BK239" s="231">
        <f>ROUND(I239*H239,2)</f>
        <v>0</v>
      </c>
      <c r="BL239" s="17" t="s">
        <v>236</v>
      </c>
      <c r="BM239" s="230" t="s">
        <v>438</v>
      </c>
    </row>
    <row r="240" spans="1:47" s="2" customFormat="1" ht="12">
      <c r="A240" s="38"/>
      <c r="B240" s="39"/>
      <c r="C240" s="40"/>
      <c r="D240" s="232" t="s">
        <v>165</v>
      </c>
      <c r="E240" s="40"/>
      <c r="F240" s="233" t="s">
        <v>437</v>
      </c>
      <c r="G240" s="40"/>
      <c r="H240" s="40"/>
      <c r="I240" s="136"/>
      <c r="J240" s="40"/>
      <c r="K240" s="40"/>
      <c r="L240" s="44"/>
      <c r="M240" s="234"/>
      <c r="N240" s="235"/>
      <c r="O240" s="84"/>
      <c r="P240" s="84"/>
      <c r="Q240" s="84"/>
      <c r="R240" s="84"/>
      <c r="S240" s="84"/>
      <c r="T240" s="85"/>
      <c r="U240" s="38"/>
      <c r="V240" s="38"/>
      <c r="W240" s="38"/>
      <c r="X240" s="38"/>
      <c r="Y240" s="38"/>
      <c r="Z240" s="38"/>
      <c r="AA240" s="38"/>
      <c r="AB240" s="38"/>
      <c r="AC240" s="38"/>
      <c r="AD240" s="38"/>
      <c r="AE240" s="38"/>
      <c r="AT240" s="17" t="s">
        <v>165</v>
      </c>
      <c r="AU240" s="17" t="s">
        <v>82</v>
      </c>
    </row>
    <row r="241" spans="1:65" s="2" customFormat="1" ht="16.5" customHeight="1">
      <c r="A241" s="38"/>
      <c r="B241" s="39"/>
      <c r="C241" s="259" t="s">
        <v>420</v>
      </c>
      <c r="D241" s="259" t="s">
        <v>199</v>
      </c>
      <c r="E241" s="260" t="s">
        <v>440</v>
      </c>
      <c r="F241" s="261" t="s">
        <v>441</v>
      </c>
      <c r="G241" s="262" t="s">
        <v>162</v>
      </c>
      <c r="H241" s="263">
        <v>322</v>
      </c>
      <c r="I241" s="264"/>
      <c r="J241" s="265">
        <f>ROUND(I241*H241,2)</f>
        <v>0</v>
      </c>
      <c r="K241" s="261" t="s">
        <v>19</v>
      </c>
      <c r="L241" s="266"/>
      <c r="M241" s="267" t="s">
        <v>19</v>
      </c>
      <c r="N241" s="268" t="s">
        <v>45</v>
      </c>
      <c r="O241" s="84"/>
      <c r="P241" s="228">
        <f>O241*H241</f>
        <v>0</v>
      </c>
      <c r="Q241" s="228">
        <v>0</v>
      </c>
      <c r="R241" s="228">
        <f>Q241*H241</f>
        <v>0</v>
      </c>
      <c r="S241" s="228">
        <v>0</v>
      </c>
      <c r="T241" s="229">
        <f>S241*H241</f>
        <v>0</v>
      </c>
      <c r="U241" s="38"/>
      <c r="V241" s="38"/>
      <c r="W241" s="38"/>
      <c r="X241" s="38"/>
      <c r="Y241" s="38"/>
      <c r="Z241" s="38"/>
      <c r="AA241" s="38"/>
      <c r="AB241" s="38"/>
      <c r="AC241" s="38"/>
      <c r="AD241" s="38"/>
      <c r="AE241" s="38"/>
      <c r="AR241" s="230" t="s">
        <v>241</v>
      </c>
      <c r="AT241" s="230" t="s">
        <v>199</v>
      </c>
      <c r="AU241" s="230" t="s">
        <v>82</v>
      </c>
      <c r="AY241" s="17" t="s">
        <v>158</v>
      </c>
      <c r="BE241" s="231">
        <f>IF(N241="základní",J241,0)</f>
        <v>0</v>
      </c>
      <c r="BF241" s="231">
        <f>IF(N241="snížená",J241,0)</f>
        <v>0</v>
      </c>
      <c r="BG241" s="231">
        <f>IF(N241="zákl. přenesená",J241,0)</f>
        <v>0</v>
      </c>
      <c r="BH241" s="231">
        <f>IF(N241="sníž. přenesená",J241,0)</f>
        <v>0</v>
      </c>
      <c r="BI241" s="231">
        <f>IF(N241="nulová",J241,0)</f>
        <v>0</v>
      </c>
      <c r="BJ241" s="17" t="s">
        <v>82</v>
      </c>
      <c r="BK241" s="231">
        <f>ROUND(I241*H241,2)</f>
        <v>0</v>
      </c>
      <c r="BL241" s="17" t="s">
        <v>236</v>
      </c>
      <c r="BM241" s="230" t="s">
        <v>442</v>
      </c>
    </row>
    <row r="242" spans="1:47" s="2" customFormat="1" ht="12">
      <c r="A242" s="38"/>
      <c r="B242" s="39"/>
      <c r="C242" s="40"/>
      <c r="D242" s="232" t="s">
        <v>165</v>
      </c>
      <c r="E242" s="40"/>
      <c r="F242" s="233" t="s">
        <v>441</v>
      </c>
      <c r="G242" s="40"/>
      <c r="H242" s="40"/>
      <c r="I242" s="136"/>
      <c r="J242" s="40"/>
      <c r="K242" s="40"/>
      <c r="L242" s="44"/>
      <c r="M242" s="234"/>
      <c r="N242" s="235"/>
      <c r="O242" s="84"/>
      <c r="P242" s="84"/>
      <c r="Q242" s="84"/>
      <c r="R242" s="84"/>
      <c r="S242" s="84"/>
      <c r="T242" s="85"/>
      <c r="U242" s="38"/>
      <c r="V242" s="38"/>
      <c r="W242" s="38"/>
      <c r="X242" s="38"/>
      <c r="Y242" s="38"/>
      <c r="Z242" s="38"/>
      <c r="AA242" s="38"/>
      <c r="AB242" s="38"/>
      <c r="AC242" s="38"/>
      <c r="AD242" s="38"/>
      <c r="AE242" s="38"/>
      <c r="AT242" s="17" t="s">
        <v>165</v>
      </c>
      <c r="AU242" s="17" t="s">
        <v>82</v>
      </c>
    </row>
    <row r="243" spans="1:51" s="13" customFormat="1" ht="12">
      <c r="A243" s="13"/>
      <c r="B243" s="236"/>
      <c r="C243" s="237"/>
      <c r="D243" s="232" t="s">
        <v>166</v>
      </c>
      <c r="E243" s="238" t="s">
        <v>19</v>
      </c>
      <c r="F243" s="239" t="s">
        <v>2260</v>
      </c>
      <c r="G243" s="237"/>
      <c r="H243" s="240">
        <v>280</v>
      </c>
      <c r="I243" s="241"/>
      <c r="J243" s="237"/>
      <c r="K243" s="237"/>
      <c r="L243" s="242"/>
      <c r="M243" s="243"/>
      <c r="N243" s="244"/>
      <c r="O243" s="244"/>
      <c r="P243" s="244"/>
      <c r="Q243" s="244"/>
      <c r="R243" s="244"/>
      <c r="S243" s="244"/>
      <c r="T243" s="245"/>
      <c r="U243" s="13"/>
      <c r="V243" s="13"/>
      <c r="W243" s="13"/>
      <c r="X243" s="13"/>
      <c r="Y243" s="13"/>
      <c r="Z243" s="13"/>
      <c r="AA243" s="13"/>
      <c r="AB243" s="13"/>
      <c r="AC243" s="13"/>
      <c r="AD243" s="13"/>
      <c r="AE243" s="13"/>
      <c r="AT243" s="246" t="s">
        <v>166</v>
      </c>
      <c r="AU243" s="246" t="s">
        <v>82</v>
      </c>
      <c r="AV243" s="13" t="s">
        <v>85</v>
      </c>
      <c r="AW243" s="13" t="s">
        <v>34</v>
      </c>
      <c r="AX243" s="13" t="s">
        <v>82</v>
      </c>
      <c r="AY243" s="246" t="s">
        <v>158</v>
      </c>
    </row>
    <row r="244" spans="1:51" s="13" customFormat="1" ht="12">
      <c r="A244" s="13"/>
      <c r="B244" s="236"/>
      <c r="C244" s="237"/>
      <c r="D244" s="232" t="s">
        <v>166</v>
      </c>
      <c r="E244" s="237"/>
      <c r="F244" s="239" t="s">
        <v>2261</v>
      </c>
      <c r="G244" s="237"/>
      <c r="H244" s="240">
        <v>322</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166</v>
      </c>
      <c r="AU244" s="246" t="s">
        <v>82</v>
      </c>
      <c r="AV244" s="13" t="s">
        <v>85</v>
      </c>
      <c r="AW244" s="13" t="s">
        <v>4</v>
      </c>
      <c r="AX244" s="13" t="s">
        <v>82</v>
      </c>
      <c r="AY244" s="246" t="s">
        <v>158</v>
      </c>
    </row>
    <row r="245" spans="1:65" s="2" customFormat="1" ht="16.5" customHeight="1">
      <c r="A245" s="38"/>
      <c r="B245" s="39"/>
      <c r="C245" s="259" t="s">
        <v>425</v>
      </c>
      <c r="D245" s="259" t="s">
        <v>199</v>
      </c>
      <c r="E245" s="260" t="s">
        <v>446</v>
      </c>
      <c r="F245" s="261" t="s">
        <v>447</v>
      </c>
      <c r="G245" s="262" t="s">
        <v>162</v>
      </c>
      <c r="H245" s="263">
        <v>17.25</v>
      </c>
      <c r="I245" s="264"/>
      <c r="J245" s="265">
        <f>ROUND(I245*H245,2)</f>
        <v>0</v>
      </c>
      <c r="K245" s="261" t="s">
        <v>19</v>
      </c>
      <c r="L245" s="266"/>
      <c r="M245" s="267" t="s">
        <v>19</v>
      </c>
      <c r="N245" s="268" t="s">
        <v>45</v>
      </c>
      <c r="O245" s="84"/>
      <c r="P245" s="228">
        <f>O245*H245</f>
        <v>0</v>
      </c>
      <c r="Q245" s="228">
        <v>0</v>
      </c>
      <c r="R245" s="228">
        <f>Q245*H245</f>
        <v>0</v>
      </c>
      <c r="S245" s="228">
        <v>0</v>
      </c>
      <c r="T245" s="229">
        <f>S245*H245</f>
        <v>0</v>
      </c>
      <c r="U245" s="38"/>
      <c r="V245" s="38"/>
      <c r="W245" s="38"/>
      <c r="X245" s="38"/>
      <c r="Y245" s="38"/>
      <c r="Z245" s="38"/>
      <c r="AA245" s="38"/>
      <c r="AB245" s="38"/>
      <c r="AC245" s="38"/>
      <c r="AD245" s="38"/>
      <c r="AE245" s="38"/>
      <c r="AR245" s="230" t="s">
        <v>241</v>
      </c>
      <c r="AT245" s="230" t="s">
        <v>199</v>
      </c>
      <c r="AU245" s="230" t="s">
        <v>82</v>
      </c>
      <c r="AY245" s="17" t="s">
        <v>158</v>
      </c>
      <c r="BE245" s="231">
        <f>IF(N245="základní",J245,0)</f>
        <v>0</v>
      </c>
      <c r="BF245" s="231">
        <f>IF(N245="snížená",J245,0)</f>
        <v>0</v>
      </c>
      <c r="BG245" s="231">
        <f>IF(N245="zákl. přenesená",J245,0)</f>
        <v>0</v>
      </c>
      <c r="BH245" s="231">
        <f>IF(N245="sníž. přenesená",J245,0)</f>
        <v>0</v>
      </c>
      <c r="BI245" s="231">
        <f>IF(N245="nulová",J245,0)</f>
        <v>0</v>
      </c>
      <c r="BJ245" s="17" t="s">
        <v>82</v>
      </c>
      <c r="BK245" s="231">
        <f>ROUND(I245*H245,2)</f>
        <v>0</v>
      </c>
      <c r="BL245" s="17" t="s">
        <v>236</v>
      </c>
      <c r="BM245" s="230" t="s">
        <v>448</v>
      </c>
    </row>
    <row r="246" spans="1:47" s="2" customFormat="1" ht="12">
      <c r="A246" s="38"/>
      <c r="B246" s="39"/>
      <c r="C246" s="40"/>
      <c r="D246" s="232" t="s">
        <v>165</v>
      </c>
      <c r="E246" s="40"/>
      <c r="F246" s="233" t="s">
        <v>447</v>
      </c>
      <c r="G246" s="40"/>
      <c r="H246" s="40"/>
      <c r="I246" s="136"/>
      <c r="J246" s="40"/>
      <c r="K246" s="40"/>
      <c r="L246" s="44"/>
      <c r="M246" s="234"/>
      <c r="N246" s="235"/>
      <c r="O246" s="84"/>
      <c r="P246" s="84"/>
      <c r="Q246" s="84"/>
      <c r="R246" s="84"/>
      <c r="S246" s="84"/>
      <c r="T246" s="85"/>
      <c r="U246" s="38"/>
      <c r="V246" s="38"/>
      <c r="W246" s="38"/>
      <c r="X246" s="38"/>
      <c r="Y246" s="38"/>
      <c r="Z246" s="38"/>
      <c r="AA246" s="38"/>
      <c r="AB246" s="38"/>
      <c r="AC246" s="38"/>
      <c r="AD246" s="38"/>
      <c r="AE246" s="38"/>
      <c r="AT246" s="17" t="s">
        <v>165</v>
      </c>
      <c r="AU246" s="17" t="s">
        <v>82</v>
      </c>
    </row>
    <row r="247" spans="1:51" s="13" customFormat="1" ht="12">
      <c r="A247" s="13"/>
      <c r="B247" s="236"/>
      <c r="C247" s="237"/>
      <c r="D247" s="232" t="s">
        <v>166</v>
      </c>
      <c r="E247" s="238" t="s">
        <v>19</v>
      </c>
      <c r="F247" s="239" t="s">
        <v>2262</v>
      </c>
      <c r="G247" s="237"/>
      <c r="H247" s="240">
        <v>15</v>
      </c>
      <c r="I247" s="241"/>
      <c r="J247" s="237"/>
      <c r="K247" s="237"/>
      <c r="L247" s="242"/>
      <c r="M247" s="243"/>
      <c r="N247" s="244"/>
      <c r="O247" s="244"/>
      <c r="P247" s="244"/>
      <c r="Q247" s="244"/>
      <c r="R247" s="244"/>
      <c r="S247" s="244"/>
      <c r="T247" s="245"/>
      <c r="U247" s="13"/>
      <c r="V247" s="13"/>
      <c r="W247" s="13"/>
      <c r="X247" s="13"/>
      <c r="Y247" s="13"/>
      <c r="Z247" s="13"/>
      <c r="AA247" s="13"/>
      <c r="AB247" s="13"/>
      <c r="AC247" s="13"/>
      <c r="AD247" s="13"/>
      <c r="AE247" s="13"/>
      <c r="AT247" s="246" t="s">
        <v>166</v>
      </c>
      <c r="AU247" s="246" t="s">
        <v>82</v>
      </c>
      <c r="AV247" s="13" t="s">
        <v>85</v>
      </c>
      <c r="AW247" s="13" t="s">
        <v>34</v>
      </c>
      <c r="AX247" s="13" t="s">
        <v>82</v>
      </c>
      <c r="AY247" s="246" t="s">
        <v>158</v>
      </c>
    </row>
    <row r="248" spans="1:51" s="13" customFormat="1" ht="12">
      <c r="A248" s="13"/>
      <c r="B248" s="236"/>
      <c r="C248" s="237"/>
      <c r="D248" s="232" t="s">
        <v>166</v>
      </c>
      <c r="E248" s="237"/>
      <c r="F248" s="239" t="s">
        <v>1346</v>
      </c>
      <c r="G248" s="237"/>
      <c r="H248" s="240">
        <v>17.25</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166</v>
      </c>
      <c r="AU248" s="246" t="s">
        <v>82</v>
      </c>
      <c r="AV248" s="13" t="s">
        <v>85</v>
      </c>
      <c r="AW248" s="13" t="s">
        <v>4</v>
      </c>
      <c r="AX248" s="13" t="s">
        <v>82</v>
      </c>
      <c r="AY248" s="246" t="s">
        <v>158</v>
      </c>
    </row>
    <row r="249" spans="1:65" s="2" customFormat="1" ht="21.75" customHeight="1">
      <c r="A249" s="38"/>
      <c r="B249" s="39"/>
      <c r="C249" s="219" t="s">
        <v>429</v>
      </c>
      <c r="D249" s="219" t="s">
        <v>159</v>
      </c>
      <c r="E249" s="220" t="s">
        <v>451</v>
      </c>
      <c r="F249" s="221" t="s">
        <v>452</v>
      </c>
      <c r="G249" s="222" t="s">
        <v>162</v>
      </c>
      <c r="H249" s="223">
        <v>190</v>
      </c>
      <c r="I249" s="224"/>
      <c r="J249" s="225">
        <f>ROUND(I249*H249,2)</f>
        <v>0</v>
      </c>
      <c r="K249" s="221" t="s">
        <v>19</v>
      </c>
      <c r="L249" s="44"/>
      <c r="M249" s="226" t="s">
        <v>19</v>
      </c>
      <c r="N249" s="227" t="s">
        <v>45</v>
      </c>
      <c r="O249" s="84"/>
      <c r="P249" s="228">
        <f>O249*H249</f>
        <v>0</v>
      </c>
      <c r="Q249" s="228">
        <v>0</v>
      </c>
      <c r="R249" s="228">
        <f>Q249*H249</f>
        <v>0</v>
      </c>
      <c r="S249" s="228">
        <v>0</v>
      </c>
      <c r="T249" s="229">
        <f>S249*H249</f>
        <v>0</v>
      </c>
      <c r="U249" s="38"/>
      <c r="V249" s="38"/>
      <c r="W249" s="38"/>
      <c r="X249" s="38"/>
      <c r="Y249" s="38"/>
      <c r="Z249" s="38"/>
      <c r="AA249" s="38"/>
      <c r="AB249" s="38"/>
      <c r="AC249" s="38"/>
      <c r="AD249" s="38"/>
      <c r="AE249" s="38"/>
      <c r="AR249" s="230" t="s">
        <v>236</v>
      </c>
      <c r="AT249" s="230" t="s">
        <v>159</v>
      </c>
      <c r="AU249" s="230" t="s">
        <v>82</v>
      </c>
      <c r="AY249" s="17" t="s">
        <v>158</v>
      </c>
      <c r="BE249" s="231">
        <f>IF(N249="základní",J249,0)</f>
        <v>0</v>
      </c>
      <c r="BF249" s="231">
        <f>IF(N249="snížená",J249,0)</f>
        <v>0</v>
      </c>
      <c r="BG249" s="231">
        <f>IF(N249="zákl. přenesená",J249,0)</f>
        <v>0</v>
      </c>
      <c r="BH249" s="231">
        <f>IF(N249="sníž. přenesená",J249,0)</f>
        <v>0</v>
      </c>
      <c r="BI249" s="231">
        <f>IF(N249="nulová",J249,0)</f>
        <v>0</v>
      </c>
      <c r="BJ249" s="17" t="s">
        <v>82</v>
      </c>
      <c r="BK249" s="231">
        <f>ROUND(I249*H249,2)</f>
        <v>0</v>
      </c>
      <c r="BL249" s="17" t="s">
        <v>236</v>
      </c>
      <c r="BM249" s="230" t="s">
        <v>453</v>
      </c>
    </row>
    <row r="250" spans="1:47" s="2" customFormat="1" ht="12">
      <c r="A250" s="38"/>
      <c r="B250" s="39"/>
      <c r="C250" s="40"/>
      <c r="D250" s="232" t="s">
        <v>165</v>
      </c>
      <c r="E250" s="40"/>
      <c r="F250" s="233" t="s">
        <v>452</v>
      </c>
      <c r="G250" s="40"/>
      <c r="H250" s="40"/>
      <c r="I250" s="136"/>
      <c r="J250" s="40"/>
      <c r="K250" s="40"/>
      <c r="L250" s="44"/>
      <c r="M250" s="234"/>
      <c r="N250" s="235"/>
      <c r="O250" s="84"/>
      <c r="P250" s="84"/>
      <c r="Q250" s="84"/>
      <c r="R250" s="84"/>
      <c r="S250" s="84"/>
      <c r="T250" s="85"/>
      <c r="U250" s="38"/>
      <c r="V250" s="38"/>
      <c r="W250" s="38"/>
      <c r="X250" s="38"/>
      <c r="Y250" s="38"/>
      <c r="Z250" s="38"/>
      <c r="AA250" s="38"/>
      <c r="AB250" s="38"/>
      <c r="AC250" s="38"/>
      <c r="AD250" s="38"/>
      <c r="AE250" s="38"/>
      <c r="AT250" s="17" t="s">
        <v>165</v>
      </c>
      <c r="AU250" s="17" t="s">
        <v>82</v>
      </c>
    </row>
    <row r="251" spans="1:65" s="2" customFormat="1" ht="21.75" customHeight="1">
      <c r="A251" s="38"/>
      <c r="B251" s="39"/>
      <c r="C251" s="259" t="s">
        <v>435</v>
      </c>
      <c r="D251" s="259" t="s">
        <v>199</v>
      </c>
      <c r="E251" s="260" t="s">
        <v>455</v>
      </c>
      <c r="F251" s="261" t="s">
        <v>456</v>
      </c>
      <c r="G251" s="262" t="s">
        <v>162</v>
      </c>
      <c r="H251" s="263">
        <v>218.5</v>
      </c>
      <c r="I251" s="264"/>
      <c r="J251" s="265">
        <f>ROUND(I251*H251,2)</f>
        <v>0</v>
      </c>
      <c r="K251" s="261" t="s">
        <v>19</v>
      </c>
      <c r="L251" s="266"/>
      <c r="M251" s="267" t="s">
        <v>19</v>
      </c>
      <c r="N251" s="268" t="s">
        <v>45</v>
      </c>
      <c r="O251" s="84"/>
      <c r="P251" s="228">
        <f>O251*H251</f>
        <v>0</v>
      </c>
      <c r="Q251" s="228">
        <v>0.00042</v>
      </c>
      <c r="R251" s="228">
        <f>Q251*H251</f>
        <v>0.09177</v>
      </c>
      <c r="S251" s="228">
        <v>0</v>
      </c>
      <c r="T251" s="229">
        <f>S251*H251</f>
        <v>0</v>
      </c>
      <c r="U251" s="38"/>
      <c r="V251" s="38"/>
      <c r="W251" s="38"/>
      <c r="X251" s="38"/>
      <c r="Y251" s="38"/>
      <c r="Z251" s="38"/>
      <c r="AA251" s="38"/>
      <c r="AB251" s="38"/>
      <c r="AC251" s="38"/>
      <c r="AD251" s="38"/>
      <c r="AE251" s="38"/>
      <c r="AR251" s="230" t="s">
        <v>241</v>
      </c>
      <c r="AT251" s="230" t="s">
        <v>199</v>
      </c>
      <c r="AU251" s="230" t="s">
        <v>82</v>
      </c>
      <c r="AY251" s="17" t="s">
        <v>158</v>
      </c>
      <c r="BE251" s="231">
        <f>IF(N251="základní",J251,0)</f>
        <v>0</v>
      </c>
      <c r="BF251" s="231">
        <f>IF(N251="snížená",J251,0)</f>
        <v>0</v>
      </c>
      <c r="BG251" s="231">
        <f>IF(N251="zákl. přenesená",J251,0)</f>
        <v>0</v>
      </c>
      <c r="BH251" s="231">
        <f>IF(N251="sníž. přenesená",J251,0)</f>
        <v>0</v>
      </c>
      <c r="BI251" s="231">
        <f>IF(N251="nulová",J251,0)</f>
        <v>0</v>
      </c>
      <c r="BJ251" s="17" t="s">
        <v>82</v>
      </c>
      <c r="BK251" s="231">
        <f>ROUND(I251*H251,2)</f>
        <v>0</v>
      </c>
      <c r="BL251" s="17" t="s">
        <v>236</v>
      </c>
      <c r="BM251" s="230" t="s">
        <v>457</v>
      </c>
    </row>
    <row r="252" spans="1:47" s="2" customFormat="1" ht="12">
      <c r="A252" s="38"/>
      <c r="B252" s="39"/>
      <c r="C252" s="40"/>
      <c r="D252" s="232" t="s">
        <v>165</v>
      </c>
      <c r="E252" s="40"/>
      <c r="F252" s="233" t="s">
        <v>456</v>
      </c>
      <c r="G252" s="40"/>
      <c r="H252" s="40"/>
      <c r="I252" s="136"/>
      <c r="J252" s="40"/>
      <c r="K252" s="40"/>
      <c r="L252" s="44"/>
      <c r="M252" s="234"/>
      <c r="N252" s="235"/>
      <c r="O252" s="84"/>
      <c r="P252" s="84"/>
      <c r="Q252" s="84"/>
      <c r="R252" s="84"/>
      <c r="S252" s="84"/>
      <c r="T252" s="85"/>
      <c r="U252" s="38"/>
      <c r="V252" s="38"/>
      <c r="W252" s="38"/>
      <c r="X252" s="38"/>
      <c r="Y252" s="38"/>
      <c r="Z252" s="38"/>
      <c r="AA252" s="38"/>
      <c r="AB252" s="38"/>
      <c r="AC252" s="38"/>
      <c r="AD252" s="38"/>
      <c r="AE252" s="38"/>
      <c r="AT252" s="17" t="s">
        <v>165</v>
      </c>
      <c r="AU252" s="17" t="s">
        <v>82</v>
      </c>
    </row>
    <row r="253" spans="1:51" s="13" customFormat="1" ht="12">
      <c r="A253" s="13"/>
      <c r="B253" s="236"/>
      <c r="C253" s="237"/>
      <c r="D253" s="232" t="s">
        <v>166</v>
      </c>
      <c r="E253" s="238" t="s">
        <v>19</v>
      </c>
      <c r="F253" s="239" t="s">
        <v>2263</v>
      </c>
      <c r="G253" s="237"/>
      <c r="H253" s="240">
        <v>190</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166</v>
      </c>
      <c r="AU253" s="246" t="s">
        <v>82</v>
      </c>
      <c r="AV253" s="13" t="s">
        <v>85</v>
      </c>
      <c r="AW253" s="13" t="s">
        <v>34</v>
      </c>
      <c r="AX253" s="13" t="s">
        <v>82</v>
      </c>
      <c r="AY253" s="246" t="s">
        <v>158</v>
      </c>
    </row>
    <row r="254" spans="1:51" s="13" customFormat="1" ht="12">
      <c r="A254" s="13"/>
      <c r="B254" s="236"/>
      <c r="C254" s="237"/>
      <c r="D254" s="232" t="s">
        <v>166</v>
      </c>
      <c r="E254" s="237"/>
      <c r="F254" s="239" t="s">
        <v>2264</v>
      </c>
      <c r="G254" s="237"/>
      <c r="H254" s="240">
        <v>218.5</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166</v>
      </c>
      <c r="AU254" s="246" t="s">
        <v>82</v>
      </c>
      <c r="AV254" s="13" t="s">
        <v>85</v>
      </c>
      <c r="AW254" s="13" t="s">
        <v>4</v>
      </c>
      <c r="AX254" s="13" t="s">
        <v>82</v>
      </c>
      <c r="AY254" s="246" t="s">
        <v>158</v>
      </c>
    </row>
    <row r="255" spans="1:65" s="2" customFormat="1" ht="21.75" customHeight="1">
      <c r="A255" s="38"/>
      <c r="B255" s="39"/>
      <c r="C255" s="259" t="s">
        <v>439</v>
      </c>
      <c r="D255" s="259" t="s">
        <v>199</v>
      </c>
      <c r="E255" s="260" t="s">
        <v>460</v>
      </c>
      <c r="F255" s="261" t="s">
        <v>461</v>
      </c>
      <c r="G255" s="262" t="s">
        <v>202</v>
      </c>
      <c r="H255" s="263">
        <v>2</v>
      </c>
      <c r="I255" s="264"/>
      <c r="J255" s="265">
        <f>ROUND(I255*H255,2)</f>
        <v>0</v>
      </c>
      <c r="K255" s="261" t="s">
        <v>19</v>
      </c>
      <c r="L255" s="266"/>
      <c r="M255" s="267" t="s">
        <v>19</v>
      </c>
      <c r="N255" s="268" t="s">
        <v>45</v>
      </c>
      <c r="O255" s="84"/>
      <c r="P255" s="228">
        <f>O255*H255</f>
        <v>0</v>
      </c>
      <c r="Q255" s="228">
        <v>0.00042</v>
      </c>
      <c r="R255" s="228">
        <f>Q255*H255</f>
        <v>0.00084</v>
      </c>
      <c r="S255" s="228">
        <v>0</v>
      </c>
      <c r="T255" s="229">
        <f>S255*H255</f>
        <v>0</v>
      </c>
      <c r="U255" s="38"/>
      <c r="V255" s="38"/>
      <c r="W255" s="38"/>
      <c r="X255" s="38"/>
      <c r="Y255" s="38"/>
      <c r="Z255" s="38"/>
      <c r="AA255" s="38"/>
      <c r="AB255" s="38"/>
      <c r="AC255" s="38"/>
      <c r="AD255" s="38"/>
      <c r="AE255" s="38"/>
      <c r="AR255" s="230" t="s">
        <v>241</v>
      </c>
      <c r="AT255" s="230" t="s">
        <v>199</v>
      </c>
      <c r="AU255" s="230" t="s">
        <v>82</v>
      </c>
      <c r="AY255" s="17" t="s">
        <v>158</v>
      </c>
      <c r="BE255" s="231">
        <f>IF(N255="základní",J255,0)</f>
        <v>0</v>
      </c>
      <c r="BF255" s="231">
        <f>IF(N255="snížená",J255,0)</f>
        <v>0</v>
      </c>
      <c r="BG255" s="231">
        <f>IF(N255="zákl. přenesená",J255,0)</f>
        <v>0</v>
      </c>
      <c r="BH255" s="231">
        <f>IF(N255="sníž. přenesená",J255,0)</f>
        <v>0</v>
      </c>
      <c r="BI255" s="231">
        <f>IF(N255="nulová",J255,0)</f>
        <v>0</v>
      </c>
      <c r="BJ255" s="17" t="s">
        <v>82</v>
      </c>
      <c r="BK255" s="231">
        <f>ROUND(I255*H255,2)</f>
        <v>0</v>
      </c>
      <c r="BL255" s="17" t="s">
        <v>236</v>
      </c>
      <c r="BM255" s="230" t="s">
        <v>462</v>
      </c>
    </row>
    <row r="256" spans="1:47" s="2" customFormat="1" ht="12">
      <c r="A256" s="38"/>
      <c r="B256" s="39"/>
      <c r="C256" s="40"/>
      <c r="D256" s="232" t="s">
        <v>165</v>
      </c>
      <c r="E256" s="40"/>
      <c r="F256" s="233" t="s">
        <v>461</v>
      </c>
      <c r="G256" s="40"/>
      <c r="H256" s="40"/>
      <c r="I256" s="136"/>
      <c r="J256" s="40"/>
      <c r="K256" s="40"/>
      <c r="L256" s="44"/>
      <c r="M256" s="234"/>
      <c r="N256" s="235"/>
      <c r="O256" s="84"/>
      <c r="P256" s="84"/>
      <c r="Q256" s="84"/>
      <c r="R256" s="84"/>
      <c r="S256" s="84"/>
      <c r="T256" s="85"/>
      <c r="U256" s="38"/>
      <c r="V256" s="38"/>
      <c r="W256" s="38"/>
      <c r="X256" s="38"/>
      <c r="Y256" s="38"/>
      <c r="Z256" s="38"/>
      <c r="AA256" s="38"/>
      <c r="AB256" s="38"/>
      <c r="AC256" s="38"/>
      <c r="AD256" s="38"/>
      <c r="AE256" s="38"/>
      <c r="AT256" s="17" t="s">
        <v>165</v>
      </c>
      <c r="AU256" s="17" t="s">
        <v>82</v>
      </c>
    </row>
    <row r="257" spans="1:51" s="13" customFormat="1" ht="12">
      <c r="A257" s="13"/>
      <c r="B257" s="236"/>
      <c r="C257" s="237"/>
      <c r="D257" s="232" t="s">
        <v>166</v>
      </c>
      <c r="E257" s="238" t="s">
        <v>19</v>
      </c>
      <c r="F257" s="239" t="s">
        <v>2265</v>
      </c>
      <c r="G257" s="237"/>
      <c r="H257" s="240">
        <v>2</v>
      </c>
      <c r="I257" s="241"/>
      <c r="J257" s="237"/>
      <c r="K257" s="237"/>
      <c r="L257" s="242"/>
      <c r="M257" s="243"/>
      <c r="N257" s="244"/>
      <c r="O257" s="244"/>
      <c r="P257" s="244"/>
      <c r="Q257" s="244"/>
      <c r="R257" s="244"/>
      <c r="S257" s="244"/>
      <c r="T257" s="245"/>
      <c r="U257" s="13"/>
      <c r="V257" s="13"/>
      <c r="W257" s="13"/>
      <c r="X257" s="13"/>
      <c r="Y257" s="13"/>
      <c r="Z257" s="13"/>
      <c r="AA257" s="13"/>
      <c r="AB257" s="13"/>
      <c r="AC257" s="13"/>
      <c r="AD257" s="13"/>
      <c r="AE257" s="13"/>
      <c r="AT257" s="246" t="s">
        <v>166</v>
      </c>
      <c r="AU257" s="246" t="s">
        <v>82</v>
      </c>
      <c r="AV257" s="13" t="s">
        <v>85</v>
      </c>
      <c r="AW257" s="13" t="s">
        <v>34</v>
      </c>
      <c r="AX257" s="13" t="s">
        <v>82</v>
      </c>
      <c r="AY257" s="246" t="s">
        <v>158</v>
      </c>
    </row>
    <row r="258" spans="1:65" s="2" customFormat="1" ht="21.75" customHeight="1">
      <c r="A258" s="38"/>
      <c r="B258" s="39"/>
      <c r="C258" s="219" t="s">
        <v>445</v>
      </c>
      <c r="D258" s="219" t="s">
        <v>159</v>
      </c>
      <c r="E258" s="220" t="s">
        <v>465</v>
      </c>
      <c r="F258" s="221" t="s">
        <v>466</v>
      </c>
      <c r="G258" s="222" t="s">
        <v>162</v>
      </c>
      <c r="H258" s="223">
        <v>190</v>
      </c>
      <c r="I258" s="224"/>
      <c r="J258" s="225">
        <f>ROUND(I258*H258,2)</f>
        <v>0</v>
      </c>
      <c r="K258" s="221" t="s">
        <v>213</v>
      </c>
      <c r="L258" s="44"/>
      <c r="M258" s="226" t="s">
        <v>19</v>
      </c>
      <c r="N258" s="227" t="s">
        <v>45</v>
      </c>
      <c r="O258" s="84"/>
      <c r="P258" s="228">
        <f>O258*H258</f>
        <v>0</v>
      </c>
      <c r="Q258" s="228">
        <v>0</v>
      </c>
      <c r="R258" s="228">
        <f>Q258*H258</f>
        <v>0</v>
      </c>
      <c r="S258" s="228">
        <v>0</v>
      </c>
      <c r="T258" s="229">
        <f>S258*H258</f>
        <v>0</v>
      </c>
      <c r="U258" s="38"/>
      <c r="V258" s="38"/>
      <c r="W258" s="38"/>
      <c r="X258" s="38"/>
      <c r="Y258" s="38"/>
      <c r="Z258" s="38"/>
      <c r="AA258" s="38"/>
      <c r="AB258" s="38"/>
      <c r="AC258" s="38"/>
      <c r="AD258" s="38"/>
      <c r="AE258" s="38"/>
      <c r="AR258" s="230" t="s">
        <v>236</v>
      </c>
      <c r="AT258" s="230" t="s">
        <v>159</v>
      </c>
      <c r="AU258" s="230" t="s">
        <v>82</v>
      </c>
      <c r="AY258" s="17" t="s">
        <v>158</v>
      </c>
      <c r="BE258" s="231">
        <f>IF(N258="základní",J258,0)</f>
        <v>0</v>
      </c>
      <c r="BF258" s="231">
        <f>IF(N258="snížená",J258,0)</f>
        <v>0</v>
      </c>
      <c r="BG258" s="231">
        <f>IF(N258="zákl. přenesená",J258,0)</f>
        <v>0</v>
      </c>
      <c r="BH258" s="231">
        <f>IF(N258="sníž. přenesená",J258,0)</f>
        <v>0</v>
      </c>
      <c r="BI258" s="231">
        <f>IF(N258="nulová",J258,0)</f>
        <v>0</v>
      </c>
      <c r="BJ258" s="17" t="s">
        <v>82</v>
      </c>
      <c r="BK258" s="231">
        <f>ROUND(I258*H258,2)</f>
        <v>0</v>
      </c>
      <c r="BL258" s="17" t="s">
        <v>236</v>
      </c>
      <c r="BM258" s="230" t="s">
        <v>467</v>
      </c>
    </row>
    <row r="259" spans="1:47" s="2" customFormat="1" ht="12">
      <c r="A259" s="38"/>
      <c r="B259" s="39"/>
      <c r="C259" s="40"/>
      <c r="D259" s="232" t="s">
        <v>165</v>
      </c>
      <c r="E259" s="40"/>
      <c r="F259" s="233" t="s">
        <v>468</v>
      </c>
      <c r="G259" s="40"/>
      <c r="H259" s="40"/>
      <c r="I259" s="136"/>
      <c r="J259" s="40"/>
      <c r="K259" s="40"/>
      <c r="L259" s="44"/>
      <c r="M259" s="234"/>
      <c r="N259" s="235"/>
      <c r="O259" s="84"/>
      <c r="P259" s="84"/>
      <c r="Q259" s="84"/>
      <c r="R259" s="84"/>
      <c r="S259" s="84"/>
      <c r="T259" s="85"/>
      <c r="U259" s="38"/>
      <c r="V259" s="38"/>
      <c r="W259" s="38"/>
      <c r="X259" s="38"/>
      <c r="Y259" s="38"/>
      <c r="Z259" s="38"/>
      <c r="AA259" s="38"/>
      <c r="AB259" s="38"/>
      <c r="AC259" s="38"/>
      <c r="AD259" s="38"/>
      <c r="AE259" s="38"/>
      <c r="AT259" s="17" t="s">
        <v>165</v>
      </c>
      <c r="AU259" s="17" t="s">
        <v>82</v>
      </c>
    </row>
    <row r="260" spans="1:65" s="2" customFormat="1" ht="16.5" customHeight="1">
      <c r="A260" s="38"/>
      <c r="B260" s="39"/>
      <c r="C260" s="259" t="s">
        <v>450</v>
      </c>
      <c r="D260" s="259" t="s">
        <v>199</v>
      </c>
      <c r="E260" s="260" t="s">
        <v>470</v>
      </c>
      <c r="F260" s="261" t="s">
        <v>471</v>
      </c>
      <c r="G260" s="262" t="s">
        <v>162</v>
      </c>
      <c r="H260" s="263">
        <v>218.5</v>
      </c>
      <c r="I260" s="264"/>
      <c r="J260" s="265">
        <f>ROUND(I260*H260,2)</f>
        <v>0</v>
      </c>
      <c r="K260" s="261" t="s">
        <v>213</v>
      </c>
      <c r="L260" s="266"/>
      <c r="M260" s="267" t="s">
        <v>19</v>
      </c>
      <c r="N260" s="268" t="s">
        <v>45</v>
      </c>
      <c r="O260" s="84"/>
      <c r="P260" s="228">
        <f>O260*H260</f>
        <v>0</v>
      </c>
      <c r="Q260" s="228">
        <v>0.00048</v>
      </c>
      <c r="R260" s="228">
        <f>Q260*H260</f>
        <v>0.10488</v>
      </c>
      <c r="S260" s="228">
        <v>0</v>
      </c>
      <c r="T260" s="229">
        <f>S260*H260</f>
        <v>0</v>
      </c>
      <c r="U260" s="38"/>
      <c r="V260" s="38"/>
      <c r="W260" s="38"/>
      <c r="X260" s="38"/>
      <c r="Y260" s="38"/>
      <c r="Z260" s="38"/>
      <c r="AA260" s="38"/>
      <c r="AB260" s="38"/>
      <c r="AC260" s="38"/>
      <c r="AD260" s="38"/>
      <c r="AE260" s="38"/>
      <c r="AR260" s="230" t="s">
        <v>241</v>
      </c>
      <c r="AT260" s="230" t="s">
        <v>199</v>
      </c>
      <c r="AU260" s="230" t="s">
        <v>82</v>
      </c>
      <c r="AY260" s="17" t="s">
        <v>158</v>
      </c>
      <c r="BE260" s="231">
        <f>IF(N260="základní",J260,0)</f>
        <v>0</v>
      </c>
      <c r="BF260" s="231">
        <f>IF(N260="snížená",J260,0)</f>
        <v>0</v>
      </c>
      <c r="BG260" s="231">
        <f>IF(N260="zákl. přenesená",J260,0)</f>
        <v>0</v>
      </c>
      <c r="BH260" s="231">
        <f>IF(N260="sníž. přenesená",J260,0)</f>
        <v>0</v>
      </c>
      <c r="BI260" s="231">
        <f>IF(N260="nulová",J260,0)</f>
        <v>0</v>
      </c>
      <c r="BJ260" s="17" t="s">
        <v>82</v>
      </c>
      <c r="BK260" s="231">
        <f>ROUND(I260*H260,2)</f>
        <v>0</v>
      </c>
      <c r="BL260" s="17" t="s">
        <v>236</v>
      </c>
      <c r="BM260" s="230" t="s">
        <v>472</v>
      </c>
    </row>
    <row r="261" spans="1:47" s="2" customFormat="1" ht="12">
      <c r="A261" s="38"/>
      <c r="B261" s="39"/>
      <c r="C261" s="40"/>
      <c r="D261" s="232" t="s">
        <v>165</v>
      </c>
      <c r="E261" s="40"/>
      <c r="F261" s="233" t="s">
        <v>471</v>
      </c>
      <c r="G261" s="40"/>
      <c r="H261" s="40"/>
      <c r="I261" s="136"/>
      <c r="J261" s="40"/>
      <c r="K261" s="40"/>
      <c r="L261" s="44"/>
      <c r="M261" s="234"/>
      <c r="N261" s="235"/>
      <c r="O261" s="84"/>
      <c r="P261" s="84"/>
      <c r="Q261" s="84"/>
      <c r="R261" s="84"/>
      <c r="S261" s="84"/>
      <c r="T261" s="85"/>
      <c r="U261" s="38"/>
      <c r="V261" s="38"/>
      <c r="W261" s="38"/>
      <c r="X261" s="38"/>
      <c r="Y261" s="38"/>
      <c r="Z261" s="38"/>
      <c r="AA261" s="38"/>
      <c r="AB261" s="38"/>
      <c r="AC261" s="38"/>
      <c r="AD261" s="38"/>
      <c r="AE261" s="38"/>
      <c r="AT261" s="17" t="s">
        <v>165</v>
      </c>
      <c r="AU261" s="17" t="s">
        <v>82</v>
      </c>
    </row>
    <row r="262" spans="1:51" s="13" customFormat="1" ht="12">
      <c r="A262" s="13"/>
      <c r="B262" s="236"/>
      <c r="C262" s="237"/>
      <c r="D262" s="232" t="s">
        <v>166</v>
      </c>
      <c r="E262" s="238" t="s">
        <v>19</v>
      </c>
      <c r="F262" s="239" t="s">
        <v>2266</v>
      </c>
      <c r="G262" s="237"/>
      <c r="H262" s="240">
        <v>190</v>
      </c>
      <c r="I262" s="241"/>
      <c r="J262" s="237"/>
      <c r="K262" s="237"/>
      <c r="L262" s="242"/>
      <c r="M262" s="243"/>
      <c r="N262" s="244"/>
      <c r="O262" s="244"/>
      <c r="P262" s="244"/>
      <c r="Q262" s="244"/>
      <c r="R262" s="244"/>
      <c r="S262" s="244"/>
      <c r="T262" s="245"/>
      <c r="U262" s="13"/>
      <c r="V262" s="13"/>
      <c r="W262" s="13"/>
      <c r="X262" s="13"/>
      <c r="Y262" s="13"/>
      <c r="Z262" s="13"/>
      <c r="AA262" s="13"/>
      <c r="AB262" s="13"/>
      <c r="AC262" s="13"/>
      <c r="AD262" s="13"/>
      <c r="AE262" s="13"/>
      <c r="AT262" s="246" t="s">
        <v>166</v>
      </c>
      <c r="AU262" s="246" t="s">
        <v>82</v>
      </c>
      <c r="AV262" s="13" t="s">
        <v>85</v>
      </c>
      <c r="AW262" s="13" t="s">
        <v>34</v>
      </c>
      <c r="AX262" s="13" t="s">
        <v>82</v>
      </c>
      <c r="AY262" s="246" t="s">
        <v>158</v>
      </c>
    </row>
    <row r="263" spans="1:51" s="13" customFormat="1" ht="12">
      <c r="A263" s="13"/>
      <c r="B263" s="236"/>
      <c r="C263" s="237"/>
      <c r="D263" s="232" t="s">
        <v>166</v>
      </c>
      <c r="E263" s="237"/>
      <c r="F263" s="239" t="s">
        <v>2264</v>
      </c>
      <c r="G263" s="237"/>
      <c r="H263" s="240">
        <v>218.5</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166</v>
      </c>
      <c r="AU263" s="246" t="s">
        <v>82</v>
      </c>
      <c r="AV263" s="13" t="s">
        <v>85</v>
      </c>
      <c r="AW263" s="13" t="s">
        <v>4</v>
      </c>
      <c r="AX263" s="13" t="s">
        <v>82</v>
      </c>
      <c r="AY263" s="246" t="s">
        <v>158</v>
      </c>
    </row>
    <row r="264" spans="1:65" s="2" customFormat="1" ht="21.75" customHeight="1">
      <c r="A264" s="38"/>
      <c r="B264" s="39"/>
      <c r="C264" s="219" t="s">
        <v>454</v>
      </c>
      <c r="D264" s="219" t="s">
        <v>159</v>
      </c>
      <c r="E264" s="220" t="s">
        <v>492</v>
      </c>
      <c r="F264" s="221" t="s">
        <v>493</v>
      </c>
      <c r="G264" s="222" t="s">
        <v>162</v>
      </c>
      <c r="H264" s="223">
        <v>190</v>
      </c>
      <c r="I264" s="224"/>
      <c r="J264" s="225">
        <f>ROUND(I264*H264,2)</f>
        <v>0</v>
      </c>
      <c r="K264" s="221" t="s">
        <v>213</v>
      </c>
      <c r="L264" s="44"/>
      <c r="M264" s="226" t="s">
        <v>19</v>
      </c>
      <c r="N264" s="227" t="s">
        <v>45</v>
      </c>
      <c r="O264" s="84"/>
      <c r="P264" s="228">
        <f>O264*H264</f>
        <v>0</v>
      </c>
      <c r="Q264" s="228">
        <v>0</v>
      </c>
      <c r="R264" s="228">
        <f>Q264*H264</f>
        <v>0</v>
      </c>
      <c r="S264" s="228">
        <v>0</v>
      </c>
      <c r="T264" s="229">
        <f>S264*H264</f>
        <v>0</v>
      </c>
      <c r="U264" s="38"/>
      <c r="V264" s="38"/>
      <c r="W264" s="38"/>
      <c r="X264" s="38"/>
      <c r="Y264" s="38"/>
      <c r="Z264" s="38"/>
      <c r="AA264" s="38"/>
      <c r="AB264" s="38"/>
      <c r="AC264" s="38"/>
      <c r="AD264" s="38"/>
      <c r="AE264" s="38"/>
      <c r="AR264" s="230" t="s">
        <v>236</v>
      </c>
      <c r="AT264" s="230" t="s">
        <v>159</v>
      </c>
      <c r="AU264" s="230" t="s">
        <v>82</v>
      </c>
      <c r="AY264" s="17" t="s">
        <v>158</v>
      </c>
      <c r="BE264" s="231">
        <f>IF(N264="základní",J264,0)</f>
        <v>0</v>
      </c>
      <c r="BF264" s="231">
        <f>IF(N264="snížená",J264,0)</f>
        <v>0</v>
      </c>
      <c r="BG264" s="231">
        <f>IF(N264="zákl. přenesená",J264,0)</f>
        <v>0</v>
      </c>
      <c r="BH264" s="231">
        <f>IF(N264="sníž. přenesená",J264,0)</f>
        <v>0</v>
      </c>
      <c r="BI264" s="231">
        <f>IF(N264="nulová",J264,0)</f>
        <v>0</v>
      </c>
      <c r="BJ264" s="17" t="s">
        <v>82</v>
      </c>
      <c r="BK264" s="231">
        <f>ROUND(I264*H264,2)</f>
        <v>0</v>
      </c>
      <c r="BL264" s="17" t="s">
        <v>236</v>
      </c>
      <c r="BM264" s="230" t="s">
        <v>494</v>
      </c>
    </row>
    <row r="265" spans="1:47" s="2" customFormat="1" ht="12">
      <c r="A265" s="38"/>
      <c r="B265" s="39"/>
      <c r="C265" s="40"/>
      <c r="D265" s="232" t="s">
        <v>165</v>
      </c>
      <c r="E265" s="40"/>
      <c r="F265" s="233" t="s">
        <v>495</v>
      </c>
      <c r="G265" s="40"/>
      <c r="H265" s="40"/>
      <c r="I265" s="136"/>
      <c r="J265" s="40"/>
      <c r="K265" s="40"/>
      <c r="L265" s="44"/>
      <c r="M265" s="234"/>
      <c r="N265" s="235"/>
      <c r="O265" s="84"/>
      <c r="P265" s="84"/>
      <c r="Q265" s="84"/>
      <c r="R265" s="84"/>
      <c r="S265" s="84"/>
      <c r="T265" s="85"/>
      <c r="U265" s="38"/>
      <c r="V265" s="38"/>
      <c r="W265" s="38"/>
      <c r="X265" s="38"/>
      <c r="Y265" s="38"/>
      <c r="Z265" s="38"/>
      <c r="AA265" s="38"/>
      <c r="AB265" s="38"/>
      <c r="AC265" s="38"/>
      <c r="AD265" s="38"/>
      <c r="AE265" s="38"/>
      <c r="AT265" s="17" t="s">
        <v>165</v>
      </c>
      <c r="AU265" s="17" t="s">
        <v>82</v>
      </c>
    </row>
    <row r="266" spans="1:65" s="2" customFormat="1" ht="16.5" customHeight="1">
      <c r="A266" s="38"/>
      <c r="B266" s="39"/>
      <c r="C266" s="259" t="s">
        <v>459</v>
      </c>
      <c r="D266" s="259" t="s">
        <v>199</v>
      </c>
      <c r="E266" s="260" t="s">
        <v>497</v>
      </c>
      <c r="F266" s="261" t="s">
        <v>498</v>
      </c>
      <c r="G266" s="262" t="s">
        <v>162</v>
      </c>
      <c r="H266" s="263">
        <v>218.5</v>
      </c>
      <c r="I266" s="264"/>
      <c r="J266" s="265">
        <f>ROUND(I266*H266,2)</f>
        <v>0</v>
      </c>
      <c r="K266" s="261" t="s">
        <v>19</v>
      </c>
      <c r="L266" s="266"/>
      <c r="M266" s="267" t="s">
        <v>19</v>
      </c>
      <c r="N266" s="268" t="s">
        <v>45</v>
      </c>
      <c r="O266" s="84"/>
      <c r="P266" s="228">
        <f>O266*H266</f>
        <v>0</v>
      </c>
      <c r="Q266" s="228">
        <v>0.00062</v>
      </c>
      <c r="R266" s="228">
        <f>Q266*H266</f>
        <v>0.13547</v>
      </c>
      <c r="S266" s="228">
        <v>0</v>
      </c>
      <c r="T266" s="229">
        <f>S266*H266</f>
        <v>0</v>
      </c>
      <c r="U266" s="38"/>
      <c r="V266" s="38"/>
      <c r="W266" s="38"/>
      <c r="X266" s="38"/>
      <c r="Y266" s="38"/>
      <c r="Z266" s="38"/>
      <c r="AA266" s="38"/>
      <c r="AB266" s="38"/>
      <c r="AC266" s="38"/>
      <c r="AD266" s="38"/>
      <c r="AE266" s="38"/>
      <c r="AR266" s="230" t="s">
        <v>255</v>
      </c>
      <c r="AT266" s="230" t="s">
        <v>199</v>
      </c>
      <c r="AU266" s="230" t="s">
        <v>82</v>
      </c>
      <c r="AY266" s="17" t="s">
        <v>158</v>
      </c>
      <c r="BE266" s="231">
        <f>IF(N266="základní",J266,0)</f>
        <v>0</v>
      </c>
      <c r="BF266" s="231">
        <f>IF(N266="snížená",J266,0)</f>
        <v>0</v>
      </c>
      <c r="BG266" s="231">
        <f>IF(N266="zákl. přenesená",J266,0)</f>
        <v>0</v>
      </c>
      <c r="BH266" s="231">
        <f>IF(N266="sníž. přenesená",J266,0)</f>
        <v>0</v>
      </c>
      <c r="BI266" s="231">
        <f>IF(N266="nulová",J266,0)</f>
        <v>0</v>
      </c>
      <c r="BJ266" s="17" t="s">
        <v>82</v>
      </c>
      <c r="BK266" s="231">
        <f>ROUND(I266*H266,2)</f>
        <v>0</v>
      </c>
      <c r="BL266" s="17" t="s">
        <v>255</v>
      </c>
      <c r="BM266" s="230" t="s">
        <v>499</v>
      </c>
    </row>
    <row r="267" spans="1:47" s="2" customFormat="1" ht="12">
      <c r="A267" s="38"/>
      <c r="B267" s="39"/>
      <c r="C267" s="40"/>
      <c r="D267" s="232" t="s">
        <v>165</v>
      </c>
      <c r="E267" s="40"/>
      <c r="F267" s="233" t="s">
        <v>498</v>
      </c>
      <c r="G267" s="40"/>
      <c r="H267" s="40"/>
      <c r="I267" s="136"/>
      <c r="J267" s="40"/>
      <c r="K267" s="40"/>
      <c r="L267" s="44"/>
      <c r="M267" s="234"/>
      <c r="N267" s="235"/>
      <c r="O267" s="84"/>
      <c r="P267" s="84"/>
      <c r="Q267" s="84"/>
      <c r="R267" s="84"/>
      <c r="S267" s="84"/>
      <c r="T267" s="85"/>
      <c r="U267" s="38"/>
      <c r="V267" s="38"/>
      <c r="W267" s="38"/>
      <c r="X267" s="38"/>
      <c r="Y267" s="38"/>
      <c r="Z267" s="38"/>
      <c r="AA267" s="38"/>
      <c r="AB267" s="38"/>
      <c r="AC267" s="38"/>
      <c r="AD267" s="38"/>
      <c r="AE267" s="38"/>
      <c r="AT267" s="17" t="s">
        <v>165</v>
      </c>
      <c r="AU267" s="17" t="s">
        <v>82</v>
      </c>
    </row>
    <row r="268" spans="1:51" s="13" customFormat="1" ht="12">
      <c r="A268" s="13"/>
      <c r="B268" s="236"/>
      <c r="C268" s="237"/>
      <c r="D268" s="232" t="s">
        <v>166</v>
      </c>
      <c r="E268" s="238" t="s">
        <v>19</v>
      </c>
      <c r="F268" s="239" t="s">
        <v>2267</v>
      </c>
      <c r="G268" s="237"/>
      <c r="H268" s="240">
        <v>190</v>
      </c>
      <c r="I268" s="241"/>
      <c r="J268" s="237"/>
      <c r="K268" s="237"/>
      <c r="L268" s="242"/>
      <c r="M268" s="243"/>
      <c r="N268" s="244"/>
      <c r="O268" s="244"/>
      <c r="P268" s="244"/>
      <c r="Q268" s="244"/>
      <c r="R268" s="244"/>
      <c r="S268" s="244"/>
      <c r="T268" s="245"/>
      <c r="U268" s="13"/>
      <c r="V268" s="13"/>
      <c r="W268" s="13"/>
      <c r="X268" s="13"/>
      <c r="Y268" s="13"/>
      <c r="Z268" s="13"/>
      <c r="AA268" s="13"/>
      <c r="AB268" s="13"/>
      <c r="AC268" s="13"/>
      <c r="AD268" s="13"/>
      <c r="AE268" s="13"/>
      <c r="AT268" s="246" t="s">
        <v>166</v>
      </c>
      <c r="AU268" s="246" t="s">
        <v>82</v>
      </c>
      <c r="AV268" s="13" t="s">
        <v>85</v>
      </c>
      <c r="AW268" s="13" t="s">
        <v>34</v>
      </c>
      <c r="AX268" s="13" t="s">
        <v>82</v>
      </c>
      <c r="AY268" s="246" t="s">
        <v>158</v>
      </c>
    </row>
    <row r="269" spans="1:51" s="13" customFormat="1" ht="12">
      <c r="A269" s="13"/>
      <c r="B269" s="236"/>
      <c r="C269" s="237"/>
      <c r="D269" s="232" t="s">
        <v>166</v>
      </c>
      <c r="E269" s="237"/>
      <c r="F269" s="239" t="s">
        <v>2264</v>
      </c>
      <c r="G269" s="237"/>
      <c r="H269" s="240">
        <v>218.5</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166</v>
      </c>
      <c r="AU269" s="246" t="s">
        <v>82</v>
      </c>
      <c r="AV269" s="13" t="s">
        <v>85</v>
      </c>
      <c r="AW269" s="13" t="s">
        <v>4</v>
      </c>
      <c r="AX269" s="13" t="s">
        <v>82</v>
      </c>
      <c r="AY269" s="246" t="s">
        <v>158</v>
      </c>
    </row>
    <row r="270" spans="1:65" s="2" customFormat="1" ht="16.5" customHeight="1">
      <c r="A270" s="38"/>
      <c r="B270" s="39"/>
      <c r="C270" s="219" t="s">
        <v>464</v>
      </c>
      <c r="D270" s="219" t="s">
        <v>159</v>
      </c>
      <c r="E270" s="220" t="s">
        <v>503</v>
      </c>
      <c r="F270" s="221" t="s">
        <v>504</v>
      </c>
      <c r="G270" s="222" t="s">
        <v>202</v>
      </c>
      <c r="H270" s="223">
        <v>54</v>
      </c>
      <c r="I270" s="224"/>
      <c r="J270" s="225">
        <f>ROUND(I270*H270,2)</f>
        <v>0</v>
      </c>
      <c r="K270" s="221" t="s">
        <v>19</v>
      </c>
      <c r="L270" s="44"/>
      <c r="M270" s="226" t="s">
        <v>19</v>
      </c>
      <c r="N270" s="227" t="s">
        <v>45</v>
      </c>
      <c r="O270" s="84"/>
      <c r="P270" s="228">
        <f>O270*H270</f>
        <v>0</v>
      </c>
      <c r="Q270" s="228">
        <v>0</v>
      </c>
      <c r="R270" s="228">
        <f>Q270*H270</f>
        <v>0</v>
      </c>
      <c r="S270" s="228">
        <v>0</v>
      </c>
      <c r="T270" s="229">
        <f>S270*H270</f>
        <v>0</v>
      </c>
      <c r="U270" s="38"/>
      <c r="V270" s="38"/>
      <c r="W270" s="38"/>
      <c r="X270" s="38"/>
      <c r="Y270" s="38"/>
      <c r="Z270" s="38"/>
      <c r="AA270" s="38"/>
      <c r="AB270" s="38"/>
      <c r="AC270" s="38"/>
      <c r="AD270" s="38"/>
      <c r="AE270" s="38"/>
      <c r="AR270" s="230" t="s">
        <v>236</v>
      </c>
      <c r="AT270" s="230" t="s">
        <v>159</v>
      </c>
      <c r="AU270" s="230" t="s">
        <v>82</v>
      </c>
      <c r="AY270" s="17" t="s">
        <v>158</v>
      </c>
      <c r="BE270" s="231">
        <f>IF(N270="základní",J270,0)</f>
        <v>0</v>
      </c>
      <c r="BF270" s="231">
        <f>IF(N270="snížená",J270,0)</f>
        <v>0</v>
      </c>
      <c r="BG270" s="231">
        <f>IF(N270="zákl. přenesená",J270,0)</f>
        <v>0</v>
      </c>
      <c r="BH270" s="231">
        <f>IF(N270="sníž. přenesená",J270,0)</f>
        <v>0</v>
      </c>
      <c r="BI270" s="231">
        <f>IF(N270="nulová",J270,0)</f>
        <v>0</v>
      </c>
      <c r="BJ270" s="17" t="s">
        <v>82</v>
      </c>
      <c r="BK270" s="231">
        <f>ROUND(I270*H270,2)</f>
        <v>0</v>
      </c>
      <c r="BL270" s="17" t="s">
        <v>236</v>
      </c>
      <c r="BM270" s="230" t="s">
        <v>505</v>
      </c>
    </row>
    <row r="271" spans="1:47" s="2" customFormat="1" ht="12">
      <c r="A271" s="38"/>
      <c r="B271" s="39"/>
      <c r="C271" s="40"/>
      <c r="D271" s="232" t="s">
        <v>165</v>
      </c>
      <c r="E271" s="40"/>
      <c r="F271" s="233" t="s">
        <v>504</v>
      </c>
      <c r="G271" s="40"/>
      <c r="H271" s="40"/>
      <c r="I271" s="136"/>
      <c r="J271" s="40"/>
      <c r="K271" s="40"/>
      <c r="L271" s="44"/>
      <c r="M271" s="234"/>
      <c r="N271" s="235"/>
      <c r="O271" s="84"/>
      <c r="P271" s="84"/>
      <c r="Q271" s="84"/>
      <c r="R271" s="84"/>
      <c r="S271" s="84"/>
      <c r="T271" s="85"/>
      <c r="U271" s="38"/>
      <c r="V271" s="38"/>
      <c r="W271" s="38"/>
      <c r="X271" s="38"/>
      <c r="Y271" s="38"/>
      <c r="Z271" s="38"/>
      <c r="AA271" s="38"/>
      <c r="AB271" s="38"/>
      <c r="AC271" s="38"/>
      <c r="AD271" s="38"/>
      <c r="AE271" s="38"/>
      <c r="AT271" s="17" t="s">
        <v>165</v>
      </c>
      <c r="AU271" s="17" t="s">
        <v>82</v>
      </c>
    </row>
    <row r="272" spans="1:65" s="2" customFormat="1" ht="16.5" customHeight="1">
      <c r="A272" s="38"/>
      <c r="B272" s="39"/>
      <c r="C272" s="259" t="s">
        <v>469</v>
      </c>
      <c r="D272" s="259" t="s">
        <v>199</v>
      </c>
      <c r="E272" s="260" t="s">
        <v>506</v>
      </c>
      <c r="F272" s="261" t="s">
        <v>507</v>
      </c>
      <c r="G272" s="262" t="s">
        <v>508</v>
      </c>
      <c r="H272" s="263">
        <v>54</v>
      </c>
      <c r="I272" s="264"/>
      <c r="J272" s="265">
        <f>ROUND(I272*H272,2)</f>
        <v>0</v>
      </c>
      <c r="K272" s="261" t="s">
        <v>19</v>
      </c>
      <c r="L272" s="266"/>
      <c r="M272" s="267" t="s">
        <v>19</v>
      </c>
      <c r="N272" s="268" t="s">
        <v>45</v>
      </c>
      <c r="O272" s="84"/>
      <c r="P272" s="228">
        <f>O272*H272</f>
        <v>0</v>
      </c>
      <c r="Q272" s="228">
        <v>0.00062</v>
      </c>
      <c r="R272" s="228">
        <f>Q272*H272</f>
        <v>0.03348</v>
      </c>
      <c r="S272" s="228">
        <v>0</v>
      </c>
      <c r="T272" s="229">
        <f>S272*H272</f>
        <v>0</v>
      </c>
      <c r="U272" s="38"/>
      <c r="V272" s="38"/>
      <c r="W272" s="38"/>
      <c r="X272" s="38"/>
      <c r="Y272" s="38"/>
      <c r="Z272" s="38"/>
      <c r="AA272" s="38"/>
      <c r="AB272" s="38"/>
      <c r="AC272" s="38"/>
      <c r="AD272" s="38"/>
      <c r="AE272" s="38"/>
      <c r="AR272" s="230" t="s">
        <v>241</v>
      </c>
      <c r="AT272" s="230" t="s">
        <v>199</v>
      </c>
      <c r="AU272" s="230" t="s">
        <v>82</v>
      </c>
      <c r="AY272" s="17" t="s">
        <v>158</v>
      </c>
      <c r="BE272" s="231">
        <f>IF(N272="základní",J272,0)</f>
        <v>0</v>
      </c>
      <c r="BF272" s="231">
        <f>IF(N272="snížená",J272,0)</f>
        <v>0</v>
      </c>
      <c r="BG272" s="231">
        <f>IF(N272="zákl. přenesená",J272,0)</f>
        <v>0</v>
      </c>
      <c r="BH272" s="231">
        <f>IF(N272="sníž. přenesená",J272,0)</f>
        <v>0</v>
      </c>
      <c r="BI272" s="231">
        <f>IF(N272="nulová",J272,0)</f>
        <v>0</v>
      </c>
      <c r="BJ272" s="17" t="s">
        <v>82</v>
      </c>
      <c r="BK272" s="231">
        <f>ROUND(I272*H272,2)</f>
        <v>0</v>
      </c>
      <c r="BL272" s="17" t="s">
        <v>236</v>
      </c>
      <c r="BM272" s="230" t="s">
        <v>509</v>
      </c>
    </row>
    <row r="273" spans="1:47" s="2" customFormat="1" ht="12">
      <c r="A273" s="38"/>
      <c r="B273" s="39"/>
      <c r="C273" s="40"/>
      <c r="D273" s="232" t="s">
        <v>165</v>
      </c>
      <c r="E273" s="40"/>
      <c r="F273" s="233" t="s">
        <v>507</v>
      </c>
      <c r="G273" s="40"/>
      <c r="H273" s="40"/>
      <c r="I273" s="136"/>
      <c r="J273" s="40"/>
      <c r="K273" s="40"/>
      <c r="L273" s="44"/>
      <c r="M273" s="234"/>
      <c r="N273" s="235"/>
      <c r="O273" s="84"/>
      <c r="P273" s="84"/>
      <c r="Q273" s="84"/>
      <c r="R273" s="84"/>
      <c r="S273" s="84"/>
      <c r="T273" s="85"/>
      <c r="U273" s="38"/>
      <c r="V273" s="38"/>
      <c r="W273" s="38"/>
      <c r="X273" s="38"/>
      <c r="Y273" s="38"/>
      <c r="Z273" s="38"/>
      <c r="AA273" s="38"/>
      <c r="AB273" s="38"/>
      <c r="AC273" s="38"/>
      <c r="AD273" s="38"/>
      <c r="AE273" s="38"/>
      <c r="AT273" s="17" t="s">
        <v>165</v>
      </c>
      <c r="AU273" s="17" t="s">
        <v>82</v>
      </c>
    </row>
    <row r="274" spans="1:51" s="13" customFormat="1" ht="12">
      <c r="A274" s="13"/>
      <c r="B274" s="236"/>
      <c r="C274" s="237"/>
      <c r="D274" s="232" t="s">
        <v>166</v>
      </c>
      <c r="E274" s="238" t="s">
        <v>19</v>
      </c>
      <c r="F274" s="239" t="s">
        <v>2268</v>
      </c>
      <c r="G274" s="237"/>
      <c r="H274" s="240">
        <v>54</v>
      </c>
      <c r="I274" s="241"/>
      <c r="J274" s="237"/>
      <c r="K274" s="237"/>
      <c r="L274" s="242"/>
      <c r="M274" s="243"/>
      <c r="N274" s="244"/>
      <c r="O274" s="244"/>
      <c r="P274" s="244"/>
      <c r="Q274" s="244"/>
      <c r="R274" s="244"/>
      <c r="S274" s="244"/>
      <c r="T274" s="245"/>
      <c r="U274" s="13"/>
      <c r="V274" s="13"/>
      <c r="W274" s="13"/>
      <c r="X274" s="13"/>
      <c r="Y274" s="13"/>
      <c r="Z274" s="13"/>
      <c r="AA274" s="13"/>
      <c r="AB274" s="13"/>
      <c r="AC274" s="13"/>
      <c r="AD274" s="13"/>
      <c r="AE274" s="13"/>
      <c r="AT274" s="246" t="s">
        <v>166</v>
      </c>
      <c r="AU274" s="246" t="s">
        <v>82</v>
      </c>
      <c r="AV274" s="13" t="s">
        <v>85</v>
      </c>
      <c r="AW274" s="13" t="s">
        <v>34</v>
      </c>
      <c r="AX274" s="13" t="s">
        <v>82</v>
      </c>
      <c r="AY274" s="246" t="s">
        <v>158</v>
      </c>
    </row>
    <row r="275" spans="1:65" s="2" customFormat="1" ht="21.75" customHeight="1">
      <c r="A275" s="38"/>
      <c r="B275" s="39"/>
      <c r="C275" s="259" t="s">
        <v>474</v>
      </c>
      <c r="D275" s="259" t="s">
        <v>199</v>
      </c>
      <c r="E275" s="260" t="s">
        <v>512</v>
      </c>
      <c r="F275" s="261" t="s">
        <v>513</v>
      </c>
      <c r="G275" s="262" t="s">
        <v>508</v>
      </c>
      <c r="H275" s="263">
        <v>10</v>
      </c>
      <c r="I275" s="264"/>
      <c r="J275" s="265">
        <f>ROUND(I275*H275,2)</f>
        <v>0</v>
      </c>
      <c r="K275" s="261" t="s">
        <v>19</v>
      </c>
      <c r="L275" s="266"/>
      <c r="M275" s="267" t="s">
        <v>19</v>
      </c>
      <c r="N275" s="268" t="s">
        <v>45</v>
      </c>
      <c r="O275" s="84"/>
      <c r="P275" s="228">
        <f>O275*H275</f>
        <v>0</v>
      </c>
      <c r="Q275" s="228">
        <v>0</v>
      </c>
      <c r="R275" s="228">
        <f>Q275*H275</f>
        <v>0</v>
      </c>
      <c r="S275" s="228">
        <v>0</v>
      </c>
      <c r="T275" s="229">
        <f>S275*H275</f>
        <v>0</v>
      </c>
      <c r="U275" s="38"/>
      <c r="V275" s="38"/>
      <c r="W275" s="38"/>
      <c r="X275" s="38"/>
      <c r="Y275" s="38"/>
      <c r="Z275" s="38"/>
      <c r="AA275" s="38"/>
      <c r="AB275" s="38"/>
      <c r="AC275" s="38"/>
      <c r="AD275" s="38"/>
      <c r="AE275" s="38"/>
      <c r="AR275" s="230" t="s">
        <v>241</v>
      </c>
      <c r="AT275" s="230" t="s">
        <v>199</v>
      </c>
      <c r="AU275" s="230" t="s">
        <v>82</v>
      </c>
      <c r="AY275" s="17" t="s">
        <v>158</v>
      </c>
      <c r="BE275" s="231">
        <f>IF(N275="základní",J275,0)</f>
        <v>0</v>
      </c>
      <c r="BF275" s="231">
        <f>IF(N275="snížená",J275,0)</f>
        <v>0</v>
      </c>
      <c r="BG275" s="231">
        <f>IF(N275="zákl. přenesená",J275,0)</f>
        <v>0</v>
      </c>
      <c r="BH275" s="231">
        <f>IF(N275="sníž. přenesená",J275,0)</f>
        <v>0</v>
      </c>
      <c r="BI275" s="231">
        <f>IF(N275="nulová",J275,0)</f>
        <v>0</v>
      </c>
      <c r="BJ275" s="17" t="s">
        <v>82</v>
      </c>
      <c r="BK275" s="231">
        <f>ROUND(I275*H275,2)</f>
        <v>0</v>
      </c>
      <c r="BL275" s="17" t="s">
        <v>236</v>
      </c>
      <c r="BM275" s="230" t="s">
        <v>514</v>
      </c>
    </row>
    <row r="276" spans="1:47" s="2" customFormat="1" ht="12">
      <c r="A276" s="38"/>
      <c r="B276" s="39"/>
      <c r="C276" s="40"/>
      <c r="D276" s="232" t="s">
        <v>165</v>
      </c>
      <c r="E276" s="40"/>
      <c r="F276" s="233" t="s">
        <v>513</v>
      </c>
      <c r="G276" s="40"/>
      <c r="H276" s="40"/>
      <c r="I276" s="136"/>
      <c r="J276" s="40"/>
      <c r="K276" s="40"/>
      <c r="L276" s="44"/>
      <c r="M276" s="234"/>
      <c r="N276" s="235"/>
      <c r="O276" s="84"/>
      <c r="P276" s="84"/>
      <c r="Q276" s="84"/>
      <c r="R276" s="84"/>
      <c r="S276" s="84"/>
      <c r="T276" s="85"/>
      <c r="U276" s="38"/>
      <c r="V276" s="38"/>
      <c r="W276" s="38"/>
      <c r="X276" s="38"/>
      <c r="Y276" s="38"/>
      <c r="Z276" s="38"/>
      <c r="AA276" s="38"/>
      <c r="AB276" s="38"/>
      <c r="AC276" s="38"/>
      <c r="AD276" s="38"/>
      <c r="AE276" s="38"/>
      <c r="AT276" s="17" t="s">
        <v>165</v>
      </c>
      <c r="AU276" s="17" t="s">
        <v>82</v>
      </c>
    </row>
    <row r="277" spans="1:65" s="2" customFormat="1" ht="21.75" customHeight="1">
      <c r="A277" s="38"/>
      <c r="B277" s="39"/>
      <c r="C277" s="219" t="s">
        <v>479</v>
      </c>
      <c r="D277" s="219" t="s">
        <v>159</v>
      </c>
      <c r="E277" s="220" t="s">
        <v>517</v>
      </c>
      <c r="F277" s="221" t="s">
        <v>518</v>
      </c>
      <c r="G277" s="222" t="s">
        <v>202</v>
      </c>
      <c r="H277" s="223">
        <v>236</v>
      </c>
      <c r="I277" s="224"/>
      <c r="J277" s="225">
        <f>ROUND(I277*H277,2)</f>
        <v>0</v>
      </c>
      <c r="K277" s="221" t="s">
        <v>213</v>
      </c>
      <c r="L277" s="44"/>
      <c r="M277" s="226" t="s">
        <v>19</v>
      </c>
      <c r="N277" s="227" t="s">
        <v>45</v>
      </c>
      <c r="O277" s="84"/>
      <c r="P277" s="228">
        <f>O277*H277</f>
        <v>0</v>
      </c>
      <c r="Q277" s="228">
        <v>0</v>
      </c>
      <c r="R277" s="228">
        <f>Q277*H277</f>
        <v>0</v>
      </c>
      <c r="S277" s="228">
        <v>0</v>
      </c>
      <c r="T277" s="229">
        <f>S277*H277</f>
        <v>0</v>
      </c>
      <c r="U277" s="38"/>
      <c r="V277" s="38"/>
      <c r="W277" s="38"/>
      <c r="X277" s="38"/>
      <c r="Y277" s="38"/>
      <c r="Z277" s="38"/>
      <c r="AA277" s="38"/>
      <c r="AB277" s="38"/>
      <c r="AC277" s="38"/>
      <c r="AD277" s="38"/>
      <c r="AE277" s="38"/>
      <c r="AR277" s="230" t="s">
        <v>236</v>
      </c>
      <c r="AT277" s="230" t="s">
        <v>159</v>
      </c>
      <c r="AU277" s="230" t="s">
        <v>82</v>
      </c>
      <c r="AY277" s="17" t="s">
        <v>158</v>
      </c>
      <c r="BE277" s="231">
        <f>IF(N277="základní",J277,0)</f>
        <v>0</v>
      </c>
      <c r="BF277" s="231">
        <f>IF(N277="snížená",J277,0)</f>
        <v>0</v>
      </c>
      <c r="BG277" s="231">
        <f>IF(N277="zákl. přenesená",J277,0)</f>
        <v>0</v>
      </c>
      <c r="BH277" s="231">
        <f>IF(N277="sníž. přenesená",J277,0)</f>
        <v>0</v>
      </c>
      <c r="BI277" s="231">
        <f>IF(N277="nulová",J277,0)</f>
        <v>0</v>
      </c>
      <c r="BJ277" s="17" t="s">
        <v>82</v>
      </c>
      <c r="BK277" s="231">
        <f>ROUND(I277*H277,2)</f>
        <v>0</v>
      </c>
      <c r="BL277" s="17" t="s">
        <v>236</v>
      </c>
      <c r="BM277" s="230" t="s">
        <v>519</v>
      </c>
    </row>
    <row r="278" spans="1:47" s="2" customFormat="1" ht="12">
      <c r="A278" s="38"/>
      <c r="B278" s="39"/>
      <c r="C278" s="40"/>
      <c r="D278" s="232" t="s">
        <v>165</v>
      </c>
      <c r="E278" s="40"/>
      <c r="F278" s="233" t="s">
        <v>518</v>
      </c>
      <c r="G278" s="40"/>
      <c r="H278" s="40"/>
      <c r="I278" s="136"/>
      <c r="J278" s="40"/>
      <c r="K278" s="40"/>
      <c r="L278" s="44"/>
      <c r="M278" s="234"/>
      <c r="N278" s="235"/>
      <c r="O278" s="84"/>
      <c r="P278" s="84"/>
      <c r="Q278" s="84"/>
      <c r="R278" s="84"/>
      <c r="S278" s="84"/>
      <c r="T278" s="85"/>
      <c r="U278" s="38"/>
      <c r="V278" s="38"/>
      <c r="W278" s="38"/>
      <c r="X278" s="38"/>
      <c r="Y278" s="38"/>
      <c r="Z278" s="38"/>
      <c r="AA278" s="38"/>
      <c r="AB278" s="38"/>
      <c r="AC278" s="38"/>
      <c r="AD278" s="38"/>
      <c r="AE278" s="38"/>
      <c r="AT278" s="17" t="s">
        <v>165</v>
      </c>
      <c r="AU278" s="17" t="s">
        <v>82</v>
      </c>
    </row>
    <row r="279" spans="1:51" s="13" customFormat="1" ht="12">
      <c r="A279" s="13"/>
      <c r="B279" s="236"/>
      <c r="C279" s="237"/>
      <c r="D279" s="232" t="s">
        <v>166</v>
      </c>
      <c r="E279" s="238" t="s">
        <v>19</v>
      </c>
      <c r="F279" s="239" t="s">
        <v>2269</v>
      </c>
      <c r="G279" s="237"/>
      <c r="H279" s="240">
        <v>236</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166</v>
      </c>
      <c r="AU279" s="246" t="s">
        <v>82</v>
      </c>
      <c r="AV279" s="13" t="s">
        <v>85</v>
      </c>
      <c r="AW279" s="13" t="s">
        <v>34</v>
      </c>
      <c r="AX279" s="13" t="s">
        <v>82</v>
      </c>
      <c r="AY279" s="246" t="s">
        <v>158</v>
      </c>
    </row>
    <row r="280" spans="1:65" s="2" customFormat="1" ht="16.5" customHeight="1">
      <c r="A280" s="38"/>
      <c r="B280" s="39"/>
      <c r="C280" s="219" t="s">
        <v>485</v>
      </c>
      <c r="D280" s="219" t="s">
        <v>159</v>
      </c>
      <c r="E280" s="220" t="s">
        <v>522</v>
      </c>
      <c r="F280" s="221" t="s">
        <v>523</v>
      </c>
      <c r="G280" s="222" t="s">
        <v>162</v>
      </c>
      <c r="H280" s="223">
        <v>100</v>
      </c>
      <c r="I280" s="224"/>
      <c r="J280" s="225">
        <f>ROUND(I280*H280,2)</f>
        <v>0</v>
      </c>
      <c r="K280" s="221" t="s">
        <v>213</v>
      </c>
      <c r="L280" s="44"/>
      <c r="M280" s="226" t="s">
        <v>19</v>
      </c>
      <c r="N280" s="227" t="s">
        <v>45</v>
      </c>
      <c r="O280" s="84"/>
      <c r="P280" s="228">
        <f>O280*H280</f>
        <v>0</v>
      </c>
      <c r="Q280" s="228">
        <v>5E-05</v>
      </c>
      <c r="R280" s="228">
        <f>Q280*H280</f>
        <v>0.005</v>
      </c>
      <c r="S280" s="228">
        <v>0</v>
      </c>
      <c r="T280" s="229">
        <f>S280*H280</f>
        <v>0</v>
      </c>
      <c r="U280" s="38"/>
      <c r="V280" s="38"/>
      <c r="W280" s="38"/>
      <c r="X280" s="38"/>
      <c r="Y280" s="38"/>
      <c r="Z280" s="38"/>
      <c r="AA280" s="38"/>
      <c r="AB280" s="38"/>
      <c r="AC280" s="38"/>
      <c r="AD280" s="38"/>
      <c r="AE280" s="38"/>
      <c r="AR280" s="230" t="s">
        <v>236</v>
      </c>
      <c r="AT280" s="230" t="s">
        <v>159</v>
      </c>
      <c r="AU280" s="230" t="s">
        <v>82</v>
      </c>
      <c r="AY280" s="17" t="s">
        <v>158</v>
      </c>
      <c r="BE280" s="231">
        <f>IF(N280="základní",J280,0)</f>
        <v>0</v>
      </c>
      <c r="BF280" s="231">
        <f>IF(N280="snížená",J280,0)</f>
        <v>0</v>
      </c>
      <c r="BG280" s="231">
        <f>IF(N280="zákl. přenesená",J280,0)</f>
        <v>0</v>
      </c>
      <c r="BH280" s="231">
        <f>IF(N280="sníž. přenesená",J280,0)</f>
        <v>0</v>
      </c>
      <c r="BI280" s="231">
        <f>IF(N280="nulová",J280,0)</f>
        <v>0</v>
      </c>
      <c r="BJ280" s="17" t="s">
        <v>82</v>
      </c>
      <c r="BK280" s="231">
        <f>ROUND(I280*H280,2)</f>
        <v>0</v>
      </c>
      <c r="BL280" s="17" t="s">
        <v>236</v>
      </c>
      <c r="BM280" s="230" t="s">
        <v>524</v>
      </c>
    </row>
    <row r="281" spans="1:47" s="2" customFormat="1" ht="12">
      <c r="A281" s="38"/>
      <c r="B281" s="39"/>
      <c r="C281" s="40"/>
      <c r="D281" s="232" t="s">
        <v>165</v>
      </c>
      <c r="E281" s="40"/>
      <c r="F281" s="233" t="s">
        <v>525</v>
      </c>
      <c r="G281" s="40"/>
      <c r="H281" s="40"/>
      <c r="I281" s="136"/>
      <c r="J281" s="40"/>
      <c r="K281" s="40"/>
      <c r="L281" s="44"/>
      <c r="M281" s="234"/>
      <c r="N281" s="235"/>
      <c r="O281" s="84"/>
      <c r="P281" s="84"/>
      <c r="Q281" s="84"/>
      <c r="R281" s="84"/>
      <c r="S281" s="84"/>
      <c r="T281" s="85"/>
      <c r="U281" s="38"/>
      <c r="V281" s="38"/>
      <c r="W281" s="38"/>
      <c r="X281" s="38"/>
      <c r="Y281" s="38"/>
      <c r="Z281" s="38"/>
      <c r="AA281" s="38"/>
      <c r="AB281" s="38"/>
      <c r="AC281" s="38"/>
      <c r="AD281" s="38"/>
      <c r="AE281" s="38"/>
      <c r="AT281" s="17" t="s">
        <v>165</v>
      </c>
      <c r="AU281" s="17" t="s">
        <v>82</v>
      </c>
    </row>
    <row r="282" spans="1:47" s="2" customFormat="1" ht="12">
      <c r="A282" s="38"/>
      <c r="B282" s="39"/>
      <c r="C282" s="40"/>
      <c r="D282" s="232" t="s">
        <v>216</v>
      </c>
      <c r="E282" s="40"/>
      <c r="F282" s="258" t="s">
        <v>526</v>
      </c>
      <c r="G282" s="40"/>
      <c r="H282" s="40"/>
      <c r="I282" s="136"/>
      <c r="J282" s="40"/>
      <c r="K282" s="40"/>
      <c r="L282" s="44"/>
      <c r="M282" s="234"/>
      <c r="N282" s="235"/>
      <c r="O282" s="84"/>
      <c r="P282" s="84"/>
      <c r="Q282" s="84"/>
      <c r="R282" s="84"/>
      <c r="S282" s="84"/>
      <c r="T282" s="85"/>
      <c r="U282" s="38"/>
      <c r="V282" s="38"/>
      <c r="W282" s="38"/>
      <c r="X282" s="38"/>
      <c r="Y282" s="38"/>
      <c r="Z282" s="38"/>
      <c r="AA282" s="38"/>
      <c r="AB282" s="38"/>
      <c r="AC282" s="38"/>
      <c r="AD282" s="38"/>
      <c r="AE282" s="38"/>
      <c r="AT282" s="17" t="s">
        <v>216</v>
      </c>
      <c r="AU282" s="17" t="s">
        <v>82</v>
      </c>
    </row>
    <row r="283" spans="1:51" s="13" customFormat="1" ht="12">
      <c r="A283" s="13"/>
      <c r="B283" s="236"/>
      <c r="C283" s="237"/>
      <c r="D283" s="232" t="s">
        <v>166</v>
      </c>
      <c r="E283" s="238" t="s">
        <v>19</v>
      </c>
      <c r="F283" s="239" t="s">
        <v>2270</v>
      </c>
      <c r="G283" s="237"/>
      <c r="H283" s="240">
        <v>100</v>
      </c>
      <c r="I283" s="241"/>
      <c r="J283" s="237"/>
      <c r="K283" s="237"/>
      <c r="L283" s="242"/>
      <c r="M283" s="243"/>
      <c r="N283" s="244"/>
      <c r="O283" s="244"/>
      <c r="P283" s="244"/>
      <c r="Q283" s="244"/>
      <c r="R283" s="244"/>
      <c r="S283" s="244"/>
      <c r="T283" s="245"/>
      <c r="U283" s="13"/>
      <c r="V283" s="13"/>
      <c r="W283" s="13"/>
      <c r="X283" s="13"/>
      <c r="Y283" s="13"/>
      <c r="Z283" s="13"/>
      <c r="AA283" s="13"/>
      <c r="AB283" s="13"/>
      <c r="AC283" s="13"/>
      <c r="AD283" s="13"/>
      <c r="AE283" s="13"/>
      <c r="AT283" s="246" t="s">
        <v>166</v>
      </c>
      <c r="AU283" s="246" t="s">
        <v>82</v>
      </c>
      <c r="AV283" s="13" t="s">
        <v>85</v>
      </c>
      <c r="AW283" s="13" t="s">
        <v>34</v>
      </c>
      <c r="AX283" s="13" t="s">
        <v>82</v>
      </c>
      <c r="AY283" s="246" t="s">
        <v>158</v>
      </c>
    </row>
    <row r="284" spans="1:65" s="2" customFormat="1" ht="16.5" customHeight="1">
      <c r="A284" s="38"/>
      <c r="B284" s="39"/>
      <c r="C284" s="259" t="s">
        <v>491</v>
      </c>
      <c r="D284" s="259" t="s">
        <v>199</v>
      </c>
      <c r="E284" s="260" t="s">
        <v>529</v>
      </c>
      <c r="F284" s="261" t="s">
        <v>530</v>
      </c>
      <c r="G284" s="262" t="s">
        <v>531</v>
      </c>
      <c r="H284" s="263">
        <v>74.4</v>
      </c>
      <c r="I284" s="264"/>
      <c r="J284" s="265">
        <f>ROUND(I284*H284,2)</f>
        <v>0</v>
      </c>
      <c r="K284" s="261" t="s">
        <v>213</v>
      </c>
      <c r="L284" s="266"/>
      <c r="M284" s="267" t="s">
        <v>19</v>
      </c>
      <c r="N284" s="268" t="s">
        <v>45</v>
      </c>
      <c r="O284" s="84"/>
      <c r="P284" s="228">
        <f>O284*H284</f>
        <v>0</v>
      </c>
      <c r="Q284" s="228">
        <v>0.001</v>
      </c>
      <c r="R284" s="228">
        <f>Q284*H284</f>
        <v>0.07440000000000001</v>
      </c>
      <c r="S284" s="228">
        <v>0</v>
      </c>
      <c r="T284" s="229">
        <f>S284*H284</f>
        <v>0</v>
      </c>
      <c r="U284" s="38"/>
      <c r="V284" s="38"/>
      <c r="W284" s="38"/>
      <c r="X284" s="38"/>
      <c r="Y284" s="38"/>
      <c r="Z284" s="38"/>
      <c r="AA284" s="38"/>
      <c r="AB284" s="38"/>
      <c r="AC284" s="38"/>
      <c r="AD284" s="38"/>
      <c r="AE284" s="38"/>
      <c r="AR284" s="230" t="s">
        <v>241</v>
      </c>
      <c r="AT284" s="230" t="s">
        <v>199</v>
      </c>
      <c r="AU284" s="230" t="s">
        <v>82</v>
      </c>
      <c r="AY284" s="17" t="s">
        <v>158</v>
      </c>
      <c r="BE284" s="231">
        <f>IF(N284="základní",J284,0)</f>
        <v>0</v>
      </c>
      <c r="BF284" s="231">
        <f>IF(N284="snížená",J284,0)</f>
        <v>0</v>
      </c>
      <c r="BG284" s="231">
        <f>IF(N284="zákl. přenesená",J284,0)</f>
        <v>0</v>
      </c>
      <c r="BH284" s="231">
        <f>IF(N284="sníž. přenesená",J284,0)</f>
        <v>0</v>
      </c>
      <c r="BI284" s="231">
        <f>IF(N284="nulová",J284,0)</f>
        <v>0</v>
      </c>
      <c r="BJ284" s="17" t="s">
        <v>82</v>
      </c>
      <c r="BK284" s="231">
        <f>ROUND(I284*H284,2)</f>
        <v>0</v>
      </c>
      <c r="BL284" s="17" t="s">
        <v>236</v>
      </c>
      <c r="BM284" s="230" t="s">
        <v>532</v>
      </c>
    </row>
    <row r="285" spans="1:47" s="2" customFormat="1" ht="12">
      <c r="A285" s="38"/>
      <c r="B285" s="39"/>
      <c r="C285" s="40"/>
      <c r="D285" s="232" t="s">
        <v>165</v>
      </c>
      <c r="E285" s="40"/>
      <c r="F285" s="233" t="s">
        <v>530</v>
      </c>
      <c r="G285" s="40"/>
      <c r="H285" s="40"/>
      <c r="I285" s="136"/>
      <c r="J285" s="40"/>
      <c r="K285" s="40"/>
      <c r="L285" s="44"/>
      <c r="M285" s="234"/>
      <c r="N285" s="235"/>
      <c r="O285" s="84"/>
      <c r="P285" s="84"/>
      <c r="Q285" s="84"/>
      <c r="R285" s="84"/>
      <c r="S285" s="84"/>
      <c r="T285" s="85"/>
      <c r="U285" s="38"/>
      <c r="V285" s="38"/>
      <c r="W285" s="38"/>
      <c r="X285" s="38"/>
      <c r="Y285" s="38"/>
      <c r="Z285" s="38"/>
      <c r="AA285" s="38"/>
      <c r="AB285" s="38"/>
      <c r="AC285" s="38"/>
      <c r="AD285" s="38"/>
      <c r="AE285" s="38"/>
      <c r="AT285" s="17" t="s">
        <v>165</v>
      </c>
      <c r="AU285" s="17" t="s">
        <v>82</v>
      </c>
    </row>
    <row r="286" spans="1:51" s="13" customFormat="1" ht="12">
      <c r="A286" s="13"/>
      <c r="B286" s="236"/>
      <c r="C286" s="237"/>
      <c r="D286" s="232" t="s">
        <v>166</v>
      </c>
      <c r="E286" s="238" t="s">
        <v>19</v>
      </c>
      <c r="F286" s="239" t="s">
        <v>2271</v>
      </c>
      <c r="G286" s="237"/>
      <c r="H286" s="240">
        <v>62</v>
      </c>
      <c r="I286" s="241"/>
      <c r="J286" s="237"/>
      <c r="K286" s="237"/>
      <c r="L286" s="242"/>
      <c r="M286" s="243"/>
      <c r="N286" s="244"/>
      <c r="O286" s="244"/>
      <c r="P286" s="244"/>
      <c r="Q286" s="244"/>
      <c r="R286" s="244"/>
      <c r="S286" s="244"/>
      <c r="T286" s="245"/>
      <c r="U286" s="13"/>
      <c r="V286" s="13"/>
      <c r="W286" s="13"/>
      <c r="X286" s="13"/>
      <c r="Y286" s="13"/>
      <c r="Z286" s="13"/>
      <c r="AA286" s="13"/>
      <c r="AB286" s="13"/>
      <c r="AC286" s="13"/>
      <c r="AD286" s="13"/>
      <c r="AE286" s="13"/>
      <c r="AT286" s="246" t="s">
        <v>166</v>
      </c>
      <c r="AU286" s="246" t="s">
        <v>82</v>
      </c>
      <c r="AV286" s="13" t="s">
        <v>85</v>
      </c>
      <c r="AW286" s="13" t="s">
        <v>34</v>
      </c>
      <c r="AX286" s="13" t="s">
        <v>82</v>
      </c>
      <c r="AY286" s="246" t="s">
        <v>158</v>
      </c>
    </row>
    <row r="287" spans="1:51" s="13" customFormat="1" ht="12">
      <c r="A287" s="13"/>
      <c r="B287" s="236"/>
      <c r="C287" s="237"/>
      <c r="D287" s="232" t="s">
        <v>166</v>
      </c>
      <c r="E287" s="237"/>
      <c r="F287" s="239" t="s">
        <v>2272</v>
      </c>
      <c r="G287" s="237"/>
      <c r="H287" s="240">
        <v>74.4</v>
      </c>
      <c r="I287" s="241"/>
      <c r="J287" s="237"/>
      <c r="K287" s="237"/>
      <c r="L287" s="242"/>
      <c r="M287" s="243"/>
      <c r="N287" s="244"/>
      <c r="O287" s="244"/>
      <c r="P287" s="244"/>
      <c r="Q287" s="244"/>
      <c r="R287" s="244"/>
      <c r="S287" s="244"/>
      <c r="T287" s="245"/>
      <c r="U287" s="13"/>
      <c r="V287" s="13"/>
      <c r="W287" s="13"/>
      <c r="X287" s="13"/>
      <c r="Y287" s="13"/>
      <c r="Z287" s="13"/>
      <c r="AA287" s="13"/>
      <c r="AB287" s="13"/>
      <c r="AC287" s="13"/>
      <c r="AD287" s="13"/>
      <c r="AE287" s="13"/>
      <c r="AT287" s="246" t="s">
        <v>166</v>
      </c>
      <c r="AU287" s="246" t="s">
        <v>82</v>
      </c>
      <c r="AV287" s="13" t="s">
        <v>85</v>
      </c>
      <c r="AW287" s="13" t="s">
        <v>4</v>
      </c>
      <c r="AX287" s="13" t="s">
        <v>82</v>
      </c>
      <c r="AY287" s="246" t="s">
        <v>158</v>
      </c>
    </row>
    <row r="288" spans="1:65" s="2" customFormat="1" ht="21.75" customHeight="1">
      <c r="A288" s="38"/>
      <c r="B288" s="39"/>
      <c r="C288" s="219" t="s">
        <v>496</v>
      </c>
      <c r="D288" s="219" t="s">
        <v>159</v>
      </c>
      <c r="E288" s="220" t="s">
        <v>536</v>
      </c>
      <c r="F288" s="221" t="s">
        <v>537</v>
      </c>
      <c r="G288" s="222" t="s">
        <v>162</v>
      </c>
      <c r="H288" s="223">
        <v>317</v>
      </c>
      <c r="I288" s="224"/>
      <c r="J288" s="225">
        <f>ROUND(I288*H288,2)</f>
        <v>0</v>
      </c>
      <c r="K288" s="221" t="s">
        <v>19</v>
      </c>
      <c r="L288" s="44"/>
      <c r="M288" s="226" t="s">
        <v>19</v>
      </c>
      <c r="N288" s="227" t="s">
        <v>45</v>
      </c>
      <c r="O288" s="84"/>
      <c r="P288" s="228">
        <f>O288*H288</f>
        <v>0</v>
      </c>
      <c r="Q288" s="228">
        <v>0</v>
      </c>
      <c r="R288" s="228">
        <f>Q288*H288</f>
        <v>0</v>
      </c>
      <c r="S288" s="228">
        <v>0</v>
      </c>
      <c r="T288" s="229">
        <f>S288*H288</f>
        <v>0</v>
      </c>
      <c r="U288" s="38"/>
      <c r="V288" s="38"/>
      <c r="W288" s="38"/>
      <c r="X288" s="38"/>
      <c r="Y288" s="38"/>
      <c r="Z288" s="38"/>
      <c r="AA288" s="38"/>
      <c r="AB288" s="38"/>
      <c r="AC288" s="38"/>
      <c r="AD288" s="38"/>
      <c r="AE288" s="38"/>
      <c r="AR288" s="230" t="s">
        <v>236</v>
      </c>
      <c r="AT288" s="230" t="s">
        <v>159</v>
      </c>
      <c r="AU288" s="230" t="s">
        <v>82</v>
      </c>
      <c r="AY288" s="17" t="s">
        <v>158</v>
      </c>
      <c r="BE288" s="231">
        <f>IF(N288="základní",J288,0)</f>
        <v>0</v>
      </c>
      <c r="BF288" s="231">
        <f>IF(N288="snížená",J288,0)</f>
        <v>0</v>
      </c>
      <c r="BG288" s="231">
        <f>IF(N288="zákl. přenesená",J288,0)</f>
        <v>0</v>
      </c>
      <c r="BH288" s="231">
        <f>IF(N288="sníž. přenesená",J288,0)</f>
        <v>0</v>
      </c>
      <c r="BI288" s="231">
        <f>IF(N288="nulová",J288,0)</f>
        <v>0</v>
      </c>
      <c r="BJ288" s="17" t="s">
        <v>82</v>
      </c>
      <c r="BK288" s="231">
        <f>ROUND(I288*H288,2)</f>
        <v>0</v>
      </c>
      <c r="BL288" s="17" t="s">
        <v>236</v>
      </c>
      <c r="BM288" s="230" t="s">
        <v>538</v>
      </c>
    </row>
    <row r="289" spans="1:47" s="2" customFormat="1" ht="12">
      <c r="A289" s="38"/>
      <c r="B289" s="39"/>
      <c r="C289" s="40"/>
      <c r="D289" s="232" t="s">
        <v>165</v>
      </c>
      <c r="E289" s="40"/>
      <c r="F289" s="233" t="s">
        <v>539</v>
      </c>
      <c r="G289" s="40"/>
      <c r="H289" s="40"/>
      <c r="I289" s="136"/>
      <c r="J289" s="40"/>
      <c r="K289" s="40"/>
      <c r="L289" s="44"/>
      <c r="M289" s="234"/>
      <c r="N289" s="235"/>
      <c r="O289" s="84"/>
      <c r="P289" s="84"/>
      <c r="Q289" s="84"/>
      <c r="R289" s="84"/>
      <c r="S289" s="84"/>
      <c r="T289" s="85"/>
      <c r="U289" s="38"/>
      <c r="V289" s="38"/>
      <c r="W289" s="38"/>
      <c r="X289" s="38"/>
      <c r="Y289" s="38"/>
      <c r="Z289" s="38"/>
      <c r="AA289" s="38"/>
      <c r="AB289" s="38"/>
      <c r="AC289" s="38"/>
      <c r="AD289" s="38"/>
      <c r="AE289" s="38"/>
      <c r="AT289" s="17" t="s">
        <v>165</v>
      </c>
      <c r="AU289" s="17" t="s">
        <v>82</v>
      </c>
    </row>
    <row r="290" spans="1:51" s="13" customFormat="1" ht="12">
      <c r="A290" s="13"/>
      <c r="B290" s="236"/>
      <c r="C290" s="237"/>
      <c r="D290" s="232" t="s">
        <v>166</v>
      </c>
      <c r="E290" s="238" t="s">
        <v>19</v>
      </c>
      <c r="F290" s="239" t="s">
        <v>2273</v>
      </c>
      <c r="G290" s="237"/>
      <c r="H290" s="240">
        <v>317</v>
      </c>
      <c r="I290" s="241"/>
      <c r="J290" s="237"/>
      <c r="K290" s="237"/>
      <c r="L290" s="242"/>
      <c r="M290" s="243"/>
      <c r="N290" s="244"/>
      <c r="O290" s="244"/>
      <c r="P290" s="244"/>
      <c r="Q290" s="244"/>
      <c r="R290" s="244"/>
      <c r="S290" s="244"/>
      <c r="T290" s="245"/>
      <c r="U290" s="13"/>
      <c r="V290" s="13"/>
      <c r="W290" s="13"/>
      <c r="X290" s="13"/>
      <c r="Y290" s="13"/>
      <c r="Z290" s="13"/>
      <c r="AA290" s="13"/>
      <c r="AB290" s="13"/>
      <c r="AC290" s="13"/>
      <c r="AD290" s="13"/>
      <c r="AE290" s="13"/>
      <c r="AT290" s="246" t="s">
        <v>166</v>
      </c>
      <c r="AU290" s="246" t="s">
        <v>82</v>
      </c>
      <c r="AV290" s="13" t="s">
        <v>85</v>
      </c>
      <c r="AW290" s="13" t="s">
        <v>34</v>
      </c>
      <c r="AX290" s="13" t="s">
        <v>82</v>
      </c>
      <c r="AY290" s="246" t="s">
        <v>158</v>
      </c>
    </row>
    <row r="291" spans="1:65" s="2" customFormat="1" ht="16.5" customHeight="1">
      <c r="A291" s="38"/>
      <c r="B291" s="39"/>
      <c r="C291" s="259" t="s">
        <v>502</v>
      </c>
      <c r="D291" s="259" t="s">
        <v>199</v>
      </c>
      <c r="E291" s="260" t="s">
        <v>542</v>
      </c>
      <c r="F291" s="261" t="s">
        <v>543</v>
      </c>
      <c r="G291" s="262" t="s">
        <v>531</v>
      </c>
      <c r="H291" s="263">
        <v>399.42</v>
      </c>
      <c r="I291" s="264"/>
      <c r="J291" s="265">
        <f>ROUND(I291*H291,2)</f>
        <v>0</v>
      </c>
      <c r="K291" s="261" t="s">
        <v>213</v>
      </c>
      <c r="L291" s="266"/>
      <c r="M291" s="267" t="s">
        <v>19</v>
      </c>
      <c r="N291" s="268" t="s">
        <v>45</v>
      </c>
      <c r="O291" s="84"/>
      <c r="P291" s="228">
        <f>O291*H291</f>
        <v>0</v>
      </c>
      <c r="Q291" s="228">
        <v>0.001</v>
      </c>
      <c r="R291" s="228">
        <f>Q291*H291</f>
        <v>0.39942</v>
      </c>
      <c r="S291" s="228">
        <v>0</v>
      </c>
      <c r="T291" s="229">
        <f>S291*H291</f>
        <v>0</v>
      </c>
      <c r="U291" s="38"/>
      <c r="V291" s="38"/>
      <c r="W291" s="38"/>
      <c r="X291" s="38"/>
      <c r="Y291" s="38"/>
      <c r="Z291" s="38"/>
      <c r="AA291" s="38"/>
      <c r="AB291" s="38"/>
      <c r="AC291" s="38"/>
      <c r="AD291" s="38"/>
      <c r="AE291" s="38"/>
      <c r="AR291" s="230" t="s">
        <v>241</v>
      </c>
      <c r="AT291" s="230" t="s">
        <v>199</v>
      </c>
      <c r="AU291" s="230" t="s">
        <v>82</v>
      </c>
      <c r="AY291" s="17" t="s">
        <v>158</v>
      </c>
      <c r="BE291" s="231">
        <f>IF(N291="základní",J291,0)</f>
        <v>0</v>
      </c>
      <c r="BF291" s="231">
        <f>IF(N291="snížená",J291,0)</f>
        <v>0</v>
      </c>
      <c r="BG291" s="231">
        <f>IF(N291="zákl. přenesená",J291,0)</f>
        <v>0</v>
      </c>
      <c r="BH291" s="231">
        <f>IF(N291="sníž. přenesená",J291,0)</f>
        <v>0</v>
      </c>
      <c r="BI291" s="231">
        <f>IF(N291="nulová",J291,0)</f>
        <v>0</v>
      </c>
      <c r="BJ291" s="17" t="s">
        <v>82</v>
      </c>
      <c r="BK291" s="231">
        <f>ROUND(I291*H291,2)</f>
        <v>0</v>
      </c>
      <c r="BL291" s="17" t="s">
        <v>236</v>
      </c>
      <c r="BM291" s="230" t="s">
        <v>544</v>
      </c>
    </row>
    <row r="292" spans="1:47" s="2" customFormat="1" ht="12">
      <c r="A292" s="38"/>
      <c r="B292" s="39"/>
      <c r="C292" s="40"/>
      <c r="D292" s="232" t="s">
        <v>165</v>
      </c>
      <c r="E292" s="40"/>
      <c r="F292" s="233" t="s">
        <v>543</v>
      </c>
      <c r="G292" s="40"/>
      <c r="H292" s="40"/>
      <c r="I292" s="136"/>
      <c r="J292" s="40"/>
      <c r="K292" s="40"/>
      <c r="L292" s="44"/>
      <c r="M292" s="234"/>
      <c r="N292" s="235"/>
      <c r="O292" s="84"/>
      <c r="P292" s="84"/>
      <c r="Q292" s="84"/>
      <c r="R292" s="84"/>
      <c r="S292" s="84"/>
      <c r="T292" s="85"/>
      <c r="U292" s="38"/>
      <c r="V292" s="38"/>
      <c r="W292" s="38"/>
      <c r="X292" s="38"/>
      <c r="Y292" s="38"/>
      <c r="Z292" s="38"/>
      <c r="AA292" s="38"/>
      <c r="AB292" s="38"/>
      <c r="AC292" s="38"/>
      <c r="AD292" s="38"/>
      <c r="AE292" s="38"/>
      <c r="AT292" s="17" t="s">
        <v>165</v>
      </c>
      <c r="AU292" s="17" t="s">
        <v>82</v>
      </c>
    </row>
    <row r="293" spans="1:47" s="2" customFormat="1" ht="12">
      <c r="A293" s="38"/>
      <c r="B293" s="39"/>
      <c r="C293" s="40"/>
      <c r="D293" s="232" t="s">
        <v>181</v>
      </c>
      <c r="E293" s="40"/>
      <c r="F293" s="258" t="s">
        <v>545</v>
      </c>
      <c r="G293" s="40"/>
      <c r="H293" s="40"/>
      <c r="I293" s="136"/>
      <c r="J293" s="40"/>
      <c r="K293" s="40"/>
      <c r="L293" s="44"/>
      <c r="M293" s="234"/>
      <c r="N293" s="235"/>
      <c r="O293" s="84"/>
      <c r="P293" s="84"/>
      <c r="Q293" s="84"/>
      <c r="R293" s="84"/>
      <c r="S293" s="84"/>
      <c r="T293" s="85"/>
      <c r="U293" s="38"/>
      <c r="V293" s="38"/>
      <c r="W293" s="38"/>
      <c r="X293" s="38"/>
      <c r="Y293" s="38"/>
      <c r="Z293" s="38"/>
      <c r="AA293" s="38"/>
      <c r="AB293" s="38"/>
      <c r="AC293" s="38"/>
      <c r="AD293" s="38"/>
      <c r="AE293" s="38"/>
      <c r="AT293" s="17" t="s">
        <v>181</v>
      </c>
      <c r="AU293" s="17" t="s">
        <v>82</v>
      </c>
    </row>
    <row r="294" spans="1:51" s="13" customFormat="1" ht="12">
      <c r="A294" s="13"/>
      <c r="B294" s="236"/>
      <c r="C294" s="237"/>
      <c r="D294" s="232" t="s">
        <v>166</v>
      </c>
      <c r="E294" s="238" t="s">
        <v>19</v>
      </c>
      <c r="F294" s="239" t="s">
        <v>2274</v>
      </c>
      <c r="G294" s="237"/>
      <c r="H294" s="240">
        <v>332.85</v>
      </c>
      <c r="I294" s="241"/>
      <c r="J294" s="237"/>
      <c r="K294" s="237"/>
      <c r="L294" s="242"/>
      <c r="M294" s="243"/>
      <c r="N294" s="244"/>
      <c r="O294" s="244"/>
      <c r="P294" s="244"/>
      <c r="Q294" s="244"/>
      <c r="R294" s="244"/>
      <c r="S294" s="244"/>
      <c r="T294" s="245"/>
      <c r="U294" s="13"/>
      <c r="V294" s="13"/>
      <c r="W294" s="13"/>
      <c r="X294" s="13"/>
      <c r="Y294" s="13"/>
      <c r="Z294" s="13"/>
      <c r="AA294" s="13"/>
      <c r="AB294" s="13"/>
      <c r="AC294" s="13"/>
      <c r="AD294" s="13"/>
      <c r="AE294" s="13"/>
      <c r="AT294" s="246" t="s">
        <v>166</v>
      </c>
      <c r="AU294" s="246" t="s">
        <v>82</v>
      </c>
      <c r="AV294" s="13" t="s">
        <v>85</v>
      </c>
      <c r="AW294" s="13" t="s">
        <v>34</v>
      </c>
      <c r="AX294" s="13" t="s">
        <v>82</v>
      </c>
      <c r="AY294" s="246" t="s">
        <v>158</v>
      </c>
    </row>
    <row r="295" spans="1:51" s="13" customFormat="1" ht="12">
      <c r="A295" s="13"/>
      <c r="B295" s="236"/>
      <c r="C295" s="237"/>
      <c r="D295" s="232" t="s">
        <v>166</v>
      </c>
      <c r="E295" s="237"/>
      <c r="F295" s="239" t="s">
        <v>2275</v>
      </c>
      <c r="G295" s="237"/>
      <c r="H295" s="240">
        <v>399.42</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166</v>
      </c>
      <c r="AU295" s="246" t="s">
        <v>82</v>
      </c>
      <c r="AV295" s="13" t="s">
        <v>85</v>
      </c>
      <c r="AW295" s="13" t="s">
        <v>4</v>
      </c>
      <c r="AX295" s="13" t="s">
        <v>82</v>
      </c>
      <c r="AY295" s="246" t="s">
        <v>158</v>
      </c>
    </row>
    <row r="296" spans="1:65" s="2" customFormat="1" ht="16.5" customHeight="1">
      <c r="A296" s="38"/>
      <c r="B296" s="39"/>
      <c r="C296" s="219" t="s">
        <v>236</v>
      </c>
      <c r="D296" s="219" t="s">
        <v>159</v>
      </c>
      <c r="E296" s="220" t="s">
        <v>549</v>
      </c>
      <c r="F296" s="221" t="s">
        <v>550</v>
      </c>
      <c r="G296" s="222" t="s">
        <v>202</v>
      </c>
      <c r="H296" s="223">
        <v>12</v>
      </c>
      <c r="I296" s="224"/>
      <c r="J296" s="225">
        <f>ROUND(I296*H296,2)</f>
        <v>0</v>
      </c>
      <c r="K296" s="221" t="s">
        <v>213</v>
      </c>
      <c r="L296" s="44"/>
      <c r="M296" s="226" t="s">
        <v>19</v>
      </c>
      <c r="N296" s="227" t="s">
        <v>45</v>
      </c>
      <c r="O296" s="84"/>
      <c r="P296" s="228">
        <f>O296*H296</f>
        <v>0</v>
      </c>
      <c r="Q296" s="228">
        <v>0</v>
      </c>
      <c r="R296" s="228">
        <f>Q296*H296</f>
        <v>0</v>
      </c>
      <c r="S296" s="228">
        <v>0</v>
      </c>
      <c r="T296" s="229">
        <f>S296*H296</f>
        <v>0</v>
      </c>
      <c r="U296" s="38"/>
      <c r="V296" s="38"/>
      <c r="W296" s="38"/>
      <c r="X296" s="38"/>
      <c r="Y296" s="38"/>
      <c r="Z296" s="38"/>
      <c r="AA296" s="38"/>
      <c r="AB296" s="38"/>
      <c r="AC296" s="38"/>
      <c r="AD296" s="38"/>
      <c r="AE296" s="38"/>
      <c r="AR296" s="230" t="s">
        <v>195</v>
      </c>
      <c r="AT296" s="230" t="s">
        <v>159</v>
      </c>
      <c r="AU296" s="230" t="s">
        <v>82</v>
      </c>
      <c r="AY296" s="17" t="s">
        <v>158</v>
      </c>
      <c r="BE296" s="231">
        <f>IF(N296="základní",J296,0)</f>
        <v>0</v>
      </c>
      <c r="BF296" s="231">
        <f>IF(N296="snížená",J296,0)</f>
        <v>0</v>
      </c>
      <c r="BG296" s="231">
        <f>IF(N296="zákl. přenesená",J296,0)</f>
        <v>0</v>
      </c>
      <c r="BH296" s="231">
        <f>IF(N296="sníž. přenesená",J296,0)</f>
        <v>0</v>
      </c>
      <c r="BI296" s="231">
        <f>IF(N296="nulová",J296,0)</f>
        <v>0</v>
      </c>
      <c r="BJ296" s="17" t="s">
        <v>82</v>
      </c>
      <c r="BK296" s="231">
        <f>ROUND(I296*H296,2)</f>
        <v>0</v>
      </c>
      <c r="BL296" s="17" t="s">
        <v>195</v>
      </c>
      <c r="BM296" s="230" t="s">
        <v>551</v>
      </c>
    </row>
    <row r="297" spans="1:47" s="2" customFormat="1" ht="12">
      <c r="A297" s="38"/>
      <c r="B297" s="39"/>
      <c r="C297" s="40"/>
      <c r="D297" s="232" t="s">
        <v>165</v>
      </c>
      <c r="E297" s="40"/>
      <c r="F297" s="233" t="s">
        <v>552</v>
      </c>
      <c r="G297" s="40"/>
      <c r="H297" s="40"/>
      <c r="I297" s="136"/>
      <c r="J297" s="40"/>
      <c r="K297" s="40"/>
      <c r="L297" s="44"/>
      <c r="M297" s="234"/>
      <c r="N297" s="235"/>
      <c r="O297" s="84"/>
      <c r="P297" s="84"/>
      <c r="Q297" s="84"/>
      <c r="R297" s="84"/>
      <c r="S297" s="84"/>
      <c r="T297" s="85"/>
      <c r="U297" s="38"/>
      <c r="V297" s="38"/>
      <c r="W297" s="38"/>
      <c r="X297" s="38"/>
      <c r="Y297" s="38"/>
      <c r="Z297" s="38"/>
      <c r="AA297" s="38"/>
      <c r="AB297" s="38"/>
      <c r="AC297" s="38"/>
      <c r="AD297" s="38"/>
      <c r="AE297" s="38"/>
      <c r="AT297" s="17" t="s">
        <v>165</v>
      </c>
      <c r="AU297" s="17" t="s">
        <v>82</v>
      </c>
    </row>
    <row r="298" spans="1:47" s="2" customFormat="1" ht="12">
      <c r="A298" s="38"/>
      <c r="B298" s="39"/>
      <c r="C298" s="40"/>
      <c r="D298" s="232" t="s">
        <v>216</v>
      </c>
      <c r="E298" s="40"/>
      <c r="F298" s="258" t="s">
        <v>553</v>
      </c>
      <c r="G298" s="40"/>
      <c r="H298" s="40"/>
      <c r="I298" s="136"/>
      <c r="J298" s="40"/>
      <c r="K298" s="40"/>
      <c r="L298" s="44"/>
      <c r="M298" s="234"/>
      <c r="N298" s="235"/>
      <c r="O298" s="84"/>
      <c r="P298" s="84"/>
      <c r="Q298" s="84"/>
      <c r="R298" s="84"/>
      <c r="S298" s="84"/>
      <c r="T298" s="85"/>
      <c r="U298" s="38"/>
      <c r="V298" s="38"/>
      <c r="W298" s="38"/>
      <c r="X298" s="38"/>
      <c r="Y298" s="38"/>
      <c r="Z298" s="38"/>
      <c r="AA298" s="38"/>
      <c r="AB298" s="38"/>
      <c r="AC298" s="38"/>
      <c r="AD298" s="38"/>
      <c r="AE298" s="38"/>
      <c r="AT298" s="17" t="s">
        <v>216</v>
      </c>
      <c r="AU298" s="17" t="s">
        <v>82</v>
      </c>
    </row>
    <row r="299" spans="1:65" s="2" customFormat="1" ht="16.5" customHeight="1">
      <c r="A299" s="38"/>
      <c r="B299" s="39"/>
      <c r="C299" s="259" t="s">
        <v>511</v>
      </c>
      <c r="D299" s="259" t="s">
        <v>199</v>
      </c>
      <c r="E299" s="260" t="s">
        <v>555</v>
      </c>
      <c r="F299" s="261" t="s">
        <v>556</v>
      </c>
      <c r="G299" s="262" t="s">
        <v>202</v>
      </c>
      <c r="H299" s="263">
        <v>12</v>
      </c>
      <c r="I299" s="264"/>
      <c r="J299" s="265">
        <f>ROUND(I299*H299,2)</f>
        <v>0</v>
      </c>
      <c r="K299" s="261" t="s">
        <v>213</v>
      </c>
      <c r="L299" s="266"/>
      <c r="M299" s="267" t="s">
        <v>19</v>
      </c>
      <c r="N299" s="268" t="s">
        <v>45</v>
      </c>
      <c r="O299" s="84"/>
      <c r="P299" s="228">
        <f>O299*H299</f>
        <v>0</v>
      </c>
      <c r="Q299" s="228">
        <v>0.00016</v>
      </c>
      <c r="R299" s="228">
        <f>Q299*H299</f>
        <v>0.0019200000000000003</v>
      </c>
      <c r="S299" s="228">
        <v>0</v>
      </c>
      <c r="T299" s="229">
        <f>S299*H299</f>
        <v>0</v>
      </c>
      <c r="U299" s="38"/>
      <c r="V299" s="38"/>
      <c r="W299" s="38"/>
      <c r="X299" s="38"/>
      <c r="Y299" s="38"/>
      <c r="Z299" s="38"/>
      <c r="AA299" s="38"/>
      <c r="AB299" s="38"/>
      <c r="AC299" s="38"/>
      <c r="AD299" s="38"/>
      <c r="AE299" s="38"/>
      <c r="AR299" s="230" t="s">
        <v>241</v>
      </c>
      <c r="AT299" s="230" t="s">
        <v>199</v>
      </c>
      <c r="AU299" s="230" t="s">
        <v>82</v>
      </c>
      <c r="AY299" s="17" t="s">
        <v>158</v>
      </c>
      <c r="BE299" s="231">
        <f>IF(N299="základní",J299,0)</f>
        <v>0</v>
      </c>
      <c r="BF299" s="231">
        <f>IF(N299="snížená",J299,0)</f>
        <v>0</v>
      </c>
      <c r="BG299" s="231">
        <f>IF(N299="zákl. přenesená",J299,0)</f>
        <v>0</v>
      </c>
      <c r="BH299" s="231">
        <f>IF(N299="sníž. přenesená",J299,0)</f>
        <v>0</v>
      </c>
      <c r="BI299" s="231">
        <f>IF(N299="nulová",J299,0)</f>
        <v>0</v>
      </c>
      <c r="BJ299" s="17" t="s">
        <v>82</v>
      </c>
      <c r="BK299" s="231">
        <f>ROUND(I299*H299,2)</f>
        <v>0</v>
      </c>
      <c r="BL299" s="17" t="s">
        <v>236</v>
      </c>
      <c r="BM299" s="230" t="s">
        <v>557</v>
      </c>
    </row>
    <row r="300" spans="1:47" s="2" customFormat="1" ht="12">
      <c r="A300" s="38"/>
      <c r="B300" s="39"/>
      <c r="C300" s="40"/>
      <c r="D300" s="232" t="s">
        <v>165</v>
      </c>
      <c r="E300" s="40"/>
      <c r="F300" s="233" t="s">
        <v>556</v>
      </c>
      <c r="G300" s="40"/>
      <c r="H300" s="40"/>
      <c r="I300" s="136"/>
      <c r="J300" s="40"/>
      <c r="K300" s="40"/>
      <c r="L300" s="44"/>
      <c r="M300" s="234"/>
      <c r="N300" s="235"/>
      <c r="O300" s="84"/>
      <c r="P300" s="84"/>
      <c r="Q300" s="84"/>
      <c r="R300" s="84"/>
      <c r="S300" s="84"/>
      <c r="T300" s="85"/>
      <c r="U300" s="38"/>
      <c r="V300" s="38"/>
      <c r="W300" s="38"/>
      <c r="X300" s="38"/>
      <c r="Y300" s="38"/>
      <c r="Z300" s="38"/>
      <c r="AA300" s="38"/>
      <c r="AB300" s="38"/>
      <c r="AC300" s="38"/>
      <c r="AD300" s="38"/>
      <c r="AE300" s="38"/>
      <c r="AT300" s="17" t="s">
        <v>165</v>
      </c>
      <c r="AU300" s="17" t="s">
        <v>82</v>
      </c>
    </row>
    <row r="301" spans="1:51" s="13" customFormat="1" ht="12">
      <c r="A301" s="13"/>
      <c r="B301" s="236"/>
      <c r="C301" s="237"/>
      <c r="D301" s="232" t="s">
        <v>166</v>
      </c>
      <c r="E301" s="238" t="s">
        <v>19</v>
      </c>
      <c r="F301" s="239" t="s">
        <v>2276</v>
      </c>
      <c r="G301" s="237"/>
      <c r="H301" s="240">
        <v>12</v>
      </c>
      <c r="I301" s="241"/>
      <c r="J301" s="237"/>
      <c r="K301" s="237"/>
      <c r="L301" s="242"/>
      <c r="M301" s="243"/>
      <c r="N301" s="244"/>
      <c r="O301" s="244"/>
      <c r="P301" s="244"/>
      <c r="Q301" s="244"/>
      <c r="R301" s="244"/>
      <c r="S301" s="244"/>
      <c r="T301" s="245"/>
      <c r="U301" s="13"/>
      <c r="V301" s="13"/>
      <c r="W301" s="13"/>
      <c r="X301" s="13"/>
      <c r="Y301" s="13"/>
      <c r="Z301" s="13"/>
      <c r="AA301" s="13"/>
      <c r="AB301" s="13"/>
      <c r="AC301" s="13"/>
      <c r="AD301" s="13"/>
      <c r="AE301" s="13"/>
      <c r="AT301" s="246" t="s">
        <v>166</v>
      </c>
      <c r="AU301" s="246" t="s">
        <v>82</v>
      </c>
      <c r="AV301" s="13" t="s">
        <v>85</v>
      </c>
      <c r="AW301" s="13" t="s">
        <v>34</v>
      </c>
      <c r="AX301" s="13" t="s">
        <v>82</v>
      </c>
      <c r="AY301" s="246" t="s">
        <v>158</v>
      </c>
    </row>
    <row r="302" spans="1:65" s="2" customFormat="1" ht="16.5" customHeight="1">
      <c r="A302" s="38"/>
      <c r="B302" s="39"/>
      <c r="C302" s="219" t="s">
        <v>516</v>
      </c>
      <c r="D302" s="219" t="s">
        <v>159</v>
      </c>
      <c r="E302" s="220" t="s">
        <v>559</v>
      </c>
      <c r="F302" s="221" t="s">
        <v>560</v>
      </c>
      <c r="G302" s="222" t="s">
        <v>202</v>
      </c>
      <c r="H302" s="223">
        <v>64</v>
      </c>
      <c r="I302" s="224"/>
      <c r="J302" s="225">
        <f>ROUND(I302*H302,2)</f>
        <v>0</v>
      </c>
      <c r="K302" s="221" t="s">
        <v>213</v>
      </c>
      <c r="L302" s="44"/>
      <c r="M302" s="226" t="s">
        <v>19</v>
      </c>
      <c r="N302" s="227" t="s">
        <v>45</v>
      </c>
      <c r="O302" s="84"/>
      <c r="P302" s="228">
        <f>O302*H302</f>
        <v>0</v>
      </c>
      <c r="Q302" s="228">
        <v>0</v>
      </c>
      <c r="R302" s="228">
        <f>Q302*H302</f>
        <v>0</v>
      </c>
      <c r="S302" s="228">
        <v>0</v>
      </c>
      <c r="T302" s="229">
        <f>S302*H302</f>
        <v>0</v>
      </c>
      <c r="U302" s="38"/>
      <c r="V302" s="38"/>
      <c r="W302" s="38"/>
      <c r="X302" s="38"/>
      <c r="Y302" s="38"/>
      <c r="Z302" s="38"/>
      <c r="AA302" s="38"/>
      <c r="AB302" s="38"/>
      <c r="AC302" s="38"/>
      <c r="AD302" s="38"/>
      <c r="AE302" s="38"/>
      <c r="AR302" s="230" t="s">
        <v>195</v>
      </c>
      <c r="AT302" s="230" t="s">
        <v>159</v>
      </c>
      <c r="AU302" s="230" t="s">
        <v>82</v>
      </c>
      <c r="AY302" s="17" t="s">
        <v>158</v>
      </c>
      <c r="BE302" s="231">
        <f>IF(N302="základní",J302,0)</f>
        <v>0</v>
      </c>
      <c r="BF302" s="231">
        <f>IF(N302="snížená",J302,0)</f>
        <v>0</v>
      </c>
      <c r="BG302" s="231">
        <f>IF(N302="zákl. přenesená",J302,0)</f>
        <v>0</v>
      </c>
      <c r="BH302" s="231">
        <f>IF(N302="sníž. přenesená",J302,0)</f>
        <v>0</v>
      </c>
      <c r="BI302" s="231">
        <f>IF(N302="nulová",J302,0)</f>
        <v>0</v>
      </c>
      <c r="BJ302" s="17" t="s">
        <v>82</v>
      </c>
      <c r="BK302" s="231">
        <f>ROUND(I302*H302,2)</f>
        <v>0</v>
      </c>
      <c r="BL302" s="17" t="s">
        <v>195</v>
      </c>
      <c r="BM302" s="230" t="s">
        <v>561</v>
      </c>
    </row>
    <row r="303" spans="1:47" s="2" customFormat="1" ht="12">
      <c r="A303" s="38"/>
      <c r="B303" s="39"/>
      <c r="C303" s="40"/>
      <c r="D303" s="232" t="s">
        <v>165</v>
      </c>
      <c r="E303" s="40"/>
      <c r="F303" s="233" t="s">
        <v>562</v>
      </c>
      <c r="G303" s="40"/>
      <c r="H303" s="40"/>
      <c r="I303" s="136"/>
      <c r="J303" s="40"/>
      <c r="K303" s="40"/>
      <c r="L303" s="44"/>
      <c r="M303" s="234"/>
      <c r="N303" s="235"/>
      <c r="O303" s="84"/>
      <c r="P303" s="84"/>
      <c r="Q303" s="84"/>
      <c r="R303" s="84"/>
      <c r="S303" s="84"/>
      <c r="T303" s="85"/>
      <c r="U303" s="38"/>
      <c r="V303" s="38"/>
      <c r="W303" s="38"/>
      <c r="X303" s="38"/>
      <c r="Y303" s="38"/>
      <c r="Z303" s="38"/>
      <c r="AA303" s="38"/>
      <c r="AB303" s="38"/>
      <c r="AC303" s="38"/>
      <c r="AD303" s="38"/>
      <c r="AE303" s="38"/>
      <c r="AT303" s="17" t="s">
        <v>165</v>
      </c>
      <c r="AU303" s="17" t="s">
        <v>82</v>
      </c>
    </row>
    <row r="304" spans="1:47" s="2" customFormat="1" ht="12">
      <c r="A304" s="38"/>
      <c r="B304" s="39"/>
      <c r="C304" s="40"/>
      <c r="D304" s="232" t="s">
        <v>216</v>
      </c>
      <c r="E304" s="40"/>
      <c r="F304" s="258" t="s">
        <v>553</v>
      </c>
      <c r="G304" s="40"/>
      <c r="H304" s="40"/>
      <c r="I304" s="136"/>
      <c r="J304" s="40"/>
      <c r="K304" s="40"/>
      <c r="L304" s="44"/>
      <c r="M304" s="234"/>
      <c r="N304" s="235"/>
      <c r="O304" s="84"/>
      <c r="P304" s="84"/>
      <c r="Q304" s="84"/>
      <c r="R304" s="84"/>
      <c r="S304" s="84"/>
      <c r="T304" s="85"/>
      <c r="U304" s="38"/>
      <c r="V304" s="38"/>
      <c r="W304" s="38"/>
      <c r="X304" s="38"/>
      <c r="Y304" s="38"/>
      <c r="Z304" s="38"/>
      <c r="AA304" s="38"/>
      <c r="AB304" s="38"/>
      <c r="AC304" s="38"/>
      <c r="AD304" s="38"/>
      <c r="AE304" s="38"/>
      <c r="AT304" s="17" t="s">
        <v>216</v>
      </c>
      <c r="AU304" s="17" t="s">
        <v>82</v>
      </c>
    </row>
    <row r="305" spans="1:65" s="2" customFormat="1" ht="21.75" customHeight="1">
      <c r="A305" s="38"/>
      <c r="B305" s="39"/>
      <c r="C305" s="259" t="s">
        <v>521</v>
      </c>
      <c r="D305" s="259" t="s">
        <v>199</v>
      </c>
      <c r="E305" s="260" t="s">
        <v>564</v>
      </c>
      <c r="F305" s="261" t="s">
        <v>565</v>
      </c>
      <c r="G305" s="262" t="s">
        <v>202</v>
      </c>
      <c r="H305" s="263">
        <v>38</v>
      </c>
      <c r="I305" s="264"/>
      <c r="J305" s="265">
        <f>ROUND(I305*H305,2)</f>
        <v>0</v>
      </c>
      <c r="K305" s="261" t="s">
        <v>213</v>
      </c>
      <c r="L305" s="266"/>
      <c r="M305" s="267" t="s">
        <v>19</v>
      </c>
      <c r="N305" s="268" t="s">
        <v>45</v>
      </c>
      <c r="O305" s="84"/>
      <c r="P305" s="228">
        <f>O305*H305</f>
        <v>0</v>
      </c>
      <c r="Q305" s="228">
        <v>0.00026</v>
      </c>
      <c r="R305" s="228">
        <f>Q305*H305</f>
        <v>0.00988</v>
      </c>
      <c r="S305" s="228">
        <v>0</v>
      </c>
      <c r="T305" s="229">
        <f>S305*H305</f>
        <v>0</v>
      </c>
      <c r="U305" s="38"/>
      <c r="V305" s="38"/>
      <c r="W305" s="38"/>
      <c r="X305" s="38"/>
      <c r="Y305" s="38"/>
      <c r="Z305" s="38"/>
      <c r="AA305" s="38"/>
      <c r="AB305" s="38"/>
      <c r="AC305" s="38"/>
      <c r="AD305" s="38"/>
      <c r="AE305" s="38"/>
      <c r="AR305" s="230" t="s">
        <v>241</v>
      </c>
      <c r="AT305" s="230" t="s">
        <v>199</v>
      </c>
      <c r="AU305" s="230" t="s">
        <v>82</v>
      </c>
      <c r="AY305" s="17" t="s">
        <v>158</v>
      </c>
      <c r="BE305" s="231">
        <f>IF(N305="základní",J305,0)</f>
        <v>0</v>
      </c>
      <c r="BF305" s="231">
        <f>IF(N305="snížená",J305,0)</f>
        <v>0</v>
      </c>
      <c r="BG305" s="231">
        <f>IF(N305="zákl. přenesená",J305,0)</f>
        <v>0</v>
      </c>
      <c r="BH305" s="231">
        <f>IF(N305="sníž. přenesená",J305,0)</f>
        <v>0</v>
      </c>
      <c r="BI305" s="231">
        <f>IF(N305="nulová",J305,0)</f>
        <v>0</v>
      </c>
      <c r="BJ305" s="17" t="s">
        <v>82</v>
      </c>
      <c r="BK305" s="231">
        <f>ROUND(I305*H305,2)</f>
        <v>0</v>
      </c>
      <c r="BL305" s="17" t="s">
        <v>236</v>
      </c>
      <c r="BM305" s="230" t="s">
        <v>566</v>
      </c>
    </row>
    <row r="306" spans="1:47" s="2" customFormat="1" ht="12">
      <c r="A306" s="38"/>
      <c r="B306" s="39"/>
      <c r="C306" s="40"/>
      <c r="D306" s="232" t="s">
        <v>165</v>
      </c>
      <c r="E306" s="40"/>
      <c r="F306" s="233" t="s">
        <v>565</v>
      </c>
      <c r="G306" s="40"/>
      <c r="H306" s="40"/>
      <c r="I306" s="136"/>
      <c r="J306" s="40"/>
      <c r="K306" s="40"/>
      <c r="L306" s="44"/>
      <c r="M306" s="234"/>
      <c r="N306" s="235"/>
      <c r="O306" s="84"/>
      <c r="P306" s="84"/>
      <c r="Q306" s="84"/>
      <c r="R306" s="84"/>
      <c r="S306" s="84"/>
      <c r="T306" s="85"/>
      <c r="U306" s="38"/>
      <c r="V306" s="38"/>
      <c r="W306" s="38"/>
      <c r="X306" s="38"/>
      <c r="Y306" s="38"/>
      <c r="Z306" s="38"/>
      <c r="AA306" s="38"/>
      <c r="AB306" s="38"/>
      <c r="AC306" s="38"/>
      <c r="AD306" s="38"/>
      <c r="AE306" s="38"/>
      <c r="AT306" s="17" t="s">
        <v>165</v>
      </c>
      <c r="AU306" s="17" t="s">
        <v>82</v>
      </c>
    </row>
    <row r="307" spans="1:65" s="2" customFormat="1" ht="21.75" customHeight="1">
      <c r="A307" s="38"/>
      <c r="B307" s="39"/>
      <c r="C307" s="259" t="s">
        <v>528</v>
      </c>
      <c r="D307" s="259" t="s">
        <v>199</v>
      </c>
      <c r="E307" s="260" t="s">
        <v>568</v>
      </c>
      <c r="F307" s="261" t="s">
        <v>569</v>
      </c>
      <c r="G307" s="262" t="s">
        <v>202</v>
      </c>
      <c r="H307" s="263">
        <v>26</v>
      </c>
      <c r="I307" s="264"/>
      <c r="J307" s="265">
        <f>ROUND(I307*H307,2)</f>
        <v>0</v>
      </c>
      <c r="K307" s="261" t="s">
        <v>213</v>
      </c>
      <c r="L307" s="266"/>
      <c r="M307" s="267" t="s">
        <v>19</v>
      </c>
      <c r="N307" s="268" t="s">
        <v>45</v>
      </c>
      <c r="O307" s="84"/>
      <c r="P307" s="228">
        <f>O307*H307</f>
        <v>0</v>
      </c>
      <c r="Q307" s="228">
        <v>0.0007</v>
      </c>
      <c r="R307" s="228">
        <f>Q307*H307</f>
        <v>0.0182</v>
      </c>
      <c r="S307" s="228">
        <v>0</v>
      </c>
      <c r="T307" s="229">
        <f>S307*H307</f>
        <v>0</v>
      </c>
      <c r="U307" s="38"/>
      <c r="V307" s="38"/>
      <c r="W307" s="38"/>
      <c r="X307" s="38"/>
      <c r="Y307" s="38"/>
      <c r="Z307" s="38"/>
      <c r="AA307" s="38"/>
      <c r="AB307" s="38"/>
      <c r="AC307" s="38"/>
      <c r="AD307" s="38"/>
      <c r="AE307" s="38"/>
      <c r="AR307" s="230" t="s">
        <v>241</v>
      </c>
      <c r="AT307" s="230" t="s">
        <v>199</v>
      </c>
      <c r="AU307" s="230" t="s">
        <v>82</v>
      </c>
      <c r="AY307" s="17" t="s">
        <v>158</v>
      </c>
      <c r="BE307" s="231">
        <f>IF(N307="základní",J307,0)</f>
        <v>0</v>
      </c>
      <c r="BF307" s="231">
        <f>IF(N307="snížená",J307,0)</f>
        <v>0</v>
      </c>
      <c r="BG307" s="231">
        <f>IF(N307="zákl. přenesená",J307,0)</f>
        <v>0</v>
      </c>
      <c r="BH307" s="231">
        <f>IF(N307="sníž. přenesená",J307,0)</f>
        <v>0</v>
      </c>
      <c r="BI307" s="231">
        <f>IF(N307="nulová",J307,0)</f>
        <v>0</v>
      </c>
      <c r="BJ307" s="17" t="s">
        <v>82</v>
      </c>
      <c r="BK307" s="231">
        <f>ROUND(I307*H307,2)</f>
        <v>0</v>
      </c>
      <c r="BL307" s="17" t="s">
        <v>236</v>
      </c>
      <c r="BM307" s="230" t="s">
        <v>570</v>
      </c>
    </row>
    <row r="308" spans="1:47" s="2" customFormat="1" ht="12">
      <c r="A308" s="38"/>
      <c r="B308" s="39"/>
      <c r="C308" s="40"/>
      <c r="D308" s="232" t="s">
        <v>165</v>
      </c>
      <c r="E308" s="40"/>
      <c r="F308" s="233" t="s">
        <v>569</v>
      </c>
      <c r="G308" s="40"/>
      <c r="H308" s="40"/>
      <c r="I308" s="136"/>
      <c r="J308" s="40"/>
      <c r="K308" s="40"/>
      <c r="L308" s="44"/>
      <c r="M308" s="234"/>
      <c r="N308" s="235"/>
      <c r="O308" s="84"/>
      <c r="P308" s="84"/>
      <c r="Q308" s="84"/>
      <c r="R308" s="84"/>
      <c r="S308" s="84"/>
      <c r="T308" s="85"/>
      <c r="U308" s="38"/>
      <c r="V308" s="38"/>
      <c r="W308" s="38"/>
      <c r="X308" s="38"/>
      <c r="Y308" s="38"/>
      <c r="Z308" s="38"/>
      <c r="AA308" s="38"/>
      <c r="AB308" s="38"/>
      <c r="AC308" s="38"/>
      <c r="AD308" s="38"/>
      <c r="AE308" s="38"/>
      <c r="AT308" s="17" t="s">
        <v>165</v>
      </c>
      <c r="AU308" s="17" t="s">
        <v>82</v>
      </c>
    </row>
    <row r="309" spans="1:65" s="2" customFormat="1" ht="21.75" customHeight="1">
      <c r="A309" s="38"/>
      <c r="B309" s="39"/>
      <c r="C309" s="219" t="s">
        <v>535</v>
      </c>
      <c r="D309" s="219" t="s">
        <v>159</v>
      </c>
      <c r="E309" s="220" t="s">
        <v>572</v>
      </c>
      <c r="F309" s="221" t="s">
        <v>573</v>
      </c>
      <c r="G309" s="222" t="s">
        <v>202</v>
      </c>
      <c r="H309" s="223">
        <v>1</v>
      </c>
      <c r="I309" s="224"/>
      <c r="J309" s="225">
        <f>ROUND(I309*H309,2)</f>
        <v>0</v>
      </c>
      <c r="K309" s="221" t="s">
        <v>19</v>
      </c>
      <c r="L309" s="44"/>
      <c r="M309" s="226" t="s">
        <v>19</v>
      </c>
      <c r="N309" s="227" t="s">
        <v>45</v>
      </c>
      <c r="O309" s="84"/>
      <c r="P309" s="228">
        <f>O309*H309</f>
        <v>0</v>
      </c>
      <c r="Q309" s="228">
        <v>0</v>
      </c>
      <c r="R309" s="228">
        <f>Q309*H309</f>
        <v>0</v>
      </c>
      <c r="S309" s="228">
        <v>0</v>
      </c>
      <c r="T309" s="229">
        <f>S309*H309</f>
        <v>0</v>
      </c>
      <c r="U309" s="38"/>
      <c r="V309" s="38"/>
      <c r="W309" s="38"/>
      <c r="X309" s="38"/>
      <c r="Y309" s="38"/>
      <c r="Z309" s="38"/>
      <c r="AA309" s="38"/>
      <c r="AB309" s="38"/>
      <c r="AC309" s="38"/>
      <c r="AD309" s="38"/>
      <c r="AE309" s="38"/>
      <c r="AR309" s="230" t="s">
        <v>236</v>
      </c>
      <c r="AT309" s="230" t="s">
        <v>159</v>
      </c>
      <c r="AU309" s="230" t="s">
        <v>82</v>
      </c>
      <c r="AY309" s="17" t="s">
        <v>158</v>
      </c>
      <c r="BE309" s="231">
        <f>IF(N309="základní",J309,0)</f>
        <v>0</v>
      </c>
      <c r="BF309" s="231">
        <f>IF(N309="snížená",J309,0)</f>
        <v>0</v>
      </c>
      <c r="BG309" s="231">
        <f>IF(N309="zákl. přenesená",J309,0)</f>
        <v>0</v>
      </c>
      <c r="BH309" s="231">
        <f>IF(N309="sníž. přenesená",J309,0)</f>
        <v>0</v>
      </c>
      <c r="BI309" s="231">
        <f>IF(N309="nulová",J309,0)</f>
        <v>0</v>
      </c>
      <c r="BJ309" s="17" t="s">
        <v>82</v>
      </c>
      <c r="BK309" s="231">
        <f>ROUND(I309*H309,2)</f>
        <v>0</v>
      </c>
      <c r="BL309" s="17" t="s">
        <v>236</v>
      </c>
      <c r="BM309" s="230" t="s">
        <v>574</v>
      </c>
    </row>
    <row r="310" spans="1:47" s="2" customFormat="1" ht="12">
      <c r="A310" s="38"/>
      <c r="B310" s="39"/>
      <c r="C310" s="40"/>
      <c r="D310" s="232" t="s">
        <v>165</v>
      </c>
      <c r="E310" s="40"/>
      <c r="F310" s="233" t="s">
        <v>573</v>
      </c>
      <c r="G310" s="40"/>
      <c r="H310" s="40"/>
      <c r="I310" s="136"/>
      <c r="J310" s="40"/>
      <c r="K310" s="40"/>
      <c r="L310" s="44"/>
      <c r="M310" s="234"/>
      <c r="N310" s="235"/>
      <c r="O310" s="84"/>
      <c r="P310" s="84"/>
      <c r="Q310" s="84"/>
      <c r="R310" s="84"/>
      <c r="S310" s="84"/>
      <c r="T310" s="85"/>
      <c r="U310" s="38"/>
      <c r="V310" s="38"/>
      <c r="W310" s="38"/>
      <c r="X310" s="38"/>
      <c r="Y310" s="38"/>
      <c r="Z310" s="38"/>
      <c r="AA310" s="38"/>
      <c r="AB310" s="38"/>
      <c r="AC310" s="38"/>
      <c r="AD310" s="38"/>
      <c r="AE310" s="38"/>
      <c r="AT310" s="17" t="s">
        <v>165</v>
      </c>
      <c r="AU310" s="17" t="s">
        <v>82</v>
      </c>
    </row>
    <row r="311" spans="1:65" s="2" customFormat="1" ht="21.75" customHeight="1">
      <c r="A311" s="38"/>
      <c r="B311" s="39"/>
      <c r="C311" s="219" t="s">
        <v>541</v>
      </c>
      <c r="D311" s="219" t="s">
        <v>159</v>
      </c>
      <c r="E311" s="220" t="s">
        <v>576</v>
      </c>
      <c r="F311" s="221" t="s">
        <v>577</v>
      </c>
      <c r="G311" s="222" t="s">
        <v>162</v>
      </c>
      <c r="H311" s="223">
        <v>1195</v>
      </c>
      <c r="I311" s="224"/>
      <c r="J311" s="225">
        <f>ROUND(I311*H311,2)</f>
        <v>0</v>
      </c>
      <c r="K311" s="221" t="s">
        <v>213</v>
      </c>
      <c r="L311" s="44"/>
      <c r="M311" s="226" t="s">
        <v>19</v>
      </c>
      <c r="N311" s="227" t="s">
        <v>45</v>
      </c>
      <c r="O311" s="84"/>
      <c r="P311" s="228">
        <f>O311*H311</f>
        <v>0</v>
      </c>
      <c r="Q311" s="228">
        <v>0</v>
      </c>
      <c r="R311" s="228">
        <f>Q311*H311</f>
        <v>0</v>
      </c>
      <c r="S311" s="228">
        <v>0</v>
      </c>
      <c r="T311" s="229">
        <f>S311*H311</f>
        <v>0</v>
      </c>
      <c r="U311" s="38"/>
      <c r="V311" s="38"/>
      <c r="W311" s="38"/>
      <c r="X311" s="38"/>
      <c r="Y311" s="38"/>
      <c r="Z311" s="38"/>
      <c r="AA311" s="38"/>
      <c r="AB311" s="38"/>
      <c r="AC311" s="38"/>
      <c r="AD311" s="38"/>
      <c r="AE311" s="38"/>
      <c r="AR311" s="230" t="s">
        <v>236</v>
      </c>
      <c r="AT311" s="230" t="s">
        <v>159</v>
      </c>
      <c r="AU311" s="230" t="s">
        <v>82</v>
      </c>
      <c r="AY311" s="17" t="s">
        <v>158</v>
      </c>
      <c r="BE311" s="231">
        <f>IF(N311="základní",J311,0)</f>
        <v>0</v>
      </c>
      <c r="BF311" s="231">
        <f>IF(N311="snížená",J311,0)</f>
        <v>0</v>
      </c>
      <c r="BG311" s="231">
        <f>IF(N311="zákl. přenesená",J311,0)</f>
        <v>0</v>
      </c>
      <c r="BH311" s="231">
        <f>IF(N311="sníž. přenesená",J311,0)</f>
        <v>0</v>
      </c>
      <c r="BI311" s="231">
        <f>IF(N311="nulová",J311,0)</f>
        <v>0</v>
      </c>
      <c r="BJ311" s="17" t="s">
        <v>82</v>
      </c>
      <c r="BK311" s="231">
        <f>ROUND(I311*H311,2)</f>
        <v>0</v>
      </c>
      <c r="BL311" s="17" t="s">
        <v>236</v>
      </c>
      <c r="BM311" s="230" t="s">
        <v>578</v>
      </c>
    </row>
    <row r="312" spans="1:47" s="2" customFormat="1" ht="12">
      <c r="A312" s="38"/>
      <c r="B312" s="39"/>
      <c r="C312" s="40"/>
      <c r="D312" s="232" t="s">
        <v>165</v>
      </c>
      <c r="E312" s="40"/>
      <c r="F312" s="233" t="s">
        <v>579</v>
      </c>
      <c r="G312" s="40"/>
      <c r="H312" s="40"/>
      <c r="I312" s="136"/>
      <c r="J312" s="40"/>
      <c r="K312" s="40"/>
      <c r="L312" s="44"/>
      <c r="M312" s="234"/>
      <c r="N312" s="235"/>
      <c r="O312" s="84"/>
      <c r="P312" s="84"/>
      <c r="Q312" s="84"/>
      <c r="R312" s="84"/>
      <c r="S312" s="84"/>
      <c r="T312" s="85"/>
      <c r="U312" s="38"/>
      <c r="V312" s="38"/>
      <c r="W312" s="38"/>
      <c r="X312" s="38"/>
      <c r="Y312" s="38"/>
      <c r="Z312" s="38"/>
      <c r="AA312" s="38"/>
      <c r="AB312" s="38"/>
      <c r="AC312" s="38"/>
      <c r="AD312" s="38"/>
      <c r="AE312" s="38"/>
      <c r="AT312" s="17" t="s">
        <v>165</v>
      </c>
      <c r="AU312" s="17" t="s">
        <v>82</v>
      </c>
    </row>
    <row r="313" spans="1:51" s="13" customFormat="1" ht="12">
      <c r="A313" s="13"/>
      <c r="B313" s="236"/>
      <c r="C313" s="237"/>
      <c r="D313" s="232" t="s">
        <v>166</v>
      </c>
      <c r="E313" s="238" t="s">
        <v>19</v>
      </c>
      <c r="F313" s="239" t="s">
        <v>2277</v>
      </c>
      <c r="G313" s="237"/>
      <c r="H313" s="240">
        <v>1195</v>
      </c>
      <c r="I313" s="241"/>
      <c r="J313" s="237"/>
      <c r="K313" s="237"/>
      <c r="L313" s="242"/>
      <c r="M313" s="243"/>
      <c r="N313" s="244"/>
      <c r="O313" s="244"/>
      <c r="P313" s="244"/>
      <c r="Q313" s="244"/>
      <c r="R313" s="244"/>
      <c r="S313" s="244"/>
      <c r="T313" s="245"/>
      <c r="U313" s="13"/>
      <c r="V313" s="13"/>
      <c r="W313" s="13"/>
      <c r="X313" s="13"/>
      <c r="Y313" s="13"/>
      <c r="Z313" s="13"/>
      <c r="AA313" s="13"/>
      <c r="AB313" s="13"/>
      <c r="AC313" s="13"/>
      <c r="AD313" s="13"/>
      <c r="AE313" s="13"/>
      <c r="AT313" s="246" t="s">
        <v>166</v>
      </c>
      <c r="AU313" s="246" t="s">
        <v>82</v>
      </c>
      <c r="AV313" s="13" t="s">
        <v>85</v>
      </c>
      <c r="AW313" s="13" t="s">
        <v>34</v>
      </c>
      <c r="AX313" s="13" t="s">
        <v>82</v>
      </c>
      <c r="AY313" s="246" t="s">
        <v>158</v>
      </c>
    </row>
    <row r="314" spans="1:65" s="2" customFormat="1" ht="16.5" customHeight="1">
      <c r="A314" s="38"/>
      <c r="B314" s="39"/>
      <c r="C314" s="219" t="s">
        <v>548</v>
      </c>
      <c r="D314" s="219" t="s">
        <v>159</v>
      </c>
      <c r="E314" s="220" t="s">
        <v>582</v>
      </c>
      <c r="F314" s="221" t="s">
        <v>583</v>
      </c>
      <c r="G314" s="222" t="s">
        <v>162</v>
      </c>
      <c r="H314" s="223">
        <v>1195</v>
      </c>
      <c r="I314" s="224"/>
      <c r="J314" s="225">
        <f>ROUND(I314*H314,2)</f>
        <v>0</v>
      </c>
      <c r="K314" s="221" t="s">
        <v>213</v>
      </c>
      <c r="L314" s="44"/>
      <c r="M314" s="226" t="s">
        <v>19</v>
      </c>
      <c r="N314" s="227" t="s">
        <v>45</v>
      </c>
      <c r="O314" s="84"/>
      <c r="P314" s="228">
        <f>O314*H314</f>
        <v>0</v>
      </c>
      <c r="Q314" s="228">
        <v>0</v>
      </c>
      <c r="R314" s="228">
        <f>Q314*H314</f>
        <v>0</v>
      </c>
      <c r="S314" s="228">
        <v>0</v>
      </c>
      <c r="T314" s="229">
        <f>S314*H314</f>
        <v>0</v>
      </c>
      <c r="U314" s="38"/>
      <c r="V314" s="38"/>
      <c r="W314" s="38"/>
      <c r="X314" s="38"/>
      <c r="Y314" s="38"/>
      <c r="Z314" s="38"/>
      <c r="AA314" s="38"/>
      <c r="AB314" s="38"/>
      <c r="AC314" s="38"/>
      <c r="AD314" s="38"/>
      <c r="AE314" s="38"/>
      <c r="AR314" s="230" t="s">
        <v>236</v>
      </c>
      <c r="AT314" s="230" t="s">
        <v>159</v>
      </c>
      <c r="AU314" s="230" t="s">
        <v>82</v>
      </c>
      <c r="AY314" s="17" t="s">
        <v>158</v>
      </c>
      <c r="BE314" s="231">
        <f>IF(N314="základní",J314,0)</f>
        <v>0</v>
      </c>
      <c r="BF314" s="231">
        <f>IF(N314="snížená",J314,0)</f>
        <v>0</v>
      </c>
      <c r="BG314" s="231">
        <f>IF(N314="zákl. přenesená",J314,0)</f>
        <v>0</v>
      </c>
      <c r="BH314" s="231">
        <f>IF(N314="sníž. přenesená",J314,0)</f>
        <v>0</v>
      </c>
      <c r="BI314" s="231">
        <f>IF(N314="nulová",J314,0)</f>
        <v>0</v>
      </c>
      <c r="BJ314" s="17" t="s">
        <v>82</v>
      </c>
      <c r="BK314" s="231">
        <f>ROUND(I314*H314,2)</f>
        <v>0</v>
      </c>
      <c r="BL314" s="17" t="s">
        <v>236</v>
      </c>
      <c r="BM314" s="230" t="s">
        <v>584</v>
      </c>
    </row>
    <row r="315" spans="1:47" s="2" customFormat="1" ht="12">
      <c r="A315" s="38"/>
      <c r="B315" s="39"/>
      <c r="C315" s="40"/>
      <c r="D315" s="232" t="s">
        <v>165</v>
      </c>
      <c r="E315" s="40"/>
      <c r="F315" s="233" t="s">
        <v>583</v>
      </c>
      <c r="G315" s="40"/>
      <c r="H315" s="40"/>
      <c r="I315" s="136"/>
      <c r="J315" s="40"/>
      <c r="K315" s="40"/>
      <c r="L315" s="44"/>
      <c r="M315" s="234"/>
      <c r="N315" s="235"/>
      <c r="O315" s="84"/>
      <c r="P315" s="84"/>
      <c r="Q315" s="84"/>
      <c r="R315" s="84"/>
      <c r="S315" s="84"/>
      <c r="T315" s="85"/>
      <c r="U315" s="38"/>
      <c r="V315" s="38"/>
      <c r="W315" s="38"/>
      <c r="X315" s="38"/>
      <c r="Y315" s="38"/>
      <c r="Z315" s="38"/>
      <c r="AA315" s="38"/>
      <c r="AB315" s="38"/>
      <c r="AC315" s="38"/>
      <c r="AD315" s="38"/>
      <c r="AE315" s="38"/>
      <c r="AT315" s="17" t="s">
        <v>165</v>
      </c>
      <c r="AU315" s="17" t="s">
        <v>82</v>
      </c>
    </row>
    <row r="316" spans="1:51" s="13" customFormat="1" ht="12">
      <c r="A316" s="13"/>
      <c r="B316" s="236"/>
      <c r="C316" s="237"/>
      <c r="D316" s="232" t="s">
        <v>166</v>
      </c>
      <c r="E316" s="238" t="s">
        <v>19</v>
      </c>
      <c r="F316" s="239" t="s">
        <v>2277</v>
      </c>
      <c r="G316" s="237"/>
      <c r="H316" s="240">
        <v>1195</v>
      </c>
      <c r="I316" s="241"/>
      <c r="J316" s="237"/>
      <c r="K316" s="237"/>
      <c r="L316" s="242"/>
      <c r="M316" s="243"/>
      <c r="N316" s="244"/>
      <c r="O316" s="244"/>
      <c r="P316" s="244"/>
      <c r="Q316" s="244"/>
      <c r="R316" s="244"/>
      <c r="S316" s="244"/>
      <c r="T316" s="245"/>
      <c r="U316" s="13"/>
      <c r="V316" s="13"/>
      <c r="W316" s="13"/>
      <c r="X316" s="13"/>
      <c r="Y316" s="13"/>
      <c r="Z316" s="13"/>
      <c r="AA316" s="13"/>
      <c r="AB316" s="13"/>
      <c r="AC316" s="13"/>
      <c r="AD316" s="13"/>
      <c r="AE316" s="13"/>
      <c r="AT316" s="246" t="s">
        <v>166</v>
      </c>
      <c r="AU316" s="246" t="s">
        <v>82</v>
      </c>
      <c r="AV316" s="13" t="s">
        <v>85</v>
      </c>
      <c r="AW316" s="13" t="s">
        <v>34</v>
      </c>
      <c r="AX316" s="13" t="s">
        <v>82</v>
      </c>
      <c r="AY316" s="246" t="s">
        <v>158</v>
      </c>
    </row>
    <row r="317" spans="1:65" s="2" customFormat="1" ht="21.75" customHeight="1">
      <c r="A317" s="38"/>
      <c r="B317" s="39"/>
      <c r="C317" s="219" t="s">
        <v>554</v>
      </c>
      <c r="D317" s="219" t="s">
        <v>159</v>
      </c>
      <c r="E317" s="220" t="s">
        <v>586</v>
      </c>
      <c r="F317" s="221" t="s">
        <v>587</v>
      </c>
      <c r="G317" s="222" t="s">
        <v>162</v>
      </c>
      <c r="H317" s="223">
        <v>300</v>
      </c>
      <c r="I317" s="224"/>
      <c r="J317" s="225">
        <f>ROUND(I317*H317,2)</f>
        <v>0</v>
      </c>
      <c r="K317" s="221" t="s">
        <v>213</v>
      </c>
      <c r="L317" s="44"/>
      <c r="M317" s="226" t="s">
        <v>19</v>
      </c>
      <c r="N317" s="227" t="s">
        <v>45</v>
      </c>
      <c r="O317" s="84"/>
      <c r="P317" s="228">
        <f>O317*H317</f>
        <v>0</v>
      </c>
      <c r="Q317" s="228">
        <v>0</v>
      </c>
      <c r="R317" s="228">
        <f>Q317*H317</f>
        <v>0</v>
      </c>
      <c r="S317" s="228">
        <v>0</v>
      </c>
      <c r="T317" s="229">
        <f>S317*H317</f>
        <v>0</v>
      </c>
      <c r="U317" s="38"/>
      <c r="V317" s="38"/>
      <c r="W317" s="38"/>
      <c r="X317" s="38"/>
      <c r="Y317" s="38"/>
      <c r="Z317" s="38"/>
      <c r="AA317" s="38"/>
      <c r="AB317" s="38"/>
      <c r="AC317" s="38"/>
      <c r="AD317" s="38"/>
      <c r="AE317" s="38"/>
      <c r="AR317" s="230" t="s">
        <v>236</v>
      </c>
      <c r="AT317" s="230" t="s">
        <v>159</v>
      </c>
      <c r="AU317" s="230" t="s">
        <v>82</v>
      </c>
      <c r="AY317" s="17" t="s">
        <v>158</v>
      </c>
      <c r="BE317" s="231">
        <f>IF(N317="základní",J317,0)</f>
        <v>0</v>
      </c>
      <c r="BF317" s="231">
        <f>IF(N317="snížená",J317,0)</f>
        <v>0</v>
      </c>
      <c r="BG317" s="231">
        <f>IF(N317="zákl. přenesená",J317,0)</f>
        <v>0</v>
      </c>
      <c r="BH317" s="231">
        <f>IF(N317="sníž. přenesená",J317,0)</f>
        <v>0</v>
      </c>
      <c r="BI317" s="231">
        <f>IF(N317="nulová",J317,0)</f>
        <v>0</v>
      </c>
      <c r="BJ317" s="17" t="s">
        <v>82</v>
      </c>
      <c r="BK317" s="231">
        <f>ROUND(I317*H317,2)</f>
        <v>0</v>
      </c>
      <c r="BL317" s="17" t="s">
        <v>236</v>
      </c>
      <c r="BM317" s="230" t="s">
        <v>588</v>
      </c>
    </row>
    <row r="318" spans="1:47" s="2" customFormat="1" ht="12">
      <c r="A318" s="38"/>
      <c r="B318" s="39"/>
      <c r="C318" s="40"/>
      <c r="D318" s="232" t="s">
        <v>165</v>
      </c>
      <c r="E318" s="40"/>
      <c r="F318" s="233" t="s">
        <v>589</v>
      </c>
      <c r="G318" s="40"/>
      <c r="H318" s="40"/>
      <c r="I318" s="136"/>
      <c r="J318" s="40"/>
      <c r="K318" s="40"/>
      <c r="L318" s="44"/>
      <c r="M318" s="234"/>
      <c r="N318" s="235"/>
      <c r="O318" s="84"/>
      <c r="P318" s="84"/>
      <c r="Q318" s="84"/>
      <c r="R318" s="84"/>
      <c r="S318" s="84"/>
      <c r="T318" s="85"/>
      <c r="U318" s="38"/>
      <c r="V318" s="38"/>
      <c r="W318" s="38"/>
      <c r="X318" s="38"/>
      <c r="Y318" s="38"/>
      <c r="Z318" s="38"/>
      <c r="AA318" s="38"/>
      <c r="AB318" s="38"/>
      <c r="AC318" s="38"/>
      <c r="AD318" s="38"/>
      <c r="AE318" s="38"/>
      <c r="AT318" s="17" t="s">
        <v>165</v>
      </c>
      <c r="AU318" s="17" t="s">
        <v>82</v>
      </c>
    </row>
    <row r="319" spans="1:65" s="2" customFormat="1" ht="21.75" customHeight="1">
      <c r="A319" s="38"/>
      <c r="B319" s="39"/>
      <c r="C319" s="259" t="s">
        <v>558</v>
      </c>
      <c r="D319" s="259" t="s">
        <v>199</v>
      </c>
      <c r="E319" s="260" t="s">
        <v>591</v>
      </c>
      <c r="F319" s="261" t="s">
        <v>592</v>
      </c>
      <c r="G319" s="262" t="s">
        <v>162</v>
      </c>
      <c r="H319" s="263">
        <v>360</v>
      </c>
      <c r="I319" s="264"/>
      <c r="J319" s="265">
        <f>ROUND(I319*H319,2)</f>
        <v>0</v>
      </c>
      <c r="K319" s="261" t="s">
        <v>213</v>
      </c>
      <c r="L319" s="266"/>
      <c r="M319" s="267" t="s">
        <v>19</v>
      </c>
      <c r="N319" s="268" t="s">
        <v>45</v>
      </c>
      <c r="O319" s="84"/>
      <c r="P319" s="228">
        <f>O319*H319</f>
        <v>0</v>
      </c>
      <c r="Q319" s="228">
        <v>0.00069</v>
      </c>
      <c r="R319" s="228">
        <f>Q319*H319</f>
        <v>0.24839999999999998</v>
      </c>
      <c r="S319" s="228">
        <v>0</v>
      </c>
      <c r="T319" s="229">
        <f>S319*H319</f>
        <v>0</v>
      </c>
      <c r="U319" s="38"/>
      <c r="V319" s="38"/>
      <c r="W319" s="38"/>
      <c r="X319" s="38"/>
      <c r="Y319" s="38"/>
      <c r="Z319" s="38"/>
      <c r="AA319" s="38"/>
      <c r="AB319" s="38"/>
      <c r="AC319" s="38"/>
      <c r="AD319" s="38"/>
      <c r="AE319" s="38"/>
      <c r="AR319" s="230" t="s">
        <v>241</v>
      </c>
      <c r="AT319" s="230" t="s">
        <v>199</v>
      </c>
      <c r="AU319" s="230" t="s">
        <v>82</v>
      </c>
      <c r="AY319" s="17" t="s">
        <v>158</v>
      </c>
      <c r="BE319" s="231">
        <f>IF(N319="základní",J319,0)</f>
        <v>0</v>
      </c>
      <c r="BF319" s="231">
        <f>IF(N319="snížená",J319,0)</f>
        <v>0</v>
      </c>
      <c r="BG319" s="231">
        <f>IF(N319="zákl. přenesená",J319,0)</f>
        <v>0</v>
      </c>
      <c r="BH319" s="231">
        <f>IF(N319="sníž. přenesená",J319,0)</f>
        <v>0</v>
      </c>
      <c r="BI319" s="231">
        <f>IF(N319="nulová",J319,0)</f>
        <v>0</v>
      </c>
      <c r="BJ319" s="17" t="s">
        <v>82</v>
      </c>
      <c r="BK319" s="231">
        <f>ROUND(I319*H319,2)</f>
        <v>0</v>
      </c>
      <c r="BL319" s="17" t="s">
        <v>236</v>
      </c>
      <c r="BM319" s="230" t="s">
        <v>593</v>
      </c>
    </row>
    <row r="320" spans="1:47" s="2" customFormat="1" ht="12">
      <c r="A320" s="38"/>
      <c r="B320" s="39"/>
      <c r="C320" s="40"/>
      <c r="D320" s="232" t="s">
        <v>165</v>
      </c>
      <c r="E320" s="40"/>
      <c r="F320" s="233" t="s">
        <v>592</v>
      </c>
      <c r="G320" s="40"/>
      <c r="H320" s="40"/>
      <c r="I320" s="136"/>
      <c r="J320" s="40"/>
      <c r="K320" s="40"/>
      <c r="L320" s="44"/>
      <c r="M320" s="234"/>
      <c r="N320" s="235"/>
      <c r="O320" s="84"/>
      <c r="P320" s="84"/>
      <c r="Q320" s="84"/>
      <c r="R320" s="84"/>
      <c r="S320" s="84"/>
      <c r="T320" s="85"/>
      <c r="U320" s="38"/>
      <c r="V320" s="38"/>
      <c r="W320" s="38"/>
      <c r="X320" s="38"/>
      <c r="Y320" s="38"/>
      <c r="Z320" s="38"/>
      <c r="AA320" s="38"/>
      <c r="AB320" s="38"/>
      <c r="AC320" s="38"/>
      <c r="AD320" s="38"/>
      <c r="AE320" s="38"/>
      <c r="AT320" s="17" t="s">
        <v>165</v>
      </c>
      <c r="AU320" s="17" t="s">
        <v>82</v>
      </c>
    </row>
    <row r="321" spans="1:51" s="13" customFormat="1" ht="12">
      <c r="A321" s="13"/>
      <c r="B321" s="236"/>
      <c r="C321" s="237"/>
      <c r="D321" s="232" t="s">
        <v>166</v>
      </c>
      <c r="E321" s="238" t="s">
        <v>19</v>
      </c>
      <c r="F321" s="239" t="s">
        <v>2278</v>
      </c>
      <c r="G321" s="237"/>
      <c r="H321" s="240">
        <v>300</v>
      </c>
      <c r="I321" s="241"/>
      <c r="J321" s="237"/>
      <c r="K321" s="237"/>
      <c r="L321" s="242"/>
      <c r="M321" s="243"/>
      <c r="N321" s="244"/>
      <c r="O321" s="244"/>
      <c r="P321" s="244"/>
      <c r="Q321" s="244"/>
      <c r="R321" s="244"/>
      <c r="S321" s="244"/>
      <c r="T321" s="245"/>
      <c r="U321" s="13"/>
      <c r="V321" s="13"/>
      <c r="W321" s="13"/>
      <c r="X321" s="13"/>
      <c r="Y321" s="13"/>
      <c r="Z321" s="13"/>
      <c r="AA321" s="13"/>
      <c r="AB321" s="13"/>
      <c r="AC321" s="13"/>
      <c r="AD321" s="13"/>
      <c r="AE321" s="13"/>
      <c r="AT321" s="246" t="s">
        <v>166</v>
      </c>
      <c r="AU321" s="246" t="s">
        <v>82</v>
      </c>
      <c r="AV321" s="13" t="s">
        <v>85</v>
      </c>
      <c r="AW321" s="13" t="s">
        <v>34</v>
      </c>
      <c r="AX321" s="13" t="s">
        <v>82</v>
      </c>
      <c r="AY321" s="246" t="s">
        <v>158</v>
      </c>
    </row>
    <row r="322" spans="1:51" s="13" customFormat="1" ht="12">
      <c r="A322" s="13"/>
      <c r="B322" s="236"/>
      <c r="C322" s="237"/>
      <c r="D322" s="232" t="s">
        <v>166</v>
      </c>
      <c r="E322" s="237"/>
      <c r="F322" s="239" t="s">
        <v>2279</v>
      </c>
      <c r="G322" s="237"/>
      <c r="H322" s="240">
        <v>360</v>
      </c>
      <c r="I322" s="241"/>
      <c r="J322" s="237"/>
      <c r="K322" s="237"/>
      <c r="L322" s="242"/>
      <c r="M322" s="243"/>
      <c r="N322" s="244"/>
      <c r="O322" s="244"/>
      <c r="P322" s="244"/>
      <c r="Q322" s="244"/>
      <c r="R322" s="244"/>
      <c r="S322" s="244"/>
      <c r="T322" s="245"/>
      <c r="U322" s="13"/>
      <c r="V322" s="13"/>
      <c r="W322" s="13"/>
      <c r="X322" s="13"/>
      <c r="Y322" s="13"/>
      <c r="Z322" s="13"/>
      <c r="AA322" s="13"/>
      <c r="AB322" s="13"/>
      <c r="AC322" s="13"/>
      <c r="AD322" s="13"/>
      <c r="AE322" s="13"/>
      <c r="AT322" s="246" t="s">
        <v>166</v>
      </c>
      <c r="AU322" s="246" t="s">
        <v>82</v>
      </c>
      <c r="AV322" s="13" t="s">
        <v>85</v>
      </c>
      <c r="AW322" s="13" t="s">
        <v>4</v>
      </c>
      <c r="AX322" s="13" t="s">
        <v>82</v>
      </c>
      <c r="AY322" s="246" t="s">
        <v>158</v>
      </c>
    </row>
    <row r="323" spans="1:65" s="2" customFormat="1" ht="21.75" customHeight="1">
      <c r="A323" s="38"/>
      <c r="B323" s="39"/>
      <c r="C323" s="219" t="s">
        <v>563</v>
      </c>
      <c r="D323" s="219" t="s">
        <v>159</v>
      </c>
      <c r="E323" s="220" t="s">
        <v>597</v>
      </c>
      <c r="F323" s="221" t="s">
        <v>598</v>
      </c>
      <c r="G323" s="222" t="s">
        <v>162</v>
      </c>
      <c r="H323" s="223">
        <v>440</v>
      </c>
      <c r="I323" s="224"/>
      <c r="J323" s="225">
        <f>ROUND(I323*H323,2)</f>
        <v>0</v>
      </c>
      <c r="K323" s="221" t="s">
        <v>213</v>
      </c>
      <c r="L323" s="44"/>
      <c r="M323" s="226" t="s">
        <v>19</v>
      </c>
      <c r="N323" s="227" t="s">
        <v>45</v>
      </c>
      <c r="O323" s="84"/>
      <c r="P323" s="228">
        <f>O323*H323</f>
        <v>0</v>
      </c>
      <c r="Q323" s="228">
        <v>0</v>
      </c>
      <c r="R323" s="228">
        <f>Q323*H323</f>
        <v>0</v>
      </c>
      <c r="S323" s="228">
        <v>0</v>
      </c>
      <c r="T323" s="229">
        <f>S323*H323</f>
        <v>0</v>
      </c>
      <c r="U323" s="38"/>
      <c r="V323" s="38"/>
      <c r="W323" s="38"/>
      <c r="X323" s="38"/>
      <c r="Y323" s="38"/>
      <c r="Z323" s="38"/>
      <c r="AA323" s="38"/>
      <c r="AB323" s="38"/>
      <c r="AC323" s="38"/>
      <c r="AD323" s="38"/>
      <c r="AE323" s="38"/>
      <c r="AR323" s="230" t="s">
        <v>236</v>
      </c>
      <c r="AT323" s="230" t="s">
        <v>159</v>
      </c>
      <c r="AU323" s="230" t="s">
        <v>82</v>
      </c>
      <c r="AY323" s="17" t="s">
        <v>158</v>
      </c>
      <c r="BE323" s="231">
        <f>IF(N323="základní",J323,0)</f>
        <v>0</v>
      </c>
      <c r="BF323" s="231">
        <f>IF(N323="snížená",J323,0)</f>
        <v>0</v>
      </c>
      <c r="BG323" s="231">
        <f>IF(N323="zákl. přenesená",J323,0)</f>
        <v>0</v>
      </c>
      <c r="BH323" s="231">
        <f>IF(N323="sníž. přenesená",J323,0)</f>
        <v>0</v>
      </c>
      <c r="BI323" s="231">
        <f>IF(N323="nulová",J323,0)</f>
        <v>0</v>
      </c>
      <c r="BJ323" s="17" t="s">
        <v>82</v>
      </c>
      <c r="BK323" s="231">
        <f>ROUND(I323*H323,2)</f>
        <v>0</v>
      </c>
      <c r="BL323" s="17" t="s">
        <v>236</v>
      </c>
      <c r="BM323" s="230" t="s">
        <v>599</v>
      </c>
    </row>
    <row r="324" spans="1:47" s="2" customFormat="1" ht="12">
      <c r="A324" s="38"/>
      <c r="B324" s="39"/>
      <c r="C324" s="40"/>
      <c r="D324" s="232" t="s">
        <v>165</v>
      </c>
      <c r="E324" s="40"/>
      <c r="F324" s="233" t="s">
        <v>600</v>
      </c>
      <c r="G324" s="40"/>
      <c r="H324" s="40"/>
      <c r="I324" s="136"/>
      <c r="J324" s="40"/>
      <c r="K324" s="40"/>
      <c r="L324" s="44"/>
      <c r="M324" s="234"/>
      <c r="N324" s="235"/>
      <c r="O324" s="84"/>
      <c r="P324" s="84"/>
      <c r="Q324" s="84"/>
      <c r="R324" s="84"/>
      <c r="S324" s="84"/>
      <c r="T324" s="85"/>
      <c r="U324" s="38"/>
      <c r="V324" s="38"/>
      <c r="W324" s="38"/>
      <c r="X324" s="38"/>
      <c r="Y324" s="38"/>
      <c r="Z324" s="38"/>
      <c r="AA324" s="38"/>
      <c r="AB324" s="38"/>
      <c r="AC324" s="38"/>
      <c r="AD324" s="38"/>
      <c r="AE324" s="38"/>
      <c r="AT324" s="17" t="s">
        <v>165</v>
      </c>
      <c r="AU324" s="17" t="s">
        <v>82</v>
      </c>
    </row>
    <row r="325" spans="1:65" s="2" customFormat="1" ht="21.75" customHeight="1">
      <c r="A325" s="38"/>
      <c r="B325" s="39"/>
      <c r="C325" s="259" t="s">
        <v>567</v>
      </c>
      <c r="D325" s="259" t="s">
        <v>199</v>
      </c>
      <c r="E325" s="260" t="s">
        <v>602</v>
      </c>
      <c r="F325" s="261" t="s">
        <v>603</v>
      </c>
      <c r="G325" s="262" t="s">
        <v>162</v>
      </c>
      <c r="H325" s="263">
        <v>300</v>
      </c>
      <c r="I325" s="264"/>
      <c r="J325" s="265">
        <f>ROUND(I325*H325,2)</f>
        <v>0</v>
      </c>
      <c r="K325" s="261" t="s">
        <v>213</v>
      </c>
      <c r="L325" s="266"/>
      <c r="M325" s="267" t="s">
        <v>19</v>
      </c>
      <c r="N325" s="268" t="s">
        <v>45</v>
      </c>
      <c r="O325" s="84"/>
      <c r="P325" s="228">
        <f>O325*H325</f>
        <v>0</v>
      </c>
      <c r="Q325" s="228">
        <v>0.00055</v>
      </c>
      <c r="R325" s="228">
        <f>Q325*H325</f>
        <v>0.165</v>
      </c>
      <c r="S325" s="228">
        <v>0</v>
      </c>
      <c r="T325" s="229">
        <f>S325*H325</f>
        <v>0</v>
      </c>
      <c r="U325" s="38"/>
      <c r="V325" s="38"/>
      <c r="W325" s="38"/>
      <c r="X325" s="38"/>
      <c r="Y325" s="38"/>
      <c r="Z325" s="38"/>
      <c r="AA325" s="38"/>
      <c r="AB325" s="38"/>
      <c r="AC325" s="38"/>
      <c r="AD325" s="38"/>
      <c r="AE325" s="38"/>
      <c r="AR325" s="230" t="s">
        <v>241</v>
      </c>
      <c r="AT325" s="230" t="s">
        <v>199</v>
      </c>
      <c r="AU325" s="230" t="s">
        <v>82</v>
      </c>
      <c r="AY325" s="17" t="s">
        <v>158</v>
      </c>
      <c r="BE325" s="231">
        <f>IF(N325="základní",J325,0)</f>
        <v>0</v>
      </c>
      <c r="BF325" s="231">
        <f>IF(N325="snížená",J325,0)</f>
        <v>0</v>
      </c>
      <c r="BG325" s="231">
        <f>IF(N325="zákl. přenesená",J325,0)</f>
        <v>0</v>
      </c>
      <c r="BH325" s="231">
        <f>IF(N325="sníž. přenesená",J325,0)</f>
        <v>0</v>
      </c>
      <c r="BI325" s="231">
        <f>IF(N325="nulová",J325,0)</f>
        <v>0</v>
      </c>
      <c r="BJ325" s="17" t="s">
        <v>82</v>
      </c>
      <c r="BK325" s="231">
        <f>ROUND(I325*H325,2)</f>
        <v>0</v>
      </c>
      <c r="BL325" s="17" t="s">
        <v>236</v>
      </c>
      <c r="BM325" s="230" t="s">
        <v>604</v>
      </c>
    </row>
    <row r="326" spans="1:47" s="2" customFormat="1" ht="12">
      <c r="A326" s="38"/>
      <c r="B326" s="39"/>
      <c r="C326" s="40"/>
      <c r="D326" s="232" t="s">
        <v>165</v>
      </c>
      <c r="E326" s="40"/>
      <c r="F326" s="233" t="s">
        <v>603</v>
      </c>
      <c r="G326" s="40"/>
      <c r="H326" s="40"/>
      <c r="I326" s="136"/>
      <c r="J326" s="40"/>
      <c r="K326" s="40"/>
      <c r="L326" s="44"/>
      <c r="M326" s="234"/>
      <c r="N326" s="235"/>
      <c r="O326" s="84"/>
      <c r="P326" s="84"/>
      <c r="Q326" s="84"/>
      <c r="R326" s="84"/>
      <c r="S326" s="84"/>
      <c r="T326" s="85"/>
      <c r="U326" s="38"/>
      <c r="V326" s="38"/>
      <c r="W326" s="38"/>
      <c r="X326" s="38"/>
      <c r="Y326" s="38"/>
      <c r="Z326" s="38"/>
      <c r="AA326" s="38"/>
      <c r="AB326" s="38"/>
      <c r="AC326" s="38"/>
      <c r="AD326" s="38"/>
      <c r="AE326" s="38"/>
      <c r="AT326" s="17" t="s">
        <v>165</v>
      </c>
      <c r="AU326" s="17" t="s">
        <v>82</v>
      </c>
    </row>
    <row r="327" spans="1:51" s="13" customFormat="1" ht="12">
      <c r="A327" s="13"/>
      <c r="B327" s="236"/>
      <c r="C327" s="237"/>
      <c r="D327" s="232" t="s">
        <v>166</v>
      </c>
      <c r="E327" s="238" t="s">
        <v>19</v>
      </c>
      <c r="F327" s="239" t="s">
        <v>2280</v>
      </c>
      <c r="G327" s="237"/>
      <c r="H327" s="240">
        <v>250</v>
      </c>
      <c r="I327" s="241"/>
      <c r="J327" s="237"/>
      <c r="K327" s="237"/>
      <c r="L327" s="242"/>
      <c r="M327" s="243"/>
      <c r="N327" s="244"/>
      <c r="O327" s="244"/>
      <c r="P327" s="244"/>
      <c r="Q327" s="244"/>
      <c r="R327" s="244"/>
      <c r="S327" s="244"/>
      <c r="T327" s="245"/>
      <c r="U327" s="13"/>
      <c r="V327" s="13"/>
      <c r="W327" s="13"/>
      <c r="X327" s="13"/>
      <c r="Y327" s="13"/>
      <c r="Z327" s="13"/>
      <c r="AA327" s="13"/>
      <c r="AB327" s="13"/>
      <c r="AC327" s="13"/>
      <c r="AD327" s="13"/>
      <c r="AE327" s="13"/>
      <c r="AT327" s="246" t="s">
        <v>166</v>
      </c>
      <c r="AU327" s="246" t="s">
        <v>82</v>
      </c>
      <c r="AV327" s="13" t="s">
        <v>85</v>
      </c>
      <c r="AW327" s="13" t="s">
        <v>34</v>
      </c>
      <c r="AX327" s="13" t="s">
        <v>82</v>
      </c>
      <c r="AY327" s="246" t="s">
        <v>158</v>
      </c>
    </row>
    <row r="328" spans="1:51" s="13" customFormat="1" ht="12">
      <c r="A328" s="13"/>
      <c r="B328" s="236"/>
      <c r="C328" s="237"/>
      <c r="D328" s="232" t="s">
        <v>166</v>
      </c>
      <c r="E328" s="237"/>
      <c r="F328" s="239" t="s">
        <v>2281</v>
      </c>
      <c r="G328" s="237"/>
      <c r="H328" s="240">
        <v>300</v>
      </c>
      <c r="I328" s="241"/>
      <c r="J328" s="237"/>
      <c r="K328" s="237"/>
      <c r="L328" s="242"/>
      <c r="M328" s="243"/>
      <c r="N328" s="244"/>
      <c r="O328" s="244"/>
      <c r="P328" s="244"/>
      <c r="Q328" s="244"/>
      <c r="R328" s="244"/>
      <c r="S328" s="244"/>
      <c r="T328" s="245"/>
      <c r="U328" s="13"/>
      <c r="V328" s="13"/>
      <c r="W328" s="13"/>
      <c r="X328" s="13"/>
      <c r="Y328" s="13"/>
      <c r="Z328" s="13"/>
      <c r="AA328" s="13"/>
      <c r="AB328" s="13"/>
      <c r="AC328" s="13"/>
      <c r="AD328" s="13"/>
      <c r="AE328" s="13"/>
      <c r="AT328" s="246" t="s">
        <v>166</v>
      </c>
      <c r="AU328" s="246" t="s">
        <v>82</v>
      </c>
      <c r="AV328" s="13" t="s">
        <v>85</v>
      </c>
      <c r="AW328" s="13" t="s">
        <v>4</v>
      </c>
      <c r="AX328" s="13" t="s">
        <v>82</v>
      </c>
      <c r="AY328" s="246" t="s">
        <v>158</v>
      </c>
    </row>
    <row r="329" spans="1:65" s="2" customFormat="1" ht="21.75" customHeight="1">
      <c r="A329" s="38"/>
      <c r="B329" s="39"/>
      <c r="C329" s="259" t="s">
        <v>571</v>
      </c>
      <c r="D329" s="259" t="s">
        <v>199</v>
      </c>
      <c r="E329" s="260" t="s">
        <v>1882</v>
      </c>
      <c r="F329" s="261" t="s">
        <v>1883</v>
      </c>
      <c r="G329" s="262" t="s">
        <v>162</v>
      </c>
      <c r="H329" s="263">
        <v>228</v>
      </c>
      <c r="I329" s="264"/>
      <c r="J329" s="265">
        <f>ROUND(I329*H329,2)</f>
        <v>0</v>
      </c>
      <c r="K329" s="261" t="s">
        <v>213</v>
      </c>
      <c r="L329" s="266"/>
      <c r="M329" s="267" t="s">
        <v>19</v>
      </c>
      <c r="N329" s="268" t="s">
        <v>45</v>
      </c>
      <c r="O329" s="84"/>
      <c r="P329" s="228">
        <f>O329*H329</f>
        <v>0</v>
      </c>
      <c r="Q329" s="228">
        <v>0.00043</v>
      </c>
      <c r="R329" s="228">
        <f>Q329*H329</f>
        <v>0.09804</v>
      </c>
      <c r="S329" s="228">
        <v>0</v>
      </c>
      <c r="T329" s="229">
        <f>S329*H329</f>
        <v>0</v>
      </c>
      <c r="U329" s="38"/>
      <c r="V329" s="38"/>
      <c r="W329" s="38"/>
      <c r="X329" s="38"/>
      <c r="Y329" s="38"/>
      <c r="Z329" s="38"/>
      <c r="AA329" s="38"/>
      <c r="AB329" s="38"/>
      <c r="AC329" s="38"/>
      <c r="AD329" s="38"/>
      <c r="AE329" s="38"/>
      <c r="AR329" s="230" t="s">
        <v>255</v>
      </c>
      <c r="AT329" s="230" t="s">
        <v>199</v>
      </c>
      <c r="AU329" s="230" t="s">
        <v>82</v>
      </c>
      <c r="AY329" s="17" t="s">
        <v>158</v>
      </c>
      <c r="BE329" s="231">
        <f>IF(N329="základní",J329,0)</f>
        <v>0</v>
      </c>
      <c r="BF329" s="231">
        <f>IF(N329="snížená",J329,0)</f>
        <v>0</v>
      </c>
      <c r="BG329" s="231">
        <f>IF(N329="zákl. přenesená",J329,0)</f>
        <v>0</v>
      </c>
      <c r="BH329" s="231">
        <f>IF(N329="sníž. přenesená",J329,0)</f>
        <v>0</v>
      </c>
      <c r="BI329" s="231">
        <f>IF(N329="nulová",J329,0)</f>
        <v>0</v>
      </c>
      <c r="BJ329" s="17" t="s">
        <v>82</v>
      </c>
      <c r="BK329" s="231">
        <f>ROUND(I329*H329,2)</f>
        <v>0</v>
      </c>
      <c r="BL329" s="17" t="s">
        <v>255</v>
      </c>
      <c r="BM329" s="230" t="s">
        <v>1884</v>
      </c>
    </row>
    <row r="330" spans="1:47" s="2" customFormat="1" ht="12">
      <c r="A330" s="38"/>
      <c r="B330" s="39"/>
      <c r="C330" s="40"/>
      <c r="D330" s="232" t="s">
        <v>165</v>
      </c>
      <c r="E330" s="40"/>
      <c r="F330" s="233" t="s">
        <v>1883</v>
      </c>
      <c r="G330" s="40"/>
      <c r="H330" s="40"/>
      <c r="I330" s="136"/>
      <c r="J330" s="40"/>
      <c r="K330" s="40"/>
      <c r="L330" s="44"/>
      <c r="M330" s="234"/>
      <c r="N330" s="235"/>
      <c r="O330" s="84"/>
      <c r="P330" s="84"/>
      <c r="Q330" s="84"/>
      <c r="R330" s="84"/>
      <c r="S330" s="84"/>
      <c r="T330" s="85"/>
      <c r="U330" s="38"/>
      <c r="V330" s="38"/>
      <c r="W330" s="38"/>
      <c r="X330" s="38"/>
      <c r="Y330" s="38"/>
      <c r="Z330" s="38"/>
      <c r="AA330" s="38"/>
      <c r="AB330" s="38"/>
      <c r="AC330" s="38"/>
      <c r="AD330" s="38"/>
      <c r="AE330" s="38"/>
      <c r="AT330" s="17" t="s">
        <v>165</v>
      </c>
      <c r="AU330" s="17" t="s">
        <v>82</v>
      </c>
    </row>
    <row r="331" spans="1:51" s="13" customFormat="1" ht="12">
      <c r="A331" s="13"/>
      <c r="B331" s="236"/>
      <c r="C331" s="237"/>
      <c r="D331" s="232" t="s">
        <v>166</v>
      </c>
      <c r="E331" s="238" t="s">
        <v>19</v>
      </c>
      <c r="F331" s="239" t="s">
        <v>2263</v>
      </c>
      <c r="G331" s="237"/>
      <c r="H331" s="240">
        <v>190</v>
      </c>
      <c r="I331" s="241"/>
      <c r="J331" s="237"/>
      <c r="K331" s="237"/>
      <c r="L331" s="242"/>
      <c r="M331" s="243"/>
      <c r="N331" s="244"/>
      <c r="O331" s="244"/>
      <c r="P331" s="244"/>
      <c r="Q331" s="244"/>
      <c r="R331" s="244"/>
      <c r="S331" s="244"/>
      <c r="T331" s="245"/>
      <c r="U331" s="13"/>
      <c r="V331" s="13"/>
      <c r="W331" s="13"/>
      <c r="X331" s="13"/>
      <c r="Y331" s="13"/>
      <c r="Z331" s="13"/>
      <c r="AA331" s="13"/>
      <c r="AB331" s="13"/>
      <c r="AC331" s="13"/>
      <c r="AD331" s="13"/>
      <c r="AE331" s="13"/>
      <c r="AT331" s="246" t="s">
        <v>166</v>
      </c>
      <c r="AU331" s="246" t="s">
        <v>82</v>
      </c>
      <c r="AV331" s="13" t="s">
        <v>85</v>
      </c>
      <c r="AW331" s="13" t="s">
        <v>34</v>
      </c>
      <c r="AX331" s="13" t="s">
        <v>82</v>
      </c>
      <c r="AY331" s="246" t="s">
        <v>158</v>
      </c>
    </row>
    <row r="332" spans="1:51" s="13" customFormat="1" ht="12">
      <c r="A332" s="13"/>
      <c r="B332" s="236"/>
      <c r="C332" s="237"/>
      <c r="D332" s="232" t="s">
        <v>166</v>
      </c>
      <c r="E332" s="237"/>
      <c r="F332" s="239" t="s">
        <v>1379</v>
      </c>
      <c r="G332" s="237"/>
      <c r="H332" s="240">
        <v>228</v>
      </c>
      <c r="I332" s="241"/>
      <c r="J332" s="237"/>
      <c r="K332" s="237"/>
      <c r="L332" s="242"/>
      <c r="M332" s="243"/>
      <c r="N332" s="244"/>
      <c r="O332" s="244"/>
      <c r="P332" s="244"/>
      <c r="Q332" s="244"/>
      <c r="R332" s="244"/>
      <c r="S332" s="244"/>
      <c r="T332" s="245"/>
      <c r="U332" s="13"/>
      <c r="V332" s="13"/>
      <c r="W332" s="13"/>
      <c r="X332" s="13"/>
      <c r="Y332" s="13"/>
      <c r="Z332" s="13"/>
      <c r="AA332" s="13"/>
      <c r="AB332" s="13"/>
      <c r="AC332" s="13"/>
      <c r="AD332" s="13"/>
      <c r="AE332" s="13"/>
      <c r="AT332" s="246" t="s">
        <v>166</v>
      </c>
      <c r="AU332" s="246" t="s">
        <v>82</v>
      </c>
      <c r="AV332" s="13" t="s">
        <v>85</v>
      </c>
      <c r="AW332" s="13" t="s">
        <v>4</v>
      </c>
      <c r="AX332" s="13" t="s">
        <v>82</v>
      </c>
      <c r="AY332" s="246" t="s">
        <v>158</v>
      </c>
    </row>
    <row r="333" spans="1:65" s="2" customFormat="1" ht="21.75" customHeight="1">
      <c r="A333" s="38"/>
      <c r="B333" s="39"/>
      <c r="C333" s="219" t="s">
        <v>575</v>
      </c>
      <c r="D333" s="219" t="s">
        <v>159</v>
      </c>
      <c r="E333" s="220" t="s">
        <v>608</v>
      </c>
      <c r="F333" s="221" t="s">
        <v>609</v>
      </c>
      <c r="G333" s="222" t="s">
        <v>162</v>
      </c>
      <c r="H333" s="223">
        <v>425</v>
      </c>
      <c r="I333" s="224"/>
      <c r="J333" s="225">
        <f>ROUND(I333*H333,2)</f>
        <v>0</v>
      </c>
      <c r="K333" s="221" t="s">
        <v>213</v>
      </c>
      <c r="L333" s="44"/>
      <c r="M333" s="226" t="s">
        <v>19</v>
      </c>
      <c r="N333" s="227" t="s">
        <v>45</v>
      </c>
      <c r="O333" s="84"/>
      <c r="P333" s="228">
        <f>O333*H333</f>
        <v>0</v>
      </c>
      <c r="Q333" s="228">
        <v>0</v>
      </c>
      <c r="R333" s="228">
        <f>Q333*H333</f>
        <v>0</v>
      </c>
      <c r="S333" s="228">
        <v>0</v>
      </c>
      <c r="T333" s="229">
        <f>S333*H333</f>
        <v>0</v>
      </c>
      <c r="U333" s="38"/>
      <c r="V333" s="38"/>
      <c r="W333" s="38"/>
      <c r="X333" s="38"/>
      <c r="Y333" s="38"/>
      <c r="Z333" s="38"/>
      <c r="AA333" s="38"/>
      <c r="AB333" s="38"/>
      <c r="AC333" s="38"/>
      <c r="AD333" s="38"/>
      <c r="AE333" s="38"/>
      <c r="AR333" s="230" t="s">
        <v>236</v>
      </c>
      <c r="AT333" s="230" t="s">
        <v>159</v>
      </c>
      <c r="AU333" s="230" t="s">
        <v>82</v>
      </c>
      <c r="AY333" s="17" t="s">
        <v>158</v>
      </c>
      <c r="BE333" s="231">
        <f>IF(N333="základní",J333,0)</f>
        <v>0</v>
      </c>
      <c r="BF333" s="231">
        <f>IF(N333="snížená",J333,0)</f>
        <v>0</v>
      </c>
      <c r="BG333" s="231">
        <f>IF(N333="zákl. přenesená",J333,0)</f>
        <v>0</v>
      </c>
      <c r="BH333" s="231">
        <f>IF(N333="sníž. přenesená",J333,0)</f>
        <v>0</v>
      </c>
      <c r="BI333" s="231">
        <f>IF(N333="nulová",J333,0)</f>
        <v>0</v>
      </c>
      <c r="BJ333" s="17" t="s">
        <v>82</v>
      </c>
      <c r="BK333" s="231">
        <f>ROUND(I333*H333,2)</f>
        <v>0</v>
      </c>
      <c r="BL333" s="17" t="s">
        <v>236</v>
      </c>
      <c r="BM333" s="230" t="s">
        <v>610</v>
      </c>
    </row>
    <row r="334" spans="1:47" s="2" customFormat="1" ht="12">
      <c r="A334" s="38"/>
      <c r="B334" s="39"/>
      <c r="C334" s="40"/>
      <c r="D334" s="232" t="s">
        <v>165</v>
      </c>
      <c r="E334" s="40"/>
      <c r="F334" s="233" t="s">
        <v>611</v>
      </c>
      <c r="G334" s="40"/>
      <c r="H334" s="40"/>
      <c r="I334" s="136"/>
      <c r="J334" s="40"/>
      <c r="K334" s="40"/>
      <c r="L334" s="44"/>
      <c r="M334" s="234"/>
      <c r="N334" s="235"/>
      <c r="O334" s="84"/>
      <c r="P334" s="84"/>
      <c r="Q334" s="84"/>
      <c r="R334" s="84"/>
      <c r="S334" s="84"/>
      <c r="T334" s="85"/>
      <c r="U334" s="38"/>
      <c r="V334" s="38"/>
      <c r="W334" s="38"/>
      <c r="X334" s="38"/>
      <c r="Y334" s="38"/>
      <c r="Z334" s="38"/>
      <c r="AA334" s="38"/>
      <c r="AB334" s="38"/>
      <c r="AC334" s="38"/>
      <c r="AD334" s="38"/>
      <c r="AE334" s="38"/>
      <c r="AT334" s="17" t="s">
        <v>165</v>
      </c>
      <c r="AU334" s="17" t="s">
        <v>82</v>
      </c>
    </row>
    <row r="335" spans="1:65" s="2" customFormat="1" ht="21.75" customHeight="1">
      <c r="A335" s="38"/>
      <c r="B335" s="39"/>
      <c r="C335" s="259" t="s">
        <v>581</v>
      </c>
      <c r="D335" s="259" t="s">
        <v>199</v>
      </c>
      <c r="E335" s="260" t="s">
        <v>613</v>
      </c>
      <c r="F335" s="261" t="s">
        <v>614</v>
      </c>
      <c r="G335" s="262" t="s">
        <v>162</v>
      </c>
      <c r="H335" s="263">
        <v>510</v>
      </c>
      <c r="I335" s="264"/>
      <c r="J335" s="265">
        <f>ROUND(I335*H335,2)</f>
        <v>0</v>
      </c>
      <c r="K335" s="261" t="s">
        <v>213</v>
      </c>
      <c r="L335" s="266"/>
      <c r="M335" s="267" t="s">
        <v>19</v>
      </c>
      <c r="N335" s="268" t="s">
        <v>45</v>
      </c>
      <c r="O335" s="84"/>
      <c r="P335" s="228">
        <f>O335*H335</f>
        <v>0</v>
      </c>
      <c r="Q335" s="228">
        <v>0.00026</v>
      </c>
      <c r="R335" s="228">
        <f>Q335*H335</f>
        <v>0.1326</v>
      </c>
      <c r="S335" s="228">
        <v>0</v>
      </c>
      <c r="T335" s="229">
        <f>S335*H335</f>
        <v>0</v>
      </c>
      <c r="U335" s="38"/>
      <c r="V335" s="38"/>
      <c r="W335" s="38"/>
      <c r="X335" s="38"/>
      <c r="Y335" s="38"/>
      <c r="Z335" s="38"/>
      <c r="AA335" s="38"/>
      <c r="AB335" s="38"/>
      <c r="AC335" s="38"/>
      <c r="AD335" s="38"/>
      <c r="AE335" s="38"/>
      <c r="AR335" s="230" t="s">
        <v>241</v>
      </c>
      <c r="AT335" s="230" t="s">
        <v>199</v>
      </c>
      <c r="AU335" s="230" t="s">
        <v>82</v>
      </c>
      <c r="AY335" s="17" t="s">
        <v>158</v>
      </c>
      <c r="BE335" s="231">
        <f>IF(N335="základní",J335,0)</f>
        <v>0</v>
      </c>
      <c r="BF335" s="231">
        <f>IF(N335="snížená",J335,0)</f>
        <v>0</v>
      </c>
      <c r="BG335" s="231">
        <f>IF(N335="zákl. přenesená",J335,0)</f>
        <v>0</v>
      </c>
      <c r="BH335" s="231">
        <f>IF(N335="sníž. přenesená",J335,0)</f>
        <v>0</v>
      </c>
      <c r="BI335" s="231">
        <f>IF(N335="nulová",J335,0)</f>
        <v>0</v>
      </c>
      <c r="BJ335" s="17" t="s">
        <v>82</v>
      </c>
      <c r="BK335" s="231">
        <f>ROUND(I335*H335,2)</f>
        <v>0</v>
      </c>
      <c r="BL335" s="17" t="s">
        <v>236</v>
      </c>
      <c r="BM335" s="230" t="s">
        <v>615</v>
      </c>
    </row>
    <row r="336" spans="1:47" s="2" customFormat="1" ht="12">
      <c r="A336" s="38"/>
      <c r="B336" s="39"/>
      <c r="C336" s="40"/>
      <c r="D336" s="232" t="s">
        <v>165</v>
      </c>
      <c r="E336" s="40"/>
      <c r="F336" s="233" t="s">
        <v>614</v>
      </c>
      <c r="G336" s="40"/>
      <c r="H336" s="40"/>
      <c r="I336" s="136"/>
      <c r="J336" s="40"/>
      <c r="K336" s="40"/>
      <c r="L336" s="44"/>
      <c r="M336" s="234"/>
      <c r="N336" s="235"/>
      <c r="O336" s="84"/>
      <c r="P336" s="84"/>
      <c r="Q336" s="84"/>
      <c r="R336" s="84"/>
      <c r="S336" s="84"/>
      <c r="T336" s="85"/>
      <c r="U336" s="38"/>
      <c r="V336" s="38"/>
      <c r="W336" s="38"/>
      <c r="X336" s="38"/>
      <c r="Y336" s="38"/>
      <c r="Z336" s="38"/>
      <c r="AA336" s="38"/>
      <c r="AB336" s="38"/>
      <c r="AC336" s="38"/>
      <c r="AD336" s="38"/>
      <c r="AE336" s="38"/>
      <c r="AT336" s="17" t="s">
        <v>165</v>
      </c>
      <c r="AU336" s="17" t="s">
        <v>82</v>
      </c>
    </row>
    <row r="337" spans="1:51" s="13" customFormat="1" ht="12">
      <c r="A337" s="13"/>
      <c r="B337" s="236"/>
      <c r="C337" s="237"/>
      <c r="D337" s="232" t="s">
        <v>166</v>
      </c>
      <c r="E337" s="238" t="s">
        <v>19</v>
      </c>
      <c r="F337" s="239" t="s">
        <v>2282</v>
      </c>
      <c r="G337" s="237"/>
      <c r="H337" s="240">
        <v>425</v>
      </c>
      <c r="I337" s="241"/>
      <c r="J337" s="237"/>
      <c r="K337" s="237"/>
      <c r="L337" s="242"/>
      <c r="M337" s="243"/>
      <c r="N337" s="244"/>
      <c r="O337" s="244"/>
      <c r="P337" s="244"/>
      <c r="Q337" s="244"/>
      <c r="R337" s="244"/>
      <c r="S337" s="244"/>
      <c r="T337" s="245"/>
      <c r="U337" s="13"/>
      <c r="V337" s="13"/>
      <c r="W337" s="13"/>
      <c r="X337" s="13"/>
      <c r="Y337" s="13"/>
      <c r="Z337" s="13"/>
      <c r="AA337" s="13"/>
      <c r="AB337" s="13"/>
      <c r="AC337" s="13"/>
      <c r="AD337" s="13"/>
      <c r="AE337" s="13"/>
      <c r="AT337" s="246" t="s">
        <v>166</v>
      </c>
      <c r="AU337" s="246" t="s">
        <v>82</v>
      </c>
      <c r="AV337" s="13" t="s">
        <v>85</v>
      </c>
      <c r="AW337" s="13" t="s">
        <v>34</v>
      </c>
      <c r="AX337" s="13" t="s">
        <v>82</v>
      </c>
      <c r="AY337" s="246" t="s">
        <v>158</v>
      </c>
    </row>
    <row r="338" spans="1:51" s="13" customFormat="1" ht="12">
      <c r="A338" s="13"/>
      <c r="B338" s="236"/>
      <c r="C338" s="237"/>
      <c r="D338" s="232" t="s">
        <v>166</v>
      </c>
      <c r="E338" s="237"/>
      <c r="F338" s="239" t="s">
        <v>2283</v>
      </c>
      <c r="G338" s="237"/>
      <c r="H338" s="240">
        <v>510</v>
      </c>
      <c r="I338" s="241"/>
      <c r="J338" s="237"/>
      <c r="K338" s="237"/>
      <c r="L338" s="242"/>
      <c r="M338" s="243"/>
      <c r="N338" s="244"/>
      <c r="O338" s="244"/>
      <c r="P338" s="244"/>
      <c r="Q338" s="244"/>
      <c r="R338" s="244"/>
      <c r="S338" s="244"/>
      <c r="T338" s="245"/>
      <c r="U338" s="13"/>
      <c r="V338" s="13"/>
      <c r="W338" s="13"/>
      <c r="X338" s="13"/>
      <c r="Y338" s="13"/>
      <c r="Z338" s="13"/>
      <c r="AA338" s="13"/>
      <c r="AB338" s="13"/>
      <c r="AC338" s="13"/>
      <c r="AD338" s="13"/>
      <c r="AE338" s="13"/>
      <c r="AT338" s="246" t="s">
        <v>166</v>
      </c>
      <c r="AU338" s="246" t="s">
        <v>82</v>
      </c>
      <c r="AV338" s="13" t="s">
        <v>85</v>
      </c>
      <c r="AW338" s="13" t="s">
        <v>4</v>
      </c>
      <c r="AX338" s="13" t="s">
        <v>82</v>
      </c>
      <c r="AY338" s="246" t="s">
        <v>158</v>
      </c>
    </row>
    <row r="339" spans="1:65" s="2" customFormat="1" ht="16.5" customHeight="1">
      <c r="A339" s="38"/>
      <c r="B339" s="39"/>
      <c r="C339" s="219" t="s">
        <v>585</v>
      </c>
      <c r="D339" s="219" t="s">
        <v>159</v>
      </c>
      <c r="E339" s="220" t="s">
        <v>619</v>
      </c>
      <c r="F339" s="221" t="s">
        <v>620</v>
      </c>
      <c r="G339" s="222" t="s">
        <v>162</v>
      </c>
      <c r="H339" s="223">
        <v>30</v>
      </c>
      <c r="I339" s="224"/>
      <c r="J339" s="225">
        <f>ROUND(I339*H339,2)</f>
        <v>0</v>
      </c>
      <c r="K339" s="221" t="s">
        <v>213</v>
      </c>
      <c r="L339" s="44"/>
      <c r="M339" s="226" t="s">
        <v>19</v>
      </c>
      <c r="N339" s="227" t="s">
        <v>45</v>
      </c>
      <c r="O339" s="84"/>
      <c r="P339" s="228">
        <f>O339*H339</f>
        <v>0</v>
      </c>
      <c r="Q339" s="228">
        <v>0</v>
      </c>
      <c r="R339" s="228">
        <f>Q339*H339</f>
        <v>0</v>
      </c>
      <c r="S339" s="228">
        <v>0</v>
      </c>
      <c r="T339" s="229">
        <f>S339*H339</f>
        <v>0</v>
      </c>
      <c r="U339" s="38"/>
      <c r="V339" s="38"/>
      <c r="W339" s="38"/>
      <c r="X339" s="38"/>
      <c r="Y339" s="38"/>
      <c r="Z339" s="38"/>
      <c r="AA339" s="38"/>
      <c r="AB339" s="38"/>
      <c r="AC339" s="38"/>
      <c r="AD339" s="38"/>
      <c r="AE339" s="38"/>
      <c r="AR339" s="230" t="s">
        <v>236</v>
      </c>
      <c r="AT339" s="230" t="s">
        <v>159</v>
      </c>
      <c r="AU339" s="230" t="s">
        <v>82</v>
      </c>
      <c r="AY339" s="17" t="s">
        <v>158</v>
      </c>
      <c r="BE339" s="231">
        <f>IF(N339="základní",J339,0)</f>
        <v>0</v>
      </c>
      <c r="BF339" s="231">
        <f>IF(N339="snížená",J339,0)</f>
        <v>0</v>
      </c>
      <c r="BG339" s="231">
        <f>IF(N339="zákl. přenesená",J339,0)</f>
        <v>0</v>
      </c>
      <c r="BH339" s="231">
        <f>IF(N339="sníž. přenesená",J339,0)</f>
        <v>0</v>
      </c>
      <c r="BI339" s="231">
        <f>IF(N339="nulová",J339,0)</f>
        <v>0</v>
      </c>
      <c r="BJ339" s="17" t="s">
        <v>82</v>
      </c>
      <c r="BK339" s="231">
        <f>ROUND(I339*H339,2)</f>
        <v>0</v>
      </c>
      <c r="BL339" s="17" t="s">
        <v>236</v>
      </c>
      <c r="BM339" s="230" t="s">
        <v>621</v>
      </c>
    </row>
    <row r="340" spans="1:47" s="2" customFormat="1" ht="12">
      <c r="A340" s="38"/>
      <c r="B340" s="39"/>
      <c r="C340" s="40"/>
      <c r="D340" s="232" t="s">
        <v>165</v>
      </c>
      <c r="E340" s="40"/>
      <c r="F340" s="233" t="s">
        <v>622</v>
      </c>
      <c r="G340" s="40"/>
      <c r="H340" s="40"/>
      <c r="I340" s="136"/>
      <c r="J340" s="40"/>
      <c r="K340" s="40"/>
      <c r="L340" s="44"/>
      <c r="M340" s="234"/>
      <c r="N340" s="235"/>
      <c r="O340" s="84"/>
      <c r="P340" s="84"/>
      <c r="Q340" s="84"/>
      <c r="R340" s="84"/>
      <c r="S340" s="84"/>
      <c r="T340" s="85"/>
      <c r="U340" s="38"/>
      <c r="V340" s="38"/>
      <c r="W340" s="38"/>
      <c r="X340" s="38"/>
      <c r="Y340" s="38"/>
      <c r="Z340" s="38"/>
      <c r="AA340" s="38"/>
      <c r="AB340" s="38"/>
      <c r="AC340" s="38"/>
      <c r="AD340" s="38"/>
      <c r="AE340" s="38"/>
      <c r="AT340" s="17" t="s">
        <v>165</v>
      </c>
      <c r="AU340" s="17" t="s">
        <v>82</v>
      </c>
    </row>
    <row r="341" spans="1:65" s="2" customFormat="1" ht="21.75" customHeight="1">
      <c r="A341" s="38"/>
      <c r="B341" s="39"/>
      <c r="C341" s="259" t="s">
        <v>590</v>
      </c>
      <c r="D341" s="259" t="s">
        <v>199</v>
      </c>
      <c r="E341" s="260" t="s">
        <v>624</v>
      </c>
      <c r="F341" s="261" t="s">
        <v>625</v>
      </c>
      <c r="G341" s="262" t="s">
        <v>162</v>
      </c>
      <c r="H341" s="263">
        <v>34.5</v>
      </c>
      <c r="I341" s="264"/>
      <c r="J341" s="265">
        <f>ROUND(I341*H341,2)</f>
        <v>0</v>
      </c>
      <c r="K341" s="261" t="s">
        <v>19</v>
      </c>
      <c r="L341" s="266"/>
      <c r="M341" s="267" t="s">
        <v>19</v>
      </c>
      <c r="N341" s="268" t="s">
        <v>45</v>
      </c>
      <c r="O341" s="84"/>
      <c r="P341" s="228">
        <f>O341*H341</f>
        <v>0</v>
      </c>
      <c r="Q341" s="228">
        <v>0</v>
      </c>
      <c r="R341" s="228">
        <f>Q341*H341</f>
        <v>0</v>
      </c>
      <c r="S341" s="228">
        <v>0</v>
      </c>
      <c r="T341" s="229">
        <f>S341*H341</f>
        <v>0</v>
      </c>
      <c r="U341" s="38"/>
      <c r="V341" s="38"/>
      <c r="W341" s="38"/>
      <c r="X341" s="38"/>
      <c r="Y341" s="38"/>
      <c r="Z341" s="38"/>
      <c r="AA341" s="38"/>
      <c r="AB341" s="38"/>
      <c r="AC341" s="38"/>
      <c r="AD341" s="38"/>
      <c r="AE341" s="38"/>
      <c r="AR341" s="230" t="s">
        <v>241</v>
      </c>
      <c r="AT341" s="230" t="s">
        <v>199</v>
      </c>
      <c r="AU341" s="230" t="s">
        <v>82</v>
      </c>
      <c r="AY341" s="17" t="s">
        <v>158</v>
      </c>
      <c r="BE341" s="231">
        <f>IF(N341="základní",J341,0)</f>
        <v>0</v>
      </c>
      <c r="BF341" s="231">
        <f>IF(N341="snížená",J341,0)</f>
        <v>0</v>
      </c>
      <c r="BG341" s="231">
        <f>IF(N341="zákl. přenesená",J341,0)</f>
        <v>0</v>
      </c>
      <c r="BH341" s="231">
        <f>IF(N341="sníž. přenesená",J341,0)</f>
        <v>0</v>
      </c>
      <c r="BI341" s="231">
        <f>IF(N341="nulová",J341,0)</f>
        <v>0</v>
      </c>
      <c r="BJ341" s="17" t="s">
        <v>82</v>
      </c>
      <c r="BK341" s="231">
        <f>ROUND(I341*H341,2)</f>
        <v>0</v>
      </c>
      <c r="BL341" s="17" t="s">
        <v>236</v>
      </c>
      <c r="BM341" s="230" t="s">
        <v>626</v>
      </c>
    </row>
    <row r="342" spans="1:47" s="2" customFormat="1" ht="12">
      <c r="A342" s="38"/>
      <c r="B342" s="39"/>
      <c r="C342" s="40"/>
      <c r="D342" s="232" t="s">
        <v>165</v>
      </c>
      <c r="E342" s="40"/>
      <c r="F342" s="233" t="s">
        <v>625</v>
      </c>
      <c r="G342" s="40"/>
      <c r="H342" s="40"/>
      <c r="I342" s="136"/>
      <c r="J342" s="40"/>
      <c r="K342" s="40"/>
      <c r="L342" s="44"/>
      <c r="M342" s="234"/>
      <c r="N342" s="235"/>
      <c r="O342" s="84"/>
      <c r="P342" s="84"/>
      <c r="Q342" s="84"/>
      <c r="R342" s="84"/>
      <c r="S342" s="84"/>
      <c r="T342" s="85"/>
      <c r="U342" s="38"/>
      <c r="V342" s="38"/>
      <c r="W342" s="38"/>
      <c r="X342" s="38"/>
      <c r="Y342" s="38"/>
      <c r="Z342" s="38"/>
      <c r="AA342" s="38"/>
      <c r="AB342" s="38"/>
      <c r="AC342" s="38"/>
      <c r="AD342" s="38"/>
      <c r="AE342" s="38"/>
      <c r="AT342" s="17" t="s">
        <v>165</v>
      </c>
      <c r="AU342" s="17" t="s">
        <v>82</v>
      </c>
    </row>
    <row r="343" spans="1:51" s="13" customFormat="1" ht="12">
      <c r="A343" s="13"/>
      <c r="B343" s="236"/>
      <c r="C343" s="237"/>
      <c r="D343" s="232" t="s">
        <v>166</v>
      </c>
      <c r="E343" s="238" t="s">
        <v>19</v>
      </c>
      <c r="F343" s="239" t="s">
        <v>2284</v>
      </c>
      <c r="G343" s="237"/>
      <c r="H343" s="240">
        <v>30</v>
      </c>
      <c r="I343" s="241"/>
      <c r="J343" s="237"/>
      <c r="K343" s="237"/>
      <c r="L343" s="242"/>
      <c r="M343" s="243"/>
      <c r="N343" s="244"/>
      <c r="O343" s="244"/>
      <c r="P343" s="244"/>
      <c r="Q343" s="244"/>
      <c r="R343" s="244"/>
      <c r="S343" s="244"/>
      <c r="T343" s="245"/>
      <c r="U343" s="13"/>
      <c r="V343" s="13"/>
      <c r="W343" s="13"/>
      <c r="X343" s="13"/>
      <c r="Y343" s="13"/>
      <c r="Z343" s="13"/>
      <c r="AA343" s="13"/>
      <c r="AB343" s="13"/>
      <c r="AC343" s="13"/>
      <c r="AD343" s="13"/>
      <c r="AE343" s="13"/>
      <c r="AT343" s="246" t="s">
        <v>166</v>
      </c>
      <c r="AU343" s="246" t="s">
        <v>82</v>
      </c>
      <c r="AV343" s="13" t="s">
        <v>85</v>
      </c>
      <c r="AW343" s="13" t="s">
        <v>34</v>
      </c>
      <c r="AX343" s="13" t="s">
        <v>82</v>
      </c>
      <c r="AY343" s="246" t="s">
        <v>158</v>
      </c>
    </row>
    <row r="344" spans="1:51" s="13" customFormat="1" ht="12">
      <c r="A344" s="13"/>
      <c r="B344" s="236"/>
      <c r="C344" s="237"/>
      <c r="D344" s="232" t="s">
        <v>166</v>
      </c>
      <c r="E344" s="237"/>
      <c r="F344" s="239" t="s">
        <v>1846</v>
      </c>
      <c r="G344" s="237"/>
      <c r="H344" s="240">
        <v>34.5</v>
      </c>
      <c r="I344" s="241"/>
      <c r="J344" s="237"/>
      <c r="K344" s="237"/>
      <c r="L344" s="242"/>
      <c r="M344" s="243"/>
      <c r="N344" s="244"/>
      <c r="O344" s="244"/>
      <c r="P344" s="244"/>
      <c r="Q344" s="244"/>
      <c r="R344" s="244"/>
      <c r="S344" s="244"/>
      <c r="T344" s="245"/>
      <c r="U344" s="13"/>
      <c r="V344" s="13"/>
      <c r="W344" s="13"/>
      <c r="X344" s="13"/>
      <c r="Y344" s="13"/>
      <c r="Z344" s="13"/>
      <c r="AA344" s="13"/>
      <c r="AB344" s="13"/>
      <c r="AC344" s="13"/>
      <c r="AD344" s="13"/>
      <c r="AE344" s="13"/>
      <c r="AT344" s="246" t="s">
        <v>166</v>
      </c>
      <c r="AU344" s="246" t="s">
        <v>82</v>
      </c>
      <c r="AV344" s="13" t="s">
        <v>85</v>
      </c>
      <c r="AW344" s="13" t="s">
        <v>4</v>
      </c>
      <c r="AX344" s="13" t="s">
        <v>82</v>
      </c>
      <c r="AY344" s="246" t="s">
        <v>158</v>
      </c>
    </row>
    <row r="345" spans="1:65" s="2" customFormat="1" ht="21.75" customHeight="1">
      <c r="A345" s="38"/>
      <c r="B345" s="39"/>
      <c r="C345" s="219" t="s">
        <v>596</v>
      </c>
      <c r="D345" s="219" t="s">
        <v>159</v>
      </c>
      <c r="E345" s="220" t="s">
        <v>630</v>
      </c>
      <c r="F345" s="221" t="s">
        <v>631</v>
      </c>
      <c r="G345" s="222" t="s">
        <v>202</v>
      </c>
      <c r="H345" s="223">
        <v>216</v>
      </c>
      <c r="I345" s="224"/>
      <c r="J345" s="225">
        <f>ROUND(I345*H345,2)</f>
        <v>0</v>
      </c>
      <c r="K345" s="221" t="s">
        <v>19</v>
      </c>
      <c r="L345" s="44"/>
      <c r="M345" s="226" t="s">
        <v>19</v>
      </c>
      <c r="N345" s="227" t="s">
        <v>45</v>
      </c>
      <c r="O345" s="84"/>
      <c r="P345" s="228">
        <f>O345*H345</f>
        <v>0</v>
      </c>
      <c r="Q345" s="228">
        <v>0</v>
      </c>
      <c r="R345" s="228">
        <f>Q345*H345</f>
        <v>0</v>
      </c>
      <c r="S345" s="228">
        <v>0</v>
      </c>
      <c r="T345" s="229">
        <f>S345*H345</f>
        <v>0</v>
      </c>
      <c r="U345" s="38"/>
      <c r="V345" s="38"/>
      <c r="W345" s="38"/>
      <c r="X345" s="38"/>
      <c r="Y345" s="38"/>
      <c r="Z345" s="38"/>
      <c r="AA345" s="38"/>
      <c r="AB345" s="38"/>
      <c r="AC345" s="38"/>
      <c r="AD345" s="38"/>
      <c r="AE345" s="38"/>
      <c r="AR345" s="230" t="s">
        <v>236</v>
      </c>
      <c r="AT345" s="230" t="s">
        <v>159</v>
      </c>
      <c r="AU345" s="230" t="s">
        <v>82</v>
      </c>
      <c r="AY345" s="17" t="s">
        <v>158</v>
      </c>
      <c r="BE345" s="231">
        <f>IF(N345="základní",J345,0)</f>
        <v>0</v>
      </c>
      <c r="BF345" s="231">
        <f>IF(N345="snížená",J345,0)</f>
        <v>0</v>
      </c>
      <c r="BG345" s="231">
        <f>IF(N345="zákl. přenesená",J345,0)</f>
        <v>0</v>
      </c>
      <c r="BH345" s="231">
        <f>IF(N345="sníž. přenesená",J345,0)</f>
        <v>0</v>
      </c>
      <c r="BI345" s="231">
        <f>IF(N345="nulová",J345,0)</f>
        <v>0</v>
      </c>
      <c r="BJ345" s="17" t="s">
        <v>82</v>
      </c>
      <c r="BK345" s="231">
        <f>ROUND(I345*H345,2)</f>
        <v>0</v>
      </c>
      <c r="BL345" s="17" t="s">
        <v>236</v>
      </c>
      <c r="BM345" s="230" t="s">
        <v>632</v>
      </c>
    </row>
    <row r="346" spans="1:47" s="2" customFormat="1" ht="12">
      <c r="A346" s="38"/>
      <c r="B346" s="39"/>
      <c r="C346" s="40"/>
      <c r="D346" s="232" t="s">
        <v>165</v>
      </c>
      <c r="E346" s="40"/>
      <c r="F346" s="233" t="s">
        <v>631</v>
      </c>
      <c r="G346" s="40"/>
      <c r="H346" s="40"/>
      <c r="I346" s="136"/>
      <c r="J346" s="40"/>
      <c r="K346" s="40"/>
      <c r="L346" s="44"/>
      <c r="M346" s="234"/>
      <c r="N346" s="235"/>
      <c r="O346" s="84"/>
      <c r="P346" s="84"/>
      <c r="Q346" s="84"/>
      <c r="R346" s="84"/>
      <c r="S346" s="84"/>
      <c r="T346" s="85"/>
      <c r="U346" s="38"/>
      <c r="V346" s="38"/>
      <c r="W346" s="38"/>
      <c r="X346" s="38"/>
      <c r="Y346" s="38"/>
      <c r="Z346" s="38"/>
      <c r="AA346" s="38"/>
      <c r="AB346" s="38"/>
      <c r="AC346" s="38"/>
      <c r="AD346" s="38"/>
      <c r="AE346" s="38"/>
      <c r="AT346" s="17" t="s">
        <v>165</v>
      </c>
      <c r="AU346" s="17" t="s">
        <v>82</v>
      </c>
    </row>
    <row r="347" spans="1:47" s="2" customFormat="1" ht="12">
      <c r="A347" s="38"/>
      <c r="B347" s="39"/>
      <c r="C347" s="40"/>
      <c r="D347" s="232" t="s">
        <v>181</v>
      </c>
      <c r="E347" s="40"/>
      <c r="F347" s="258" t="s">
        <v>633</v>
      </c>
      <c r="G347" s="40"/>
      <c r="H347" s="40"/>
      <c r="I347" s="136"/>
      <c r="J347" s="40"/>
      <c r="K347" s="40"/>
      <c r="L347" s="44"/>
      <c r="M347" s="234"/>
      <c r="N347" s="235"/>
      <c r="O347" s="84"/>
      <c r="P347" s="84"/>
      <c r="Q347" s="84"/>
      <c r="R347" s="84"/>
      <c r="S347" s="84"/>
      <c r="T347" s="85"/>
      <c r="U347" s="38"/>
      <c r="V347" s="38"/>
      <c r="W347" s="38"/>
      <c r="X347" s="38"/>
      <c r="Y347" s="38"/>
      <c r="Z347" s="38"/>
      <c r="AA347" s="38"/>
      <c r="AB347" s="38"/>
      <c r="AC347" s="38"/>
      <c r="AD347" s="38"/>
      <c r="AE347" s="38"/>
      <c r="AT347" s="17" t="s">
        <v>181</v>
      </c>
      <c r="AU347" s="17" t="s">
        <v>82</v>
      </c>
    </row>
    <row r="348" spans="1:51" s="13" customFormat="1" ht="12">
      <c r="A348" s="13"/>
      <c r="B348" s="236"/>
      <c r="C348" s="237"/>
      <c r="D348" s="232" t="s">
        <v>166</v>
      </c>
      <c r="E348" s="238" t="s">
        <v>19</v>
      </c>
      <c r="F348" s="239" t="s">
        <v>2285</v>
      </c>
      <c r="G348" s="237"/>
      <c r="H348" s="240">
        <v>216</v>
      </c>
      <c r="I348" s="241"/>
      <c r="J348" s="237"/>
      <c r="K348" s="237"/>
      <c r="L348" s="242"/>
      <c r="M348" s="243"/>
      <c r="N348" s="244"/>
      <c r="O348" s="244"/>
      <c r="P348" s="244"/>
      <c r="Q348" s="244"/>
      <c r="R348" s="244"/>
      <c r="S348" s="244"/>
      <c r="T348" s="245"/>
      <c r="U348" s="13"/>
      <c r="V348" s="13"/>
      <c r="W348" s="13"/>
      <c r="X348" s="13"/>
      <c r="Y348" s="13"/>
      <c r="Z348" s="13"/>
      <c r="AA348" s="13"/>
      <c r="AB348" s="13"/>
      <c r="AC348" s="13"/>
      <c r="AD348" s="13"/>
      <c r="AE348" s="13"/>
      <c r="AT348" s="246" t="s">
        <v>166</v>
      </c>
      <c r="AU348" s="246" t="s">
        <v>82</v>
      </c>
      <c r="AV348" s="13" t="s">
        <v>85</v>
      </c>
      <c r="AW348" s="13" t="s">
        <v>34</v>
      </c>
      <c r="AX348" s="13" t="s">
        <v>82</v>
      </c>
      <c r="AY348" s="246" t="s">
        <v>158</v>
      </c>
    </row>
    <row r="349" spans="1:65" s="2" customFormat="1" ht="21.75" customHeight="1">
      <c r="A349" s="38"/>
      <c r="B349" s="39"/>
      <c r="C349" s="219" t="s">
        <v>601</v>
      </c>
      <c r="D349" s="219" t="s">
        <v>159</v>
      </c>
      <c r="E349" s="220" t="s">
        <v>636</v>
      </c>
      <c r="F349" s="221" t="s">
        <v>637</v>
      </c>
      <c r="G349" s="222" t="s">
        <v>202</v>
      </c>
      <c r="H349" s="223">
        <v>64</v>
      </c>
      <c r="I349" s="224"/>
      <c r="J349" s="225">
        <f>ROUND(I349*H349,2)</f>
        <v>0</v>
      </c>
      <c r="K349" s="221" t="s">
        <v>19</v>
      </c>
      <c r="L349" s="44"/>
      <c r="M349" s="226" t="s">
        <v>19</v>
      </c>
      <c r="N349" s="227" t="s">
        <v>45</v>
      </c>
      <c r="O349" s="84"/>
      <c r="P349" s="228">
        <f>O349*H349</f>
        <v>0</v>
      </c>
      <c r="Q349" s="228">
        <v>0</v>
      </c>
      <c r="R349" s="228">
        <f>Q349*H349</f>
        <v>0</v>
      </c>
      <c r="S349" s="228">
        <v>0</v>
      </c>
      <c r="T349" s="229">
        <f>S349*H349</f>
        <v>0</v>
      </c>
      <c r="U349" s="38"/>
      <c r="V349" s="38"/>
      <c r="W349" s="38"/>
      <c r="X349" s="38"/>
      <c r="Y349" s="38"/>
      <c r="Z349" s="38"/>
      <c r="AA349" s="38"/>
      <c r="AB349" s="38"/>
      <c r="AC349" s="38"/>
      <c r="AD349" s="38"/>
      <c r="AE349" s="38"/>
      <c r="AR349" s="230" t="s">
        <v>236</v>
      </c>
      <c r="AT349" s="230" t="s">
        <v>159</v>
      </c>
      <c r="AU349" s="230" t="s">
        <v>82</v>
      </c>
      <c r="AY349" s="17" t="s">
        <v>158</v>
      </c>
      <c r="BE349" s="231">
        <f>IF(N349="základní",J349,0)</f>
        <v>0</v>
      </c>
      <c r="BF349" s="231">
        <f>IF(N349="snížená",J349,0)</f>
        <v>0</v>
      </c>
      <c r="BG349" s="231">
        <f>IF(N349="zákl. přenesená",J349,0)</f>
        <v>0</v>
      </c>
      <c r="BH349" s="231">
        <f>IF(N349="sníž. přenesená",J349,0)</f>
        <v>0</v>
      </c>
      <c r="BI349" s="231">
        <f>IF(N349="nulová",J349,0)</f>
        <v>0</v>
      </c>
      <c r="BJ349" s="17" t="s">
        <v>82</v>
      </c>
      <c r="BK349" s="231">
        <f>ROUND(I349*H349,2)</f>
        <v>0</v>
      </c>
      <c r="BL349" s="17" t="s">
        <v>236</v>
      </c>
      <c r="BM349" s="230" t="s">
        <v>638</v>
      </c>
    </row>
    <row r="350" spans="1:47" s="2" customFormat="1" ht="12">
      <c r="A350" s="38"/>
      <c r="B350" s="39"/>
      <c r="C350" s="40"/>
      <c r="D350" s="232" t="s">
        <v>165</v>
      </c>
      <c r="E350" s="40"/>
      <c r="F350" s="233" t="s">
        <v>637</v>
      </c>
      <c r="G350" s="40"/>
      <c r="H350" s="40"/>
      <c r="I350" s="136"/>
      <c r="J350" s="40"/>
      <c r="K350" s="40"/>
      <c r="L350" s="44"/>
      <c r="M350" s="234"/>
      <c r="N350" s="235"/>
      <c r="O350" s="84"/>
      <c r="P350" s="84"/>
      <c r="Q350" s="84"/>
      <c r="R350" s="84"/>
      <c r="S350" s="84"/>
      <c r="T350" s="85"/>
      <c r="U350" s="38"/>
      <c r="V350" s="38"/>
      <c r="W350" s="38"/>
      <c r="X350" s="38"/>
      <c r="Y350" s="38"/>
      <c r="Z350" s="38"/>
      <c r="AA350" s="38"/>
      <c r="AB350" s="38"/>
      <c r="AC350" s="38"/>
      <c r="AD350" s="38"/>
      <c r="AE350" s="38"/>
      <c r="AT350" s="17" t="s">
        <v>165</v>
      </c>
      <c r="AU350" s="17" t="s">
        <v>82</v>
      </c>
    </row>
    <row r="351" spans="1:65" s="2" customFormat="1" ht="21.75" customHeight="1">
      <c r="A351" s="38"/>
      <c r="B351" s="39"/>
      <c r="C351" s="219" t="s">
        <v>607</v>
      </c>
      <c r="D351" s="219" t="s">
        <v>159</v>
      </c>
      <c r="E351" s="220" t="s">
        <v>640</v>
      </c>
      <c r="F351" s="221" t="s">
        <v>641</v>
      </c>
      <c r="G351" s="222" t="s">
        <v>202</v>
      </c>
      <c r="H351" s="223">
        <v>64</v>
      </c>
      <c r="I351" s="224"/>
      <c r="J351" s="225">
        <f>ROUND(I351*H351,2)</f>
        <v>0</v>
      </c>
      <c r="K351" s="221" t="s">
        <v>213</v>
      </c>
      <c r="L351" s="44"/>
      <c r="M351" s="226" t="s">
        <v>19</v>
      </c>
      <c r="N351" s="227" t="s">
        <v>45</v>
      </c>
      <c r="O351" s="84"/>
      <c r="P351" s="228">
        <f>O351*H351</f>
        <v>0</v>
      </c>
      <c r="Q351" s="228">
        <v>0</v>
      </c>
      <c r="R351" s="228">
        <f>Q351*H351</f>
        <v>0</v>
      </c>
      <c r="S351" s="228">
        <v>0</v>
      </c>
      <c r="T351" s="229">
        <f>S351*H351</f>
        <v>0</v>
      </c>
      <c r="U351" s="38"/>
      <c r="V351" s="38"/>
      <c r="W351" s="38"/>
      <c r="X351" s="38"/>
      <c r="Y351" s="38"/>
      <c r="Z351" s="38"/>
      <c r="AA351" s="38"/>
      <c r="AB351" s="38"/>
      <c r="AC351" s="38"/>
      <c r="AD351" s="38"/>
      <c r="AE351" s="38"/>
      <c r="AR351" s="230" t="s">
        <v>236</v>
      </c>
      <c r="AT351" s="230" t="s">
        <v>159</v>
      </c>
      <c r="AU351" s="230" t="s">
        <v>82</v>
      </c>
      <c r="AY351" s="17" t="s">
        <v>158</v>
      </c>
      <c r="BE351" s="231">
        <f>IF(N351="základní",J351,0)</f>
        <v>0</v>
      </c>
      <c r="BF351" s="231">
        <f>IF(N351="snížená",J351,0)</f>
        <v>0</v>
      </c>
      <c r="BG351" s="231">
        <f>IF(N351="zákl. přenesená",J351,0)</f>
        <v>0</v>
      </c>
      <c r="BH351" s="231">
        <f>IF(N351="sníž. přenesená",J351,0)</f>
        <v>0</v>
      </c>
      <c r="BI351" s="231">
        <f>IF(N351="nulová",J351,0)</f>
        <v>0</v>
      </c>
      <c r="BJ351" s="17" t="s">
        <v>82</v>
      </c>
      <c r="BK351" s="231">
        <f>ROUND(I351*H351,2)</f>
        <v>0</v>
      </c>
      <c r="BL351" s="17" t="s">
        <v>236</v>
      </c>
      <c r="BM351" s="230" t="s">
        <v>642</v>
      </c>
    </row>
    <row r="352" spans="1:47" s="2" customFormat="1" ht="12">
      <c r="A352" s="38"/>
      <c r="B352" s="39"/>
      <c r="C352" s="40"/>
      <c r="D352" s="232" t="s">
        <v>165</v>
      </c>
      <c r="E352" s="40"/>
      <c r="F352" s="233" t="s">
        <v>643</v>
      </c>
      <c r="G352" s="40"/>
      <c r="H352" s="40"/>
      <c r="I352" s="136"/>
      <c r="J352" s="40"/>
      <c r="K352" s="40"/>
      <c r="L352" s="44"/>
      <c r="M352" s="234"/>
      <c r="N352" s="235"/>
      <c r="O352" s="84"/>
      <c r="P352" s="84"/>
      <c r="Q352" s="84"/>
      <c r="R352" s="84"/>
      <c r="S352" s="84"/>
      <c r="T352" s="85"/>
      <c r="U352" s="38"/>
      <c r="V352" s="38"/>
      <c r="W352" s="38"/>
      <c r="X352" s="38"/>
      <c r="Y352" s="38"/>
      <c r="Z352" s="38"/>
      <c r="AA352" s="38"/>
      <c r="AB352" s="38"/>
      <c r="AC352" s="38"/>
      <c r="AD352" s="38"/>
      <c r="AE352" s="38"/>
      <c r="AT352" s="17" t="s">
        <v>165</v>
      </c>
      <c r="AU352" s="17" t="s">
        <v>82</v>
      </c>
    </row>
    <row r="353" spans="1:51" s="13" customFormat="1" ht="12">
      <c r="A353" s="13"/>
      <c r="B353" s="236"/>
      <c r="C353" s="237"/>
      <c r="D353" s="232" t="s">
        <v>166</v>
      </c>
      <c r="E353" s="238" t="s">
        <v>19</v>
      </c>
      <c r="F353" s="239" t="s">
        <v>2286</v>
      </c>
      <c r="G353" s="237"/>
      <c r="H353" s="240">
        <v>64</v>
      </c>
      <c r="I353" s="241"/>
      <c r="J353" s="237"/>
      <c r="K353" s="237"/>
      <c r="L353" s="242"/>
      <c r="M353" s="243"/>
      <c r="N353" s="244"/>
      <c r="O353" s="244"/>
      <c r="P353" s="244"/>
      <c r="Q353" s="244"/>
      <c r="R353" s="244"/>
      <c r="S353" s="244"/>
      <c r="T353" s="245"/>
      <c r="U353" s="13"/>
      <c r="V353" s="13"/>
      <c r="W353" s="13"/>
      <c r="X353" s="13"/>
      <c r="Y353" s="13"/>
      <c r="Z353" s="13"/>
      <c r="AA353" s="13"/>
      <c r="AB353" s="13"/>
      <c r="AC353" s="13"/>
      <c r="AD353" s="13"/>
      <c r="AE353" s="13"/>
      <c r="AT353" s="246" t="s">
        <v>166</v>
      </c>
      <c r="AU353" s="246" t="s">
        <v>82</v>
      </c>
      <c r="AV353" s="13" t="s">
        <v>85</v>
      </c>
      <c r="AW353" s="13" t="s">
        <v>34</v>
      </c>
      <c r="AX353" s="13" t="s">
        <v>82</v>
      </c>
      <c r="AY353" s="246" t="s">
        <v>158</v>
      </c>
    </row>
    <row r="354" spans="1:65" s="2" customFormat="1" ht="21.75" customHeight="1">
      <c r="A354" s="38"/>
      <c r="B354" s="39"/>
      <c r="C354" s="219" t="s">
        <v>612</v>
      </c>
      <c r="D354" s="219" t="s">
        <v>159</v>
      </c>
      <c r="E354" s="220" t="s">
        <v>646</v>
      </c>
      <c r="F354" s="221" t="s">
        <v>647</v>
      </c>
      <c r="G354" s="222" t="s">
        <v>202</v>
      </c>
      <c r="H354" s="223">
        <v>16</v>
      </c>
      <c r="I354" s="224"/>
      <c r="J354" s="225">
        <f>ROUND(I354*H354,2)</f>
        <v>0</v>
      </c>
      <c r="K354" s="221" t="s">
        <v>19</v>
      </c>
      <c r="L354" s="44"/>
      <c r="M354" s="226" t="s">
        <v>19</v>
      </c>
      <c r="N354" s="227" t="s">
        <v>45</v>
      </c>
      <c r="O354" s="84"/>
      <c r="P354" s="228">
        <f>O354*H354</f>
        <v>0</v>
      </c>
      <c r="Q354" s="228">
        <v>0</v>
      </c>
      <c r="R354" s="228">
        <f>Q354*H354</f>
        <v>0</v>
      </c>
      <c r="S354" s="228">
        <v>0</v>
      </c>
      <c r="T354" s="229">
        <f>S354*H354</f>
        <v>0</v>
      </c>
      <c r="U354" s="38"/>
      <c r="V354" s="38"/>
      <c r="W354" s="38"/>
      <c r="X354" s="38"/>
      <c r="Y354" s="38"/>
      <c r="Z354" s="38"/>
      <c r="AA354" s="38"/>
      <c r="AB354" s="38"/>
      <c r="AC354" s="38"/>
      <c r="AD354" s="38"/>
      <c r="AE354" s="38"/>
      <c r="AR354" s="230" t="s">
        <v>236</v>
      </c>
      <c r="AT354" s="230" t="s">
        <v>159</v>
      </c>
      <c r="AU354" s="230" t="s">
        <v>82</v>
      </c>
      <c r="AY354" s="17" t="s">
        <v>158</v>
      </c>
      <c r="BE354" s="231">
        <f>IF(N354="základní",J354,0)</f>
        <v>0</v>
      </c>
      <c r="BF354" s="231">
        <f>IF(N354="snížená",J354,0)</f>
        <v>0</v>
      </c>
      <c r="BG354" s="231">
        <f>IF(N354="zákl. přenesená",J354,0)</f>
        <v>0</v>
      </c>
      <c r="BH354" s="231">
        <f>IF(N354="sníž. přenesená",J354,0)</f>
        <v>0</v>
      </c>
      <c r="BI354" s="231">
        <f>IF(N354="nulová",J354,0)</f>
        <v>0</v>
      </c>
      <c r="BJ354" s="17" t="s">
        <v>82</v>
      </c>
      <c r="BK354" s="231">
        <f>ROUND(I354*H354,2)</f>
        <v>0</v>
      </c>
      <c r="BL354" s="17" t="s">
        <v>236</v>
      </c>
      <c r="BM354" s="230" t="s">
        <v>648</v>
      </c>
    </row>
    <row r="355" spans="1:47" s="2" customFormat="1" ht="12">
      <c r="A355" s="38"/>
      <c r="B355" s="39"/>
      <c r="C355" s="40"/>
      <c r="D355" s="232" t="s">
        <v>165</v>
      </c>
      <c r="E355" s="40"/>
      <c r="F355" s="233" t="s">
        <v>647</v>
      </c>
      <c r="G355" s="40"/>
      <c r="H355" s="40"/>
      <c r="I355" s="136"/>
      <c r="J355" s="40"/>
      <c r="K355" s="40"/>
      <c r="L355" s="44"/>
      <c r="M355" s="234"/>
      <c r="N355" s="235"/>
      <c r="O355" s="84"/>
      <c r="P355" s="84"/>
      <c r="Q355" s="84"/>
      <c r="R355" s="84"/>
      <c r="S355" s="84"/>
      <c r="T355" s="85"/>
      <c r="U355" s="38"/>
      <c r="V355" s="38"/>
      <c r="W355" s="38"/>
      <c r="X355" s="38"/>
      <c r="Y355" s="38"/>
      <c r="Z355" s="38"/>
      <c r="AA355" s="38"/>
      <c r="AB355" s="38"/>
      <c r="AC355" s="38"/>
      <c r="AD355" s="38"/>
      <c r="AE355" s="38"/>
      <c r="AT355" s="17" t="s">
        <v>165</v>
      </c>
      <c r="AU355" s="17" t="s">
        <v>82</v>
      </c>
    </row>
    <row r="356" spans="1:65" s="2" customFormat="1" ht="21.75" customHeight="1">
      <c r="A356" s="38"/>
      <c r="B356" s="39"/>
      <c r="C356" s="219" t="s">
        <v>618</v>
      </c>
      <c r="D356" s="219" t="s">
        <v>159</v>
      </c>
      <c r="E356" s="220" t="s">
        <v>650</v>
      </c>
      <c r="F356" s="221" t="s">
        <v>651</v>
      </c>
      <c r="G356" s="222" t="s">
        <v>202</v>
      </c>
      <c r="H356" s="223">
        <v>16</v>
      </c>
      <c r="I356" s="224"/>
      <c r="J356" s="225">
        <f>ROUND(I356*H356,2)</f>
        <v>0</v>
      </c>
      <c r="K356" s="221" t="s">
        <v>213</v>
      </c>
      <c r="L356" s="44"/>
      <c r="M356" s="226" t="s">
        <v>19</v>
      </c>
      <c r="N356" s="227" t="s">
        <v>45</v>
      </c>
      <c r="O356" s="84"/>
      <c r="P356" s="228">
        <f>O356*H356</f>
        <v>0</v>
      </c>
      <c r="Q356" s="228">
        <v>0</v>
      </c>
      <c r="R356" s="228">
        <f>Q356*H356</f>
        <v>0</v>
      </c>
      <c r="S356" s="228">
        <v>0</v>
      </c>
      <c r="T356" s="229">
        <f>S356*H356</f>
        <v>0</v>
      </c>
      <c r="U356" s="38"/>
      <c r="V356" s="38"/>
      <c r="W356" s="38"/>
      <c r="X356" s="38"/>
      <c r="Y356" s="38"/>
      <c r="Z356" s="38"/>
      <c r="AA356" s="38"/>
      <c r="AB356" s="38"/>
      <c r="AC356" s="38"/>
      <c r="AD356" s="38"/>
      <c r="AE356" s="38"/>
      <c r="AR356" s="230" t="s">
        <v>236</v>
      </c>
      <c r="AT356" s="230" t="s">
        <v>159</v>
      </c>
      <c r="AU356" s="230" t="s">
        <v>82</v>
      </c>
      <c r="AY356" s="17" t="s">
        <v>158</v>
      </c>
      <c r="BE356" s="231">
        <f>IF(N356="základní",J356,0)</f>
        <v>0</v>
      </c>
      <c r="BF356" s="231">
        <f>IF(N356="snížená",J356,0)</f>
        <v>0</v>
      </c>
      <c r="BG356" s="231">
        <f>IF(N356="zákl. přenesená",J356,0)</f>
        <v>0</v>
      </c>
      <c r="BH356" s="231">
        <f>IF(N356="sníž. přenesená",J356,0)</f>
        <v>0</v>
      </c>
      <c r="BI356" s="231">
        <f>IF(N356="nulová",J356,0)</f>
        <v>0</v>
      </c>
      <c r="BJ356" s="17" t="s">
        <v>82</v>
      </c>
      <c r="BK356" s="231">
        <f>ROUND(I356*H356,2)</f>
        <v>0</v>
      </c>
      <c r="BL356" s="17" t="s">
        <v>236</v>
      </c>
      <c r="BM356" s="230" t="s">
        <v>652</v>
      </c>
    </row>
    <row r="357" spans="1:47" s="2" customFormat="1" ht="12">
      <c r="A357" s="38"/>
      <c r="B357" s="39"/>
      <c r="C357" s="40"/>
      <c r="D357" s="232" t="s">
        <v>165</v>
      </c>
      <c r="E357" s="40"/>
      <c r="F357" s="233" t="s">
        <v>653</v>
      </c>
      <c r="G357" s="40"/>
      <c r="H357" s="40"/>
      <c r="I357" s="136"/>
      <c r="J357" s="40"/>
      <c r="K357" s="40"/>
      <c r="L357" s="44"/>
      <c r="M357" s="234"/>
      <c r="N357" s="235"/>
      <c r="O357" s="84"/>
      <c r="P357" s="84"/>
      <c r="Q357" s="84"/>
      <c r="R357" s="84"/>
      <c r="S357" s="84"/>
      <c r="T357" s="85"/>
      <c r="U357" s="38"/>
      <c r="V357" s="38"/>
      <c r="W357" s="38"/>
      <c r="X357" s="38"/>
      <c r="Y357" s="38"/>
      <c r="Z357" s="38"/>
      <c r="AA357" s="38"/>
      <c r="AB357" s="38"/>
      <c r="AC357" s="38"/>
      <c r="AD357" s="38"/>
      <c r="AE357" s="38"/>
      <c r="AT357" s="17" t="s">
        <v>165</v>
      </c>
      <c r="AU357" s="17" t="s">
        <v>82</v>
      </c>
    </row>
    <row r="358" spans="1:51" s="13" customFormat="1" ht="12">
      <c r="A358" s="13"/>
      <c r="B358" s="236"/>
      <c r="C358" s="237"/>
      <c r="D358" s="232" t="s">
        <v>166</v>
      </c>
      <c r="E358" s="238" t="s">
        <v>19</v>
      </c>
      <c r="F358" s="239" t="s">
        <v>2287</v>
      </c>
      <c r="G358" s="237"/>
      <c r="H358" s="240">
        <v>16</v>
      </c>
      <c r="I358" s="241"/>
      <c r="J358" s="237"/>
      <c r="K358" s="237"/>
      <c r="L358" s="242"/>
      <c r="M358" s="243"/>
      <c r="N358" s="244"/>
      <c r="O358" s="244"/>
      <c r="P358" s="244"/>
      <c r="Q358" s="244"/>
      <c r="R358" s="244"/>
      <c r="S358" s="244"/>
      <c r="T358" s="245"/>
      <c r="U358" s="13"/>
      <c r="V358" s="13"/>
      <c r="W358" s="13"/>
      <c r="X358" s="13"/>
      <c r="Y358" s="13"/>
      <c r="Z358" s="13"/>
      <c r="AA358" s="13"/>
      <c r="AB358" s="13"/>
      <c r="AC358" s="13"/>
      <c r="AD358" s="13"/>
      <c r="AE358" s="13"/>
      <c r="AT358" s="246" t="s">
        <v>166</v>
      </c>
      <c r="AU358" s="246" t="s">
        <v>82</v>
      </c>
      <c r="AV358" s="13" t="s">
        <v>85</v>
      </c>
      <c r="AW358" s="13" t="s">
        <v>34</v>
      </c>
      <c r="AX358" s="13" t="s">
        <v>82</v>
      </c>
      <c r="AY358" s="246" t="s">
        <v>158</v>
      </c>
    </row>
    <row r="359" spans="1:65" s="2" customFormat="1" ht="21.75" customHeight="1">
      <c r="A359" s="38"/>
      <c r="B359" s="39"/>
      <c r="C359" s="219" t="s">
        <v>623</v>
      </c>
      <c r="D359" s="219" t="s">
        <v>159</v>
      </c>
      <c r="E359" s="220" t="s">
        <v>656</v>
      </c>
      <c r="F359" s="221" t="s">
        <v>657</v>
      </c>
      <c r="G359" s="222" t="s">
        <v>202</v>
      </c>
      <c r="H359" s="223">
        <v>8</v>
      </c>
      <c r="I359" s="224"/>
      <c r="J359" s="225">
        <f>ROUND(I359*H359,2)</f>
        <v>0</v>
      </c>
      <c r="K359" s="221" t="s">
        <v>19</v>
      </c>
      <c r="L359" s="44"/>
      <c r="M359" s="226" t="s">
        <v>19</v>
      </c>
      <c r="N359" s="227" t="s">
        <v>45</v>
      </c>
      <c r="O359" s="84"/>
      <c r="P359" s="228">
        <f>O359*H359</f>
        <v>0</v>
      </c>
      <c r="Q359" s="228">
        <v>0</v>
      </c>
      <c r="R359" s="228">
        <f>Q359*H359</f>
        <v>0</v>
      </c>
      <c r="S359" s="228">
        <v>0</v>
      </c>
      <c r="T359" s="229">
        <f>S359*H359</f>
        <v>0</v>
      </c>
      <c r="U359" s="38"/>
      <c r="V359" s="38"/>
      <c r="W359" s="38"/>
      <c r="X359" s="38"/>
      <c r="Y359" s="38"/>
      <c r="Z359" s="38"/>
      <c r="AA359" s="38"/>
      <c r="AB359" s="38"/>
      <c r="AC359" s="38"/>
      <c r="AD359" s="38"/>
      <c r="AE359" s="38"/>
      <c r="AR359" s="230" t="s">
        <v>236</v>
      </c>
      <c r="AT359" s="230" t="s">
        <v>159</v>
      </c>
      <c r="AU359" s="230" t="s">
        <v>82</v>
      </c>
      <c r="AY359" s="17" t="s">
        <v>158</v>
      </c>
      <c r="BE359" s="231">
        <f>IF(N359="základní",J359,0)</f>
        <v>0</v>
      </c>
      <c r="BF359" s="231">
        <f>IF(N359="snížená",J359,0)</f>
        <v>0</v>
      </c>
      <c r="BG359" s="231">
        <f>IF(N359="zákl. přenesená",J359,0)</f>
        <v>0</v>
      </c>
      <c r="BH359" s="231">
        <f>IF(N359="sníž. přenesená",J359,0)</f>
        <v>0</v>
      </c>
      <c r="BI359" s="231">
        <f>IF(N359="nulová",J359,0)</f>
        <v>0</v>
      </c>
      <c r="BJ359" s="17" t="s">
        <v>82</v>
      </c>
      <c r="BK359" s="231">
        <f>ROUND(I359*H359,2)</f>
        <v>0</v>
      </c>
      <c r="BL359" s="17" t="s">
        <v>236</v>
      </c>
      <c r="BM359" s="230" t="s">
        <v>658</v>
      </c>
    </row>
    <row r="360" spans="1:47" s="2" customFormat="1" ht="12">
      <c r="A360" s="38"/>
      <c r="B360" s="39"/>
      <c r="C360" s="40"/>
      <c r="D360" s="232" t="s">
        <v>165</v>
      </c>
      <c r="E360" s="40"/>
      <c r="F360" s="233" t="s">
        <v>657</v>
      </c>
      <c r="G360" s="40"/>
      <c r="H360" s="40"/>
      <c r="I360" s="136"/>
      <c r="J360" s="40"/>
      <c r="K360" s="40"/>
      <c r="L360" s="44"/>
      <c r="M360" s="234"/>
      <c r="N360" s="235"/>
      <c r="O360" s="84"/>
      <c r="P360" s="84"/>
      <c r="Q360" s="84"/>
      <c r="R360" s="84"/>
      <c r="S360" s="84"/>
      <c r="T360" s="85"/>
      <c r="U360" s="38"/>
      <c r="V360" s="38"/>
      <c r="W360" s="38"/>
      <c r="X360" s="38"/>
      <c r="Y360" s="38"/>
      <c r="Z360" s="38"/>
      <c r="AA360" s="38"/>
      <c r="AB360" s="38"/>
      <c r="AC360" s="38"/>
      <c r="AD360" s="38"/>
      <c r="AE360" s="38"/>
      <c r="AT360" s="17" t="s">
        <v>165</v>
      </c>
      <c r="AU360" s="17" t="s">
        <v>82</v>
      </c>
    </row>
    <row r="361" spans="1:65" s="2" customFormat="1" ht="21.75" customHeight="1">
      <c r="A361" s="38"/>
      <c r="B361" s="39"/>
      <c r="C361" s="219" t="s">
        <v>629</v>
      </c>
      <c r="D361" s="219" t="s">
        <v>159</v>
      </c>
      <c r="E361" s="220" t="s">
        <v>660</v>
      </c>
      <c r="F361" s="221" t="s">
        <v>661</v>
      </c>
      <c r="G361" s="222" t="s">
        <v>202</v>
      </c>
      <c r="H361" s="223">
        <v>8</v>
      </c>
      <c r="I361" s="224"/>
      <c r="J361" s="225">
        <f>ROUND(I361*H361,2)</f>
        <v>0</v>
      </c>
      <c r="K361" s="221" t="s">
        <v>213</v>
      </c>
      <c r="L361" s="44"/>
      <c r="M361" s="226" t="s">
        <v>19</v>
      </c>
      <c r="N361" s="227" t="s">
        <v>45</v>
      </c>
      <c r="O361" s="84"/>
      <c r="P361" s="228">
        <f>O361*H361</f>
        <v>0</v>
      </c>
      <c r="Q361" s="228">
        <v>0</v>
      </c>
      <c r="R361" s="228">
        <f>Q361*H361</f>
        <v>0</v>
      </c>
      <c r="S361" s="228">
        <v>0</v>
      </c>
      <c r="T361" s="229">
        <f>S361*H361</f>
        <v>0</v>
      </c>
      <c r="U361" s="38"/>
      <c r="V361" s="38"/>
      <c r="W361" s="38"/>
      <c r="X361" s="38"/>
      <c r="Y361" s="38"/>
      <c r="Z361" s="38"/>
      <c r="AA361" s="38"/>
      <c r="AB361" s="38"/>
      <c r="AC361" s="38"/>
      <c r="AD361" s="38"/>
      <c r="AE361" s="38"/>
      <c r="AR361" s="230" t="s">
        <v>236</v>
      </c>
      <c r="AT361" s="230" t="s">
        <v>159</v>
      </c>
      <c r="AU361" s="230" t="s">
        <v>82</v>
      </c>
      <c r="AY361" s="17" t="s">
        <v>158</v>
      </c>
      <c r="BE361" s="231">
        <f>IF(N361="základní",J361,0)</f>
        <v>0</v>
      </c>
      <c r="BF361" s="231">
        <f>IF(N361="snížená",J361,0)</f>
        <v>0</v>
      </c>
      <c r="BG361" s="231">
        <f>IF(N361="zákl. přenesená",J361,0)</f>
        <v>0</v>
      </c>
      <c r="BH361" s="231">
        <f>IF(N361="sníž. přenesená",J361,0)</f>
        <v>0</v>
      </c>
      <c r="BI361" s="231">
        <f>IF(N361="nulová",J361,0)</f>
        <v>0</v>
      </c>
      <c r="BJ361" s="17" t="s">
        <v>82</v>
      </c>
      <c r="BK361" s="231">
        <f>ROUND(I361*H361,2)</f>
        <v>0</v>
      </c>
      <c r="BL361" s="17" t="s">
        <v>236</v>
      </c>
      <c r="BM361" s="230" t="s">
        <v>662</v>
      </c>
    </row>
    <row r="362" spans="1:47" s="2" customFormat="1" ht="12">
      <c r="A362" s="38"/>
      <c r="B362" s="39"/>
      <c r="C362" s="40"/>
      <c r="D362" s="232" t="s">
        <v>165</v>
      </c>
      <c r="E362" s="40"/>
      <c r="F362" s="233" t="s">
        <v>663</v>
      </c>
      <c r="G362" s="40"/>
      <c r="H362" s="40"/>
      <c r="I362" s="136"/>
      <c r="J362" s="40"/>
      <c r="K362" s="40"/>
      <c r="L362" s="44"/>
      <c r="M362" s="234"/>
      <c r="N362" s="235"/>
      <c r="O362" s="84"/>
      <c r="P362" s="84"/>
      <c r="Q362" s="84"/>
      <c r="R362" s="84"/>
      <c r="S362" s="84"/>
      <c r="T362" s="85"/>
      <c r="U362" s="38"/>
      <c r="V362" s="38"/>
      <c r="W362" s="38"/>
      <c r="X362" s="38"/>
      <c r="Y362" s="38"/>
      <c r="Z362" s="38"/>
      <c r="AA362" s="38"/>
      <c r="AB362" s="38"/>
      <c r="AC362" s="38"/>
      <c r="AD362" s="38"/>
      <c r="AE362" s="38"/>
      <c r="AT362" s="17" t="s">
        <v>165</v>
      </c>
      <c r="AU362" s="17" t="s">
        <v>82</v>
      </c>
    </row>
    <row r="363" spans="1:51" s="13" customFormat="1" ht="12">
      <c r="A363" s="13"/>
      <c r="B363" s="236"/>
      <c r="C363" s="237"/>
      <c r="D363" s="232" t="s">
        <v>166</v>
      </c>
      <c r="E363" s="238" t="s">
        <v>19</v>
      </c>
      <c r="F363" s="239" t="s">
        <v>2288</v>
      </c>
      <c r="G363" s="237"/>
      <c r="H363" s="240">
        <v>8</v>
      </c>
      <c r="I363" s="241"/>
      <c r="J363" s="237"/>
      <c r="K363" s="237"/>
      <c r="L363" s="242"/>
      <c r="M363" s="243"/>
      <c r="N363" s="244"/>
      <c r="O363" s="244"/>
      <c r="P363" s="244"/>
      <c r="Q363" s="244"/>
      <c r="R363" s="244"/>
      <c r="S363" s="244"/>
      <c r="T363" s="245"/>
      <c r="U363" s="13"/>
      <c r="V363" s="13"/>
      <c r="W363" s="13"/>
      <c r="X363" s="13"/>
      <c r="Y363" s="13"/>
      <c r="Z363" s="13"/>
      <c r="AA363" s="13"/>
      <c r="AB363" s="13"/>
      <c r="AC363" s="13"/>
      <c r="AD363" s="13"/>
      <c r="AE363" s="13"/>
      <c r="AT363" s="246" t="s">
        <v>166</v>
      </c>
      <c r="AU363" s="246" t="s">
        <v>82</v>
      </c>
      <c r="AV363" s="13" t="s">
        <v>85</v>
      </c>
      <c r="AW363" s="13" t="s">
        <v>34</v>
      </c>
      <c r="AX363" s="13" t="s">
        <v>82</v>
      </c>
      <c r="AY363" s="246" t="s">
        <v>158</v>
      </c>
    </row>
    <row r="364" spans="1:65" s="2" customFormat="1" ht="21.75" customHeight="1">
      <c r="A364" s="38"/>
      <c r="B364" s="39"/>
      <c r="C364" s="219" t="s">
        <v>635</v>
      </c>
      <c r="D364" s="219" t="s">
        <v>159</v>
      </c>
      <c r="E364" s="220" t="s">
        <v>676</v>
      </c>
      <c r="F364" s="221" t="s">
        <v>677</v>
      </c>
      <c r="G364" s="222" t="s">
        <v>202</v>
      </c>
      <c r="H364" s="223">
        <v>8</v>
      </c>
      <c r="I364" s="224"/>
      <c r="J364" s="225">
        <f>ROUND(I364*H364,2)</f>
        <v>0</v>
      </c>
      <c r="K364" s="221" t="s">
        <v>19</v>
      </c>
      <c r="L364" s="44"/>
      <c r="M364" s="226" t="s">
        <v>19</v>
      </c>
      <c r="N364" s="227" t="s">
        <v>45</v>
      </c>
      <c r="O364" s="84"/>
      <c r="P364" s="228">
        <f>O364*H364</f>
        <v>0</v>
      </c>
      <c r="Q364" s="228">
        <v>0</v>
      </c>
      <c r="R364" s="228">
        <f>Q364*H364</f>
        <v>0</v>
      </c>
      <c r="S364" s="228">
        <v>0</v>
      </c>
      <c r="T364" s="229">
        <f>S364*H364</f>
        <v>0</v>
      </c>
      <c r="U364" s="38"/>
      <c r="V364" s="38"/>
      <c r="W364" s="38"/>
      <c r="X364" s="38"/>
      <c r="Y364" s="38"/>
      <c r="Z364" s="38"/>
      <c r="AA364" s="38"/>
      <c r="AB364" s="38"/>
      <c r="AC364" s="38"/>
      <c r="AD364" s="38"/>
      <c r="AE364" s="38"/>
      <c r="AR364" s="230" t="s">
        <v>236</v>
      </c>
      <c r="AT364" s="230" t="s">
        <v>159</v>
      </c>
      <c r="AU364" s="230" t="s">
        <v>82</v>
      </c>
      <c r="AY364" s="17" t="s">
        <v>158</v>
      </c>
      <c r="BE364" s="231">
        <f>IF(N364="základní",J364,0)</f>
        <v>0</v>
      </c>
      <c r="BF364" s="231">
        <f>IF(N364="snížená",J364,0)</f>
        <v>0</v>
      </c>
      <c r="BG364" s="231">
        <f>IF(N364="zákl. přenesená",J364,0)</f>
        <v>0</v>
      </c>
      <c r="BH364" s="231">
        <f>IF(N364="sníž. přenesená",J364,0)</f>
        <v>0</v>
      </c>
      <c r="BI364" s="231">
        <f>IF(N364="nulová",J364,0)</f>
        <v>0</v>
      </c>
      <c r="BJ364" s="17" t="s">
        <v>82</v>
      </c>
      <c r="BK364" s="231">
        <f>ROUND(I364*H364,2)</f>
        <v>0</v>
      </c>
      <c r="BL364" s="17" t="s">
        <v>236</v>
      </c>
      <c r="BM364" s="230" t="s">
        <v>678</v>
      </c>
    </row>
    <row r="365" spans="1:47" s="2" customFormat="1" ht="12">
      <c r="A365" s="38"/>
      <c r="B365" s="39"/>
      <c r="C365" s="40"/>
      <c r="D365" s="232" t="s">
        <v>165</v>
      </c>
      <c r="E365" s="40"/>
      <c r="F365" s="233" t="s">
        <v>677</v>
      </c>
      <c r="G365" s="40"/>
      <c r="H365" s="40"/>
      <c r="I365" s="136"/>
      <c r="J365" s="40"/>
      <c r="K365" s="40"/>
      <c r="L365" s="44"/>
      <c r="M365" s="234"/>
      <c r="N365" s="235"/>
      <c r="O365" s="84"/>
      <c r="P365" s="84"/>
      <c r="Q365" s="84"/>
      <c r="R365" s="84"/>
      <c r="S365" s="84"/>
      <c r="T365" s="85"/>
      <c r="U365" s="38"/>
      <c r="V365" s="38"/>
      <c r="W365" s="38"/>
      <c r="X365" s="38"/>
      <c r="Y365" s="38"/>
      <c r="Z365" s="38"/>
      <c r="AA365" s="38"/>
      <c r="AB365" s="38"/>
      <c r="AC365" s="38"/>
      <c r="AD365" s="38"/>
      <c r="AE365" s="38"/>
      <c r="AT365" s="17" t="s">
        <v>165</v>
      </c>
      <c r="AU365" s="17" t="s">
        <v>82</v>
      </c>
    </row>
    <row r="366" spans="1:65" s="2" customFormat="1" ht="21.75" customHeight="1">
      <c r="A366" s="38"/>
      <c r="B366" s="39"/>
      <c r="C366" s="219" t="s">
        <v>639</v>
      </c>
      <c r="D366" s="219" t="s">
        <v>159</v>
      </c>
      <c r="E366" s="220" t="s">
        <v>680</v>
      </c>
      <c r="F366" s="221" t="s">
        <v>681</v>
      </c>
      <c r="G366" s="222" t="s">
        <v>202</v>
      </c>
      <c r="H366" s="223">
        <v>8</v>
      </c>
      <c r="I366" s="224"/>
      <c r="J366" s="225">
        <f>ROUND(I366*H366,2)</f>
        <v>0</v>
      </c>
      <c r="K366" s="221" t="s">
        <v>213</v>
      </c>
      <c r="L366" s="44"/>
      <c r="M366" s="226" t="s">
        <v>19</v>
      </c>
      <c r="N366" s="227" t="s">
        <v>45</v>
      </c>
      <c r="O366" s="84"/>
      <c r="P366" s="228">
        <f>O366*H366</f>
        <v>0</v>
      </c>
      <c r="Q366" s="228">
        <v>0</v>
      </c>
      <c r="R366" s="228">
        <f>Q366*H366</f>
        <v>0</v>
      </c>
      <c r="S366" s="228">
        <v>0</v>
      </c>
      <c r="T366" s="229">
        <f>S366*H366</f>
        <v>0</v>
      </c>
      <c r="U366" s="38"/>
      <c r="V366" s="38"/>
      <c r="W366" s="38"/>
      <c r="X366" s="38"/>
      <c r="Y366" s="38"/>
      <c r="Z366" s="38"/>
      <c r="AA366" s="38"/>
      <c r="AB366" s="38"/>
      <c r="AC366" s="38"/>
      <c r="AD366" s="38"/>
      <c r="AE366" s="38"/>
      <c r="AR366" s="230" t="s">
        <v>236</v>
      </c>
      <c r="AT366" s="230" t="s">
        <v>159</v>
      </c>
      <c r="AU366" s="230" t="s">
        <v>82</v>
      </c>
      <c r="AY366" s="17" t="s">
        <v>158</v>
      </c>
      <c r="BE366" s="231">
        <f>IF(N366="základní",J366,0)</f>
        <v>0</v>
      </c>
      <c r="BF366" s="231">
        <f>IF(N366="snížená",J366,0)</f>
        <v>0</v>
      </c>
      <c r="BG366" s="231">
        <f>IF(N366="zákl. přenesená",J366,0)</f>
        <v>0</v>
      </c>
      <c r="BH366" s="231">
        <f>IF(N366="sníž. přenesená",J366,0)</f>
        <v>0</v>
      </c>
      <c r="BI366" s="231">
        <f>IF(N366="nulová",J366,0)</f>
        <v>0</v>
      </c>
      <c r="BJ366" s="17" t="s">
        <v>82</v>
      </c>
      <c r="BK366" s="231">
        <f>ROUND(I366*H366,2)</f>
        <v>0</v>
      </c>
      <c r="BL366" s="17" t="s">
        <v>236</v>
      </c>
      <c r="BM366" s="230" t="s">
        <v>682</v>
      </c>
    </row>
    <row r="367" spans="1:47" s="2" customFormat="1" ht="12">
      <c r="A367" s="38"/>
      <c r="B367" s="39"/>
      <c r="C367" s="40"/>
      <c r="D367" s="232" t="s">
        <v>165</v>
      </c>
      <c r="E367" s="40"/>
      <c r="F367" s="233" t="s">
        <v>683</v>
      </c>
      <c r="G367" s="40"/>
      <c r="H367" s="40"/>
      <c r="I367" s="136"/>
      <c r="J367" s="40"/>
      <c r="K367" s="40"/>
      <c r="L367" s="44"/>
      <c r="M367" s="234"/>
      <c r="N367" s="235"/>
      <c r="O367" s="84"/>
      <c r="P367" s="84"/>
      <c r="Q367" s="84"/>
      <c r="R367" s="84"/>
      <c r="S367" s="84"/>
      <c r="T367" s="85"/>
      <c r="U367" s="38"/>
      <c r="V367" s="38"/>
      <c r="W367" s="38"/>
      <c r="X367" s="38"/>
      <c r="Y367" s="38"/>
      <c r="Z367" s="38"/>
      <c r="AA367" s="38"/>
      <c r="AB367" s="38"/>
      <c r="AC367" s="38"/>
      <c r="AD367" s="38"/>
      <c r="AE367" s="38"/>
      <c r="AT367" s="17" t="s">
        <v>165</v>
      </c>
      <c r="AU367" s="17" t="s">
        <v>82</v>
      </c>
    </row>
    <row r="368" spans="1:51" s="13" customFormat="1" ht="12">
      <c r="A368" s="13"/>
      <c r="B368" s="236"/>
      <c r="C368" s="237"/>
      <c r="D368" s="232" t="s">
        <v>166</v>
      </c>
      <c r="E368" s="238" t="s">
        <v>19</v>
      </c>
      <c r="F368" s="239" t="s">
        <v>2288</v>
      </c>
      <c r="G368" s="237"/>
      <c r="H368" s="240">
        <v>8</v>
      </c>
      <c r="I368" s="241"/>
      <c r="J368" s="237"/>
      <c r="K368" s="237"/>
      <c r="L368" s="242"/>
      <c r="M368" s="243"/>
      <c r="N368" s="244"/>
      <c r="O368" s="244"/>
      <c r="P368" s="244"/>
      <c r="Q368" s="244"/>
      <c r="R368" s="244"/>
      <c r="S368" s="244"/>
      <c r="T368" s="245"/>
      <c r="U368" s="13"/>
      <c r="V368" s="13"/>
      <c r="W368" s="13"/>
      <c r="X368" s="13"/>
      <c r="Y368" s="13"/>
      <c r="Z368" s="13"/>
      <c r="AA368" s="13"/>
      <c r="AB368" s="13"/>
      <c r="AC368" s="13"/>
      <c r="AD368" s="13"/>
      <c r="AE368" s="13"/>
      <c r="AT368" s="246" t="s">
        <v>166</v>
      </c>
      <c r="AU368" s="246" t="s">
        <v>82</v>
      </c>
      <c r="AV368" s="13" t="s">
        <v>85</v>
      </c>
      <c r="AW368" s="13" t="s">
        <v>34</v>
      </c>
      <c r="AX368" s="13" t="s">
        <v>82</v>
      </c>
      <c r="AY368" s="246" t="s">
        <v>158</v>
      </c>
    </row>
    <row r="369" spans="1:65" s="2" customFormat="1" ht="21.75" customHeight="1">
      <c r="A369" s="38"/>
      <c r="B369" s="39"/>
      <c r="C369" s="219" t="s">
        <v>645</v>
      </c>
      <c r="D369" s="219" t="s">
        <v>159</v>
      </c>
      <c r="E369" s="220" t="s">
        <v>686</v>
      </c>
      <c r="F369" s="221" t="s">
        <v>687</v>
      </c>
      <c r="G369" s="222" t="s">
        <v>202</v>
      </c>
      <c r="H369" s="223">
        <v>4</v>
      </c>
      <c r="I369" s="224"/>
      <c r="J369" s="225">
        <f>ROUND(I369*H369,2)</f>
        <v>0</v>
      </c>
      <c r="K369" s="221" t="s">
        <v>213</v>
      </c>
      <c r="L369" s="44"/>
      <c r="M369" s="226" t="s">
        <v>19</v>
      </c>
      <c r="N369" s="227" t="s">
        <v>45</v>
      </c>
      <c r="O369" s="84"/>
      <c r="P369" s="228">
        <f>O369*H369</f>
        <v>0</v>
      </c>
      <c r="Q369" s="228">
        <v>0</v>
      </c>
      <c r="R369" s="228">
        <f>Q369*H369</f>
        <v>0</v>
      </c>
      <c r="S369" s="228">
        <v>0</v>
      </c>
      <c r="T369" s="229">
        <f>S369*H369</f>
        <v>0</v>
      </c>
      <c r="U369" s="38"/>
      <c r="V369" s="38"/>
      <c r="W369" s="38"/>
      <c r="X369" s="38"/>
      <c r="Y369" s="38"/>
      <c r="Z369" s="38"/>
      <c r="AA369" s="38"/>
      <c r="AB369" s="38"/>
      <c r="AC369" s="38"/>
      <c r="AD369" s="38"/>
      <c r="AE369" s="38"/>
      <c r="AR369" s="230" t="s">
        <v>236</v>
      </c>
      <c r="AT369" s="230" t="s">
        <v>159</v>
      </c>
      <c r="AU369" s="230" t="s">
        <v>82</v>
      </c>
      <c r="AY369" s="17" t="s">
        <v>158</v>
      </c>
      <c r="BE369" s="231">
        <f>IF(N369="základní",J369,0)</f>
        <v>0</v>
      </c>
      <c r="BF369" s="231">
        <f>IF(N369="snížená",J369,0)</f>
        <v>0</v>
      </c>
      <c r="BG369" s="231">
        <f>IF(N369="zákl. přenesená",J369,0)</f>
        <v>0</v>
      </c>
      <c r="BH369" s="231">
        <f>IF(N369="sníž. přenesená",J369,0)</f>
        <v>0</v>
      </c>
      <c r="BI369" s="231">
        <f>IF(N369="nulová",J369,0)</f>
        <v>0</v>
      </c>
      <c r="BJ369" s="17" t="s">
        <v>82</v>
      </c>
      <c r="BK369" s="231">
        <f>ROUND(I369*H369,2)</f>
        <v>0</v>
      </c>
      <c r="BL369" s="17" t="s">
        <v>236</v>
      </c>
      <c r="BM369" s="230" t="s">
        <v>688</v>
      </c>
    </row>
    <row r="370" spans="1:47" s="2" customFormat="1" ht="12">
      <c r="A370" s="38"/>
      <c r="B370" s="39"/>
      <c r="C370" s="40"/>
      <c r="D370" s="232" t="s">
        <v>165</v>
      </c>
      <c r="E370" s="40"/>
      <c r="F370" s="233" t="s">
        <v>687</v>
      </c>
      <c r="G370" s="40"/>
      <c r="H370" s="40"/>
      <c r="I370" s="136"/>
      <c r="J370" s="40"/>
      <c r="K370" s="40"/>
      <c r="L370" s="44"/>
      <c r="M370" s="234"/>
      <c r="N370" s="235"/>
      <c r="O370" s="84"/>
      <c r="P370" s="84"/>
      <c r="Q370" s="84"/>
      <c r="R370" s="84"/>
      <c r="S370" s="84"/>
      <c r="T370" s="85"/>
      <c r="U370" s="38"/>
      <c r="V370" s="38"/>
      <c r="W370" s="38"/>
      <c r="X370" s="38"/>
      <c r="Y370" s="38"/>
      <c r="Z370" s="38"/>
      <c r="AA370" s="38"/>
      <c r="AB370" s="38"/>
      <c r="AC370" s="38"/>
      <c r="AD370" s="38"/>
      <c r="AE370" s="38"/>
      <c r="AT370" s="17" t="s">
        <v>165</v>
      </c>
      <c r="AU370" s="17" t="s">
        <v>82</v>
      </c>
    </row>
    <row r="371" spans="1:65" s="2" customFormat="1" ht="16.5" customHeight="1">
      <c r="A371" s="38"/>
      <c r="B371" s="39"/>
      <c r="C371" s="259" t="s">
        <v>649</v>
      </c>
      <c r="D371" s="259" t="s">
        <v>199</v>
      </c>
      <c r="E371" s="260" t="s">
        <v>690</v>
      </c>
      <c r="F371" s="261" t="s">
        <v>691</v>
      </c>
      <c r="G371" s="262" t="s">
        <v>202</v>
      </c>
      <c r="H371" s="263">
        <v>4</v>
      </c>
      <c r="I371" s="264"/>
      <c r="J371" s="265">
        <f>ROUND(I371*H371,2)</f>
        <v>0</v>
      </c>
      <c r="K371" s="261" t="s">
        <v>19</v>
      </c>
      <c r="L371" s="266"/>
      <c r="M371" s="267" t="s">
        <v>19</v>
      </c>
      <c r="N371" s="268" t="s">
        <v>45</v>
      </c>
      <c r="O371" s="84"/>
      <c r="P371" s="228">
        <f>O371*H371</f>
        <v>0</v>
      </c>
      <c r="Q371" s="228">
        <v>0</v>
      </c>
      <c r="R371" s="228">
        <f>Q371*H371</f>
        <v>0</v>
      </c>
      <c r="S371" s="228">
        <v>0</v>
      </c>
      <c r="T371" s="229">
        <f>S371*H371</f>
        <v>0</v>
      </c>
      <c r="U371" s="38"/>
      <c r="V371" s="38"/>
      <c r="W371" s="38"/>
      <c r="X371" s="38"/>
      <c r="Y371" s="38"/>
      <c r="Z371" s="38"/>
      <c r="AA371" s="38"/>
      <c r="AB371" s="38"/>
      <c r="AC371" s="38"/>
      <c r="AD371" s="38"/>
      <c r="AE371" s="38"/>
      <c r="AR371" s="230" t="s">
        <v>241</v>
      </c>
      <c r="AT371" s="230" t="s">
        <v>199</v>
      </c>
      <c r="AU371" s="230" t="s">
        <v>82</v>
      </c>
      <c r="AY371" s="17" t="s">
        <v>158</v>
      </c>
      <c r="BE371" s="231">
        <f>IF(N371="základní",J371,0)</f>
        <v>0</v>
      </c>
      <c r="BF371" s="231">
        <f>IF(N371="snížená",J371,0)</f>
        <v>0</v>
      </c>
      <c r="BG371" s="231">
        <f>IF(N371="zákl. přenesená",J371,0)</f>
        <v>0</v>
      </c>
      <c r="BH371" s="231">
        <f>IF(N371="sníž. přenesená",J371,0)</f>
        <v>0</v>
      </c>
      <c r="BI371" s="231">
        <f>IF(N371="nulová",J371,0)</f>
        <v>0</v>
      </c>
      <c r="BJ371" s="17" t="s">
        <v>82</v>
      </c>
      <c r="BK371" s="231">
        <f>ROUND(I371*H371,2)</f>
        <v>0</v>
      </c>
      <c r="BL371" s="17" t="s">
        <v>236</v>
      </c>
      <c r="BM371" s="230" t="s">
        <v>692</v>
      </c>
    </row>
    <row r="372" spans="1:47" s="2" customFormat="1" ht="12">
      <c r="A372" s="38"/>
      <c r="B372" s="39"/>
      <c r="C372" s="40"/>
      <c r="D372" s="232" t="s">
        <v>165</v>
      </c>
      <c r="E372" s="40"/>
      <c r="F372" s="233" t="s">
        <v>691</v>
      </c>
      <c r="G372" s="40"/>
      <c r="H372" s="40"/>
      <c r="I372" s="136"/>
      <c r="J372" s="40"/>
      <c r="K372" s="40"/>
      <c r="L372" s="44"/>
      <c r="M372" s="234"/>
      <c r="N372" s="235"/>
      <c r="O372" s="84"/>
      <c r="P372" s="84"/>
      <c r="Q372" s="84"/>
      <c r="R372" s="84"/>
      <c r="S372" s="84"/>
      <c r="T372" s="85"/>
      <c r="U372" s="38"/>
      <c r="V372" s="38"/>
      <c r="W372" s="38"/>
      <c r="X372" s="38"/>
      <c r="Y372" s="38"/>
      <c r="Z372" s="38"/>
      <c r="AA372" s="38"/>
      <c r="AB372" s="38"/>
      <c r="AC372" s="38"/>
      <c r="AD372" s="38"/>
      <c r="AE372" s="38"/>
      <c r="AT372" s="17" t="s">
        <v>165</v>
      </c>
      <c r="AU372" s="17" t="s">
        <v>82</v>
      </c>
    </row>
    <row r="373" spans="1:51" s="13" customFormat="1" ht="12">
      <c r="A373" s="13"/>
      <c r="B373" s="236"/>
      <c r="C373" s="237"/>
      <c r="D373" s="232" t="s">
        <v>166</v>
      </c>
      <c r="E373" s="238" t="s">
        <v>19</v>
      </c>
      <c r="F373" s="239" t="s">
        <v>2245</v>
      </c>
      <c r="G373" s="237"/>
      <c r="H373" s="240">
        <v>4</v>
      </c>
      <c r="I373" s="241"/>
      <c r="J373" s="237"/>
      <c r="K373" s="237"/>
      <c r="L373" s="242"/>
      <c r="M373" s="243"/>
      <c r="N373" s="244"/>
      <c r="O373" s="244"/>
      <c r="P373" s="244"/>
      <c r="Q373" s="244"/>
      <c r="R373" s="244"/>
      <c r="S373" s="244"/>
      <c r="T373" s="245"/>
      <c r="U373" s="13"/>
      <c r="V373" s="13"/>
      <c r="W373" s="13"/>
      <c r="X373" s="13"/>
      <c r="Y373" s="13"/>
      <c r="Z373" s="13"/>
      <c r="AA373" s="13"/>
      <c r="AB373" s="13"/>
      <c r="AC373" s="13"/>
      <c r="AD373" s="13"/>
      <c r="AE373" s="13"/>
      <c r="AT373" s="246" t="s">
        <v>166</v>
      </c>
      <c r="AU373" s="246" t="s">
        <v>82</v>
      </c>
      <c r="AV373" s="13" t="s">
        <v>85</v>
      </c>
      <c r="AW373" s="13" t="s">
        <v>34</v>
      </c>
      <c r="AX373" s="13" t="s">
        <v>82</v>
      </c>
      <c r="AY373" s="246" t="s">
        <v>158</v>
      </c>
    </row>
    <row r="374" spans="1:65" s="2" customFormat="1" ht="21.75" customHeight="1">
      <c r="A374" s="38"/>
      <c r="B374" s="39"/>
      <c r="C374" s="219" t="s">
        <v>655</v>
      </c>
      <c r="D374" s="219" t="s">
        <v>159</v>
      </c>
      <c r="E374" s="220" t="s">
        <v>694</v>
      </c>
      <c r="F374" s="221" t="s">
        <v>695</v>
      </c>
      <c r="G374" s="222" t="s">
        <v>202</v>
      </c>
      <c r="H374" s="223">
        <v>4</v>
      </c>
      <c r="I374" s="224"/>
      <c r="J374" s="225">
        <f>ROUND(I374*H374,2)</f>
        <v>0</v>
      </c>
      <c r="K374" s="221" t="s">
        <v>213</v>
      </c>
      <c r="L374" s="44"/>
      <c r="M374" s="226" t="s">
        <v>19</v>
      </c>
      <c r="N374" s="227" t="s">
        <v>45</v>
      </c>
      <c r="O374" s="84"/>
      <c r="P374" s="228">
        <f>O374*H374</f>
        <v>0</v>
      </c>
      <c r="Q374" s="228">
        <v>0.5701</v>
      </c>
      <c r="R374" s="228">
        <f>Q374*H374</f>
        <v>2.2804</v>
      </c>
      <c r="S374" s="228">
        <v>0</v>
      </c>
      <c r="T374" s="229">
        <f>S374*H374</f>
        <v>0</v>
      </c>
      <c r="U374" s="38"/>
      <c r="V374" s="38"/>
      <c r="W374" s="38"/>
      <c r="X374" s="38"/>
      <c r="Y374" s="38"/>
      <c r="Z374" s="38"/>
      <c r="AA374" s="38"/>
      <c r="AB374" s="38"/>
      <c r="AC374" s="38"/>
      <c r="AD374" s="38"/>
      <c r="AE374" s="38"/>
      <c r="AR374" s="230" t="s">
        <v>236</v>
      </c>
      <c r="AT374" s="230" t="s">
        <v>159</v>
      </c>
      <c r="AU374" s="230" t="s">
        <v>82</v>
      </c>
      <c r="AY374" s="17" t="s">
        <v>158</v>
      </c>
      <c r="BE374" s="231">
        <f>IF(N374="základní",J374,0)</f>
        <v>0</v>
      </c>
      <c r="BF374" s="231">
        <f>IF(N374="snížená",J374,0)</f>
        <v>0</v>
      </c>
      <c r="BG374" s="231">
        <f>IF(N374="zákl. přenesená",J374,0)</f>
        <v>0</v>
      </c>
      <c r="BH374" s="231">
        <f>IF(N374="sníž. přenesená",J374,0)</f>
        <v>0</v>
      </c>
      <c r="BI374" s="231">
        <f>IF(N374="nulová",J374,0)</f>
        <v>0</v>
      </c>
      <c r="BJ374" s="17" t="s">
        <v>82</v>
      </c>
      <c r="BK374" s="231">
        <f>ROUND(I374*H374,2)</f>
        <v>0</v>
      </c>
      <c r="BL374" s="17" t="s">
        <v>236</v>
      </c>
      <c r="BM374" s="230" t="s">
        <v>696</v>
      </c>
    </row>
    <row r="375" spans="1:47" s="2" customFormat="1" ht="12">
      <c r="A375" s="38"/>
      <c r="B375" s="39"/>
      <c r="C375" s="40"/>
      <c r="D375" s="232" t="s">
        <v>165</v>
      </c>
      <c r="E375" s="40"/>
      <c r="F375" s="233" t="s">
        <v>697</v>
      </c>
      <c r="G375" s="40"/>
      <c r="H375" s="40"/>
      <c r="I375" s="136"/>
      <c r="J375" s="40"/>
      <c r="K375" s="40"/>
      <c r="L375" s="44"/>
      <c r="M375" s="234"/>
      <c r="N375" s="235"/>
      <c r="O375" s="84"/>
      <c r="P375" s="84"/>
      <c r="Q375" s="84"/>
      <c r="R375" s="84"/>
      <c r="S375" s="84"/>
      <c r="T375" s="85"/>
      <c r="U375" s="38"/>
      <c r="V375" s="38"/>
      <c r="W375" s="38"/>
      <c r="X375" s="38"/>
      <c r="Y375" s="38"/>
      <c r="Z375" s="38"/>
      <c r="AA375" s="38"/>
      <c r="AB375" s="38"/>
      <c r="AC375" s="38"/>
      <c r="AD375" s="38"/>
      <c r="AE375" s="38"/>
      <c r="AT375" s="17" t="s">
        <v>165</v>
      </c>
      <c r="AU375" s="17" t="s">
        <v>82</v>
      </c>
    </row>
    <row r="376" spans="1:47" s="2" customFormat="1" ht="12">
      <c r="A376" s="38"/>
      <c r="B376" s="39"/>
      <c r="C376" s="40"/>
      <c r="D376" s="232" t="s">
        <v>216</v>
      </c>
      <c r="E376" s="40"/>
      <c r="F376" s="258" t="s">
        <v>413</v>
      </c>
      <c r="G376" s="40"/>
      <c r="H376" s="40"/>
      <c r="I376" s="136"/>
      <c r="J376" s="40"/>
      <c r="K376" s="40"/>
      <c r="L376" s="44"/>
      <c r="M376" s="234"/>
      <c r="N376" s="235"/>
      <c r="O376" s="84"/>
      <c r="P376" s="84"/>
      <c r="Q376" s="84"/>
      <c r="R376" s="84"/>
      <c r="S376" s="84"/>
      <c r="T376" s="85"/>
      <c r="U376" s="38"/>
      <c r="V376" s="38"/>
      <c r="W376" s="38"/>
      <c r="X376" s="38"/>
      <c r="Y376" s="38"/>
      <c r="Z376" s="38"/>
      <c r="AA376" s="38"/>
      <c r="AB376" s="38"/>
      <c r="AC376" s="38"/>
      <c r="AD376" s="38"/>
      <c r="AE376" s="38"/>
      <c r="AT376" s="17" t="s">
        <v>216</v>
      </c>
      <c r="AU376" s="17" t="s">
        <v>82</v>
      </c>
    </row>
    <row r="377" spans="1:65" s="2" customFormat="1" ht="16.5" customHeight="1">
      <c r="A377" s="38"/>
      <c r="B377" s="39"/>
      <c r="C377" s="259" t="s">
        <v>659</v>
      </c>
      <c r="D377" s="259" t="s">
        <v>199</v>
      </c>
      <c r="E377" s="260" t="s">
        <v>699</v>
      </c>
      <c r="F377" s="261" t="s">
        <v>700</v>
      </c>
      <c r="G377" s="262" t="s">
        <v>202</v>
      </c>
      <c r="H377" s="263">
        <v>4</v>
      </c>
      <c r="I377" s="264"/>
      <c r="J377" s="265">
        <f>ROUND(I377*H377,2)</f>
        <v>0</v>
      </c>
      <c r="K377" s="261" t="s">
        <v>19</v>
      </c>
      <c r="L377" s="266"/>
      <c r="M377" s="267" t="s">
        <v>19</v>
      </c>
      <c r="N377" s="268" t="s">
        <v>45</v>
      </c>
      <c r="O377" s="84"/>
      <c r="P377" s="228">
        <f>O377*H377</f>
        <v>0</v>
      </c>
      <c r="Q377" s="228">
        <v>0</v>
      </c>
      <c r="R377" s="228">
        <f>Q377*H377</f>
        <v>0</v>
      </c>
      <c r="S377" s="228">
        <v>0</v>
      </c>
      <c r="T377" s="229">
        <f>S377*H377</f>
        <v>0</v>
      </c>
      <c r="U377" s="38"/>
      <c r="V377" s="38"/>
      <c r="W377" s="38"/>
      <c r="X377" s="38"/>
      <c r="Y377" s="38"/>
      <c r="Z377" s="38"/>
      <c r="AA377" s="38"/>
      <c r="AB377" s="38"/>
      <c r="AC377" s="38"/>
      <c r="AD377" s="38"/>
      <c r="AE377" s="38"/>
      <c r="AR377" s="230" t="s">
        <v>241</v>
      </c>
      <c r="AT377" s="230" t="s">
        <v>199</v>
      </c>
      <c r="AU377" s="230" t="s">
        <v>82</v>
      </c>
      <c r="AY377" s="17" t="s">
        <v>158</v>
      </c>
      <c r="BE377" s="231">
        <f>IF(N377="základní",J377,0)</f>
        <v>0</v>
      </c>
      <c r="BF377" s="231">
        <f>IF(N377="snížená",J377,0)</f>
        <v>0</v>
      </c>
      <c r="BG377" s="231">
        <f>IF(N377="zákl. přenesená",J377,0)</f>
        <v>0</v>
      </c>
      <c r="BH377" s="231">
        <f>IF(N377="sníž. přenesená",J377,0)</f>
        <v>0</v>
      </c>
      <c r="BI377" s="231">
        <f>IF(N377="nulová",J377,0)</f>
        <v>0</v>
      </c>
      <c r="BJ377" s="17" t="s">
        <v>82</v>
      </c>
      <c r="BK377" s="231">
        <f>ROUND(I377*H377,2)</f>
        <v>0</v>
      </c>
      <c r="BL377" s="17" t="s">
        <v>236</v>
      </c>
      <c r="BM377" s="230" t="s">
        <v>701</v>
      </c>
    </row>
    <row r="378" spans="1:47" s="2" customFormat="1" ht="12">
      <c r="A378" s="38"/>
      <c r="B378" s="39"/>
      <c r="C378" s="40"/>
      <c r="D378" s="232" t="s">
        <v>165</v>
      </c>
      <c r="E378" s="40"/>
      <c r="F378" s="233" t="s">
        <v>700</v>
      </c>
      <c r="G378" s="40"/>
      <c r="H378" s="40"/>
      <c r="I378" s="136"/>
      <c r="J378" s="40"/>
      <c r="K378" s="40"/>
      <c r="L378" s="44"/>
      <c r="M378" s="234"/>
      <c r="N378" s="235"/>
      <c r="O378" s="84"/>
      <c r="P378" s="84"/>
      <c r="Q378" s="84"/>
      <c r="R378" s="84"/>
      <c r="S378" s="84"/>
      <c r="T378" s="85"/>
      <c r="U378" s="38"/>
      <c r="V378" s="38"/>
      <c r="W378" s="38"/>
      <c r="X378" s="38"/>
      <c r="Y378" s="38"/>
      <c r="Z378" s="38"/>
      <c r="AA378" s="38"/>
      <c r="AB378" s="38"/>
      <c r="AC378" s="38"/>
      <c r="AD378" s="38"/>
      <c r="AE378" s="38"/>
      <c r="AT378" s="17" t="s">
        <v>165</v>
      </c>
      <c r="AU378" s="17" t="s">
        <v>82</v>
      </c>
    </row>
    <row r="379" spans="1:51" s="13" customFormat="1" ht="12">
      <c r="A379" s="13"/>
      <c r="B379" s="236"/>
      <c r="C379" s="237"/>
      <c r="D379" s="232" t="s">
        <v>166</v>
      </c>
      <c r="E379" s="238" t="s">
        <v>19</v>
      </c>
      <c r="F379" s="239" t="s">
        <v>2289</v>
      </c>
      <c r="G379" s="237"/>
      <c r="H379" s="240">
        <v>4</v>
      </c>
      <c r="I379" s="241"/>
      <c r="J379" s="237"/>
      <c r="K379" s="237"/>
      <c r="L379" s="242"/>
      <c r="M379" s="243"/>
      <c r="N379" s="244"/>
      <c r="O379" s="244"/>
      <c r="P379" s="244"/>
      <c r="Q379" s="244"/>
      <c r="R379" s="244"/>
      <c r="S379" s="244"/>
      <c r="T379" s="245"/>
      <c r="U379" s="13"/>
      <c r="V379" s="13"/>
      <c r="W379" s="13"/>
      <c r="X379" s="13"/>
      <c r="Y379" s="13"/>
      <c r="Z379" s="13"/>
      <c r="AA379" s="13"/>
      <c r="AB379" s="13"/>
      <c r="AC379" s="13"/>
      <c r="AD379" s="13"/>
      <c r="AE379" s="13"/>
      <c r="AT379" s="246" t="s">
        <v>166</v>
      </c>
      <c r="AU379" s="246" t="s">
        <v>82</v>
      </c>
      <c r="AV379" s="13" t="s">
        <v>85</v>
      </c>
      <c r="AW379" s="13" t="s">
        <v>34</v>
      </c>
      <c r="AX379" s="13" t="s">
        <v>82</v>
      </c>
      <c r="AY379" s="246" t="s">
        <v>158</v>
      </c>
    </row>
    <row r="380" spans="1:65" s="2" customFormat="1" ht="16.5" customHeight="1">
      <c r="A380" s="38"/>
      <c r="B380" s="39"/>
      <c r="C380" s="219" t="s">
        <v>665</v>
      </c>
      <c r="D380" s="219" t="s">
        <v>159</v>
      </c>
      <c r="E380" s="220" t="s">
        <v>709</v>
      </c>
      <c r="F380" s="221" t="s">
        <v>710</v>
      </c>
      <c r="G380" s="222" t="s">
        <v>202</v>
      </c>
      <c r="H380" s="223">
        <v>1</v>
      </c>
      <c r="I380" s="224"/>
      <c r="J380" s="225">
        <f>ROUND(I380*H380,2)</f>
        <v>0</v>
      </c>
      <c r="K380" s="221" t="s">
        <v>213</v>
      </c>
      <c r="L380" s="44"/>
      <c r="M380" s="226" t="s">
        <v>19</v>
      </c>
      <c r="N380" s="227" t="s">
        <v>45</v>
      </c>
      <c r="O380" s="84"/>
      <c r="P380" s="228">
        <f>O380*H380</f>
        <v>0</v>
      </c>
      <c r="Q380" s="228">
        <v>0</v>
      </c>
      <c r="R380" s="228">
        <f>Q380*H380</f>
        <v>0</v>
      </c>
      <c r="S380" s="228">
        <v>0</v>
      </c>
      <c r="T380" s="229">
        <f>S380*H380</f>
        <v>0</v>
      </c>
      <c r="U380" s="38"/>
      <c r="V380" s="38"/>
      <c r="W380" s="38"/>
      <c r="X380" s="38"/>
      <c r="Y380" s="38"/>
      <c r="Z380" s="38"/>
      <c r="AA380" s="38"/>
      <c r="AB380" s="38"/>
      <c r="AC380" s="38"/>
      <c r="AD380" s="38"/>
      <c r="AE380" s="38"/>
      <c r="AR380" s="230" t="s">
        <v>236</v>
      </c>
      <c r="AT380" s="230" t="s">
        <v>159</v>
      </c>
      <c r="AU380" s="230" t="s">
        <v>82</v>
      </c>
      <c r="AY380" s="17" t="s">
        <v>158</v>
      </c>
      <c r="BE380" s="231">
        <f>IF(N380="základní",J380,0)</f>
        <v>0</v>
      </c>
      <c r="BF380" s="231">
        <f>IF(N380="snížená",J380,0)</f>
        <v>0</v>
      </c>
      <c r="BG380" s="231">
        <f>IF(N380="zákl. přenesená",J380,0)</f>
        <v>0</v>
      </c>
      <c r="BH380" s="231">
        <f>IF(N380="sníž. přenesená",J380,0)</f>
        <v>0</v>
      </c>
      <c r="BI380" s="231">
        <f>IF(N380="nulová",J380,0)</f>
        <v>0</v>
      </c>
      <c r="BJ380" s="17" t="s">
        <v>82</v>
      </c>
      <c r="BK380" s="231">
        <f>ROUND(I380*H380,2)</f>
        <v>0</v>
      </c>
      <c r="BL380" s="17" t="s">
        <v>236</v>
      </c>
      <c r="BM380" s="230" t="s">
        <v>711</v>
      </c>
    </row>
    <row r="381" spans="1:47" s="2" customFormat="1" ht="12">
      <c r="A381" s="38"/>
      <c r="B381" s="39"/>
      <c r="C381" s="40"/>
      <c r="D381" s="232" t="s">
        <v>165</v>
      </c>
      <c r="E381" s="40"/>
      <c r="F381" s="233" t="s">
        <v>710</v>
      </c>
      <c r="G381" s="40"/>
      <c r="H381" s="40"/>
      <c r="I381" s="136"/>
      <c r="J381" s="40"/>
      <c r="K381" s="40"/>
      <c r="L381" s="44"/>
      <c r="M381" s="234"/>
      <c r="N381" s="235"/>
      <c r="O381" s="84"/>
      <c r="P381" s="84"/>
      <c r="Q381" s="84"/>
      <c r="R381" s="84"/>
      <c r="S381" s="84"/>
      <c r="T381" s="85"/>
      <c r="U381" s="38"/>
      <c r="V381" s="38"/>
      <c r="W381" s="38"/>
      <c r="X381" s="38"/>
      <c r="Y381" s="38"/>
      <c r="Z381" s="38"/>
      <c r="AA381" s="38"/>
      <c r="AB381" s="38"/>
      <c r="AC381" s="38"/>
      <c r="AD381" s="38"/>
      <c r="AE381" s="38"/>
      <c r="AT381" s="17" t="s">
        <v>165</v>
      </c>
      <c r="AU381" s="17" t="s">
        <v>82</v>
      </c>
    </row>
    <row r="382" spans="1:65" s="2" customFormat="1" ht="16.5" customHeight="1">
      <c r="A382" s="38"/>
      <c r="B382" s="39"/>
      <c r="C382" s="259" t="s">
        <v>669</v>
      </c>
      <c r="D382" s="259" t="s">
        <v>199</v>
      </c>
      <c r="E382" s="260" t="s">
        <v>713</v>
      </c>
      <c r="F382" s="261" t="s">
        <v>714</v>
      </c>
      <c r="G382" s="262" t="s">
        <v>202</v>
      </c>
      <c r="H382" s="263">
        <v>1</v>
      </c>
      <c r="I382" s="264"/>
      <c r="J382" s="265">
        <f>ROUND(I382*H382,2)</f>
        <v>0</v>
      </c>
      <c r="K382" s="261" t="s">
        <v>19</v>
      </c>
      <c r="L382" s="266"/>
      <c r="M382" s="267" t="s">
        <v>19</v>
      </c>
      <c r="N382" s="268" t="s">
        <v>45</v>
      </c>
      <c r="O382" s="84"/>
      <c r="P382" s="228">
        <f>O382*H382</f>
        <v>0</v>
      </c>
      <c r="Q382" s="228">
        <v>0</v>
      </c>
      <c r="R382" s="228">
        <f>Q382*H382</f>
        <v>0</v>
      </c>
      <c r="S382" s="228">
        <v>0</v>
      </c>
      <c r="T382" s="229">
        <f>S382*H382</f>
        <v>0</v>
      </c>
      <c r="U382" s="38"/>
      <c r="V382" s="38"/>
      <c r="W382" s="38"/>
      <c r="X382" s="38"/>
      <c r="Y382" s="38"/>
      <c r="Z382" s="38"/>
      <c r="AA382" s="38"/>
      <c r="AB382" s="38"/>
      <c r="AC382" s="38"/>
      <c r="AD382" s="38"/>
      <c r="AE382" s="38"/>
      <c r="AR382" s="230" t="s">
        <v>241</v>
      </c>
      <c r="AT382" s="230" t="s">
        <v>199</v>
      </c>
      <c r="AU382" s="230" t="s">
        <v>82</v>
      </c>
      <c r="AY382" s="17" t="s">
        <v>158</v>
      </c>
      <c r="BE382" s="231">
        <f>IF(N382="základní",J382,0)</f>
        <v>0</v>
      </c>
      <c r="BF382" s="231">
        <f>IF(N382="snížená",J382,0)</f>
        <v>0</v>
      </c>
      <c r="BG382" s="231">
        <f>IF(N382="zákl. přenesená",J382,0)</f>
        <v>0</v>
      </c>
      <c r="BH382" s="231">
        <f>IF(N382="sníž. přenesená",J382,0)</f>
        <v>0</v>
      </c>
      <c r="BI382" s="231">
        <f>IF(N382="nulová",J382,0)</f>
        <v>0</v>
      </c>
      <c r="BJ382" s="17" t="s">
        <v>82</v>
      </c>
      <c r="BK382" s="231">
        <f>ROUND(I382*H382,2)</f>
        <v>0</v>
      </c>
      <c r="BL382" s="17" t="s">
        <v>236</v>
      </c>
      <c r="BM382" s="230" t="s">
        <v>715</v>
      </c>
    </row>
    <row r="383" spans="1:47" s="2" customFormat="1" ht="12">
      <c r="A383" s="38"/>
      <c r="B383" s="39"/>
      <c r="C383" s="40"/>
      <c r="D383" s="232" t="s">
        <v>165</v>
      </c>
      <c r="E383" s="40"/>
      <c r="F383" s="233" t="s">
        <v>714</v>
      </c>
      <c r="G383" s="40"/>
      <c r="H383" s="40"/>
      <c r="I383" s="136"/>
      <c r="J383" s="40"/>
      <c r="K383" s="40"/>
      <c r="L383" s="44"/>
      <c r="M383" s="234"/>
      <c r="N383" s="235"/>
      <c r="O383" s="84"/>
      <c r="P383" s="84"/>
      <c r="Q383" s="84"/>
      <c r="R383" s="84"/>
      <c r="S383" s="84"/>
      <c r="T383" s="85"/>
      <c r="U383" s="38"/>
      <c r="V383" s="38"/>
      <c r="W383" s="38"/>
      <c r="X383" s="38"/>
      <c r="Y383" s="38"/>
      <c r="Z383" s="38"/>
      <c r="AA383" s="38"/>
      <c r="AB383" s="38"/>
      <c r="AC383" s="38"/>
      <c r="AD383" s="38"/>
      <c r="AE383" s="38"/>
      <c r="AT383" s="17" t="s">
        <v>165</v>
      </c>
      <c r="AU383" s="17" t="s">
        <v>82</v>
      </c>
    </row>
    <row r="384" spans="1:51" s="13" customFormat="1" ht="12">
      <c r="A384" s="13"/>
      <c r="B384" s="236"/>
      <c r="C384" s="237"/>
      <c r="D384" s="232" t="s">
        <v>166</v>
      </c>
      <c r="E384" s="238" t="s">
        <v>19</v>
      </c>
      <c r="F384" s="239" t="s">
        <v>2256</v>
      </c>
      <c r="G384" s="237"/>
      <c r="H384" s="240">
        <v>1</v>
      </c>
      <c r="I384" s="241"/>
      <c r="J384" s="237"/>
      <c r="K384" s="237"/>
      <c r="L384" s="242"/>
      <c r="M384" s="243"/>
      <c r="N384" s="244"/>
      <c r="O384" s="244"/>
      <c r="P384" s="244"/>
      <c r="Q384" s="244"/>
      <c r="R384" s="244"/>
      <c r="S384" s="244"/>
      <c r="T384" s="245"/>
      <c r="U384" s="13"/>
      <c r="V384" s="13"/>
      <c r="W384" s="13"/>
      <c r="X384" s="13"/>
      <c r="Y384" s="13"/>
      <c r="Z384" s="13"/>
      <c r="AA384" s="13"/>
      <c r="AB384" s="13"/>
      <c r="AC384" s="13"/>
      <c r="AD384" s="13"/>
      <c r="AE384" s="13"/>
      <c r="AT384" s="246" t="s">
        <v>166</v>
      </c>
      <c r="AU384" s="246" t="s">
        <v>82</v>
      </c>
      <c r="AV384" s="13" t="s">
        <v>85</v>
      </c>
      <c r="AW384" s="13" t="s">
        <v>34</v>
      </c>
      <c r="AX384" s="13" t="s">
        <v>82</v>
      </c>
      <c r="AY384" s="246" t="s">
        <v>158</v>
      </c>
    </row>
    <row r="385" spans="1:65" s="2" customFormat="1" ht="16.5" customHeight="1">
      <c r="A385" s="38"/>
      <c r="B385" s="39"/>
      <c r="C385" s="259" t="s">
        <v>675</v>
      </c>
      <c r="D385" s="259" t="s">
        <v>199</v>
      </c>
      <c r="E385" s="260" t="s">
        <v>717</v>
      </c>
      <c r="F385" s="261" t="s">
        <v>718</v>
      </c>
      <c r="G385" s="262" t="s">
        <v>202</v>
      </c>
      <c r="H385" s="263">
        <v>5</v>
      </c>
      <c r="I385" s="264"/>
      <c r="J385" s="265">
        <f>ROUND(I385*H385,2)</f>
        <v>0</v>
      </c>
      <c r="K385" s="261" t="s">
        <v>19</v>
      </c>
      <c r="L385" s="266"/>
      <c r="M385" s="267" t="s">
        <v>19</v>
      </c>
      <c r="N385" s="268" t="s">
        <v>45</v>
      </c>
      <c r="O385" s="84"/>
      <c r="P385" s="228">
        <f>O385*H385</f>
        <v>0</v>
      </c>
      <c r="Q385" s="228">
        <v>0</v>
      </c>
      <c r="R385" s="228">
        <f>Q385*H385</f>
        <v>0</v>
      </c>
      <c r="S385" s="228">
        <v>0</v>
      </c>
      <c r="T385" s="229">
        <f>S385*H385</f>
        <v>0</v>
      </c>
      <c r="U385" s="38"/>
      <c r="V385" s="38"/>
      <c r="W385" s="38"/>
      <c r="X385" s="38"/>
      <c r="Y385" s="38"/>
      <c r="Z385" s="38"/>
      <c r="AA385" s="38"/>
      <c r="AB385" s="38"/>
      <c r="AC385" s="38"/>
      <c r="AD385" s="38"/>
      <c r="AE385" s="38"/>
      <c r="AR385" s="230" t="s">
        <v>241</v>
      </c>
      <c r="AT385" s="230" t="s">
        <v>199</v>
      </c>
      <c r="AU385" s="230" t="s">
        <v>82</v>
      </c>
      <c r="AY385" s="17" t="s">
        <v>158</v>
      </c>
      <c r="BE385" s="231">
        <f>IF(N385="základní",J385,0)</f>
        <v>0</v>
      </c>
      <c r="BF385" s="231">
        <f>IF(N385="snížená",J385,0)</f>
        <v>0</v>
      </c>
      <c r="BG385" s="231">
        <f>IF(N385="zákl. přenesená",J385,0)</f>
        <v>0</v>
      </c>
      <c r="BH385" s="231">
        <f>IF(N385="sníž. přenesená",J385,0)</f>
        <v>0</v>
      </c>
      <c r="BI385" s="231">
        <f>IF(N385="nulová",J385,0)</f>
        <v>0</v>
      </c>
      <c r="BJ385" s="17" t="s">
        <v>82</v>
      </c>
      <c r="BK385" s="231">
        <f>ROUND(I385*H385,2)</f>
        <v>0</v>
      </c>
      <c r="BL385" s="17" t="s">
        <v>236</v>
      </c>
      <c r="BM385" s="230" t="s">
        <v>719</v>
      </c>
    </row>
    <row r="386" spans="1:47" s="2" customFormat="1" ht="12">
      <c r="A386" s="38"/>
      <c r="B386" s="39"/>
      <c r="C386" s="40"/>
      <c r="D386" s="232" t="s">
        <v>165</v>
      </c>
      <c r="E386" s="40"/>
      <c r="F386" s="233" t="s">
        <v>718</v>
      </c>
      <c r="G386" s="40"/>
      <c r="H386" s="40"/>
      <c r="I386" s="136"/>
      <c r="J386" s="40"/>
      <c r="K386" s="40"/>
      <c r="L386" s="44"/>
      <c r="M386" s="234"/>
      <c r="N386" s="235"/>
      <c r="O386" s="84"/>
      <c r="P386" s="84"/>
      <c r="Q386" s="84"/>
      <c r="R386" s="84"/>
      <c r="S386" s="84"/>
      <c r="T386" s="85"/>
      <c r="U386" s="38"/>
      <c r="V386" s="38"/>
      <c r="W386" s="38"/>
      <c r="X386" s="38"/>
      <c r="Y386" s="38"/>
      <c r="Z386" s="38"/>
      <c r="AA386" s="38"/>
      <c r="AB386" s="38"/>
      <c r="AC386" s="38"/>
      <c r="AD386" s="38"/>
      <c r="AE386" s="38"/>
      <c r="AT386" s="17" t="s">
        <v>165</v>
      </c>
      <c r="AU386" s="17" t="s">
        <v>82</v>
      </c>
    </row>
    <row r="387" spans="1:51" s="13" customFormat="1" ht="12">
      <c r="A387" s="13"/>
      <c r="B387" s="236"/>
      <c r="C387" s="237"/>
      <c r="D387" s="232" t="s">
        <v>166</v>
      </c>
      <c r="E387" s="238" t="s">
        <v>19</v>
      </c>
      <c r="F387" s="239" t="s">
        <v>2290</v>
      </c>
      <c r="G387" s="237"/>
      <c r="H387" s="240">
        <v>5</v>
      </c>
      <c r="I387" s="241"/>
      <c r="J387" s="237"/>
      <c r="K387" s="237"/>
      <c r="L387" s="242"/>
      <c r="M387" s="243"/>
      <c r="N387" s="244"/>
      <c r="O387" s="244"/>
      <c r="P387" s="244"/>
      <c r="Q387" s="244"/>
      <c r="R387" s="244"/>
      <c r="S387" s="244"/>
      <c r="T387" s="245"/>
      <c r="U387" s="13"/>
      <c r="V387" s="13"/>
      <c r="W387" s="13"/>
      <c r="X387" s="13"/>
      <c r="Y387" s="13"/>
      <c r="Z387" s="13"/>
      <c r="AA387" s="13"/>
      <c r="AB387" s="13"/>
      <c r="AC387" s="13"/>
      <c r="AD387" s="13"/>
      <c r="AE387" s="13"/>
      <c r="AT387" s="246" t="s">
        <v>166</v>
      </c>
      <c r="AU387" s="246" t="s">
        <v>82</v>
      </c>
      <c r="AV387" s="13" t="s">
        <v>85</v>
      </c>
      <c r="AW387" s="13" t="s">
        <v>34</v>
      </c>
      <c r="AX387" s="13" t="s">
        <v>82</v>
      </c>
      <c r="AY387" s="246" t="s">
        <v>158</v>
      </c>
    </row>
    <row r="388" spans="1:65" s="2" customFormat="1" ht="16.5" customHeight="1">
      <c r="A388" s="38"/>
      <c r="B388" s="39"/>
      <c r="C388" s="219" t="s">
        <v>679</v>
      </c>
      <c r="D388" s="219" t="s">
        <v>159</v>
      </c>
      <c r="E388" s="220" t="s">
        <v>722</v>
      </c>
      <c r="F388" s="221" t="s">
        <v>723</v>
      </c>
      <c r="G388" s="222" t="s">
        <v>202</v>
      </c>
      <c r="H388" s="223">
        <v>4</v>
      </c>
      <c r="I388" s="224"/>
      <c r="J388" s="225">
        <f>ROUND(I388*H388,2)</f>
        <v>0</v>
      </c>
      <c r="K388" s="221" t="s">
        <v>213</v>
      </c>
      <c r="L388" s="44"/>
      <c r="M388" s="226" t="s">
        <v>19</v>
      </c>
      <c r="N388" s="227" t="s">
        <v>45</v>
      </c>
      <c r="O388" s="84"/>
      <c r="P388" s="228">
        <f>O388*H388</f>
        <v>0</v>
      </c>
      <c r="Q388" s="228">
        <v>0</v>
      </c>
      <c r="R388" s="228">
        <f>Q388*H388</f>
        <v>0</v>
      </c>
      <c r="S388" s="228">
        <v>0</v>
      </c>
      <c r="T388" s="229">
        <f>S388*H388</f>
        <v>0</v>
      </c>
      <c r="U388" s="38"/>
      <c r="V388" s="38"/>
      <c r="W388" s="38"/>
      <c r="X388" s="38"/>
      <c r="Y388" s="38"/>
      <c r="Z388" s="38"/>
      <c r="AA388" s="38"/>
      <c r="AB388" s="38"/>
      <c r="AC388" s="38"/>
      <c r="AD388" s="38"/>
      <c r="AE388" s="38"/>
      <c r="AR388" s="230" t="s">
        <v>236</v>
      </c>
      <c r="AT388" s="230" t="s">
        <v>159</v>
      </c>
      <c r="AU388" s="230" t="s">
        <v>82</v>
      </c>
      <c r="AY388" s="17" t="s">
        <v>158</v>
      </c>
      <c r="BE388" s="231">
        <f>IF(N388="základní",J388,0)</f>
        <v>0</v>
      </c>
      <c r="BF388" s="231">
        <f>IF(N388="snížená",J388,0)</f>
        <v>0</v>
      </c>
      <c r="BG388" s="231">
        <f>IF(N388="zákl. přenesená",J388,0)</f>
        <v>0</v>
      </c>
      <c r="BH388" s="231">
        <f>IF(N388="sníž. přenesená",J388,0)</f>
        <v>0</v>
      </c>
      <c r="BI388" s="231">
        <f>IF(N388="nulová",J388,0)</f>
        <v>0</v>
      </c>
      <c r="BJ388" s="17" t="s">
        <v>82</v>
      </c>
      <c r="BK388" s="231">
        <f>ROUND(I388*H388,2)</f>
        <v>0</v>
      </c>
      <c r="BL388" s="17" t="s">
        <v>236</v>
      </c>
      <c r="BM388" s="230" t="s">
        <v>724</v>
      </c>
    </row>
    <row r="389" spans="1:47" s="2" customFormat="1" ht="12">
      <c r="A389" s="38"/>
      <c r="B389" s="39"/>
      <c r="C389" s="40"/>
      <c r="D389" s="232" t="s">
        <v>165</v>
      </c>
      <c r="E389" s="40"/>
      <c r="F389" s="233" t="s">
        <v>723</v>
      </c>
      <c r="G389" s="40"/>
      <c r="H389" s="40"/>
      <c r="I389" s="136"/>
      <c r="J389" s="40"/>
      <c r="K389" s="40"/>
      <c r="L389" s="44"/>
      <c r="M389" s="234"/>
      <c r="N389" s="235"/>
      <c r="O389" s="84"/>
      <c r="P389" s="84"/>
      <c r="Q389" s="84"/>
      <c r="R389" s="84"/>
      <c r="S389" s="84"/>
      <c r="T389" s="85"/>
      <c r="U389" s="38"/>
      <c r="V389" s="38"/>
      <c r="W389" s="38"/>
      <c r="X389" s="38"/>
      <c r="Y389" s="38"/>
      <c r="Z389" s="38"/>
      <c r="AA389" s="38"/>
      <c r="AB389" s="38"/>
      <c r="AC389" s="38"/>
      <c r="AD389" s="38"/>
      <c r="AE389" s="38"/>
      <c r="AT389" s="17" t="s">
        <v>165</v>
      </c>
      <c r="AU389" s="17" t="s">
        <v>82</v>
      </c>
    </row>
    <row r="390" spans="1:65" s="2" customFormat="1" ht="16.5" customHeight="1">
      <c r="A390" s="38"/>
      <c r="B390" s="39"/>
      <c r="C390" s="259" t="s">
        <v>685</v>
      </c>
      <c r="D390" s="259" t="s">
        <v>199</v>
      </c>
      <c r="E390" s="260" t="s">
        <v>2291</v>
      </c>
      <c r="F390" s="261" t="s">
        <v>2292</v>
      </c>
      <c r="G390" s="262" t="s">
        <v>202</v>
      </c>
      <c r="H390" s="263">
        <v>2</v>
      </c>
      <c r="I390" s="264"/>
      <c r="J390" s="265">
        <f>ROUND(I390*H390,2)</f>
        <v>0</v>
      </c>
      <c r="K390" s="261" t="s">
        <v>19</v>
      </c>
      <c r="L390" s="266"/>
      <c r="M390" s="267" t="s">
        <v>19</v>
      </c>
      <c r="N390" s="268" t="s">
        <v>45</v>
      </c>
      <c r="O390" s="84"/>
      <c r="P390" s="228">
        <f>O390*H390</f>
        <v>0</v>
      </c>
      <c r="Q390" s="228">
        <v>0</v>
      </c>
      <c r="R390" s="228">
        <f>Q390*H390</f>
        <v>0</v>
      </c>
      <c r="S390" s="228">
        <v>0</v>
      </c>
      <c r="T390" s="229">
        <f>S390*H390</f>
        <v>0</v>
      </c>
      <c r="U390" s="38"/>
      <c r="V390" s="38"/>
      <c r="W390" s="38"/>
      <c r="X390" s="38"/>
      <c r="Y390" s="38"/>
      <c r="Z390" s="38"/>
      <c r="AA390" s="38"/>
      <c r="AB390" s="38"/>
      <c r="AC390" s="38"/>
      <c r="AD390" s="38"/>
      <c r="AE390" s="38"/>
      <c r="AR390" s="230" t="s">
        <v>241</v>
      </c>
      <c r="AT390" s="230" t="s">
        <v>199</v>
      </c>
      <c r="AU390" s="230" t="s">
        <v>82</v>
      </c>
      <c r="AY390" s="17" t="s">
        <v>158</v>
      </c>
      <c r="BE390" s="231">
        <f>IF(N390="základní",J390,0)</f>
        <v>0</v>
      </c>
      <c r="BF390" s="231">
        <f>IF(N390="snížená",J390,0)</f>
        <v>0</v>
      </c>
      <c r="BG390" s="231">
        <f>IF(N390="zákl. přenesená",J390,0)</f>
        <v>0</v>
      </c>
      <c r="BH390" s="231">
        <f>IF(N390="sníž. přenesená",J390,0)</f>
        <v>0</v>
      </c>
      <c r="BI390" s="231">
        <f>IF(N390="nulová",J390,0)</f>
        <v>0</v>
      </c>
      <c r="BJ390" s="17" t="s">
        <v>82</v>
      </c>
      <c r="BK390" s="231">
        <f>ROUND(I390*H390,2)</f>
        <v>0</v>
      </c>
      <c r="BL390" s="17" t="s">
        <v>236</v>
      </c>
      <c r="BM390" s="230" t="s">
        <v>732</v>
      </c>
    </row>
    <row r="391" spans="1:47" s="2" customFormat="1" ht="12">
      <c r="A391" s="38"/>
      <c r="B391" s="39"/>
      <c r="C391" s="40"/>
      <c r="D391" s="232" t="s">
        <v>165</v>
      </c>
      <c r="E391" s="40"/>
      <c r="F391" s="233" t="s">
        <v>2292</v>
      </c>
      <c r="G391" s="40"/>
      <c r="H391" s="40"/>
      <c r="I391" s="136"/>
      <c r="J391" s="40"/>
      <c r="K391" s="40"/>
      <c r="L391" s="44"/>
      <c r="M391" s="234"/>
      <c r="N391" s="235"/>
      <c r="O391" s="84"/>
      <c r="P391" s="84"/>
      <c r="Q391" s="84"/>
      <c r="R391" s="84"/>
      <c r="S391" s="84"/>
      <c r="T391" s="85"/>
      <c r="U391" s="38"/>
      <c r="V391" s="38"/>
      <c r="W391" s="38"/>
      <c r="X391" s="38"/>
      <c r="Y391" s="38"/>
      <c r="Z391" s="38"/>
      <c r="AA391" s="38"/>
      <c r="AB391" s="38"/>
      <c r="AC391" s="38"/>
      <c r="AD391" s="38"/>
      <c r="AE391" s="38"/>
      <c r="AT391" s="17" t="s">
        <v>165</v>
      </c>
      <c r="AU391" s="17" t="s">
        <v>82</v>
      </c>
    </row>
    <row r="392" spans="1:51" s="13" customFormat="1" ht="12">
      <c r="A392" s="13"/>
      <c r="B392" s="236"/>
      <c r="C392" s="237"/>
      <c r="D392" s="232" t="s">
        <v>166</v>
      </c>
      <c r="E392" s="238" t="s">
        <v>19</v>
      </c>
      <c r="F392" s="239" t="s">
        <v>2293</v>
      </c>
      <c r="G392" s="237"/>
      <c r="H392" s="240">
        <v>2</v>
      </c>
      <c r="I392" s="241"/>
      <c r="J392" s="237"/>
      <c r="K392" s="237"/>
      <c r="L392" s="242"/>
      <c r="M392" s="243"/>
      <c r="N392" s="244"/>
      <c r="O392" s="244"/>
      <c r="P392" s="244"/>
      <c r="Q392" s="244"/>
      <c r="R392" s="244"/>
      <c r="S392" s="244"/>
      <c r="T392" s="245"/>
      <c r="U392" s="13"/>
      <c r="V392" s="13"/>
      <c r="W392" s="13"/>
      <c r="X392" s="13"/>
      <c r="Y392" s="13"/>
      <c r="Z392" s="13"/>
      <c r="AA392" s="13"/>
      <c r="AB392" s="13"/>
      <c r="AC392" s="13"/>
      <c r="AD392" s="13"/>
      <c r="AE392" s="13"/>
      <c r="AT392" s="246" t="s">
        <v>166</v>
      </c>
      <c r="AU392" s="246" t="s">
        <v>82</v>
      </c>
      <c r="AV392" s="13" t="s">
        <v>85</v>
      </c>
      <c r="AW392" s="13" t="s">
        <v>34</v>
      </c>
      <c r="AX392" s="13" t="s">
        <v>82</v>
      </c>
      <c r="AY392" s="246" t="s">
        <v>158</v>
      </c>
    </row>
    <row r="393" spans="1:65" s="2" customFormat="1" ht="16.5" customHeight="1">
      <c r="A393" s="38"/>
      <c r="B393" s="39"/>
      <c r="C393" s="259" t="s">
        <v>689</v>
      </c>
      <c r="D393" s="259" t="s">
        <v>199</v>
      </c>
      <c r="E393" s="260" t="s">
        <v>1898</v>
      </c>
      <c r="F393" s="261" t="s">
        <v>1899</v>
      </c>
      <c r="G393" s="262" t="s">
        <v>202</v>
      </c>
      <c r="H393" s="263">
        <v>2</v>
      </c>
      <c r="I393" s="264"/>
      <c r="J393" s="265">
        <f>ROUND(I393*H393,2)</f>
        <v>0</v>
      </c>
      <c r="K393" s="261" t="s">
        <v>19</v>
      </c>
      <c r="L393" s="266"/>
      <c r="M393" s="267" t="s">
        <v>19</v>
      </c>
      <c r="N393" s="268" t="s">
        <v>45</v>
      </c>
      <c r="O393" s="84"/>
      <c r="P393" s="228">
        <f>O393*H393</f>
        <v>0</v>
      </c>
      <c r="Q393" s="228">
        <v>0</v>
      </c>
      <c r="R393" s="228">
        <f>Q393*H393</f>
        <v>0</v>
      </c>
      <c r="S393" s="228">
        <v>0</v>
      </c>
      <c r="T393" s="229">
        <f>S393*H393</f>
        <v>0</v>
      </c>
      <c r="U393" s="38"/>
      <c r="V393" s="38"/>
      <c r="W393" s="38"/>
      <c r="X393" s="38"/>
      <c r="Y393" s="38"/>
      <c r="Z393" s="38"/>
      <c r="AA393" s="38"/>
      <c r="AB393" s="38"/>
      <c r="AC393" s="38"/>
      <c r="AD393" s="38"/>
      <c r="AE393" s="38"/>
      <c r="AR393" s="230" t="s">
        <v>241</v>
      </c>
      <c r="AT393" s="230" t="s">
        <v>199</v>
      </c>
      <c r="AU393" s="230" t="s">
        <v>82</v>
      </c>
      <c r="AY393" s="17" t="s">
        <v>158</v>
      </c>
      <c r="BE393" s="231">
        <f>IF(N393="základní",J393,0)</f>
        <v>0</v>
      </c>
      <c r="BF393" s="231">
        <f>IF(N393="snížená",J393,0)</f>
        <v>0</v>
      </c>
      <c r="BG393" s="231">
        <f>IF(N393="zákl. přenesená",J393,0)</f>
        <v>0</v>
      </c>
      <c r="BH393" s="231">
        <f>IF(N393="sníž. přenesená",J393,0)</f>
        <v>0</v>
      </c>
      <c r="BI393" s="231">
        <f>IF(N393="nulová",J393,0)</f>
        <v>0</v>
      </c>
      <c r="BJ393" s="17" t="s">
        <v>82</v>
      </c>
      <c r="BK393" s="231">
        <f>ROUND(I393*H393,2)</f>
        <v>0</v>
      </c>
      <c r="BL393" s="17" t="s">
        <v>236</v>
      </c>
      <c r="BM393" s="230" t="s">
        <v>728</v>
      </c>
    </row>
    <row r="394" spans="1:47" s="2" customFormat="1" ht="12">
      <c r="A394" s="38"/>
      <c r="B394" s="39"/>
      <c r="C394" s="40"/>
      <c r="D394" s="232" t="s">
        <v>165</v>
      </c>
      <c r="E394" s="40"/>
      <c r="F394" s="233" t="s">
        <v>1899</v>
      </c>
      <c r="G394" s="40"/>
      <c r="H394" s="40"/>
      <c r="I394" s="136"/>
      <c r="J394" s="40"/>
      <c r="K394" s="40"/>
      <c r="L394" s="44"/>
      <c r="M394" s="234"/>
      <c r="N394" s="235"/>
      <c r="O394" s="84"/>
      <c r="P394" s="84"/>
      <c r="Q394" s="84"/>
      <c r="R394" s="84"/>
      <c r="S394" s="84"/>
      <c r="T394" s="85"/>
      <c r="U394" s="38"/>
      <c r="V394" s="38"/>
      <c r="W394" s="38"/>
      <c r="X394" s="38"/>
      <c r="Y394" s="38"/>
      <c r="Z394" s="38"/>
      <c r="AA394" s="38"/>
      <c r="AB394" s="38"/>
      <c r="AC394" s="38"/>
      <c r="AD394" s="38"/>
      <c r="AE394" s="38"/>
      <c r="AT394" s="17" t="s">
        <v>165</v>
      </c>
      <c r="AU394" s="17" t="s">
        <v>82</v>
      </c>
    </row>
    <row r="395" spans="1:51" s="13" customFormat="1" ht="12">
      <c r="A395" s="13"/>
      <c r="B395" s="236"/>
      <c r="C395" s="237"/>
      <c r="D395" s="232" t="s">
        <v>166</v>
      </c>
      <c r="E395" s="238" t="s">
        <v>19</v>
      </c>
      <c r="F395" s="239" t="s">
        <v>2293</v>
      </c>
      <c r="G395" s="237"/>
      <c r="H395" s="240">
        <v>2</v>
      </c>
      <c r="I395" s="241"/>
      <c r="J395" s="237"/>
      <c r="K395" s="237"/>
      <c r="L395" s="242"/>
      <c r="M395" s="243"/>
      <c r="N395" s="244"/>
      <c r="O395" s="244"/>
      <c r="P395" s="244"/>
      <c r="Q395" s="244"/>
      <c r="R395" s="244"/>
      <c r="S395" s="244"/>
      <c r="T395" s="245"/>
      <c r="U395" s="13"/>
      <c r="V395" s="13"/>
      <c r="W395" s="13"/>
      <c r="X395" s="13"/>
      <c r="Y395" s="13"/>
      <c r="Z395" s="13"/>
      <c r="AA395" s="13"/>
      <c r="AB395" s="13"/>
      <c r="AC395" s="13"/>
      <c r="AD395" s="13"/>
      <c r="AE395" s="13"/>
      <c r="AT395" s="246" t="s">
        <v>166</v>
      </c>
      <c r="AU395" s="246" t="s">
        <v>82</v>
      </c>
      <c r="AV395" s="13" t="s">
        <v>85</v>
      </c>
      <c r="AW395" s="13" t="s">
        <v>34</v>
      </c>
      <c r="AX395" s="13" t="s">
        <v>82</v>
      </c>
      <c r="AY395" s="246" t="s">
        <v>158</v>
      </c>
    </row>
    <row r="396" spans="1:65" s="2" customFormat="1" ht="16.5" customHeight="1">
      <c r="A396" s="38"/>
      <c r="B396" s="39"/>
      <c r="C396" s="219" t="s">
        <v>693</v>
      </c>
      <c r="D396" s="219" t="s">
        <v>159</v>
      </c>
      <c r="E396" s="220" t="s">
        <v>742</v>
      </c>
      <c r="F396" s="221" t="s">
        <v>743</v>
      </c>
      <c r="G396" s="222" t="s">
        <v>202</v>
      </c>
      <c r="H396" s="223">
        <v>4</v>
      </c>
      <c r="I396" s="224"/>
      <c r="J396" s="225">
        <f>ROUND(I396*H396,2)</f>
        <v>0</v>
      </c>
      <c r="K396" s="221" t="s">
        <v>213</v>
      </c>
      <c r="L396" s="44"/>
      <c r="M396" s="226" t="s">
        <v>19</v>
      </c>
      <c r="N396" s="227" t="s">
        <v>45</v>
      </c>
      <c r="O396" s="84"/>
      <c r="P396" s="228">
        <f>O396*H396</f>
        <v>0</v>
      </c>
      <c r="Q396" s="228">
        <v>0</v>
      </c>
      <c r="R396" s="228">
        <f>Q396*H396</f>
        <v>0</v>
      </c>
      <c r="S396" s="228">
        <v>0</v>
      </c>
      <c r="T396" s="229">
        <f>S396*H396</f>
        <v>0</v>
      </c>
      <c r="U396" s="38"/>
      <c r="V396" s="38"/>
      <c r="W396" s="38"/>
      <c r="X396" s="38"/>
      <c r="Y396" s="38"/>
      <c r="Z396" s="38"/>
      <c r="AA396" s="38"/>
      <c r="AB396" s="38"/>
      <c r="AC396" s="38"/>
      <c r="AD396" s="38"/>
      <c r="AE396" s="38"/>
      <c r="AR396" s="230" t="s">
        <v>236</v>
      </c>
      <c r="AT396" s="230" t="s">
        <v>159</v>
      </c>
      <c r="AU396" s="230" t="s">
        <v>82</v>
      </c>
      <c r="AY396" s="17" t="s">
        <v>158</v>
      </c>
      <c r="BE396" s="231">
        <f>IF(N396="základní",J396,0)</f>
        <v>0</v>
      </c>
      <c r="BF396" s="231">
        <f>IF(N396="snížená",J396,0)</f>
        <v>0</v>
      </c>
      <c r="BG396" s="231">
        <f>IF(N396="zákl. přenesená",J396,0)</f>
        <v>0</v>
      </c>
      <c r="BH396" s="231">
        <f>IF(N396="sníž. přenesená",J396,0)</f>
        <v>0</v>
      </c>
      <c r="BI396" s="231">
        <f>IF(N396="nulová",J396,0)</f>
        <v>0</v>
      </c>
      <c r="BJ396" s="17" t="s">
        <v>82</v>
      </c>
      <c r="BK396" s="231">
        <f>ROUND(I396*H396,2)</f>
        <v>0</v>
      </c>
      <c r="BL396" s="17" t="s">
        <v>236</v>
      </c>
      <c r="BM396" s="230" t="s">
        <v>744</v>
      </c>
    </row>
    <row r="397" spans="1:47" s="2" customFormat="1" ht="12">
      <c r="A397" s="38"/>
      <c r="B397" s="39"/>
      <c r="C397" s="40"/>
      <c r="D397" s="232" t="s">
        <v>165</v>
      </c>
      <c r="E397" s="40"/>
      <c r="F397" s="233" t="s">
        <v>743</v>
      </c>
      <c r="G397" s="40"/>
      <c r="H397" s="40"/>
      <c r="I397" s="136"/>
      <c r="J397" s="40"/>
      <c r="K397" s="40"/>
      <c r="L397" s="44"/>
      <c r="M397" s="234"/>
      <c r="N397" s="235"/>
      <c r="O397" s="84"/>
      <c r="P397" s="84"/>
      <c r="Q397" s="84"/>
      <c r="R397" s="84"/>
      <c r="S397" s="84"/>
      <c r="T397" s="85"/>
      <c r="U397" s="38"/>
      <c r="V397" s="38"/>
      <c r="W397" s="38"/>
      <c r="X397" s="38"/>
      <c r="Y397" s="38"/>
      <c r="Z397" s="38"/>
      <c r="AA397" s="38"/>
      <c r="AB397" s="38"/>
      <c r="AC397" s="38"/>
      <c r="AD397" s="38"/>
      <c r="AE397" s="38"/>
      <c r="AT397" s="17" t="s">
        <v>165</v>
      </c>
      <c r="AU397" s="17" t="s">
        <v>82</v>
      </c>
    </row>
    <row r="398" spans="1:51" s="13" customFormat="1" ht="12">
      <c r="A398" s="13"/>
      <c r="B398" s="236"/>
      <c r="C398" s="237"/>
      <c r="D398" s="232" t="s">
        <v>166</v>
      </c>
      <c r="E398" s="238" t="s">
        <v>19</v>
      </c>
      <c r="F398" s="239" t="s">
        <v>2289</v>
      </c>
      <c r="G398" s="237"/>
      <c r="H398" s="240">
        <v>4</v>
      </c>
      <c r="I398" s="241"/>
      <c r="J398" s="237"/>
      <c r="K398" s="237"/>
      <c r="L398" s="242"/>
      <c r="M398" s="243"/>
      <c r="N398" s="244"/>
      <c r="O398" s="244"/>
      <c r="P398" s="244"/>
      <c r="Q398" s="244"/>
      <c r="R398" s="244"/>
      <c r="S398" s="244"/>
      <c r="T398" s="245"/>
      <c r="U398" s="13"/>
      <c r="V398" s="13"/>
      <c r="W398" s="13"/>
      <c r="X398" s="13"/>
      <c r="Y398" s="13"/>
      <c r="Z398" s="13"/>
      <c r="AA398" s="13"/>
      <c r="AB398" s="13"/>
      <c r="AC398" s="13"/>
      <c r="AD398" s="13"/>
      <c r="AE398" s="13"/>
      <c r="AT398" s="246" t="s">
        <v>166</v>
      </c>
      <c r="AU398" s="246" t="s">
        <v>82</v>
      </c>
      <c r="AV398" s="13" t="s">
        <v>85</v>
      </c>
      <c r="AW398" s="13" t="s">
        <v>34</v>
      </c>
      <c r="AX398" s="13" t="s">
        <v>82</v>
      </c>
      <c r="AY398" s="246" t="s">
        <v>158</v>
      </c>
    </row>
    <row r="399" spans="1:65" s="2" customFormat="1" ht="16.5" customHeight="1">
      <c r="A399" s="38"/>
      <c r="B399" s="39"/>
      <c r="C399" s="219" t="s">
        <v>698</v>
      </c>
      <c r="D399" s="219" t="s">
        <v>159</v>
      </c>
      <c r="E399" s="220" t="s">
        <v>747</v>
      </c>
      <c r="F399" s="221" t="s">
        <v>748</v>
      </c>
      <c r="G399" s="222" t="s">
        <v>202</v>
      </c>
      <c r="H399" s="223">
        <v>8</v>
      </c>
      <c r="I399" s="224"/>
      <c r="J399" s="225">
        <f>ROUND(I399*H399,2)</f>
        <v>0</v>
      </c>
      <c r="K399" s="221" t="s">
        <v>213</v>
      </c>
      <c r="L399" s="44"/>
      <c r="M399" s="226" t="s">
        <v>19</v>
      </c>
      <c r="N399" s="227" t="s">
        <v>45</v>
      </c>
      <c r="O399" s="84"/>
      <c r="P399" s="228">
        <f>O399*H399</f>
        <v>0</v>
      </c>
      <c r="Q399" s="228">
        <v>0</v>
      </c>
      <c r="R399" s="228">
        <f>Q399*H399</f>
        <v>0</v>
      </c>
      <c r="S399" s="228">
        <v>0</v>
      </c>
      <c r="T399" s="229">
        <f>S399*H399</f>
        <v>0</v>
      </c>
      <c r="U399" s="38"/>
      <c r="V399" s="38"/>
      <c r="W399" s="38"/>
      <c r="X399" s="38"/>
      <c r="Y399" s="38"/>
      <c r="Z399" s="38"/>
      <c r="AA399" s="38"/>
      <c r="AB399" s="38"/>
      <c r="AC399" s="38"/>
      <c r="AD399" s="38"/>
      <c r="AE399" s="38"/>
      <c r="AR399" s="230" t="s">
        <v>236</v>
      </c>
      <c r="AT399" s="230" t="s">
        <v>159</v>
      </c>
      <c r="AU399" s="230" t="s">
        <v>82</v>
      </c>
      <c r="AY399" s="17" t="s">
        <v>158</v>
      </c>
      <c r="BE399" s="231">
        <f>IF(N399="základní",J399,0)</f>
        <v>0</v>
      </c>
      <c r="BF399" s="231">
        <f>IF(N399="snížená",J399,0)</f>
        <v>0</v>
      </c>
      <c r="BG399" s="231">
        <f>IF(N399="zákl. přenesená",J399,0)</f>
        <v>0</v>
      </c>
      <c r="BH399" s="231">
        <f>IF(N399="sníž. přenesená",J399,0)</f>
        <v>0</v>
      </c>
      <c r="BI399" s="231">
        <f>IF(N399="nulová",J399,0)</f>
        <v>0</v>
      </c>
      <c r="BJ399" s="17" t="s">
        <v>82</v>
      </c>
      <c r="BK399" s="231">
        <f>ROUND(I399*H399,2)</f>
        <v>0</v>
      </c>
      <c r="BL399" s="17" t="s">
        <v>236</v>
      </c>
      <c r="BM399" s="230" t="s">
        <v>749</v>
      </c>
    </row>
    <row r="400" spans="1:47" s="2" customFormat="1" ht="12">
      <c r="A400" s="38"/>
      <c r="B400" s="39"/>
      <c r="C400" s="40"/>
      <c r="D400" s="232" t="s">
        <v>165</v>
      </c>
      <c r="E400" s="40"/>
      <c r="F400" s="233" t="s">
        <v>748</v>
      </c>
      <c r="G400" s="40"/>
      <c r="H400" s="40"/>
      <c r="I400" s="136"/>
      <c r="J400" s="40"/>
      <c r="K400" s="40"/>
      <c r="L400" s="44"/>
      <c r="M400" s="234"/>
      <c r="N400" s="235"/>
      <c r="O400" s="84"/>
      <c r="P400" s="84"/>
      <c r="Q400" s="84"/>
      <c r="R400" s="84"/>
      <c r="S400" s="84"/>
      <c r="T400" s="85"/>
      <c r="U400" s="38"/>
      <c r="V400" s="38"/>
      <c r="W400" s="38"/>
      <c r="X400" s="38"/>
      <c r="Y400" s="38"/>
      <c r="Z400" s="38"/>
      <c r="AA400" s="38"/>
      <c r="AB400" s="38"/>
      <c r="AC400" s="38"/>
      <c r="AD400" s="38"/>
      <c r="AE400" s="38"/>
      <c r="AT400" s="17" t="s">
        <v>165</v>
      </c>
      <c r="AU400" s="17" t="s">
        <v>82</v>
      </c>
    </row>
    <row r="401" spans="1:65" s="2" customFormat="1" ht="16.5" customHeight="1">
      <c r="A401" s="38"/>
      <c r="B401" s="39"/>
      <c r="C401" s="259" t="s">
        <v>703</v>
      </c>
      <c r="D401" s="259" t="s">
        <v>199</v>
      </c>
      <c r="E401" s="260" t="s">
        <v>751</v>
      </c>
      <c r="F401" s="261" t="s">
        <v>752</v>
      </c>
      <c r="G401" s="262" t="s">
        <v>202</v>
      </c>
      <c r="H401" s="263">
        <v>8</v>
      </c>
      <c r="I401" s="264"/>
      <c r="J401" s="265">
        <f>ROUND(I401*H401,2)</f>
        <v>0</v>
      </c>
      <c r="K401" s="261" t="s">
        <v>19</v>
      </c>
      <c r="L401" s="266"/>
      <c r="M401" s="267" t="s">
        <v>19</v>
      </c>
      <c r="N401" s="268" t="s">
        <v>45</v>
      </c>
      <c r="O401" s="84"/>
      <c r="P401" s="228">
        <f>O401*H401</f>
        <v>0</v>
      </c>
      <c r="Q401" s="228">
        <v>0</v>
      </c>
      <c r="R401" s="228">
        <f>Q401*H401</f>
        <v>0</v>
      </c>
      <c r="S401" s="228">
        <v>0</v>
      </c>
      <c r="T401" s="229">
        <f>S401*H401</f>
        <v>0</v>
      </c>
      <c r="U401" s="38"/>
      <c r="V401" s="38"/>
      <c r="W401" s="38"/>
      <c r="X401" s="38"/>
      <c r="Y401" s="38"/>
      <c r="Z401" s="38"/>
      <c r="AA401" s="38"/>
      <c r="AB401" s="38"/>
      <c r="AC401" s="38"/>
      <c r="AD401" s="38"/>
      <c r="AE401" s="38"/>
      <c r="AR401" s="230" t="s">
        <v>241</v>
      </c>
      <c r="AT401" s="230" t="s">
        <v>199</v>
      </c>
      <c r="AU401" s="230" t="s">
        <v>82</v>
      </c>
      <c r="AY401" s="17" t="s">
        <v>158</v>
      </c>
      <c r="BE401" s="231">
        <f>IF(N401="základní",J401,0)</f>
        <v>0</v>
      </c>
      <c r="BF401" s="231">
        <f>IF(N401="snížená",J401,0)</f>
        <v>0</v>
      </c>
      <c r="BG401" s="231">
        <f>IF(N401="zákl. přenesená",J401,0)</f>
        <v>0</v>
      </c>
      <c r="BH401" s="231">
        <f>IF(N401="sníž. přenesená",J401,0)</f>
        <v>0</v>
      </c>
      <c r="BI401" s="231">
        <f>IF(N401="nulová",J401,0)</f>
        <v>0</v>
      </c>
      <c r="BJ401" s="17" t="s">
        <v>82</v>
      </c>
      <c r="BK401" s="231">
        <f>ROUND(I401*H401,2)</f>
        <v>0</v>
      </c>
      <c r="BL401" s="17" t="s">
        <v>236</v>
      </c>
      <c r="BM401" s="230" t="s">
        <v>753</v>
      </c>
    </row>
    <row r="402" spans="1:47" s="2" customFormat="1" ht="12">
      <c r="A402" s="38"/>
      <c r="B402" s="39"/>
      <c r="C402" s="40"/>
      <c r="D402" s="232" t="s">
        <v>165</v>
      </c>
      <c r="E402" s="40"/>
      <c r="F402" s="233" t="s">
        <v>752</v>
      </c>
      <c r="G402" s="40"/>
      <c r="H402" s="40"/>
      <c r="I402" s="136"/>
      <c r="J402" s="40"/>
      <c r="K402" s="40"/>
      <c r="L402" s="44"/>
      <c r="M402" s="234"/>
      <c r="N402" s="235"/>
      <c r="O402" s="84"/>
      <c r="P402" s="84"/>
      <c r="Q402" s="84"/>
      <c r="R402" s="84"/>
      <c r="S402" s="84"/>
      <c r="T402" s="85"/>
      <c r="U402" s="38"/>
      <c r="V402" s="38"/>
      <c r="W402" s="38"/>
      <c r="X402" s="38"/>
      <c r="Y402" s="38"/>
      <c r="Z402" s="38"/>
      <c r="AA402" s="38"/>
      <c r="AB402" s="38"/>
      <c r="AC402" s="38"/>
      <c r="AD402" s="38"/>
      <c r="AE402" s="38"/>
      <c r="AT402" s="17" t="s">
        <v>165</v>
      </c>
      <c r="AU402" s="17" t="s">
        <v>82</v>
      </c>
    </row>
    <row r="403" spans="1:51" s="13" customFormat="1" ht="12">
      <c r="A403" s="13"/>
      <c r="B403" s="236"/>
      <c r="C403" s="237"/>
      <c r="D403" s="232" t="s">
        <v>166</v>
      </c>
      <c r="E403" s="238" t="s">
        <v>19</v>
      </c>
      <c r="F403" s="239" t="s">
        <v>2294</v>
      </c>
      <c r="G403" s="237"/>
      <c r="H403" s="240">
        <v>8</v>
      </c>
      <c r="I403" s="241"/>
      <c r="J403" s="237"/>
      <c r="K403" s="237"/>
      <c r="L403" s="242"/>
      <c r="M403" s="243"/>
      <c r="N403" s="244"/>
      <c r="O403" s="244"/>
      <c r="P403" s="244"/>
      <c r="Q403" s="244"/>
      <c r="R403" s="244"/>
      <c r="S403" s="244"/>
      <c r="T403" s="245"/>
      <c r="U403" s="13"/>
      <c r="V403" s="13"/>
      <c r="W403" s="13"/>
      <c r="X403" s="13"/>
      <c r="Y403" s="13"/>
      <c r="Z403" s="13"/>
      <c r="AA403" s="13"/>
      <c r="AB403" s="13"/>
      <c r="AC403" s="13"/>
      <c r="AD403" s="13"/>
      <c r="AE403" s="13"/>
      <c r="AT403" s="246" t="s">
        <v>166</v>
      </c>
      <c r="AU403" s="246" t="s">
        <v>82</v>
      </c>
      <c r="AV403" s="13" t="s">
        <v>85</v>
      </c>
      <c r="AW403" s="13" t="s">
        <v>34</v>
      </c>
      <c r="AX403" s="13" t="s">
        <v>82</v>
      </c>
      <c r="AY403" s="246" t="s">
        <v>158</v>
      </c>
    </row>
    <row r="404" spans="1:65" s="2" customFormat="1" ht="21.75" customHeight="1">
      <c r="A404" s="38"/>
      <c r="B404" s="39"/>
      <c r="C404" s="219" t="s">
        <v>708</v>
      </c>
      <c r="D404" s="219" t="s">
        <v>159</v>
      </c>
      <c r="E404" s="220" t="s">
        <v>756</v>
      </c>
      <c r="F404" s="221" t="s">
        <v>757</v>
      </c>
      <c r="G404" s="222" t="s">
        <v>202</v>
      </c>
      <c r="H404" s="223">
        <v>8</v>
      </c>
      <c r="I404" s="224"/>
      <c r="J404" s="225">
        <f>ROUND(I404*H404,2)</f>
        <v>0</v>
      </c>
      <c r="K404" s="221" t="s">
        <v>213</v>
      </c>
      <c r="L404" s="44"/>
      <c r="M404" s="226" t="s">
        <v>19</v>
      </c>
      <c r="N404" s="227" t="s">
        <v>45</v>
      </c>
      <c r="O404" s="84"/>
      <c r="P404" s="228">
        <f>O404*H404</f>
        <v>0</v>
      </c>
      <c r="Q404" s="228">
        <v>0</v>
      </c>
      <c r="R404" s="228">
        <f>Q404*H404</f>
        <v>0</v>
      </c>
      <c r="S404" s="228">
        <v>0</v>
      </c>
      <c r="T404" s="229">
        <f>S404*H404</f>
        <v>0</v>
      </c>
      <c r="U404" s="38"/>
      <c r="V404" s="38"/>
      <c r="W404" s="38"/>
      <c r="X404" s="38"/>
      <c r="Y404" s="38"/>
      <c r="Z404" s="38"/>
      <c r="AA404" s="38"/>
      <c r="AB404" s="38"/>
      <c r="AC404" s="38"/>
      <c r="AD404" s="38"/>
      <c r="AE404" s="38"/>
      <c r="AR404" s="230" t="s">
        <v>236</v>
      </c>
      <c r="AT404" s="230" t="s">
        <v>159</v>
      </c>
      <c r="AU404" s="230" t="s">
        <v>82</v>
      </c>
      <c r="AY404" s="17" t="s">
        <v>158</v>
      </c>
      <c r="BE404" s="231">
        <f>IF(N404="základní",J404,0)</f>
        <v>0</v>
      </c>
      <c r="BF404" s="231">
        <f>IF(N404="snížená",J404,0)</f>
        <v>0</v>
      </c>
      <c r="BG404" s="231">
        <f>IF(N404="zákl. přenesená",J404,0)</f>
        <v>0</v>
      </c>
      <c r="BH404" s="231">
        <f>IF(N404="sníž. přenesená",J404,0)</f>
        <v>0</v>
      </c>
      <c r="BI404" s="231">
        <f>IF(N404="nulová",J404,0)</f>
        <v>0</v>
      </c>
      <c r="BJ404" s="17" t="s">
        <v>82</v>
      </c>
      <c r="BK404" s="231">
        <f>ROUND(I404*H404,2)</f>
        <v>0</v>
      </c>
      <c r="BL404" s="17" t="s">
        <v>236</v>
      </c>
      <c r="BM404" s="230" t="s">
        <v>758</v>
      </c>
    </row>
    <row r="405" spans="1:47" s="2" customFormat="1" ht="12">
      <c r="A405" s="38"/>
      <c r="B405" s="39"/>
      <c r="C405" s="40"/>
      <c r="D405" s="232" t="s">
        <v>165</v>
      </c>
      <c r="E405" s="40"/>
      <c r="F405" s="233" t="s">
        <v>757</v>
      </c>
      <c r="G405" s="40"/>
      <c r="H405" s="40"/>
      <c r="I405" s="136"/>
      <c r="J405" s="40"/>
      <c r="K405" s="40"/>
      <c r="L405" s="44"/>
      <c r="M405" s="234"/>
      <c r="N405" s="235"/>
      <c r="O405" s="84"/>
      <c r="P405" s="84"/>
      <c r="Q405" s="84"/>
      <c r="R405" s="84"/>
      <c r="S405" s="84"/>
      <c r="T405" s="85"/>
      <c r="U405" s="38"/>
      <c r="V405" s="38"/>
      <c r="W405" s="38"/>
      <c r="X405" s="38"/>
      <c r="Y405" s="38"/>
      <c r="Z405" s="38"/>
      <c r="AA405" s="38"/>
      <c r="AB405" s="38"/>
      <c r="AC405" s="38"/>
      <c r="AD405" s="38"/>
      <c r="AE405" s="38"/>
      <c r="AT405" s="17" t="s">
        <v>165</v>
      </c>
      <c r="AU405" s="17" t="s">
        <v>82</v>
      </c>
    </row>
    <row r="406" spans="1:65" s="2" customFormat="1" ht="21.75" customHeight="1">
      <c r="A406" s="38"/>
      <c r="B406" s="39"/>
      <c r="C406" s="259" t="s">
        <v>712</v>
      </c>
      <c r="D406" s="259" t="s">
        <v>199</v>
      </c>
      <c r="E406" s="260" t="s">
        <v>767</v>
      </c>
      <c r="F406" s="261" t="s">
        <v>768</v>
      </c>
      <c r="G406" s="262" t="s">
        <v>202</v>
      </c>
      <c r="H406" s="263">
        <v>8</v>
      </c>
      <c r="I406" s="264"/>
      <c r="J406" s="265">
        <f>ROUND(I406*H406,2)</f>
        <v>0</v>
      </c>
      <c r="K406" s="261" t="s">
        <v>19</v>
      </c>
      <c r="L406" s="266"/>
      <c r="M406" s="267" t="s">
        <v>19</v>
      </c>
      <c r="N406" s="268" t="s">
        <v>45</v>
      </c>
      <c r="O406" s="84"/>
      <c r="P406" s="228">
        <f>O406*H406</f>
        <v>0</v>
      </c>
      <c r="Q406" s="228">
        <v>0</v>
      </c>
      <c r="R406" s="228">
        <f>Q406*H406</f>
        <v>0</v>
      </c>
      <c r="S406" s="228">
        <v>0</v>
      </c>
      <c r="T406" s="229">
        <f>S406*H406</f>
        <v>0</v>
      </c>
      <c r="U406" s="38"/>
      <c r="V406" s="38"/>
      <c r="W406" s="38"/>
      <c r="X406" s="38"/>
      <c r="Y406" s="38"/>
      <c r="Z406" s="38"/>
      <c r="AA406" s="38"/>
      <c r="AB406" s="38"/>
      <c r="AC406" s="38"/>
      <c r="AD406" s="38"/>
      <c r="AE406" s="38"/>
      <c r="AR406" s="230" t="s">
        <v>241</v>
      </c>
      <c r="AT406" s="230" t="s">
        <v>199</v>
      </c>
      <c r="AU406" s="230" t="s">
        <v>82</v>
      </c>
      <c r="AY406" s="17" t="s">
        <v>158</v>
      </c>
      <c r="BE406" s="231">
        <f>IF(N406="základní",J406,0)</f>
        <v>0</v>
      </c>
      <c r="BF406" s="231">
        <f>IF(N406="snížená",J406,0)</f>
        <v>0</v>
      </c>
      <c r="BG406" s="231">
        <f>IF(N406="zákl. přenesená",J406,0)</f>
        <v>0</v>
      </c>
      <c r="BH406" s="231">
        <f>IF(N406="sníž. přenesená",J406,0)</f>
        <v>0</v>
      </c>
      <c r="BI406" s="231">
        <f>IF(N406="nulová",J406,0)</f>
        <v>0</v>
      </c>
      <c r="BJ406" s="17" t="s">
        <v>82</v>
      </c>
      <c r="BK406" s="231">
        <f>ROUND(I406*H406,2)</f>
        <v>0</v>
      </c>
      <c r="BL406" s="17" t="s">
        <v>236</v>
      </c>
      <c r="BM406" s="230" t="s">
        <v>769</v>
      </c>
    </row>
    <row r="407" spans="1:47" s="2" customFormat="1" ht="12">
      <c r="A407" s="38"/>
      <c r="B407" s="39"/>
      <c r="C407" s="40"/>
      <c r="D407" s="232" t="s">
        <v>165</v>
      </c>
      <c r="E407" s="40"/>
      <c r="F407" s="233" t="s">
        <v>768</v>
      </c>
      <c r="G407" s="40"/>
      <c r="H407" s="40"/>
      <c r="I407" s="136"/>
      <c r="J407" s="40"/>
      <c r="K407" s="40"/>
      <c r="L407" s="44"/>
      <c r="M407" s="234"/>
      <c r="N407" s="235"/>
      <c r="O407" s="84"/>
      <c r="P407" s="84"/>
      <c r="Q407" s="84"/>
      <c r="R407" s="84"/>
      <c r="S407" s="84"/>
      <c r="T407" s="85"/>
      <c r="U407" s="38"/>
      <c r="V407" s="38"/>
      <c r="W407" s="38"/>
      <c r="X407" s="38"/>
      <c r="Y407" s="38"/>
      <c r="Z407" s="38"/>
      <c r="AA407" s="38"/>
      <c r="AB407" s="38"/>
      <c r="AC407" s="38"/>
      <c r="AD407" s="38"/>
      <c r="AE407" s="38"/>
      <c r="AT407" s="17" t="s">
        <v>165</v>
      </c>
      <c r="AU407" s="17" t="s">
        <v>82</v>
      </c>
    </row>
    <row r="408" spans="1:51" s="13" customFormat="1" ht="12">
      <c r="A408" s="13"/>
      <c r="B408" s="236"/>
      <c r="C408" s="237"/>
      <c r="D408" s="232" t="s">
        <v>166</v>
      </c>
      <c r="E408" s="238" t="s">
        <v>19</v>
      </c>
      <c r="F408" s="239" t="s">
        <v>2294</v>
      </c>
      <c r="G408" s="237"/>
      <c r="H408" s="240">
        <v>8</v>
      </c>
      <c r="I408" s="241"/>
      <c r="J408" s="237"/>
      <c r="K408" s="237"/>
      <c r="L408" s="242"/>
      <c r="M408" s="243"/>
      <c r="N408" s="244"/>
      <c r="O408" s="244"/>
      <c r="P408" s="244"/>
      <c r="Q408" s="244"/>
      <c r="R408" s="244"/>
      <c r="S408" s="244"/>
      <c r="T408" s="245"/>
      <c r="U408" s="13"/>
      <c r="V408" s="13"/>
      <c r="W408" s="13"/>
      <c r="X408" s="13"/>
      <c r="Y408" s="13"/>
      <c r="Z408" s="13"/>
      <c r="AA408" s="13"/>
      <c r="AB408" s="13"/>
      <c r="AC408" s="13"/>
      <c r="AD408" s="13"/>
      <c r="AE408" s="13"/>
      <c r="AT408" s="246" t="s">
        <v>166</v>
      </c>
      <c r="AU408" s="246" t="s">
        <v>82</v>
      </c>
      <c r="AV408" s="13" t="s">
        <v>85</v>
      </c>
      <c r="AW408" s="13" t="s">
        <v>34</v>
      </c>
      <c r="AX408" s="13" t="s">
        <v>82</v>
      </c>
      <c r="AY408" s="246" t="s">
        <v>158</v>
      </c>
    </row>
    <row r="409" spans="1:65" s="2" customFormat="1" ht="16.5" customHeight="1">
      <c r="A409" s="38"/>
      <c r="B409" s="39"/>
      <c r="C409" s="259" t="s">
        <v>716</v>
      </c>
      <c r="D409" s="259" t="s">
        <v>199</v>
      </c>
      <c r="E409" s="260" t="s">
        <v>776</v>
      </c>
      <c r="F409" s="261" t="s">
        <v>777</v>
      </c>
      <c r="G409" s="262" t="s">
        <v>202</v>
      </c>
      <c r="H409" s="263">
        <v>4</v>
      </c>
      <c r="I409" s="264"/>
      <c r="J409" s="265">
        <f>ROUND(I409*H409,2)</f>
        <v>0</v>
      </c>
      <c r="K409" s="261" t="s">
        <v>19</v>
      </c>
      <c r="L409" s="266"/>
      <c r="M409" s="267" t="s">
        <v>19</v>
      </c>
      <c r="N409" s="268" t="s">
        <v>45</v>
      </c>
      <c r="O409" s="84"/>
      <c r="P409" s="228">
        <f>O409*H409</f>
        <v>0</v>
      </c>
      <c r="Q409" s="228">
        <v>0</v>
      </c>
      <c r="R409" s="228">
        <f>Q409*H409</f>
        <v>0</v>
      </c>
      <c r="S409" s="228">
        <v>0</v>
      </c>
      <c r="T409" s="229">
        <f>S409*H409</f>
        <v>0</v>
      </c>
      <c r="U409" s="38"/>
      <c r="V409" s="38"/>
      <c r="W409" s="38"/>
      <c r="X409" s="38"/>
      <c r="Y409" s="38"/>
      <c r="Z409" s="38"/>
      <c r="AA409" s="38"/>
      <c r="AB409" s="38"/>
      <c r="AC409" s="38"/>
      <c r="AD409" s="38"/>
      <c r="AE409" s="38"/>
      <c r="AR409" s="230" t="s">
        <v>241</v>
      </c>
      <c r="AT409" s="230" t="s">
        <v>199</v>
      </c>
      <c r="AU409" s="230" t="s">
        <v>82</v>
      </c>
      <c r="AY409" s="17" t="s">
        <v>158</v>
      </c>
      <c r="BE409" s="231">
        <f>IF(N409="základní",J409,0)</f>
        <v>0</v>
      </c>
      <c r="BF409" s="231">
        <f>IF(N409="snížená",J409,0)</f>
        <v>0</v>
      </c>
      <c r="BG409" s="231">
        <f>IF(N409="zákl. přenesená",J409,0)</f>
        <v>0</v>
      </c>
      <c r="BH409" s="231">
        <f>IF(N409="sníž. přenesená",J409,0)</f>
        <v>0</v>
      </c>
      <c r="BI409" s="231">
        <f>IF(N409="nulová",J409,0)</f>
        <v>0</v>
      </c>
      <c r="BJ409" s="17" t="s">
        <v>82</v>
      </c>
      <c r="BK409" s="231">
        <f>ROUND(I409*H409,2)</f>
        <v>0</v>
      </c>
      <c r="BL409" s="17" t="s">
        <v>236</v>
      </c>
      <c r="BM409" s="230" t="s">
        <v>778</v>
      </c>
    </row>
    <row r="410" spans="1:47" s="2" customFormat="1" ht="12">
      <c r="A410" s="38"/>
      <c r="B410" s="39"/>
      <c r="C410" s="40"/>
      <c r="D410" s="232" t="s">
        <v>165</v>
      </c>
      <c r="E410" s="40"/>
      <c r="F410" s="233" t="s">
        <v>777</v>
      </c>
      <c r="G410" s="40"/>
      <c r="H410" s="40"/>
      <c r="I410" s="136"/>
      <c r="J410" s="40"/>
      <c r="K410" s="40"/>
      <c r="L410" s="44"/>
      <c r="M410" s="234"/>
      <c r="N410" s="235"/>
      <c r="O410" s="84"/>
      <c r="P410" s="84"/>
      <c r="Q410" s="84"/>
      <c r="R410" s="84"/>
      <c r="S410" s="84"/>
      <c r="T410" s="85"/>
      <c r="U410" s="38"/>
      <c r="V410" s="38"/>
      <c r="W410" s="38"/>
      <c r="X410" s="38"/>
      <c r="Y410" s="38"/>
      <c r="Z410" s="38"/>
      <c r="AA410" s="38"/>
      <c r="AB410" s="38"/>
      <c r="AC410" s="38"/>
      <c r="AD410" s="38"/>
      <c r="AE410" s="38"/>
      <c r="AT410" s="17" t="s">
        <v>165</v>
      </c>
      <c r="AU410" s="17" t="s">
        <v>82</v>
      </c>
    </row>
    <row r="411" spans="1:51" s="13" customFormat="1" ht="12">
      <c r="A411" s="13"/>
      <c r="B411" s="236"/>
      <c r="C411" s="237"/>
      <c r="D411" s="232" t="s">
        <v>166</v>
      </c>
      <c r="E411" s="238" t="s">
        <v>19</v>
      </c>
      <c r="F411" s="239" t="s">
        <v>2289</v>
      </c>
      <c r="G411" s="237"/>
      <c r="H411" s="240">
        <v>4</v>
      </c>
      <c r="I411" s="241"/>
      <c r="J411" s="237"/>
      <c r="K411" s="237"/>
      <c r="L411" s="242"/>
      <c r="M411" s="243"/>
      <c r="N411" s="244"/>
      <c r="O411" s="244"/>
      <c r="P411" s="244"/>
      <c r="Q411" s="244"/>
      <c r="R411" s="244"/>
      <c r="S411" s="244"/>
      <c r="T411" s="245"/>
      <c r="U411" s="13"/>
      <c r="V411" s="13"/>
      <c r="W411" s="13"/>
      <c r="X411" s="13"/>
      <c r="Y411" s="13"/>
      <c r="Z411" s="13"/>
      <c r="AA411" s="13"/>
      <c r="AB411" s="13"/>
      <c r="AC411" s="13"/>
      <c r="AD411" s="13"/>
      <c r="AE411" s="13"/>
      <c r="AT411" s="246" t="s">
        <v>166</v>
      </c>
      <c r="AU411" s="246" t="s">
        <v>82</v>
      </c>
      <c r="AV411" s="13" t="s">
        <v>85</v>
      </c>
      <c r="AW411" s="13" t="s">
        <v>34</v>
      </c>
      <c r="AX411" s="13" t="s">
        <v>82</v>
      </c>
      <c r="AY411" s="246" t="s">
        <v>158</v>
      </c>
    </row>
    <row r="412" spans="1:65" s="2" customFormat="1" ht="16.5" customHeight="1">
      <c r="A412" s="38"/>
      <c r="B412" s="39"/>
      <c r="C412" s="259" t="s">
        <v>721</v>
      </c>
      <c r="D412" s="259" t="s">
        <v>199</v>
      </c>
      <c r="E412" s="260" t="s">
        <v>781</v>
      </c>
      <c r="F412" s="261" t="s">
        <v>782</v>
      </c>
      <c r="G412" s="262" t="s">
        <v>202</v>
      </c>
      <c r="H412" s="263">
        <v>4</v>
      </c>
      <c r="I412" s="264"/>
      <c r="J412" s="265">
        <f>ROUND(I412*H412,2)</f>
        <v>0</v>
      </c>
      <c r="K412" s="261" t="s">
        <v>19</v>
      </c>
      <c r="L412" s="266"/>
      <c r="M412" s="267" t="s">
        <v>19</v>
      </c>
      <c r="N412" s="268" t="s">
        <v>45</v>
      </c>
      <c r="O412" s="84"/>
      <c r="P412" s="228">
        <f>O412*H412</f>
        <v>0</v>
      </c>
      <c r="Q412" s="228">
        <v>0</v>
      </c>
      <c r="R412" s="228">
        <f>Q412*H412</f>
        <v>0</v>
      </c>
      <c r="S412" s="228">
        <v>0</v>
      </c>
      <c r="T412" s="229">
        <f>S412*H412</f>
        <v>0</v>
      </c>
      <c r="U412" s="38"/>
      <c r="V412" s="38"/>
      <c r="W412" s="38"/>
      <c r="X412" s="38"/>
      <c r="Y412" s="38"/>
      <c r="Z412" s="38"/>
      <c r="AA412" s="38"/>
      <c r="AB412" s="38"/>
      <c r="AC412" s="38"/>
      <c r="AD412" s="38"/>
      <c r="AE412" s="38"/>
      <c r="AR412" s="230" t="s">
        <v>241</v>
      </c>
      <c r="AT412" s="230" t="s">
        <v>199</v>
      </c>
      <c r="AU412" s="230" t="s">
        <v>82</v>
      </c>
      <c r="AY412" s="17" t="s">
        <v>158</v>
      </c>
      <c r="BE412" s="231">
        <f>IF(N412="základní",J412,0)</f>
        <v>0</v>
      </c>
      <c r="BF412" s="231">
        <f>IF(N412="snížená",J412,0)</f>
        <v>0</v>
      </c>
      <c r="BG412" s="231">
        <f>IF(N412="zákl. přenesená",J412,0)</f>
        <v>0</v>
      </c>
      <c r="BH412" s="231">
        <f>IF(N412="sníž. přenesená",J412,0)</f>
        <v>0</v>
      </c>
      <c r="BI412" s="231">
        <f>IF(N412="nulová",J412,0)</f>
        <v>0</v>
      </c>
      <c r="BJ412" s="17" t="s">
        <v>82</v>
      </c>
      <c r="BK412" s="231">
        <f>ROUND(I412*H412,2)</f>
        <v>0</v>
      </c>
      <c r="BL412" s="17" t="s">
        <v>236</v>
      </c>
      <c r="BM412" s="230" t="s">
        <v>783</v>
      </c>
    </row>
    <row r="413" spans="1:47" s="2" customFormat="1" ht="12">
      <c r="A413" s="38"/>
      <c r="B413" s="39"/>
      <c r="C413" s="40"/>
      <c r="D413" s="232" t="s">
        <v>165</v>
      </c>
      <c r="E413" s="40"/>
      <c r="F413" s="233" t="s">
        <v>782</v>
      </c>
      <c r="G413" s="40"/>
      <c r="H413" s="40"/>
      <c r="I413" s="136"/>
      <c r="J413" s="40"/>
      <c r="K413" s="40"/>
      <c r="L413" s="44"/>
      <c r="M413" s="234"/>
      <c r="N413" s="235"/>
      <c r="O413" s="84"/>
      <c r="P413" s="84"/>
      <c r="Q413" s="84"/>
      <c r="R413" s="84"/>
      <c r="S413" s="84"/>
      <c r="T413" s="85"/>
      <c r="U413" s="38"/>
      <c r="V413" s="38"/>
      <c r="W413" s="38"/>
      <c r="X413" s="38"/>
      <c r="Y413" s="38"/>
      <c r="Z413" s="38"/>
      <c r="AA413" s="38"/>
      <c r="AB413" s="38"/>
      <c r="AC413" s="38"/>
      <c r="AD413" s="38"/>
      <c r="AE413" s="38"/>
      <c r="AT413" s="17" t="s">
        <v>165</v>
      </c>
      <c r="AU413" s="17" t="s">
        <v>82</v>
      </c>
    </row>
    <row r="414" spans="1:51" s="13" customFormat="1" ht="12">
      <c r="A414" s="13"/>
      <c r="B414" s="236"/>
      <c r="C414" s="237"/>
      <c r="D414" s="232" t="s">
        <v>166</v>
      </c>
      <c r="E414" s="238" t="s">
        <v>19</v>
      </c>
      <c r="F414" s="239" t="s">
        <v>2289</v>
      </c>
      <c r="G414" s="237"/>
      <c r="H414" s="240">
        <v>4</v>
      </c>
      <c r="I414" s="241"/>
      <c r="J414" s="237"/>
      <c r="K414" s="237"/>
      <c r="L414" s="242"/>
      <c r="M414" s="243"/>
      <c r="N414" s="244"/>
      <c r="O414" s="244"/>
      <c r="P414" s="244"/>
      <c r="Q414" s="244"/>
      <c r="R414" s="244"/>
      <c r="S414" s="244"/>
      <c r="T414" s="245"/>
      <c r="U414" s="13"/>
      <c r="V414" s="13"/>
      <c r="W414" s="13"/>
      <c r="X414" s="13"/>
      <c r="Y414" s="13"/>
      <c r="Z414" s="13"/>
      <c r="AA414" s="13"/>
      <c r="AB414" s="13"/>
      <c r="AC414" s="13"/>
      <c r="AD414" s="13"/>
      <c r="AE414" s="13"/>
      <c r="AT414" s="246" t="s">
        <v>166</v>
      </c>
      <c r="AU414" s="246" t="s">
        <v>82</v>
      </c>
      <c r="AV414" s="13" t="s">
        <v>85</v>
      </c>
      <c r="AW414" s="13" t="s">
        <v>34</v>
      </c>
      <c r="AX414" s="13" t="s">
        <v>82</v>
      </c>
      <c r="AY414" s="246" t="s">
        <v>158</v>
      </c>
    </row>
    <row r="415" spans="1:65" s="2" customFormat="1" ht="21.75" customHeight="1">
      <c r="A415" s="38"/>
      <c r="B415" s="39"/>
      <c r="C415" s="219" t="s">
        <v>725</v>
      </c>
      <c r="D415" s="219" t="s">
        <v>159</v>
      </c>
      <c r="E415" s="220" t="s">
        <v>785</v>
      </c>
      <c r="F415" s="221" t="s">
        <v>786</v>
      </c>
      <c r="G415" s="222" t="s">
        <v>202</v>
      </c>
      <c r="H415" s="223">
        <v>4</v>
      </c>
      <c r="I415" s="224"/>
      <c r="J415" s="225">
        <f>ROUND(I415*H415,2)</f>
        <v>0</v>
      </c>
      <c r="K415" s="221" t="s">
        <v>213</v>
      </c>
      <c r="L415" s="44"/>
      <c r="M415" s="226" t="s">
        <v>19</v>
      </c>
      <c r="N415" s="227" t="s">
        <v>45</v>
      </c>
      <c r="O415" s="84"/>
      <c r="P415" s="228">
        <f>O415*H415</f>
        <v>0</v>
      </c>
      <c r="Q415" s="228">
        <v>0</v>
      </c>
      <c r="R415" s="228">
        <f>Q415*H415</f>
        <v>0</v>
      </c>
      <c r="S415" s="228">
        <v>0</v>
      </c>
      <c r="T415" s="229">
        <f>S415*H415</f>
        <v>0</v>
      </c>
      <c r="U415" s="38"/>
      <c r="V415" s="38"/>
      <c r="W415" s="38"/>
      <c r="X415" s="38"/>
      <c r="Y415" s="38"/>
      <c r="Z415" s="38"/>
      <c r="AA415" s="38"/>
      <c r="AB415" s="38"/>
      <c r="AC415" s="38"/>
      <c r="AD415" s="38"/>
      <c r="AE415" s="38"/>
      <c r="AR415" s="230" t="s">
        <v>236</v>
      </c>
      <c r="AT415" s="230" t="s">
        <v>159</v>
      </c>
      <c r="AU415" s="230" t="s">
        <v>82</v>
      </c>
      <c r="AY415" s="17" t="s">
        <v>158</v>
      </c>
      <c r="BE415" s="231">
        <f>IF(N415="základní",J415,0)</f>
        <v>0</v>
      </c>
      <c r="BF415" s="231">
        <f>IF(N415="snížená",J415,0)</f>
        <v>0</v>
      </c>
      <c r="BG415" s="231">
        <f>IF(N415="zákl. přenesená",J415,0)</f>
        <v>0</v>
      </c>
      <c r="BH415" s="231">
        <f>IF(N415="sníž. přenesená",J415,0)</f>
        <v>0</v>
      </c>
      <c r="BI415" s="231">
        <f>IF(N415="nulová",J415,0)</f>
        <v>0</v>
      </c>
      <c r="BJ415" s="17" t="s">
        <v>82</v>
      </c>
      <c r="BK415" s="231">
        <f>ROUND(I415*H415,2)</f>
        <v>0</v>
      </c>
      <c r="BL415" s="17" t="s">
        <v>236</v>
      </c>
      <c r="BM415" s="230" t="s">
        <v>787</v>
      </c>
    </row>
    <row r="416" spans="1:47" s="2" customFormat="1" ht="12">
      <c r="A416" s="38"/>
      <c r="B416" s="39"/>
      <c r="C416" s="40"/>
      <c r="D416" s="232" t="s">
        <v>165</v>
      </c>
      <c r="E416" s="40"/>
      <c r="F416" s="233" t="s">
        <v>786</v>
      </c>
      <c r="G416" s="40"/>
      <c r="H416" s="40"/>
      <c r="I416" s="136"/>
      <c r="J416" s="40"/>
      <c r="K416" s="40"/>
      <c r="L416" s="44"/>
      <c r="M416" s="234"/>
      <c r="N416" s="235"/>
      <c r="O416" s="84"/>
      <c r="P416" s="84"/>
      <c r="Q416" s="84"/>
      <c r="R416" s="84"/>
      <c r="S416" s="84"/>
      <c r="T416" s="85"/>
      <c r="U416" s="38"/>
      <c r="V416" s="38"/>
      <c r="W416" s="38"/>
      <c r="X416" s="38"/>
      <c r="Y416" s="38"/>
      <c r="Z416" s="38"/>
      <c r="AA416" s="38"/>
      <c r="AB416" s="38"/>
      <c r="AC416" s="38"/>
      <c r="AD416" s="38"/>
      <c r="AE416" s="38"/>
      <c r="AT416" s="17" t="s">
        <v>165</v>
      </c>
      <c r="AU416" s="17" t="s">
        <v>82</v>
      </c>
    </row>
    <row r="417" spans="1:65" s="2" customFormat="1" ht="16.5" customHeight="1">
      <c r="A417" s="38"/>
      <c r="B417" s="39"/>
      <c r="C417" s="259" t="s">
        <v>729</v>
      </c>
      <c r="D417" s="259" t="s">
        <v>199</v>
      </c>
      <c r="E417" s="260" t="s">
        <v>789</v>
      </c>
      <c r="F417" s="261" t="s">
        <v>790</v>
      </c>
      <c r="G417" s="262" t="s">
        <v>202</v>
      </c>
      <c r="H417" s="263">
        <v>4</v>
      </c>
      <c r="I417" s="264"/>
      <c r="J417" s="265">
        <f>ROUND(I417*H417,2)</f>
        <v>0</v>
      </c>
      <c r="K417" s="261" t="s">
        <v>19</v>
      </c>
      <c r="L417" s="266"/>
      <c r="M417" s="267" t="s">
        <v>19</v>
      </c>
      <c r="N417" s="268" t="s">
        <v>45</v>
      </c>
      <c r="O417" s="84"/>
      <c r="P417" s="228">
        <f>O417*H417</f>
        <v>0</v>
      </c>
      <c r="Q417" s="228">
        <v>0</v>
      </c>
      <c r="R417" s="228">
        <f>Q417*H417</f>
        <v>0</v>
      </c>
      <c r="S417" s="228">
        <v>0</v>
      </c>
      <c r="T417" s="229">
        <f>S417*H417</f>
        <v>0</v>
      </c>
      <c r="U417" s="38"/>
      <c r="V417" s="38"/>
      <c r="W417" s="38"/>
      <c r="X417" s="38"/>
      <c r="Y417" s="38"/>
      <c r="Z417" s="38"/>
      <c r="AA417" s="38"/>
      <c r="AB417" s="38"/>
      <c r="AC417" s="38"/>
      <c r="AD417" s="38"/>
      <c r="AE417" s="38"/>
      <c r="AR417" s="230" t="s">
        <v>241</v>
      </c>
      <c r="AT417" s="230" t="s">
        <v>199</v>
      </c>
      <c r="AU417" s="230" t="s">
        <v>82</v>
      </c>
      <c r="AY417" s="17" t="s">
        <v>158</v>
      </c>
      <c r="BE417" s="231">
        <f>IF(N417="základní",J417,0)</f>
        <v>0</v>
      </c>
      <c r="BF417" s="231">
        <f>IF(N417="snížená",J417,0)</f>
        <v>0</v>
      </c>
      <c r="BG417" s="231">
        <f>IF(N417="zákl. přenesená",J417,0)</f>
        <v>0</v>
      </c>
      <c r="BH417" s="231">
        <f>IF(N417="sníž. přenesená",J417,0)</f>
        <v>0</v>
      </c>
      <c r="BI417" s="231">
        <f>IF(N417="nulová",J417,0)</f>
        <v>0</v>
      </c>
      <c r="BJ417" s="17" t="s">
        <v>82</v>
      </c>
      <c r="BK417" s="231">
        <f>ROUND(I417*H417,2)</f>
        <v>0</v>
      </c>
      <c r="BL417" s="17" t="s">
        <v>236</v>
      </c>
      <c r="BM417" s="230" t="s">
        <v>791</v>
      </c>
    </row>
    <row r="418" spans="1:47" s="2" customFormat="1" ht="12">
      <c r="A418" s="38"/>
      <c r="B418" s="39"/>
      <c r="C418" s="40"/>
      <c r="D418" s="232" t="s">
        <v>165</v>
      </c>
      <c r="E418" s="40"/>
      <c r="F418" s="233" t="s">
        <v>790</v>
      </c>
      <c r="G418" s="40"/>
      <c r="H418" s="40"/>
      <c r="I418" s="136"/>
      <c r="J418" s="40"/>
      <c r="K418" s="40"/>
      <c r="L418" s="44"/>
      <c r="M418" s="234"/>
      <c r="N418" s="235"/>
      <c r="O418" s="84"/>
      <c r="P418" s="84"/>
      <c r="Q418" s="84"/>
      <c r="R418" s="84"/>
      <c r="S418" s="84"/>
      <c r="T418" s="85"/>
      <c r="U418" s="38"/>
      <c r="V418" s="38"/>
      <c r="W418" s="38"/>
      <c r="X418" s="38"/>
      <c r="Y418" s="38"/>
      <c r="Z418" s="38"/>
      <c r="AA418" s="38"/>
      <c r="AB418" s="38"/>
      <c r="AC418" s="38"/>
      <c r="AD418" s="38"/>
      <c r="AE418" s="38"/>
      <c r="AT418" s="17" t="s">
        <v>165</v>
      </c>
      <c r="AU418" s="17" t="s">
        <v>82</v>
      </c>
    </row>
    <row r="419" spans="1:51" s="13" customFormat="1" ht="12">
      <c r="A419" s="13"/>
      <c r="B419" s="236"/>
      <c r="C419" s="237"/>
      <c r="D419" s="232" t="s">
        <v>166</v>
      </c>
      <c r="E419" s="238" t="s">
        <v>19</v>
      </c>
      <c r="F419" s="239" t="s">
        <v>2289</v>
      </c>
      <c r="G419" s="237"/>
      <c r="H419" s="240">
        <v>4</v>
      </c>
      <c r="I419" s="241"/>
      <c r="J419" s="237"/>
      <c r="K419" s="237"/>
      <c r="L419" s="242"/>
      <c r="M419" s="243"/>
      <c r="N419" s="244"/>
      <c r="O419" s="244"/>
      <c r="P419" s="244"/>
      <c r="Q419" s="244"/>
      <c r="R419" s="244"/>
      <c r="S419" s="244"/>
      <c r="T419" s="245"/>
      <c r="U419" s="13"/>
      <c r="V419" s="13"/>
      <c r="W419" s="13"/>
      <c r="X419" s="13"/>
      <c r="Y419" s="13"/>
      <c r="Z419" s="13"/>
      <c r="AA419" s="13"/>
      <c r="AB419" s="13"/>
      <c r="AC419" s="13"/>
      <c r="AD419" s="13"/>
      <c r="AE419" s="13"/>
      <c r="AT419" s="246" t="s">
        <v>166</v>
      </c>
      <c r="AU419" s="246" t="s">
        <v>82</v>
      </c>
      <c r="AV419" s="13" t="s">
        <v>85</v>
      </c>
      <c r="AW419" s="13" t="s">
        <v>34</v>
      </c>
      <c r="AX419" s="13" t="s">
        <v>82</v>
      </c>
      <c r="AY419" s="246" t="s">
        <v>158</v>
      </c>
    </row>
    <row r="420" spans="1:65" s="2" customFormat="1" ht="21.75" customHeight="1">
      <c r="A420" s="38"/>
      <c r="B420" s="39"/>
      <c r="C420" s="219" t="s">
        <v>733</v>
      </c>
      <c r="D420" s="219" t="s">
        <v>159</v>
      </c>
      <c r="E420" s="220" t="s">
        <v>793</v>
      </c>
      <c r="F420" s="221" t="s">
        <v>794</v>
      </c>
      <c r="G420" s="222" t="s">
        <v>202</v>
      </c>
      <c r="H420" s="223">
        <v>8</v>
      </c>
      <c r="I420" s="224"/>
      <c r="J420" s="225">
        <f>ROUND(I420*H420,2)</f>
        <v>0</v>
      </c>
      <c r="K420" s="221" t="s">
        <v>213</v>
      </c>
      <c r="L420" s="44"/>
      <c r="M420" s="226" t="s">
        <v>19</v>
      </c>
      <c r="N420" s="227" t="s">
        <v>45</v>
      </c>
      <c r="O420" s="84"/>
      <c r="P420" s="228">
        <f>O420*H420</f>
        <v>0</v>
      </c>
      <c r="Q420" s="228">
        <v>0</v>
      </c>
      <c r="R420" s="228">
        <f>Q420*H420</f>
        <v>0</v>
      </c>
      <c r="S420" s="228">
        <v>0</v>
      </c>
      <c r="T420" s="229">
        <f>S420*H420</f>
        <v>0</v>
      </c>
      <c r="U420" s="38"/>
      <c r="V420" s="38"/>
      <c r="W420" s="38"/>
      <c r="X420" s="38"/>
      <c r="Y420" s="38"/>
      <c r="Z420" s="38"/>
      <c r="AA420" s="38"/>
      <c r="AB420" s="38"/>
      <c r="AC420" s="38"/>
      <c r="AD420" s="38"/>
      <c r="AE420" s="38"/>
      <c r="AR420" s="230" t="s">
        <v>236</v>
      </c>
      <c r="AT420" s="230" t="s">
        <v>159</v>
      </c>
      <c r="AU420" s="230" t="s">
        <v>82</v>
      </c>
      <c r="AY420" s="17" t="s">
        <v>158</v>
      </c>
      <c r="BE420" s="231">
        <f>IF(N420="základní",J420,0)</f>
        <v>0</v>
      </c>
      <c r="BF420" s="231">
        <f>IF(N420="snížená",J420,0)</f>
        <v>0</v>
      </c>
      <c r="BG420" s="231">
        <f>IF(N420="zákl. přenesená",J420,0)</f>
        <v>0</v>
      </c>
      <c r="BH420" s="231">
        <f>IF(N420="sníž. přenesená",J420,0)</f>
        <v>0</v>
      </c>
      <c r="BI420" s="231">
        <f>IF(N420="nulová",J420,0)</f>
        <v>0</v>
      </c>
      <c r="BJ420" s="17" t="s">
        <v>82</v>
      </c>
      <c r="BK420" s="231">
        <f>ROUND(I420*H420,2)</f>
        <v>0</v>
      </c>
      <c r="BL420" s="17" t="s">
        <v>236</v>
      </c>
      <c r="BM420" s="230" t="s">
        <v>795</v>
      </c>
    </row>
    <row r="421" spans="1:47" s="2" customFormat="1" ht="12">
      <c r="A421" s="38"/>
      <c r="B421" s="39"/>
      <c r="C421" s="40"/>
      <c r="D421" s="232" t="s">
        <v>165</v>
      </c>
      <c r="E421" s="40"/>
      <c r="F421" s="233" t="s">
        <v>794</v>
      </c>
      <c r="G421" s="40"/>
      <c r="H421" s="40"/>
      <c r="I421" s="136"/>
      <c r="J421" s="40"/>
      <c r="K421" s="40"/>
      <c r="L421" s="44"/>
      <c r="M421" s="234"/>
      <c r="N421" s="235"/>
      <c r="O421" s="84"/>
      <c r="P421" s="84"/>
      <c r="Q421" s="84"/>
      <c r="R421" s="84"/>
      <c r="S421" s="84"/>
      <c r="T421" s="85"/>
      <c r="U421" s="38"/>
      <c r="V421" s="38"/>
      <c r="W421" s="38"/>
      <c r="X421" s="38"/>
      <c r="Y421" s="38"/>
      <c r="Z421" s="38"/>
      <c r="AA421" s="38"/>
      <c r="AB421" s="38"/>
      <c r="AC421" s="38"/>
      <c r="AD421" s="38"/>
      <c r="AE421" s="38"/>
      <c r="AT421" s="17" t="s">
        <v>165</v>
      </c>
      <c r="AU421" s="17" t="s">
        <v>82</v>
      </c>
    </row>
    <row r="422" spans="1:65" s="2" customFormat="1" ht="21.75" customHeight="1">
      <c r="A422" s="38"/>
      <c r="B422" s="39"/>
      <c r="C422" s="259" t="s">
        <v>737</v>
      </c>
      <c r="D422" s="259" t="s">
        <v>199</v>
      </c>
      <c r="E422" s="260" t="s">
        <v>797</v>
      </c>
      <c r="F422" s="261" t="s">
        <v>798</v>
      </c>
      <c r="G422" s="262" t="s">
        <v>202</v>
      </c>
      <c r="H422" s="263">
        <v>8</v>
      </c>
      <c r="I422" s="264"/>
      <c r="J422" s="265">
        <f>ROUND(I422*H422,2)</f>
        <v>0</v>
      </c>
      <c r="K422" s="261" t="s">
        <v>19</v>
      </c>
      <c r="L422" s="266"/>
      <c r="M422" s="267" t="s">
        <v>19</v>
      </c>
      <c r="N422" s="268" t="s">
        <v>45</v>
      </c>
      <c r="O422" s="84"/>
      <c r="P422" s="228">
        <f>O422*H422</f>
        <v>0</v>
      </c>
      <c r="Q422" s="228">
        <v>0</v>
      </c>
      <c r="R422" s="228">
        <f>Q422*H422</f>
        <v>0</v>
      </c>
      <c r="S422" s="228">
        <v>0</v>
      </c>
      <c r="T422" s="229">
        <f>S422*H422</f>
        <v>0</v>
      </c>
      <c r="U422" s="38"/>
      <c r="V422" s="38"/>
      <c r="W422" s="38"/>
      <c r="X422" s="38"/>
      <c r="Y422" s="38"/>
      <c r="Z422" s="38"/>
      <c r="AA422" s="38"/>
      <c r="AB422" s="38"/>
      <c r="AC422" s="38"/>
      <c r="AD422" s="38"/>
      <c r="AE422" s="38"/>
      <c r="AR422" s="230" t="s">
        <v>241</v>
      </c>
      <c r="AT422" s="230" t="s">
        <v>199</v>
      </c>
      <c r="AU422" s="230" t="s">
        <v>82</v>
      </c>
      <c r="AY422" s="17" t="s">
        <v>158</v>
      </c>
      <c r="BE422" s="231">
        <f>IF(N422="základní",J422,0)</f>
        <v>0</v>
      </c>
      <c r="BF422" s="231">
        <f>IF(N422="snížená",J422,0)</f>
        <v>0</v>
      </c>
      <c r="BG422" s="231">
        <f>IF(N422="zákl. přenesená",J422,0)</f>
        <v>0</v>
      </c>
      <c r="BH422" s="231">
        <f>IF(N422="sníž. přenesená",J422,0)</f>
        <v>0</v>
      </c>
      <c r="BI422" s="231">
        <f>IF(N422="nulová",J422,0)</f>
        <v>0</v>
      </c>
      <c r="BJ422" s="17" t="s">
        <v>82</v>
      </c>
      <c r="BK422" s="231">
        <f>ROUND(I422*H422,2)</f>
        <v>0</v>
      </c>
      <c r="BL422" s="17" t="s">
        <v>236</v>
      </c>
      <c r="BM422" s="230" t="s">
        <v>799</v>
      </c>
    </row>
    <row r="423" spans="1:47" s="2" customFormat="1" ht="12">
      <c r="A423" s="38"/>
      <c r="B423" s="39"/>
      <c r="C423" s="40"/>
      <c r="D423" s="232" t="s">
        <v>165</v>
      </c>
      <c r="E423" s="40"/>
      <c r="F423" s="233" t="s">
        <v>798</v>
      </c>
      <c r="G423" s="40"/>
      <c r="H423" s="40"/>
      <c r="I423" s="136"/>
      <c r="J423" s="40"/>
      <c r="K423" s="40"/>
      <c r="L423" s="44"/>
      <c r="M423" s="234"/>
      <c r="N423" s="235"/>
      <c r="O423" s="84"/>
      <c r="P423" s="84"/>
      <c r="Q423" s="84"/>
      <c r="R423" s="84"/>
      <c r="S423" s="84"/>
      <c r="T423" s="85"/>
      <c r="U423" s="38"/>
      <c r="V423" s="38"/>
      <c r="W423" s="38"/>
      <c r="X423" s="38"/>
      <c r="Y423" s="38"/>
      <c r="Z423" s="38"/>
      <c r="AA423" s="38"/>
      <c r="AB423" s="38"/>
      <c r="AC423" s="38"/>
      <c r="AD423" s="38"/>
      <c r="AE423" s="38"/>
      <c r="AT423" s="17" t="s">
        <v>165</v>
      </c>
      <c r="AU423" s="17" t="s">
        <v>82</v>
      </c>
    </row>
    <row r="424" spans="1:51" s="13" customFormat="1" ht="12">
      <c r="A424" s="13"/>
      <c r="B424" s="236"/>
      <c r="C424" s="237"/>
      <c r="D424" s="232" t="s">
        <v>166</v>
      </c>
      <c r="E424" s="238" t="s">
        <v>19</v>
      </c>
      <c r="F424" s="239" t="s">
        <v>2294</v>
      </c>
      <c r="G424" s="237"/>
      <c r="H424" s="240">
        <v>8</v>
      </c>
      <c r="I424" s="241"/>
      <c r="J424" s="237"/>
      <c r="K424" s="237"/>
      <c r="L424" s="242"/>
      <c r="M424" s="243"/>
      <c r="N424" s="244"/>
      <c r="O424" s="244"/>
      <c r="P424" s="244"/>
      <c r="Q424" s="244"/>
      <c r="R424" s="244"/>
      <c r="S424" s="244"/>
      <c r="T424" s="245"/>
      <c r="U424" s="13"/>
      <c r="V424" s="13"/>
      <c r="W424" s="13"/>
      <c r="X424" s="13"/>
      <c r="Y424" s="13"/>
      <c r="Z424" s="13"/>
      <c r="AA424" s="13"/>
      <c r="AB424" s="13"/>
      <c r="AC424" s="13"/>
      <c r="AD424" s="13"/>
      <c r="AE424" s="13"/>
      <c r="AT424" s="246" t="s">
        <v>166</v>
      </c>
      <c r="AU424" s="246" t="s">
        <v>82</v>
      </c>
      <c r="AV424" s="13" t="s">
        <v>85</v>
      </c>
      <c r="AW424" s="13" t="s">
        <v>34</v>
      </c>
      <c r="AX424" s="13" t="s">
        <v>82</v>
      </c>
      <c r="AY424" s="246" t="s">
        <v>158</v>
      </c>
    </row>
    <row r="425" spans="1:65" s="2" customFormat="1" ht="16.5" customHeight="1">
      <c r="A425" s="38"/>
      <c r="B425" s="39"/>
      <c r="C425" s="259" t="s">
        <v>741</v>
      </c>
      <c r="D425" s="259" t="s">
        <v>199</v>
      </c>
      <c r="E425" s="260" t="s">
        <v>802</v>
      </c>
      <c r="F425" s="261" t="s">
        <v>803</v>
      </c>
      <c r="G425" s="262" t="s">
        <v>202</v>
      </c>
      <c r="H425" s="263">
        <v>8</v>
      </c>
      <c r="I425" s="264"/>
      <c r="J425" s="265">
        <f>ROUND(I425*H425,2)</f>
        <v>0</v>
      </c>
      <c r="K425" s="261" t="s">
        <v>19</v>
      </c>
      <c r="L425" s="266"/>
      <c r="M425" s="267" t="s">
        <v>19</v>
      </c>
      <c r="N425" s="268" t="s">
        <v>45</v>
      </c>
      <c r="O425" s="84"/>
      <c r="P425" s="228">
        <f>O425*H425</f>
        <v>0</v>
      </c>
      <c r="Q425" s="228">
        <v>0</v>
      </c>
      <c r="R425" s="228">
        <f>Q425*H425</f>
        <v>0</v>
      </c>
      <c r="S425" s="228">
        <v>0</v>
      </c>
      <c r="T425" s="229">
        <f>S425*H425</f>
        <v>0</v>
      </c>
      <c r="U425" s="38"/>
      <c r="V425" s="38"/>
      <c r="W425" s="38"/>
      <c r="X425" s="38"/>
      <c r="Y425" s="38"/>
      <c r="Z425" s="38"/>
      <c r="AA425" s="38"/>
      <c r="AB425" s="38"/>
      <c r="AC425" s="38"/>
      <c r="AD425" s="38"/>
      <c r="AE425" s="38"/>
      <c r="AR425" s="230" t="s">
        <v>241</v>
      </c>
      <c r="AT425" s="230" t="s">
        <v>199</v>
      </c>
      <c r="AU425" s="230" t="s">
        <v>82</v>
      </c>
      <c r="AY425" s="17" t="s">
        <v>158</v>
      </c>
      <c r="BE425" s="231">
        <f>IF(N425="základní",J425,0)</f>
        <v>0</v>
      </c>
      <c r="BF425" s="231">
        <f>IF(N425="snížená",J425,0)</f>
        <v>0</v>
      </c>
      <c r="BG425" s="231">
        <f>IF(N425="zákl. přenesená",J425,0)</f>
        <v>0</v>
      </c>
      <c r="BH425" s="231">
        <f>IF(N425="sníž. přenesená",J425,0)</f>
        <v>0</v>
      </c>
      <c r="BI425" s="231">
        <f>IF(N425="nulová",J425,0)</f>
        <v>0</v>
      </c>
      <c r="BJ425" s="17" t="s">
        <v>82</v>
      </c>
      <c r="BK425" s="231">
        <f>ROUND(I425*H425,2)</f>
        <v>0</v>
      </c>
      <c r="BL425" s="17" t="s">
        <v>236</v>
      </c>
      <c r="BM425" s="230" t="s">
        <v>804</v>
      </c>
    </row>
    <row r="426" spans="1:47" s="2" customFormat="1" ht="12">
      <c r="A426" s="38"/>
      <c r="B426" s="39"/>
      <c r="C426" s="40"/>
      <c r="D426" s="232" t="s">
        <v>165</v>
      </c>
      <c r="E426" s="40"/>
      <c r="F426" s="233" t="s">
        <v>803</v>
      </c>
      <c r="G426" s="40"/>
      <c r="H426" s="40"/>
      <c r="I426" s="136"/>
      <c r="J426" s="40"/>
      <c r="K426" s="40"/>
      <c r="L426" s="44"/>
      <c r="M426" s="234"/>
      <c r="N426" s="235"/>
      <c r="O426" s="84"/>
      <c r="P426" s="84"/>
      <c r="Q426" s="84"/>
      <c r="R426" s="84"/>
      <c r="S426" s="84"/>
      <c r="T426" s="85"/>
      <c r="U426" s="38"/>
      <c r="V426" s="38"/>
      <c r="W426" s="38"/>
      <c r="X426" s="38"/>
      <c r="Y426" s="38"/>
      <c r="Z426" s="38"/>
      <c r="AA426" s="38"/>
      <c r="AB426" s="38"/>
      <c r="AC426" s="38"/>
      <c r="AD426" s="38"/>
      <c r="AE426" s="38"/>
      <c r="AT426" s="17" t="s">
        <v>165</v>
      </c>
      <c r="AU426" s="17" t="s">
        <v>82</v>
      </c>
    </row>
    <row r="427" spans="1:51" s="13" customFormat="1" ht="12">
      <c r="A427" s="13"/>
      <c r="B427" s="236"/>
      <c r="C427" s="237"/>
      <c r="D427" s="232" t="s">
        <v>166</v>
      </c>
      <c r="E427" s="238" t="s">
        <v>19</v>
      </c>
      <c r="F427" s="239" t="s">
        <v>2294</v>
      </c>
      <c r="G427" s="237"/>
      <c r="H427" s="240">
        <v>8</v>
      </c>
      <c r="I427" s="241"/>
      <c r="J427" s="237"/>
      <c r="K427" s="237"/>
      <c r="L427" s="242"/>
      <c r="M427" s="243"/>
      <c r="N427" s="244"/>
      <c r="O427" s="244"/>
      <c r="P427" s="244"/>
      <c r="Q427" s="244"/>
      <c r="R427" s="244"/>
      <c r="S427" s="244"/>
      <c r="T427" s="245"/>
      <c r="U427" s="13"/>
      <c r="V427" s="13"/>
      <c r="W427" s="13"/>
      <c r="X427" s="13"/>
      <c r="Y427" s="13"/>
      <c r="Z427" s="13"/>
      <c r="AA427" s="13"/>
      <c r="AB427" s="13"/>
      <c r="AC427" s="13"/>
      <c r="AD427" s="13"/>
      <c r="AE427" s="13"/>
      <c r="AT427" s="246" t="s">
        <v>166</v>
      </c>
      <c r="AU427" s="246" t="s">
        <v>82</v>
      </c>
      <c r="AV427" s="13" t="s">
        <v>85</v>
      </c>
      <c r="AW427" s="13" t="s">
        <v>34</v>
      </c>
      <c r="AX427" s="13" t="s">
        <v>82</v>
      </c>
      <c r="AY427" s="246" t="s">
        <v>158</v>
      </c>
    </row>
    <row r="428" spans="1:65" s="2" customFormat="1" ht="16.5" customHeight="1">
      <c r="A428" s="38"/>
      <c r="B428" s="39"/>
      <c r="C428" s="259" t="s">
        <v>746</v>
      </c>
      <c r="D428" s="259" t="s">
        <v>199</v>
      </c>
      <c r="E428" s="260" t="s">
        <v>806</v>
      </c>
      <c r="F428" s="261" t="s">
        <v>807</v>
      </c>
      <c r="G428" s="262" t="s">
        <v>202</v>
      </c>
      <c r="H428" s="263">
        <v>8</v>
      </c>
      <c r="I428" s="264"/>
      <c r="J428" s="265">
        <f>ROUND(I428*H428,2)</f>
        <v>0</v>
      </c>
      <c r="K428" s="261" t="s">
        <v>19</v>
      </c>
      <c r="L428" s="266"/>
      <c r="M428" s="267" t="s">
        <v>19</v>
      </c>
      <c r="N428" s="268" t="s">
        <v>45</v>
      </c>
      <c r="O428" s="84"/>
      <c r="P428" s="228">
        <f>O428*H428</f>
        <v>0</v>
      </c>
      <c r="Q428" s="228">
        <v>0</v>
      </c>
      <c r="R428" s="228">
        <f>Q428*H428</f>
        <v>0</v>
      </c>
      <c r="S428" s="228">
        <v>0</v>
      </c>
      <c r="T428" s="229">
        <f>S428*H428</f>
        <v>0</v>
      </c>
      <c r="U428" s="38"/>
      <c r="V428" s="38"/>
      <c r="W428" s="38"/>
      <c r="X428" s="38"/>
      <c r="Y428" s="38"/>
      <c r="Z428" s="38"/>
      <c r="AA428" s="38"/>
      <c r="AB428" s="38"/>
      <c r="AC428" s="38"/>
      <c r="AD428" s="38"/>
      <c r="AE428" s="38"/>
      <c r="AR428" s="230" t="s">
        <v>241</v>
      </c>
      <c r="AT428" s="230" t="s">
        <v>199</v>
      </c>
      <c r="AU428" s="230" t="s">
        <v>82</v>
      </c>
      <c r="AY428" s="17" t="s">
        <v>158</v>
      </c>
      <c r="BE428" s="231">
        <f>IF(N428="základní",J428,0)</f>
        <v>0</v>
      </c>
      <c r="BF428" s="231">
        <f>IF(N428="snížená",J428,0)</f>
        <v>0</v>
      </c>
      <c r="BG428" s="231">
        <f>IF(N428="zákl. přenesená",J428,0)</f>
        <v>0</v>
      </c>
      <c r="BH428" s="231">
        <f>IF(N428="sníž. přenesená",J428,0)</f>
        <v>0</v>
      </c>
      <c r="BI428" s="231">
        <f>IF(N428="nulová",J428,0)</f>
        <v>0</v>
      </c>
      <c r="BJ428" s="17" t="s">
        <v>82</v>
      </c>
      <c r="BK428" s="231">
        <f>ROUND(I428*H428,2)</f>
        <v>0</v>
      </c>
      <c r="BL428" s="17" t="s">
        <v>236</v>
      </c>
      <c r="BM428" s="230" t="s">
        <v>808</v>
      </c>
    </row>
    <row r="429" spans="1:47" s="2" customFormat="1" ht="12">
      <c r="A429" s="38"/>
      <c r="B429" s="39"/>
      <c r="C429" s="40"/>
      <c r="D429" s="232" t="s">
        <v>165</v>
      </c>
      <c r="E429" s="40"/>
      <c r="F429" s="233" t="s">
        <v>807</v>
      </c>
      <c r="G429" s="40"/>
      <c r="H429" s="40"/>
      <c r="I429" s="136"/>
      <c r="J429" s="40"/>
      <c r="K429" s="40"/>
      <c r="L429" s="44"/>
      <c r="M429" s="234"/>
      <c r="N429" s="235"/>
      <c r="O429" s="84"/>
      <c r="P429" s="84"/>
      <c r="Q429" s="84"/>
      <c r="R429" s="84"/>
      <c r="S429" s="84"/>
      <c r="T429" s="85"/>
      <c r="U429" s="38"/>
      <c r="V429" s="38"/>
      <c r="W429" s="38"/>
      <c r="X429" s="38"/>
      <c r="Y429" s="38"/>
      <c r="Z429" s="38"/>
      <c r="AA429" s="38"/>
      <c r="AB429" s="38"/>
      <c r="AC429" s="38"/>
      <c r="AD429" s="38"/>
      <c r="AE429" s="38"/>
      <c r="AT429" s="17" t="s">
        <v>165</v>
      </c>
      <c r="AU429" s="17" t="s">
        <v>82</v>
      </c>
    </row>
    <row r="430" spans="1:51" s="13" customFormat="1" ht="12">
      <c r="A430" s="13"/>
      <c r="B430" s="236"/>
      <c r="C430" s="237"/>
      <c r="D430" s="232" t="s">
        <v>166</v>
      </c>
      <c r="E430" s="238" t="s">
        <v>19</v>
      </c>
      <c r="F430" s="239" t="s">
        <v>2294</v>
      </c>
      <c r="G430" s="237"/>
      <c r="H430" s="240">
        <v>8</v>
      </c>
      <c r="I430" s="241"/>
      <c r="J430" s="237"/>
      <c r="K430" s="237"/>
      <c r="L430" s="242"/>
      <c r="M430" s="243"/>
      <c r="N430" s="244"/>
      <c r="O430" s="244"/>
      <c r="P430" s="244"/>
      <c r="Q430" s="244"/>
      <c r="R430" s="244"/>
      <c r="S430" s="244"/>
      <c r="T430" s="245"/>
      <c r="U430" s="13"/>
      <c r="V430" s="13"/>
      <c r="W430" s="13"/>
      <c r="X430" s="13"/>
      <c r="Y430" s="13"/>
      <c r="Z430" s="13"/>
      <c r="AA430" s="13"/>
      <c r="AB430" s="13"/>
      <c r="AC430" s="13"/>
      <c r="AD430" s="13"/>
      <c r="AE430" s="13"/>
      <c r="AT430" s="246" t="s">
        <v>166</v>
      </c>
      <c r="AU430" s="246" t="s">
        <v>82</v>
      </c>
      <c r="AV430" s="13" t="s">
        <v>85</v>
      </c>
      <c r="AW430" s="13" t="s">
        <v>34</v>
      </c>
      <c r="AX430" s="13" t="s">
        <v>82</v>
      </c>
      <c r="AY430" s="246" t="s">
        <v>158</v>
      </c>
    </row>
    <row r="431" spans="1:65" s="2" customFormat="1" ht="21.75" customHeight="1">
      <c r="A431" s="38"/>
      <c r="B431" s="39"/>
      <c r="C431" s="219" t="s">
        <v>750</v>
      </c>
      <c r="D431" s="219" t="s">
        <v>159</v>
      </c>
      <c r="E431" s="220" t="s">
        <v>811</v>
      </c>
      <c r="F431" s="221" t="s">
        <v>812</v>
      </c>
      <c r="G431" s="222" t="s">
        <v>202</v>
      </c>
      <c r="H431" s="223">
        <v>8</v>
      </c>
      <c r="I431" s="224"/>
      <c r="J431" s="225">
        <f>ROUND(I431*H431,2)</f>
        <v>0</v>
      </c>
      <c r="K431" s="221" t="s">
        <v>213</v>
      </c>
      <c r="L431" s="44"/>
      <c r="M431" s="226" t="s">
        <v>19</v>
      </c>
      <c r="N431" s="227" t="s">
        <v>45</v>
      </c>
      <c r="O431" s="84"/>
      <c r="P431" s="228">
        <f>O431*H431</f>
        <v>0</v>
      </c>
      <c r="Q431" s="228">
        <v>0</v>
      </c>
      <c r="R431" s="228">
        <f>Q431*H431</f>
        <v>0</v>
      </c>
      <c r="S431" s="228">
        <v>0</v>
      </c>
      <c r="T431" s="229">
        <f>S431*H431</f>
        <v>0</v>
      </c>
      <c r="U431" s="38"/>
      <c r="V431" s="38"/>
      <c r="W431" s="38"/>
      <c r="X431" s="38"/>
      <c r="Y431" s="38"/>
      <c r="Z431" s="38"/>
      <c r="AA431" s="38"/>
      <c r="AB431" s="38"/>
      <c r="AC431" s="38"/>
      <c r="AD431" s="38"/>
      <c r="AE431" s="38"/>
      <c r="AR431" s="230" t="s">
        <v>236</v>
      </c>
      <c r="AT431" s="230" t="s">
        <v>159</v>
      </c>
      <c r="AU431" s="230" t="s">
        <v>82</v>
      </c>
      <c r="AY431" s="17" t="s">
        <v>158</v>
      </c>
      <c r="BE431" s="231">
        <f>IF(N431="základní",J431,0)</f>
        <v>0</v>
      </c>
      <c r="BF431" s="231">
        <f>IF(N431="snížená",J431,0)</f>
        <v>0</v>
      </c>
      <c r="BG431" s="231">
        <f>IF(N431="zákl. přenesená",J431,0)</f>
        <v>0</v>
      </c>
      <c r="BH431" s="231">
        <f>IF(N431="sníž. přenesená",J431,0)</f>
        <v>0</v>
      </c>
      <c r="BI431" s="231">
        <f>IF(N431="nulová",J431,0)</f>
        <v>0</v>
      </c>
      <c r="BJ431" s="17" t="s">
        <v>82</v>
      </c>
      <c r="BK431" s="231">
        <f>ROUND(I431*H431,2)</f>
        <v>0</v>
      </c>
      <c r="BL431" s="17" t="s">
        <v>236</v>
      </c>
      <c r="BM431" s="230" t="s">
        <v>813</v>
      </c>
    </row>
    <row r="432" spans="1:47" s="2" customFormat="1" ht="12">
      <c r="A432" s="38"/>
      <c r="B432" s="39"/>
      <c r="C432" s="40"/>
      <c r="D432" s="232" t="s">
        <v>165</v>
      </c>
      <c r="E432" s="40"/>
      <c r="F432" s="233" t="s">
        <v>812</v>
      </c>
      <c r="G432" s="40"/>
      <c r="H432" s="40"/>
      <c r="I432" s="136"/>
      <c r="J432" s="40"/>
      <c r="K432" s="40"/>
      <c r="L432" s="44"/>
      <c r="M432" s="234"/>
      <c r="N432" s="235"/>
      <c r="O432" s="84"/>
      <c r="P432" s="84"/>
      <c r="Q432" s="84"/>
      <c r="R432" s="84"/>
      <c r="S432" s="84"/>
      <c r="T432" s="85"/>
      <c r="U432" s="38"/>
      <c r="V432" s="38"/>
      <c r="W432" s="38"/>
      <c r="X432" s="38"/>
      <c r="Y432" s="38"/>
      <c r="Z432" s="38"/>
      <c r="AA432" s="38"/>
      <c r="AB432" s="38"/>
      <c r="AC432" s="38"/>
      <c r="AD432" s="38"/>
      <c r="AE432" s="38"/>
      <c r="AT432" s="17" t="s">
        <v>165</v>
      </c>
      <c r="AU432" s="17" t="s">
        <v>82</v>
      </c>
    </row>
    <row r="433" spans="1:65" s="2" customFormat="1" ht="16.5" customHeight="1">
      <c r="A433" s="38"/>
      <c r="B433" s="39"/>
      <c r="C433" s="259" t="s">
        <v>755</v>
      </c>
      <c r="D433" s="259" t="s">
        <v>199</v>
      </c>
      <c r="E433" s="260" t="s">
        <v>815</v>
      </c>
      <c r="F433" s="261" t="s">
        <v>816</v>
      </c>
      <c r="G433" s="262" t="s">
        <v>202</v>
      </c>
      <c r="H433" s="263">
        <v>8</v>
      </c>
      <c r="I433" s="264"/>
      <c r="J433" s="265">
        <f>ROUND(I433*H433,2)</f>
        <v>0</v>
      </c>
      <c r="K433" s="261" t="s">
        <v>19</v>
      </c>
      <c r="L433" s="266"/>
      <c r="M433" s="267" t="s">
        <v>19</v>
      </c>
      <c r="N433" s="268" t="s">
        <v>45</v>
      </c>
      <c r="O433" s="84"/>
      <c r="P433" s="228">
        <f>O433*H433</f>
        <v>0</v>
      </c>
      <c r="Q433" s="228">
        <v>0</v>
      </c>
      <c r="R433" s="228">
        <f>Q433*H433</f>
        <v>0</v>
      </c>
      <c r="S433" s="228">
        <v>0</v>
      </c>
      <c r="T433" s="229">
        <f>S433*H433</f>
        <v>0</v>
      </c>
      <c r="U433" s="38"/>
      <c r="V433" s="38"/>
      <c r="W433" s="38"/>
      <c r="X433" s="38"/>
      <c r="Y433" s="38"/>
      <c r="Z433" s="38"/>
      <c r="AA433" s="38"/>
      <c r="AB433" s="38"/>
      <c r="AC433" s="38"/>
      <c r="AD433" s="38"/>
      <c r="AE433" s="38"/>
      <c r="AR433" s="230" t="s">
        <v>241</v>
      </c>
      <c r="AT433" s="230" t="s">
        <v>199</v>
      </c>
      <c r="AU433" s="230" t="s">
        <v>82</v>
      </c>
      <c r="AY433" s="17" t="s">
        <v>158</v>
      </c>
      <c r="BE433" s="231">
        <f>IF(N433="základní",J433,0)</f>
        <v>0</v>
      </c>
      <c r="BF433" s="231">
        <f>IF(N433="snížená",J433,0)</f>
        <v>0</v>
      </c>
      <c r="BG433" s="231">
        <f>IF(N433="zákl. přenesená",J433,0)</f>
        <v>0</v>
      </c>
      <c r="BH433" s="231">
        <f>IF(N433="sníž. přenesená",J433,0)</f>
        <v>0</v>
      </c>
      <c r="BI433" s="231">
        <f>IF(N433="nulová",J433,0)</f>
        <v>0</v>
      </c>
      <c r="BJ433" s="17" t="s">
        <v>82</v>
      </c>
      <c r="BK433" s="231">
        <f>ROUND(I433*H433,2)</f>
        <v>0</v>
      </c>
      <c r="BL433" s="17" t="s">
        <v>236</v>
      </c>
      <c r="BM433" s="230" t="s">
        <v>817</v>
      </c>
    </row>
    <row r="434" spans="1:47" s="2" customFormat="1" ht="12">
      <c r="A434" s="38"/>
      <c r="B434" s="39"/>
      <c r="C434" s="40"/>
      <c r="D434" s="232" t="s">
        <v>165</v>
      </c>
      <c r="E434" s="40"/>
      <c r="F434" s="233" t="s">
        <v>816</v>
      </c>
      <c r="G434" s="40"/>
      <c r="H434" s="40"/>
      <c r="I434" s="136"/>
      <c r="J434" s="40"/>
      <c r="K434" s="40"/>
      <c r="L434" s="44"/>
      <c r="M434" s="234"/>
      <c r="N434" s="235"/>
      <c r="O434" s="84"/>
      <c r="P434" s="84"/>
      <c r="Q434" s="84"/>
      <c r="R434" s="84"/>
      <c r="S434" s="84"/>
      <c r="T434" s="85"/>
      <c r="U434" s="38"/>
      <c r="V434" s="38"/>
      <c r="W434" s="38"/>
      <c r="X434" s="38"/>
      <c r="Y434" s="38"/>
      <c r="Z434" s="38"/>
      <c r="AA434" s="38"/>
      <c r="AB434" s="38"/>
      <c r="AC434" s="38"/>
      <c r="AD434" s="38"/>
      <c r="AE434" s="38"/>
      <c r="AT434" s="17" t="s">
        <v>165</v>
      </c>
      <c r="AU434" s="17" t="s">
        <v>82</v>
      </c>
    </row>
    <row r="435" spans="1:51" s="13" customFormat="1" ht="12">
      <c r="A435" s="13"/>
      <c r="B435" s="236"/>
      <c r="C435" s="237"/>
      <c r="D435" s="232" t="s">
        <v>166</v>
      </c>
      <c r="E435" s="238" t="s">
        <v>19</v>
      </c>
      <c r="F435" s="239" t="s">
        <v>2294</v>
      </c>
      <c r="G435" s="237"/>
      <c r="H435" s="240">
        <v>8</v>
      </c>
      <c r="I435" s="241"/>
      <c r="J435" s="237"/>
      <c r="K435" s="237"/>
      <c r="L435" s="242"/>
      <c r="M435" s="243"/>
      <c r="N435" s="244"/>
      <c r="O435" s="244"/>
      <c r="P435" s="244"/>
      <c r="Q435" s="244"/>
      <c r="R435" s="244"/>
      <c r="S435" s="244"/>
      <c r="T435" s="245"/>
      <c r="U435" s="13"/>
      <c r="V435" s="13"/>
      <c r="W435" s="13"/>
      <c r="X435" s="13"/>
      <c r="Y435" s="13"/>
      <c r="Z435" s="13"/>
      <c r="AA435" s="13"/>
      <c r="AB435" s="13"/>
      <c r="AC435" s="13"/>
      <c r="AD435" s="13"/>
      <c r="AE435" s="13"/>
      <c r="AT435" s="246" t="s">
        <v>166</v>
      </c>
      <c r="AU435" s="246" t="s">
        <v>82</v>
      </c>
      <c r="AV435" s="13" t="s">
        <v>85</v>
      </c>
      <c r="AW435" s="13" t="s">
        <v>34</v>
      </c>
      <c r="AX435" s="13" t="s">
        <v>82</v>
      </c>
      <c r="AY435" s="246" t="s">
        <v>158</v>
      </c>
    </row>
    <row r="436" spans="1:65" s="2" customFormat="1" ht="21.75" customHeight="1">
      <c r="A436" s="38"/>
      <c r="B436" s="39"/>
      <c r="C436" s="259" t="s">
        <v>760</v>
      </c>
      <c r="D436" s="259" t="s">
        <v>199</v>
      </c>
      <c r="E436" s="260" t="s">
        <v>818</v>
      </c>
      <c r="F436" s="261" t="s">
        <v>819</v>
      </c>
      <c r="G436" s="262" t="s">
        <v>202</v>
      </c>
      <c r="H436" s="263">
        <v>2</v>
      </c>
      <c r="I436" s="264"/>
      <c r="J436" s="265">
        <f>ROUND(I436*H436,2)</f>
        <v>0</v>
      </c>
      <c r="K436" s="261" t="s">
        <v>19</v>
      </c>
      <c r="L436" s="266"/>
      <c r="M436" s="267" t="s">
        <v>19</v>
      </c>
      <c r="N436" s="268" t="s">
        <v>45</v>
      </c>
      <c r="O436" s="84"/>
      <c r="P436" s="228">
        <f>O436*H436</f>
        <v>0</v>
      </c>
      <c r="Q436" s="228">
        <v>0</v>
      </c>
      <c r="R436" s="228">
        <f>Q436*H436</f>
        <v>0</v>
      </c>
      <c r="S436" s="228">
        <v>0</v>
      </c>
      <c r="T436" s="229">
        <f>S436*H436</f>
        <v>0</v>
      </c>
      <c r="U436" s="38"/>
      <c r="V436" s="38"/>
      <c r="W436" s="38"/>
      <c r="X436" s="38"/>
      <c r="Y436" s="38"/>
      <c r="Z436" s="38"/>
      <c r="AA436" s="38"/>
      <c r="AB436" s="38"/>
      <c r="AC436" s="38"/>
      <c r="AD436" s="38"/>
      <c r="AE436" s="38"/>
      <c r="AR436" s="230" t="s">
        <v>241</v>
      </c>
      <c r="AT436" s="230" t="s">
        <v>199</v>
      </c>
      <c r="AU436" s="230" t="s">
        <v>82</v>
      </c>
      <c r="AY436" s="17" t="s">
        <v>158</v>
      </c>
      <c r="BE436" s="231">
        <f>IF(N436="základní",J436,0)</f>
        <v>0</v>
      </c>
      <c r="BF436" s="231">
        <f>IF(N436="snížená",J436,0)</f>
        <v>0</v>
      </c>
      <c r="BG436" s="231">
        <f>IF(N436="zákl. přenesená",J436,0)</f>
        <v>0</v>
      </c>
      <c r="BH436" s="231">
        <f>IF(N436="sníž. přenesená",J436,0)</f>
        <v>0</v>
      </c>
      <c r="BI436" s="231">
        <f>IF(N436="nulová",J436,0)</f>
        <v>0</v>
      </c>
      <c r="BJ436" s="17" t="s">
        <v>82</v>
      </c>
      <c r="BK436" s="231">
        <f>ROUND(I436*H436,2)</f>
        <v>0</v>
      </c>
      <c r="BL436" s="17" t="s">
        <v>236</v>
      </c>
      <c r="BM436" s="230" t="s">
        <v>820</v>
      </c>
    </row>
    <row r="437" spans="1:47" s="2" customFormat="1" ht="12">
      <c r="A437" s="38"/>
      <c r="B437" s="39"/>
      <c r="C437" s="40"/>
      <c r="D437" s="232" t="s">
        <v>165</v>
      </c>
      <c r="E437" s="40"/>
      <c r="F437" s="233" t="s">
        <v>819</v>
      </c>
      <c r="G437" s="40"/>
      <c r="H437" s="40"/>
      <c r="I437" s="136"/>
      <c r="J437" s="40"/>
      <c r="K437" s="40"/>
      <c r="L437" s="44"/>
      <c r="M437" s="234"/>
      <c r="N437" s="235"/>
      <c r="O437" s="84"/>
      <c r="P437" s="84"/>
      <c r="Q437" s="84"/>
      <c r="R437" s="84"/>
      <c r="S437" s="84"/>
      <c r="T437" s="85"/>
      <c r="U437" s="38"/>
      <c r="V437" s="38"/>
      <c r="W437" s="38"/>
      <c r="X437" s="38"/>
      <c r="Y437" s="38"/>
      <c r="Z437" s="38"/>
      <c r="AA437" s="38"/>
      <c r="AB437" s="38"/>
      <c r="AC437" s="38"/>
      <c r="AD437" s="38"/>
      <c r="AE437" s="38"/>
      <c r="AT437" s="17" t="s">
        <v>165</v>
      </c>
      <c r="AU437" s="17" t="s">
        <v>82</v>
      </c>
    </row>
    <row r="438" spans="1:65" s="2" customFormat="1" ht="16.5" customHeight="1">
      <c r="A438" s="38"/>
      <c r="B438" s="39"/>
      <c r="C438" s="259" t="s">
        <v>766</v>
      </c>
      <c r="D438" s="259" t="s">
        <v>199</v>
      </c>
      <c r="E438" s="260" t="s">
        <v>822</v>
      </c>
      <c r="F438" s="261" t="s">
        <v>823</v>
      </c>
      <c r="G438" s="262" t="s">
        <v>202</v>
      </c>
      <c r="H438" s="263">
        <v>2</v>
      </c>
      <c r="I438" s="264"/>
      <c r="J438" s="265">
        <f>ROUND(I438*H438,2)</f>
        <v>0</v>
      </c>
      <c r="K438" s="261" t="s">
        <v>19</v>
      </c>
      <c r="L438" s="266"/>
      <c r="M438" s="267" t="s">
        <v>19</v>
      </c>
      <c r="N438" s="268" t="s">
        <v>45</v>
      </c>
      <c r="O438" s="84"/>
      <c r="P438" s="228">
        <f>O438*H438</f>
        <v>0</v>
      </c>
      <c r="Q438" s="228">
        <v>0</v>
      </c>
      <c r="R438" s="228">
        <f>Q438*H438</f>
        <v>0</v>
      </c>
      <c r="S438" s="228">
        <v>0</v>
      </c>
      <c r="T438" s="229">
        <f>S438*H438</f>
        <v>0</v>
      </c>
      <c r="U438" s="38"/>
      <c r="V438" s="38"/>
      <c r="W438" s="38"/>
      <c r="X438" s="38"/>
      <c r="Y438" s="38"/>
      <c r="Z438" s="38"/>
      <c r="AA438" s="38"/>
      <c r="AB438" s="38"/>
      <c r="AC438" s="38"/>
      <c r="AD438" s="38"/>
      <c r="AE438" s="38"/>
      <c r="AR438" s="230" t="s">
        <v>241</v>
      </c>
      <c r="AT438" s="230" t="s">
        <v>199</v>
      </c>
      <c r="AU438" s="230" t="s">
        <v>82</v>
      </c>
      <c r="AY438" s="17" t="s">
        <v>158</v>
      </c>
      <c r="BE438" s="231">
        <f>IF(N438="základní",J438,0)</f>
        <v>0</v>
      </c>
      <c r="BF438" s="231">
        <f>IF(N438="snížená",J438,0)</f>
        <v>0</v>
      </c>
      <c r="BG438" s="231">
        <f>IF(N438="zákl. přenesená",J438,0)</f>
        <v>0</v>
      </c>
      <c r="BH438" s="231">
        <f>IF(N438="sníž. přenesená",J438,0)</f>
        <v>0</v>
      </c>
      <c r="BI438" s="231">
        <f>IF(N438="nulová",J438,0)</f>
        <v>0</v>
      </c>
      <c r="BJ438" s="17" t="s">
        <v>82</v>
      </c>
      <c r="BK438" s="231">
        <f>ROUND(I438*H438,2)</f>
        <v>0</v>
      </c>
      <c r="BL438" s="17" t="s">
        <v>236</v>
      </c>
      <c r="BM438" s="230" t="s">
        <v>824</v>
      </c>
    </row>
    <row r="439" spans="1:47" s="2" customFormat="1" ht="12">
      <c r="A439" s="38"/>
      <c r="B439" s="39"/>
      <c r="C439" s="40"/>
      <c r="D439" s="232" t="s">
        <v>165</v>
      </c>
      <c r="E439" s="40"/>
      <c r="F439" s="233" t="s">
        <v>823</v>
      </c>
      <c r="G439" s="40"/>
      <c r="H439" s="40"/>
      <c r="I439" s="136"/>
      <c r="J439" s="40"/>
      <c r="K439" s="40"/>
      <c r="L439" s="44"/>
      <c r="M439" s="234"/>
      <c r="N439" s="235"/>
      <c r="O439" s="84"/>
      <c r="P439" s="84"/>
      <c r="Q439" s="84"/>
      <c r="R439" s="84"/>
      <c r="S439" s="84"/>
      <c r="T439" s="85"/>
      <c r="U439" s="38"/>
      <c r="V439" s="38"/>
      <c r="W439" s="38"/>
      <c r="X439" s="38"/>
      <c r="Y439" s="38"/>
      <c r="Z439" s="38"/>
      <c r="AA439" s="38"/>
      <c r="AB439" s="38"/>
      <c r="AC439" s="38"/>
      <c r="AD439" s="38"/>
      <c r="AE439" s="38"/>
      <c r="AT439" s="17" t="s">
        <v>165</v>
      </c>
      <c r="AU439" s="17" t="s">
        <v>82</v>
      </c>
    </row>
    <row r="440" spans="1:51" s="13" customFormat="1" ht="12">
      <c r="A440" s="13"/>
      <c r="B440" s="236"/>
      <c r="C440" s="237"/>
      <c r="D440" s="232" t="s">
        <v>166</v>
      </c>
      <c r="E440" s="238" t="s">
        <v>19</v>
      </c>
      <c r="F440" s="239" t="s">
        <v>2295</v>
      </c>
      <c r="G440" s="237"/>
      <c r="H440" s="240">
        <v>2</v>
      </c>
      <c r="I440" s="241"/>
      <c r="J440" s="237"/>
      <c r="K440" s="237"/>
      <c r="L440" s="242"/>
      <c r="M440" s="243"/>
      <c r="N440" s="244"/>
      <c r="O440" s="244"/>
      <c r="P440" s="244"/>
      <c r="Q440" s="244"/>
      <c r="R440" s="244"/>
      <c r="S440" s="244"/>
      <c r="T440" s="245"/>
      <c r="U440" s="13"/>
      <c r="V440" s="13"/>
      <c r="W440" s="13"/>
      <c r="X440" s="13"/>
      <c r="Y440" s="13"/>
      <c r="Z440" s="13"/>
      <c r="AA440" s="13"/>
      <c r="AB440" s="13"/>
      <c r="AC440" s="13"/>
      <c r="AD440" s="13"/>
      <c r="AE440" s="13"/>
      <c r="AT440" s="246" t="s">
        <v>166</v>
      </c>
      <c r="AU440" s="246" t="s">
        <v>82</v>
      </c>
      <c r="AV440" s="13" t="s">
        <v>85</v>
      </c>
      <c r="AW440" s="13" t="s">
        <v>34</v>
      </c>
      <c r="AX440" s="13" t="s">
        <v>82</v>
      </c>
      <c r="AY440" s="246" t="s">
        <v>158</v>
      </c>
    </row>
    <row r="441" spans="1:65" s="2" customFormat="1" ht="16.5" customHeight="1">
      <c r="A441" s="38"/>
      <c r="B441" s="39"/>
      <c r="C441" s="219" t="s">
        <v>771</v>
      </c>
      <c r="D441" s="219" t="s">
        <v>159</v>
      </c>
      <c r="E441" s="220" t="s">
        <v>827</v>
      </c>
      <c r="F441" s="221" t="s">
        <v>828</v>
      </c>
      <c r="G441" s="222" t="s">
        <v>202</v>
      </c>
      <c r="H441" s="223">
        <v>8</v>
      </c>
      <c r="I441" s="224"/>
      <c r="J441" s="225">
        <f>ROUND(I441*H441,2)</f>
        <v>0</v>
      </c>
      <c r="K441" s="221" t="s">
        <v>19</v>
      </c>
      <c r="L441" s="44"/>
      <c r="M441" s="226" t="s">
        <v>19</v>
      </c>
      <c r="N441" s="227" t="s">
        <v>45</v>
      </c>
      <c r="O441" s="84"/>
      <c r="P441" s="228">
        <f>O441*H441</f>
        <v>0</v>
      </c>
      <c r="Q441" s="228">
        <v>0</v>
      </c>
      <c r="R441" s="228">
        <f>Q441*H441</f>
        <v>0</v>
      </c>
      <c r="S441" s="228">
        <v>0</v>
      </c>
      <c r="T441" s="229">
        <f>S441*H441</f>
        <v>0</v>
      </c>
      <c r="U441" s="38"/>
      <c r="V441" s="38"/>
      <c r="W441" s="38"/>
      <c r="X441" s="38"/>
      <c r="Y441" s="38"/>
      <c r="Z441" s="38"/>
      <c r="AA441" s="38"/>
      <c r="AB441" s="38"/>
      <c r="AC441" s="38"/>
      <c r="AD441" s="38"/>
      <c r="AE441" s="38"/>
      <c r="AR441" s="230" t="s">
        <v>236</v>
      </c>
      <c r="AT441" s="230" t="s">
        <v>159</v>
      </c>
      <c r="AU441" s="230" t="s">
        <v>82</v>
      </c>
      <c r="AY441" s="17" t="s">
        <v>158</v>
      </c>
      <c r="BE441" s="231">
        <f>IF(N441="základní",J441,0)</f>
        <v>0</v>
      </c>
      <c r="BF441" s="231">
        <f>IF(N441="snížená",J441,0)</f>
        <v>0</v>
      </c>
      <c r="BG441" s="231">
        <f>IF(N441="zákl. přenesená",J441,0)</f>
        <v>0</v>
      </c>
      <c r="BH441" s="231">
        <f>IF(N441="sníž. přenesená",J441,0)</f>
        <v>0</v>
      </c>
      <c r="BI441" s="231">
        <f>IF(N441="nulová",J441,0)</f>
        <v>0</v>
      </c>
      <c r="BJ441" s="17" t="s">
        <v>82</v>
      </c>
      <c r="BK441" s="231">
        <f>ROUND(I441*H441,2)</f>
        <v>0</v>
      </c>
      <c r="BL441" s="17" t="s">
        <v>236</v>
      </c>
      <c r="BM441" s="230" t="s">
        <v>829</v>
      </c>
    </row>
    <row r="442" spans="1:47" s="2" customFormat="1" ht="12">
      <c r="A442" s="38"/>
      <c r="B442" s="39"/>
      <c r="C442" s="40"/>
      <c r="D442" s="232" t="s">
        <v>165</v>
      </c>
      <c r="E442" s="40"/>
      <c r="F442" s="233" t="s">
        <v>828</v>
      </c>
      <c r="G442" s="40"/>
      <c r="H442" s="40"/>
      <c r="I442" s="136"/>
      <c r="J442" s="40"/>
      <c r="K442" s="40"/>
      <c r="L442" s="44"/>
      <c r="M442" s="234"/>
      <c r="N442" s="235"/>
      <c r="O442" s="84"/>
      <c r="P442" s="84"/>
      <c r="Q442" s="84"/>
      <c r="R442" s="84"/>
      <c r="S442" s="84"/>
      <c r="T442" s="85"/>
      <c r="U442" s="38"/>
      <c r="V442" s="38"/>
      <c r="W442" s="38"/>
      <c r="X442" s="38"/>
      <c r="Y442" s="38"/>
      <c r="Z442" s="38"/>
      <c r="AA442" s="38"/>
      <c r="AB442" s="38"/>
      <c r="AC442" s="38"/>
      <c r="AD442" s="38"/>
      <c r="AE442" s="38"/>
      <c r="AT442" s="17" t="s">
        <v>165</v>
      </c>
      <c r="AU442" s="17" t="s">
        <v>82</v>
      </c>
    </row>
    <row r="443" spans="1:65" s="2" customFormat="1" ht="16.5" customHeight="1">
      <c r="A443" s="38"/>
      <c r="B443" s="39"/>
      <c r="C443" s="259" t="s">
        <v>775</v>
      </c>
      <c r="D443" s="259" t="s">
        <v>199</v>
      </c>
      <c r="E443" s="260" t="s">
        <v>831</v>
      </c>
      <c r="F443" s="261" t="s">
        <v>832</v>
      </c>
      <c r="G443" s="262" t="s">
        <v>202</v>
      </c>
      <c r="H443" s="263">
        <v>8</v>
      </c>
      <c r="I443" s="264"/>
      <c r="J443" s="265">
        <f>ROUND(I443*H443,2)</f>
        <v>0</v>
      </c>
      <c r="K443" s="261" t="s">
        <v>19</v>
      </c>
      <c r="L443" s="266"/>
      <c r="M443" s="267" t="s">
        <v>19</v>
      </c>
      <c r="N443" s="268" t="s">
        <v>45</v>
      </c>
      <c r="O443" s="84"/>
      <c r="P443" s="228">
        <f>O443*H443</f>
        <v>0</v>
      </c>
      <c r="Q443" s="228">
        <v>0</v>
      </c>
      <c r="R443" s="228">
        <f>Q443*H443</f>
        <v>0</v>
      </c>
      <c r="S443" s="228">
        <v>0</v>
      </c>
      <c r="T443" s="229">
        <f>S443*H443</f>
        <v>0</v>
      </c>
      <c r="U443" s="38"/>
      <c r="V443" s="38"/>
      <c r="W443" s="38"/>
      <c r="X443" s="38"/>
      <c r="Y443" s="38"/>
      <c r="Z443" s="38"/>
      <c r="AA443" s="38"/>
      <c r="AB443" s="38"/>
      <c r="AC443" s="38"/>
      <c r="AD443" s="38"/>
      <c r="AE443" s="38"/>
      <c r="AR443" s="230" t="s">
        <v>241</v>
      </c>
      <c r="AT443" s="230" t="s">
        <v>199</v>
      </c>
      <c r="AU443" s="230" t="s">
        <v>82</v>
      </c>
      <c r="AY443" s="17" t="s">
        <v>158</v>
      </c>
      <c r="BE443" s="231">
        <f>IF(N443="základní",J443,0)</f>
        <v>0</v>
      </c>
      <c r="BF443" s="231">
        <f>IF(N443="snížená",J443,0)</f>
        <v>0</v>
      </c>
      <c r="BG443" s="231">
        <f>IF(N443="zákl. přenesená",J443,0)</f>
        <v>0</v>
      </c>
      <c r="BH443" s="231">
        <f>IF(N443="sníž. přenesená",J443,0)</f>
        <v>0</v>
      </c>
      <c r="BI443" s="231">
        <f>IF(N443="nulová",J443,0)</f>
        <v>0</v>
      </c>
      <c r="BJ443" s="17" t="s">
        <v>82</v>
      </c>
      <c r="BK443" s="231">
        <f>ROUND(I443*H443,2)</f>
        <v>0</v>
      </c>
      <c r="BL443" s="17" t="s">
        <v>236</v>
      </c>
      <c r="BM443" s="230" t="s">
        <v>833</v>
      </c>
    </row>
    <row r="444" spans="1:47" s="2" customFormat="1" ht="12">
      <c r="A444" s="38"/>
      <c r="B444" s="39"/>
      <c r="C444" s="40"/>
      <c r="D444" s="232" t="s">
        <v>165</v>
      </c>
      <c r="E444" s="40"/>
      <c r="F444" s="233" t="s">
        <v>832</v>
      </c>
      <c r="G444" s="40"/>
      <c r="H444" s="40"/>
      <c r="I444" s="136"/>
      <c r="J444" s="40"/>
      <c r="K444" s="40"/>
      <c r="L444" s="44"/>
      <c r="M444" s="234"/>
      <c r="N444" s="235"/>
      <c r="O444" s="84"/>
      <c r="P444" s="84"/>
      <c r="Q444" s="84"/>
      <c r="R444" s="84"/>
      <c r="S444" s="84"/>
      <c r="T444" s="85"/>
      <c r="U444" s="38"/>
      <c r="V444" s="38"/>
      <c r="W444" s="38"/>
      <c r="X444" s="38"/>
      <c r="Y444" s="38"/>
      <c r="Z444" s="38"/>
      <c r="AA444" s="38"/>
      <c r="AB444" s="38"/>
      <c r="AC444" s="38"/>
      <c r="AD444" s="38"/>
      <c r="AE444" s="38"/>
      <c r="AT444" s="17" t="s">
        <v>165</v>
      </c>
      <c r="AU444" s="17" t="s">
        <v>82</v>
      </c>
    </row>
    <row r="445" spans="1:51" s="13" customFormat="1" ht="12">
      <c r="A445" s="13"/>
      <c r="B445" s="236"/>
      <c r="C445" s="237"/>
      <c r="D445" s="232" t="s">
        <v>166</v>
      </c>
      <c r="E445" s="238" t="s">
        <v>19</v>
      </c>
      <c r="F445" s="239" t="s">
        <v>2296</v>
      </c>
      <c r="G445" s="237"/>
      <c r="H445" s="240">
        <v>8</v>
      </c>
      <c r="I445" s="241"/>
      <c r="J445" s="237"/>
      <c r="K445" s="237"/>
      <c r="L445" s="242"/>
      <c r="M445" s="243"/>
      <c r="N445" s="244"/>
      <c r="O445" s="244"/>
      <c r="P445" s="244"/>
      <c r="Q445" s="244"/>
      <c r="R445" s="244"/>
      <c r="S445" s="244"/>
      <c r="T445" s="245"/>
      <c r="U445" s="13"/>
      <c r="V445" s="13"/>
      <c r="W445" s="13"/>
      <c r="X445" s="13"/>
      <c r="Y445" s="13"/>
      <c r="Z445" s="13"/>
      <c r="AA445" s="13"/>
      <c r="AB445" s="13"/>
      <c r="AC445" s="13"/>
      <c r="AD445" s="13"/>
      <c r="AE445" s="13"/>
      <c r="AT445" s="246" t="s">
        <v>166</v>
      </c>
      <c r="AU445" s="246" t="s">
        <v>82</v>
      </c>
      <c r="AV445" s="13" t="s">
        <v>85</v>
      </c>
      <c r="AW445" s="13" t="s">
        <v>34</v>
      </c>
      <c r="AX445" s="13" t="s">
        <v>82</v>
      </c>
      <c r="AY445" s="246" t="s">
        <v>158</v>
      </c>
    </row>
    <row r="446" spans="1:65" s="2" customFormat="1" ht="21.75" customHeight="1">
      <c r="A446" s="38"/>
      <c r="B446" s="39"/>
      <c r="C446" s="219" t="s">
        <v>780</v>
      </c>
      <c r="D446" s="219" t="s">
        <v>159</v>
      </c>
      <c r="E446" s="220" t="s">
        <v>836</v>
      </c>
      <c r="F446" s="221" t="s">
        <v>837</v>
      </c>
      <c r="G446" s="222" t="s">
        <v>202</v>
      </c>
      <c r="H446" s="223">
        <v>4</v>
      </c>
      <c r="I446" s="224"/>
      <c r="J446" s="225">
        <f>ROUND(I446*H446,2)</f>
        <v>0</v>
      </c>
      <c r="K446" s="221" t="s">
        <v>213</v>
      </c>
      <c r="L446" s="44"/>
      <c r="M446" s="226" t="s">
        <v>19</v>
      </c>
      <c r="N446" s="227" t="s">
        <v>45</v>
      </c>
      <c r="O446" s="84"/>
      <c r="P446" s="228">
        <f>O446*H446</f>
        <v>0</v>
      </c>
      <c r="Q446" s="228">
        <v>0</v>
      </c>
      <c r="R446" s="228">
        <f>Q446*H446</f>
        <v>0</v>
      </c>
      <c r="S446" s="228">
        <v>0</v>
      </c>
      <c r="T446" s="229">
        <f>S446*H446</f>
        <v>0</v>
      </c>
      <c r="U446" s="38"/>
      <c r="V446" s="38"/>
      <c r="W446" s="38"/>
      <c r="X446" s="38"/>
      <c r="Y446" s="38"/>
      <c r="Z446" s="38"/>
      <c r="AA446" s="38"/>
      <c r="AB446" s="38"/>
      <c r="AC446" s="38"/>
      <c r="AD446" s="38"/>
      <c r="AE446" s="38"/>
      <c r="AR446" s="230" t="s">
        <v>236</v>
      </c>
      <c r="AT446" s="230" t="s">
        <v>159</v>
      </c>
      <c r="AU446" s="230" t="s">
        <v>82</v>
      </c>
      <c r="AY446" s="17" t="s">
        <v>158</v>
      </c>
      <c r="BE446" s="231">
        <f>IF(N446="základní",J446,0)</f>
        <v>0</v>
      </c>
      <c r="BF446" s="231">
        <f>IF(N446="snížená",J446,0)</f>
        <v>0</v>
      </c>
      <c r="BG446" s="231">
        <f>IF(N446="zákl. přenesená",J446,0)</f>
        <v>0</v>
      </c>
      <c r="BH446" s="231">
        <f>IF(N446="sníž. přenesená",J446,0)</f>
        <v>0</v>
      </c>
      <c r="BI446" s="231">
        <f>IF(N446="nulová",J446,0)</f>
        <v>0</v>
      </c>
      <c r="BJ446" s="17" t="s">
        <v>82</v>
      </c>
      <c r="BK446" s="231">
        <f>ROUND(I446*H446,2)</f>
        <v>0</v>
      </c>
      <c r="BL446" s="17" t="s">
        <v>236</v>
      </c>
      <c r="BM446" s="230" t="s">
        <v>838</v>
      </c>
    </row>
    <row r="447" spans="1:47" s="2" customFormat="1" ht="12">
      <c r="A447" s="38"/>
      <c r="B447" s="39"/>
      <c r="C447" s="40"/>
      <c r="D447" s="232" t="s">
        <v>165</v>
      </c>
      <c r="E447" s="40"/>
      <c r="F447" s="233" t="s">
        <v>837</v>
      </c>
      <c r="G447" s="40"/>
      <c r="H447" s="40"/>
      <c r="I447" s="136"/>
      <c r="J447" s="40"/>
      <c r="K447" s="40"/>
      <c r="L447" s="44"/>
      <c r="M447" s="234"/>
      <c r="N447" s="235"/>
      <c r="O447" s="84"/>
      <c r="P447" s="84"/>
      <c r="Q447" s="84"/>
      <c r="R447" s="84"/>
      <c r="S447" s="84"/>
      <c r="T447" s="85"/>
      <c r="U447" s="38"/>
      <c r="V447" s="38"/>
      <c r="W447" s="38"/>
      <c r="X447" s="38"/>
      <c r="Y447" s="38"/>
      <c r="Z447" s="38"/>
      <c r="AA447" s="38"/>
      <c r="AB447" s="38"/>
      <c r="AC447" s="38"/>
      <c r="AD447" s="38"/>
      <c r="AE447" s="38"/>
      <c r="AT447" s="17" t="s">
        <v>165</v>
      </c>
      <c r="AU447" s="17" t="s">
        <v>82</v>
      </c>
    </row>
    <row r="448" spans="1:65" s="2" customFormat="1" ht="16.5" customHeight="1">
      <c r="A448" s="38"/>
      <c r="B448" s="39"/>
      <c r="C448" s="259" t="s">
        <v>784</v>
      </c>
      <c r="D448" s="259" t="s">
        <v>199</v>
      </c>
      <c r="E448" s="260" t="s">
        <v>840</v>
      </c>
      <c r="F448" s="261" t="s">
        <v>841</v>
      </c>
      <c r="G448" s="262" t="s">
        <v>202</v>
      </c>
      <c r="H448" s="263">
        <v>4</v>
      </c>
      <c r="I448" s="264"/>
      <c r="J448" s="265">
        <f>ROUND(I448*H448,2)</f>
        <v>0</v>
      </c>
      <c r="K448" s="261" t="s">
        <v>19</v>
      </c>
      <c r="L448" s="266"/>
      <c r="M448" s="267" t="s">
        <v>19</v>
      </c>
      <c r="N448" s="268" t="s">
        <v>45</v>
      </c>
      <c r="O448" s="84"/>
      <c r="P448" s="228">
        <f>O448*H448</f>
        <v>0</v>
      </c>
      <c r="Q448" s="228">
        <v>0</v>
      </c>
      <c r="R448" s="228">
        <f>Q448*H448</f>
        <v>0</v>
      </c>
      <c r="S448" s="228">
        <v>0</v>
      </c>
      <c r="T448" s="229">
        <f>S448*H448</f>
        <v>0</v>
      </c>
      <c r="U448" s="38"/>
      <c r="V448" s="38"/>
      <c r="W448" s="38"/>
      <c r="X448" s="38"/>
      <c r="Y448" s="38"/>
      <c r="Z448" s="38"/>
      <c r="AA448" s="38"/>
      <c r="AB448" s="38"/>
      <c r="AC448" s="38"/>
      <c r="AD448" s="38"/>
      <c r="AE448" s="38"/>
      <c r="AR448" s="230" t="s">
        <v>241</v>
      </c>
      <c r="AT448" s="230" t="s">
        <v>199</v>
      </c>
      <c r="AU448" s="230" t="s">
        <v>82</v>
      </c>
      <c r="AY448" s="17" t="s">
        <v>158</v>
      </c>
      <c r="BE448" s="231">
        <f>IF(N448="základní",J448,0)</f>
        <v>0</v>
      </c>
      <c r="BF448" s="231">
        <f>IF(N448="snížená",J448,0)</f>
        <v>0</v>
      </c>
      <c r="BG448" s="231">
        <f>IF(N448="zákl. přenesená",J448,0)</f>
        <v>0</v>
      </c>
      <c r="BH448" s="231">
        <f>IF(N448="sníž. přenesená",J448,0)</f>
        <v>0</v>
      </c>
      <c r="BI448" s="231">
        <f>IF(N448="nulová",J448,0)</f>
        <v>0</v>
      </c>
      <c r="BJ448" s="17" t="s">
        <v>82</v>
      </c>
      <c r="BK448" s="231">
        <f>ROUND(I448*H448,2)</f>
        <v>0</v>
      </c>
      <c r="BL448" s="17" t="s">
        <v>236</v>
      </c>
      <c r="BM448" s="230" t="s">
        <v>842</v>
      </c>
    </row>
    <row r="449" spans="1:47" s="2" customFormat="1" ht="12">
      <c r="A449" s="38"/>
      <c r="B449" s="39"/>
      <c r="C449" s="40"/>
      <c r="D449" s="232" t="s">
        <v>165</v>
      </c>
      <c r="E449" s="40"/>
      <c r="F449" s="233" t="s">
        <v>841</v>
      </c>
      <c r="G449" s="40"/>
      <c r="H449" s="40"/>
      <c r="I449" s="136"/>
      <c r="J449" s="40"/>
      <c r="K449" s="40"/>
      <c r="L449" s="44"/>
      <c r="M449" s="234"/>
      <c r="N449" s="235"/>
      <c r="O449" s="84"/>
      <c r="P449" s="84"/>
      <c r="Q449" s="84"/>
      <c r="R449" s="84"/>
      <c r="S449" s="84"/>
      <c r="T449" s="85"/>
      <c r="U449" s="38"/>
      <c r="V449" s="38"/>
      <c r="W449" s="38"/>
      <c r="X449" s="38"/>
      <c r="Y449" s="38"/>
      <c r="Z449" s="38"/>
      <c r="AA449" s="38"/>
      <c r="AB449" s="38"/>
      <c r="AC449" s="38"/>
      <c r="AD449" s="38"/>
      <c r="AE449" s="38"/>
      <c r="AT449" s="17" t="s">
        <v>165</v>
      </c>
      <c r="AU449" s="17" t="s">
        <v>82</v>
      </c>
    </row>
    <row r="450" spans="1:51" s="13" customFormat="1" ht="12">
      <c r="A450" s="13"/>
      <c r="B450" s="236"/>
      <c r="C450" s="237"/>
      <c r="D450" s="232" t="s">
        <v>166</v>
      </c>
      <c r="E450" s="238" t="s">
        <v>19</v>
      </c>
      <c r="F450" s="239" t="s">
        <v>2289</v>
      </c>
      <c r="G450" s="237"/>
      <c r="H450" s="240">
        <v>4</v>
      </c>
      <c r="I450" s="241"/>
      <c r="J450" s="237"/>
      <c r="K450" s="237"/>
      <c r="L450" s="242"/>
      <c r="M450" s="243"/>
      <c r="N450" s="244"/>
      <c r="O450" s="244"/>
      <c r="P450" s="244"/>
      <c r="Q450" s="244"/>
      <c r="R450" s="244"/>
      <c r="S450" s="244"/>
      <c r="T450" s="245"/>
      <c r="U450" s="13"/>
      <c r="V450" s="13"/>
      <c r="W450" s="13"/>
      <c r="X450" s="13"/>
      <c r="Y450" s="13"/>
      <c r="Z450" s="13"/>
      <c r="AA450" s="13"/>
      <c r="AB450" s="13"/>
      <c r="AC450" s="13"/>
      <c r="AD450" s="13"/>
      <c r="AE450" s="13"/>
      <c r="AT450" s="246" t="s">
        <v>166</v>
      </c>
      <c r="AU450" s="246" t="s">
        <v>82</v>
      </c>
      <c r="AV450" s="13" t="s">
        <v>85</v>
      </c>
      <c r="AW450" s="13" t="s">
        <v>34</v>
      </c>
      <c r="AX450" s="13" t="s">
        <v>82</v>
      </c>
      <c r="AY450" s="246" t="s">
        <v>158</v>
      </c>
    </row>
    <row r="451" spans="1:65" s="2" customFormat="1" ht="21.75" customHeight="1">
      <c r="A451" s="38"/>
      <c r="B451" s="39"/>
      <c r="C451" s="259" t="s">
        <v>788</v>
      </c>
      <c r="D451" s="259" t="s">
        <v>199</v>
      </c>
      <c r="E451" s="260" t="s">
        <v>844</v>
      </c>
      <c r="F451" s="261" t="s">
        <v>845</v>
      </c>
      <c r="G451" s="262" t="s">
        <v>202</v>
      </c>
      <c r="H451" s="263">
        <v>8</v>
      </c>
      <c r="I451" s="264"/>
      <c r="J451" s="265">
        <f>ROUND(I451*H451,2)</f>
        <v>0</v>
      </c>
      <c r="K451" s="261" t="s">
        <v>19</v>
      </c>
      <c r="L451" s="266"/>
      <c r="M451" s="267" t="s">
        <v>19</v>
      </c>
      <c r="N451" s="268" t="s">
        <v>45</v>
      </c>
      <c r="O451" s="84"/>
      <c r="P451" s="228">
        <f>O451*H451</f>
        <v>0</v>
      </c>
      <c r="Q451" s="228">
        <v>0</v>
      </c>
      <c r="R451" s="228">
        <f>Q451*H451</f>
        <v>0</v>
      </c>
      <c r="S451" s="228">
        <v>0</v>
      </c>
      <c r="T451" s="229">
        <f>S451*H451</f>
        <v>0</v>
      </c>
      <c r="U451" s="38"/>
      <c r="V451" s="38"/>
      <c r="W451" s="38"/>
      <c r="X451" s="38"/>
      <c r="Y451" s="38"/>
      <c r="Z451" s="38"/>
      <c r="AA451" s="38"/>
      <c r="AB451" s="38"/>
      <c r="AC451" s="38"/>
      <c r="AD451" s="38"/>
      <c r="AE451" s="38"/>
      <c r="AR451" s="230" t="s">
        <v>241</v>
      </c>
      <c r="AT451" s="230" t="s">
        <v>199</v>
      </c>
      <c r="AU451" s="230" t="s">
        <v>82</v>
      </c>
      <c r="AY451" s="17" t="s">
        <v>158</v>
      </c>
      <c r="BE451" s="231">
        <f>IF(N451="základní",J451,0)</f>
        <v>0</v>
      </c>
      <c r="BF451" s="231">
        <f>IF(N451="snížená",J451,0)</f>
        <v>0</v>
      </c>
      <c r="BG451" s="231">
        <f>IF(N451="zákl. přenesená",J451,0)</f>
        <v>0</v>
      </c>
      <c r="BH451" s="231">
        <f>IF(N451="sníž. přenesená",J451,0)</f>
        <v>0</v>
      </c>
      <c r="BI451" s="231">
        <f>IF(N451="nulová",J451,0)</f>
        <v>0</v>
      </c>
      <c r="BJ451" s="17" t="s">
        <v>82</v>
      </c>
      <c r="BK451" s="231">
        <f>ROUND(I451*H451,2)</f>
        <v>0</v>
      </c>
      <c r="BL451" s="17" t="s">
        <v>236</v>
      </c>
      <c r="BM451" s="230" t="s">
        <v>846</v>
      </c>
    </row>
    <row r="452" spans="1:47" s="2" customFormat="1" ht="12">
      <c r="A452" s="38"/>
      <c r="B452" s="39"/>
      <c r="C452" s="40"/>
      <c r="D452" s="232" t="s">
        <v>165</v>
      </c>
      <c r="E452" s="40"/>
      <c r="F452" s="233" t="s">
        <v>845</v>
      </c>
      <c r="G452" s="40"/>
      <c r="H452" s="40"/>
      <c r="I452" s="136"/>
      <c r="J452" s="40"/>
      <c r="K452" s="40"/>
      <c r="L452" s="44"/>
      <c r="M452" s="234"/>
      <c r="N452" s="235"/>
      <c r="O452" s="84"/>
      <c r="P452" s="84"/>
      <c r="Q452" s="84"/>
      <c r="R452" s="84"/>
      <c r="S452" s="84"/>
      <c r="T452" s="85"/>
      <c r="U452" s="38"/>
      <c r="V452" s="38"/>
      <c r="W452" s="38"/>
      <c r="X452" s="38"/>
      <c r="Y452" s="38"/>
      <c r="Z452" s="38"/>
      <c r="AA452" s="38"/>
      <c r="AB452" s="38"/>
      <c r="AC452" s="38"/>
      <c r="AD452" s="38"/>
      <c r="AE452" s="38"/>
      <c r="AT452" s="17" t="s">
        <v>165</v>
      </c>
      <c r="AU452" s="17" t="s">
        <v>82</v>
      </c>
    </row>
    <row r="453" spans="1:65" s="2" customFormat="1" ht="21.75" customHeight="1">
      <c r="A453" s="38"/>
      <c r="B453" s="39"/>
      <c r="C453" s="219" t="s">
        <v>792</v>
      </c>
      <c r="D453" s="219" t="s">
        <v>159</v>
      </c>
      <c r="E453" s="220" t="s">
        <v>848</v>
      </c>
      <c r="F453" s="221" t="s">
        <v>849</v>
      </c>
      <c r="G453" s="222" t="s">
        <v>202</v>
      </c>
      <c r="H453" s="223">
        <v>4</v>
      </c>
      <c r="I453" s="224"/>
      <c r="J453" s="225">
        <f>ROUND(I453*H453,2)</f>
        <v>0</v>
      </c>
      <c r="K453" s="221" t="s">
        <v>213</v>
      </c>
      <c r="L453" s="44"/>
      <c r="M453" s="226" t="s">
        <v>19</v>
      </c>
      <c r="N453" s="227" t="s">
        <v>45</v>
      </c>
      <c r="O453" s="84"/>
      <c r="P453" s="228">
        <f>O453*H453</f>
        <v>0</v>
      </c>
      <c r="Q453" s="228">
        <v>0</v>
      </c>
      <c r="R453" s="228">
        <f>Q453*H453</f>
        <v>0</v>
      </c>
      <c r="S453" s="228">
        <v>0</v>
      </c>
      <c r="T453" s="229">
        <f>S453*H453</f>
        <v>0</v>
      </c>
      <c r="U453" s="38"/>
      <c r="V453" s="38"/>
      <c r="W453" s="38"/>
      <c r="X453" s="38"/>
      <c r="Y453" s="38"/>
      <c r="Z453" s="38"/>
      <c r="AA453" s="38"/>
      <c r="AB453" s="38"/>
      <c r="AC453" s="38"/>
      <c r="AD453" s="38"/>
      <c r="AE453" s="38"/>
      <c r="AR453" s="230" t="s">
        <v>236</v>
      </c>
      <c r="AT453" s="230" t="s">
        <v>159</v>
      </c>
      <c r="AU453" s="230" t="s">
        <v>82</v>
      </c>
      <c r="AY453" s="17" t="s">
        <v>158</v>
      </c>
      <c r="BE453" s="231">
        <f>IF(N453="základní",J453,0)</f>
        <v>0</v>
      </c>
      <c r="BF453" s="231">
        <f>IF(N453="snížená",J453,0)</f>
        <v>0</v>
      </c>
      <c r="BG453" s="231">
        <f>IF(N453="zákl. přenesená",J453,0)</f>
        <v>0</v>
      </c>
      <c r="BH453" s="231">
        <f>IF(N453="sníž. přenesená",J453,0)</f>
        <v>0</v>
      </c>
      <c r="BI453" s="231">
        <f>IF(N453="nulová",J453,0)</f>
        <v>0</v>
      </c>
      <c r="BJ453" s="17" t="s">
        <v>82</v>
      </c>
      <c r="BK453" s="231">
        <f>ROUND(I453*H453,2)</f>
        <v>0</v>
      </c>
      <c r="BL453" s="17" t="s">
        <v>236</v>
      </c>
      <c r="BM453" s="230" t="s">
        <v>850</v>
      </c>
    </row>
    <row r="454" spans="1:47" s="2" customFormat="1" ht="12">
      <c r="A454" s="38"/>
      <c r="B454" s="39"/>
      <c r="C454" s="40"/>
      <c r="D454" s="232" t="s">
        <v>165</v>
      </c>
      <c r="E454" s="40"/>
      <c r="F454" s="233" t="s">
        <v>849</v>
      </c>
      <c r="G454" s="40"/>
      <c r="H454" s="40"/>
      <c r="I454" s="136"/>
      <c r="J454" s="40"/>
      <c r="K454" s="40"/>
      <c r="L454" s="44"/>
      <c r="M454" s="234"/>
      <c r="N454" s="235"/>
      <c r="O454" s="84"/>
      <c r="P454" s="84"/>
      <c r="Q454" s="84"/>
      <c r="R454" s="84"/>
      <c r="S454" s="84"/>
      <c r="T454" s="85"/>
      <c r="U454" s="38"/>
      <c r="V454" s="38"/>
      <c r="W454" s="38"/>
      <c r="X454" s="38"/>
      <c r="Y454" s="38"/>
      <c r="Z454" s="38"/>
      <c r="AA454" s="38"/>
      <c r="AB454" s="38"/>
      <c r="AC454" s="38"/>
      <c r="AD454" s="38"/>
      <c r="AE454" s="38"/>
      <c r="AT454" s="17" t="s">
        <v>165</v>
      </c>
      <c r="AU454" s="17" t="s">
        <v>82</v>
      </c>
    </row>
    <row r="455" spans="1:51" s="13" customFormat="1" ht="12">
      <c r="A455" s="13"/>
      <c r="B455" s="236"/>
      <c r="C455" s="237"/>
      <c r="D455" s="232" t="s">
        <v>166</v>
      </c>
      <c r="E455" s="238" t="s">
        <v>19</v>
      </c>
      <c r="F455" s="239" t="s">
        <v>2289</v>
      </c>
      <c r="G455" s="237"/>
      <c r="H455" s="240">
        <v>4</v>
      </c>
      <c r="I455" s="241"/>
      <c r="J455" s="237"/>
      <c r="K455" s="237"/>
      <c r="L455" s="242"/>
      <c r="M455" s="243"/>
      <c r="N455" s="244"/>
      <c r="O455" s="244"/>
      <c r="P455" s="244"/>
      <c r="Q455" s="244"/>
      <c r="R455" s="244"/>
      <c r="S455" s="244"/>
      <c r="T455" s="245"/>
      <c r="U455" s="13"/>
      <c r="V455" s="13"/>
      <c r="W455" s="13"/>
      <c r="X455" s="13"/>
      <c r="Y455" s="13"/>
      <c r="Z455" s="13"/>
      <c r="AA455" s="13"/>
      <c r="AB455" s="13"/>
      <c r="AC455" s="13"/>
      <c r="AD455" s="13"/>
      <c r="AE455" s="13"/>
      <c r="AT455" s="246" t="s">
        <v>166</v>
      </c>
      <c r="AU455" s="246" t="s">
        <v>82</v>
      </c>
      <c r="AV455" s="13" t="s">
        <v>85</v>
      </c>
      <c r="AW455" s="13" t="s">
        <v>34</v>
      </c>
      <c r="AX455" s="13" t="s">
        <v>82</v>
      </c>
      <c r="AY455" s="246" t="s">
        <v>158</v>
      </c>
    </row>
    <row r="456" spans="1:65" s="2" customFormat="1" ht="21.75" customHeight="1">
      <c r="A456" s="38"/>
      <c r="B456" s="39"/>
      <c r="C456" s="219" t="s">
        <v>796</v>
      </c>
      <c r="D456" s="219" t="s">
        <v>159</v>
      </c>
      <c r="E456" s="220" t="s">
        <v>853</v>
      </c>
      <c r="F456" s="221" t="s">
        <v>854</v>
      </c>
      <c r="G456" s="222" t="s">
        <v>202</v>
      </c>
      <c r="H456" s="223">
        <v>4</v>
      </c>
      <c r="I456" s="224"/>
      <c r="J456" s="225">
        <f>ROUND(I456*H456,2)</f>
        <v>0</v>
      </c>
      <c r="K456" s="221" t="s">
        <v>213</v>
      </c>
      <c r="L456" s="44"/>
      <c r="M456" s="226" t="s">
        <v>19</v>
      </c>
      <c r="N456" s="227" t="s">
        <v>45</v>
      </c>
      <c r="O456" s="84"/>
      <c r="P456" s="228">
        <f>O456*H456</f>
        <v>0</v>
      </c>
      <c r="Q456" s="228">
        <v>0</v>
      </c>
      <c r="R456" s="228">
        <f>Q456*H456</f>
        <v>0</v>
      </c>
      <c r="S456" s="228">
        <v>0</v>
      </c>
      <c r="T456" s="229">
        <f>S456*H456</f>
        <v>0</v>
      </c>
      <c r="U456" s="38"/>
      <c r="V456" s="38"/>
      <c r="W456" s="38"/>
      <c r="X456" s="38"/>
      <c r="Y456" s="38"/>
      <c r="Z456" s="38"/>
      <c r="AA456" s="38"/>
      <c r="AB456" s="38"/>
      <c r="AC456" s="38"/>
      <c r="AD456" s="38"/>
      <c r="AE456" s="38"/>
      <c r="AR456" s="230" t="s">
        <v>236</v>
      </c>
      <c r="AT456" s="230" t="s">
        <v>159</v>
      </c>
      <c r="AU456" s="230" t="s">
        <v>82</v>
      </c>
      <c r="AY456" s="17" t="s">
        <v>158</v>
      </c>
      <c r="BE456" s="231">
        <f>IF(N456="základní",J456,0)</f>
        <v>0</v>
      </c>
      <c r="BF456" s="231">
        <f>IF(N456="snížená",J456,0)</f>
        <v>0</v>
      </c>
      <c r="BG456" s="231">
        <f>IF(N456="zákl. přenesená",J456,0)</f>
        <v>0</v>
      </c>
      <c r="BH456" s="231">
        <f>IF(N456="sníž. přenesená",J456,0)</f>
        <v>0</v>
      </c>
      <c r="BI456" s="231">
        <f>IF(N456="nulová",J456,0)</f>
        <v>0</v>
      </c>
      <c r="BJ456" s="17" t="s">
        <v>82</v>
      </c>
      <c r="BK456" s="231">
        <f>ROUND(I456*H456,2)</f>
        <v>0</v>
      </c>
      <c r="BL456" s="17" t="s">
        <v>236</v>
      </c>
      <c r="BM456" s="230" t="s">
        <v>855</v>
      </c>
    </row>
    <row r="457" spans="1:47" s="2" customFormat="1" ht="12">
      <c r="A457" s="38"/>
      <c r="B457" s="39"/>
      <c r="C457" s="40"/>
      <c r="D457" s="232" t="s">
        <v>165</v>
      </c>
      <c r="E457" s="40"/>
      <c r="F457" s="233" t="s">
        <v>854</v>
      </c>
      <c r="G457" s="40"/>
      <c r="H457" s="40"/>
      <c r="I457" s="136"/>
      <c r="J457" s="40"/>
      <c r="K457" s="40"/>
      <c r="L457" s="44"/>
      <c r="M457" s="234"/>
      <c r="N457" s="235"/>
      <c r="O457" s="84"/>
      <c r="P457" s="84"/>
      <c r="Q457" s="84"/>
      <c r="R457" s="84"/>
      <c r="S457" s="84"/>
      <c r="T457" s="85"/>
      <c r="U457" s="38"/>
      <c r="V457" s="38"/>
      <c r="W457" s="38"/>
      <c r="X457" s="38"/>
      <c r="Y457" s="38"/>
      <c r="Z457" s="38"/>
      <c r="AA457" s="38"/>
      <c r="AB457" s="38"/>
      <c r="AC457" s="38"/>
      <c r="AD457" s="38"/>
      <c r="AE457" s="38"/>
      <c r="AT457" s="17" t="s">
        <v>165</v>
      </c>
      <c r="AU457" s="17" t="s">
        <v>82</v>
      </c>
    </row>
    <row r="458" spans="1:51" s="13" customFormat="1" ht="12">
      <c r="A458" s="13"/>
      <c r="B458" s="236"/>
      <c r="C458" s="237"/>
      <c r="D458" s="232" t="s">
        <v>166</v>
      </c>
      <c r="E458" s="238" t="s">
        <v>19</v>
      </c>
      <c r="F458" s="239" t="s">
        <v>2289</v>
      </c>
      <c r="G458" s="237"/>
      <c r="H458" s="240">
        <v>4</v>
      </c>
      <c r="I458" s="241"/>
      <c r="J458" s="237"/>
      <c r="K458" s="237"/>
      <c r="L458" s="242"/>
      <c r="M458" s="243"/>
      <c r="N458" s="244"/>
      <c r="O458" s="244"/>
      <c r="P458" s="244"/>
      <c r="Q458" s="244"/>
      <c r="R458" s="244"/>
      <c r="S458" s="244"/>
      <c r="T458" s="245"/>
      <c r="U458" s="13"/>
      <c r="V458" s="13"/>
      <c r="W458" s="13"/>
      <c r="X458" s="13"/>
      <c r="Y458" s="13"/>
      <c r="Z458" s="13"/>
      <c r="AA458" s="13"/>
      <c r="AB458" s="13"/>
      <c r="AC458" s="13"/>
      <c r="AD458" s="13"/>
      <c r="AE458" s="13"/>
      <c r="AT458" s="246" t="s">
        <v>166</v>
      </c>
      <c r="AU458" s="246" t="s">
        <v>82</v>
      </c>
      <c r="AV458" s="13" t="s">
        <v>85</v>
      </c>
      <c r="AW458" s="13" t="s">
        <v>34</v>
      </c>
      <c r="AX458" s="13" t="s">
        <v>82</v>
      </c>
      <c r="AY458" s="246" t="s">
        <v>158</v>
      </c>
    </row>
    <row r="459" spans="1:65" s="2" customFormat="1" ht="16.5" customHeight="1">
      <c r="A459" s="38"/>
      <c r="B459" s="39"/>
      <c r="C459" s="259" t="s">
        <v>801</v>
      </c>
      <c r="D459" s="259" t="s">
        <v>199</v>
      </c>
      <c r="E459" s="260" t="s">
        <v>861</v>
      </c>
      <c r="F459" s="261" t="s">
        <v>862</v>
      </c>
      <c r="G459" s="262" t="s">
        <v>202</v>
      </c>
      <c r="H459" s="263">
        <v>4</v>
      </c>
      <c r="I459" s="264"/>
      <c r="J459" s="265">
        <f>ROUND(I459*H459,2)</f>
        <v>0</v>
      </c>
      <c r="K459" s="261" t="s">
        <v>19</v>
      </c>
      <c r="L459" s="266"/>
      <c r="M459" s="267" t="s">
        <v>19</v>
      </c>
      <c r="N459" s="268" t="s">
        <v>45</v>
      </c>
      <c r="O459" s="84"/>
      <c r="P459" s="228">
        <f>O459*H459</f>
        <v>0</v>
      </c>
      <c r="Q459" s="228">
        <v>0</v>
      </c>
      <c r="R459" s="228">
        <f>Q459*H459</f>
        <v>0</v>
      </c>
      <c r="S459" s="228">
        <v>0</v>
      </c>
      <c r="T459" s="229">
        <f>S459*H459</f>
        <v>0</v>
      </c>
      <c r="U459" s="38"/>
      <c r="V459" s="38"/>
      <c r="W459" s="38"/>
      <c r="X459" s="38"/>
      <c r="Y459" s="38"/>
      <c r="Z459" s="38"/>
      <c r="AA459" s="38"/>
      <c r="AB459" s="38"/>
      <c r="AC459" s="38"/>
      <c r="AD459" s="38"/>
      <c r="AE459" s="38"/>
      <c r="AR459" s="230" t="s">
        <v>241</v>
      </c>
      <c r="AT459" s="230" t="s">
        <v>199</v>
      </c>
      <c r="AU459" s="230" t="s">
        <v>82</v>
      </c>
      <c r="AY459" s="17" t="s">
        <v>158</v>
      </c>
      <c r="BE459" s="231">
        <f>IF(N459="základní",J459,0)</f>
        <v>0</v>
      </c>
      <c r="BF459" s="231">
        <f>IF(N459="snížená",J459,0)</f>
        <v>0</v>
      </c>
      <c r="BG459" s="231">
        <f>IF(N459="zákl. přenesená",J459,0)</f>
        <v>0</v>
      </c>
      <c r="BH459" s="231">
        <f>IF(N459="sníž. přenesená",J459,0)</f>
        <v>0</v>
      </c>
      <c r="BI459" s="231">
        <f>IF(N459="nulová",J459,0)</f>
        <v>0</v>
      </c>
      <c r="BJ459" s="17" t="s">
        <v>82</v>
      </c>
      <c r="BK459" s="231">
        <f>ROUND(I459*H459,2)</f>
        <v>0</v>
      </c>
      <c r="BL459" s="17" t="s">
        <v>236</v>
      </c>
      <c r="BM459" s="230" t="s">
        <v>863</v>
      </c>
    </row>
    <row r="460" spans="1:47" s="2" customFormat="1" ht="12">
      <c r="A460" s="38"/>
      <c r="B460" s="39"/>
      <c r="C460" s="40"/>
      <c r="D460" s="232" t="s">
        <v>165</v>
      </c>
      <c r="E460" s="40"/>
      <c r="F460" s="233" t="s">
        <v>862</v>
      </c>
      <c r="G460" s="40"/>
      <c r="H460" s="40"/>
      <c r="I460" s="136"/>
      <c r="J460" s="40"/>
      <c r="K460" s="40"/>
      <c r="L460" s="44"/>
      <c r="M460" s="234"/>
      <c r="N460" s="235"/>
      <c r="O460" s="84"/>
      <c r="P460" s="84"/>
      <c r="Q460" s="84"/>
      <c r="R460" s="84"/>
      <c r="S460" s="84"/>
      <c r="T460" s="85"/>
      <c r="U460" s="38"/>
      <c r="V460" s="38"/>
      <c r="W460" s="38"/>
      <c r="X460" s="38"/>
      <c r="Y460" s="38"/>
      <c r="Z460" s="38"/>
      <c r="AA460" s="38"/>
      <c r="AB460" s="38"/>
      <c r="AC460" s="38"/>
      <c r="AD460" s="38"/>
      <c r="AE460" s="38"/>
      <c r="AT460" s="17" t="s">
        <v>165</v>
      </c>
      <c r="AU460" s="17" t="s">
        <v>82</v>
      </c>
    </row>
    <row r="461" spans="1:51" s="13" customFormat="1" ht="12">
      <c r="A461" s="13"/>
      <c r="B461" s="236"/>
      <c r="C461" s="237"/>
      <c r="D461" s="232" t="s">
        <v>166</v>
      </c>
      <c r="E461" s="238" t="s">
        <v>19</v>
      </c>
      <c r="F461" s="239" t="s">
        <v>2289</v>
      </c>
      <c r="G461" s="237"/>
      <c r="H461" s="240">
        <v>4</v>
      </c>
      <c r="I461" s="241"/>
      <c r="J461" s="237"/>
      <c r="K461" s="237"/>
      <c r="L461" s="242"/>
      <c r="M461" s="243"/>
      <c r="N461" s="244"/>
      <c r="O461" s="244"/>
      <c r="P461" s="244"/>
      <c r="Q461" s="244"/>
      <c r="R461" s="244"/>
      <c r="S461" s="244"/>
      <c r="T461" s="245"/>
      <c r="U461" s="13"/>
      <c r="V461" s="13"/>
      <c r="W461" s="13"/>
      <c r="X461" s="13"/>
      <c r="Y461" s="13"/>
      <c r="Z461" s="13"/>
      <c r="AA461" s="13"/>
      <c r="AB461" s="13"/>
      <c r="AC461" s="13"/>
      <c r="AD461" s="13"/>
      <c r="AE461" s="13"/>
      <c r="AT461" s="246" t="s">
        <v>166</v>
      </c>
      <c r="AU461" s="246" t="s">
        <v>82</v>
      </c>
      <c r="AV461" s="13" t="s">
        <v>85</v>
      </c>
      <c r="AW461" s="13" t="s">
        <v>34</v>
      </c>
      <c r="AX461" s="13" t="s">
        <v>82</v>
      </c>
      <c r="AY461" s="246" t="s">
        <v>158</v>
      </c>
    </row>
    <row r="462" spans="1:65" s="2" customFormat="1" ht="16.5" customHeight="1">
      <c r="A462" s="38"/>
      <c r="B462" s="39"/>
      <c r="C462" s="259" t="s">
        <v>805</v>
      </c>
      <c r="D462" s="259" t="s">
        <v>199</v>
      </c>
      <c r="E462" s="260" t="s">
        <v>865</v>
      </c>
      <c r="F462" s="261" t="s">
        <v>866</v>
      </c>
      <c r="G462" s="262" t="s">
        <v>202</v>
      </c>
      <c r="H462" s="263">
        <v>36</v>
      </c>
      <c r="I462" s="264"/>
      <c r="J462" s="265">
        <f>ROUND(I462*H462,2)</f>
        <v>0</v>
      </c>
      <c r="K462" s="261" t="s">
        <v>19</v>
      </c>
      <c r="L462" s="266"/>
      <c r="M462" s="267" t="s">
        <v>19</v>
      </c>
      <c r="N462" s="268" t="s">
        <v>45</v>
      </c>
      <c r="O462" s="84"/>
      <c r="P462" s="228">
        <f>O462*H462</f>
        <v>0</v>
      </c>
      <c r="Q462" s="228">
        <v>0</v>
      </c>
      <c r="R462" s="228">
        <f>Q462*H462</f>
        <v>0</v>
      </c>
      <c r="S462" s="228">
        <v>0</v>
      </c>
      <c r="T462" s="229">
        <f>S462*H462</f>
        <v>0</v>
      </c>
      <c r="U462" s="38"/>
      <c r="V462" s="38"/>
      <c r="W462" s="38"/>
      <c r="X462" s="38"/>
      <c r="Y462" s="38"/>
      <c r="Z462" s="38"/>
      <c r="AA462" s="38"/>
      <c r="AB462" s="38"/>
      <c r="AC462" s="38"/>
      <c r="AD462" s="38"/>
      <c r="AE462" s="38"/>
      <c r="AR462" s="230" t="s">
        <v>241</v>
      </c>
      <c r="AT462" s="230" t="s">
        <v>199</v>
      </c>
      <c r="AU462" s="230" t="s">
        <v>82</v>
      </c>
      <c r="AY462" s="17" t="s">
        <v>158</v>
      </c>
      <c r="BE462" s="231">
        <f>IF(N462="základní",J462,0)</f>
        <v>0</v>
      </c>
      <c r="BF462" s="231">
        <f>IF(N462="snížená",J462,0)</f>
        <v>0</v>
      </c>
      <c r="BG462" s="231">
        <f>IF(N462="zákl. přenesená",J462,0)</f>
        <v>0</v>
      </c>
      <c r="BH462" s="231">
        <f>IF(N462="sníž. přenesená",J462,0)</f>
        <v>0</v>
      </c>
      <c r="BI462" s="231">
        <f>IF(N462="nulová",J462,0)</f>
        <v>0</v>
      </c>
      <c r="BJ462" s="17" t="s">
        <v>82</v>
      </c>
      <c r="BK462" s="231">
        <f>ROUND(I462*H462,2)</f>
        <v>0</v>
      </c>
      <c r="BL462" s="17" t="s">
        <v>236</v>
      </c>
      <c r="BM462" s="230" t="s">
        <v>867</v>
      </c>
    </row>
    <row r="463" spans="1:47" s="2" customFormat="1" ht="12">
      <c r="A463" s="38"/>
      <c r="B463" s="39"/>
      <c r="C463" s="40"/>
      <c r="D463" s="232" t="s">
        <v>165</v>
      </c>
      <c r="E463" s="40"/>
      <c r="F463" s="233" t="s">
        <v>866</v>
      </c>
      <c r="G463" s="40"/>
      <c r="H463" s="40"/>
      <c r="I463" s="136"/>
      <c r="J463" s="40"/>
      <c r="K463" s="40"/>
      <c r="L463" s="44"/>
      <c r="M463" s="234"/>
      <c r="N463" s="235"/>
      <c r="O463" s="84"/>
      <c r="P463" s="84"/>
      <c r="Q463" s="84"/>
      <c r="R463" s="84"/>
      <c r="S463" s="84"/>
      <c r="T463" s="85"/>
      <c r="U463" s="38"/>
      <c r="V463" s="38"/>
      <c r="W463" s="38"/>
      <c r="X463" s="38"/>
      <c r="Y463" s="38"/>
      <c r="Z463" s="38"/>
      <c r="AA463" s="38"/>
      <c r="AB463" s="38"/>
      <c r="AC463" s="38"/>
      <c r="AD463" s="38"/>
      <c r="AE463" s="38"/>
      <c r="AT463" s="17" t="s">
        <v>165</v>
      </c>
      <c r="AU463" s="17" t="s">
        <v>82</v>
      </c>
    </row>
    <row r="464" spans="1:51" s="13" customFormat="1" ht="12">
      <c r="A464" s="13"/>
      <c r="B464" s="236"/>
      <c r="C464" s="237"/>
      <c r="D464" s="232" t="s">
        <v>166</v>
      </c>
      <c r="E464" s="238" t="s">
        <v>19</v>
      </c>
      <c r="F464" s="239" t="s">
        <v>2297</v>
      </c>
      <c r="G464" s="237"/>
      <c r="H464" s="240">
        <v>36</v>
      </c>
      <c r="I464" s="241"/>
      <c r="J464" s="237"/>
      <c r="K464" s="237"/>
      <c r="L464" s="242"/>
      <c r="M464" s="243"/>
      <c r="N464" s="244"/>
      <c r="O464" s="244"/>
      <c r="P464" s="244"/>
      <c r="Q464" s="244"/>
      <c r="R464" s="244"/>
      <c r="S464" s="244"/>
      <c r="T464" s="245"/>
      <c r="U464" s="13"/>
      <c r="V464" s="13"/>
      <c r="W464" s="13"/>
      <c r="X464" s="13"/>
      <c r="Y464" s="13"/>
      <c r="Z464" s="13"/>
      <c r="AA464" s="13"/>
      <c r="AB464" s="13"/>
      <c r="AC464" s="13"/>
      <c r="AD464" s="13"/>
      <c r="AE464" s="13"/>
      <c r="AT464" s="246" t="s">
        <v>166</v>
      </c>
      <c r="AU464" s="246" t="s">
        <v>82</v>
      </c>
      <c r="AV464" s="13" t="s">
        <v>85</v>
      </c>
      <c r="AW464" s="13" t="s">
        <v>34</v>
      </c>
      <c r="AX464" s="13" t="s">
        <v>82</v>
      </c>
      <c r="AY464" s="246" t="s">
        <v>158</v>
      </c>
    </row>
    <row r="465" spans="1:65" s="2" customFormat="1" ht="16.5" customHeight="1">
      <c r="A465" s="38"/>
      <c r="B465" s="39"/>
      <c r="C465" s="259" t="s">
        <v>810</v>
      </c>
      <c r="D465" s="259" t="s">
        <v>199</v>
      </c>
      <c r="E465" s="260" t="s">
        <v>870</v>
      </c>
      <c r="F465" s="261" t="s">
        <v>871</v>
      </c>
      <c r="G465" s="262" t="s">
        <v>202</v>
      </c>
      <c r="H465" s="263">
        <v>33</v>
      </c>
      <c r="I465" s="264"/>
      <c r="J465" s="265">
        <f>ROUND(I465*H465,2)</f>
        <v>0</v>
      </c>
      <c r="K465" s="261" t="s">
        <v>19</v>
      </c>
      <c r="L465" s="266"/>
      <c r="M465" s="267" t="s">
        <v>19</v>
      </c>
      <c r="N465" s="268" t="s">
        <v>45</v>
      </c>
      <c r="O465" s="84"/>
      <c r="P465" s="228">
        <f>O465*H465</f>
        <v>0</v>
      </c>
      <c r="Q465" s="228">
        <v>0</v>
      </c>
      <c r="R465" s="228">
        <f>Q465*H465</f>
        <v>0</v>
      </c>
      <c r="S465" s="228">
        <v>0</v>
      </c>
      <c r="T465" s="229">
        <f>S465*H465</f>
        <v>0</v>
      </c>
      <c r="U465" s="38"/>
      <c r="V465" s="38"/>
      <c r="W465" s="38"/>
      <c r="X465" s="38"/>
      <c r="Y465" s="38"/>
      <c r="Z465" s="38"/>
      <c r="AA465" s="38"/>
      <c r="AB465" s="38"/>
      <c r="AC465" s="38"/>
      <c r="AD465" s="38"/>
      <c r="AE465" s="38"/>
      <c r="AR465" s="230" t="s">
        <v>241</v>
      </c>
      <c r="AT465" s="230" t="s">
        <v>199</v>
      </c>
      <c r="AU465" s="230" t="s">
        <v>82</v>
      </c>
      <c r="AY465" s="17" t="s">
        <v>158</v>
      </c>
      <c r="BE465" s="231">
        <f>IF(N465="základní",J465,0)</f>
        <v>0</v>
      </c>
      <c r="BF465" s="231">
        <f>IF(N465="snížená",J465,0)</f>
        <v>0</v>
      </c>
      <c r="BG465" s="231">
        <f>IF(N465="zákl. přenesená",J465,0)</f>
        <v>0</v>
      </c>
      <c r="BH465" s="231">
        <f>IF(N465="sníž. přenesená",J465,0)</f>
        <v>0</v>
      </c>
      <c r="BI465" s="231">
        <f>IF(N465="nulová",J465,0)</f>
        <v>0</v>
      </c>
      <c r="BJ465" s="17" t="s">
        <v>82</v>
      </c>
      <c r="BK465" s="231">
        <f>ROUND(I465*H465,2)</f>
        <v>0</v>
      </c>
      <c r="BL465" s="17" t="s">
        <v>236</v>
      </c>
      <c r="BM465" s="230" t="s">
        <v>872</v>
      </c>
    </row>
    <row r="466" spans="1:47" s="2" customFormat="1" ht="12">
      <c r="A466" s="38"/>
      <c r="B466" s="39"/>
      <c r="C466" s="40"/>
      <c r="D466" s="232" t="s">
        <v>165</v>
      </c>
      <c r="E466" s="40"/>
      <c r="F466" s="233" t="s">
        <v>871</v>
      </c>
      <c r="G466" s="40"/>
      <c r="H466" s="40"/>
      <c r="I466" s="136"/>
      <c r="J466" s="40"/>
      <c r="K466" s="40"/>
      <c r="L466" s="44"/>
      <c r="M466" s="234"/>
      <c r="N466" s="235"/>
      <c r="O466" s="84"/>
      <c r="P466" s="84"/>
      <c r="Q466" s="84"/>
      <c r="R466" s="84"/>
      <c r="S466" s="84"/>
      <c r="T466" s="85"/>
      <c r="U466" s="38"/>
      <c r="V466" s="38"/>
      <c r="W466" s="38"/>
      <c r="X466" s="38"/>
      <c r="Y466" s="38"/>
      <c r="Z466" s="38"/>
      <c r="AA466" s="38"/>
      <c r="AB466" s="38"/>
      <c r="AC466" s="38"/>
      <c r="AD466" s="38"/>
      <c r="AE466" s="38"/>
      <c r="AT466" s="17" t="s">
        <v>165</v>
      </c>
      <c r="AU466" s="17" t="s">
        <v>82</v>
      </c>
    </row>
    <row r="467" spans="1:51" s="13" customFormat="1" ht="12">
      <c r="A467" s="13"/>
      <c r="B467" s="236"/>
      <c r="C467" s="237"/>
      <c r="D467" s="232" t="s">
        <v>166</v>
      </c>
      <c r="E467" s="238" t="s">
        <v>19</v>
      </c>
      <c r="F467" s="239" t="s">
        <v>2298</v>
      </c>
      <c r="G467" s="237"/>
      <c r="H467" s="240">
        <v>33</v>
      </c>
      <c r="I467" s="241"/>
      <c r="J467" s="237"/>
      <c r="K467" s="237"/>
      <c r="L467" s="242"/>
      <c r="M467" s="243"/>
      <c r="N467" s="244"/>
      <c r="O467" s="244"/>
      <c r="P467" s="244"/>
      <c r="Q467" s="244"/>
      <c r="R467" s="244"/>
      <c r="S467" s="244"/>
      <c r="T467" s="245"/>
      <c r="U467" s="13"/>
      <c r="V467" s="13"/>
      <c r="W467" s="13"/>
      <c r="X467" s="13"/>
      <c r="Y467" s="13"/>
      <c r="Z467" s="13"/>
      <c r="AA467" s="13"/>
      <c r="AB467" s="13"/>
      <c r="AC467" s="13"/>
      <c r="AD467" s="13"/>
      <c r="AE467" s="13"/>
      <c r="AT467" s="246" t="s">
        <v>166</v>
      </c>
      <c r="AU467" s="246" t="s">
        <v>82</v>
      </c>
      <c r="AV467" s="13" t="s">
        <v>85</v>
      </c>
      <c r="AW467" s="13" t="s">
        <v>34</v>
      </c>
      <c r="AX467" s="13" t="s">
        <v>82</v>
      </c>
      <c r="AY467" s="246" t="s">
        <v>158</v>
      </c>
    </row>
    <row r="468" spans="1:65" s="2" customFormat="1" ht="16.5" customHeight="1">
      <c r="A468" s="38"/>
      <c r="B468" s="39"/>
      <c r="C468" s="259" t="s">
        <v>814</v>
      </c>
      <c r="D468" s="259" t="s">
        <v>199</v>
      </c>
      <c r="E468" s="260" t="s">
        <v>875</v>
      </c>
      <c r="F468" s="261" t="s">
        <v>876</v>
      </c>
      <c r="G468" s="262" t="s">
        <v>877</v>
      </c>
      <c r="H468" s="263">
        <v>14</v>
      </c>
      <c r="I468" s="264"/>
      <c r="J468" s="265">
        <f>ROUND(I468*H468,2)</f>
        <v>0</v>
      </c>
      <c r="K468" s="261" t="s">
        <v>19</v>
      </c>
      <c r="L468" s="266"/>
      <c r="M468" s="267" t="s">
        <v>19</v>
      </c>
      <c r="N468" s="268" t="s">
        <v>45</v>
      </c>
      <c r="O468" s="84"/>
      <c r="P468" s="228">
        <f>O468*H468</f>
        <v>0</v>
      </c>
      <c r="Q468" s="228">
        <v>0</v>
      </c>
      <c r="R468" s="228">
        <f>Q468*H468</f>
        <v>0</v>
      </c>
      <c r="S468" s="228">
        <v>0</v>
      </c>
      <c r="T468" s="229">
        <f>S468*H468</f>
        <v>0</v>
      </c>
      <c r="U468" s="38"/>
      <c r="V468" s="38"/>
      <c r="W468" s="38"/>
      <c r="X468" s="38"/>
      <c r="Y468" s="38"/>
      <c r="Z468" s="38"/>
      <c r="AA468" s="38"/>
      <c r="AB468" s="38"/>
      <c r="AC468" s="38"/>
      <c r="AD468" s="38"/>
      <c r="AE468" s="38"/>
      <c r="AR468" s="230" t="s">
        <v>241</v>
      </c>
      <c r="AT468" s="230" t="s">
        <v>199</v>
      </c>
      <c r="AU468" s="230" t="s">
        <v>82</v>
      </c>
      <c r="AY468" s="17" t="s">
        <v>158</v>
      </c>
      <c r="BE468" s="231">
        <f>IF(N468="základní",J468,0)</f>
        <v>0</v>
      </c>
      <c r="BF468" s="231">
        <f>IF(N468="snížená",J468,0)</f>
        <v>0</v>
      </c>
      <c r="BG468" s="231">
        <f>IF(N468="zákl. přenesená",J468,0)</f>
        <v>0</v>
      </c>
      <c r="BH468" s="231">
        <f>IF(N468="sníž. přenesená",J468,0)</f>
        <v>0</v>
      </c>
      <c r="BI468" s="231">
        <f>IF(N468="nulová",J468,0)</f>
        <v>0</v>
      </c>
      <c r="BJ468" s="17" t="s">
        <v>82</v>
      </c>
      <c r="BK468" s="231">
        <f>ROUND(I468*H468,2)</f>
        <v>0</v>
      </c>
      <c r="BL468" s="17" t="s">
        <v>236</v>
      </c>
      <c r="BM468" s="230" t="s">
        <v>878</v>
      </c>
    </row>
    <row r="469" spans="1:47" s="2" customFormat="1" ht="12">
      <c r="A469" s="38"/>
      <c r="B469" s="39"/>
      <c r="C469" s="40"/>
      <c r="D469" s="232" t="s">
        <v>165</v>
      </c>
      <c r="E469" s="40"/>
      <c r="F469" s="233" t="s">
        <v>876</v>
      </c>
      <c r="G469" s="40"/>
      <c r="H469" s="40"/>
      <c r="I469" s="136"/>
      <c r="J469" s="40"/>
      <c r="K469" s="40"/>
      <c r="L469" s="44"/>
      <c r="M469" s="234"/>
      <c r="N469" s="235"/>
      <c r="O469" s="84"/>
      <c r="P469" s="84"/>
      <c r="Q469" s="84"/>
      <c r="R469" s="84"/>
      <c r="S469" s="84"/>
      <c r="T469" s="85"/>
      <c r="U469" s="38"/>
      <c r="V469" s="38"/>
      <c r="W469" s="38"/>
      <c r="X469" s="38"/>
      <c r="Y469" s="38"/>
      <c r="Z469" s="38"/>
      <c r="AA469" s="38"/>
      <c r="AB469" s="38"/>
      <c r="AC469" s="38"/>
      <c r="AD469" s="38"/>
      <c r="AE469" s="38"/>
      <c r="AT469" s="17" t="s">
        <v>165</v>
      </c>
      <c r="AU469" s="17" t="s">
        <v>82</v>
      </c>
    </row>
    <row r="470" spans="1:65" s="2" customFormat="1" ht="16.5" customHeight="1">
      <c r="A470" s="38"/>
      <c r="B470" s="39"/>
      <c r="C470" s="259" t="s">
        <v>255</v>
      </c>
      <c r="D470" s="259" t="s">
        <v>199</v>
      </c>
      <c r="E470" s="260" t="s">
        <v>880</v>
      </c>
      <c r="F470" s="261" t="s">
        <v>881</v>
      </c>
      <c r="G470" s="262" t="s">
        <v>202</v>
      </c>
      <c r="H470" s="263">
        <v>8</v>
      </c>
      <c r="I470" s="264"/>
      <c r="J470" s="265">
        <f>ROUND(I470*H470,2)</f>
        <v>0</v>
      </c>
      <c r="K470" s="261" t="s">
        <v>19</v>
      </c>
      <c r="L470" s="266"/>
      <c r="M470" s="267" t="s">
        <v>19</v>
      </c>
      <c r="N470" s="268" t="s">
        <v>45</v>
      </c>
      <c r="O470" s="84"/>
      <c r="P470" s="228">
        <f>O470*H470</f>
        <v>0</v>
      </c>
      <c r="Q470" s="228">
        <v>0</v>
      </c>
      <c r="R470" s="228">
        <f>Q470*H470</f>
        <v>0</v>
      </c>
      <c r="S470" s="228">
        <v>0</v>
      </c>
      <c r="T470" s="229">
        <f>S470*H470</f>
        <v>0</v>
      </c>
      <c r="U470" s="38"/>
      <c r="V470" s="38"/>
      <c r="W470" s="38"/>
      <c r="X470" s="38"/>
      <c r="Y470" s="38"/>
      <c r="Z470" s="38"/>
      <c r="AA470" s="38"/>
      <c r="AB470" s="38"/>
      <c r="AC470" s="38"/>
      <c r="AD470" s="38"/>
      <c r="AE470" s="38"/>
      <c r="AR470" s="230" t="s">
        <v>241</v>
      </c>
      <c r="AT470" s="230" t="s">
        <v>199</v>
      </c>
      <c r="AU470" s="230" t="s">
        <v>82</v>
      </c>
      <c r="AY470" s="17" t="s">
        <v>158</v>
      </c>
      <c r="BE470" s="231">
        <f>IF(N470="základní",J470,0)</f>
        <v>0</v>
      </c>
      <c r="BF470" s="231">
        <f>IF(N470="snížená",J470,0)</f>
        <v>0</v>
      </c>
      <c r="BG470" s="231">
        <f>IF(N470="zákl. přenesená",J470,0)</f>
        <v>0</v>
      </c>
      <c r="BH470" s="231">
        <f>IF(N470="sníž. přenesená",J470,0)</f>
        <v>0</v>
      </c>
      <c r="BI470" s="231">
        <f>IF(N470="nulová",J470,0)</f>
        <v>0</v>
      </c>
      <c r="BJ470" s="17" t="s">
        <v>82</v>
      </c>
      <c r="BK470" s="231">
        <f>ROUND(I470*H470,2)</f>
        <v>0</v>
      </c>
      <c r="BL470" s="17" t="s">
        <v>236</v>
      </c>
      <c r="BM470" s="230" t="s">
        <v>882</v>
      </c>
    </row>
    <row r="471" spans="1:47" s="2" customFormat="1" ht="12">
      <c r="A471" s="38"/>
      <c r="B471" s="39"/>
      <c r="C471" s="40"/>
      <c r="D471" s="232" t="s">
        <v>165</v>
      </c>
      <c r="E471" s="40"/>
      <c r="F471" s="233" t="s">
        <v>881</v>
      </c>
      <c r="G471" s="40"/>
      <c r="H471" s="40"/>
      <c r="I471" s="136"/>
      <c r="J471" s="40"/>
      <c r="K471" s="40"/>
      <c r="L471" s="44"/>
      <c r="M471" s="234"/>
      <c r="N471" s="235"/>
      <c r="O471" s="84"/>
      <c r="P471" s="84"/>
      <c r="Q471" s="84"/>
      <c r="R471" s="84"/>
      <c r="S471" s="84"/>
      <c r="T471" s="85"/>
      <c r="U471" s="38"/>
      <c r="V471" s="38"/>
      <c r="W471" s="38"/>
      <c r="X471" s="38"/>
      <c r="Y471" s="38"/>
      <c r="Z471" s="38"/>
      <c r="AA471" s="38"/>
      <c r="AB471" s="38"/>
      <c r="AC471" s="38"/>
      <c r="AD471" s="38"/>
      <c r="AE471" s="38"/>
      <c r="AT471" s="17" t="s">
        <v>165</v>
      </c>
      <c r="AU471" s="17" t="s">
        <v>82</v>
      </c>
    </row>
    <row r="472" spans="1:51" s="13" customFormat="1" ht="12">
      <c r="A472" s="13"/>
      <c r="B472" s="236"/>
      <c r="C472" s="237"/>
      <c r="D472" s="232" t="s">
        <v>166</v>
      </c>
      <c r="E472" s="238" t="s">
        <v>19</v>
      </c>
      <c r="F472" s="239" t="s">
        <v>2294</v>
      </c>
      <c r="G472" s="237"/>
      <c r="H472" s="240">
        <v>8</v>
      </c>
      <c r="I472" s="241"/>
      <c r="J472" s="237"/>
      <c r="K472" s="237"/>
      <c r="L472" s="242"/>
      <c r="M472" s="243"/>
      <c r="N472" s="244"/>
      <c r="O472" s="244"/>
      <c r="P472" s="244"/>
      <c r="Q472" s="244"/>
      <c r="R472" s="244"/>
      <c r="S472" s="244"/>
      <c r="T472" s="245"/>
      <c r="U472" s="13"/>
      <c r="V472" s="13"/>
      <c r="W472" s="13"/>
      <c r="X472" s="13"/>
      <c r="Y472" s="13"/>
      <c r="Z472" s="13"/>
      <c r="AA472" s="13"/>
      <c r="AB472" s="13"/>
      <c r="AC472" s="13"/>
      <c r="AD472" s="13"/>
      <c r="AE472" s="13"/>
      <c r="AT472" s="246" t="s">
        <v>166</v>
      </c>
      <c r="AU472" s="246" t="s">
        <v>82</v>
      </c>
      <c r="AV472" s="13" t="s">
        <v>85</v>
      </c>
      <c r="AW472" s="13" t="s">
        <v>34</v>
      </c>
      <c r="AX472" s="13" t="s">
        <v>82</v>
      </c>
      <c r="AY472" s="246" t="s">
        <v>158</v>
      </c>
    </row>
    <row r="473" spans="1:65" s="2" customFormat="1" ht="16.5" customHeight="1">
      <c r="A473" s="38"/>
      <c r="B473" s="39"/>
      <c r="C473" s="259" t="s">
        <v>821</v>
      </c>
      <c r="D473" s="259" t="s">
        <v>199</v>
      </c>
      <c r="E473" s="260" t="s">
        <v>885</v>
      </c>
      <c r="F473" s="261" t="s">
        <v>886</v>
      </c>
      <c r="G473" s="262" t="s">
        <v>202</v>
      </c>
      <c r="H473" s="263">
        <v>6</v>
      </c>
      <c r="I473" s="264"/>
      <c r="J473" s="265">
        <f>ROUND(I473*H473,2)</f>
        <v>0</v>
      </c>
      <c r="K473" s="261" t="s">
        <v>19</v>
      </c>
      <c r="L473" s="266"/>
      <c r="M473" s="267" t="s">
        <v>19</v>
      </c>
      <c r="N473" s="268" t="s">
        <v>45</v>
      </c>
      <c r="O473" s="84"/>
      <c r="P473" s="228">
        <f>O473*H473</f>
        <v>0</v>
      </c>
      <c r="Q473" s="228">
        <v>0</v>
      </c>
      <c r="R473" s="228">
        <f>Q473*H473</f>
        <v>0</v>
      </c>
      <c r="S473" s="228">
        <v>0</v>
      </c>
      <c r="T473" s="229">
        <f>S473*H473</f>
        <v>0</v>
      </c>
      <c r="U473" s="38"/>
      <c r="V473" s="38"/>
      <c r="W473" s="38"/>
      <c r="X473" s="38"/>
      <c r="Y473" s="38"/>
      <c r="Z473" s="38"/>
      <c r="AA473" s="38"/>
      <c r="AB473" s="38"/>
      <c r="AC473" s="38"/>
      <c r="AD473" s="38"/>
      <c r="AE473" s="38"/>
      <c r="AR473" s="230" t="s">
        <v>241</v>
      </c>
      <c r="AT473" s="230" t="s">
        <v>199</v>
      </c>
      <c r="AU473" s="230" t="s">
        <v>82</v>
      </c>
      <c r="AY473" s="17" t="s">
        <v>158</v>
      </c>
      <c r="BE473" s="231">
        <f>IF(N473="základní",J473,0)</f>
        <v>0</v>
      </c>
      <c r="BF473" s="231">
        <f>IF(N473="snížená",J473,0)</f>
        <v>0</v>
      </c>
      <c r="BG473" s="231">
        <f>IF(N473="zákl. přenesená",J473,0)</f>
        <v>0</v>
      </c>
      <c r="BH473" s="231">
        <f>IF(N473="sníž. přenesená",J473,0)</f>
        <v>0</v>
      </c>
      <c r="BI473" s="231">
        <f>IF(N473="nulová",J473,0)</f>
        <v>0</v>
      </c>
      <c r="BJ473" s="17" t="s">
        <v>82</v>
      </c>
      <c r="BK473" s="231">
        <f>ROUND(I473*H473,2)</f>
        <v>0</v>
      </c>
      <c r="BL473" s="17" t="s">
        <v>236</v>
      </c>
      <c r="BM473" s="230" t="s">
        <v>887</v>
      </c>
    </row>
    <row r="474" spans="1:47" s="2" customFormat="1" ht="12">
      <c r="A474" s="38"/>
      <c r="B474" s="39"/>
      <c r="C474" s="40"/>
      <c r="D474" s="232" t="s">
        <v>165</v>
      </c>
      <c r="E474" s="40"/>
      <c r="F474" s="233" t="s">
        <v>886</v>
      </c>
      <c r="G474" s="40"/>
      <c r="H474" s="40"/>
      <c r="I474" s="136"/>
      <c r="J474" s="40"/>
      <c r="K474" s="40"/>
      <c r="L474" s="44"/>
      <c r="M474" s="234"/>
      <c r="N474" s="235"/>
      <c r="O474" s="84"/>
      <c r="P474" s="84"/>
      <c r="Q474" s="84"/>
      <c r="R474" s="84"/>
      <c r="S474" s="84"/>
      <c r="T474" s="85"/>
      <c r="U474" s="38"/>
      <c r="V474" s="38"/>
      <c r="W474" s="38"/>
      <c r="X474" s="38"/>
      <c r="Y474" s="38"/>
      <c r="Z474" s="38"/>
      <c r="AA474" s="38"/>
      <c r="AB474" s="38"/>
      <c r="AC474" s="38"/>
      <c r="AD474" s="38"/>
      <c r="AE474" s="38"/>
      <c r="AT474" s="17" t="s">
        <v>165</v>
      </c>
      <c r="AU474" s="17" t="s">
        <v>82</v>
      </c>
    </row>
    <row r="475" spans="1:51" s="13" customFormat="1" ht="12">
      <c r="A475" s="13"/>
      <c r="B475" s="236"/>
      <c r="C475" s="237"/>
      <c r="D475" s="232" t="s">
        <v>166</v>
      </c>
      <c r="E475" s="238" t="s">
        <v>19</v>
      </c>
      <c r="F475" s="239" t="s">
        <v>2299</v>
      </c>
      <c r="G475" s="237"/>
      <c r="H475" s="240">
        <v>6</v>
      </c>
      <c r="I475" s="241"/>
      <c r="J475" s="237"/>
      <c r="K475" s="237"/>
      <c r="L475" s="242"/>
      <c r="M475" s="243"/>
      <c r="N475" s="244"/>
      <c r="O475" s="244"/>
      <c r="P475" s="244"/>
      <c r="Q475" s="244"/>
      <c r="R475" s="244"/>
      <c r="S475" s="244"/>
      <c r="T475" s="245"/>
      <c r="U475" s="13"/>
      <c r="V475" s="13"/>
      <c r="W475" s="13"/>
      <c r="X475" s="13"/>
      <c r="Y475" s="13"/>
      <c r="Z475" s="13"/>
      <c r="AA475" s="13"/>
      <c r="AB475" s="13"/>
      <c r="AC475" s="13"/>
      <c r="AD475" s="13"/>
      <c r="AE475" s="13"/>
      <c r="AT475" s="246" t="s">
        <v>166</v>
      </c>
      <c r="AU475" s="246" t="s">
        <v>82</v>
      </c>
      <c r="AV475" s="13" t="s">
        <v>85</v>
      </c>
      <c r="AW475" s="13" t="s">
        <v>34</v>
      </c>
      <c r="AX475" s="13" t="s">
        <v>82</v>
      </c>
      <c r="AY475" s="246" t="s">
        <v>158</v>
      </c>
    </row>
    <row r="476" spans="1:65" s="2" customFormat="1" ht="21.75" customHeight="1">
      <c r="A476" s="38"/>
      <c r="B476" s="39"/>
      <c r="C476" s="219" t="s">
        <v>826</v>
      </c>
      <c r="D476" s="219" t="s">
        <v>159</v>
      </c>
      <c r="E476" s="220" t="s">
        <v>890</v>
      </c>
      <c r="F476" s="221" t="s">
        <v>891</v>
      </c>
      <c r="G476" s="222" t="s">
        <v>202</v>
      </c>
      <c r="H476" s="223">
        <v>4</v>
      </c>
      <c r="I476" s="224"/>
      <c r="J476" s="225">
        <f>ROUND(I476*H476,2)</f>
        <v>0</v>
      </c>
      <c r="K476" s="221" t="s">
        <v>213</v>
      </c>
      <c r="L476" s="44"/>
      <c r="M476" s="226" t="s">
        <v>19</v>
      </c>
      <c r="N476" s="227" t="s">
        <v>45</v>
      </c>
      <c r="O476" s="84"/>
      <c r="P476" s="228">
        <f>O476*H476</f>
        <v>0</v>
      </c>
      <c r="Q476" s="228">
        <v>0</v>
      </c>
      <c r="R476" s="228">
        <f>Q476*H476</f>
        <v>0</v>
      </c>
      <c r="S476" s="228">
        <v>0</v>
      </c>
      <c r="T476" s="229">
        <f>S476*H476</f>
        <v>0</v>
      </c>
      <c r="U476" s="38"/>
      <c r="V476" s="38"/>
      <c r="W476" s="38"/>
      <c r="X476" s="38"/>
      <c r="Y476" s="38"/>
      <c r="Z476" s="38"/>
      <c r="AA476" s="38"/>
      <c r="AB476" s="38"/>
      <c r="AC476" s="38"/>
      <c r="AD476" s="38"/>
      <c r="AE476" s="38"/>
      <c r="AR476" s="230" t="s">
        <v>236</v>
      </c>
      <c r="AT476" s="230" t="s">
        <v>159</v>
      </c>
      <c r="AU476" s="230" t="s">
        <v>82</v>
      </c>
      <c r="AY476" s="17" t="s">
        <v>158</v>
      </c>
      <c r="BE476" s="231">
        <f>IF(N476="základní",J476,0)</f>
        <v>0</v>
      </c>
      <c r="BF476" s="231">
        <f>IF(N476="snížená",J476,0)</f>
        <v>0</v>
      </c>
      <c r="BG476" s="231">
        <f>IF(N476="zákl. přenesená",J476,0)</f>
        <v>0</v>
      </c>
      <c r="BH476" s="231">
        <f>IF(N476="sníž. přenesená",J476,0)</f>
        <v>0</v>
      </c>
      <c r="BI476" s="231">
        <f>IF(N476="nulová",J476,0)</f>
        <v>0</v>
      </c>
      <c r="BJ476" s="17" t="s">
        <v>82</v>
      </c>
      <c r="BK476" s="231">
        <f>ROUND(I476*H476,2)</f>
        <v>0</v>
      </c>
      <c r="BL476" s="17" t="s">
        <v>236</v>
      </c>
      <c r="BM476" s="230" t="s">
        <v>892</v>
      </c>
    </row>
    <row r="477" spans="1:47" s="2" customFormat="1" ht="12">
      <c r="A477" s="38"/>
      <c r="B477" s="39"/>
      <c r="C477" s="40"/>
      <c r="D477" s="232" t="s">
        <v>165</v>
      </c>
      <c r="E477" s="40"/>
      <c r="F477" s="233" t="s">
        <v>891</v>
      </c>
      <c r="G477" s="40"/>
      <c r="H477" s="40"/>
      <c r="I477" s="136"/>
      <c r="J477" s="40"/>
      <c r="K477" s="40"/>
      <c r="L477" s="44"/>
      <c r="M477" s="234"/>
      <c r="N477" s="235"/>
      <c r="O477" s="84"/>
      <c r="P477" s="84"/>
      <c r="Q477" s="84"/>
      <c r="R477" s="84"/>
      <c r="S477" s="84"/>
      <c r="T477" s="85"/>
      <c r="U477" s="38"/>
      <c r="V477" s="38"/>
      <c r="W477" s="38"/>
      <c r="X477" s="38"/>
      <c r="Y477" s="38"/>
      <c r="Z477" s="38"/>
      <c r="AA477" s="38"/>
      <c r="AB477" s="38"/>
      <c r="AC477" s="38"/>
      <c r="AD477" s="38"/>
      <c r="AE477" s="38"/>
      <c r="AT477" s="17" t="s">
        <v>165</v>
      </c>
      <c r="AU477" s="17" t="s">
        <v>82</v>
      </c>
    </row>
    <row r="478" spans="1:65" s="2" customFormat="1" ht="16.5" customHeight="1">
      <c r="A478" s="38"/>
      <c r="B478" s="39"/>
      <c r="C478" s="259" t="s">
        <v>830</v>
      </c>
      <c r="D478" s="259" t="s">
        <v>199</v>
      </c>
      <c r="E478" s="260" t="s">
        <v>894</v>
      </c>
      <c r="F478" s="261" t="s">
        <v>895</v>
      </c>
      <c r="G478" s="262" t="s">
        <v>202</v>
      </c>
      <c r="H478" s="263">
        <v>4</v>
      </c>
      <c r="I478" s="264"/>
      <c r="J478" s="265">
        <f>ROUND(I478*H478,2)</f>
        <v>0</v>
      </c>
      <c r="K478" s="261" t="s">
        <v>19</v>
      </c>
      <c r="L478" s="266"/>
      <c r="M478" s="267" t="s">
        <v>19</v>
      </c>
      <c r="N478" s="268" t="s">
        <v>45</v>
      </c>
      <c r="O478" s="84"/>
      <c r="P478" s="228">
        <f>O478*H478</f>
        <v>0</v>
      </c>
      <c r="Q478" s="228">
        <v>0</v>
      </c>
      <c r="R478" s="228">
        <f>Q478*H478</f>
        <v>0</v>
      </c>
      <c r="S478" s="228">
        <v>0</v>
      </c>
      <c r="T478" s="229">
        <f>S478*H478</f>
        <v>0</v>
      </c>
      <c r="U478" s="38"/>
      <c r="V478" s="38"/>
      <c r="W478" s="38"/>
      <c r="X478" s="38"/>
      <c r="Y478" s="38"/>
      <c r="Z478" s="38"/>
      <c r="AA478" s="38"/>
      <c r="AB478" s="38"/>
      <c r="AC478" s="38"/>
      <c r="AD478" s="38"/>
      <c r="AE478" s="38"/>
      <c r="AR478" s="230" t="s">
        <v>241</v>
      </c>
      <c r="AT478" s="230" t="s">
        <v>199</v>
      </c>
      <c r="AU478" s="230" t="s">
        <v>82</v>
      </c>
      <c r="AY478" s="17" t="s">
        <v>158</v>
      </c>
      <c r="BE478" s="231">
        <f>IF(N478="základní",J478,0)</f>
        <v>0</v>
      </c>
      <c r="BF478" s="231">
        <f>IF(N478="snížená",J478,0)</f>
        <v>0</v>
      </c>
      <c r="BG478" s="231">
        <f>IF(N478="zákl. přenesená",J478,0)</f>
        <v>0</v>
      </c>
      <c r="BH478" s="231">
        <f>IF(N478="sníž. přenesená",J478,0)</f>
        <v>0</v>
      </c>
      <c r="BI478" s="231">
        <f>IF(N478="nulová",J478,0)</f>
        <v>0</v>
      </c>
      <c r="BJ478" s="17" t="s">
        <v>82</v>
      </c>
      <c r="BK478" s="231">
        <f>ROUND(I478*H478,2)</f>
        <v>0</v>
      </c>
      <c r="BL478" s="17" t="s">
        <v>236</v>
      </c>
      <c r="BM478" s="230" t="s">
        <v>896</v>
      </c>
    </row>
    <row r="479" spans="1:47" s="2" customFormat="1" ht="12">
      <c r="A479" s="38"/>
      <c r="B479" s="39"/>
      <c r="C479" s="40"/>
      <c r="D479" s="232" t="s">
        <v>165</v>
      </c>
      <c r="E479" s="40"/>
      <c r="F479" s="233" t="s">
        <v>895</v>
      </c>
      <c r="G479" s="40"/>
      <c r="H479" s="40"/>
      <c r="I479" s="136"/>
      <c r="J479" s="40"/>
      <c r="K479" s="40"/>
      <c r="L479" s="44"/>
      <c r="M479" s="234"/>
      <c r="N479" s="235"/>
      <c r="O479" s="84"/>
      <c r="P479" s="84"/>
      <c r="Q479" s="84"/>
      <c r="R479" s="84"/>
      <c r="S479" s="84"/>
      <c r="T479" s="85"/>
      <c r="U479" s="38"/>
      <c r="V479" s="38"/>
      <c r="W479" s="38"/>
      <c r="X479" s="38"/>
      <c r="Y479" s="38"/>
      <c r="Z479" s="38"/>
      <c r="AA479" s="38"/>
      <c r="AB479" s="38"/>
      <c r="AC479" s="38"/>
      <c r="AD479" s="38"/>
      <c r="AE479" s="38"/>
      <c r="AT479" s="17" t="s">
        <v>165</v>
      </c>
      <c r="AU479" s="17" t="s">
        <v>82</v>
      </c>
    </row>
    <row r="480" spans="1:51" s="13" customFormat="1" ht="12">
      <c r="A480" s="13"/>
      <c r="B480" s="236"/>
      <c r="C480" s="237"/>
      <c r="D480" s="232" t="s">
        <v>166</v>
      </c>
      <c r="E480" s="238" t="s">
        <v>19</v>
      </c>
      <c r="F480" s="239" t="s">
        <v>2245</v>
      </c>
      <c r="G480" s="237"/>
      <c r="H480" s="240">
        <v>4</v>
      </c>
      <c r="I480" s="241"/>
      <c r="J480" s="237"/>
      <c r="K480" s="237"/>
      <c r="L480" s="242"/>
      <c r="M480" s="243"/>
      <c r="N480" s="244"/>
      <c r="O480" s="244"/>
      <c r="P480" s="244"/>
      <c r="Q480" s="244"/>
      <c r="R480" s="244"/>
      <c r="S480" s="244"/>
      <c r="T480" s="245"/>
      <c r="U480" s="13"/>
      <c r="V480" s="13"/>
      <c r="W480" s="13"/>
      <c r="X480" s="13"/>
      <c r="Y480" s="13"/>
      <c r="Z480" s="13"/>
      <c r="AA480" s="13"/>
      <c r="AB480" s="13"/>
      <c r="AC480" s="13"/>
      <c r="AD480" s="13"/>
      <c r="AE480" s="13"/>
      <c r="AT480" s="246" t="s">
        <v>166</v>
      </c>
      <c r="AU480" s="246" t="s">
        <v>82</v>
      </c>
      <c r="AV480" s="13" t="s">
        <v>85</v>
      </c>
      <c r="AW480" s="13" t="s">
        <v>34</v>
      </c>
      <c r="AX480" s="13" t="s">
        <v>82</v>
      </c>
      <c r="AY480" s="246" t="s">
        <v>158</v>
      </c>
    </row>
    <row r="481" spans="1:65" s="2" customFormat="1" ht="16.5" customHeight="1">
      <c r="A481" s="38"/>
      <c r="B481" s="39"/>
      <c r="C481" s="219" t="s">
        <v>835</v>
      </c>
      <c r="D481" s="219" t="s">
        <v>159</v>
      </c>
      <c r="E481" s="220" t="s">
        <v>899</v>
      </c>
      <c r="F481" s="221" t="s">
        <v>900</v>
      </c>
      <c r="G481" s="222" t="s">
        <v>202</v>
      </c>
      <c r="H481" s="223">
        <v>1</v>
      </c>
      <c r="I481" s="224"/>
      <c r="J481" s="225">
        <f>ROUND(I481*H481,2)</f>
        <v>0</v>
      </c>
      <c r="K481" s="221" t="s">
        <v>213</v>
      </c>
      <c r="L481" s="44"/>
      <c r="M481" s="226" t="s">
        <v>19</v>
      </c>
      <c r="N481" s="227" t="s">
        <v>45</v>
      </c>
      <c r="O481" s="84"/>
      <c r="P481" s="228">
        <f>O481*H481</f>
        <v>0</v>
      </c>
      <c r="Q481" s="228">
        <v>0</v>
      </c>
      <c r="R481" s="228">
        <f>Q481*H481</f>
        <v>0</v>
      </c>
      <c r="S481" s="228">
        <v>0</v>
      </c>
      <c r="T481" s="229">
        <f>S481*H481</f>
        <v>0</v>
      </c>
      <c r="U481" s="38"/>
      <c r="V481" s="38"/>
      <c r="W481" s="38"/>
      <c r="X481" s="38"/>
      <c r="Y481" s="38"/>
      <c r="Z481" s="38"/>
      <c r="AA481" s="38"/>
      <c r="AB481" s="38"/>
      <c r="AC481" s="38"/>
      <c r="AD481" s="38"/>
      <c r="AE481" s="38"/>
      <c r="AR481" s="230" t="s">
        <v>236</v>
      </c>
      <c r="AT481" s="230" t="s">
        <v>159</v>
      </c>
      <c r="AU481" s="230" t="s">
        <v>82</v>
      </c>
      <c r="AY481" s="17" t="s">
        <v>158</v>
      </c>
      <c r="BE481" s="231">
        <f>IF(N481="základní",J481,0)</f>
        <v>0</v>
      </c>
      <c r="BF481" s="231">
        <f>IF(N481="snížená",J481,0)</f>
        <v>0</v>
      </c>
      <c r="BG481" s="231">
        <f>IF(N481="zákl. přenesená",J481,0)</f>
        <v>0</v>
      </c>
      <c r="BH481" s="231">
        <f>IF(N481="sníž. přenesená",J481,0)</f>
        <v>0</v>
      </c>
      <c r="BI481" s="231">
        <f>IF(N481="nulová",J481,0)</f>
        <v>0</v>
      </c>
      <c r="BJ481" s="17" t="s">
        <v>82</v>
      </c>
      <c r="BK481" s="231">
        <f>ROUND(I481*H481,2)</f>
        <v>0</v>
      </c>
      <c r="BL481" s="17" t="s">
        <v>236</v>
      </c>
      <c r="BM481" s="230" t="s">
        <v>901</v>
      </c>
    </row>
    <row r="482" spans="1:47" s="2" customFormat="1" ht="12">
      <c r="A482" s="38"/>
      <c r="B482" s="39"/>
      <c r="C482" s="40"/>
      <c r="D482" s="232" t="s">
        <v>165</v>
      </c>
      <c r="E482" s="40"/>
      <c r="F482" s="233" t="s">
        <v>902</v>
      </c>
      <c r="G482" s="40"/>
      <c r="H482" s="40"/>
      <c r="I482" s="136"/>
      <c r="J482" s="40"/>
      <c r="K482" s="40"/>
      <c r="L482" s="44"/>
      <c r="M482" s="234"/>
      <c r="N482" s="235"/>
      <c r="O482" s="84"/>
      <c r="P482" s="84"/>
      <c r="Q482" s="84"/>
      <c r="R482" s="84"/>
      <c r="S482" s="84"/>
      <c r="T482" s="85"/>
      <c r="U482" s="38"/>
      <c r="V482" s="38"/>
      <c r="W482" s="38"/>
      <c r="X482" s="38"/>
      <c r="Y482" s="38"/>
      <c r="Z482" s="38"/>
      <c r="AA482" s="38"/>
      <c r="AB482" s="38"/>
      <c r="AC482" s="38"/>
      <c r="AD482" s="38"/>
      <c r="AE482" s="38"/>
      <c r="AT482" s="17" t="s">
        <v>165</v>
      </c>
      <c r="AU482" s="17" t="s">
        <v>82</v>
      </c>
    </row>
    <row r="483" spans="1:65" s="2" customFormat="1" ht="16.5" customHeight="1">
      <c r="A483" s="38"/>
      <c r="B483" s="39"/>
      <c r="C483" s="259" t="s">
        <v>839</v>
      </c>
      <c r="D483" s="259" t="s">
        <v>199</v>
      </c>
      <c r="E483" s="260" t="s">
        <v>904</v>
      </c>
      <c r="F483" s="261" t="s">
        <v>905</v>
      </c>
      <c r="G483" s="262" t="s">
        <v>202</v>
      </c>
      <c r="H483" s="263">
        <v>1</v>
      </c>
      <c r="I483" s="264"/>
      <c r="J483" s="265">
        <f>ROUND(I483*H483,2)</f>
        <v>0</v>
      </c>
      <c r="K483" s="261" t="s">
        <v>19</v>
      </c>
      <c r="L483" s="266"/>
      <c r="M483" s="267" t="s">
        <v>19</v>
      </c>
      <c r="N483" s="268" t="s">
        <v>45</v>
      </c>
      <c r="O483" s="84"/>
      <c r="P483" s="228">
        <f>O483*H483</f>
        <v>0</v>
      </c>
      <c r="Q483" s="228">
        <v>0</v>
      </c>
      <c r="R483" s="228">
        <f>Q483*H483</f>
        <v>0</v>
      </c>
      <c r="S483" s="228">
        <v>0</v>
      </c>
      <c r="T483" s="229">
        <f>S483*H483</f>
        <v>0</v>
      </c>
      <c r="U483" s="38"/>
      <c r="V483" s="38"/>
      <c r="W483" s="38"/>
      <c r="X483" s="38"/>
      <c r="Y483" s="38"/>
      <c r="Z483" s="38"/>
      <c r="AA483" s="38"/>
      <c r="AB483" s="38"/>
      <c r="AC483" s="38"/>
      <c r="AD483" s="38"/>
      <c r="AE483" s="38"/>
      <c r="AR483" s="230" t="s">
        <v>241</v>
      </c>
      <c r="AT483" s="230" t="s">
        <v>199</v>
      </c>
      <c r="AU483" s="230" t="s">
        <v>82</v>
      </c>
      <c r="AY483" s="17" t="s">
        <v>158</v>
      </c>
      <c r="BE483" s="231">
        <f>IF(N483="základní",J483,0)</f>
        <v>0</v>
      </c>
      <c r="BF483" s="231">
        <f>IF(N483="snížená",J483,0)</f>
        <v>0</v>
      </c>
      <c r="BG483" s="231">
        <f>IF(N483="zákl. přenesená",J483,0)</f>
        <v>0</v>
      </c>
      <c r="BH483" s="231">
        <f>IF(N483="sníž. přenesená",J483,0)</f>
        <v>0</v>
      </c>
      <c r="BI483" s="231">
        <f>IF(N483="nulová",J483,0)</f>
        <v>0</v>
      </c>
      <c r="BJ483" s="17" t="s">
        <v>82</v>
      </c>
      <c r="BK483" s="231">
        <f>ROUND(I483*H483,2)</f>
        <v>0</v>
      </c>
      <c r="BL483" s="17" t="s">
        <v>236</v>
      </c>
      <c r="BM483" s="230" t="s">
        <v>906</v>
      </c>
    </row>
    <row r="484" spans="1:47" s="2" customFormat="1" ht="12">
      <c r="A484" s="38"/>
      <c r="B484" s="39"/>
      <c r="C484" s="40"/>
      <c r="D484" s="232" t="s">
        <v>165</v>
      </c>
      <c r="E484" s="40"/>
      <c r="F484" s="233" t="s">
        <v>905</v>
      </c>
      <c r="G484" s="40"/>
      <c r="H484" s="40"/>
      <c r="I484" s="136"/>
      <c r="J484" s="40"/>
      <c r="K484" s="40"/>
      <c r="L484" s="44"/>
      <c r="M484" s="234"/>
      <c r="N484" s="235"/>
      <c r="O484" s="84"/>
      <c r="P484" s="84"/>
      <c r="Q484" s="84"/>
      <c r="R484" s="84"/>
      <c r="S484" s="84"/>
      <c r="T484" s="85"/>
      <c r="U484" s="38"/>
      <c r="V484" s="38"/>
      <c r="W484" s="38"/>
      <c r="X484" s="38"/>
      <c r="Y484" s="38"/>
      <c r="Z484" s="38"/>
      <c r="AA484" s="38"/>
      <c r="AB484" s="38"/>
      <c r="AC484" s="38"/>
      <c r="AD484" s="38"/>
      <c r="AE484" s="38"/>
      <c r="AT484" s="17" t="s">
        <v>165</v>
      </c>
      <c r="AU484" s="17" t="s">
        <v>82</v>
      </c>
    </row>
    <row r="485" spans="1:51" s="13" customFormat="1" ht="12">
      <c r="A485" s="13"/>
      <c r="B485" s="236"/>
      <c r="C485" s="237"/>
      <c r="D485" s="232" t="s">
        <v>166</v>
      </c>
      <c r="E485" s="238" t="s">
        <v>19</v>
      </c>
      <c r="F485" s="239" t="s">
        <v>2241</v>
      </c>
      <c r="G485" s="237"/>
      <c r="H485" s="240">
        <v>1</v>
      </c>
      <c r="I485" s="241"/>
      <c r="J485" s="237"/>
      <c r="K485" s="237"/>
      <c r="L485" s="242"/>
      <c r="M485" s="243"/>
      <c r="N485" s="244"/>
      <c r="O485" s="244"/>
      <c r="P485" s="244"/>
      <c r="Q485" s="244"/>
      <c r="R485" s="244"/>
      <c r="S485" s="244"/>
      <c r="T485" s="245"/>
      <c r="U485" s="13"/>
      <c r="V485" s="13"/>
      <c r="W485" s="13"/>
      <c r="X485" s="13"/>
      <c r="Y485" s="13"/>
      <c r="Z485" s="13"/>
      <c r="AA485" s="13"/>
      <c r="AB485" s="13"/>
      <c r="AC485" s="13"/>
      <c r="AD485" s="13"/>
      <c r="AE485" s="13"/>
      <c r="AT485" s="246" t="s">
        <v>166</v>
      </c>
      <c r="AU485" s="246" t="s">
        <v>82</v>
      </c>
      <c r="AV485" s="13" t="s">
        <v>85</v>
      </c>
      <c r="AW485" s="13" t="s">
        <v>34</v>
      </c>
      <c r="AX485" s="13" t="s">
        <v>82</v>
      </c>
      <c r="AY485" s="246" t="s">
        <v>158</v>
      </c>
    </row>
    <row r="486" spans="1:65" s="2" customFormat="1" ht="16.5" customHeight="1">
      <c r="A486" s="38"/>
      <c r="B486" s="39"/>
      <c r="C486" s="219" t="s">
        <v>843</v>
      </c>
      <c r="D486" s="219" t="s">
        <v>159</v>
      </c>
      <c r="E486" s="220" t="s">
        <v>909</v>
      </c>
      <c r="F486" s="221" t="s">
        <v>910</v>
      </c>
      <c r="G486" s="222" t="s">
        <v>202</v>
      </c>
      <c r="H486" s="223">
        <v>4</v>
      </c>
      <c r="I486" s="224"/>
      <c r="J486" s="225">
        <f>ROUND(I486*H486,2)</f>
        <v>0</v>
      </c>
      <c r="K486" s="221" t="s">
        <v>19</v>
      </c>
      <c r="L486" s="44"/>
      <c r="M486" s="226" t="s">
        <v>19</v>
      </c>
      <c r="N486" s="227" t="s">
        <v>45</v>
      </c>
      <c r="O486" s="84"/>
      <c r="P486" s="228">
        <f>O486*H486</f>
        <v>0</v>
      </c>
      <c r="Q486" s="228">
        <v>0</v>
      </c>
      <c r="R486" s="228">
        <f>Q486*H486</f>
        <v>0</v>
      </c>
      <c r="S486" s="228">
        <v>0</v>
      </c>
      <c r="T486" s="229">
        <f>S486*H486</f>
        <v>0</v>
      </c>
      <c r="U486" s="38"/>
      <c r="V486" s="38"/>
      <c r="W486" s="38"/>
      <c r="X486" s="38"/>
      <c r="Y486" s="38"/>
      <c r="Z486" s="38"/>
      <c r="AA486" s="38"/>
      <c r="AB486" s="38"/>
      <c r="AC486" s="38"/>
      <c r="AD486" s="38"/>
      <c r="AE486" s="38"/>
      <c r="AR486" s="230" t="s">
        <v>236</v>
      </c>
      <c r="AT486" s="230" t="s">
        <v>159</v>
      </c>
      <c r="AU486" s="230" t="s">
        <v>82</v>
      </c>
      <c r="AY486" s="17" t="s">
        <v>158</v>
      </c>
      <c r="BE486" s="231">
        <f>IF(N486="základní",J486,0)</f>
        <v>0</v>
      </c>
      <c r="BF486" s="231">
        <f>IF(N486="snížená",J486,0)</f>
        <v>0</v>
      </c>
      <c r="BG486" s="231">
        <f>IF(N486="zákl. přenesená",J486,0)</f>
        <v>0</v>
      </c>
      <c r="BH486" s="231">
        <f>IF(N486="sníž. přenesená",J486,0)</f>
        <v>0</v>
      </c>
      <c r="BI486" s="231">
        <f>IF(N486="nulová",J486,0)</f>
        <v>0</v>
      </c>
      <c r="BJ486" s="17" t="s">
        <v>82</v>
      </c>
      <c r="BK486" s="231">
        <f>ROUND(I486*H486,2)</f>
        <v>0</v>
      </c>
      <c r="BL486" s="17" t="s">
        <v>236</v>
      </c>
      <c r="BM486" s="230" t="s">
        <v>911</v>
      </c>
    </row>
    <row r="487" spans="1:47" s="2" customFormat="1" ht="12">
      <c r="A487" s="38"/>
      <c r="B487" s="39"/>
      <c r="C487" s="40"/>
      <c r="D487" s="232" t="s">
        <v>165</v>
      </c>
      <c r="E487" s="40"/>
      <c r="F487" s="233" t="s">
        <v>910</v>
      </c>
      <c r="G487" s="40"/>
      <c r="H487" s="40"/>
      <c r="I487" s="136"/>
      <c r="J487" s="40"/>
      <c r="K487" s="40"/>
      <c r="L487" s="44"/>
      <c r="M487" s="234"/>
      <c r="N487" s="235"/>
      <c r="O487" s="84"/>
      <c r="P487" s="84"/>
      <c r="Q487" s="84"/>
      <c r="R487" s="84"/>
      <c r="S487" s="84"/>
      <c r="T487" s="85"/>
      <c r="U487" s="38"/>
      <c r="V487" s="38"/>
      <c r="W487" s="38"/>
      <c r="X487" s="38"/>
      <c r="Y487" s="38"/>
      <c r="Z487" s="38"/>
      <c r="AA487" s="38"/>
      <c r="AB487" s="38"/>
      <c r="AC487" s="38"/>
      <c r="AD487" s="38"/>
      <c r="AE487" s="38"/>
      <c r="AT487" s="17" t="s">
        <v>165</v>
      </c>
      <c r="AU487" s="17" t="s">
        <v>82</v>
      </c>
    </row>
    <row r="488" spans="1:65" s="2" customFormat="1" ht="16.5" customHeight="1">
      <c r="A488" s="38"/>
      <c r="B488" s="39"/>
      <c r="C488" s="259" t="s">
        <v>847</v>
      </c>
      <c r="D488" s="259" t="s">
        <v>199</v>
      </c>
      <c r="E488" s="260" t="s">
        <v>913</v>
      </c>
      <c r="F488" s="261" t="s">
        <v>914</v>
      </c>
      <c r="G488" s="262" t="s">
        <v>202</v>
      </c>
      <c r="H488" s="263">
        <v>4</v>
      </c>
      <c r="I488" s="264"/>
      <c r="J488" s="265">
        <f>ROUND(I488*H488,2)</f>
        <v>0</v>
      </c>
      <c r="K488" s="261" t="s">
        <v>19</v>
      </c>
      <c r="L488" s="266"/>
      <c r="M488" s="267" t="s">
        <v>19</v>
      </c>
      <c r="N488" s="268" t="s">
        <v>45</v>
      </c>
      <c r="O488" s="84"/>
      <c r="P488" s="228">
        <f>O488*H488</f>
        <v>0</v>
      </c>
      <c r="Q488" s="228">
        <v>0</v>
      </c>
      <c r="R488" s="228">
        <f>Q488*H488</f>
        <v>0</v>
      </c>
      <c r="S488" s="228">
        <v>0</v>
      </c>
      <c r="T488" s="229">
        <f>S488*H488</f>
        <v>0</v>
      </c>
      <c r="U488" s="38"/>
      <c r="V488" s="38"/>
      <c r="W488" s="38"/>
      <c r="X488" s="38"/>
      <c r="Y488" s="38"/>
      <c r="Z488" s="38"/>
      <c r="AA488" s="38"/>
      <c r="AB488" s="38"/>
      <c r="AC488" s="38"/>
      <c r="AD488" s="38"/>
      <c r="AE488" s="38"/>
      <c r="AR488" s="230" t="s">
        <v>241</v>
      </c>
      <c r="AT488" s="230" t="s">
        <v>199</v>
      </c>
      <c r="AU488" s="230" t="s">
        <v>82</v>
      </c>
      <c r="AY488" s="17" t="s">
        <v>158</v>
      </c>
      <c r="BE488" s="231">
        <f>IF(N488="základní",J488,0)</f>
        <v>0</v>
      </c>
      <c r="BF488" s="231">
        <f>IF(N488="snížená",J488,0)</f>
        <v>0</v>
      </c>
      <c r="BG488" s="231">
        <f>IF(N488="zákl. přenesená",J488,0)</f>
        <v>0</v>
      </c>
      <c r="BH488" s="231">
        <f>IF(N488="sníž. přenesená",J488,0)</f>
        <v>0</v>
      </c>
      <c r="BI488" s="231">
        <f>IF(N488="nulová",J488,0)</f>
        <v>0</v>
      </c>
      <c r="BJ488" s="17" t="s">
        <v>82</v>
      </c>
      <c r="BK488" s="231">
        <f>ROUND(I488*H488,2)</f>
        <v>0</v>
      </c>
      <c r="BL488" s="17" t="s">
        <v>236</v>
      </c>
      <c r="BM488" s="230" t="s">
        <v>915</v>
      </c>
    </row>
    <row r="489" spans="1:47" s="2" customFormat="1" ht="12">
      <c r="A489" s="38"/>
      <c r="B489" s="39"/>
      <c r="C489" s="40"/>
      <c r="D489" s="232" t="s">
        <v>165</v>
      </c>
      <c r="E489" s="40"/>
      <c r="F489" s="233" t="s">
        <v>914</v>
      </c>
      <c r="G489" s="40"/>
      <c r="H489" s="40"/>
      <c r="I489" s="136"/>
      <c r="J489" s="40"/>
      <c r="K489" s="40"/>
      <c r="L489" s="44"/>
      <c r="M489" s="234"/>
      <c r="N489" s="235"/>
      <c r="O489" s="84"/>
      <c r="P489" s="84"/>
      <c r="Q489" s="84"/>
      <c r="R489" s="84"/>
      <c r="S489" s="84"/>
      <c r="T489" s="85"/>
      <c r="U489" s="38"/>
      <c r="V489" s="38"/>
      <c r="W489" s="38"/>
      <c r="X489" s="38"/>
      <c r="Y489" s="38"/>
      <c r="Z489" s="38"/>
      <c r="AA489" s="38"/>
      <c r="AB489" s="38"/>
      <c r="AC489" s="38"/>
      <c r="AD489" s="38"/>
      <c r="AE489" s="38"/>
      <c r="AT489" s="17" t="s">
        <v>165</v>
      </c>
      <c r="AU489" s="17" t="s">
        <v>82</v>
      </c>
    </row>
    <row r="490" spans="1:51" s="13" customFormat="1" ht="12">
      <c r="A490" s="13"/>
      <c r="B490" s="236"/>
      <c r="C490" s="237"/>
      <c r="D490" s="232" t="s">
        <v>166</v>
      </c>
      <c r="E490" s="238" t="s">
        <v>19</v>
      </c>
      <c r="F490" s="239" t="s">
        <v>2245</v>
      </c>
      <c r="G490" s="237"/>
      <c r="H490" s="240">
        <v>4</v>
      </c>
      <c r="I490" s="241"/>
      <c r="J490" s="237"/>
      <c r="K490" s="237"/>
      <c r="L490" s="242"/>
      <c r="M490" s="243"/>
      <c r="N490" s="244"/>
      <c r="O490" s="244"/>
      <c r="P490" s="244"/>
      <c r="Q490" s="244"/>
      <c r="R490" s="244"/>
      <c r="S490" s="244"/>
      <c r="T490" s="245"/>
      <c r="U490" s="13"/>
      <c r="V490" s="13"/>
      <c r="W490" s="13"/>
      <c r="X490" s="13"/>
      <c r="Y490" s="13"/>
      <c r="Z490" s="13"/>
      <c r="AA490" s="13"/>
      <c r="AB490" s="13"/>
      <c r="AC490" s="13"/>
      <c r="AD490" s="13"/>
      <c r="AE490" s="13"/>
      <c r="AT490" s="246" t="s">
        <v>166</v>
      </c>
      <c r="AU490" s="246" t="s">
        <v>82</v>
      </c>
      <c r="AV490" s="13" t="s">
        <v>85</v>
      </c>
      <c r="AW490" s="13" t="s">
        <v>34</v>
      </c>
      <c r="AX490" s="13" t="s">
        <v>82</v>
      </c>
      <c r="AY490" s="246" t="s">
        <v>158</v>
      </c>
    </row>
    <row r="491" spans="1:65" s="2" customFormat="1" ht="21.75" customHeight="1">
      <c r="A491" s="38"/>
      <c r="B491" s="39"/>
      <c r="C491" s="219" t="s">
        <v>852</v>
      </c>
      <c r="D491" s="219" t="s">
        <v>159</v>
      </c>
      <c r="E491" s="220" t="s">
        <v>918</v>
      </c>
      <c r="F491" s="221" t="s">
        <v>919</v>
      </c>
      <c r="G491" s="222" t="s">
        <v>202</v>
      </c>
      <c r="H491" s="223">
        <v>1</v>
      </c>
      <c r="I491" s="224"/>
      <c r="J491" s="225">
        <f>ROUND(I491*H491,2)</f>
        <v>0</v>
      </c>
      <c r="K491" s="221" t="s">
        <v>19</v>
      </c>
      <c r="L491" s="44"/>
      <c r="M491" s="226" t="s">
        <v>19</v>
      </c>
      <c r="N491" s="227" t="s">
        <v>45</v>
      </c>
      <c r="O491" s="84"/>
      <c r="P491" s="228">
        <f>O491*H491</f>
        <v>0</v>
      </c>
      <c r="Q491" s="228">
        <v>0</v>
      </c>
      <c r="R491" s="228">
        <f>Q491*H491</f>
        <v>0</v>
      </c>
      <c r="S491" s="228">
        <v>0</v>
      </c>
      <c r="T491" s="229">
        <f>S491*H491</f>
        <v>0</v>
      </c>
      <c r="U491" s="38"/>
      <c r="V491" s="38"/>
      <c r="W491" s="38"/>
      <c r="X491" s="38"/>
      <c r="Y491" s="38"/>
      <c r="Z491" s="38"/>
      <c r="AA491" s="38"/>
      <c r="AB491" s="38"/>
      <c r="AC491" s="38"/>
      <c r="AD491" s="38"/>
      <c r="AE491" s="38"/>
      <c r="AR491" s="230" t="s">
        <v>236</v>
      </c>
      <c r="AT491" s="230" t="s">
        <v>159</v>
      </c>
      <c r="AU491" s="230" t="s">
        <v>82</v>
      </c>
      <c r="AY491" s="17" t="s">
        <v>158</v>
      </c>
      <c r="BE491" s="231">
        <f>IF(N491="základní",J491,0)</f>
        <v>0</v>
      </c>
      <c r="BF491" s="231">
        <f>IF(N491="snížená",J491,0)</f>
        <v>0</v>
      </c>
      <c r="BG491" s="231">
        <f>IF(N491="zákl. přenesená",J491,0)</f>
        <v>0</v>
      </c>
      <c r="BH491" s="231">
        <f>IF(N491="sníž. přenesená",J491,0)</f>
        <v>0</v>
      </c>
      <c r="BI491" s="231">
        <f>IF(N491="nulová",J491,0)</f>
        <v>0</v>
      </c>
      <c r="BJ491" s="17" t="s">
        <v>82</v>
      </c>
      <c r="BK491" s="231">
        <f>ROUND(I491*H491,2)</f>
        <v>0</v>
      </c>
      <c r="BL491" s="17" t="s">
        <v>236</v>
      </c>
      <c r="BM491" s="230" t="s">
        <v>920</v>
      </c>
    </row>
    <row r="492" spans="1:47" s="2" customFormat="1" ht="12">
      <c r="A492" s="38"/>
      <c r="B492" s="39"/>
      <c r="C492" s="40"/>
      <c r="D492" s="232" t="s">
        <v>165</v>
      </c>
      <c r="E492" s="40"/>
      <c r="F492" s="233" t="s">
        <v>919</v>
      </c>
      <c r="G492" s="40"/>
      <c r="H492" s="40"/>
      <c r="I492" s="136"/>
      <c r="J492" s="40"/>
      <c r="K492" s="40"/>
      <c r="L492" s="44"/>
      <c r="M492" s="234"/>
      <c r="N492" s="235"/>
      <c r="O492" s="84"/>
      <c r="P492" s="84"/>
      <c r="Q492" s="84"/>
      <c r="R492" s="84"/>
      <c r="S492" s="84"/>
      <c r="T492" s="85"/>
      <c r="U492" s="38"/>
      <c r="V492" s="38"/>
      <c r="W492" s="38"/>
      <c r="X492" s="38"/>
      <c r="Y492" s="38"/>
      <c r="Z492" s="38"/>
      <c r="AA492" s="38"/>
      <c r="AB492" s="38"/>
      <c r="AC492" s="38"/>
      <c r="AD492" s="38"/>
      <c r="AE492" s="38"/>
      <c r="AT492" s="17" t="s">
        <v>165</v>
      </c>
      <c r="AU492" s="17" t="s">
        <v>82</v>
      </c>
    </row>
    <row r="493" spans="1:65" s="2" customFormat="1" ht="33" customHeight="1">
      <c r="A493" s="38"/>
      <c r="B493" s="39"/>
      <c r="C493" s="259" t="s">
        <v>856</v>
      </c>
      <c r="D493" s="259" t="s">
        <v>199</v>
      </c>
      <c r="E493" s="260" t="s">
        <v>922</v>
      </c>
      <c r="F493" s="261" t="s">
        <v>923</v>
      </c>
      <c r="G493" s="262" t="s">
        <v>202</v>
      </c>
      <c r="H493" s="263">
        <v>1</v>
      </c>
      <c r="I493" s="264"/>
      <c r="J493" s="265">
        <f>ROUND(I493*H493,2)</f>
        <v>0</v>
      </c>
      <c r="K493" s="261" t="s">
        <v>19</v>
      </c>
      <c r="L493" s="266"/>
      <c r="M493" s="267" t="s">
        <v>19</v>
      </c>
      <c r="N493" s="268" t="s">
        <v>45</v>
      </c>
      <c r="O493" s="84"/>
      <c r="P493" s="228">
        <f>O493*H493</f>
        <v>0</v>
      </c>
      <c r="Q493" s="228">
        <v>0</v>
      </c>
      <c r="R493" s="228">
        <f>Q493*H493</f>
        <v>0</v>
      </c>
      <c r="S493" s="228">
        <v>0</v>
      </c>
      <c r="T493" s="229">
        <f>S493*H493</f>
        <v>0</v>
      </c>
      <c r="U493" s="38"/>
      <c r="V493" s="38"/>
      <c r="W493" s="38"/>
      <c r="X493" s="38"/>
      <c r="Y493" s="38"/>
      <c r="Z493" s="38"/>
      <c r="AA493" s="38"/>
      <c r="AB493" s="38"/>
      <c r="AC493" s="38"/>
      <c r="AD493" s="38"/>
      <c r="AE493" s="38"/>
      <c r="AR493" s="230" t="s">
        <v>241</v>
      </c>
      <c r="AT493" s="230" t="s">
        <v>199</v>
      </c>
      <c r="AU493" s="230" t="s">
        <v>82</v>
      </c>
      <c r="AY493" s="17" t="s">
        <v>158</v>
      </c>
      <c r="BE493" s="231">
        <f>IF(N493="základní",J493,0)</f>
        <v>0</v>
      </c>
      <c r="BF493" s="231">
        <f>IF(N493="snížená",J493,0)</f>
        <v>0</v>
      </c>
      <c r="BG493" s="231">
        <f>IF(N493="zákl. přenesená",J493,0)</f>
        <v>0</v>
      </c>
      <c r="BH493" s="231">
        <f>IF(N493="sníž. přenesená",J493,0)</f>
        <v>0</v>
      </c>
      <c r="BI493" s="231">
        <f>IF(N493="nulová",J493,0)</f>
        <v>0</v>
      </c>
      <c r="BJ493" s="17" t="s">
        <v>82</v>
      </c>
      <c r="BK493" s="231">
        <f>ROUND(I493*H493,2)</f>
        <v>0</v>
      </c>
      <c r="BL493" s="17" t="s">
        <v>236</v>
      </c>
      <c r="BM493" s="230" t="s">
        <v>924</v>
      </c>
    </row>
    <row r="494" spans="1:47" s="2" customFormat="1" ht="12">
      <c r="A494" s="38"/>
      <c r="B494" s="39"/>
      <c r="C494" s="40"/>
      <c r="D494" s="232" t="s">
        <v>165</v>
      </c>
      <c r="E494" s="40"/>
      <c r="F494" s="233" t="s">
        <v>1418</v>
      </c>
      <c r="G494" s="40"/>
      <c r="H494" s="40"/>
      <c r="I494" s="136"/>
      <c r="J494" s="40"/>
      <c r="K494" s="40"/>
      <c r="L494" s="44"/>
      <c r="M494" s="234"/>
      <c r="N494" s="235"/>
      <c r="O494" s="84"/>
      <c r="P494" s="84"/>
      <c r="Q494" s="84"/>
      <c r="R494" s="84"/>
      <c r="S494" s="84"/>
      <c r="T494" s="85"/>
      <c r="U494" s="38"/>
      <c r="V494" s="38"/>
      <c r="W494" s="38"/>
      <c r="X494" s="38"/>
      <c r="Y494" s="38"/>
      <c r="Z494" s="38"/>
      <c r="AA494" s="38"/>
      <c r="AB494" s="38"/>
      <c r="AC494" s="38"/>
      <c r="AD494" s="38"/>
      <c r="AE494" s="38"/>
      <c r="AT494" s="17" t="s">
        <v>165</v>
      </c>
      <c r="AU494" s="17" t="s">
        <v>82</v>
      </c>
    </row>
    <row r="495" spans="1:51" s="13" customFormat="1" ht="12">
      <c r="A495" s="13"/>
      <c r="B495" s="236"/>
      <c r="C495" s="237"/>
      <c r="D495" s="232" t="s">
        <v>166</v>
      </c>
      <c r="E495" s="238" t="s">
        <v>19</v>
      </c>
      <c r="F495" s="239" t="s">
        <v>2300</v>
      </c>
      <c r="G495" s="237"/>
      <c r="H495" s="240">
        <v>1</v>
      </c>
      <c r="I495" s="241"/>
      <c r="J495" s="237"/>
      <c r="K495" s="237"/>
      <c r="L495" s="242"/>
      <c r="M495" s="243"/>
      <c r="N495" s="244"/>
      <c r="O495" s="244"/>
      <c r="P495" s="244"/>
      <c r="Q495" s="244"/>
      <c r="R495" s="244"/>
      <c r="S495" s="244"/>
      <c r="T495" s="245"/>
      <c r="U495" s="13"/>
      <c r="V495" s="13"/>
      <c r="W495" s="13"/>
      <c r="X495" s="13"/>
      <c r="Y495" s="13"/>
      <c r="Z495" s="13"/>
      <c r="AA495" s="13"/>
      <c r="AB495" s="13"/>
      <c r="AC495" s="13"/>
      <c r="AD495" s="13"/>
      <c r="AE495" s="13"/>
      <c r="AT495" s="246" t="s">
        <v>166</v>
      </c>
      <c r="AU495" s="246" t="s">
        <v>82</v>
      </c>
      <c r="AV495" s="13" t="s">
        <v>85</v>
      </c>
      <c r="AW495" s="13" t="s">
        <v>34</v>
      </c>
      <c r="AX495" s="13" t="s">
        <v>82</v>
      </c>
      <c r="AY495" s="246" t="s">
        <v>158</v>
      </c>
    </row>
    <row r="496" spans="1:65" s="2" customFormat="1" ht="16.5" customHeight="1">
      <c r="A496" s="38"/>
      <c r="B496" s="39"/>
      <c r="C496" s="259" t="s">
        <v>860</v>
      </c>
      <c r="D496" s="259" t="s">
        <v>199</v>
      </c>
      <c r="E496" s="260" t="s">
        <v>928</v>
      </c>
      <c r="F496" s="261" t="s">
        <v>929</v>
      </c>
      <c r="G496" s="262" t="s">
        <v>202</v>
      </c>
      <c r="H496" s="263">
        <v>1</v>
      </c>
      <c r="I496" s="264"/>
      <c r="J496" s="265">
        <f>ROUND(I496*H496,2)</f>
        <v>0</v>
      </c>
      <c r="K496" s="261" t="s">
        <v>19</v>
      </c>
      <c r="L496" s="266"/>
      <c r="M496" s="267" t="s">
        <v>19</v>
      </c>
      <c r="N496" s="268" t="s">
        <v>45</v>
      </c>
      <c r="O496" s="84"/>
      <c r="P496" s="228">
        <f>O496*H496</f>
        <v>0</v>
      </c>
      <c r="Q496" s="228">
        <v>0</v>
      </c>
      <c r="R496" s="228">
        <f>Q496*H496</f>
        <v>0</v>
      </c>
      <c r="S496" s="228">
        <v>0</v>
      </c>
      <c r="T496" s="229">
        <f>S496*H496</f>
        <v>0</v>
      </c>
      <c r="U496" s="38"/>
      <c r="V496" s="38"/>
      <c r="W496" s="38"/>
      <c r="X496" s="38"/>
      <c r="Y496" s="38"/>
      <c r="Z496" s="38"/>
      <c r="AA496" s="38"/>
      <c r="AB496" s="38"/>
      <c r="AC496" s="38"/>
      <c r="AD496" s="38"/>
      <c r="AE496" s="38"/>
      <c r="AR496" s="230" t="s">
        <v>241</v>
      </c>
      <c r="AT496" s="230" t="s">
        <v>199</v>
      </c>
      <c r="AU496" s="230" t="s">
        <v>82</v>
      </c>
      <c r="AY496" s="17" t="s">
        <v>158</v>
      </c>
      <c r="BE496" s="231">
        <f>IF(N496="základní",J496,0)</f>
        <v>0</v>
      </c>
      <c r="BF496" s="231">
        <f>IF(N496="snížená",J496,0)</f>
        <v>0</v>
      </c>
      <c r="BG496" s="231">
        <f>IF(N496="zákl. přenesená",J496,0)</f>
        <v>0</v>
      </c>
      <c r="BH496" s="231">
        <f>IF(N496="sníž. přenesená",J496,0)</f>
        <v>0</v>
      </c>
      <c r="BI496" s="231">
        <f>IF(N496="nulová",J496,0)</f>
        <v>0</v>
      </c>
      <c r="BJ496" s="17" t="s">
        <v>82</v>
      </c>
      <c r="BK496" s="231">
        <f>ROUND(I496*H496,2)</f>
        <v>0</v>
      </c>
      <c r="BL496" s="17" t="s">
        <v>236</v>
      </c>
      <c r="BM496" s="230" t="s">
        <v>930</v>
      </c>
    </row>
    <row r="497" spans="1:47" s="2" customFormat="1" ht="12">
      <c r="A497" s="38"/>
      <c r="B497" s="39"/>
      <c r="C497" s="40"/>
      <c r="D497" s="232" t="s">
        <v>165</v>
      </c>
      <c r="E497" s="40"/>
      <c r="F497" s="233" t="s">
        <v>929</v>
      </c>
      <c r="G497" s="40"/>
      <c r="H497" s="40"/>
      <c r="I497" s="136"/>
      <c r="J497" s="40"/>
      <c r="K497" s="40"/>
      <c r="L497" s="44"/>
      <c r="M497" s="234"/>
      <c r="N497" s="235"/>
      <c r="O497" s="84"/>
      <c r="P497" s="84"/>
      <c r="Q497" s="84"/>
      <c r="R497" s="84"/>
      <c r="S497" s="84"/>
      <c r="T497" s="85"/>
      <c r="U497" s="38"/>
      <c r="V497" s="38"/>
      <c r="W497" s="38"/>
      <c r="X497" s="38"/>
      <c r="Y497" s="38"/>
      <c r="Z497" s="38"/>
      <c r="AA497" s="38"/>
      <c r="AB497" s="38"/>
      <c r="AC497" s="38"/>
      <c r="AD497" s="38"/>
      <c r="AE497" s="38"/>
      <c r="AT497" s="17" t="s">
        <v>165</v>
      </c>
      <c r="AU497" s="17" t="s">
        <v>82</v>
      </c>
    </row>
    <row r="498" spans="1:51" s="13" customFormat="1" ht="12">
      <c r="A498" s="13"/>
      <c r="B498" s="236"/>
      <c r="C498" s="237"/>
      <c r="D498" s="232" t="s">
        <v>166</v>
      </c>
      <c r="E498" s="238" t="s">
        <v>19</v>
      </c>
      <c r="F498" s="239" t="s">
        <v>2241</v>
      </c>
      <c r="G498" s="237"/>
      <c r="H498" s="240">
        <v>1</v>
      </c>
      <c r="I498" s="241"/>
      <c r="J498" s="237"/>
      <c r="K498" s="237"/>
      <c r="L498" s="242"/>
      <c r="M498" s="243"/>
      <c r="N498" s="244"/>
      <c r="O498" s="244"/>
      <c r="P498" s="244"/>
      <c r="Q498" s="244"/>
      <c r="R498" s="244"/>
      <c r="S498" s="244"/>
      <c r="T498" s="245"/>
      <c r="U498" s="13"/>
      <c r="V498" s="13"/>
      <c r="W498" s="13"/>
      <c r="X498" s="13"/>
      <c r="Y498" s="13"/>
      <c r="Z498" s="13"/>
      <c r="AA498" s="13"/>
      <c r="AB498" s="13"/>
      <c r="AC498" s="13"/>
      <c r="AD498" s="13"/>
      <c r="AE498" s="13"/>
      <c r="AT498" s="246" t="s">
        <v>166</v>
      </c>
      <c r="AU498" s="246" t="s">
        <v>82</v>
      </c>
      <c r="AV498" s="13" t="s">
        <v>85</v>
      </c>
      <c r="AW498" s="13" t="s">
        <v>34</v>
      </c>
      <c r="AX498" s="13" t="s">
        <v>82</v>
      </c>
      <c r="AY498" s="246" t="s">
        <v>158</v>
      </c>
    </row>
    <row r="499" spans="1:65" s="2" customFormat="1" ht="16.5" customHeight="1">
      <c r="A499" s="38"/>
      <c r="B499" s="39"/>
      <c r="C499" s="259" t="s">
        <v>864</v>
      </c>
      <c r="D499" s="259" t="s">
        <v>199</v>
      </c>
      <c r="E499" s="260" t="s">
        <v>932</v>
      </c>
      <c r="F499" s="261" t="s">
        <v>933</v>
      </c>
      <c r="G499" s="262" t="s">
        <v>202</v>
      </c>
      <c r="H499" s="263">
        <v>1</v>
      </c>
      <c r="I499" s="264"/>
      <c r="J499" s="265">
        <f>ROUND(I499*H499,2)</f>
        <v>0</v>
      </c>
      <c r="K499" s="261" t="s">
        <v>19</v>
      </c>
      <c r="L499" s="266"/>
      <c r="M499" s="267" t="s">
        <v>19</v>
      </c>
      <c r="N499" s="268" t="s">
        <v>45</v>
      </c>
      <c r="O499" s="84"/>
      <c r="P499" s="228">
        <f>O499*H499</f>
        <v>0</v>
      </c>
      <c r="Q499" s="228">
        <v>0</v>
      </c>
      <c r="R499" s="228">
        <f>Q499*H499</f>
        <v>0</v>
      </c>
      <c r="S499" s="228">
        <v>0</v>
      </c>
      <c r="T499" s="229">
        <f>S499*H499</f>
        <v>0</v>
      </c>
      <c r="U499" s="38"/>
      <c r="V499" s="38"/>
      <c r="W499" s="38"/>
      <c r="X499" s="38"/>
      <c r="Y499" s="38"/>
      <c r="Z499" s="38"/>
      <c r="AA499" s="38"/>
      <c r="AB499" s="38"/>
      <c r="AC499" s="38"/>
      <c r="AD499" s="38"/>
      <c r="AE499" s="38"/>
      <c r="AR499" s="230" t="s">
        <v>241</v>
      </c>
      <c r="AT499" s="230" t="s">
        <v>199</v>
      </c>
      <c r="AU499" s="230" t="s">
        <v>82</v>
      </c>
      <c r="AY499" s="17" t="s">
        <v>158</v>
      </c>
      <c r="BE499" s="231">
        <f>IF(N499="základní",J499,0)</f>
        <v>0</v>
      </c>
      <c r="BF499" s="231">
        <f>IF(N499="snížená",J499,0)</f>
        <v>0</v>
      </c>
      <c r="BG499" s="231">
        <f>IF(N499="zákl. přenesená",J499,0)</f>
        <v>0</v>
      </c>
      <c r="BH499" s="231">
        <f>IF(N499="sníž. přenesená",J499,0)</f>
        <v>0</v>
      </c>
      <c r="BI499" s="231">
        <f>IF(N499="nulová",J499,0)</f>
        <v>0</v>
      </c>
      <c r="BJ499" s="17" t="s">
        <v>82</v>
      </c>
      <c r="BK499" s="231">
        <f>ROUND(I499*H499,2)</f>
        <v>0</v>
      </c>
      <c r="BL499" s="17" t="s">
        <v>236</v>
      </c>
      <c r="BM499" s="230" t="s">
        <v>934</v>
      </c>
    </row>
    <row r="500" spans="1:47" s="2" customFormat="1" ht="12">
      <c r="A500" s="38"/>
      <c r="B500" s="39"/>
      <c r="C500" s="40"/>
      <c r="D500" s="232" t="s">
        <v>165</v>
      </c>
      <c r="E500" s="40"/>
      <c r="F500" s="233" t="s">
        <v>933</v>
      </c>
      <c r="G500" s="40"/>
      <c r="H500" s="40"/>
      <c r="I500" s="136"/>
      <c r="J500" s="40"/>
      <c r="K500" s="40"/>
      <c r="L500" s="44"/>
      <c r="M500" s="234"/>
      <c r="N500" s="235"/>
      <c r="O500" s="84"/>
      <c r="P500" s="84"/>
      <c r="Q500" s="84"/>
      <c r="R500" s="84"/>
      <c r="S500" s="84"/>
      <c r="T500" s="85"/>
      <c r="U500" s="38"/>
      <c r="V500" s="38"/>
      <c r="W500" s="38"/>
      <c r="X500" s="38"/>
      <c r="Y500" s="38"/>
      <c r="Z500" s="38"/>
      <c r="AA500" s="38"/>
      <c r="AB500" s="38"/>
      <c r="AC500" s="38"/>
      <c r="AD500" s="38"/>
      <c r="AE500" s="38"/>
      <c r="AT500" s="17" t="s">
        <v>165</v>
      </c>
      <c r="AU500" s="17" t="s">
        <v>82</v>
      </c>
    </row>
    <row r="501" spans="1:51" s="13" customFormat="1" ht="12">
      <c r="A501" s="13"/>
      <c r="B501" s="236"/>
      <c r="C501" s="237"/>
      <c r="D501" s="232" t="s">
        <v>166</v>
      </c>
      <c r="E501" s="238" t="s">
        <v>19</v>
      </c>
      <c r="F501" s="239" t="s">
        <v>2241</v>
      </c>
      <c r="G501" s="237"/>
      <c r="H501" s="240">
        <v>1</v>
      </c>
      <c r="I501" s="241"/>
      <c r="J501" s="237"/>
      <c r="K501" s="237"/>
      <c r="L501" s="242"/>
      <c r="M501" s="243"/>
      <c r="N501" s="244"/>
      <c r="O501" s="244"/>
      <c r="P501" s="244"/>
      <c r="Q501" s="244"/>
      <c r="R501" s="244"/>
      <c r="S501" s="244"/>
      <c r="T501" s="245"/>
      <c r="U501" s="13"/>
      <c r="V501" s="13"/>
      <c r="W501" s="13"/>
      <c r="X501" s="13"/>
      <c r="Y501" s="13"/>
      <c r="Z501" s="13"/>
      <c r="AA501" s="13"/>
      <c r="AB501" s="13"/>
      <c r="AC501" s="13"/>
      <c r="AD501" s="13"/>
      <c r="AE501" s="13"/>
      <c r="AT501" s="246" t="s">
        <v>166</v>
      </c>
      <c r="AU501" s="246" t="s">
        <v>82</v>
      </c>
      <c r="AV501" s="13" t="s">
        <v>85</v>
      </c>
      <c r="AW501" s="13" t="s">
        <v>34</v>
      </c>
      <c r="AX501" s="13" t="s">
        <v>82</v>
      </c>
      <c r="AY501" s="246" t="s">
        <v>158</v>
      </c>
    </row>
    <row r="502" spans="1:65" s="2" customFormat="1" ht="16.5" customHeight="1">
      <c r="A502" s="38"/>
      <c r="B502" s="39"/>
      <c r="C502" s="219" t="s">
        <v>869</v>
      </c>
      <c r="D502" s="219" t="s">
        <v>159</v>
      </c>
      <c r="E502" s="220" t="s">
        <v>937</v>
      </c>
      <c r="F502" s="221" t="s">
        <v>938</v>
      </c>
      <c r="G502" s="222" t="s">
        <v>202</v>
      </c>
      <c r="H502" s="223">
        <v>1</v>
      </c>
      <c r="I502" s="224"/>
      <c r="J502" s="225">
        <f>ROUND(I502*H502,2)</f>
        <v>0</v>
      </c>
      <c r="K502" s="221" t="s">
        <v>213</v>
      </c>
      <c r="L502" s="44"/>
      <c r="M502" s="226" t="s">
        <v>19</v>
      </c>
      <c r="N502" s="227" t="s">
        <v>45</v>
      </c>
      <c r="O502" s="84"/>
      <c r="P502" s="228">
        <f>O502*H502</f>
        <v>0</v>
      </c>
      <c r="Q502" s="228">
        <v>0</v>
      </c>
      <c r="R502" s="228">
        <f>Q502*H502</f>
        <v>0</v>
      </c>
      <c r="S502" s="228">
        <v>0</v>
      </c>
      <c r="T502" s="229">
        <f>S502*H502</f>
        <v>0</v>
      </c>
      <c r="U502" s="38"/>
      <c r="V502" s="38"/>
      <c r="W502" s="38"/>
      <c r="X502" s="38"/>
      <c r="Y502" s="38"/>
      <c r="Z502" s="38"/>
      <c r="AA502" s="38"/>
      <c r="AB502" s="38"/>
      <c r="AC502" s="38"/>
      <c r="AD502" s="38"/>
      <c r="AE502" s="38"/>
      <c r="AR502" s="230" t="s">
        <v>236</v>
      </c>
      <c r="AT502" s="230" t="s">
        <v>159</v>
      </c>
      <c r="AU502" s="230" t="s">
        <v>82</v>
      </c>
      <c r="AY502" s="17" t="s">
        <v>158</v>
      </c>
      <c r="BE502" s="231">
        <f>IF(N502="základní",J502,0)</f>
        <v>0</v>
      </c>
      <c r="BF502" s="231">
        <f>IF(N502="snížená",J502,0)</f>
        <v>0</v>
      </c>
      <c r="BG502" s="231">
        <f>IF(N502="zákl. přenesená",J502,0)</f>
        <v>0</v>
      </c>
      <c r="BH502" s="231">
        <f>IF(N502="sníž. přenesená",J502,0)</f>
        <v>0</v>
      </c>
      <c r="BI502" s="231">
        <f>IF(N502="nulová",J502,0)</f>
        <v>0</v>
      </c>
      <c r="BJ502" s="17" t="s">
        <v>82</v>
      </c>
      <c r="BK502" s="231">
        <f>ROUND(I502*H502,2)</f>
        <v>0</v>
      </c>
      <c r="BL502" s="17" t="s">
        <v>236</v>
      </c>
      <c r="BM502" s="230" t="s">
        <v>939</v>
      </c>
    </row>
    <row r="503" spans="1:47" s="2" customFormat="1" ht="12">
      <c r="A503" s="38"/>
      <c r="B503" s="39"/>
      <c r="C503" s="40"/>
      <c r="D503" s="232" t="s">
        <v>165</v>
      </c>
      <c r="E503" s="40"/>
      <c r="F503" s="233" t="s">
        <v>940</v>
      </c>
      <c r="G503" s="40"/>
      <c r="H503" s="40"/>
      <c r="I503" s="136"/>
      <c r="J503" s="40"/>
      <c r="K503" s="40"/>
      <c r="L503" s="44"/>
      <c r="M503" s="234"/>
      <c r="N503" s="235"/>
      <c r="O503" s="84"/>
      <c r="P503" s="84"/>
      <c r="Q503" s="84"/>
      <c r="R503" s="84"/>
      <c r="S503" s="84"/>
      <c r="T503" s="85"/>
      <c r="U503" s="38"/>
      <c r="V503" s="38"/>
      <c r="W503" s="38"/>
      <c r="X503" s="38"/>
      <c r="Y503" s="38"/>
      <c r="Z503" s="38"/>
      <c r="AA503" s="38"/>
      <c r="AB503" s="38"/>
      <c r="AC503" s="38"/>
      <c r="AD503" s="38"/>
      <c r="AE503" s="38"/>
      <c r="AT503" s="17" t="s">
        <v>165</v>
      </c>
      <c r="AU503" s="17" t="s">
        <v>82</v>
      </c>
    </row>
    <row r="504" spans="1:51" s="13" customFormat="1" ht="12">
      <c r="A504" s="13"/>
      <c r="B504" s="236"/>
      <c r="C504" s="237"/>
      <c r="D504" s="232" t="s">
        <v>166</v>
      </c>
      <c r="E504" s="238" t="s">
        <v>19</v>
      </c>
      <c r="F504" s="239" t="s">
        <v>2241</v>
      </c>
      <c r="G504" s="237"/>
      <c r="H504" s="240">
        <v>1</v>
      </c>
      <c r="I504" s="241"/>
      <c r="J504" s="237"/>
      <c r="K504" s="237"/>
      <c r="L504" s="242"/>
      <c r="M504" s="243"/>
      <c r="N504" s="244"/>
      <c r="O504" s="244"/>
      <c r="P504" s="244"/>
      <c r="Q504" s="244"/>
      <c r="R504" s="244"/>
      <c r="S504" s="244"/>
      <c r="T504" s="245"/>
      <c r="U504" s="13"/>
      <c r="V504" s="13"/>
      <c r="W504" s="13"/>
      <c r="X504" s="13"/>
      <c r="Y504" s="13"/>
      <c r="Z504" s="13"/>
      <c r="AA504" s="13"/>
      <c r="AB504" s="13"/>
      <c r="AC504" s="13"/>
      <c r="AD504" s="13"/>
      <c r="AE504" s="13"/>
      <c r="AT504" s="246" t="s">
        <v>166</v>
      </c>
      <c r="AU504" s="246" t="s">
        <v>82</v>
      </c>
      <c r="AV504" s="13" t="s">
        <v>85</v>
      </c>
      <c r="AW504" s="13" t="s">
        <v>34</v>
      </c>
      <c r="AX504" s="13" t="s">
        <v>82</v>
      </c>
      <c r="AY504" s="246" t="s">
        <v>158</v>
      </c>
    </row>
    <row r="505" spans="1:65" s="2" customFormat="1" ht="21.75" customHeight="1">
      <c r="A505" s="38"/>
      <c r="B505" s="39"/>
      <c r="C505" s="219" t="s">
        <v>874</v>
      </c>
      <c r="D505" s="219" t="s">
        <v>159</v>
      </c>
      <c r="E505" s="220" t="s">
        <v>943</v>
      </c>
      <c r="F505" s="221" t="s">
        <v>944</v>
      </c>
      <c r="G505" s="222" t="s">
        <v>202</v>
      </c>
      <c r="H505" s="223">
        <v>1</v>
      </c>
      <c r="I505" s="224"/>
      <c r="J505" s="225">
        <f>ROUND(I505*H505,2)</f>
        <v>0</v>
      </c>
      <c r="K505" s="221" t="s">
        <v>213</v>
      </c>
      <c r="L505" s="44"/>
      <c r="M505" s="226" t="s">
        <v>19</v>
      </c>
      <c r="N505" s="227" t="s">
        <v>45</v>
      </c>
      <c r="O505" s="84"/>
      <c r="P505" s="228">
        <f>O505*H505</f>
        <v>0</v>
      </c>
      <c r="Q505" s="228">
        <v>0</v>
      </c>
      <c r="R505" s="228">
        <f>Q505*H505</f>
        <v>0</v>
      </c>
      <c r="S505" s="228">
        <v>0</v>
      </c>
      <c r="T505" s="229">
        <f>S505*H505</f>
        <v>0</v>
      </c>
      <c r="U505" s="38"/>
      <c r="V505" s="38"/>
      <c r="W505" s="38"/>
      <c r="X505" s="38"/>
      <c r="Y505" s="38"/>
      <c r="Z505" s="38"/>
      <c r="AA505" s="38"/>
      <c r="AB505" s="38"/>
      <c r="AC505" s="38"/>
      <c r="AD505" s="38"/>
      <c r="AE505" s="38"/>
      <c r="AR505" s="230" t="s">
        <v>236</v>
      </c>
      <c r="AT505" s="230" t="s">
        <v>159</v>
      </c>
      <c r="AU505" s="230" t="s">
        <v>82</v>
      </c>
      <c r="AY505" s="17" t="s">
        <v>158</v>
      </c>
      <c r="BE505" s="231">
        <f>IF(N505="základní",J505,0)</f>
        <v>0</v>
      </c>
      <c r="BF505" s="231">
        <f>IF(N505="snížená",J505,0)</f>
        <v>0</v>
      </c>
      <c r="BG505" s="231">
        <f>IF(N505="zákl. přenesená",J505,0)</f>
        <v>0</v>
      </c>
      <c r="BH505" s="231">
        <f>IF(N505="sníž. přenesená",J505,0)</f>
        <v>0</v>
      </c>
      <c r="BI505" s="231">
        <f>IF(N505="nulová",J505,0)</f>
        <v>0</v>
      </c>
      <c r="BJ505" s="17" t="s">
        <v>82</v>
      </c>
      <c r="BK505" s="231">
        <f>ROUND(I505*H505,2)</f>
        <v>0</v>
      </c>
      <c r="BL505" s="17" t="s">
        <v>236</v>
      </c>
      <c r="BM505" s="230" t="s">
        <v>945</v>
      </c>
    </row>
    <row r="506" spans="1:47" s="2" customFormat="1" ht="12">
      <c r="A506" s="38"/>
      <c r="B506" s="39"/>
      <c r="C506" s="40"/>
      <c r="D506" s="232" t="s">
        <v>165</v>
      </c>
      <c r="E506" s="40"/>
      <c r="F506" s="233" t="s">
        <v>944</v>
      </c>
      <c r="G506" s="40"/>
      <c r="H506" s="40"/>
      <c r="I506" s="136"/>
      <c r="J506" s="40"/>
      <c r="K506" s="40"/>
      <c r="L506" s="44"/>
      <c r="M506" s="234"/>
      <c r="N506" s="235"/>
      <c r="O506" s="84"/>
      <c r="P506" s="84"/>
      <c r="Q506" s="84"/>
      <c r="R506" s="84"/>
      <c r="S506" s="84"/>
      <c r="T506" s="85"/>
      <c r="U506" s="38"/>
      <c r="V506" s="38"/>
      <c r="W506" s="38"/>
      <c r="X506" s="38"/>
      <c r="Y506" s="38"/>
      <c r="Z506" s="38"/>
      <c r="AA506" s="38"/>
      <c r="AB506" s="38"/>
      <c r="AC506" s="38"/>
      <c r="AD506" s="38"/>
      <c r="AE506" s="38"/>
      <c r="AT506" s="17" t="s">
        <v>165</v>
      </c>
      <c r="AU506" s="17" t="s">
        <v>82</v>
      </c>
    </row>
    <row r="507" spans="1:51" s="13" customFormat="1" ht="12">
      <c r="A507" s="13"/>
      <c r="B507" s="236"/>
      <c r="C507" s="237"/>
      <c r="D507" s="232" t="s">
        <v>166</v>
      </c>
      <c r="E507" s="238" t="s">
        <v>19</v>
      </c>
      <c r="F507" s="239" t="s">
        <v>2241</v>
      </c>
      <c r="G507" s="237"/>
      <c r="H507" s="240">
        <v>1</v>
      </c>
      <c r="I507" s="241"/>
      <c r="J507" s="237"/>
      <c r="K507" s="237"/>
      <c r="L507" s="242"/>
      <c r="M507" s="243"/>
      <c r="N507" s="244"/>
      <c r="O507" s="244"/>
      <c r="P507" s="244"/>
      <c r="Q507" s="244"/>
      <c r="R507" s="244"/>
      <c r="S507" s="244"/>
      <c r="T507" s="245"/>
      <c r="U507" s="13"/>
      <c r="V507" s="13"/>
      <c r="W507" s="13"/>
      <c r="X507" s="13"/>
      <c r="Y507" s="13"/>
      <c r="Z507" s="13"/>
      <c r="AA507" s="13"/>
      <c r="AB507" s="13"/>
      <c r="AC507" s="13"/>
      <c r="AD507" s="13"/>
      <c r="AE507" s="13"/>
      <c r="AT507" s="246" t="s">
        <v>166</v>
      </c>
      <c r="AU507" s="246" t="s">
        <v>82</v>
      </c>
      <c r="AV507" s="13" t="s">
        <v>85</v>
      </c>
      <c r="AW507" s="13" t="s">
        <v>34</v>
      </c>
      <c r="AX507" s="13" t="s">
        <v>82</v>
      </c>
      <c r="AY507" s="246" t="s">
        <v>158</v>
      </c>
    </row>
    <row r="508" spans="1:65" s="2" customFormat="1" ht="21.75" customHeight="1">
      <c r="A508" s="38"/>
      <c r="B508" s="39"/>
      <c r="C508" s="219" t="s">
        <v>879</v>
      </c>
      <c r="D508" s="219" t="s">
        <v>159</v>
      </c>
      <c r="E508" s="220" t="s">
        <v>948</v>
      </c>
      <c r="F508" s="221" t="s">
        <v>949</v>
      </c>
      <c r="G508" s="222" t="s">
        <v>202</v>
      </c>
      <c r="H508" s="223">
        <v>15</v>
      </c>
      <c r="I508" s="224"/>
      <c r="J508" s="225">
        <f>ROUND(I508*H508,2)</f>
        <v>0</v>
      </c>
      <c r="K508" s="221" t="s">
        <v>213</v>
      </c>
      <c r="L508" s="44"/>
      <c r="M508" s="226" t="s">
        <v>19</v>
      </c>
      <c r="N508" s="227" t="s">
        <v>45</v>
      </c>
      <c r="O508" s="84"/>
      <c r="P508" s="228">
        <f>O508*H508</f>
        <v>0</v>
      </c>
      <c r="Q508" s="228">
        <v>0</v>
      </c>
      <c r="R508" s="228">
        <f>Q508*H508</f>
        <v>0</v>
      </c>
      <c r="S508" s="228">
        <v>0</v>
      </c>
      <c r="T508" s="229">
        <f>S508*H508</f>
        <v>0</v>
      </c>
      <c r="U508" s="38"/>
      <c r="V508" s="38"/>
      <c r="W508" s="38"/>
      <c r="X508" s="38"/>
      <c r="Y508" s="38"/>
      <c r="Z508" s="38"/>
      <c r="AA508" s="38"/>
      <c r="AB508" s="38"/>
      <c r="AC508" s="38"/>
      <c r="AD508" s="38"/>
      <c r="AE508" s="38"/>
      <c r="AR508" s="230" t="s">
        <v>236</v>
      </c>
      <c r="AT508" s="230" t="s">
        <v>159</v>
      </c>
      <c r="AU508" s="230" t="s">
        <v>82</v>
      </c>
      <c r="AY508" s="17" t="s">
        <v>158</v>
      </c>
      <c r="BE508" s="231">
        <f>IF(N508="základní",J508,0)</f>
        <v>0</v>
      </c>
      <c r="BF508" s="231">
        <f>IF(N508="snížená",J508,0)</f>
        <v>0</v>
      </c>
      <c r="BG508" s="231">
        <f>IF(N508="zákl. přenesená",J508,0)</f>
        <v>0</v>
      </c>
      <c r="BH508" s="231">
        <f>IF(N508="sníž. přenesená",J508,0)</f>
        <v>0</v>
      </c>
      <c r="BI508" s="231">
        <f>IF(N508="nulová",J508,0)</f>
        <v>0</v>
      </c>
      <c r="BJ508" s="17" t="s">
        <v>82</v>
      </c>
      <c r="BK508" s="231">
        <f>ROUND(I508*H508,2)</f>
        <v>0</v>
      </c>
      <c r="BL508" s="17" t="s">
        <v>236</v>
      </c>
      <c r="BM508" s="230" t="s">
        <v>950</v>
      </c>
    </row>
    <row r="509" spans="1:47" s="2" customFormat="1" ht="12">
      <c r="A509" s="38"/>
      <c r="B509" s="39"/>
      <c r="C509" s="40"/>
      <c r="D509" s="232" t="s">
        <v>165</v>
      </c>
      <c r="E509" s="40"/>
      <c r="F509" s="233" t="s">
        <v>949</v>
      </c>
      <c r="G509" s="40"/>
      <c r="H509" s="40"/>
      <c r="I509" s="136"/>
      <c r="J509" s="40"/>
      <c r="K509" s="40"/>
      <c r="L509" s="44"/>
      <c r="M509" s="234"/>
      <c r="N509" s="235"/>
      <c r="O509" s="84"/>
      <c r="P509" s="84"/>
      <c r="Q509" s="84"/>
      <c r="R509" s="84"/>
      <c r="S509" s="84"/>
      <c r="T509" s="85"/>
      <c r="U509" s="38"/>
      <c r="V509" s="38"/>
      <c r="W509" s="38"/>
      <c r="X509" s="38"/>
      <c r="Y509" s="38"/>
      <c r="Z509" s="38"/>
      <c r="AA509" s="38"/>
      <c r="AB509" s="38"/>
      <c r="AC509" s="38"/>
      <c r="AD509" s="38"/>
      <c r="AE509" s="38"/>
      <c r="AT509" s="17" t="s">
        <v>165</v>
      </c>
      <c r="AU509" s="17" t="s">
        <v>82</v>
      </c>
    </row>
    <row r="510" spans="1:51" s="13" customFormat="1" ht="12">
      <c r="A510" s="13"/>
      <c r="B510" s="236"/>
      <c r="C510" s="237"/>
      <c r="D510" s="232" t="s">
        <v>166</v>
      </c>
      <c r="E510" s="238" t="s">
        <v>19</v>
      </c>
      <c r="F510" s="239" t="s">
        <v>2301</v>
      </c>
      <c r="G510" s="237"/>
      <c r="H510" s="240">
        <v>15</v>
      </c>
      <c r="I510" s="241"/>
      <c r="J510" s="237"/>
      <c r="K510" s="237"/>
      <c r="L510" s="242"/>
      <c r="M510" s="243"/>
      <c r="N510" s="244"/>
      <c r="O510" s="244"/>
      <c r="P510" s="244"/>
      <c r="Q510" s="244"/>
      <c r="R510" s="244"/>
      <c r="S510" s="244"/>
      <c r="T510" s="245"/>
      <c r="U510" s="13"/>
      <c r="V510" s="13"/>
      <c r="W510" s="13"/>
      <c r="X510" s="13"/>
      <c r="Y510" s="13"/>
      <c r="Z510" s="13"/>
      <c r="AA510" s="13"/>
      <c r="AB510" s="13"/>
      <c r="AC510" s="13"/>
      <c r="AD510" s="13"/>
      <c r="AE510" s="13"/>
      <c r="AT510" s="246" t="s">
        <v>166</v>
      </c>
      <c r="AU510" s="246" t="s">
        <v>82</v>
      </c>
      <c r="AV510" s="13" t="s">
        <v>85</v>
      </c>
      <c r="AW510" s="13" t="s">
        <v>34</v>
      </c>
      <c r="AX510" s="13" t="s">
        <v>82</v>
      </c>
      <c r="AY510" s="246" t="s">
        <v>158</v>
      </c>
    </row>
    <row r="511" spans="1:65" s="2" customFormat="1" ht="21.75" customHeight="1">
      <c r="A511" s="38"/>
      <c r="B511" s="39"/>
      <c r="C511" s="219" t="s">
        <v>884</v>
      </c>
      <c r="D511" s="219" t="s">
        <v>159</v>
      </c>
      <c r="E511" s="220" t="s">
        <v>953</v>
      </c>
      <c r="F511" s="221" t="s">
        <v>954</v>
      </c>
      <c r="G511" s="222" t="s">
        <v>202</v>
      </c>
      <c r="H511" s="223">
        <v>4</v>
      </c>
      <c r="I511" s="224"/>
      <c r="J511" s="225">
        <f>ROUND(I511*H511,2)</f>
        <v>0</v>
      </c>
      <c r="K511" s="221" t="s">
        <v>213</v>
      </c>
      <c r="L511" s="44"/>
      <c r="M511" s="226" t="s">
        <v>19</v>
      </c>
      <c r="N511" s="227" t="s">
        <v>45</v>
      </c>
      <c r="O511" s="84"/>
      <c r="P511" s="228">
        <f>O511*H511</f>
        <v>0</v>
      </c>
      <c r="Q511" s="228">
        <v>0</v>
      </c>
      <c r="R511" s="228">
        <f>Q511*H511</f>
        <v>0</v>
      </c>
      <c r="S511" s="228">
        <v>0</v>
      </c>
      <c r="T511" s="229">
        <f>S511*H511</f>
        <v>0</v>
      </c>
      <c r="U511" s="38"/>
      <c r="V511" s="38"/>
      <c r="W511" s="38"/>
      <c r="X511" s="38"/>
      <c r="Y511" s="38"/>
      <c r="Z511" s="38"/>
      <c r="AA511" s="38"/>
      <c r="AB511" s="38"/>
      <c r="AC511" s="38"/>
      <c r="AD511" s="38"/>
      <c r="AE511" s="38"/>
      <c r="AR511" s="230" t="s">
        <v>236</v>
      </c>
      <c r="AT511" s="230" t="s">
        <v>159</v>
      </c>
      <c r="AU511" s="230" t="s">
        <v>82</v>
      </c>
      <c r="AY511" s="17" t="s">
        <v>158</v>
      </c>
      <c r="BE511" s="231">
        <f>IF(N511="základní",J511,0)</f>
        <v>0</v>
      </c>
      <c r="BF511" s="231">
        <f>IF(N511="snížená",J511,0)</f>
        <v>0</v>
      </c>
      <c r="BG511" s="231">
        <f>IF(N511="zákl. přenesená",J511,0)</f>
        <v>0</v>
      </c>
      <c r="BH511" s="231">
        <f>IF(N511="sníž. přenesená",J511,0)</f>
        <v>0</v>
      </c>
      <c r="BI511" s="231">
        <f>IF(N511="nulová",J511,0)</f>
        <v>0</v>
      </c>
      <c r="BJ511" s="17" t="s">
        <v>82</v>
      </c>
      <c r="BK511" s="231">
        <f>ROUND(I511*H511,2)</f>
        <v>0</v>
      </c>
      <c r="BL511" s="17" t="s">
        <v>236</v>
      </c>
      <c r="BM511" s="230" t="s">
        <v>955</v>
      </c>
    </row>
    <row r="512" spans="1:47" s="2" customFormat="1" ht="12">
      <c r="A512" s="38"/>
      <c r="B512" s="39"/>
      <c r="C512" s="40"/>
      <c r="D512" s="232" t="s">
        <v>165</v>
      </c>
      <c r="E512" s="40"/>
      <c r="F512" s="233" t="s">
        <v>954</v>
      </c>
      <c r="G512" s="40"/>
      <c r="H512" s="40"/>
      <c r="I512" s="136"/>
      <c r="J512" s="40"/>
      <c r="K512" s="40"/>
      <c r="L512" s="44"/>
      <c r="M512" s="234"/>
      <c r="N512" s="235"/>
      <c r="O512" s="84"/>
      <c r="P512" s="84"/>
      <c r="Q512" s="84"/>
      <c r="R512" s="84"/>
      <c r="S512" s="84"/>
      <c r="T512" s="85"/>
      <c r="U512" s="38"/>
      <c r="V512" s="38"/>
      <c r="W512" s="38"/>
      <c r="X512" s="38"/>
      <c r="Y512" s="38"/>
      <c r="Z512" s="38"/>
      <c r="AA512" s="38"/>
      <c r="AB512" s="38"/>
      <c r="AC512" s="38"/>
      <c r="AD512" s="38"/>
      <c r="AE512" s="38"/>
      <c r="AT512" s="17" t="s">
        <v>165</v>
      </c>
      <c r="AU512" s="17" t="s">
        <v>82</v>
      </c>
    </row>
    <row r="513" spans="1:51" s="13" customFormat="1" ht="12">
      <c r="A513" s="13"/>
      <c r="B513" s="236"/>
      <c r="C513" s="237"/>
      <c r="D513" s="232" t="s">
        <v>166</v>
      </c>
      <c r="E513" s="238" t="s">
        <v>19</v>
      </c>
      <c r="F513" s="239" t="s">
        <v>2245</v>
      </c>
      <c r="G513" s="237"/>
      <c r="H513" s="240">
        <v>4</v>
      </c>
      <c r="I513" s="241"/>
      <c r="J513" s="237"/>
      <c r="K513" s="237"/>
      <c r="L513" s="242"/>
      <c r="M513" s="243"/>
      <c r="N513" s="244"/>
      <c r="O513" s="244"/>
      <c r="P513" s="244"/>
      <c r="Q513" s="244"/>
      <c r="R513" s="244"/>
      <c r="S513" s="244"/>
      <c r="T513" s="245"/>
      <c r="U513" s="13"/>
      <c r="V513" s="13"/>
      <c r="W513" s="13"/>
      <c r="X513" s="13"/>
      <c r="Y513" s="13"/>
      <c r="Z513" s="13"/>
      <c r="AA513" s="13"/>
      <c r="AB513" s="13"/>
      <c r="AC513" s="13"/>
      <c r="AD513" s="13"/>
      <c r="AE513" s="13"/>
      <c r="AT513" s="246" t="s">
        <v>166</v>
      </c>
      <c r="AU513" s="246" t="s">
        <v>82</v>
      </c>
      <c r="AV513" s="13" t="s">
        <v>85</v>
      </c>
      <c r="AW513" s="13" t="s">
        <v>34</v>
      </c>
      <c r="AX513" s="13" t="s">
        <v>82</v>
      </c>
      <c r="AY513" s="246" t="s">
        <v>158</v>
      </c>
    </row>
    <row r="514" spans="1:65" s="2" customFormat="1" ht="21.75" customHeight="1">
      <c r="A514" s="38"/>
      <c r="B514" s="39"/>
      <c r="C514" s="219" t="s">
        <v>889</v>
      </c>
      <c r="D514" s="219" t="s">
        <v>159</v>
      </c>
      <c r="E514" s="220" t="s">
        <v>958</v>
      </c>
      <c r="F514" s="221" t="s">
        <v>959</v>
      </c>
      <c r="G514" s="222" t="s">
        <v>202</v>
      </c>
      <c r="H514" s="223">
        <v>1</v>
      </c>
      <c r="I514" s="224"/>
      <c r="J514" s="225">
        <f>ROUND(I514*H514,2)</f>
        <v>0</v>
      </c>
      <c r="K514" s="221" t="s">
        <v>213</v>
      </c>
      <c r="L514" s="44"/>
      <c r="M514" s="226" t="s">
        <v>19</v>
      </c>
      <c r="N514" s="227" t="s">
        <v>45</v>
      </c>
      <c r="O514" s="84"/>
      <c r="P514" s="228">
        <f>O514*H514</f>
        <v>0</v>
      </c>
      <c r="Q514" s="228">
        <v>0</v>
      </c>
      <c r="R514" s="228">
        <f>Q514*H514</f>
        <v>0</v>
      </c>
      <c r="S514" s="228">
        <v>0</v>
      </c>
      <c r="T514" s="229">
        <f>S514*H514</f>
        <v>0</v>
      </c>
      <c r="U514" s="38"/>
      <c r="V514" s="38"/>
      <c r="W514" s="38"/>
      <c r="X514" s="38"/>
      <c r="Y514" s="38"/>
      <c r="Z514" s="38"/>
      <c r="AA514" s="38"/>
      <c r="AB514" s="38"/>
      <c r="AC514" s="38"/>
      <c r="AD514" s="38"/>
      <c r="AE514" s="38"/>
      <c r="AR514" s="230" t="s">
        <v>236</v>
      </c>
      <c r="AT514" s="230" t="s">
        <v>159</v>
      </c>
      <c r="AU514" s="230" t="s">
        <v>82</v>
      </c>
      <c r="AY514" s="17" t="s">
        <v>158</v>
      </c>
      <c r="BE514" s="231">
        <f>IF(N514="základní",J514,0)</f>
        <v>0</v>
      </c>
      <c r="BF514" s="231">
        <f>IF(N514="snížená",J514,0)</f>
        <v>0</v>
      </c>
      <c r="BG514" s="231">
        <f>IF(N514="zákl. přenesená",J514,0)</f>
        <v>0</v>
      </c>
      <c r="BH514" s="231">
        <f>IF(N514="sníž. přenesená",J514,0)</f>
        <v>0</v>
      </c>
      <c r="BI514" s="231">
        <f>IF(N514="nulová",J514,0)</f>
        <v>0</v>
      </c>
      <c r="BJ514" s="17" t="s">
        <v>82</v>
      </c>
      <c r="BK514" s="231">
        <f>ROUND(I514*H514,2)</f>
        <v>0</v>
      </c>
      <c r="BL514" s="17" t="s">
        <v>236</v>
      </c>
      <c r="BM514" s="230" t="s">
        <v>960</v>
      </c>
    </row>
    <row r="515" spans="1:47" s="2" customFormat="1" ht="12">
      <c r="A515" s="38"/>
      <c r="B515" s="39"/>
      <c r="C515" s="40"/>
      <c r="D515" s="232" t="s">
        <v>165</v>
      </c>
      <c r="E515" s="40"/>
      <c r="F515" s="233" t="s">
        <v>959</v>
      </c>
      <c r="G515" s="40"/>
      <c r="H515" s="40"/>
      <c r="I515" s="136"/>
      <c r="J515" s="40"/>
      <c r="K515" s="40"/>
      <c r="L515" s="44"/>
      <c r="M515" s="234"/>
      <c r="N515" s="235"/>
      <c r="O515" s="84"/>
      <c r="P515" s="84"/>
      <c r="Q515" s="84"/>
      <c r="R515" s="84"/>
      <c r="S515" s="84"/>
      <c r="T515" s="85"/>
      <c r="U515" s="38"/>
      <c r="V515" s="38"/>
      <c r="W515" s="38"/>
      <c r="X515" s="38"/>
      <c r="Y515" s="38"/>
      <c r="Z515" s="38"/>
      <c r="AA515" s="38"/>
      <c r="AB515" s="38"/>
      <c r="AC515" s="38"/>
      <c r="AD515" s="38"/>
      <c r="AE515" s="38"/>
      <c r="AT515" s="17" t="s">
        <v>165</v>
      </c>
      <c r="AU515" s="17" t="s">
        <v>82</v>
      </c>
    </row>
    <row r="516" spans="1:51" s="13" customFormat="1" ht="12">
      <c r="A516" s="13"/>
      <c r="B516" s="236"/>
      <c r="C516" s="237"/>
      <c r="D516" s="232" t="s">
        <v>166</v>
      </c>
      <c r="E516" s="238" t="s">
        <v>19</v>
      </c>
      <c r="F516" s="239" t="s">
        <v>2241</v>
      </c>
      <c r="G516" s="237"/>
      <c r="H516" s="240">
        <v>1</v>
      </c>
      <c r="I516" s="241"/>
      <c r="J516" s="237"/>
      <c r="K516" s="237"/>
      <c r="L516" s="242"/>
      <c r="M516" s="243"/>
      <c r="N516" s="244"/>
      <c r="O516" s="244"/>
      <c r="P516" s="244"/>
      <c r="Q516" s="244"/>
      <c r="R516" s="244"/>
      <c r="S516" s="244"/>
      <c r="T516" s="245"/>
      <c r="U516" s="13"/>
      <c r="V516" s="13"/>
      <c r="W516" s="13"/>
      <c r="X516" s="13"/>
      <c r="Y516" s="13"/>
      <c r="Z516" s="13"/>
      <c r="AA516" s="13"/>
      <c r="AB516" s="13"/>
      <c r="AC516" s="13"/>
      <c r="AD516" s="13"/>
      <c r="AE516" s="13"/>
      <c r="AT516" s="246" t="s">
        <v>166</v>
      </c>
      <c r="AU516" s="246" t="s">
        <v>82</v>
      </c>
      <c r="AV516" s="13" t="s">
        <v>85</v>
      </c>
      <c r="AW516" s="13" t="s">
        <v>34</v>
      </c>
      <c r="AX516" s="13" t="s">
        <v>82</v>
      </c>
      <c r="AY516" s="246" t="s">
        <v>158</v>
      </c>
    </row>
    <row r="517" spans="1:65" s="2" customFormat="1" ht="21.75" customHeight="1">
      <c r="A517" s="38"/>
      <c r="B517" s="39"/>
      <c r="C517" s="219" t="s">
        <v>893</v>
      </c>
      <c r="D517" s="219" t="s">
        <v>159</v>
      </c>
      <c r="E517" s="220" t="s">
        <v>962</v>
      </c>
      <c r="F517" s="221" t="s">
        <v>963</v>
      </c>
      <c r="G517" s="222" t="s">
        <v>202</v>
      </c>
      <c r="H517" s="223">
        <v>1</v>
      </c>
      <c r="I517" s="224"/>
      <c r="J517" s="225">
        <f>ROUND(I517*H517,2)</f>
        <v>0</v>
      </c>
      <c r="K517" s="221" t="s">
        <v>19</v>
      </c>
      <c r="L517" s="44"/>
      <c r="M517" s="226" t="s">
        <v>19</v>
      </c>
      <c r="N517" s="227" t="s">
        <v>45</v>
      </c>
      <c r="O517" s="84"/>
      <c r="P517" s="228">
        <f>O517*H517</f>
        <v>0</v>
      </c>
      <c r="Q517" s="228">
        <v>0</v>
      </c>
      <c r="R517" s="228">
        <f>Q517*H517</f>
        <v>0</v>
      </c>
      <c r="S517" s="228">
        <v>0</v>
      </c>
      <c r="T517" s="229">
        <f>S517*H517</f>
        <v>0</v>
      </c>
      <c r="U517" s="38"/>
      <c r="V517" s="38"/>
      <c r="W517" s="38"/>
      <c r="X517" s="38"/>
      <c r="Y517" s="38"/>
      <c r="Z517" s="38"/>
      <c r="AA517" s="38"/>
      <c r="AB517" s="38"/>
      <c r="AC517" s="38"/>
      <c r="AD517" s="38"/>
      <c r="AE517" s="38"/>
      <c r="AR517" s="230" t="s">
        <v>236</v>
      </c>
      <c r="AT517" s="230" t="s">
        <v>159</v>
      </c>
      <c r="AU517" s="230" t="s">
        <v>82</v>
      </c>
      <c r="AY517" s="17" t="s">
        <v>158</v>
      </c>
      <c r="BE517" s="231">
        <f>IF(N517="základní",J517,0)</f>
        <v>0</v>
      </c>
      <c r="BF517" s="231">
        <f>IF(N517="snížená",J517,0)</f>
        <v>0</v>
      </c>
      <c r="BG517" s="231">
        <f>IF(N517="zákl. přenesená",J517,0)</f>
        <v>0</v>
      </c>
      <c r="BH517" s="231">
        <f>IF(N517="sníž. přenesená",J517,0)</f>
        <v>0</v>
      </c>
      <c r="BI517" s="231">
        <f>IF(N517="nulová",J517,0)</f>
        <v>0</v>
      </c>
      <c r="BJ517" s="17" t="s">
        <v>82</v>
      </c>
      <c r="BK517" s="231">
        <f>ROUND(I517*H517,2)</f>
        <v>0</v>
      </c>
      <c r="BL517" s="17" t="s">
        <v>236</v>
      </c>
      <c r="BM517" s="230" t="s">
        <v>964</v>
      </c>
    </row>
    <row r="518" spans="1:47" s="2" customFormat="1" ht="12">
      <c r="A518" s="38"/>
      <c r="B518" s="39"/>
      <c r="C518" s="40"/>
      <c r="D518" s="232" t="s">
        <v>165</v>
      </c>
      <c r="E518" s="40"/>
      <c r="F518" s="233" t="s">
        <v>963</v>
      </c>
      <c r="G518" s="40"/>
      <c r="H518" s="40"/>
      <c r="I518" s="136"/>
      <c r="J518" s="40"/>
      <c r="K518" s="40"/>
      <c r="L518" s="44"/>
      <c r="M518" s="234"/>
      <c r="N518" s="235"/>
      <c r="O518" s="84"/>
      <c r="P518" s="84"/>
      <c r="Q518" s="84"/>
      <c r="R518" s="84"/>
      <c r="S518" s="84"/>
      <c r="T518" s="85"/>
      <c r="U518" s="38"/>
      <c r="V518" s="38"/>
      <c r="W518" s="38"/>
      <c r="X518" s="38"/>
      <c r="Y518" s="38"/>
      <c r="Z518" s="38"/>
      <c r="AA518" s="38"/>
      <c r="AB518" s="38"/>
      <c r="AC518" s="38"/>
      <c r="AD518" s="38"/>
      <c r="AE518" s="38"/>
      <c r="AT518" s="17" t="s">
        <v>165</v>
      </c>
      <c r="AU518" s="17" t="s">
        <v>82</v>
      </c>
    </row>
    <row r="519" spans="1:51" s="13" customFormat="1" ht="12">
      <c r="A519" s="13"/>
      <c r="B519" s="236"/>
      <c r="C519" s="237"/>
      <c r="D519" s="232" t="s">
        <v>166</v>
      </c>
      <c r="E519" s="238" t="s">
        <v>19</v>
      </c>
      <c r="F519" s="239" t="s">
        <v>2241</v>
      </c>
      <c r="G519" s="237"/>
      <c r="H519" s="240">
        <v>1</v>
      </c>
      <c r="I519" s="241"/>
      <c r="J519" s="237"/>
      <c r="K519" s="237"/>
      <c r="L519" s="242"/>
      <c r="M519" s="243"/>
      <c r="N519" s="244"/>
      <c r="O519" s="244"/>
      <c r="P519" s="244"/>
      <c r="Q519" s="244"/>
      <c r="R519" s="244"/>
      <c r="S519" s="244"/>
      <c r="T519" s="245"/>
      <c r="U519" s="13"/>
      <c r="V519" s="13"/>
      <c r="W519" s="13"/>
      <c r="X519" s="13"/>
      <c r="Y519" s="13"/>
      <c r="Z519" s="13"/>
      <c r="AA519" s="13"/>
      <c r="AB519" s="13"/>
      <c r="AC519" s="13"/>
      <c r="AD519" s="13"/>
      <c r="AE519" s="13"/>
      <c r="AT519" s="246" t="s">
        <v>166</v>
      </c>
      <c r="AU519" s="246" t="s">
        <v>82</v>
      </c>
      <c r="AV519" s="13" t="s">
        <v>85</v>
      </c>
      <c r="AW519" s="13" t="s">
        <v>34</v>
      </c>
      <c r="AX519" s="13" t="s">
        <v>82</v>
      </c>
      <c r="AY519" s="246" t="s">
        <v>158</v>
      </c>
    </row>
    <row r="520" spans="1:65" s="2" customFormat="1" ht="21.75" customHeight="1">
      <c r="A520" s="38"/>
      <c r="B520" s="39"/>
      <c r="C520" s="219" t="s">
        <v>898</v>
      </c>
      <c r="D520" s="219" t="s">
        <v>159</v>
      </c>
      <c r="E520" s="220" t="s">
        <v>966</v>
      </c>
      <c r="F520" s="221" t="s">
        <v>967</v>
      </c>
      <c r="G520" s="222" t="s">
        <v>202</v>
      </c>
      <c r="H520" s="223">
        <v>1</v>
      </c>
      <c r="I520" s="224"/>
      <c r="J520" s="225">
        <f>ROUND(I520*H520,2)</f>
        <v>0</v>
      </c>
      <c r="K520" s="221" t="s">
        <v>19</v>
      </c>
      <c r="L520" s="44"/>
      <c r="M520" s="226" t="s">
        <v>19</v>
      </c>
      <c r="N520" s="227" t="s">
        <v>45</v>
      </c>
      <c r="O520" s="84"/>
      <c r="P520" s="228">
        <f>O520*H520</f>
        <v>0</v>
      </c>
      <c r="Q520" s="228">
        <v>0</v>
      </c>
      <c r="R520" s="228">
        <f>Q520*H520</f>
        <v>0</v>
      </c>
      <c r="S520" s="228">
        <v>0</v>
      </c>
      <c r="T520" s="229">
        <f>S520*H520</f>
        <v>0</v>
      </c>
      <c r="U520" s="38"/>
      <c r="V520" s="38"/>
      <c r="W520" s="38"/>
      <c r="X520" s="38"/>
      <c r="Y520" s="38"/>
      <c r="Z520" s="38"/>
      <c r="AA520" s="38"/>
      <c r="AB520" s="38"/>
      <c r="AC520" s="38"/>
      <c r="AD520" s="38"/>
      <c r="AE520" s="38"/>
      <c r="AR520" s="230" t="s">
        <v>236</v>
      </c>
      <c r="AT520" s="230" t="s">
        <v>159</v>
      </c>
      <c r="AU520" s="230" t="s">
        <v>82</v>
      </c>
      <c r="AY520" s="17" t="s">
        <v>158</v>
      </c>
      <c r="BE520" s="231">
        <f>IF(N520="základní",J520,0)</f>
        <v>0</v>
      </c>
      <c r="BF520" s="231">
        <f>IF(N520="snížená",J520,0)</f>
        <v>0</v>
      </c>
      <c r="BG520" s="231">
        <f>IF(N520="zákl. přenesená",J520,0)</f>
        <v>0</v>
      </c>
      <c r="BH520" s="231">
        <f>IF(N520="sníž. přenesená",J520,0)</f>
        <v>0</v>
      </c>
      <c r="BI520" s="231">
        <f>IF(N520="nulová",J520,0)</f>
        <v>0</v>
      </c>
      <c r="BJ520" s="17" t="s">
        <v>82</v>
      </c>
      <c r="BK520" s="231">
        <f>ROUND(I520*H520,2)</f>
        <v>0</v>
      </c>
      <c r="BL520" s="17" t="s">
        <v>236</v>
      </c>
      <c r="BM520" s="230" t="s">
        <v>968</v>
      </c>
    </row>
    <row r="521" spans="1:47" s="2" customFormat="1" ht="12">
      <c r="A521" s="38"/>
      <c r="B521" s="39"/>
      <c r="C521" s="40"/>
      <c r="D521" s="232" t="s">
        <v>165</v>
      </c>
      <c r="E521" s="40"/>
      <c r="F521" s="233" t="s">
        <v>967</v>
      </c>
      <c r="G521" s="40"/>
      <c r="H521" s="40"/>
      <c r="I521" s="136"/>
      <c r="J521" s="40"/>
      <c r="K521" s="40"/>
      <c r="L521" s="44"/>
      <c r="M521" s="234"/>
      <c r="N521" s="235"/>
      <c r="O521" s="84"/>
      <c r="P521" s="84"/>
      <c r="Q521" s="84"/>
      <c r="R521" s="84"/>
      <c r="S521" s="84"/>
      <c r="T521" s="85"/>
      <c r="U521" s="38"/>
      <c r="V521" s="38"/>
      <c r="W521" s="38"/>
      <c r="X521" s="38"/>
      <c r="Y521" s="38"/>
      <c r="Z521" s="38"/>
      <c r="AA521" s="38"/>
      <c r="AB521" s="38"/>
      <c r="AC521" s="38"/>
      <c r="AD521" s="38"/>
      <c r="AE521" s="38"/>
      <c r="AT521" s="17" t="s">
        <v>165</v>
      </c>
      <c r="AU521" s="17" t="s">
        <v>82</v>
      </c>
    </row>
    <row r="522" spans="1:51" s="13" customFormat="1" ht="12">
      <c r="A522" s="13"/>
      <c r="B522" s="236"/>
      <c r="C522" s="237"/>
      <c r="D522" s="232" t="s">
        <v>166</v>
      </c>
      <c r="E522" s="238" t="s">
        <v>19</v>
      </c>
      <c r="F522" s="239" t="s">
        <v>2241</v>
      </c>
      <c r="G522" s="237"/>
      <c r="H522" s="240">
        <v>1</v>
      </c>
      <c r="I522" s="241"/>
      <c r="J522" s="237"/>
      <c r="K522" s="237"/>
      <c r="L522" s="242"/>
      <c r="M522" s="243"/>
      <c r="N522" s="244"/>
      <c r="O522" s="244"/>
      <c r="P522" s="244"/>
      <c r="Q522" s="244"/>
      <c r="R522" s="244"/>
      <c r="S522" s="244"/>
      <c r="T522" s="245"/>
      <c r="U522" s="13"/>
      <c r="V522" s="13"/>
      <c r="W522" s="13"/>
      <c r="X522" s="13"/>
      <c r="Y522" s="13"/>
      <c r="Z522" s="13"/>
      <c r="AA522" s="13"/>
      <c r="AB522" s="13"/>
      <c r="AC522" s="13"/>
      <c r="AD522" s="13"/>
      <c r="AE522" s="13"/>
      <c r="AT522" s="246" t="s">
        <v>166</v>
      </c>
      <c r="AU522" s="246" t="s">
        <v>82</v>
      </c>
      <c r="AV522" s="13" t="s">
        <v>85</v>
      </c>
      <c r="AW522" s="13" t="s">
        <v>34</v>
      </c>
      <c r="AX522" s="13" t="s">
        <v>82</v>
      </c>
      <c r="AY522" s="246" t="s">
        <v>158</v>
      </c>
    </row>
    <row r="523" spans="1:65" s="2" customFormat="1" ht="16.5" customHeight="1">
      <c r="A523" s="38"/>
      <c r="B523" s="39"/>
      <c r="C523" s="219" t="s">
        <v>903</v>
      </c>
      <c r="D523" s="219" t="s">
        <v>159</v>
      </c>
      <c r="E523" s="220" t="s">
        <v>971</v>
      </c>
      <c r="F523" s="221" t="s">
        <v>972</v>
      </c>
      <c r="G523" s="222" t="s">
        <v>202</v>
      </c>
      <c r="H523" s="223">
        <v>1</v>
      </c>
      <c r="I523" s="224"/>
      <c r="J523" s="225">
        <f>ROUND(I523*H523,2)</f>
        <v>0</v>
      </c>
      <c r="K523" s="221" t="s">
        <v>19</v>
      </c>
      <c r="L523" s="44"/>
      <c r="M523" s="226" t="s">
        <v>19</v>
      </c>
      <c r="N523" s="227" t="s">
        <v>45</v>
      </c>
      <c r="O523" s="84"/>
      <c r="P523" s="228">
        <f>O523*H523</f>
        <v>0</v>
      </c>
      <c r="Q523" s="228">
        <v>0</v>
      </c>
      <c r="R523" s="228">
        <f>Q523*H523</f>
        <v>0</v>
      </c>
      <c r="S523" s="228">
        <v>0</v>
      </c>
      <c r="T523" s="229">
        <f>S523*H523</f>
        <v>0</v>
      </c>
      <c r="U523" s="38"/>
      <c r="V523" s="38"/>
      <c r="W523" s="38"/>
      <c r="X523" s="38"/>
      <c r="Y523" s="38"/>
      <c r="Z523" s="38"/>
      <c r="AA523" s="38"/>
      <c r="AB523" s="38"/>
      <c r="AC523" s="38"/>
      <c r="AD523" s="38"/>
      <c r="AE523" s="38"/>
      <c r="AR523" s="230" t="s">
        <v>236</v>
      </c>
      <c r="AT523" s="230" t="s">
        <v>159</v>
      </c>
      <c r="AU523" s="230" t="s">
        <v>82</v>
      </c>
      <c r="AY523" s="17" t="s">
        <v>158</v>
      </c>
      <c r="BE523" s="231">
        <f>IF(N523="základní",J523,0)</f>
        <v>0</v>
      </c>
      <c r="BF523" s="231">
        <f>IF(N523="snížená",J523,0)</f>
        <v>0</v>
      </c>
      <c r="BG523" s="231">
        <f>IF(N523="zákl. přenesená",J523,0)</f>
        <v>0</v>
      </c>
      <c r="BH523" s="231">
        <f>IF(N523="sníž. přenesená",J523,0)</f>
        <v>0</v>
      </c>
      <c r="BI523" s="231">
        <f>IF(N523="nulová",J523,0)</f>
        <v>0</v>
      </c>
      <c r="BJ523" s="17" t="s">
        <v>82</v>
      </c>
      <c r="BK523" s="231">
        <f>ROUND(I523*H523,2)</f>
        <v>0</v>
      </c>
      <c r="BL523" s="17" t="s">
        <v>236</v>
      </c>
      <c r="BM523" s="230" t="s">
        <v>973</v>
      </c>
    </row>
    <row r="524" spans="1:47" s="2" customFormat="1" ht="12">
      <c r="A524" s="38"/>
      <c r="B524" s="39"/>
      <c r="C524" s="40"/>
      <c r="D524" s="232" t="s">
        <v>165</v>
      </c>
      <c r="E524" s="40"/>
      <c r="F524" s="233" t="s">
        <v>972</v>
      </c>
      <c r="G524" s="40"/>
      <c r="H524" s="40"/>
      <c r="I524" s="136"/>
      <c r="J524" s="40"/>
      <c r="K524" s="40"/>
      <c r="L524" s="44"/>
      <c r="M524" s="234"/>
      <c r="N524" s="235"/>
      <c r="O524" s="84"/>
      <c r="P524" s="84"/>
      <c r="Q524" s="84"/>
      <c r="R524" s="84"/>
      <c r="S524" s="84"/>
      <c r="T524" s="85"/>
      <c r="U524" s="38"/>
      <c r="V524" s="38"/>
      <c r="W524" s="38"/>
      <c r="X524" s="38"/>
      <c r="Y524" s="38"/>
      <c r="Z524" s="38"/>
      <c r="AA524" s="38"/>
      <c r="AB524" s="38"/>
      <c r="AC524" s="38"/>
      <c r="AD524" s="38"/>
      <c r="AE524" s="38"/>
      <c r="AT524" s="17" t="s">
        <v>165</v>
      </c>
      <c r="AU524" s="17" t="s">
        <v>82</v>
      </c>
    </row>
    <row r="525" spans="1:51" s="13" customFormat="1" ht="12">
      <c r="A525" s="13"/>
      <c r="B525" s="236"/>
      <c r="C525" s="237"/>
      <c r="D525" s="232" t="s">
        <v>166</v>
      </c>
      <c r="E525" s="238" t="s">
        <v>19</v>
      </c>
      <c r="F525" s="239" t="s">
        <v>2241</v>
      </c>
      <c r="G525" s="237"/>
      <c r="H525" s="240">
        <v>1</v>
      </c>
      <c r="I525" s="241"/>
      <c r="J525" s="237"/>
      <c r="K525" s="237"/>
      <c r="L525" s="242"/>
      <c r="M525" s="243"/>
      <c r="N525" s="244"/>
      <c r="O525" s="244"/>
      <c r="P525" s="244"/>
      <c r="Q525" s="244"/>
      <c r="R525" s="244"/>
      <c r="S525" s="244"/>
      <c r="T525" s="245"/>
      <c r="U525" s="13"/>
      <c r="V525" s="13"/>
      <c r="W525" s="13"/>
      <c r="X525" s="13"/>
      <c r="Y525" s="13"/>
      <c r="Z525" s="13"/>
      <c r="AA525" s="13"/>
      <c r="AB525" s="13"/>
      <c r="AC525" s="13"/>
      <c r="AD525" s="13"/>
      <c r="AE525" s="13"/>
      <c r="AT525" s="246" t="s">
        <v>166</v>
      </c>
      <c r="AU525" s="246" t="s">
        <v>82</v>
      </c>
      <c r="AV525" s="13" t="s">
        <v>85</v>
      </c>
      <c r="AW525" s="13" t="s">
        <v>34</v>
      </c>
      <c r="AX525" s="13" t="s">
        <v>82</v>
      </c>
      <c r="AY525" s="246" t="s">
        <v>158</v>
      </c>
    </row>
    <row r="526" spans="1:65" s="2" customFormat="1" ht="16.5" customHeight="1">
      <c r="A526" s="38"/>
      <c r="B526" s="39"/>
      <c r="C526" s="219" t="s">
        <v>908</v>
      </c>
      <c r="D526" s="219" t="s">
        <v>159</v>
      </c>
      <c r="E526" s="220" t="s">
        <v>975</v>
      </c>
      <c r="F526" s="221" t="s">
        <v>976</v>
      </c>
      <c r="G526" s="222" t="s">
        <v>977</v>
      </c>
      <c r="H526" s="223">
        <v>1</v>
      </c>
      <c r="I526" s="224"/>
      <c r="J526" s="225">
        <f>ROUND(I526*H526,2)</f>
        <v>0</v>
      </c>
      <c r="K526" s="221" t="s">
        <v>19</v>
      </c>
      <c r="L526" s="44"/>
      <c r="M526" s="226" t="s">
        <v>19</v>
      </c>
      <c r="N526" s="227" t="s">
        <v>45</v>
      </c>
      <c r="O526" s="84"/>
      <c r="P526" s="228">
        <f>O526*H526</f>
        <v>0</v>
      </c>
      <c r="Q526" s="228">
        <v>0</v>
      </c>
      <c r="R526" s="228">
        <f>Q526*H526</f>
        <v>0</v>
      </c>
      <c r="S526" s="228">
        <v>0</v>
      </c>
      <c r="T526" s="229">
        <f>S526*H526</f>
        <v>0</v>
      </c>
      <c r="U526" s="38"/>
      <c r="V526" s="38"/>
      <c r="W526" s="38"/>
      <c r="X526" s="38"/>
      <c r="Y526" s="38"/>
      <c r="Z526" s="38"/>
      <c r="AA526" s="38"/>
      <c r="AB526" s="38"/>
      <c r="AC526" s="38"/>
      <c r="AD526" s="38"/>
      <c r="AE526" s="38"/>
      <c r="AR526" s="230" t="s">
        <v>236</v>
      </c>
      <c r="AT526" s="230" t="s">
        <v>159</v>
      </c>
      <c r="AU526" s="230" t="s">
        <v>82</v>
      </c>
      <c r="AY526" s="17" t="s">
        <v>158</v>
      </c>
      <c r="BE526" s="231">
        <f>IF(N526="základní",J526,0)</f>
        <v>0</v>
      </c>
      <c r="BF526" s="231">
        <f>IF(N526="snížená",J526,0)</f>
        <v>0</v>
      </c>
      <c r="BG526" s="231">
        <f>IF(N526="zákl. přenesená",J526,0)</f>
        <v>0</v>
      </c>
      <c r="BH526" s="231">
        <f>IF(N526="sníž. přenesená",J526,0)</f>
        <v>0</v>
      </c>
      <c r="BI526" s="231">
        <f>IF(N526="nulová",J526,0)</f>
        <v>0</v>
      </c>
      <c r="BJ526" s="17" t="s">
        <v>82</v>
      </c>
      <c r="BK526" s="231">
        <f>ROUND(I526*H526,2)</f>
        <v>0</v>
      </c>
      <c r="BL526" s="17" t="s">
        <v>236</v>
      </c>
      <c r="BM526" s="230" t="s">
        <v>978</v>
      </c>
    </row>
    <row r="527" spans="1:47" s="2" customFormat="1" ht="12">
      <c r="A527" s="38"/>
      <c r="B527" s="39"/>
      <c r="C527" s="40"/>
      <c r="D527" s="232" t="s">
        <v>165</v>
      </c>
      <c r="E527" s="40"/>
      <c r="F527" s="233" t="s">
        <v>979</v>
      </c>
      <c r="G527" s="40"/>
      <c r="H527" s="40"/>
      <c r="I527" s="136"/>
      <c r="J527" s="40"/>
      <c r="K527" s="40"/>
      <c r="L527" s="44"/>
      <c r="M527" s="234"/>
      <c r="N527" s="235"/>
      <c r="O527" s="84"/>
      <c r="P527" s="84"/>
      <c r="Q527" s="84"/>
      <c r="R527" s="84"/>
      <c r="S527" s="84"/>
      <c r="T527" s="85"/>
      <c r="U527" s="38"/>
      <c r="V527" s="38"/>
      <c r="W527" s="38"/>
      <c r="X527" s="38"/>
      <c r="Y527" s="38"/>
      <c r="Z527" s="38"/>
      <c r="AA527" s="38"/>
      <c r="AB527" s="38"/>
      <c r="AC527" s="38"/>
      <c r="AD527" s="38"/>
      <c r="AE527" s="38"/>
      <c r="AT527" s="17" t="s">
        <v>165</v>
      </c>
      <c r="AU527" s="17" t="s">
        <v>82</v>
      </c>
    </row>
    <row r="528" spans="1:65" s="2" customFormat="1" ht="16.5" customHeight="1">
      <c r="A528" s="38"/>
      <c r="B528" s="39"/>
      <c r="C528" s="219" t="s">
        <v>912</v>
      </c>
      <c r="D528" s="219" t="s">
        <v>159</v>
      </c>
      <c r="E528" s="220" t="s">
        <v>981</v>
      </c>
      <c r="F528" s="221" t="s">
        <v>982</v>
      </c>
      <c r="G528" s="222" t="s">
        <v>977</v>
      </c>
      <c r="H528" s="223">
        <v>1</v>
      </c>
      <c r="I528" s="224"/>
      <c r="J528" s="225">
        <f>ROUND(I528*H528,2)</f>
        <v>0</v>
      </c>
      <c r="K528" s="221" t="s">
        <v>19</v>
      </c>
      <c r="L528" s="44"/>
      <c r="M528" s="226" t="s">
        <v>19</v>
      </c>
      <c r="N528" s="227" t="s">
        <v>45</v>
      </c>
      <c r="O528" s="84"/>
      <c r="P528" s="228">
        <f>O528*H528</f>
        <v>0</v>
      </c>
      <c r="Q528" s="228">
        <v>0</v>
      </c>
      <c r="R528" s="228">
        <f>Q528*H528</f>
        <v>0</v>
      </c>
      <c r="S528" s="228">
        <v>0</v>
      </c>
      <c r="T528" s="229">
        <f>S528*H528</f>
        <v>0</v>
      </c>
      <c r="U528" s="38"/>
      <c r="V528" s="38"/>
      <c r="W528" s="38"/>
      <c r="X528" s="38"/>
      <c r="Y528" s="38"/>
      <c r="Z528" s="38"/>
      <c r="AA528" s="38"/>
      <c r="AB528" s="38"/>
      <c r="AC528" s="38"/>
      <c r="AD528" s="38"/>
      <c r="AE528" s="38"/>
      <c r="AR528" s="230" t="s">
        <v>236</v>
      </c>
      <c r="AT528" s="230" t="s">
        <v>159</v>
      </c>
      <c r="AU528" s="230" t="s">
        <v>82</v>
      </c>
      <c r="AY528" s="17" t="s">
        <v>158</v>
      </c>
      <c r="BE528" s="231">
        <f>IF(N528="základní",J528,0)</f>
        <v>0</v>
      </c>
      <c r="BF528" s="231">
        <f>IF(N528="snížená",J528,0)</f>
        <v>0</v>
      </c>
      <c r="BG528" s="231">
        <f>IF(N528="zákl. přenesená",J528,0)</f>
        <v>0</v>
      </c>
      <c r="BH528" s="231">
        <f>IF(N528="sníž. přenesená",J528,0)</f>
        <v>0</v>
      </c>
      <c r="BI528" s="231">
        <f>IF(N528="nulová",J528,0)</f>
        <v>0</v>
      </c>
      <c r="BJ528" s="17" t="s">
        <v>82</v>
      </c>
      <c r="BK528" s="231">
        <f>ROUND(I528*H528,2)</f>
        <v>0</v>
      </c>
      <c r="BL528" s="17" t="s">
        <v>236</v>
      </c>
      <c r="BM528" s="230" t="s">
        <v>983</v>
      </c>
    </row>
    <row r="529" spans="1:47" s="2" customFormat="1" ht="12">
      <c r="A529" s="38"/>
      <c r="B529" s="39"/>
      <c r="C529" s="40"/>
      <c r="D529" s="232" t="s">
        <v>165</v>
      </c>
      <c r="E529" s="40"/>
      <c r="F529" s="233" t="s">
        <v>984</v>
      </c>
      <c r="G529" s="40"/>
      <c r="H529" s="40"/>
      <c r="I529" s="136"/>
      <c r="J529" s="40"/>
      <c r="K529" s="40"/>
      <c r="L529" s="44"/>
      <c r="M529" s="234"/>
      <c r="N529" s="235"/>
      <c r="O529" s="84"/>
      <c r="P529" s="84"/>
      <c r="Q529" s="84"/>
      <c r="R529" s="84"/>
      <c r="S529" s="84"/>
      <c r="T529" s="85"/>
      <c r="U529" s="38"/>
      <c r="V529" s="38"/>
      <c r="W529" s="38"/>
      <c r="X529" s="38"/>
      <c r="Y529" s="38"/>
      <c r="Z529" s="38"/>
      <c r="AA529" s="38"/>
      <c r="AB529" s="38"/>
      <c r="AC529" s="38"/>
      <c r="AD529" s="38"/>
      <c r="AE529" s="38"/>
      <c r="AT529" s="17" t="s">
        <v>165</v>
      </c>
      <c r="AU529" s="17" t="s">
        <v>82</v>
      </c>
    </row>
    <row r="530" spans="1:63" s="12" customFormat="1" ht="22.8" customHeight="1">
      <c r="A530" s="12"/>
      <c r="B530" s="205"/>
      <c r="C530" s="206"/>
      <c r="D530" s="207" t="s">
        <v>73</v>
      </c>
      <c r="E530" s="269" t="s">
        <v>82</v>
      </c>
      <c r="F530" s="269" t="s">
        <v>985</v>
      </c>
      <c r="G530" s="206"/>
      <c r="H530" s="206"/>
      <c r="I530" s="209"/>
      <c r="J530" s="270">
        <f>BK530</f>
        <v>0</v>
      </c>
      <c r="K530" s="206"/>
      <c r="L530" s="211"/>
      <c r="M530" s="212"/>
      <c r="N530" s="213"/>
      <c r="O530" s="213"/>
      <c r="P530" s="214">
        <f>SUM(P531:P588)</f>
        <v>0</v>
      </c>
      <c r="Q530" s="213"/>
      <c r="R530" s="214">
        <f>SUM(R531:R588)</f>
        <v>28.716350000000002</v>
      </c>
      <c r="S530" s="213"/>
      <c r="T530" s="215">
        <f>SUM(T531:T588)</f>
        <v>23.2</v>
      </c>
      <c r="U530" s="12"/>
      <c r="V530" s="12"/>
      <c r="W530" s="12"/>
      <c r="X530" s="12"/>
      <c r="Y530" s="12"/>
      <c r="Z530" s="12"/>
      <c r="AA530" s="12"/>
      <c r="AB530" s="12"/>
      <c r="AC530" s="12"/>
      <c r="AD530" s="12"/>
      <c r="AE530" s="12"/>
      <c r="AR530" s="216" t="s">
        <v>82</v>
      </c>
      <c r="AT530" s="217" t="s">
        <v>73</v>
      </c>
      <c r="AU530" s="217" t="s">
        <v>82</v>
      </c>
      <c r="AY530" s="216" t="s">
        <v>158</v>
      </c>
      <c r="BK530" s="218">
        <f>SUM(BK531:BK588)</f>
        <v>0</v>
      </c>
    </row>
    <row r="531" spans="1:65" s="2" customFormat="1" ht="21.75" customHeight="1">
      <c r="A531" s="38"/>
      <c r="B531" s="39"/>
      <c r="C531" s="219" t="s">
        <v>917</v>
      </c>
      <c r="D531" s="219" t="s">
        <v>159</v>
      </c>
      <c r="E531" s="220" t="s">
        <v>987</v>
      </c>
      <c r="F531" s="221" t="s">
        <v>988</v>
      </c>
      <c r="G531" s="222" t="s">
        <v>202</v>
      </c>
      <c r="H531" s="223">
        <v>4</v>
      </c>
      <c r="I531" s="224"/>
      <c r="J531" s="225">
        <f>ROUND(I531*H531,2)</f>
        <v>0</v>
      </c>
      <c r="K531" s="221" t="s">
        <v>213</v>
      </c>
      <c r="L531" s="44"/>
      <c r="M531" s="226" t="s">
        <v>19</v>
      </c>
      <c r="N531" s="227" t="s">
        <v>45</v>
      </c>
      <c r="O531" s="84"/>
      <c r="P531" s="228">
        <f>O531*H531</f>
        <v>0</v>
      </c>
      <c r="Q531" s="228">
        <v>0.00065</v>
      </c>
      <c r="R531" s="228">
        <f>Q531*H531</f>
        <v>0.0026</v>
      </c>
      <c r="S531" s="228">
        <v>0</v>
      </c>
      <c r="T531" s="229">
        <f>S531*H531</f>
        <v>0</v>
      </c>
      <c r="U531" s="38"/>
      <c r="V531" s="38"/>
      <c r="W531" s="38"/>
      <c r="X531" s="38"/>
      <c r="Y531" s="38"/>
      <c r="Z531" s="38"/>
      <c r="AA531" s="38"/>
      <c r="AB531" s="38"/>
      <c r="AC531" s="38"/>
      <c r="AD531" s="38"/>
      <c r="AE531" s="38"/>
      <c r="AR531" s="230" t="s">
        <v>249</v>
      </c>
      <c r="AT531" s="230" t="s">
        <v>159</v>
      </c>
      <c r="AU531" s="230" t="s">
        <v>85</v>
      </c>
      <c r="AY531" s="17" t="s">
        <v>158</v>
      </c>
      <c r="BE531" s="231">
        <f>IF(N531="základní",J531,0)</f>
        <v>0</v>
      </c>
      <c r="BF531" s="231">
        <f>IF(N531="snížená",J531,0)</f>
        <v>0</v>
      </c>
      <c r="BG531" s="231">
        <f>IF(N531="zákl. přenesená",J531,0)</f>
        <v>0</v>
      </c>
      <c r="BH531" s="231">
        <f>IF(N531="sníž. přenesená",J531,0)</f>
        <v>0</v>
      </c>
      <c r="BI531" s="231">
        <f>IF(N531="nulová",J531,0)</f>
        <v>0</v>
      </c>
      <c r="BJ531" s="17" t="s">
        <v>82</v>
      </c>
      <c r="BK531" s="231">
        <f>ROUND(I531*H531,2)</f>
        <v>0</v>
      </c>
      <c r="BL531" s="17" t="s">
        <v>249</v>
      </c>
      <c r="BM531" s="230" t="s">
        <v>989</v>
      </c>
    </row>
    <row r="532" spans="1:47" s="2" customFormat="1" ht="12">
      <c r="A532" s="38"/>
      <c r="B532" s="39"/>
      <c r="C532" s="40"/>
      <c r="D532" s="232" t="s">
        <v>165</v>
      </c>
      <c r="E532" s="40"/>
      <c r="F532" s="233" t="s">
        <v>990</v>
      </c>
      <c r="G532" s="40"/>
      <c r="H532" s="40"/>
      <c r="I532" s="136"/>
      <c r="J532" s="40"/>
      <c r="K532" s="40"/>
      <c r="L532" s="44"/>
      <c r="M532" s="234"/>
      <c r="N532" s="235"/>
      <c r="O532" s="84"/>
      <c r="P532" s="84"/>
      <c r="Q532" s="84"/>
      <c r="R532" s="84"/>
      <c r="S532" s="84"/>
      <c r="T532" s="85"/>
      <c r="U532" s="38"/>
      <c r="V532" s="38"/>
      <c r="W532" s="38"/>
      <c r="X532" s="38"/>
      <c r="Y532" s="38"/>
      <c r="Z532" s="38"/>
      <c r="AA532" s="38"/>
      <c r="AB532" s="38"/>
      <c r="AC532" s="38"/>
      <c r="AD532" s="38"/>
      <c r="AE532" s="38"/>
      <c r="AT532" s="17" t="s">
        <v>165</v>
      </c>
      <c r="AU532" s="17" t="s">
        <v>85</v>
      </c>
    </row>
    <row r="533" spans="1:47" s="2" customFormat="1" ht="12">
      <c r="A533" s="38"/>
      <c r="B533" s="39"/>
      <c r="C533" s="40"/>
      <c r="D533" s="232" t="s">
        <v>216</v>
      </c>
      <c r="E533" s="40"/>
      <c r="F533" s="258" t="s">
        <v>991</v>
      </c>
      <c r="G533" s="40"/>
      <c r="H533" s="40"/>
      <c r="I533" s="136"/>
      <c r="J533" s="40"/>
      <c r="K533" s="40"/>
      <c r="L533" s="44"/>
      <c r="M533" s="234"/>
      <c r="N533" s="235"/>
      <c r="O533" s="84"/>
      <c r="P533" s="84"/>
      <c r="Q533" s="84"/>
      <c r="R533" s="84"/>
      <c r="S533" s="84"/>
      <c r="T533" s="85"/>
      <c r="U533" s="38"/>
      <c r="V533" s="38"/>
      <c r="W533" s="38"/>
      <c r="X533" s="38"/>
      <c r="Y533" s="38"/>
      <c r="Z533" s="38"/>
      <c r="AA533" s="38"/>
      <c r="AB533" s="38"/>
      <c r="AC533" s="38"/>
      <c r="AD533" s="38"/>
      <c r="AE533" s="38"/>
      <c r="AT533" s="17" t="s">
        <v>216</v>
      </c>
      <c r="AU533" s="17" t="s">
        <v>85</v>
      </c>
    </row>
    <row r="534" spans="1:51" s="13" customFormat="1" ht="12">
      <c r="A534" s="13"/>
      <c r="B534" s="236"/>
      <c r="C534" s="237"/>
      <c r="D534" s="232" t="s">
        <v>166</v>
      </c>
      <c r="E534" s="238" t="s">
        <v>19</v>
      </c>
      <c r="F534" s="239" t="s">
        <v>2302</v>
      </c>
      <c r="G534" s="237"/>
      <c r="H534" s="240">
        <v>4</v>
      </c>
      <c r="I534" s="241"/>
      <c r="J534" s="237"/>
      <c r="K534" s="237"/>
      <c r="L534" s="242"/>
      <c r="M534" s="243"/>
      <c r="N534" s="244"/>
      <c r="O534" s="244"/>
      <c r="P534" s="244"/>
      <c r="Q534" s="244"/>
      <c r="R534" s="244"/>
      <c r="S534" s="244"/>
      <c r="T534" s="245"/>
      <c r="U534" s="13"/>
      <c r="V534" s="13"/>
      <c r="W534" s="13"/>
      <c r="X534" s="13"/>
      <c r="Y534" s="13"/>
      <c r="Z534" s="13"/>
      <c r="AA534" s="13"/>
      <c r="AB534" s="13"/>
      <c r="AC534" s="13"/>
      <c r="AD534" s="13"/>
      <c r="AE534" s="13"/>
      <c r="AT534" s="246" t="s">
        <v>166</v>
      </c>
      <c r="AU534" s="246" t="s">
        <v>85</v>
      </c>
      <c r="AV534" s="13" t="s">
        <v>85</v>
      </c>
      <c r="AW534" s="13" t="s">
        <v>34</v>
      </c>
      <c r="AX534" s="13" t="s">
        <v>82</v>
      </c>
      <c r="AY534" s="246" t="s">
        <v>158</v>
      </c>
    </row>
    <row r="535" spans="1:65" s="2" customFormat="1" ht="21.75" customHeight="1">
      <c r="A535" s="38"/>
      <c r="B535" s="39"/>
      <c r="C535" s="219" t="s">
        <v>921</v>
      </c>
      <c r="D535" s="219" t="s">
        <v>159</v>
      </c>
      <c r="E535" s="220" t="s">
        <v>994</v>
      </c>
      <c r="F535" s="221" t="s">
        <v>995</v>
      </c>
      <c r="G535" s="222" t="s">
        <v>202</v>
      </c>
      <c r="H535" s="223">
        <v>4</v>
      </c>
      <c r="I535" s="224"/>
      <c r="J535" s="225">
        <f>ROUND(I535*H535,2)</f>
        <v>0</v>
      </c>
      <c r="K535" s="221" t="s">
        <v>213</v>
      </c>
      <c r="L535" s="44"/>
      <c r="M535" s="226" t="s">
        <v>19</v>
      </c>
      <c r="N535" s="227" t="s">
        <v>45</v>
      </c>
      <c r="O535" s="84"/>
      <c r="P535" s="228">
        <f>O535*H535</f>
        <v>0</v>
      </c>
      <c r="Q535" s="228">
        <v>0</v>
      </c>
      <c r="R535" s="228">
        <f>Q535*H535</f>
        <v>0</v>
      </c>
      <c r="S535" s="228">
        <v>0</v>
      </c>
      <c r="T535" s="229">
        <f>S535*H535</f>
        <v>0</v>
      </c>
      <c r="U535" s="38"/>
      <c r="V535" s="38"/>
      <c r="W535" s="38"/>
      <c r="X535" s="38"/>
      <c r="Y535" s="38"/>
      <c r="Z535" s="38"/>
      <c r="AA535" s="38"/>
      <c r="AB535" s="38"/>
      <c r="AC535" s="38"/>
      <c r="AD535" s="38"/>
      <c r="AE535" s="38"/>
      <c r="AR535" s="230" t="s">
        <v>249</v>
      </c>
      <c r="AT535" s="230" t="s">
        <v>159</v>
      </c>
      <c r="AU535" s="230" t="s">
        <v>85</v>
      </c>
      <c r="AY535" s="17" t="s">
        <v>158</v>
      </c>
      <c r="BE535" s="231">
        <f>IF(N535="základní",J535,0)</f>
        <v>0</v>
      </c>
      <c r="BF535" s="231">
        <f>IF(N535="snížená",J535,0)</f>
        <v>0</v>
      </c>
      <c r="BG535" s="231">
        <f>IF(N535="zákl. přenesená",J535,0)</f>
        <v>0</v>
      </c>
      <c r="BH535" s="231">
        <f>IF(N535="sníž. přenesená",J535,0)</f>
        <v>0</v>
      </c>
      <c r="BI535" s="231">
        <f>IF(N535="nulová",J535,0)</f>
        <v>0</v>
      </c>
      <c r="BJ535" s="17" t="s">
        <v>82</v>
      </c>
      <c r="BK535" s="231">
        <f>ROUND(I535*H535,2)</f>
        <v>0</v>
      </c>
      <c r="BL535" s="17" t="s">
        <v>249</v>
      </c>
      <c r="BM535" s="230" t="s">
        <v>996</v>
      </c>
    </row>
    <row r="536" spans="1:47" s="2" customFormat="1" ht="12">
      <c r="A536" s="38"/>
      <c r="B536" s="39"/>
      <c r="C536" s="40"/>
      <c r="D536" s="232" t="s">
        <v>165</v>
      </c>
      <c r="E536" s="40"/>
      <c r="F536" s="233" t="s">
        <v>997</v>
      </c>
      <c r="G536" s="40"/>
      <c r="H536" s="40"/>
      <c r="I536" s="136"/>
      <c r="J536" s="40"/>
      <c r="K536" s="40"/>
      <c r="L536" s="44"/>
      <c r="M536" s="234"/>
      <c r="N536" s="235"/>
      <c r="O536" s="84"/>
      <c r="P536" s="84"/>
      <c r="Q536" s="84"/>
      <c r="R536" s="84"/>
      <c r="S536" s="84"/>
      <c r="T536" s="85"/>
      <c r="U536" s="38"/>
      <c r="V536" s="38"/>
      <c r="W536" s="38"/>
      <c r="X536" s="38"/>
      <c r="Y536" s="38"/>
      <c r="Z536" s="38"/>
      <c r="AA536" s="38"/>
      <c r="AB536" s="38"/>
      <c r="AC536" s="38"/>
      <c r="AD536" s="38"/>
      <c r="AE536" s="38"/>
      <c r="AT536" s="17" t="s">
        <v>165</v>
      </c>
      <c r="AU536" s="17" t="s">
        <v>85</v>
      </c>
    </row>
    <row r="537" spans="1:47" s="2" customFormat="1" ht="12">
      <c r="A537" s="38"/>
      <c r="B537" s="39"/>
      <c r="C537" s="40"/>
      <c r="D537" s="232" t="s">
        <v>216</v>
      </c>
      <c r="E537" s="40"/>
      <c r="F537" s="258" t="s">
        <v>991</v>
      </c>
      <c r="G537" s="40"/>
      <c r="H537" s="40"/>
      <c r="I537" s="136"/>
      <c r="J537" s="40"/>
      <c r="K537" s="40"/>
      <c r="L537" s="44"/>
      <c r="M537" s="234"/>
      <c r="N537" s="235"/>
      <c r="O537" s="84"/>
      <c r="P537" s="84"/>
      <c r="Q537" s="84"/>
      <c r="R537" s="84"/>
      <c r="S537" s="84"/>
      <c r="T537" s="85"/>
      <c r="U537" s="38"/>
      <c r="V537" s="38"/>
      <c r="W537" s="38"/>
      <c r="X537" s="38"/>
      <c r="Y537" s="38"/>
      <c r="Z537" s="38"/>
      <c r="AA537" s="38"/>
      <c r="AB537" s="38"/>
      <c r="AC537" s="38"/>
      <c r="AD537" s="38"/>
      <c r="AE537" s="38"/>
      <c r="AT537" s="17" t="s">
        <v>216</v>
      </c>
      <c r="AU537" s="17" t="s">
        <v>85</v>
      </c>
    </row>
    <row r="538" spans="1:51" s="13" customFormat="1" ht="12">
      <c r="A538" s="13"/>
      <c r="B538" s="236"/>
      <c r="C538" s="237"/>
      <c r="D538" s="232" t="s">
        <v>166</v>
      </c>
      <c r="E538" s="238" t="s">
        <v>19</v>
      </c>
      <c r="F538" s="239" t="s">
        <v>2302</v>
      </c>
      <c r="G538" s="237"/>
      <c r="H538" s="240">
        <v>4</v>
      </c>
      <c r="I538" s="241"/>
      <c r="J538" s="237"/>
      <c r="K538" s="237"/>
      <c r="L538" s="242"/>
      <c r="M538" s="243"/>
      <c r="N538" s="244"/>
      <c r="O538" s="244"/>
      <c r="P538" s="244"/>
      <c r="Q538" s="244"/>
      <c r="R538" s="244"/>
      <c r="S538" s="244"/>
      <c r="T538" s="245"/>
      <c r="U538" s="13"/>
      <c r="V538" s="13"/>
      <c r="W538" s="13"/>
      <c r="X538" s="13"/>
      <c r="Y538" s="13"/>
      <c r="Z538" s="13"/>
      <c r="AA538" s="13"/>
      <c r="AB538" s="13"/>
      <c r="AC538" s="13"/>
      <c r="AD538" s="13"/>
      <c r="AE538" s="13"/>
      <c r="AT538" s="246" t="s">
        <v>166</v>
      </c>
      <c r="AU538" s="246" t="s">
        <v>85</v>
      </c>
      <c r="AV538" s="13" t="s">
        <v>85</v>
      </c>
      <c r="AW538" s="13" t="s">
        <v>34</v>
      </c>
      <c r="AX538" s="13" t="s">
        <v>82</v>
      </c>
      <c r="AY538" s="246" t="s">
        <v>158</v>
      </c>
    </row>
    <row r="539" spans="1:65" s="2" customFormat="1" ht="21.75" customHeight="1">
      <c r="A539" s="38"/>
      <c r="B539" s="39"/>
      <c r="C539" s="259" t="s">
        <v>927</v>
      </c>
      <c r="D539" s="259" t="s">
        <v>199</v>
      </c>
      <c r="E539" s="260" t="s">
        <v>999</v>
      </c>
      <c r="F539" s="261" t="s">
        <v>1000</v>
      </c>
      <c r="G539" s="262" t="s">
        <v>202</v>
      </c>
      <c r="H539" s="263">
        <v>28</v>
      </c>
      <c r="I539" s="264"/>
      <c r="J539" s="265">
        <f>ROUND(I539*H539,2)</f>
        <v>0</v>
      </c>
      <c r="K539" s="261" t="s">
        <v>213</v>
      </c>
      <c r="L539" s="266"/>
      <c r="M539" s="267" t="s">
        <v>19</v>
      </c>
      <c r="N539" s="268" t="s">
        <v>45</v>
      </c>
      <c r="O539" s="84"/>
      <c r="P539" s="228">
        <f>O539*H539</f>
        <v>0</v>
      </c>
      <c r="Q539" s="228">
        <v>0</v>
      </c>
      <c r="R539" s="228">
        <f>Q539*H539</f>
        <v>0</v>
      </c>
      <c r="S539" s="228">
        <v>0</v>
      </c>
      <c r="T539" s="229">
        <f>S539*H539</f>
        <v>0</v>
      </c>
      <c r="U539" s="38"/>
      <c r="V539" s="38"/>
      <c r="W539" s="38"/>
      <c r="X539" s="38"/>
      <c r="Y539" s="38"/>
      <c r="Z539" s="38"/>
      <c r="AA539" s="38"/>
      <c r="AB539" s="38"/>
      <c r="AC539" s="38"/>
      <c r="AD539" s="38"/>
      <c r="AE539" s="38"/>
      <c r="AR539" s="230" t="s">
        <v>249</v>
      </c>
      <c r="AT539" s="230" t="s">
        <v>199</v>
      </c>
      <c r="AU539" s="230" t="s">
        <v>85</v>
      </c>
      <c r="AY539" s="17" t="s">
        <v>158</v>
      </c>
      <c r="BE539" s="231">
        <f>IF(N539="základní",J539,0)</f>
        <v>0</v>
      </c>
      <c r="BF539" s="231">
        <f>IF(N539="snížená",J539,0)</f>
        <v>0</v>
      </c>
      <c r="BG539" s="231">
        <f>IF(N539="zákl. přenesená",J539,0)</f>
        <v>0</v>
      </c>
      <c r="BH539" s="231">
        <f>IF(N539="sníž. přenesená",J539,0)</f>
        <v>0</v>
      </c>
      <c r="BI539" s="231">
        <f>IF(N539="nulová",J539,0)</f>
        <v>0</v>
      </c>
      <c r="BJ539" s="17" t="s">
        <v>82</v>
      </c>
      <c r="BK539" s="231">
        <f>ROUND(I539*H539,2)</f>
        <v>0</v>
      </c>
      <c r="BL539" s="17" t="s">
        <v>249</v>
      </c>
      <c r="BM539" s="230" t="s">
        <v>1001</v>
      </c>
    </row>
    <row r="540" spans="1:47" s="2" customFormat="1" ht="12">
      <c r="A540" s="38"/>
      <c r="B540" s="39"/>
      <c r="C540" s="40"/>
      <c r="D540" s="232" t="s">
        <v>165</v>
      </c>
      <c r="E540" s="40"/>
      <c r="F540" s="233" t="s">
        <v>1000</v>
      </c>
      <c r="G540" s="40"/>
      <c r="H540" s="40"/>
      <c r="I540" s="136"/>
      <c r="J540" s="40"/>
      <c r="K540" s="40"/>
      <c r="L540" s="44"/>
      <c r="M540" s="234"/>
      <c r="N540" s="235"/>
      <c r="O540" s="84"/>
      <c r="P540" s="84"/>
      <c r="Q540" s="84"/>
      <c r="R540" s="84"/>
      <c r="S540" s="84"/>
      <c r="T540" s="85"/>
      <c r="U540" s="38"/>
      <c r="V540" s="38"/>
      <c r="W540" s="38"/>
      <c r="X540" s="38"/>
      <c r="Y540" s="38"/>
      <c r="Z540" s="38"/>
      <c r="AA540" s="38"/>
      <c r="AB540" s="38"/>
      <c r="AC540" s="38"/>
      <c r="AD540" s="38"/>
      <c r="AE540" s="38"/>
      <c r="AT540" s="17" t="s">
        <v>165</v>
      </c>
      <c r="AU540" s="17" t="s">
        <v>85</v>
      </c>
    </row>
    <row r="541" spans="1:51" s="13" customFormat="1" ht="12">
      <c r="A541" s="13"/>
      <c r="B541" s="236"/>
      <c r="C541" s="237"/>
      <c r="D541" s="232" t="s">
        <v>166</v>
      </c>
      <c r="E541" s="238" t="s">
        <v>19</v>
      </c>
      <c r="F541" s="239" t="s">
        <v>2303</v>
      </c>
      <c r="G541" s="237"/>
      <c r="H541" s="240">
        <v>28</v>
      </c>
      <c r="I541" s="241"/>
      <c r="J541" s="237"/>
      <c r="K541" s="237"/>
      <c r="L541" s="242"/>
      <c r="M541" s="243"/>
      <c r="N541" s="244"/>
      <c r="O541" s="244"/>
      <c r="P541" s="244"/>
      <c r="Q541" s="244"/>
      <c r="R541" s="244"/>
      <c r="S541" s="244"/>
      <c r="T541" s="245"/>
      <c r="U541" s="13"/>
      <c r="V541" s="13"/>
      <c r="W541" s="13"/>
      <c r="X541" s="13"/>
      <c r="Y541" s="13"/>
      <c r="Z541" s="13"/>
      <c r="AA541" s="13"/>
      <c r="AB541" s="13"/>
      <c r="AC541" s="13"/>
      <c r="AD541" s="13"/>
      <c r="AE541" s="13"/>
      <c r="AT541" s="246" t="s">
        <v>166</v>
      </c>
      <c r="AU541" s="246" t="s">
        <v>85</v>
      </c>
      <c r="AV541" s="13" t="s">
        <v>85</v>
      </c>
      <c r="AW541" s="13" t="s">
        <v>34</v>
      </c>
      <c r="AX541" s="13" t="s">
        <v>82</v>
      </c>
      <c r="AY541" s="246" t="s">
        <v>158</v>
      </c>
    </row>
    <row r="542" spans="1:65" s="2" customFormat="1" ht="21.75" customHeight="1">
      <c r="A542" s="38"/>
      <c r="B542" s="39"/>
      <c r="C542" s="219" t="s">
        <v>931</v>
      </c>
      <c r="D542" s="219" t="s">
        <v>159</v>
      </c>
      <c r="E542" s="220" t="s">
        <v>1004</v>
      </c>
      <c r="F542" s="221" t="s">
        <v>1005</v>
      </c>
      <c r="G542" s="222" t="s">
        <v>162</v>
      </c>
      <c r="H542" s="223">
        <v>175</v>
      </c>
      <c r="I542" s="224"/>
      <c r="J542" s="225">
        <f>ROUND(I542*H542,2)</f>
        <v>0</v>
      </c>
      <c r="K542" s="221" t="s">
        <v>213</v>
      </c>
      <c r="L542" s="44"/>
      <c r="M542" s="226" t="s">
        <v>19</v>
      </c>
      <c r="N542" s="227" t="s">
        <v>45</v>
      </c>
      <c r="O542" s="84"/>
      <c r="P542" s="228">
        <f>O542*H542</f>
        <v>0</v>
      </c>
      <c r="Q542" s="228">
        <v>0.00015</v>
      </c>
      <c r="R542" s="228">
        <f>Q542*H542</f>
        <v>0.02625</v>
      </c>
      <c r="S542" s="228">
        <v>0</v>
      </c>
      <c r="T542" s="229">
        <f>S542*H542</f>
        <v>0</v>
      </c>
      <c r="U542" s="38"/>
      <c r="V542" s="38"/>
      <c r="W542" s="38"/>
      <c r="X542" s="38"/>
      <c r="Y542" s="38"/>
      <c r="Z542" s="38"/>
      <c r="AA542" s="38"/>
      <c r="AB542" s="38"/>
      <c r="AC542" s="38"/>
      <c r="AD542" s="38"/>
      <c r="AE542" s="38"/>
      <c r="AR542" s="230" t="s">
        <v>195</v>
      </c>
      <c r="AT542" s="230" t="s">
        <v>159</v>
      </c>
      <c r="AU542" s="230" t="s">
        <v>85</v>
      </c>
      <c r="AY542" s="17" t="s">
        <v>158</v>
      </c>
      <c r="BE542" s="231">
        <f>IF(N542="základní",J542,0)</f>
        <v>0</v>
      </c>
      <c r="BF542" s="231">
        <f>IF(N542="snížená",J542,0)</f>
        <v>0</v>
      </c>
      <c r="BG542" s="231">
        <f>IF(N542="zákl. přenesená",J542,0)</f>
        <v>0</v>
      </c>
      <c r="BH542" s="231">
        <f>IF(N542="sníž. přenesená",J542,0)</f>
        <v>0</v>
      </c>
      <c r="BI542" s="231">
        <f>IF(N542="nulová",J542,0)</f>
        <v>0</v>
      </c>
      <c r="BJ542" s="17" t="s">
        <v>82</v>
      </c>
      <c r="BK542" s="231">
        <f>ROUND(I542*H542,2)</f>
        <v>0</v>
      </c>
      <c r="BL542" s="17" t="s">
        <v>195</v>
      </c>
      <c r="BM542" s="230" t="s">
        <v>1006</v>
      </c>
    </row>
    <row r="543" spans="1:47" s="2" customFormat="1" ht="12">
      <c r="A543" s="38"/>
      <c r="B543" s="39"/>
      <c r="C543" s="40"/>
      <c r="D543" s="232" t="s">
        <v>165</v>
      </c>
      <c r="E543" s="40"/>
      <c r="F543" s="233" t="s">
        <v>1007</v>
      </c>
      <c r="G543" s="40"/>
      <c r="H543" s="40"/>
      <c r="I543" s="136"/>
      <c r="J543" s="40"/>
      <c r="K543" s="40"/>
      <c r="L543" s="44"/>
      <c r="M543" s="234"/>
      <c r="N543" s="235"/>
      <c r="O543" s="84"/>
      <c r="P543" s="84"/>
      <c r="Q543" s="84"/>
      <c r="R543" s="84"/>
      <c r="S543" s="84"/>
      <c r="T543" s="85"/>
      <c r="U543" s="38"/>
      <c r="V543" s="38"/>
      <c r="W543" s="38"/>
      <c r="X543" s="38"/>
      <c r="Y543" s="38"/>
      <c r="Z543" s="38"/>
      <c r="AA543" s="38"/>
      <c r="AB543" s="38"/>
      <c r="AC543" s="38"/>
      <c r="AD543" s="38"/>
      <c r="AE543" s="38"/>
      <c r="AT543" s="17" t="s">
        <v>165</v>
      </c>
      <c r="AU543" s="17" t="s">
        <v>85</v>
      </c>
    </row>
    <row r="544" spans="1:47" s="2" customFormat="1" ht="12">
      <c r="A544" s="38"/>
      <c r="B544" s="39"/>
      <c r="C544" s="40"/>
      <c r="D544" s="232" t="s">
        <v>216</v>
      </c>
      <c r="E544" s="40"/>
      <c r="F544" s="258" t="s">
        <v>991</v>
      </c>
      <c r="G544" s="40"/>
      <c r="H544" s="40"/>
      <c r="I544" s="136"/>
      <c r="J544" s="40"/>
      <c r="K544" s="40"/>
      <c r="L544" s="44"/>
      <c r="M544" s="234"/>
      <c r="N544" s="235"/>
      <c r="O544" s="84"/>
      <c r="P544" s="84"/>
      <c r="Q544" s="84"/>
      <c r="R544" s="84"/>
      <c r="S544" s="84"/>
      <c r="T544" s="85"/>
      <c r="U544" s="38"/>
      <c r="V544" s="38"/>
      <c r="W544" s="38"/>
      <c r="X544" s="38"/>
      <c r="Y544" s="38"/>
      <c r="Z544" s="38"/>
      <c r="AA544" s="38"/>
      <c r="AB544" s="38"/>
      <c r="AC544" s="38"/>
      <c r="AD544" s="38"/>
      <c r="AE544" s="38"/>
      <c r="AT544" s="17" t="s">
        <v>216</v>
      </c>
      <c r="AU544" s="17" t="s">
        <v>85</v>
      </c>
    </row>
    <row r="545" spans="1:51" s="13" customFormat="1" ht="12">
      <c r="A545" s="13"/>
      <c r="B545" s="236"/>
      <c r="C545" s="237"/>
      <c r="D545" s="232" t="s">
        <v>166</v>
      </c>
      <c r="E545" s="238" t="s">
        <v>19</v>
      </c>
      <c r="F545" s="239" t="s">
        <v>2304</v>
      </c>
      <c r="G545" s="237"/>
      <c r="H545" s="240">
        <v>175</v>
      </c>
      <c r="I545" s="241"/>
      <c r="J545" s="237"/>
      <c r="K545" s="237"/>
      <c r="L545" s="242"/>
      <c r="M545" s="243"/>
      <c r="N545" s="244"/>
      <c r="O545" s="244"/>
      <c r="P545" s="244"/>
      <c r="Q545" s="244"/>
      <c r="R545" s="244"/>
      <c r="S545" s="244"/>
      <c r="T545" s="245"/>
      <c r="U545" s="13"/>
      <c r="V545" s="13"/>
      <c r="W545" s="13"/>
      <c r="X545" s="13"/>
      <c r="Y545" s="13"/>
      <c r="Z545" s="13"/>
      <c r="AA545" s="13"/>
      <c r="AB545" s="13"/>
      <c r="AC545" s="13"/>
      <c r="AD545" s="13"/>
      <c r="AE545" s="13"/>
      <c r="AT545" s="246" t="s">
        <v>166</v>
      </c>
      <c r="AU545" s="246" t="s">
        <v>85</v>
      </c>
      <c r="AV545" s="13" t="s">
        <v>85</v>
      </c>
      <c r="AW545" s="13" t="s">
        <v>34</v>
      </c>
      <c r="AX545" s="13" t="s">
        <v>82</v>
      </c>
      <c r="AY545" s="246" t="s">
        <v>158</v>
      </c>
    </row>
    <row r="546" spans="1:65" s="2" customFormat="1" ht="21.75" customHeight="1">
      <c r="A546" s="38"/>
      <c r="B546" s="39"/>
      <c r="C546" s="219" t="s">
        <v>936</v>
      </c>
      <c r="D546" s="219" t="s">
        <v>159</v>
      </c>
      <c r="E546" s="220" t="s">
        <v>1010</v>
      </c>
      <c r="F546" s="221" t="s">
        <v>1011</v>
      </c>
      <c r="G546" s="222" t="s">
        <v>162</v>
      </c>
      <c r="H546" s="223">
        <v>175</v>
      </c>
      <c r="I546" s="224"/>
      <c r="J546" s="225">
        <f>ROUND(I546*H546,2)</f>
        <v>0</v>
      </c>
      <c r="K546" s="221" t="s">
        <v>213</v>
      </c>
      <c r="L546" s="44"/>
      <c r="M546" s="226" t="s">
        <v>19</v>
      </c>
      <c r="N546" s="227" t="s">
        <v>45</v>
      </c>
      <c r="O546" s="84"/>
      <c r="P546" s="228">
        <f>O546*H546</f>
        <v>0</v>
      </c>
      <c r="Q546" s="228">
        <v>0</v>
      </c>
      <c r="R546" s="228">
        <f>Q546*H546</f>
        <v>0</v>
      </c>
      <c r="S546" s="228">
        <v>0</v>
      </c>
      <c r="T546" s="229">
        <f>S546*H546</f>
        <v>0</v>
      </c>
      <c r="U546" s="38"/>
      <c r="V546" s="38"/>
      <c r="W546" s="38"/>
      <c r="X546" s="38"/>
      <c r="Y546" s="38"/>
      <c r="Z546" s="38"/>
      <c r="AA546" s="38"/>
      <c r="AB546" s="38"/>
      <c r="AC546" s="38"/>
      <c r="AD546" s="38"/>
      <c r="AE546" s="38"/>
      <c r="AR546" s="230" t="s">
        <v>249</v>
      </c>
      <c r="AT546" s="230" t="s">
        <v>159</v>
      </c>
      <c r="AU546" s="230" t="s">
        <v>85</v>
      </c>
      <c r="AY546" s="17" t="s">
        <v>158</v>
      </c>
      <c r="BE546" s="231">
        <f>IF(N546="základní",J546,0)</f>
        <v>0</v>
      </c>
      <c r="BF546" s="231">
        <f>IF(N546="snížená",J546,0)</f>
        <v>0</v>
      </c>
      <c r="BG546" s="231">
        <f>IF(N546="zákl. přenesená",J546,0)</f>
        <v>0</v>
      </c>
      <c r="BH546" s="231">
        <f>IF(N546="sníž. přenesená",J546,0)</f>
        <v>0</v>
      </c>
      <c r="BI546" s="231">
        <f>IF(N546="nulová",J546,0)</f>
        <v>0</v>
      </c>
      <c r="BJ546" s="17" t="s">
        <v>82</v>
      </c>
      <c r="BK546" s="231">
        <f>ROUND(I546*H546,2)</f>
        <v>0</v>
      </c>
      <c r="BL546" s="17" t="s">
        <v>249</v>
      </c>
      <c r="BM546" s="230" t="s">
        <v>1012</v>
      </c>
    </row>
    <row r="547" spans="1:47" s="2" customFormat="1" ht="12">
      <c r="A547" s="38"/>
      <c r="B547" s="39"/>
      <c r="C547" s="40"/>
      <c r="D547" s="232" t="s">
        <v>165</v>
      </c>
      <c r="E547" s="40"/>
      <c r="F547" s="233" t="s">
        <v>1013</v>
      </c>
      <c r="G547" s="40"/>
      <c r="H547" s="40"/>
      <c r="I547" s="136"/>
      <c r="J547" s="40"/>
      <c r="K547" s="40"/>
      <c r="L547" s="44"/>
      <c r="M547" s="234"/>
      <c r="N547" s="235"/>
      <c r="O547" s="84"/>
      <c r="P547" s="84"/>
      <c r="Q547" s="84"/>
      <c r="R547" s="84"/>
      <c r="S547" s="84"/>
      <c r="T547" s="85"/>
      <c r="U547" s="38"/>
      <c r="V547" s="38"/>
      <c r="W547" s="38"/>
      <c r="X547" s="38"/>
      <c r="Y547" s="38"/>
      <c r="Z547" s="38"/>
      <c r="AA547" s="38"/>
      <c r="AB547" s="38"/>
      <c r="AC547" s="38"/>
      <c r="AD547" s="38"/>
      <c r="AE547" s="38"/>
      <c r="AT547" s="17" t="s">
        <v>165</v>
      </c>
      <c r="AU547" s="17" t="s">
        <v>85</v>
      </c>
    </row>
    <row r="548" spans="1:47" s="2" customFormat="1" ht="12">
      <c r="A548" s="38"/>
      <c r="B548" s="39"/>
      <c r="C548" s="40"/>
      <c r="D548" s="232" t="s">
        <v>216</v>
      </c>
      <c r="E548" s="40"/>
      <c r="F548" s="258" t="s">
        <v>991</v>
      </c>
      <c r="G548" s="40"/>
      <c r="H548" s="40"/>
      <c r="I548" s="136"/>
      <c r="J548" s="40"/>
      <c r="K548" s="40"/>
      <c r="L548" s="44"/>
      <c r="M548" s="234"/>
      <c r="N548" s="235"/>
      <c r="O548" s="84"/>
      <c r="P548" s="84"/>
      <c r="Q548" s="84"/>
      <c r="R548" s="84"/>
      <c r="S548" s="84"/>
      <c r="T548" s="85"/>
      <c r="U548" s="38"/>
      <c r="V548" s="38"/>
      <c r="W548" s="38"/>
      <c r="X548" s="38"/>
      <c r="Y548" s="38"/>
      <c r="Z548" s="38"/>
      <c r="AA548" s="38"/>
      <c r="AB548" s="38"/>
      <c r="AC548" s="38"/>
      <c r="AD548" s="38"/>
      <c r="AE548" s="38"/>
      <c r="AT548" s="17" t="s">
        <v>216</v>
      </c>
      <c r="AU548" s="17" t="s">
        <v>85</v>
      </c>
    </row>
    <row r="549" spans="1:51" s="13" customFormat="1" ht="12">
      <c r="A549" s="13"/>
      <c r="B549" s="236"/>
      <c r="C549" s="237"/>
      <c r="D549" s="232" t="s">
        <v>166</v>
      </c>
      <c r="E549" s="238" t="s">
        <v>19</v>
      </c>
      <c r="F549" s="239" t="s">
        <v>2304</v>
      </c>
      <c r="G549" s="237"/>
      <c r="H549" s="240">
        <v>175</v>
      </c>
      <c r="I549" s="241"/>
      <c r="J549" s="237"/>
      <c r="K549" s="237"/>
      <c r="L549" s="242"/>
      <c r="M549" s="243"/>
      <c r="N549" s="244"/>
      <c r="O549" s="244"/>
      <c r="P549" s="244"/>
      <c r="Q549" s="244"/>
      <c r="R549" s="244"/>
      <c r="S549" s="244"/>
      <c r="T549" s="245"/>
      <c r="U549" s="13"/>
      <c r="V549" s="13"/>
      <c r="W549" s="13"/>
      <c r="X549" s="13"/>
      <c r="Y549" s="13"/>
      <c r="Z549" s="13"/>
      <c r="AA549" s="13"/>
      <c r="AB549" s="13"/>
      <c r="AC549" s="13"/>
      <c r="AD549" s="13"/>
      <c r="AE549" s="13"/>
      <c r="AT549" s="246" t="s">
        <v>166</v>
      </c>
      <c r="AU549" s="246" t="s">
        <v>85</v>
      </c>
      <c r="AV549" s="13" t="s">
        <v>85</v>
      </c>
      <c r="AW549" s="13" t="s">
        <v>34</v>
      </c>
      <c r="AX549" s="13" t="s">
        <v>82</v>
      </c>
      <c r="AY549" s="246" t="s">
        <v>158</v>
      </c>
    </row>
    <row r="550" spans="1:65" s="2" customFormat="1" ht="21.75" customHeight="1">
      <c r="A550" s="38"/>
      <c r="B550" s="39"/>
      <c r="C550" s="259" t="s">
        <v>942</v>
      </c>
      <c r="D550" s="259" t="s">
        <v>199</v>
      </c>
      <c r="E550" s="260" t="s">
        <v>1015</v>
      </c>
      <c r="F550" s="261" t="s">
        <v>1016</v>
      </c>
      <c r="G550" s="262" t="s">
        <v>202</v>
      </c>
      <c r="H550" s="263">
        <v>50</v>
      </c>
      <c r="I550" s="264"/>
      <c r="J550" s="265">
        <f>ROUND(I550*H550,2)</f>
        <v>0</v>
      </c>
      <c r="K550" s="261" t="s">
        <v>213</v>
      </c>
      <c r="L550" s="266"/>
      <c r="M550" s="267" t="s">
        <v>19</v>
      </c>
      <c r="N550" s="268" t="s">
        <v>45</v>
      </c>
      <c r="O550" s="84"/>
      <c r="P550" s="228">
        <f>O550*H550</f>
        <v>0</v>
      </c>
      <c r="Q550" s="228">
        <v>0.0125</v>
      </c>
      <c r="R550" s="228">
        <f>Q550*H550</f>
        <v>0.625</v>
      </c>
      <c r="S550" s="228">
        <v>0</v>
      </c>
      <c r="T550" s="229">
        <f>S550*H550</f>
        <v>0</v>
      </c>
      <c r="U550" s="38"/>
      <c r="V550" s="38"/>
      <c r="W550" s="38"/>
      <c r="X550" s="38"/>
      <c r="Y550" s="38"/>
      <c r="Z550" s="38"/>
      <c r="AA550" s="38"/>
      <c r="AB550" s="38"/>
      <c r="AC550" s="38"/>
      <c r="AD550" s="38"/>
      <c r="AE550" s="38"/>
      <c r="AR550" s="230" t="s">
        <v>249</v>
      </c>
      <c r="AT550" s="230" t="s">
        <v>199</v>
      </c>
      <c r="AU550" s="230" t="s">
        <v>85</v>
      </c>
      <c r="AY550" s="17" t="s">
        <v>158</v>
      </c>
      <c r="BE550" s="231">
        <f>IF(N550="základní",J550,0)</f>
        <v>0</v>
      </c>
      <c r="BF550" s="231">
        <f>IF(N550="snížená",J550,0)</f>
        <v>0</v>
      </c>
      <c r="BG550" s="231">
        <f>IF(N550="zákl. přenesená",J550,0)</f>
        <v>0</v>
      </c>
      <c r="BH550" s="231">
        <f>IF(N550="sníž. přenesená",J550,0)</f>
        <v>0</v>
      </c>
      <c r="BI550" s="231">
        <f>IF(N550="nulová",J550,0)</f>
        <v>0</v>
      </c>
      <c r="BJ550" s="17" t="s">
        <v>82</v>
      </c>
      <c r="BK550" s="231">
        <f>ROUND(I550*H550,2)</f>
        <v>0</v>
      </c>
      <c r="BL550" s="17" t="s">
        <v>249</v>
      </c>
      <c r="BM550" s="230" t="s">
        <v>1017</v>
      </c>
    </row>
    <row r="551" spans="1:47" s="2" customFormat="1" ht="12">
      <c r="A551" s="38"/>
      <c r="B551" s="39"/>
      <c r="C551" s="40"/>
      <c r="D551" s="232" t="s">
        <v>165</v>
      </c>
      <c r="E551" s="40"/>
      <c r="F551" s="233" t="s">
        <v>1016</v>
      </c>
      <c r="G551" s="40"/>
      <c r="H551" s="40"/>
      <c r="I551" s="136"/>
      <c r="J551" s="40"/>
      <c r="K551" s="40"/>
      <c r="L551" s="44"/>
      <c r="M551" s="234"/>
      <c r="N551" s="235"/>
      <c r="O551" s="84"/>
      <c r="P551" s="84"/>
      <c r="Q551" s="84"/>
      <c r="R551" s="84"/>
      <c r="S551" s="84"/>
      <c r="T551" s="85"/>
      <c r="U551" s="38"/>
      <c r="V551" s="38"/>
      <c r="W551" s="38"/>
      <c r="X551" s="38"/>
      <c r="Y551" s="38"/>
      <c r="Z551" s="38"/>
      <c r="AA551" s="38"/>
      <c r="AB551" s="38"/>
      <c r="AC551" s="38"/>
      <c r="AD551" s="38"/>
      <c r="AE551" s="38"/>
      <c r="AT551" s="17" t="s">
        <v>165</v>
      </c>
      <c r="AU551" s="17" t="s">
        <v>85</v>
      </c>
    </row>
    <row r="552" spans="1:51" s="13" customFormat="1" ht="12">
      <c r="A552" s="13"/>
      <c r="B552" s="236"/>
      <c r="C552" s="237"/>
      <c r="D552" s="232" t="s">
        <v>166</v>
      </c>
      <c r="E552" s="238" t="s">
        <v>19</v>
      </c>
      <c r="F552" s="239" t="s">
        <v>2305</v>
      </c>
      <c r="G552" s="237"/>
      <c r="H552" s="240">
        <v>50</v>
      </c>
      <c r="I552" s="241"/>
      <c r="J552" s="237"/>
      <c r="K552" s="237"/>
      <c r="L552" s="242"/>
      <c r="M552" s="243"/>
      <c r="N552" s="244"/>
      <c r="O552" s="244"/>
      <c r="P552" s="244"/>
      <c r="Q552" s="244"/>
      <c r="R552" s="244"/>
      <c r="S552" s="244"/>
      <c r="T552" s="245"/>
      <c r="U552" s="13"/>
      <c r="V552" s="13"/>
      <c r="W552" s="13"/>
      <c r="X552" s="13"/>
      <c r="Y552" s="13"/>
      <c r="Z552" s="13"/>
      <c r="AA552" s="13"/>
      <c r="AB552" s="13"/>
      <c r="AC552" s="13"/>
      <c r="AD552" s="13"/>
      <c r="AE552" s="13"/>
      <c r="AT552" s="246" t="s">
        <v>166</v>
      </c>
      <c r="AU552" s="246" t="s">
        <v>85</v>
      </c>
      <c r="AV552" s="13" t="s">
        <v>85</v>
      </c>
      <c r="AW552" s="13" t="s">
        <v>34</v>
      </c>
      <c r="AX552" s="13" t="s">
        <v>82</v>
      </c>
      <c r="AY552" s="246" t="s">
        <v>158</v>
      </c>
    </row>
    <row r="553" spans="1:65" s="2" customFormat="1" ht="21.75" customHeight="1">
      <c r="A553" s="38"/>
      <c r="B553" s="39"/>
      <c r="C553" s="219" t="s">
        <v>947</v>
      </c>
      <c r="D553" s="219" t="s">
        <v>159</v>
      </c>
      <c r="E553" s="220" t="s">
        <v>1020</v>
      </c>
      <c r="F553" s="221" t="s">
        <v>1021</v>
      </c>
      <c r="G553" s="222" t="s">
        <v>194</v>
      </c>
      <c r="H553" s="223">
        <v>145</v>
      </c>
      <c r="I553" s="224"/>
      <c r="J553" s="225">
        <f>ROUND(I553*H553,2)</f>
        <v>0</v>
      </c>
      <c r="K553" s="221" t="s">
        <v>213</v>
      </c>
      <c r="L553" s="44"/>
      <c r="M553" s="226" t="s">
        <v>19</v>
      </c>
      <c r="N553" s="227" t="s">
        <v>45</v>
      </c>
      <c r="O553" s="84"/>
      <c r="P553" s="228">
        <f>O553*H553</f>
        <v>0</v>
      </c>
      <c r="Q553" s="228">
        <v>0</v>
      </c>
      <c r="R553" s="228">
        <f>Q553*H553</f>
        <v>0</v>
      </c>
      <c r="S553" s="228">
        <v>0.16</v>
      </c>
      <c r="T553" s="229">
        <f>S553*H553</f>
        <v>23.2</v>
      </c>
      <c r="U553" s="38"/>
      <c r="V553" s="38"/>
      <c r="W553" s="38"/>
      <c r="X553" s="38"/>
      <c r="Y553" s="38"/>
      <c r="Z553" s="38"/>
      <c r="AA553" s="38"/>
      <c r="AB553" s="38"/>
      <c r="AC553" s="38"/>
      <c r="AD553" s="38"/>
      <c r="AE553" s="38"/>
      <c r="AR553" s="230" t="s">
        <v>163</v>
      </c>
      <c r="AT553" s="230" t="s">
        <v>159</v>
      </c>
      <c r="AU553" s="230" t="s">
        <v>85</v>
      </c>
      <c r="AY553" s="17" t="s">
        <v>158</v>
      </c>
      <c r="BE553" s="231">
        <f>IF(N553="základní",J553,0)</f>
        <v>0</v>
      </c>
      <c r="BF553" s="231">
        <f>IF(N553="snížená",J553,0)</f>
        <v>0</v>
      </c>
      <c r="BG553" s="231">
        <f>IF(N553="zákl. přenesená",J553,0)</f>
        <v>0</v>
      </c>
      <c r="BH553" s="231">
        <f>IF(N553="sníž. přenesená",J553,0)</f>
        <v>0</v>
      </c>
      <c r="BI553" s="231">
        <f>IF(N553="nulová",J553,0)</f>
        <v>0</v>
      </c>
      <c r="BJ553" s="17" t="s">
        <v>82</v>
      </c>
      <c r="BK553" s="231">
        <f>ROUND(I553*H553,2)</f>
        <v>0</v>
      </c>
      <c r="BL553" s="17" t="s">
        <v>163</v>
      </c>
      <c r="BM553" s="230" t="s">
        <v>1022</v>
      </c>
    </row>
    <row r="554" spans="1:47" s="2" customFormat="1" ht="12">
      <c r="A554" s="38"/>
      <c r="B554" s="39"/>
      <c r="C554" s="40"/>
      <c r="D554" s="232" t="s">
        <v>165</v>
      </c>
      <c r="E554" s="40"/>
      <c r="F554" s="233" t="s">
        <v>1021</v>
      </c>
      <c r="G554" s="40"/>
      <c r="H554" s="40"/>
      <c r="I554" s="136"/>
      <c r="J554" s="40"/>
      <c r="K554" s="40"/>
      <c r="L554" s="44"/>
      <c r="M554" s="234"/>
      <c r="N554" s="235"/>
      <c r="O554" s="84"/>
      <c r="P554" s="84"/>
      <c r="Q554" s="84"/>
      <c r="R554" s="84"/>
      <c r="S554" s="84"/>
      <c r="T554" s="85"/>
      <c r="U554" s="38"/>
      <c r="V554" s="38"/>
      <c r="W554" s="38"/>
      <c r="X554" s="38"/>
      <c r="Y554" s="38"/>
      <c r="Z554" s="38"/>
      <c r="AA554" s="38"/>
      <c r="AB554" s="38"/>
      <c r="AC554" s="38"/>
      <c r="AD554" s="38"/>
      <c r="AE554" s="38"/>
      <c r="AT554" s="17" t="s">
        <v>165</v>
      </c>
      <c r="AU554" s="17" t="s">
        <v>85</v>
      </c>
    </row>
    <row r="555" spans="1:51" s="13" customFormat="1" ht="12">
      <c r="A555" s="13"/>
      <c r="B555" s="236"/>
      <c r="C555" s="237"/>
      <c r="D555" s="232" t="s">
        <v>166</v>
      </c>
      <c r="E555" s="238" t="s">
        <v>19</v>
      </c>
      <c r="F555" s="239" t="s">
        <v>2306</v>
      </c>
      <c r="G555" s="237"/>
      <c r="H555" s="240">
        <v>125</v>
      </c>
      <c r="I555" s="241"/>
      <c r="J555" s="237"/>
      <c r="K555" s="237"/>
      <c r="L555" s="242"/>
      <c r="M555" s="243"/>
      <c r="N555" s="244"/>
      <c r="O555" s="244"/>
      <c r="P555" s="244"/>
      <c r="Q555" s="244"/>
      <c r="R555" s="244"/>
      <c r="S555" s="244"/>
      <c r="T555" s="245"/>
      <c r="U555" s="13"/>
      <c r="V555" s="13"/>
      <c r="W555" s="13"/>
      <c r="X555" s="13"/>
      <c r="Y555" s="13"/>
      <c r="Z555" s="13"/>
      <c r="AA555" s="13"/>
      <c r="AB555" s="13"/>
      <c r="AC555" s="13"/>
      <c r="AD555" s="13"/>
      <c r="AE555" s="13"/>
      <c r="AT555" s="246" t="s">
        <v>166</v>
      </c>
      <c r="AU555" s="246" t="s">
        <v>85</v>
      </c>
      <c r="AV555" s="13" t="s">
        <v>85</v>
      </c>
      <c r="AW555" s="13" t="s">
        <v>34</v>
      </c>
      <c r="AX555" s="13" t="s">
        <v>74</v>
      </c>
      <c r="AY555" s="246" t="s">
        <v>158</v>
      </c>
    </row>
    <row r="556" spans="1:51" s="13" customFormat="1" ht="12">
      <c r="A556" s="13"/>
      <c r="B556" s="236"/>
      <c r="C556" s="237"/>
      <c r="D556" s="232" t="s">
        <v>166</v>
      </c>
      <c r="E556" s="238" t="s">
        <v>19</v>
      </c>
      <c r="F556" s="239" t="s">
        <v>2307</v>
      </c>
      <c r="G556" s="237"/>
      <c r="H556" s="240">
        <v>20</v>
      </c>
      <c r="I556" s="241"/>
      <c r="J556" s="237"/>
      <c r="K556" s="237"/>
      <c r="L556" s="242"/>
      <c r="M556" s="243"/>
      <c r="N556" s="244"/>
      <c r="O556" s="244"/>
      <c r="P556" s="244"/>
      <c r="Q556" s="244"/>
      <c r="R556" s="244"/>
      <c r="S556" s="244"/>
      <c r="T556" s="245"/>
      <c r="U556" s="13"/>
      <c r="V556" s="13"/>
      <c r="W556" s="13"/>
      <c r="X556" s="13"/>
      <c r="Y556" s="13"/>
      <c r="Z556" s="13"/>
      <c r="AA556" s="13"/>
      <c r="AB556" s="13"/>
      <c r="AC556" s="13"/>
      <c r="AD556" s="13"/>
      <c r="AE556" s="13"/>
      <c r="AT556" s="246" t="s">
        <v>166</v>
      </c>
      <c r="AU556" s="246" t="s">
        <v>85</v>
      </c>
      <c r="AV556" s="13" t="s">
        <v>85</v>
      </c>
      <c r="AW556" s="13" t="s">
        <v>34</v>
      </c>
      <c r="AX556" s="13" t="s">
        <v>74</v>
      </c>
      <c r="AY556" s="246" t="s">
        <v>158</v>
      </c>
    </row>
    <row r="557" spans="1:51" s="14" customFormat="1" ht="12">
      <c r="A557" s="14"/>
      <c r="B557" s="247"/>
      <c r="C557" s="248"/>
      <c r="D557" s="232" t="s">
        <v>166</v>
      </c>
      <c r="E557" s="249" t="s">
        <v>19</v>
      </c>
      <c r="F557" s="250" t="s">
        <v>175</v>
      </c>
      <c r="G557" s="248"/>
      <c r="H557" s="251">
        <v>145</v>
      </c>
      <c r="I557" s="252"/>
      <c r="J557" s="248"/>
      <c r="K557" s="248"/>
      <c r="L557" s="253"/>
      <c r="M557" s="254"/>
      <c r="N557" s="255"/>
      <c r="O557" s="255"/>
      <c r="P557" s="255"/>
      <c r="Q557" s="255"/>
      <c r="R557" s="255"/>
      <c r="S557" s="255"/>
      <c r="T557" s="256"/>
      <c r="U557" s="14"/>
      <c r="V557" s="14"/>
      <c r="W557" s="14"/>
      <c r="X557" s="14"/>
      <c r="Y557" s="14"/>
      <c r="Z557" s="14"/>
      <c r="AA557" s="14"/>
      <c r="AB557" s="14"/>
      <c r="AC557" s="14"/>
      <c r="AD557" s="14"/>
      <c r="AE557" s="14"/>
      <c r="AT557" s="257" t="s">
        <v>166</v>
      </c>
      <c r="AU557" s="257" t="s">
        <v>85</v>
      </c>
      <c r="AV557" s="14" t="s">
        <v>163</v>
      </c>
      <c r="AW557" s="14" t="s">
        <v>34</v>
      </c>
      <c r="AX557" s="14" t="s">
        <v>82</v>
      </c>
      <c r="AY557" s="257" t="s">
        <v>158</v>
      </c>
    </row>
    <row r="558" spans="1:65" s="2" customFormat="1" ht="21.75" customHeight="1">
      <c r="A558" s="38"/>
      <c r="B558" s="39"/>
      <c r="C558" s="219" t="s">
        <v>952</v>
      </c>
      <c r="D558" s="219" t="s">
        <v>159</v>
      </c>
      <c r="E558" s="220" t="s">
        <v>1025</v>
      </c>
      <c r="F558" s="221" t="s">
        <v>1026</v>
      </c>
      <c r="G558" s="222" t="s">
        <v>1027</v>
      </c>
      <c r="H558" s="223">
        <v>39.2</v>
      </c>
      <c r="I558" s="224"/>
      <c r="J558" s="225">
        <f>ROUND(I558*H558,2)</f>
        <v>0</v>
      </c>
      <c r="K558" s="221" t="s">
        <v>213</v>
      </c>
      <c r="L558" s="44"/>
      <c r="M558" s="226" t="s">
        <v>19</v>
      </c>
      <c r="N558" s="227" t="s">
        <v>45</v>
      </c>
      <c r="O558" s="84"/>
      <c r="P558" s="228">
        <f>O558*H558</f>
        <v>0</v>
      </c>
      <c r="Q558" s="228">
        <v>0</v>
      </c>
      <c r="R558" s="228">
        <f>Q558*H558</f>
        <v>0</v>
      </c>
      <c r="S558" s="228">
        <v>0</v>
      </c>
      <c r="T558" s="229">
        <f>S558*H558</f>
        <v>0</v>
      </c>
      <c r="U558" s="38"/>
      <c r="V558" s="38"/>
      <c r="W558" s="38"/>
      <c r="X558" s="38"/>
      <c r="Y558" s="38"/>
      <c r="Z558" s="38"/>
      <c r="AA558" s="38"/>
      <c r="AB558" s="38"/>
      <c r="AC558" s="38"/>
      <c r="AD558" s="38"/>
      <c r="AE558" s="38"/>
      <c r="AR558" s="230" t="s">
        <v>163</v>
      </c>
      <c r="AT558" s="230" t="s">
        <v>159</v>
      </c>
      <c r="AU558" s="230" t="s">
        <v>85</v>
      </c>
      <c r="AY558" s="17" t="s">
        <v>158</v>
      </c>
      <c r="BE558" s="231">
        <f>IF(N558="základní",J558,0)</f>
        <v>0</v>
      </c>
      <c r="BF558" s="231">
        <f>IF(N558="snížená",J558,0)</f>
        <v>0</v>
      </c>
      <c r="BG558" s="231">
        <f>IF(N558="zákl. přenesená",J558,0)</f>
        <v>0</v>
      </c>
      <c r="BH558" s="231">
        <f>IF(N558="sníž. přenesená",J558,0)</f>
        <v>0</v>
      </c>
      <c r="BI558" s="231">
        <f>IF(N558="nulová",J558,0)</f>
        <v>0</v>
      </c>
      <c r="BJ558" s="17" t="s">
        <v>82</v>
      </c>
      <c r="BK558" s="231">
        <f>ROUND(I558*H558,2)</f>
        <v>0</v>
      </c>
      <c r="BL558" s="17" t="s">
        <v>163</v>
      </c>
      <c r="BM558" s="230" t="s">
        <v>1028</v>
      </c>
    </row>
    <row r="559" spans="1:47" s="2" customFormat="1" ht="12">
      <c r="A559" s="38"/>
      <c r="B559" s="39"/>
      <c r="C559" s="40"/>
      <c r="D559" s="232" t="s">
        <v>165</v>
      </c>
      <c r="E559" s="40"/>
      <c r="F559" s="233" t="s">
        <v>1029</v>
      </c>
      <c r="G559" s="40"/>
      <c r="H559" s="40"/>
      <c r="I559" s="136"/>
      <c r="J559" s="40"/>
      <c r="K559" s="40"/>
      <c r="L559" s="44"/>
      <c r="M559" s="234"/>
      <c r="N559" s="235"/>
      <c r="O559" s="84"/>
      <c r="P559" s="84"/>
      <c r="Q559" s="84"/>
      <c r="R559" s="84"/>
      <c r="S559" s="84"/>
      <c r="T559" s="85"/>
      <c r="U559" s="38"/>
      <c r="V559" s="38"/>
      <c r="W559" s="38"/>
      <c r="X559" s="38"/>
      <c r="Y559" s="38"/>
      <c r="Z559" s="38"/>
      <c r="AA559" s="38"/>
      <c r="AB559" s="38"/>
      <c r="AC559" s="38"/>
      <c r="AD559" s="38"/>
      <c r="AE559" s="38"/>
      <c r="AT559" s="17" t="s">
        <v>165</v>
      </c>
      <c r="AU559" s="17" t="s">
        <v>85</v>
      </c>
    </row>
    <row r="560" spans="1:47" s="2" customFormat="1" ht="12">
      <c r="A560" s="38"/>
      <c r="B560" s="39"/>
      <c r="C560" s="40"/>
      <c r="D560" s="232" t="s">
        <v>216</v>
      </c>
      <c r="E560" s="40"/>
      <c r="F560" s="258" t="s">
        <v>1030</v>
      </c>
      <c r="G560" s="40"/>
      <c r="H560" s="40"/>
      <c r="I560" s="136"/>
      <c r="J560" s="40"/>
      <c r="K560" s="40"/>
      <c r="L560" s="44"/>
      <c r="M560" s="234"/>
      <c r="N560" s="235"/>
      <c r="O560" s="84"/>
      <c r="P560" s="84"/>
      <c r="Q560" s="84"/>
      <c r="R560" s="84"/>
      <c r="S560" s="84"/>
      <c r="T560" s="85"/>
      <c r="U560" s="38"/>
      <c r="V560" s="38"/>
      <c r="W560" s="38"/>
      <c r="X560" s="38"/>
      <c r="Y560" s="38"/>
      <c r="Z560" s="38"/>
      <c r="AA560" s="38"/>
      <c r="AB560" s="38"/>
      <c r="AC560" s="38"/>
      <c r="AD560" s="38"/>
      <c r="AE560" s="38"/>
      <c r="AT560" s="17" t="s">
        <v>216</v>
      </c>
      <c r="AU560" s="17" t="s">
        <v>85</v>
      </c>
    </row>
    <row r="561" spans="1:51" s="13" customFormat="1" ht="12">
      <c r="A561" s="13"/>
      <c r="B561" s="236"/>
      <c r="C561" s="237"/>
      <c r="D561" s="232" t="s">
        <v>166</v>
      </c>
      <c r="E561" s="238" t="s">
        <v>19</v>
      </c>
      <c r="F561" s="239" t="s">
        <v>2308</v>
      </c>
      <c r="G561" s="237"/>
      <c r="H561" s="240">
        <v>39.2</v>
      </c>
      <c r="I561" s="241"/>
      <c r="J561" s="237"/>
      <c r="K561" s="237"/>
      <c r="L561" s="242"/>
      <c r="M561" s="243"/>
      <c r="N561" s="244"/>
      <c r="O561" s="244"/>
      <c r="P561" s="244"/>
      <c r="Q561" s="244"/>
      <c r="R561" s="244"/>
      <c r="S561" s="244"/>
      <c r="T561" s="245"/>
      <c r="U561" s="13"/>
      <c r="V561" s="13"/>
      <c r="W561" s="13"/>
      <c r="X561" s="13"/>
      <c r="Y561" s="13"/>
      <c r="Z561" s="13"/>
      <c r="AA561" s="13"/>
      <c r="AB561" s="13"/>
      <c r="AC561" s="13"/>
      <c r="AD561" s="13"/>
      <c r="AE561" s="13"/>
      <c r="AT561" s="246" t="s">
        <v>166</v>
      </c>
      <c r="AU561" s="246" t="s">
        <v>85</v>
      </c>
      <c r="AV561" s="13" t="s">
        <v>85</v>
      </c>
      <c r="AW561" s="13" t="s">
        <v>34</v>
      </c>
      <c r="AX561" s="13" t="s">
        <v>82</v>
      </c>
      <c r="AY561" s="246" t="s">
        <v>158</v>
      </c>
    </row>
    <row r="562" spans="1:65" s="2" customFormat="1" ht="21.75" customHeight="1">
      <c r="A562" s="38"/>
      <c r="B562" s="39"/>
      <c r="C562" s="219" t="s">
        <v>957</v>
      </c>
      <c r="D562" s="219" t="s">
        <v>159</v>
      </c>
      <c r="E562" s="220" t="s">
        <v>1043</v>
      </c>
      <c r="F562" s="221" t="s">
        <v>1044</v>
      </c>
      <c r="G562" s="222" t="s">
        <v>194</v>
      </c>
      <c r="H562" s="223">
        <v>250</v>
      </c>
      <c r="I562" s="224"/>
      <c r="J562" s="225">
        <f>ROUND(I562*H562,2)</f>
        <v>0</v>
      </c>
      <c r="K562" s="221" t="s">
        <v>19</v>
      </c>
      <c r="L562" s="44"/>
      <c r="M562" s="226" t="s">
        <v>19</v>
      </c>
      <c r="N562" s="227" t="s">
        <v>45</v>
      </c>
      <c r="O562" s="84"/>
      <c r="P562" s="228">
        <f>O562*H562</f>
        <v>0</v>
      </c>
      <c r="Q562" s="228">
        <v>0.08425</v>
      </c>
      <c r="R562" s="228">
        <f>Q562*H562</f>
        <v>21.0625</v>
      </c>
      <c r="S562" s="228">
        <v>0</v>
      </c>
      <c r="T562" s="229">
        <f>S562*H562</f>
        <v>0</v>
      </c>
      <c r="U562" s="38"/>
      <c r="V562" s="38"/>
      <c r="W562" s="38"/>
      <c r="X562" s="38"/>
      <c r="Y562" s="38"/>
      <c r="Z562" s="38"/>
      <c r="AA562" s="38"/>
      <c r="AB562" s="38"/>
      <c r="AC562" s="38"/>
      <c r="AD562" s="38"/>
      <c r="AE562" s="38"/>
      <c r="AR562" s="230" t="s">
        <v>163</v>
      </c>
      <c r="AT562" s="230" t="s">
        <v>159</v>
      </c>
      <c r="AU562" s="230" t="s">
        <v>85</v>
      </c>
      <c r="AY562" s="17" t="s">
        <v>158</v>
      </c>
      <c r="BE562" s="231">
        <f>IF(N562="základní",J562,0)</f>
        <v>0</v>
      </c>
      <c r="BF562" s="231">
        <f>IF(N562="snížená",J562,0)</f>
        <v>0</v>
      </c>
      <c r="BG562" s="231">
        <f>IF(N562="zákl. přenesená",J562,0)</f>
        <v>0</v>
      </c>
      <c r="BH562" s="231">
        <f>IF(N562="sníž. přenesená",J562,0)</f>
        <v>0</v>
      </c>
      <c r="BI562" s="231">
        <f>IF(N562="nulová",J562,0)</f>
        <v>0</v>
      </c>
      <c r="BJ562" s="17" t="s">
        <v>82</v>
      </c>
      <c r="BK562" s="231">
        <f>ROUND(I562*H562,2)</f>
        <v>0</v>
      </c>
      <c r="BL562" s="17" t="s">
        <v>163</v>
      </c>
      <c r="BM562" s="230" t="s">
        <v>1045</v>
      </c>
    </row>
    <row r="563" spans="1:47" s="2" customFormat="1" ht="12">
      <c r="A563" s="38"/>
      <c r="B563" s="39"/>
      <c r="C563" s="40"/>
      <c r="D563" s="232" t="s">
        <v>165</v>
      </c>
      <c r="E563" s="40"/>
      <c r="F563" s="233" t="s">
        <v>1044</v>
      </c>
      <c r="G563" s="40"/>
      <c r="H563" s="40"/>
      <c r="I563" s="136"/>
      <c r="J563" s="40"/>
      <c r="K563" s="40"/>
      <c r="L563" s="44"/>
      <c r="M563" s="234"/>
      <c r="N563" s="235"/>
      <c r="O563" s="84"/>
      <c r="P563" s="84"/>
      <c r="Q563" s="84"/>
      <c r="R563" s="84"/>
      <c r="S563" s="84"/>
      <c r="T563" s="85"/>
      <c r="U563" s="38"/>
      <c r="V563" s="38"/>
      <c r="W563" s="38"/>
      <c r="X563" s="38"/>
      <c r="Y563" s="38"/>
      <c r="Z563" s="38"/>
      <c r="AA563" s="38"/>
      <c r="AB563" s="38"/>
      <c r="AC563" s="38"/>
      <c r="AD563" s="38"/>
      <c r="AE563" s="38"/>
      <c r="AT563" s="17" t="s">
        <v>165</v>
      </c>
      <c r="AU563" s="17" t="s">
        <v>85</v>
      </c>
    </row>
    <row r="564" spans="1:51" s="13" customFormat="1" ht="12">
      <c r="A564" s="13"/>
      <c r="B564" s="236"/>
      <c r="C564" s="237"/>
      <c r="D564" s="232" t="s">
        <v>166</v>
      </c>
      <c r="E564" s="238" t="s">
        <v>19</v>
      </c>
      <c r="F564" s="239" t="s">
        <v>2309</v>
      </c>
      <c r="G564" s="237"/>
      <c r="H564" s="240">
        <v>250</v>
      </c>
      <c r="I564" s="241"/>
      <c r="J564" s="237"/>
      <c r="K564" s="237"/>
      <c r="L564" s="242"/>
      <c r="M564" s="243"/>
      <c r="N564" s="244"/>
      <c r="O564" s="244"/>
      <c r="P564" s="244"/>
      <c r="Q564" s="244"/>
      <c r="R564" s="244"/>
      <c r="S564" s="244"/>
      <c r="T564" s="245"/>
      <c r="U564" s="13"/>
      <c r="V564" s="13"/>
      <c r="W564" s="13"/>
      <c r="X564" s="13"/>
      <c r="Y564" s="13"/>
      <c r="Z564" s="13"/>
      <c r="AA564" s="13"/>
      <c r="AB564" s="13"/>
      <c r="AC564" s="13"/>
      <c r="AD564" s="13"/>
      <c r="AE564" s="13"/>
      <c r="AT564" s="246" t="s">
        <v>166</v>
      </c>
      <c r="AU564" s="246" t="s">
        <v>85</v>
      </c>
      <c r="AV564" s="13" t="s">
        <v>85</v>
      </c>
      <c r="AW564" s="13" t="s">
        <v>34</v>
      </c>
      <c r="AX564" s="13" t="s">
        <v>82</v>
      </c>
      <c r="AY564" s="246" t="s">
        <v>158</v>
      </c>
    </row>
    <row r="565" spans="1:65" s="2" customFormat="1" ht="16.5" customHeight="1">
      <c r="A565" s="38"/>
      <c r="B565" s="39"/>
      <c r="C565" s="259" t="s">
        <v>961</v>
      </c>
      <c r="D565" s="259" t="s">
        <v>199</v>
      </c>
      <c r="E565" s="260" t="s">
        <v>1048</v>
      </c>
      <c r="F565" s="261" t="s">
        <v>1049</v>
      </c>
      <c r="G565" s="262" t="s">
        <v>194</v>
      </c>
      <c r="H565" s="263">
        <v>50</v>
      </c>
      <c r="I565" s="264"/>
      <c r="J565" s="265">
        <f>ROUND(I565*H565,2)</f>
        <v>0</v>
      </c>
      <c r="K565" s="261" t="s">
        <v>19</v>
      </c>
      <c r="L565" s="266"/>
      <c r="M565" s="267" t="s">
        <v>19</v>
      </c>
      <c r="N565" s="268" t="s">
        <v>45</v>
      </c>
      <c r="O565" s="84"/>
      <c r="P565" s="228">
        <f>O565*H565</f>
        <v>0</v>
      </c>
      <c r="Q565" s="228">
        <v>0.14</v>
      </c>
      <c r="R565" s="228">
        <f>Q565*H565</f>
        <v>7.000000000000001</v>
      </c>
      <c r="S565" s="228">
        <v>0</v>
      </c>
      <c r="T565" s="229">
        <f>S565*H565</f>
        <v>0</v>
      </c>
      <c r="U565" s="38"/>
      <c r="V565" s="38"/>
      <c r="W565" s="38"/>
      <c r="X565" s="38"/>
      <c r="Y565" s="38"/>
      <c r="Z565" s="38"/>
      <c r="AA565" s="38"/>
      <c r="AB565" s="38"/>
      <c r="AC565" s="38"/>
      <c r="AD565" s="38"/>
      <c r="AE565" s="38"/>
      <c r="AR565" s="230" t="s">
        <v>218</v>
      </c>
      <c r="AT565" s="230" t="s">
        <v>199</v>
      </c>
      <c r="AU565" s="230" t="s">
        <v>85</v>
      </c>
      <c r="AY565" s="17" t="s">
        <v>158</v>
      </c>
      <c r="BE565" s="231">
        <f>IF(N565="základní",J565,0)</f>
        <v>0</v>
      </c>
      <c r="BF565" s="231">
        <f>IF(N565="snížená",J565,0)</f>
        <v>0</v>
      </c>
      <c r="BG565" s="231">
        <f>IF(N565="zákl. přenesená",J565,0)</f>
        <v>0</v>
      </c>
      <c r="BH565" s="231">
        <f>IF(N565="sníž. přenesená",J565,0)</f>
        <v>0</v>
      </c>
      <c r="BI565" s="231">
        <f>IF(N565="nulová",J565,0)</f>
        <v>0</v>
      </c>
      <c r="BJ565" s="17" t="s">
        <v>82</v>
      </c>
      <c r="BK565" s="231">
        <f>ROUND(I565*H565,2)</f>
        <v>0</v>
      </c>
      <c r="BL565" s="17" t="s">
        <v>163</v>
      </c>
      <c r="BM565" s="230" t="s">
        <v>1050</v>
      </c>
    </row>
    <row r="566" spans="1:47" s="2" customFormat="1" ht="12">
      <c r="A566" s="38"/>
      <c r="B566" s="39"/>
      <c r="C566" s="40"/>
      <c r="D566" s="232" t="s">
        <v>165</v>
      </c>
      <c r="E566" s="40"/>
      <c r="F566" s="233" t="s">
        <v>1049</v>
      </c>
      <c r="G566" s="40"/>
      <c r="H566" s="40"/>
      <c r="I566" s="136"/>
      <c r="J566" s="40"/>
      <c r="K566" s="40"/>
      <c r="L566" s="44"/>
      <c r="M566" s="234"/>
      <c r="N566" s="235"/>
      <c r="O566" s="84"/>
      <c r="P566" s="84"/>
      <c r="Q566" s="84"/>
      <c r="R566" s="84"/>
      <c r="S566" s="84"/>
      <c r="T566" s="85"/>
      <c r="U566" s="38"/>
      <c r="V566" s="38"/>
      <c r="W566" s="38"/>
      <c r="X566" s="38"/>
      <c r="Y566" s="38"/>
      <c r="Z566" s="38"/>
      <c r="AA566" s="38"/>
      <c r="AB566" s="38"/>
      <c r="AC566" s="38"/>
      <c r="AD566" s="38"/>
      <c r="AE566" s="38"/>
      <c r="AT566" s="17" t="s">
        <v>165</v>
      </c>
      <c r="AU566" s="17" t="s">
        <v>85</v>
      </c>
    </row>
    <row r="567" spans="1:51" s="13" customFormat="1" ht="12">
      <c r="A567" s="13"/>
      <c r="B567" s="236"/>
      <c r="C567" s="237"/>
      <c r="D567" s="232" t="s">
        <v>166</v>
      </c>
      <c r="E567" s="238" t="s">
        <v>19</v>
      </c>
      <c r="F567" s="239" t="s">
        <v>2310</v>
      </c>
      <c r="G567" s="237"/>
      <c r="H567" s="240">
        <v>50</v>
      </c>
      <c r="I567" s="241"/>
      <c r="J567" s="237"/>
      <c r="K567" s="237"/>
      <c r="L567" s="242"/>
      <c r="M567" s="243"/>
      <c r="N567" s="244"/>
      <c r="O567" s="244"/>
      <c r="P567" s="244"/>
      <c r="Q567" s="244"/>
      <c r="R567" s="244"/>
      <c r="S567" s="244"/>
      <c r="T567" s="245"/>
      <c r="U567" s="13"/>
      <c r="V567" s="13"/>
      <c r="W567" s="13"/>
      <c r="X567" s="13"/>
      <c r="Y567" s="13"/>
      <c r="Z567" s="13"/>
      <c r="AA567" s="13"/>
      <c r="AB567" s="13"/>
      <c r="AC567" s="13"/>
      <c r="AD567" s="13"/>
      <c r="AE567" s="13"/>
      <c r="AT567" s="246" t="s">
        <v>166</v>
      </c>
      <c r="AU567" s="246" t="s">
        <v>85</v>
      </c>
      <c r="AV567" s="13" t="s">
        <v>85</v>
      </c>
      <c r="AW567" s="13" t="s">
        <v>34</v>
      </c>
      <c r="AX567" s="13" t="s">
        <v>82</v>
      </c>
      <c r="AY567" s="246" t="s">
        <v>158</v>
      </c>
    </row>
    <row r="568" spans="1:65" s="2" customFormat="1" ht="21.75" customHeight="1">
      <c r="A568" s="38"/>
      <c r="B568" s="39"/>
      <c r="C568" s="219" t="s">
        <v>965</v>
      </c>
      <c r="D568" s="219" t="s">
        <v>159</v>
      </c>
      <c r="E568" s="220" t="s">
        <v>1033</v>
      </c>
      <c r="F568" s="221" t="s">
        <v>1034</v>
      </c>
      <c r="G568" s="222" t="s">
        <v>1035</v>
      </c>
      <c r="H568" s="223">
        <v>51.32</v>
      </c>
      <c r="I568" s="224"/>
      <c r="J568" s="225">
        <f>ROUND(I568*H568,2)</f>
        <v>0</v>
      </c>
      <c r="K568" s="221" t="s">
        <v>213</v>
      </c>
      <c r="L568" s="44"/>
      <c r="M568" s="226" t="s">
        <v>19</v>
      </c>
      <c r="N568" s="227" t="s">
        <v>45</v>
      </c>
      <c r="O568" s="84"/>
      <c r="P568" s="228">
        <f>O568*H568</f>
        <v>0</v>
      </c>
      <c r="Q568" s="228">
        <v>0</v>
      </c>
      <c r="R568" s="228">
        <f>Q568*H568</f>
        <v>0</v>
      </c>
      <c r="S568" s="228">
        <v>0</v>
      </c>
      <c r="T568" s="229">
        <f>S568*H568</f>
        <v>0</v>
      </c>
      <c r="U568" s="38"/>
      <c r="V568" s="38"/>
      <c r="W568" s="38"/>
      <c r="X568" s="38"/>
      <c r="Y568" s="38"/>
      <c r="Z568" s="38"/>
      <c r="AA568" s="38"/>
      <c r="AB568" s="38"/>
      <c r="AC568" s="38"/>
      <c r="AD568" s="38"/>
      <c r="AE568" s="38"/>
      <c r="AR568" s="230" t="s">
        <v>163</v>
      </c>
      <c r="AT568" s="230" t="s">
        <v>159</v>
      </c>
      <c r="AU568" s="230" t="s">
        <v>85</v>
      </c>
      <c r="AY568" s="17" t="s">
        <v>158</v>
      </c>
      <c r="BE568" s="231">
        <f>IF(N568="základní",J568,0)</f>
        <v>0</v>
      </c>
      <c r="BF568" s="231">
        <f>IF(N568="snížená",J568,0)</f>
        <v>0</v>
      </c>
      <c r="BG568" s="231">
        <f>IF(N568="zákl. přenesená",J568,0)</f>
        <v>0</v>
      </c>
      <c r="BH568" s="231">
        <f>IF(N568="sníž. přenesená",J568,0)</f>
        <v>0</v>
      </c>
      <c r="BI568" s="231">
        <f>IF(N568="nulová",J568,0)</f>
        <v>0</v>
      </c>
      <c r="BJ568" s="17" t="s">
        <v>82</v>
      </c>
      <c r="BK568" s="231">
        <f>ROUND(I568*H568,2)</f>
        <v>0</v>
      </c>
      <c r="BL568" s="17" t="s">
        <v>163</v>
      </c>
      <c r="BM568" s="230" t="s">
        <v>1036</v>
      </c>
    </row>
    <row r="569" spans="1:47" s="2" customFormat="1" ht="12">
      <c r="A569" s="38"/>
      <c r="B569" s="39"/>
      <c r="C569" s="40"/>
      <c r="D569" s="232" t="s">
        <v>165</v>
      </c>
      <c r="E569" s="40"/>
      <c r="F569" s="233" t="s">
        <v>1037</v>
      </c>
      <c r="G569" s="40"/>
      <c r="H569" s="40"/>
      <c r="I569" s="136"/>
      <c r="J569" s="40"/>
      <c r="K569" s="40"/>
      <c r="L569" s="44"/>
      <c r="M569" s="234"/>
      <c r="N569" s="235"/>
      <c r="O569" s="84"/>
      <c r="P569" s="84"/>
      <c r="Q569" s="84"/>
      <c r="R569" s="84"/>
      <c r="S569" s="84"/>
      <c r="T569" s="85"/>
      <c r="U569" s="38"/>
      <c r="V569" s="38"/>
      <c r="W569" s="38"/>
      <c r="X569" s="38"/>
      <c r="Y569" s="38"/>
      <c r="Z569" s="38"/>
      <c r="AA569" s="38"/>
      <c r="AB569" s="38"/>
      <c r="AC569" s="38"/>
      <c r="AD569" s="38"/>
      <c r="AE569" s="38"/>
      <c r="AT569" s="17" t="s">
        <v>165</v>
      </c>
      <c r="AU569" s="17" t="s">
        <v>85</v>
      </c>
    </row>
    <row r="570" spans="1:47" s="2" customFormat="1" ht="12">
      <c r="A570" s="38"/>
      <c r="B570" s="39"/>
      <c r="C570" s="40"/>
      <c r="D570" s="232" t="s">
        <v>216</v>
      </c>
      <c r="E570" s="40"/>
      <c r="F570" s="258" t="s">
        <v>1038</v>
      </c>
      <c r="G570" s="40"/>
      <c r="H570" s="40"/>
      <c r="I570" s="136"/>
      <c r="J570" s="40"/>
      <c r="K570" s="40"/>
      <c r="L570" s="44"/>
      <c r="M570" s="234"/>
      <c r="N570" s="235"/>
      <c r="O570" s="84"/>
      <c r="P570" s="84"/>
      <c r="Q570" s="84"/>
      <c r="R570" s="84"/>
      <c r="S570" s="84"/>
      <c r="T570" s="85"/>
      <c r="U570" s="38"/>
      <c r="V570" s="38"/>
      <c r="W570" s="38"/>
      <c r="X570" s="38"/>
      <c r="Y570" s="38"/>
      <c r="Z570" s="38"/>
      <c r="AA570" s="38"/>
      <c r="AB570" s="38"/>
      <c r="AC570" s="38"/>
      <c r="AD570" s="38"/>
      <c r="AE570" s="38"/>
      <c r="AT570" s="17" t="s">
        <v>216</v>
      </c>
      <c r="AU570" s="17" t="s">
        <v>85</v>
      </c>
    </row>
    <row r="571" spans="1:47" s="2" customFormat="1" ht="12">
      <c r="A571" s="38"/>
      <c r="B571" s="39"/>
      <c r="C571" s="40"/>
      <c r="D571" s="232" t="s">
        <v>181</v>
      </c>
      <c r="E571" s="40"/>
      <c r="F571" s="258" t="s">
        <v>1039</v>
      </c>
      <c r="G571" s="40"/>
      <c r="H571" s="40"/>
      <c r="I571" s="136"/>
      <c r="J571" s="40"/>
      <c r="K571" s="40"/>
      <c r="L571" s="44"/>
      <c r="M571" s="234"/>
      <c r="N571" s="235"/>
      <c r="O571" s="84"/>
      <c r="P571" s="84"/>
      <c r="Q571" s="84"/>
      <c r="R571" s="84"/>
      <c r="S571" s="84"/>
      <c r="T571" s="85"/>
      <c r="U571" s="38"/>
      <c r="V571" s="38"/>
      <c r="W571" s="38"/>
      <c r="X571" s="38"/>
      <c r="Y571" s="38"/>
      <c r="Z571" s="38"/>
      <c r="AA571" s="38"/>
      <c r="AB571" s="38"/>
      <c r="AC571" s="38"/>
      <c r="AD571" s="38"/>
      <c r="AE571" s="38"/>
      <c r="AT571" s="17" t="s">
        <v>181</v>
      </c>
      <c r="AU571" s="17" t="s">
        <v>85</v>
      </c>
    </row>
    <row r="572" spans="1:51" s="13" customFormat="1" ht="12">
      <c r="A572" s="13"/>
      <c r="B572" s="236"/>
      <c r="C572" s="237"/>
      <c r="D572" s="232" t="s">
        <v>166</v>
      </c>
      <c r="E572" s="238" t="s">
        <v>19</v>
      </c>
      <c r="F572" s="239" t="s">
        <v>2311</v>
      </c>
      <c r="G572" s="237"/>
      <c r="H572" s="240">
        <v>36.6</v>
      </c>
      <c r="I572" s="241"/>
      <c r="J572" s="237"/>
      <c r="K572" s="237"/>
      <c r="L572" s="242"/>
      <c r="M572" s="243"/>
      <c r="N572" s="244"/>
      <c r="O572" s="244"/>
      <c r="P572" s="244"/>
      <c r="Q572" s="244"/>
      <c r="R572" s="244"/>
      <c r="S572" s="244"/>
      <c r="T572" s="245"/>
      <c r="U572" s="13"/>
      <c r="V572" s="13"/>
      <c r="W572" s="13"/>
      <c r="X572" s="13"/>
      <c r="Y572" s="13"/>
      <c r="Z572" s="13"/>
      <c r="AA572" s="13"/>
      <c r="AB572" s="13"/>
      <c r="AC572" s="13"/>
      <c r="AD572" s="13"/>
      <c r="AE572" s="13"/>
      <c r="AT572" s="246" t="s">
        <v>166</v>
      </c>
      <c r="AU572" s="246" t="s">
        <v>85</v>
      </c>
      <c r="AV572" s="13" t="s">
        <v>85</v>
      </c>
      <c r="AW572" s="13" t="s">
        <v>34</v>
      </c>
      <c r="AX572" s="13" t="s">
        <v>74</v>
      </c>
      <c r="AY572" s="246" t="s">
        <v>158</v>
      </c>
    </row>
    <row r="573" spans="1:51" s="13" customFormat="1" ht="12">
      <c r="A573" s="13"/>
      <c r="B573" s="236"/>
      <c r="C573" s="237"/>
      <c r="D573" s="232" t="s">
        <v>166</v>
      </c>
      <c r="E573" s="238" t="s">
        <v>19</v>
      </c>
      <c r="F573" s="239" t="s">
        <v>2312</v>
      </c>
      <c r="G573" s="237"/>
      <c r="H573" s="240">
        <v>14.72</v>
      </c>
      <c r="I573" s="241"/>
      <c r="J573" s="237"/>
      <c r="K573" s="237"/>
      <c r="L573" s="242"/>
      <c r="M573" s="243"/>
      <c r="N573" s="244"/>
      <c r="O573" s="244"/>
      <c r="P573" s="244"/>
      <c r="Q573" s="244"/>
      <c r="R573" s="244"/>
      <c r="S573" s="244"/>
      <c r="T573" s="245"/>
      <c r="U573" s="13"/>
      <c r="V573" s="13"/>
      <c r="W573" s="13"/>
      <c r="X573" s="13"/>
      <c r="Y573" s="13"/>
      <c r="Z573" s="13"/>
      <c r="AA573" s="13"/>
      <c r="AB573" s="13"/>
      <c r="AC573" s="13"/>
      <c r="AD573" s="13"/>
      <c r="AE573" s="13"/>
      <c r="AT573" s="246" t="s">
        <v>166</v>
      </c>
      <c r="AU573" s="246" t="s">
        <v>85</v>
      </c>
      <c r="AV573" s="13" t="s">
        <v>85</v>
      </c>
      <c r="AW573" s="13" t="s">
        <v>34</v>
      </c>
      <c r="AX573" s="13" t="s">
        <v>74</v>
      </c>
      <c r="AY573" s="246" t="s">
        <v>158</v>
      </c>
    </row>
    <row r="574" spans="1:51" s="14" customFormat="1" ht="12">
      <c r="A574" s="14"/>
      <c r="B574" s="247"/>
      <c r="C574" s="248"/>
      <c r="D574" s="232" t="s">
        <v>166</v>
      </c>
      <c r="E574" s="249" t="s">
        <v>19</v>
      </c>
      <c r="F574" s="250" t="s">
        <v>175</v>
      </c>
      <c r="G574" s="248"/>
      <c r="H574" s="251">
        <v>51.32</v>
      </c>
      <c r="I574" s="252"/>
      <c r="J574" s="248"/>
      <c r="K574" s="248"/>
      <c r="L574" s="253"/>
      <c r="M574" s="254"/>
      <c r="N574" s="255"/>
      <c r="O574" s="255"/>
      <c r="P574" s="255"/>
      <c r="Q574" s="255"/>
      <c r="R574" s="255"/>
      <c r="S574" s="255"/>
      <c r="T574" s="256"/>
      <c r="U574" s="14"/>
      <c r="V574" s="14"/>
      <c r="W574" s="14"/>
      <c r="X574" s="14"/>
      <c r="Y574" s="14"/>
      <c r="Z574" s="14"/>
      <c r="AA574" s="14"/>
      <c r="AB574" s="14"/>
      <c r="AC574" s="14"/>
      <c r="AD574" s="14"/>
      <c r="AE574" s="14"/>
      <c r="AT574" s="257" t="s">
        <v>166</v>
      </c>
      <c r="AU574" s="257" t="s">
        <v>85</v>
      </c>
      <c r="AV574" s="14" t="s">
        <v>163</v>
      </c>
      <c r="AW574" s="14" t="s">
        <v>34</v>
      </c>
      <c r="AX574" s="14" t="s">
        <v>82</v>
      </c>
      <c r="AY574" s="257" t="s">
        <v>158</v>
      </c>
    </row>
    <row r="575" spans="1:65" s="2" customFormat="1" ht="16.5" customHeight="1">
      <c r="A575" s="38"/>
      <c r="B575" s="39"/>
      <c r="C575" s="219" t="s">
        <v>970</v>
      </c>
      <c r="D575" s="219" t="s">
        <v>159</v>
      </c>
      <c r="E575" s="220" t="s">
        <v>1053</v>
      </c>
      <c r="F575" s="221" t="s">
        <v>1054</v>
      </c>
      <c r="G575" s="222" t="s">
        <v>1035</v>
      </c>
      <c r="H575" s="223">
        <v>51.32</v>
      </c>
      <c r="I575" s="224"/>
      <c r="J575" s="225">
        <f>ROUND(I575*H575,2)</f>
        <v>0</v>
      </c>
      <c r="K575" s="221" t="s">
        <v>213</v>
      </c>
      <c r="L575" s="44"/>
      <c r="M575" s="226" t="s">
        <v>19</v>
      </c>
      <c r="N575" s="227" t="s">
        <v>45</v>
      </c>
      <c r="O575" s="84"/>
      <c r="P575" s="228">
        <f>O575*H575</f>
        <v>0</v>
      </c>
      <c r="Q575" s="228">
        <v>0</v>
      </c>
      <c r="R575" s="228">
        <f>Q575*H575</f>
        <v>0</v>
      </c>
      <c r="S575" s="228">
        <v>0</v>
      </c>
      <c r="T575" s="229">
        <f>S575*H575</f>
        <v>0</v>
      </c>
      <c r="U575" s="38"/>
      <c r="V575" s="38"/>
      <c r="W575" s="38"/>
      <c r="X575" s="38"/>
      <c r="Y575" s="38"/>
      <c r="Z575" s="38"/>
      <c r="AA575" s="38"/>
      <c r="AB575" s="38"/>
      <c r="AC575" s="38"/>
      <c r="AD575" s="38"/>
      <c r="AE575" s="38"/>
      <c r="AR575" s="230" t="s">
        <v>163</v>
      </c>
      <c r="AT575" s="230" t="s">
        <v>159</v>
      </c>
      <c r="AU575" s="230" t="s">
        <v>85</v>
      </c>
      <c r="AY575" s="17" t="s">
        <v>158</v>
      </c>
      <c r="BE575" s="231">
        <f>IF(N575="základní",J575,0)</f>
        <v>0</v>
      </c>
      <c r="BF575" s="231">
        <f>IF(N575="snížená",J575,0)</f>
        <v>0</v>
      </c>
      <c r="BG575" s="231">
        <f>IF(N575="zákl. přenesená",J575,0)</f>
        <v>0</v>
      </c>
      <c r="BH575" s="231">
        <f>IF(N575="sníž. přenesená",J575,0)</f>
        <v>0</v>
      </c>
      <c r="BI575" s="231">
        <f>IF(N575="nulová",J575,0)</f>
        <v>0</v>
      </c>
      <c r="BJ575" s="17" t="s">
        <v>82</v>
      </c>
      <c r="BK575" s="231">
        <f>ROUND(I575*H575,2)</f>
        <v>0</v>
      </c>
      <c r="BL575" s="17" t="s">
        <v>163</v>
      </c>
      <c r="BM575" s="230" t="s">
        <v>1055</v>
      </c>
    </row>
    <row r="576" spans="1:47" s="2" customFormat="1" ht="12">
      <c r="A576" s="38"/>
      <c r="B576" s="39"/>
      <c r="C576" s="40"/>
      <c r="D576" s="232" t="s">
        <v>165</v>
      </c>
      <c r="E576" s="40"/>
      <c r="F576" s="233" t="s">
        <v>1054</v>
      </c>
      <c r="G576" s="40"/>
      <c r="H576" s="40"/>
      <c r="I576" s="136"/>
      <c r="J576" s="40"/>
      <c r="K576" s="40"/>
      <c r="L576" s="44"/>
      <c r="M576" s="234"/>
      <c r="N576" s="235"/>
      <c r="O576" s="84"/>
      <c r="P576" s="84"/>
      <c r="Q576" s="84"/>
      <c r="R576" s="84"/>
      <c r="S576" s="84"/>
      <c r="T576" s="85"/>
      <c r="U576" s="38"/>
      <c r="V576" s="38"/>
      <c r="W576" s="38"/>
      <c r="X576" s="38"/>
      <c r="Y576" s="38"/>
      <c r="Z576" s="38"/>
      <c r="AA576" s="38"/>
      <c r="AB576" s="38"/>
      <c r="AC576" s="38"/>
      <c r="AD576" s="38"/>
      <c r="AE576" s="38"/>
      <c r="AT576" s="17" t="s">
        <v>165</v>
      </c>
      <c r="AU576" s="17" t="s">
        <v>85</v>
      </c>
    </row>
    <row r="577" spans="1:51" s="13" customFormat="1" ht="12">
      <c r="A577" s="13"/>
      <c r="B577" s="236"/>
      <c r="C577" s="237"/>
      <c r="D577" s="232" t="s">
        <v>166</v>
      </c>
      <c r="E577" s="238" t="s">
        <v>19</v>
      </c>
      <c r="F577" s="239" t="s">
        <v>2311</v>
      </c>
      <c r="G577" s="237"/>
      <c r="H577" s="240">
        <v>36.6</v>
      </c>
      <c r="I577" s="241"/>
      <c r="J577" s="237"/>
      <c r="K577" s="237"/>
      <c r="L577" s="242"/>
      <c r="M577" s="243"/>
      <c r="N577" s="244"/>
      <c r="O577" s="244"/>
      <c r="P577" s="244"/>
      <c r="Q577" s="244"/>
      <c r="R577" s="244"/>
      <c r="S577" s="244"/>
      <c r="T577" s="245"/>
      <c r="U577" s="13"/>
      <c r="V577" s="13"/>
      <c r="W577" s="13"/>
      <c r="X577" s="13"/>
      <c r="Y577" s="13"/>
      <c r="Z577" s="13"/>
      <c r="AA577" s="13"/>
      <c r="AB577" s="13"/>
      <c r="AC577" s="13"/>
      <c r="AD577" s="13"/>
      <c r="AE577" s="13"/>
      <c r="AT577" s="246" t="s">
        <v>166</v>
      </c>
      <c r="AU577" s="246" t="s">
        <v>85</v>
      </c>
      <c r="AV577" s="13" t="s">
        <v>85</v>
      </c>
      <c r="AW577" s="13" t="s">
        <v>34</v>
      </c>
      <c r="AX577" s="13" t="s">
        <v>74</v>
      </c>
      <c r="AY577" s="246" t="s">
        <v>158</v>
      </c>
    </row>
    <row r="578" spans="1:51" s="13" customFormat="1" ht="12">
      <c r="A578" s="13"/>
      <c r="B578" s="236"/>
      <c r="C578" s="237"/>
      <c r="D578" s="232" t="s">
        <v>166</v>
      </c>
      <c r="E578" s="238" t="s">
        <v>19</v>
      </c>
      <c r="F578" s="239" t="s">
        <v>2312</v>
      </c>
      <c r="G578" s="237"/>
      <c r="H578" s="240">
        <v>14.72</v>
      </c>
      <c r="I578" s="241"/>
      <c r="J578" s="237"/>
      <c r="K578" s="237"/>
      <c r="L578" s="242"/>
      <c r="M578" s="243"/>
      <c r="N578" s="244"/>
      <c r="O578" s="244"/>
      <c r="P578" s="244"/>
      <c r="Q578" s="244"/>
      <c r="R578" s="244"/>
      <c r="S578" s="244"/>
      <c r="T578" s="245"/>
      <c r="U578" s="13"/>
      <c r="V578" s="13"/>
      <c r="W578" s="13"/>
      <c r="X578" s="13"/>
      <c r="Y578" s="13"/>
      <c r="Z578" s="13"/>
      <c r="AA578" s="13"/>
      <c r="AB578" s="13"/>
      <c r="AC578" s="13"/>
      <c r="AD578" s="13"/>
      <c r="AE578" s="13"/>
      <c r="AT578" s="246" t="s">
        <v>166</v>
      </c>
      <c r="AU578" s="246" t="s">
        <v>85</v>
      </c>
      <c r="AV578" s="13" t="s">
        <v>85</v>
      </c>
      <c r="AW578" s="13" t="s">
        <v>34</v>
      </c>
      <c r="AX578" s="13" t="s">
        <v>74</v>
      </c>
      <c r="AY578" s="246" t="s">
        <v>158</v>
      </c>
    </row>
    <row r="579" spans="1:51" s="14" customFormat="1" ht="12">
      <c r="A579" s="14"/>
      <c r="B579" s="247"/>
      <c r="C579" s="248"/>
      <c r="D579" s="232" t="s">
        <v>166</v>
      </c>
      <c r="E579" s="249" t="s">
        <v>19</v>
      </c>
      <c r="F579" s="250" t="s">
        <v>175</v>
      </c>
      <c r="G579" s="248"/>
      <c r="H579" s="251">
        <v>51.32</v>
      </c>
      <c r="I579" s="252"/>
      <c r="J579" s="248"/>
      <c r="K579" s="248"/>
      <c r="L579" s="253"/>
      <c r="M579" s="254"/>
      <c r="N579" s="255"/>
      <c r="O579" s="255"/>
      <c r="P579" s="255"/>
      <c r="Q579" s="255"/>
      <c r="R579" s="255"/>
      <c r="S579" s="255"/>
      <c r="T579" s="256"/>
      <c r="U579" s="14"/>
      <c r="V579" s="14"/>
      <c r="W579" s="14"/>
      <c r="X579" s="14"/>
      <c r="Y579" s="14"/>
      <c r="Z579" s="14"/>
      <c r="AA579" s="14"/>
      <c r="AB579" s="14"/>
      <c r="AC579" s="14"/>
      <c r="AD579" s="14"/>
      <c r="AE579" s="14"/>
      <c r="AT579" s="257" t="s">
        <v>166</v>
      </c>
      <c r="AU579" s="257" t="s">
        <v>85</v>
      </c>
      <c r="AV579" s="14" t="s">
        <v>163</v>
      </c>
      <c r="AW579" s="14" t="s">
        <v>34</v>
      </c>
      <c r="AX579" s="14" t="s">
        <v>82</v>
      </c>
      <c r="AY579" s="257" t="s">
        <v>158</v>
      </c>
    </row>
    <row r="580" spans="1:65" s="2" customFormat="1" ht="21.75" customHeight="1">
      <c r="A580" s="38"/>
      <c r="B580" s="39"/>
      <c r="C580" s="219" t="s">
        <v>974</v>
      </c>
      <c r="D580" s="219" t="s">
        <v>159</v>
      </c>
      <c r="E580" s="220" t="s">
        <v>1057</v>
      </c>
      <c r="F580" s="221" t="s">
        <v>1058</v>
      </c>
      <c r="G580" s="222" t="s">
        <v>1059</v>
      </c>
      <c r="H580" s="223">
        <v>87.244</v>
      </c>
      <c r="I580" s="224"/>
      <c r="J580" s="225">
        <f>ROUND(I580*H580,2)</f>
        <v>0</v>
      </c>
      <c r="K580" s="221" t="s">
        <v>213</v>
      </c>
      <c r="L580" s="44"/>
      <c r="M580" s="226" t="s">
        <v>19</v>
      </c>
      <c r="N580" s="227" t="s">
        <v>45</v>
      </c>
      <c r="O580" s="84"/>
      <c r="P580" s="228">
        <f>O580*H580</f>
        <v>0</v>
      </c>
      <c r="Q580" s="228">
        <v>0</v>
      </c>
      <c r="R580" s="228">
        <f>Q580*H580</f>
        <v>0</v>
      </c>
      <c r="S580" s="228">
        <v>0</v>
      </c>
      <c r="T580" s="229">
        <f>S580*H580</f>
        <v>0</v>
      </c>
      <c r="U580" s="38"/>
      <c r="V580" s="38"/>
      <c r="W580" s="38"/>
      <c r="X580" s="38"/>
      <c r="Y580" s="38"/>
      <c r="Z580" s="38"/>
      <c r="AA580" s="38"/>
      <c r="AB580" s="38"/>
      <c r="AC580" s="38"/>
      <c r="AD580" s="38"/>
      <c r="AE580" s="38"/>
      <c r="AR580" s="230" t="s">
        <v>163</v>
      </c>
      <c r="AT580" s="230" t="s">
        <v>159</v>
      </c>
      <c r="AU580" s="230" t="s">
        <v>85</v>
      </c>
      <c r="AY580" s="17" t="s">
        <v>158</v>
      </c>
      <c r="BE580" s="231">
        <f>IF(N580="základní",J580,0)</f>
        <v>0</v>
      </c>
      <c r="BF580" s="231">
        <f>IF(N580="snížená",J580,0)</f>
        <v>0</v>
      </c>
      <c r="BG580" s="231">
        <f>IF(N580="zákl. přenesená",J580,0)</f>
        <v>0</v>
      </c>
      <c r="BH580" s="231">
        <f>IF(N580="sníž. přenesená",J580,0)</f>
        <v>0</v>
      </c>
      <c r="BI580" s="231">
        <f>IF(N580="nulová",J580,0)</f>
        <v>0</v>
      </c>
      <c r="BJ580" s="17" t="s">
        <v>82</v>
      </c>
      <c r="BK580" s="231">
        <f>ROUND(I580*H580,2)</f>
        <v>0</v>
      </c>
      <c r="BL580" s="17" t="s">
        <v>163</v>
      </c>
      <c r="BM580" s="230" t="s">
        <v>1060</v>
      </c>
    </row>
    <row r="581" spans="1:47" s="2" customFormat="1" ht="12">
      <c r="A581" s="38"/>
      <c r="B581" s="39"/>
      <c r="C581" s="40"/>
      <c r="D581" s="232" t="s">
        <v>165</v>
      </c>
      <c r="E581" s="40"/>
      <c r="F581" s="233" t="s">
        <v>1061</v>
      </c>
      <c r="G581" s="40"/>
      <c r="H581" s="40"/>
      <c r="I581" s="136"/>
      <c r="J581" s="40"/>
      <c r="K581" s="40"/>
      <c r="L581" s="44"/>
      <c r="M581" s="234"/>
      <c r="N581" s="235"/>
      <c r="O581" s="84"/>
      <c r="P581" s="84"/>
      <c r="Q581" s="84"/>
      <c r="R581" s="84"/>
      <c r="S581" s="84"/>
      <c r="T581" s="85"/>
      <c r="U581" s="38"/>
      <c r="V581" s="38"/>
      <c r="W581" s="38"/>
      <c r="X581" s="38"/>
      <c r="Y581" s="38"/>
      <c r="Z581" s="38"/>
      <c r="AA581" s="38"/>
      <c r="AB581" s="38"/>
      <c r="AC581" s="38"/>
      <c r="AD581" s="38"/>
      <c r="AE581" s="38"/>
      <c r="AT581" s="17" t="s">
        <v>165</v>
      </c>
      <c r="AU581" s="17" t="s">
        <v>85</v>
      </c>
    </row>
    <row r="582" spans="1:47" s="2" customFormat="1" ht="12">
      <c r="A582" s="38"/>
      <c r="B582" s="39"/>
      <c r="C582" s="40"/>
      <c r="D582" s="232" t="s">
        <v>216</v>
      </c>
      <c r="E582" s="40"/>
      <c r="F582" s="258" t="s">
        <v>1062</v>
      </c>
      <c r="G582" s="40"/>
      <c r="H582" s="40"/>
      <c r="I582" s="136"/>
      <c r="J582" s="40"/>
      <c r="K582" s="40"/>
      <c r="L582" s="44"/>
      <c r="M582" s="234"/>
      <c r="N582" s="235"/>
      <c r="O582" s="84"/>
      <c r="P582" s="84"/>
      <c r="Q582" s="84"/>
      <c r="R582" s="84"/>
      <c r="S582" s="84"/>
      <c r="T582" s="85"/>
      <c r="U582" s="38"/>
      <c r="V582" s="38"/>
      <c r="W582" s="38"/>
      <c r="X582" s="38"/>
      <c r="Y582" s="38"/>
      <c r="Z582" s="38"/>
      <c r="AA582" s="38"/>
      <c r="AB582" s="38"/>
      <c r="AC582" s="38"/>
      <c r="AD582" s="38"/>
      <c r="AE582" s="38"/>
      <c r="AT582" s="17" t="s">
        <v>216</v>
      </c>
      <c r="AU582" s="17" t="s">
        <v>85</v>
      </c>
    </row>
    <row r="583" spans="1:51" s="13" customFormat="1" ht="12">
      <c r="A583" s="13"/>
      <c r="B583" s="236"/>
      <c r="C583" s="237"/>
      <c r="D583" s="232" t="s">
        <v>166</v>
      </c>
      <c r="E583" s="238" t="s">
        <v>19</v>
      </c>
      <c r="F583" s="239" t="s">
        <v>2313</v>
      </c>
      <c r="G583" s="237"/>
      <c r="H583" s="240">
        <v>62.22</v>
      </c>
      <c r="I583" s="241"/>
      <c r="J583" s="237"/>
      <c r="K583" s="237"/>
      <c r="L583" s="242"/>
      <c r="M583" s="243"/>
      <c r="N583" s="244"/>
      <c r="O583" s="244"/>
      <c r="P583" s="244"/>
      <c r="Q583" s="244"/>
      <c r="R583" s="244"/>
      <c r="S583" s="244"/>
      <c r="T583" s="245"/>
      <c r="U583" s="13"/>
      <c r="V583" s="13"/>
      <c r="W583" s="13"/>
      <c r="X583" s="13"/>
      <c r="Y583" s="13"/>
      <c r="Z583" s="13"/>
      <c r="AA583" s="13"/>
      <c r="AB583" s="13"/>
      <c r="AC583" s="13"/>
      <c r="AD583" s="13"/>
      <c r="AE583" s="13"/>
      <c r="AT583" s="246" t="s">
        <v>166</v>
      </c>
      <c r="AU583" s="246" t="s">
        <v>85</v>
      </c>
      <c r="AV583" s="13" t="s">
        <v>85</v>
      </c>
      <c r="AW583" s="13" t="s">
        <v>34</v>
      </c>
      <c r="AX583" s="13" t="s">
        <v>74</v>
      </c>
      <c r="AY583" s="246" t="s">
        <v>158</v>
      </c>
    </row>
    <row r="584" spans="1:51" s="13" customFormat="1" ht="12">
      <c r="A584" s="13"/>
      <c r="B584" s="236"/>
      <c r="C584" s="237"/>
      <c r="D584" s="232" t="s">
        <v>166</v>
      </c>
      <c r="E584" s="238" t="s">
        <v>19</v>
      </c>
      <c r="F584" s="239" t="s">
        <v>2314</v>
      </c>
      <c r="G584" s="237"/>
      <c r="H584" s="240">
        <v>25.024</v>
      </c>
      <c r="I584" s="241"/>
      <c r="J584" s="237"/>
      <c r="K584" s="237"/>
      <c r="L584" s="242"/>
      <c r="M584" s="243"/>
      <c r="N584" s="244"/>
      <c r="O584" s="244"/>
      <c r="P584" s="244"/>
      <c r="Q584" s="244"/>
      <c r="R584" s="244"/>
      <c r="S584" s="244"/>
      <c r="T584" s="245"/>
      <c r="U584" s="13"/>
      <c r="V584" s="13"/>
      <c r="W584" s="13"/>
      <c r="X584" s="13"/>
      <c r="Y584" s="13"/>
      <c r="Z584" s="13"/>
      <c r="AA584" s="13"/>
      <c r="AB584" s="13"/>
      <c r="AC584" s="13"/>
      <c r="AD584" s="13"/>
      <c r="AE584" s="13"/>
      <c r="AT584" s="246" t="s">
        <v>166</v>
      </c>
      <c r="AU584" s="246" t="s">
        <v>85</v>
      </c>
      <c r="AV584" s="13" t="s">
        <v>85</v>
      </c>
      <c r="AW584" s="13" t="s">
        <v>34</v>
      </c>
      <c r="AX584" s="13" t="s">
        <v>74</v>
      </c>
      <c r="AY584" s="246" t="s">
        <v>158</v>
      </c>
    </row>
    <row r="585" spans="1:51" s="14" customFormat="1" ht="12">
      <c r="A585" s="14"/>
      <c r="B585" s="247"/>
      <c r="C585" s="248"/>
      <c r="D585" s="232" t="s">
        <v>166</v>
      </c>
      <c r="E585" s="249" t="s">
        <v>19</v>
      </c>
      <c r="F585" s="250" t="s">
        <v>175</v>
      </c>
      <c r="G585" s="248"/>
      <c r="H585" s="251">
        <v>87.244</v>
      </c>
      <c r="I585" s="252"/>
      <c r="J585" s="248"/>
      <c r="K585" s="248"/>
      <c r="L585" s="253"/>
      <c r="M585" s="254"/>
      <c r="N585" s="255"/>
      <c r="O585" s="255"/>
      <c r="P585" s="255"/>
      <c r="Q585" s="255"/>
      <c r="R585" s="255"/>
      <c r="S585" s="255"/>
      <c r="T585" s="256"/>
      <c r="U585" s="14"/>
      <c r="V585" s="14"/>
      <c r="W585" s="14"/>
      <c r="X585" s="14"/>
      <c r="Y585" s="14"/>
      <c r="Z585" s="14"/>
      <c r="AA585" s="14"/>
      <c r="AB585" s="14"/>
      <c r="AC585" s="14"/>
      <c r="AD585" s="14"/>
      <c r="AE585" s="14"/>
      <c r="AT585" s="257" t="s">
        <v>166</v>
      </c>
      <c r="AU585" s="257" t="s">
        <v>85</v>
      </c>
      <c r="AV585" s="14" t="s">
        <v>163</v>
      </c>
      <c r="AW585" s="14" t="s">
        <v>34</v>
      </c>
      <c r="AX585" s="14" t="s">
        <v>82</v>
      </c>
      <c r="AY585" s="257" t="s">
        <v>158</v>
      </c>
    </row>
    <row r="586" spans="1:65" s="2" customFormat="1" ht="16.5" customHeight="1">
      <c r="A586" s="38"/>
      <c r="B586" s="39"/>
      <c r="C586" s="219" t="s">
        <v>980</v>
      </c>
      <c r="D586" s="219" t="s">
        <v>159</v>
      </c>
      <c r="E586" s="220" t="s">
        <v>1066</v>
      </c>
      <c r="F586" s="221" t="s">
        <v>1067</v>
      </c>
      <c r="G586" s="222" t="s">
        <v>194</v>
      </c>
      <c r="H586" s="223">
        <v>640.5</v>
      </c>
      <c r="I586" s="224"/>
      <c r="J586" s="225">
        <f>ROUND(I586*H586,2)</f>
        <v>0</v>
      </c>
      <c r="K586" s="221" t="s">
        <v>213</v>
      </c>
      <c r="L586" s="44"/>
      <c r="M586" s="226" t="s">
        <v>19</v>
      </c>
      <c r="N586" s="227" t="s">
        <v>45</v>
      </c>
      <c r="O586" s="84"/>
      <c r="P586" s="228">
        <f>O586*H586</f>
        <v>0</v>
      </c>
      <c r="Q586" s="228">
        <v>0</v>
      </c>
      <c r="R586" s="228">
        <f>Q586*H586</f>
        <v>0</v>
      </c>
      <c r="S586" s="228">
        <v>0</v>
      </c>
      <c r="T586" s="229">
        <f>S586*H586</f>
        <v>0</v>
      </c>
      <c r="U586" s="38"/>
      <c r="V586" s="38"/>
      <c r="W586" s="38"/>
      <c r="X586" s="38"/>
      <c r="Y586" s="38"/>
      <c r="Z586" s="38"/>
      <c r="AA586" s="38"/>
      <c r="AB586" s="38"/>
      <c r="AC586" s="38"/>
      <c r="AD586" s="38"/>
      <c r="AE586" s="38"/>
      <c r="AR586" s="230" t="s">
        <v>163</v>
      </c>
      <c r="AT586" s="230" t="s">
        <v>159</v>
      </c>
      <c r="AU586" s="230" t="s">
        <v>85</v>
      </c>
      <c r="AY586" s="17" t="s">
        <v>158</v>
      </c>
      <c r="BE586" s="231">
        <f>IF(N586="základní",J586,0)</f>
        <v>0</v>
      </c>
      <c r="BF586" s="231">
        <f>IF(N586="snížená",J586,0)</f>
        <v>0</v>
      </c>
      <c r="BG586" s="231">
        <f>IF(N586="zákl. přenesená",J586,0)</f>
        <v>0</v>
      </c>
      <c r="BH586" s="231">
        <f>IF(N586="sníž. přenesená",J586,0)</f>
        <v>0</v>
      </c>
      <c r="BI586" s="231">
        <f>IF(N586="nulová",J586,0)</f>
        <v>0</v>
      </c>
      <c r="BJ586" s="17" t="s">
        <v>82</v>
      </c>
      <c r="BK586" s="231">
        <f>ROUND(I586*H586,2)</f>
        <v>0</v>
      </c>
      <c r="BL586" s="17" t="s">
        <v>163</v>
      </c>
      <c r="BM586" s="230" t="s">
        <v>1068</v>
      </c>
    </row>
    <row r="587" spans="1:47" s="2" customFormat="1" ht="12">
      <c r="A587" s="38"/>
      <c r="B587" s="39"/>
      <c r="C587" s="40"/>
      <c r="D587" s="232" t="s">
        <v>165</v>
      </c>
      <c r="E587" s="40"/>
      <c r="F587" s="233" t="s">
        <v>1067</v>
      </c>
      <c r="G587" s="40"/>
      <c r="H587" s="40"/>
      <c r="I587" s="136"/>
      <c r="J587" s="40"/>
      <c r="K587" s="40"/>
      <c r="L587" s="44"/>
      <c r="M587" s="234"/>
      <c r="N587" s="235"/>
      <c r="O587" s="84"/>
      <c r="P587" s="84"/>
      <c r="Q587" s="84"/>
      <c r="R587" s="84"/>
      <c r="S587" s="84"/>
      <c r="T587" s="85"/>
      <c r="U587" s="38"/>
      <c r="V587" s="38"/>
      <c r="W587" s="38"/>
      <c r="X587" s="38"/>
      <c r="Y587" s="38"/>
      <c r="Z587" s="38"/>
      <c r="AA587" s="38"/>
      <c r="AB587" s="38"/>
      <c r="AC587" s="38"/>
      <c r="AD587" s="38"/>
      <c r="AE587" s="38"/>
      <c r="AT587" s="17" t="s">
        <v>165</v>
      </c>
      <c r="AU587" s="17" t="s">
        <v>85</v>
      </c>
    </row>
    <row r="588" spans="1:51" s="13" customFormat="1" ht="12">
      <c r="A588" s="13"/>
      <c r="B588" s="236"/>
      <c r="C588" s="237"/>
      <c r="D588" s="232" t="s">
        <v>166</v>
      </c>
      <c r="E588" s="238" t="s">
        <v>19</v>
      </c>
      <c r="F588" s="239" t="s">
        <v>2315</v>
      </c>
      <c r="G588" s="237"/>
      <c r="H588" s="240">
        <v>640.5</v>
      </c>
      <c r="I588" s="241"/>
      <c r="J588" s="237"/>
      <c r="K588" s="237"/>
      <c r="L588" s="242"/>
      <c r="M588" s="243"/>
      <c r="N588" s="244"/>
      <c r="O588" s="244"/>
      <c r="P588" s="244"/>
      <c r="Q588" s="244"/>
      <c r="R588" s="244"/>
      <c r="S588" s="244"/>
      <c r="T588" s="245"/>
      <c r="U588" s="13"/>
      <c r="V588" s="13"/>
      <c r="W588" s="13"/>
      <c r="X588" s="13"/>
      <c r="Y588" s="13"/>
      <c r="Z588" s="13"/>
      <c r="AA588" s="13"/>
      <c r="AB588" s="13"/>
      <c r="AC588" s="13"/>
      <c r="AD588" s="13"/>
      <c r="AE588" s="13"/>
      <c r="AT588" s="246" t="s">
        <v>166</v>
      </c>
      <c r="AU588" s="246" t="s">
        <v>85</v>
      </c>
      <c r="AV588" s="13" t="s">
        <v>85</v>
      </c>
      <c r="AW588" s="13" t="s">
        <v>34</v>
      </c>
      <c r="AX588" s="13" t="s">
        <v>82</v>
      </c>
      <c r="AY588" s="246" t="s">
        <v>158</v>
      </c>
    </row>
    <row r="589" spans="1:63" s="12" customFormat="1" ht="22.8" customHeight="1">
      <c r="A589" s="12"/>
      <c r="B589" s="205"/>
      <c r="C589" s="206"/>
      <c r="D589" s="207" t="s">
        <v>73</v>
      </c>
      <c r="E589" s="269" t="s">
        <v>85</v>
      </c>
      <c r="F589" s="269" t="s">
        <v>1070</v>
      </c>
      <c r="G589" s="206"/>
      <c r="H589" s="206"/>
      <c r="I589" s="209"/>
      <c r="J589" s="270">
        <f>BK589</f>
        <v>0</v>
      </c>
      <c r="K589" s="206"/>
      <c r="L589" s="211"/>
      <c r="M589" s="212"/>
      <c r="N589" s="213"/>
      <c r="O589" s="213"/>
      <c r="P589" s="214">
        <f>SUM(P590:P592)</f>
        <v>0</v>
      </c>
      <c r="Q589" s="213"/>
      <c r="R589" s="214">
        <f>SUM(R590:R592)</f>
        <v>0</v>
      </c>
      <c r="S589" s="213"/>
      <c r="T589" s="215">
        <f>SUM(T590:T592)</f>
        <v>0</v>
      </c>
      <c r="U589" s="12"/>
      <c r="V589" s="12"/>
      <c r="W589" s="12"/>
      <c r="X589" s="12"/>
      <c r="Y589" s="12"/>
      <c r="Z589" s="12"/>
      <c r="AA589" s="12"/>
      <c r="AB589" s="12"/>
      <c r="AC589" s="12"/>
      <c r="AD589" s="12"/>
      <c r="AE589" s="12"/>
      <c r="AR589" s="216" t="s">
        <v>82</v>
      </c>
      <c r="AT589" s="217" t="s">
        <v>73</v>
      </c>
      <c r="AU589" s="217" t="s">
        <v>82</v>
      </c>
      <c r="AY589" s="216" t="s">
        <v>158</v>
      </c>
      <c r="BK589" s="218">
        <f>SUM(BK590:BK592)</f>
        <v>0</v>
      </c>
    </row>
    <row r="590" spans="1:65" s="2" customFormat="1" ht="21.75" customHeight="1">
      <c r="A590" s="38"/>
      <c r="B590" s="39"/>
      <c r="C590" s="219" t="s">
        <v>986</v>
      </c>
      <c r="D590" s="219" t="s">
        <v>159</v>
      </c>
      <c r="E590" s="220" t="s">
        <v>1072</v>
      </c>
      <c r="F590" s="221" t="s">
        <v>1073</v>
      </c>
      <c r="G590" s="222" t="s">
        <v>194</v>
      </c>
      <c r="H590" s="223">
        <v>305</v>
      </c>
      <c r="I590" s="224"/>
      <c r="J590" s="225">
        <f>ROUND(I590*H590,2)</f>
        <v>0</v>
      </c>
      <c r="K590" s="221" t="s">
        <v>19</v>
      </c>
      <c r="L590" s="44"/>
      <c r="M590" s="226" t="s">
        <v>19</v>
      </c>
      <c r="N590" s="227" t="s">
        <v>45</v>
      </c>
      <c r="O590" s="84"/>
      <c r="P590" s="228">
        <f>O590*H590</f>
        <v>0</v>
      </c>
      <c r="Q590" s="228">
        <v>0</v>
      </c>
      <c r="R590" s="228">
        <f>Q590*H590</f>
        <v>0</v>
      </c>
      <c r="S590" s="228">
        <v>0</v>
      </c>
      <c r="T590" s="229">
        <f>S590*H590</f>
        <v>0</v>
      </c>
      <c r="U590" s="38"/>
      <c r="V590" s="38"/>
      <c r="W590" s="38"/>
      <c r="X590" s="38"/>
      <c r="Y590" s="38"/>
      <c r="Z590" s="38"/>
      <c r="AA590" s="38"/>
      <c r="AB590" s="38"/>
      <c r="AC590" s="38"/>
      <c r="AD590" s="38"/>
      <c r="AE590" s="38"/>
      <c r="AR590" s="230" t="s">
        <v>163</v>
      </c>
      <c r="AT590" s="230" t="s">
        <v>159</v>
      </c>
      <c r="AU590" s="230" t="s">
        <v>85</v>
      </c>
      <c r="AY590" s="17" t="s">
        <v>158</v>
      </c>
      <c r="BE590" s="231">
        <f>IF(N590="základní",J590,0)</f>
        <v>0</v>
      </c>
      <c r="BF590" s="231">
        <f>IF(N590="snížená",J590,0)</f>
        <v>0</v>
      </c>
      <c r="BG590" s="231">
        <f>IF(N590="zákl. přenesená",J590,0)</f>
        <v>0</v>
      </c>
      <c r="BH590" s="231">
        <f>IF(N590="sníž. přenesená",J590,0)</f>
        <v>0</v>
      </c>
      <c r="BI590" s="231">
        <f>IF(N590="nulová",J590,0)</f>
        <v>0</v>
      </c>
      <c r="BJ590" s="17" t="s">
        <v>82</v>
      </c>
      <c r="BK590" s="231">
        <f>ROUND(I590*H590,2)</f>
        <v>0</v>
      </c>
      <c r="BL590" s="17" t="s">
        <v>163</v>
      </c>
      <c r="BM590" s="230" t="s">
        <v>1074</v>
      </c>
    </row>
    <row r="591" spans="1:47" s="2" customFormat="1" ht="12">
      <c r="A591" s="38"/>
      <c r="B591" s="39"/>
      <c r="C591" s="40"/>
      <c r="D591" s="232" t="s">
        <v>165</v>
      </c>
      <c r="E591" s="40"/>
      <c r="F591" s="233" t="s">
        <v>1073</v>
      </c>
      <c r="G591" s="40"/>
      <c r="H591" s="40"/>
      <c r="I591" s="136"/>
      <c r="J591" s="40"/>
      <c r="K591" s="40"/>
      <c r="L591" s="44"/>
      <c r="M591" s="234"/>
      <c r="N591" s="235"/>
      <c r="O591" s="84"/>
      <c r="P591" s="84"/>
      <c r="Q591" s="84"/>
      <c r="R591" s="84"/>
      <c r="S591" s="84"/>
      <c r="T591" s="85"/>
      <c r="U591" s="38"/>
      <c r="V591" s="38"/>
      <c r="W591" s="38"/>
      <c r="X591" s="38"/>
      <c r="Y591" s="38"/>
      <c r="Z591" s="38"/>
      <c r="AA591" s="38"/>
      <c r="AB591" s="38"/>
      <c r="AC591" s="38"/>
      <c r="AD591" s="38"/>
      <c r="AE591" s="38"/>
      <c r="AT591" s="17" t="s">
        <v>165</v>
      </c>
      <c r="AU591" s="17" t="s">
        <v>85</v>
      </c>
    </row>
    <row r="592" spans="1:51" s="13" customFormat="1" ht="12">
      <c r="A592" s="13"/>
      <c r="B592" s="236"/>
      <c r="C592" s="237"/>
      <c r="D592" s="232" t="s">
        <v>166</v>
      </c>
      <c r="E592" s="238" t="s">
        <v>19</v>
      </c>
      <c r="F592" s="239" t="s">
        <v>2316</v>
      </c>
      <c r="G592" s="237"/>
      <c r="H592" s="240">
        <v>305</v>
      </c>
      <c r="I592" s="241"/>
      <c r="J592" s="237"/>
      <c r="K592" s="237"/>
      <c r="L592" s="242"/>
      <c r="M592" s="243"/>
      <c r="N592" s="244"/>
      <c r="O592" s="244"/>
      <c r="P592" s="244"/>
      <c r="Q592" s="244"/>
      <c r="R592" s="244"/>
      <c r="S592" s="244"/>
      <c r="T592" s="245"/>
      <c r="U592" s="13"/>
      <c r="V592" s="13"/>
      <c r="W592" s="13"/>
      <c r="X592" s="13"/>
      <c r="Y592" s="13"/>
      <c r="Z592" s="13"/>
      <c r="AA592" s="13"/>
      <c r="AB592" s="13"/>
      <c r="AC592" s="13"/>
      <c r="AD592" s="13"/>
      <c r="AE592" s="13"/>
      <c r="AT592" s="246" t="s">
        <v>166</v>
      </c>
      <c r="AU592" s="246" t="s">
        <v>85</v>
      </c>
      <c r="AV592" s="13" t="s">
        <v>85</v>
      </c>
      <c r="AW592" s="13" t="s">
        <v>34</v>
      </c>
      <c r="AX592" s="13" t="s">
        <v>82</v>
      </c>
      <c r="AY592" s="246" t="s">
        <v>158</v>
      </c>
    </row>
    <row r="593" spans="1:63" s="12" customFormat="1" ht="22.8" customHeight="1">
      <c r="A593" s="12"/>
      <c r="B593" s="205"/>
      <c r="C593" s="206"/>
      <c r="D593" s="207" t="s">
        <v>73</v>
      </c>
      <c r="E593" s="269" t="s">
        <v>191</v>
      </c>
      <c r="F593" s="269" t="s">
        <v>1076</v>
      </c>
      <c r="G593" s="206"/>
      <c r="H593" s="206"/>
      <c r="I593" s="209"/>
      <c r="J593" s="270">
        <f>BK593</f>
        <v>0</v>
      </c>
      <c r="K593" s="206"/>
      <c r="L593" s="211"/>
      <c r="M593" s="212"/>
      <c r="N593" s="213"/>
      <c r="O593" s="213"/>
      <c r="P593" s="214">
        <f>SUM(P594:P627)</f>
        <v>0</v>
      </c>
      <c r="Q593" s="213"/>
      <c r="R593" s="214">
        <f>SUM(R594:R627)</f>
        <v>49.951</v>
      </c>
      <c r="S593" s="213"/>
      <c r="T593" s="215">
        <f>SUM(T594:T627)</f>
        <v>0</v>
      </c>
      <c r="U593" s="12"/>
      <c r="V593" s="12"/>
      <c r="W593" s="12"/>
      <c r="X593" s="12"/>
      <c r="Y593" s="12"/>
      <c r="Z593" s="12"/>
      <c r="AA593" s="12"/>
      <c r="AB593" s="12"/>
      <c r="AC593" s="12"/>
      <c r="AD593" s="12"/>
      <c r="AE593" s="12"/>
      <c r="AR593" s="216" t="s">
        <v>82</v>
      </c>
      <c r="AT593" s="217" t="s">
        <v>73</v>
      </c>
      <c r="AU593" s="217" t="s">
        <v>82</v>
      </c>
      <c r="AY593" s="216" t="s">
        <v>158</v>
      </c>
      <c r="BK593" s="218">
        <f>SUM(BK594:BK627)</f>
        <v>0</v>
      </c>
    </row>
    <row r="594" spans="1:65" s="2" customFormat="1" ht="21.75" customHeight="1">
      <c r="A594" s="38"/>
      <c r="B594" s="39"/>
      <c r="C594" s="219" t="s">
        <v>993</v>
      </c>
      <c r="D594" s="219" t="s">
        <v>159</v>
      </c>
      <c r="E594" s="220" t="s">
        <v>1078</v>
      </c>
      <c r="F594" s="221" t="s">
        <v>1079</v>
      </c>
      <c r="G594" s="222" t="s">
        <v>194</v>
      </c>
      <c r="H594" s="223">
        <v>62.5</v>
      </c>
      <c r="I594" s="224"/>
      <c r="J594" s="225">
        <f>ROUND(I594*H594,2)</f>
        <v>0</v>
      </c>
      <c r="K594" s="221" t="s">
        <v>19</v>
      </c>
      <c r="L594" s="44"/>
      <c r="M594" s="226" t="s">
        <v>19</v>
      </c>
      <c r="N594" s="227" t="s">
        <v>45</v>
      </c>
      <c r="O594" s="84"/>
      <c r="P594" s="228">
        <f>O594*H594</f>
        <v>0</v>
      </c>
      <c r="Q594" s="228">
        <v>0</v>
      </c>
      <c r="R594" s="228">
        <f>Q594*H594</f>
        <v>0</v>
      </c>
      <c r="S594" s="228">
        <v>0</v>
      </c>
      <c r="T594" s="229">
        <f>S594*H594</f>
        <v>0</v>
      </c>
      <c r="U594" s="38"/>
      <c r="V594" s="38"/>
      <c r="W594" s="38"/>
      <c r="X594" s="38"/>
      <c r="Y594" s="38"/>
      <c r="Z594" s="38"/>
      <c r="AA594" s="38"/>
      <c r="AB594" s="38"/>
      <c r="AC594" s="38"/>
      <c r="AD594" s="38"/>
      <c r="AE594" s="38"/>
      <c r="AR594" s="230" t="s">
        <v>163</v>
      </c>
      <c r="AT594" s="230" t="s">
        <v>159</v>
      </c>
      <c r="AU594" s="230" t="s">
        <v>85</v>
      </c>
      <c r="AY594" s="17" t="s">
        <v>158</v>
      </c>
      <c r="BE594" s="231">
        <f>IF(N594="základní",J594,0)</f>
        <v>0</v>
      </c>
      <c r="BF594" s="231">
        <f>IF(N594="snížená",J594,0)</f>
        <v>0</v>
      </c>
      <c r="BG594" s="231">
        <f>IF(N594="zákl. přenesená",J594,0)</f>
        <v>0</v>
      </c>
      <c r="BH594" s="231">
        <f>IF(N594="sníž. přenesená",J594,0)</f>
        <v>0</v>
      </c>
      <c r="BI594" s="231">
        <f>IF(N594="nulová",J594,0)</f>
        <v>0</v>
      </c>
      <c r="BJ594" s="17" t="s">
        <v>82</v>
      </c>
      <c r="BK594" s="231">
        <f>ROUND(I594*H594,2)</f>
        <v>0</v>
      </c>
      <c r="BL594" s="17" t="s">
        <v>163</v>
      </c>
      <c r="BM594" s="230" t="s">
        <v>1080</v>
      </c>
    </row>
    <row r="595" spans="1:47" s="2" customFormat="1" ht="12">
      <c r="A595" s="38"/>
      <c r="B595" s="39"/>
      <c r="C595" s="40"/>
      <c r="D595" s="232" t="s">
        <v>165</v>
      </c>
      <c r="E595" s="40"/>
      <c r="F595" s="233" t="s">
        <v>1079</v>
      </c>
      <c r="G595" s="40"/>
      <c r="H595" s="40"/>
      <c r="I595" s="136"/>
      <c r="J595" s="40"/>
      <c r="K595" s="40"/>
      <c r="L595" s="44"/>
      <c r="M595" s="234"/>
      <c r="N595" s="235"/>
      <c r="O595" s="84"/>
      <c r="P595" s="84"/>
      <c r="Q595" s="84"/>
      <c r="R595" s="84"/>
      <c r="S595" s="84"/>
      <c r="T595" s="85"/>
      <c r="U595" s="38"/>
      <c r="V595" s="38"/>
      <c r="W595" s="38"/>
      <c r="X595" s="38"/>
      <c r="Y595" s="38"/>
      <c r="Z595" s="38"/>
      <c r="AA595" s="38"/>
      <c r="AB595" s="38"/>
      <c r="AC595" s="38"/>
      <c r="AD595" s="38"/>
      <c r="AE595" s="38"/>
      <c r="AT595" s="17" t="s">
        <v>165</v>
      </c>
      <c r="AU595" s="17" t="s">
        <v>85</v>
      </c>
    </row>
    <row r="596" spans="1:51" s="13" customFormat="1" ht="12">
      <c r="A596" s="13"/>
      <c r="B596" s="236"/>
      <c r="C596" s="237"/>
      <c r="D596" s="232" t="s">
        <v>166</v>
      </c>
      <c r="E596" s="238" t="s">
        <v>19</v>
      </c>
      <c r="F596" s="239" t="s">
        <v>2317</v>
      </c>
      <c r="G596" s="237"/>
      <c r="H596" s="240">
        <v>62.5</v>
      </c>
      <c r="I596" s="241"/>
      <c r="J596" s="237"/>
      <c r="K596" s="237"/>
      <c r="L596" s="242"/>
      <c r="M596" s="243"/>
      <c r="N596" s="244"/>
      <c r="O596" s="244"/>
      <c r="P596" s="244"/>
      <c r="Q596" s="244"/>
      <c r="R596" s="244"/>
      <c r="S596" s="244"/>
      <c r="T596" s="245"/>
      <c r="U596" s="13"/>
      <c r="V596" s="13"/>
      <c r="W596" s="13"/>
      <c r="X596" s="13"/>
      <c r="Y596" s="13"/>
      <c r="Z596" s="13"/>
      <c r="AA596" s="13"/>
      <c r="AB596" s="13"/>
      <c r="AC596" s="13"/>
      <c r="AD596" s="13"/>
      <c r="AE596" s="13"/>
      <c r="AT596" s="246" t="s">
        <v>166</v>
      </c>
      <c r="AU596" s="246" t="s">
        <v>85</v>
      </c>
      <c r="AV596" s="13" t="s">
        <v>85</v>
      </c>
      <c r="AW596" s="13" t="s">
        <v>34</v>
      </c>
      <c r="AX596" s="13" t="s">
        <v>82</v>
      </c>
      <c r="AY596" s="246" t="s">
        <v>158</v>
      </c>
    </row>
    <row r="597" spans="1:65" s="2" customFormat="1" ht="16.5" customHeight="1">
      <c r="A597" s="38"/>
      <c r="B597" s="39"/>
      <c r="C597" s="259" t="s">
        <v>998</v>
      </c>
      <c r="D597" s="259" t="s">
        <v>199</v>
      </c>
      <c r="E597" s="260" t="s">
        <v>1083</v>
      </c>
      <c r="F597" s="261" t="s">
        <v>1084</v>
      </c>
      <c r="G597" s="262" t="s">
        <v>1059</v>
      </c>
      <c r="H597" s="263">
        <v>8.438</v>
      </c>
      <c r="I597" s="264"/>
      <c r="J597" s="265">
        <f>ROUND(I597*H597,2)</f>
        <v>0</v>
      </c>
      <c r="K597" s="261" t="s">
        <v>213</v>
      </c>
      <c r="L597" s="266"/>
      <c r="M597" s="267" t="s">
        <v>19</v>
      </c>
      <c r="N597" s="268" t="s">
        <v>45</v>
      </c>
      <c r="O597" s="84"/>
      <c r="P597" s="228">
        <f>O597*H597</f>
        <v>0</v>
      </c>
      <c r="Q597" s="228">
        <v>1</v>
      </c>
      <c r="R597" s="228">
        <f>Q597*H597</f>
        <v>8.438</v>
      </c>
      <c r="S597" s="228">
        <v>0</v>
      </c>
      <c r="T597" s="229">
        <f>S597*H597</f>
        <v>0</v>
      </c>
      <c r="U597" s="38"/>
      <c r="V597" s="38"/>
      <c r="W597" s="38"/>
      <c r="X597" s="38"/>
      <c r="Y597" s="38"/>
      <c r="Z597" s="38"/>
      <c r="AA597" s="38"/>
      <c r="AB597" s="38"/>
      <c r="AC597" s="38"/>
      <c r="AD597" s="38"/>
      <c r="AE597" s="38"/>
      <c r="AR597" s="230" t="s">
        <v>241</v>
      </c>
      <c r="AT597" s="230" t="s">
        <v>199</v>
      </c>
      <c r="AU597" s="230" t="s">
        <v>85</v>
      </c>
      <c r="AY597" s="17" t="s">
        <v>158</v>
      </c>
      <c r="BE597" s="231">
        <f>IF(N597="základní",J597,0)</f>
        <v>0</v>
      </c>
      <c r="BF597" s="231">
        <f>IF(N597="snížená",J597,0)</f>
        <v>0</v>
      </c>
      <c r="BG597" s="231">
        <f>IF(N597="zákl. přenesená",J597,0)</f>
        <v>0</v>
      </c>
      <c r="BH597" s="231">
        <f>IF(N597="sníž. přenesená",J597,0)</f>
        <v>0</v>
      </c>
      <c r="BI597" s="231">
        <f>IF(N597="nulová",J597,0)</f>
        <v>0</v>
      </c>
      <c r="BJ597" s="17" t="s">
        <v>82</v>
      </c>
      <c r="BK597" s="231">
        <f>ROUND(I597*H597,2)</f>
        <v>0</v>
      </c>
      <c r="BL597" s="17" t="s">
        <v>236</v>
      </c>
      <c r="BM597" s="230" t="s">
        <v>1085</v>
      </c>
    </row>
    <row r="598" spans="1:47" s="2" customFormat="1" ht="12">
      <c r="A598" s="38"/>
      <c r="B598" s="39"/>
      <c r="C598" s="40"/>
      <c r="D598" s="232" t="s">
        <v>165</v>
      </c>
      <c r="E598" s="40"/>
      <c r="F598" s="233" t="s">
        <v>1084</v>
      </c>
      <c r="G598" s="40"/>
      <c r="H598" s="40"/>
      <c r="I598" s="136"/>
      <c r="J598" s="40"/>
      <c r="K598" s="40"/>
      <c r="L598" s="44"/>
      <c r="M598" s="234"/>
      <c r="N598" s="235"/>
      <c r="O598" s="84"/>
      <c r="P598" s="84"/>
      <c r="Q598" s="84"/>
      <c r="R598" s="84"/>
      <c r="S598" s="84"/>
      <c r="T598" s="85"/>
      <c r="U598" s="38"/>
      <c r="V598" s="38"/>
      <c r="W598" s="38"/>
      <c r="X598" s="38"/>
      <c r="Y598" s="38"/>
      <c r="Z598" s="38"/>
      <c r="AA598" s="38"/>
      <c r="AB598" s="38"/>
      <c r="AC598" s="38"/>
      <c r="AD598" s="38"/>
      <c r="AE598" s="38"/>
      <c r="AT598" s="17" t="s">
        <v>165</v>
      </c>
      <c r="AU598" s="17" t="s">
        <v>85</v>
      </c>
    </row>
    <row r="599" spans="1:51" s="13" customFormat="1" ht="12">
      <c r="A599" s="13"/>
      <c r="B599" s="236"/>
      <c r="C599" s="237"/>
      <c r="D599" s="232" t="s">
        <v>166</v>
      </c>
      <c r="E599" s="238" t="s">
        <v>19</v>
      </c>
      <c r="F599" s="239" t="s">
        <v>2318</v>
      </c>
      <c r="G599" s="237"/>
      <c r="H599" s="240">
        <v>8.438</v>
      </c>
      <c r="I599" s="241"/>
      <c r="J599" s="237"/>
      <c r="K599" s="237"/>
      <c r="L599" s="242"/>
      <c r="M599" s="243"/>
      <c r="N599" s="244"/>
      <c r="O599" s="244"/>
      <c r="P599" s="244"/>
      <c r="Q599" s="244"/>
      <c r="R599" s="244"/>
      <c r="S599" s="244"/>
      <c r="T599" s="245"/>
      <c r="U599" s="13"/>
      <c r="V599" s="13"/>
      <c r="W599" s="13"/>
      <c r="X599" s="13"/>
      <c r="Y599" s="13"/>
      <c r="Z599" s="13"/>
      <c r="AA599" s="13"/>
      <c r="AB599" s="13"/>
      <c r="AC599" s="13"/>
      <c r="AD599" s="13"/>
      <c r="AE599" s="13"/>
      <c r="AT599" s="246" t="s">
        <v>166</v>
      </c>
      <c r="AU599" s="246" t="s">
        <v>85</v>
      </c>
      <c r="AV599" s="13" t="s">
        <v>85</v>
      </c>
      <c r="AW599" s="13" t="s">
        <v>34</v>
      </c>
      <c r="AX599" s="13" t="s">
        <v>82</v>
      </c>
      <c r="AY599" s="246" t="s">
        <v>158</v>
      </c>
    </row>
    <row r="600" spans="1:65" s="2" customFormat="1" ht="16.5" customHeight="1">
      <c r="A600" s="38"/>
      <c r="B600" s="39"/>
      <c r="C600" s="219" t="s">
        <v>1003</v>
      </c>
      <c r="D600" s="219" t="s">
        <v>159</v>
      </c>
      <c r="E600" s="220" t="s">
        <v>1088</v>
      </c>
      <c r="F600" s="221" t="s">
        <v>1089</v>
      </c>
      <c r="G600" s="222" t="s">
        <v>194</v>
      </c>
      <c r="H600" s="223">
        <v>102.5</v>
      </c>
      <c r="I600" s="224"/>
      <c r="J600" s="225">
        <f>ROUND(I600*H600,2)</f>
        <v>0</v>
      </c>
      <c r="K600" s="221" t="s">
        <v>19</v>
      </c>
      <c r="L600" s="44"/>
      <c r="M600" s="226" t="s">
        <v>19</v>
      </c>
      <c r="N600" s="227" t="s">
        <v>45</v>
      </c>
      <c r="O600" s="84"/>
      <c r="P600" s="228">
        <f>O600*H600</f>
        <v>0</v>
      </c>
      <c r="Q600" s="228">
        <v>0</v>
      </c>
      <c r="R600" s="228">
        <f>Q600*H600</f>
        <v>0</v>
      </c>
      <c r="S600" s="228">
        <v>0</v>
      </c>
      <c r="T600" s="229">
        <f>S600*H600</f>
        <v>0</v>
      </c>
      <c r="U600" s="38"/>
      <c r="V600" s="38"/>
      <c r="W600" s="38"/>
      <c r="X600" s="38"/>
      <c r="Y600" s="38"/>
      <c r="Z600" s="38"/>
      <c r="AA600" s="38"/>
      <c r="AB600" s="38"/>
      <c r="AC600" s="38"/>
      <c r="AD600" s="38"/>
      <c r="AE600" s="38"/>
      <c r="AR600" s="230" t="s">
        <v>163</v>
      </c>
      <c r="AT600" s="230" t="s">
        <v>159</v>
      </c>
      <c r="AU600" s="230" t="s">
        <v>85</v>
      </c>
      <c r="AY600" s="17" t="s">
        <v>158</v>
      </c>
      <c r="BE600" s="231">
        <f>IF(N600="základní",J600,0)</f>
        <v>0</v>
      </c>
      <c r="BF600" s="231">
        <f>IF(N600="snížená",J600,0)</f>
        <v>0</v>
      </c>
      <c r="BG600" s="231">
        <f>IF(N600="zákl. přenesená",J600,0)</f>
        <v>0</v>
      </c>
      <c r="BH600" s="231">
        <f>IF(N600="sníž. přenesená",J600,0)</f>
        <v>0</v>
      </c>
      <c r="BI600" s="231">
        <f>IF(N600="nulová",J600,0)</f>
        <v>0</v>
      </c>
      <c r="BJ600" s="17" t="s">
        <v>82</v>
      </c>
      <c r="BK600" s="231">
        <f>ROUND(I600*H600,2)</f>
        <v>0</v>
      </c>
      <c r="BL600" s="17" t="s">
        <v>163</v>
      </c>
      <c r="BM600" s="230" t="s">
        <v>1090</v>
      </c>
    </row>
    <row r="601" spans="1:47" s="2" customFormat="1" ht="12">
      <c r="A601" s="38"/>
      <c r="B601" s="39"/>
      <c r="C601" s="40"/>
      <c r="D601" s="232" t="s">
        <v>165</v>
      </c>
      <c r="E601" s="40"/>
      <c r="F601" s="233" t="s">
        <v>1089</v>
      </c>
      <c r="G601" s="40"/>
      <c r="H601" s="40"/>
      <c r="I601" s="136"/>
      <c r="J601" s="40"/>
      <c r="K601" s="40"/>
      <c r="L601" s="44"/>
      <c r="M601" s="234"/>
      <c r="N601" s="235"/>
      <c r="O601" s="84"/>
      <c r="P601" s="84"/>
      <c r="Q601" s="84"/>
      <c r="R601" s="84"/>
      <c r="S601" s="84"/>
      <c r="T601" s="85"/>
      <c r="U601" s="38"/>
      <c r="V601" s="38"/>
      <c r="W601" s="38"/>
      <c r="X601" s="38"/>
      <c r="Y601" s="38"/>
      <c r="Z601" s="38"/>
      <c r="AA601" s="38"/>
      <c r="AB601" s="38"/>
      <c r="AC601" s="38"/>
      <c r="AD601" s="38"/>
      <c r="AE601" s="38"/>
      <c r="AT601" s="17" t="s">
        <v>165</v>
      </c>
      <c r="AU601" s="17" t="s">
        <v>85</v>
      </c>
    </row>
    <row r="602" spans="1:51" s="13" customFormat="1" ht="12">
      <c r="A602" s="13"/>
      <c r="B602" s="236"/>
      <c r="C602" s="237"/>
      <c r="D602" s="232" t="s">
        <v>166</v>
      </c>
      <c r="E602" s="238" t="s">
        <v>19</v>
      </c>
      <c r="F602" s="239" t="s">
        <v>2319</v>
      </c>
      <c r="G602" s="237"/>
      <c r="H602" s="240">
        <v>40</v>
      </c>
      <c r="I602" s="241"/>
      <c r="J602" s="237"/>
      <c r="K602" s="237"/>
      <c r="L602" s="242"/>
      <c r="M602" s="243"/>
      <c r="N602" s="244"/>
      <c r="O602" s="244"/>
      <c r="P602" s="244"/>
      <c r="Q602" s="244"/>
      <c r="R602" s="244"/>
      <c r="S602" s="244"/>
      <c r="T602" s="245"/>
      <c r="U602" s="13"/>
      <c r="V602" s="13"/>
      <c r="W602" s="13"/>
      <c r="X602" s="13"/>
      <c r="Y602" s="13"/>
      <c r="Z602" s="13"/>
      <c r="AA602" s="13"/>
      <c r="AB602" s="13"/>
      <c r="AC602" s="13"/>
      <c r="AD602" s="13"/>
      <c r="AE602" s="13"/>
      <c r="AT602" s="246" t="s">
        <v>166</v>
      </c>
      <c r="AU602" s="246" t="s">
        <v>85</v>
      </c>
      <c r="AV602" s="13" t="s">
        <v>85</v>
      </c>
      <c r="AW602" s="13" t="s">
        <v>34</v>
      </c>
      <c r="AX602" s="13" t="s">
        <v>74</v>
      </c>
      <c r="AY602" s="246" t="s">
        <v>158</v>
      </c>
    </row>
    <row r="603" spans="1:51" s="13" customFormat="1" ht="12">
      <c r="A603" s="13"/>
      <c r="B603" s="236"/>
      <c r="C603" s="237"/>
      <c r="D603" s="232" t="s">
        <v>166</v>
      </c>
      <c r="E603" s="238" t="s">
        <v>19</v>
      </c>
      <c r="F603" s="239" t="s">
        <v>2320</v>
      </c>
      <c r="G603" s="237"/>
      <c r="H603" s="240">
        <v>62.5</v>
      </c>
      <c r="I603" s="241"/>
      <c r="J603" s="237"/>
      <c r="K603" s="237"/>
      <c r="L603" s="242"/>
      <c r="M603" s="243"/>
      <c r="N603" s="244"/>
      <c r="O603" s="244"/>
      <c r="P603" s="244"/>
      <c r="Q603" s="244"/>
      <c r="R603" s="244"/>
      <c r="S603" s="244"/>
      <c r="T603" s="245"/>
      <c r="U603" s="13"/>
      <c r="V603" s="13"/>
      <c r="W603" s="13"/>
      <c r="X603" s="13"/>
      <c r="Y603" s="13"/>
      <c r="Z603" s="13"/>
      <c r="AA603" s="13"/>
      <c r="AB603" s="13"/>
      <c r="AC603" s="13"/>
      <c r="AD603" s="13"/>
      <c r="AE603" s="13"/>
      <c r="AT603" s="246" t="s">
        <v>166</v>
      </c>
      <c r="AU603" s="246" t="s">
        <v>85</v>
      </c>
      <c r="AV603" s="13" t="s">
        <v>85</v>
      </c>
      <c r="AW603" s="13" t="s">
        <v>34</v>
      </c>
      <c r="AX603" s="13" t="s">
        <v>74</v>
      </c>
      <c r="AY603" s="246" t="s">
        <v>158</v>
      </c>
    </row>
    <row r="604" spans="1:51" s="14" customFormat="1" ht="12">
      <c r="A604" s="14"/>
      <c r="B604" s="247"/>
      <c r="C604" s="248"/>
      <c r="D604" s="232" t="s">
        <v>166</v>
      </c>
      <c r="E604" s="249" t="s">
        <v>19</v>
      </c>
      <c r="F604" s="250" t="s">
        <v>175</v>
      </c>
      <c r="G604" s="248"/>
      <c r="H604" s="251">
        <v>102.5</v>
      </c>
      <c r="I604" s="252"/>
      <c r="J604" s="248"/>
      <c r="K604" s="248"/>
      <c r="L604" s="253"/>
      <c r="M604" s="254"/>
      <c r="N604" s="255"/>
      <c r="O604" s="255"/>
      <c r="P604" s="255"/>
      <c r="Q604" s="255"/>
      <c r="R604" s="255"/>
      <c r="S604" s="255"/>
      <c r="T604" s="256"/>
      <c r="U604" s="14"/>
      <c r="V604" s="14"/>
      <c r="W604" s="14"/>
      <c r="X604" s="14"/>
      <c r="Y604" s="14"/>
      <c r="Z604" s="14"/>
      <c r="AA604" s="14"/>
      <c r="AB604" s="14"/>
      <c r="AC604" s="14"/>
      <c r="AD604" s="14"/>
      <c r="AE604" s="14"/>
      <c r="AT604" s="257" t="s">
        <v>166</v>
      </c>
      <c r="AU604" s="257" t="s">
        <v>85</v>
      </c>
      <c r="AV604" s="14" t="s">
        <v>163</v>
      </c>
      <c r="AW604" s="14" t="s">
        <v>34</v>
      </c>
      <c r="AX604" s="14" t="s">
        <v>82</v>
      </c>
      <c r="AY604" s="257" t="s">
        <v>158</v>
      </c>
    </row>
    <row r="605" spans="1:65" s="2" customFormat="1" ht="16.5" customHeight="1">
      <c r="A605" s="38"/>
      <c r="B605" s="39"/>
      <c r="C605" s="259" t="s">
        <v>1009</v>
      </c>
      <c r="D605" s="259" t="s">
        <v>199</v>
      </c>
      <c r="E605" s="260" t="s">
        <v>1092</v>
      </c>
      <c r="F605" s="261" t="s">
        <v>1093</v>
      </c>
      <c r="G605" s="262" t="s">
        <v>1059</v>
      </c>
      <c r="H605" s="263">
        <v>41.513</v>
      </c>
      <c r="I605" s="264"/>
      <c r="J605" s="265">
        <f>ROUND(I605*H605,2)</f>
        <v>0</v>
      </c>
      <c r="K605" s="261" t="s">
        <v>213</v>
      </c>
      <c r="L605" s="266"/>
      <c r="M605" s="267" t="s">
        <v>19</v>
      </c>
      <c r="N605" s="268" t="s">
        <v>45</v>
      </c>
      <c r="O605" s="84"/>
      <c r="P605" s="228">
        <f>O605*H605</f>
        <v>0</v>
      </c>
      <c r="Q605" s="228">
        <v>1</v>
      </c>
      <c r="R605" s="228">
        <f>Q605*H605</f>
        <v>41.513</v>
      </c>
      <c r="S605" s="228">
        <v>0</v>
      </c>
      <c r="T605" s="229">
        <f>S605*H605</f>
        <v>0</v>
      </c>
      <c r="U605" s="38"/>
      <c r="V605" s="38"/>
      <c r="W605" s="38"/>
      <c r="X605" s="38"/>
      <c r="Y605" s="38"/>
      <c r="Z605" s="38"/>
      <c r="AA605" s="38"/>
      <c r="AB605" s="38"/>
      <c r="AC605" s="38"/>
      <c r="AD605" s="38"/>
      <c r="AE605" s="38"/>
      <c r="AR605" s="230" t="s">
        <v>241</v>
      </c>
      <c r="AT605" s="230" t="s">
        <v>199</v>
      </c>
      <c r="AU605" s="230" t="s">
        <v>85</v>
      </c>
      <c r="AY605" s="17" t="s">
        <v>158</v>
      </c>
      <c r="BE605" s="231">
        <f>IF(N605="základní",J605,0)</f>
        <v>0</v>
      </c>
      <c r="BF605" s="231">
        <f>IF(N605="snížená",J605,0)</f>
        <v>0</v>
      </c>
      <c r="BG605" s="231">
        <f>IF(N605="zákl. přenesená",J605,0)</f>
        <v>0</v>
      </c>
      <c r="BH605" s="231">
        <f>IF(N605="sníž. přenesená",J605,0)</f>
        <v>0</v>
      </c>
      <c r="BI605" s="231">
        <f>IF(N605="nulová",J605,0)</f>
        <v>0</v>
      </c>
      <c r="BJ605" s="17" t="s">
        <v>82</v>
      </c>
      <c r="BK605" s="231">
        <f>ROUND(I605*H605,2)</f>
        <v>0</v>
      </c>
      <c r="BL605" s="17" t="s">
        <v>236</v>
      </c>
      <c r="BM605" s="230" t="s">
        <v>1094</v>
      </c>
    </row>
    <row r="606" spans="1:47" s="2" customFormat="1" ht="12">
      <c r="A606" s="38"/>
      <c r="B606" s="39"/>
      <c r="C606" s="40"/>
      <c r="D606" s="232" t="s">
        <v>165</v>
      </c>
      <c r="E606" s="40"/>
      <c r="F606" s="233" t="s">
        <v>1093</v>
      </c>
      <c r="G606" s="40"/>
      <c r="H606" s="40"/>
      <c r="I606" s="136"/>
      <c r="J606" s="40"/>
      <c r="K606" s="40"/>
      <c r="L606" s="44"/>
      <c r="M606" s="234"/>
      <c r="N606" s="235"/>
      <c r="O606" s="84"/>
      <c r="P606" s="84"/>
      <c r="Q606" s="84"/>
      <c r="R606" s="84"/>
      <c r="S606" s="84"/>
      <c r="T606" s="85"/>
      <c r="U606" s="38"/>
      <c r="V606" s="38"/>
      <c r="W606" s="38"/>
      <c r="X606" s="38"/>
      <c r="Y606" s="38"/>
      <c r="Z606" s="38"/>
      <c r="AA606" s="38"/>
      <c r="AB606" s="38"/>
      <c r="AC606" s="38"/>
      <c r="AD606" s="38"/>
      <c r="AE606" s="38"/>
      <c r="AT606" s="17" t="s">
        <v>165</v>
      </c>
      <c r="AU606" s="17" t="s">
        <v>85</v>
      </c>
    </row>
    <row r="607" spans="1:51" s="13" customFormat="1" ht="12">
      <c r="A607" s="13"/>
      <c r="B607" s="236"/>
      <c r="C607" s="237"/>
      <c r="D607" s="232" t="s">
        <v>166</v>
      </c>
      <c r="E607" s="238" t="s">
        <v>19</v>
      </c>
      <c r="F607" s="239" t="s">
        <v>2321</v>
      </c>
      <c r="G607" s="237"/>
      <c r="H607" s="240">
        <v>16.2</v>
      </c>
      <c r="I607" s="241"/>
      <c r="J607" s="237"/>
      <c r="K607" s="237"/>
      <c r="L607" s="242"/>
      <c r="M607" s="243"/>
      <c r="N607" s="244"/>
      <c r="O607" s="244"/>
      <c r="P607" s="244"/>
      <c r="Q607" s="244"/>
      <c r="R607" s="244"/>
      <c r="S607" s="244"/>
      <c r="T607" s="245"/>
      <c r="U607" s="13"/>
      <c r="V607" s="13"/>
      <c r="W607" s="13"/>
      <c r="X607" s="13"/>
      <c r="Y607" s="13"/>
      <c r="Z607" s="13"/>
      <c r="AA607" s="13"/>
      <c r="AB607" s="13"/>
      <c r="AC607" s="13"/>
      <c r="AD607" s="13"/>
      <c r="AE607" s="13"/>
      <c r="AT607" s="246" t="s">
        <v>166</v>
      </c>
      <c r="AU607" s="246" t="s">
        <v>85</v>
      </c>
      <c r="AV607" s="13" t="s">
        <v>85</v>
      </c>
      <c r="AW607" s="13" t="s">
        <v>34</v>
      </c>
      <c r="AX607" s="13" t="s">
        <v>74</v>
      </c>
      <c r="AY607" s="246" t="s">
        <v>158</v>
      </c>
    </row>
    <row r="608" spans="1:51" s="13" customFormat="1" ht="12">
      <c r="A608" s="13"/>
      <c r="B608" s="236"/>
      <c r="C608" s="237"/>
      <c r="D608" s="232" t="s">
        <v>166</v>
      </c>
      <c r="E608" s="238" t="s">
        <v>19</v>
      </c>
      <c r="F608" s="239" t="s">
        <v>2322</v>
      </c>
      <c r="G608" s="237"/>
      <c r="H608" s="240">
        <v>25.313</v>
      </c>
      <c r="I608" s="241"/>
      <c r="J608" s="237"/>
      <c r="K608" s="237"/>
      <c r="L608" s="242"/>
      <c r="M608" s="243"/>
      <c r="N608" s="244"/>
      <c r="O608" s="244"/>
      <c r="P608" s="244"/>
      <c r="Q608" s="244"/>
      <c r="R608" s="244"/>
      <c r="S608" s="244"/>
      <c r="T608" s="245"/>
      <c r="U608" s="13"/>
      <c r="V608" s="13"/>
      <c r="W608" s="13"/>
      <c r="X608" s="13"/>
      <c r="Y608" s="13"/>
      <c r="Z608" s="13"/>
      <c r="AA608" s="13"/>
      <c r="AB608" s="13"/>
      <c r="AC608" s="13"/>
      <c r="AD608" s="13"/>
      <c r="AE608" s="13"/>
      <c r="AT608" s="246" t="s">
        <v>166</v>
      </c>
      <c r="AU608" s="246" t="s">
        <v>85</v>
      </c>
      <c r="AV608" s="13" t="s">
        <v>85</v>
      </c>
      <c r="AW608" s="13" t="s">
        <v>34</v>
      </c>
      <c r="AX608" s="13" t="s">
        <v>74</v>
      </c>
      <c r="AY608" s="246" t="s">
        <v>158</v>
      </c>
    </row>
    <row r="609" spans="1:51" s="14" customFormat="1" ht="12">
      <c r="A609" s="14"/>
      <c r="B609" s="247"/>
      <c r="C609" s="248"/>
      <c r="D609" s="232" t="s">
        <v>166</v>
      </c>
      <c r="E609" s="249" t="s">
        <v>19</v>
      </c>
      <c r="F609" s="250" t="s">
        <v>175</v>
      </c>
      <c r="G609" s="248"/>
      <c r="H609" s="251">
        <v>41.513</v>
      </c>
      <c r="I609" s="252"/>
      <c r="J609" s="248"/>
      <c r="K609" s="248"/>
      <c r="L609" s="253"/>
      <c r="M609" s="254"/>
      <c r="N609" s="255"/>
      <c r="O609" s="255"/>
      <c r="P609" s="255"/>
      <c r="Q609" s="255"/>
      <c r="R609" s="255"/>
      <c r="S609" s="255"/>
      <c r="T609" s="256"/>
      <c r="U609" s="14"/>
      <c r="V609" s="14"/>
      <c r="W609" s="14"/>
      <c r="X609" s="14"/>
      <c r="Y609" s="14"/>
      <c r="Z609" s="14"/>
      <c r="AA609" s="14"/>
      <c r="AB609" s="14"/>
      <c r="AC609" s="14"/>
      <c r="AD609" s="14"/>
      <c r="AE609" s="14"/>
      <c r="AT609" s="257" t="s">
        <v>166</v>
      </c>
      <c r="AU609" s="257" t="s">
        <v>85</v>
      </c>
      <c r="AV609" s="14" t="s">
        <v>163</v>
      </c>
      <c r="AW609" s="14" t="s">
        <v>34</v>
      </c>
      <c r="AX609" s="14" t="s">
        <v>82</v>
      </c>
      <c r="AY609" s="257" t="s">
        <v>158</v>
      </c>
    </row>
    <row r="610" spans="1:65" s="2" customFormat="1" ht="16.5" customHeight="1">
      <c r="A610" s="38"/>
      <c r="B610" s="39"/>
      <c r="C610" s="219" t="s">
        <v>1014</v>
      </c>
      <c r="D610" s="219" t="s">
        <v>159</v>
      </c>
      <c r="E610" s="220" t="s">
        <v>2323</v>
      </c>
      <c r="F610" s="221" t="s">
        <v>2324</v>
      </c>
      <c r="G610" s="222" t="s">
        <v>194</v>
      </c>
      <c r="H610" s="223">
        <v>55.75</v>
      </c>
      <c r="I610" s="224"/>
      <c r="J610" s="225">
        <f>ROUND(I610*H610,2)</f>
        <v>0</v>
      </c>
      <c r="K610" s="221" t="s">
        <v>19</v>
      </c>
      <c r="L610" s="44"/>
      <c r="M610" s="226" t="s">
        <v>19</v>
      </c>
      <c r="N610" s="227" t="s">
        <v>45</v>
      </c>
      <c r="O610" s="84"/>
      <c r="P610" s="228">
        <f>O610*H610</f>
        <v>0</v>
      </c>
      <c r="Q610" s="228">
        <v>0</v>
      </c>
      <c r="R610" s="228">
        <f>Q610*H610</f>
        <v>0</v>
      </c>
      <c r="S610" s="228">
        <v>0</v>
      </c>
      <c r="T610" s="229">
        <f>S610*H610</f>
        <v>0</v>
      </c>
      <c r="U610" s="38"/>
      <c r="V610" s="38"/>
      <c r="W610" s="38"/>
      <c r="X610" s="38"/>
      <c r="Y610" s="38"/>
      <c r="Z610" s="38"/>
      <c r="AA610" s="38"/>
      <c r="AB610" s="38"/>
      <c r="AC610" s="38"/>
      <c r="AD610" s="38"/>
      <c r="AE610" s="38"/>
      <c r="AR610" s="230" t="s">
        <v>163</v>
      </c>
      <c r="AT610" s="230" t="s">
        <v>159</v>
      </c>
      <c r="AU610" s="230" t="s">
        <v>85</v>
      </c>
      <c r="AY610" s="17" t="s">
        <v>158</v>
      </c>
      <c r="BE610" s="231">
        <f>IF(N610="základní",J610,0)</f>
        <v>0</v>
      </c>
      <c r="BF610" s="231">
        <f>IF(N610="snížená",J610,0)</f>
        <v>0</v>
      </c>
      <c r="BG610" s="231">
        <f>IF(N610="zákl. přenesená",J610,0)</f>
        <v>0</v>
      </c>
      <c r="BH610" s="231">
        <f>IF(N610="sníž. přenesená",J610,0)</f>
        <v>0</v>
      </c>
      <c r="BI610" s="231">
        <f>IF(N610="nulová",J610,0)</f>
        <v>0</v>
      </c>
      <c r="BJ610" s="17" t="s">
        <v>82</v>
      </c>
      <c r="BK610" s="231">
        <f>ROUND(I610*H610,2)</f>
        <v>0</v>
      </c>
      <c r="BL610" s="17" t="s">
        <v>163</v>
      </c>
      <c r="BM610" s="230" t="s">
        <v>2325</v>
      </c>
    </row>
    <row r="611" spans="1:47" s="2" customFormat="1" ht="12">
      <c r="A611" s="38"/>
      <c r="B611" s="39"/>
      <c r="C611" s="40"/>
      <c r="D611" s="232" t="s">
        <v>165</v>
      </c>
      <c r="E611" s="40"/>
      <c r="F611" s="233" t="s">
        <v>2324</v>
      </c>
      <c r="G611" s="40"/>
      <c r="H611" s="40"/>
      <c r="I611" s="136"/>
      <c r="J611" s="40"/>
      <c r="K611" s="40"/>
      <c r="L611" s="44"/>
      <c r="M611" s="234"/>
      <c r="N611" s="235"/>
      <c r="O611" s="84"/>
      <c r="P611" s="84"/>
      <c r="Q611" s="84"/>
      <c r="R611" s="84"/>
      <c r="S611" s="84"/>
      <c r="T611" s="85"/>
      <c r="U611" s="38"/>
      <c r="V611" s="38"/>
      <c r="W611" s="38"/>
      <c r="X611" s="38"/>
      <c r="Y611" s="38"/>
      <c r="Z611" s="38"/>
      <c r="AA611" s="38"/>
      <c r="AB611" s="38"/>
      <c r="AC611" s="38"/>
      <c r="AD611" s="38"/>
      <c r="AE611" s="38"/>
      <c r="AT611" s="17" t="s">
        <v>165</v>
      </c>
      <c r="AU611" s="17" t="s">
        <v>85</v>
      </c>
    </row>
    <row r="612" spans="1:51" s="13" customFormat="1" ht="12">
      <c r="A612" s="13"/>
      <c r="B612" s="236"/>
      <c r="C612" s="237"/>
      <c r="D612" s="232" t="s">
        <v>166</v>
      </c>
      <c r="E612" s="238" t="s">
        <v>19</v>
      </c>
      <c r="F612" s="239" t="s">
        <v>2326</v>
      </c>
      <c r="G612" s="237"/>
      <c r="H612" s="240">
        <v>41.25</v>
      </c>
      <c r="I612" s="241"/>
      <c r="J612" s="237"/>
      <c r="K612" s="237"/>
      <c r="L612" s="242"/>
      <c r="M612" s="243"/>
      <c r="N612" s="244"/>
      <c r="O612" s="244"/>
      <c r="P612" s="244"/>
      <c r="Q612" s="244"/>
      <c r="R612" s="244"/>
      <c r="S612" s="244"/>
      <c r="T612" s="245"/>
      <c r="U612" s="13"/>
      <c r="V612" s="13"/>
      <c r="W612" s="13"/>
      <c r="X612" s="13"/>
      <c r="Y612" s="13"/>
      <c r="Z612" s="13"/>
      <c r="AA612" s="13"/>
      <c r="AB612" s="13"/>
      <c r="AC612" s="13"/>
      <c r="AD612" s="13"/>
      <c r="AE612" s="13"/>
      <c r="AT612" s="246" t="s">
        <v>166</v>
      </c>
      <c r="AU612" s="246" t="s">
        <v>85</v>
      </c>
      <c r="AV612" s="13" t="s">
        <v>85</v>
      </c>
      <c r="AW612" s="13" t="s">
        <v>34</v>
      </c>
      <c r="AX612" s="13" t="s">
        <v>74</v>
      </c>
      <c r="AY612" s="246" t="s">
        <v>158</v>
      </c>
    </row>
    <row r="613" spans="1:51" s="13" customFormat="1" ht="12">
      <c r="A613" s="13"/>
      <c r="B613" s="236"/>
      <c r="C613" s="237"/>
      <c r="D613" s="232" t="s">
        <v>166</v>
      </c>
      <c r="E613" s="238" t="s">
        <v>19</v>
      </c>
      <c r="F613" s="239" t="s">
        <v>2327</v>
      </c>
      <c r="G613" s="237"/>
      <c r="H613" s="240">
        <v>7</v>
      </c>
      <c r="I613" s="241"/>
      <c r="J613" s="237"/>
      <c r="K613" s="237"/>
      <c r="L613" s="242"/>
      <c r="M613" s="243"/>
      <c r="N613" s="244"/>
      <c r="O613" s="244"/>
      <c r="P613" s="244"/>
      <c r="Q613" s="244"/>
      <c r="R613" s="244"/>
      <c r="S613" s="244"/>
      <c r="T613" s="245"/>
      <c r="U613" s="13"/>
      <c r="V613" s="13"/>
      <c r="W613" s="13"/>
      <c r="X613" s="13"/>
      <c r="Y613" s="13"/>
      <c r="Z613" s="13"/>
      <c r="AA613" s="13"/>
      <c r="AB613" s="13"/>
      <c r="AC613" s="13"/>
      <c r="AD613" s="13"/>
      <c r="AE613" s="13"/>
      <c r="AT613" s="246" t="s">
        <v>166</v>
      </c>
      <c r="AU613" s="246" t="s">
        <v>85</v>
      </c>
      <c r="AV613" s="13" t="s">
        <v>85</v>
      </c>
      <c r="AW613" s="13" t="s">
        <v>34</v>
      </c>
      <c r="AX613" s="13" t="s">
        <v>74</v>
      </c>
      <c r="AY613" s="246" t="s">
        <v>158</v>
      </c>
    </row>
    <row r="614" spans="1:51" s="13" customFormat="1" ht="12">
      <c r="A614" s="13"/>
      <c r="B614" s="236"/>
      <c r="C614" s="237"/>
      <c r="D614" s="232" t="s">
        <v>166</v>
      </c>
      <c r="E614" s="238" t="s">
        <v>19</v>
      </c>
      <c r="F614" s="239" t="s">
        <v>2328</v>
      </c>
      <c r="G614" s="237"/>
      <c r="H614" s="240">
        <v>7.5</v>
      </c>
      <c r="I614" s="241"/>
      <c r="J614" s="237"/>
      <c r="K614" s="237"/>
      <c r="L614" s="242"/>
      <c r="M614" s="243"/>
      <c r="N614" s="244"/>
      <c r="O614" s="244"/>
      <c r="P614" s="244"/>
      <c r="Q614" s="244"/>
      <c r="R614" s="244"/>
      <c r="S614" s="244"/>
      <c r="T614" s="245"/>
      <c r="U614" s="13"/>
      <c r="V614" s="13"/>
      <c r="W614" s="13"/>
      <c r="X614" s="13"/>
      <c r="Y614" s="13"/>
      <c r="Z614" s="13"/>
      <c r="AA614" s="13"/>
      <c r="AB614" s="13"/>
      <c r="AC614" s="13"/>
      <c r="AD614" s="13"/>
      <c r="AE614" s="13"/>
      <c r="AT614" s="246" t="s">
        <v>166</v>
      </c>
      <c r="AU614" s="246" t="s">
        <v>85</v>
      </c>
      <c r="AV614" s="13" t="s">
        <v>85</v>
      </c>
      <c r="AW614" s="13" t="s">
        <v>34</v>
      </c>
      <c r="AX614" s="13" t="s">
        <v>74</v>
      </c>
      <c r="AY614" s="246" t="s">
        <v>158</v>
      </c>
    </row>
    <row r="615" spans="1:51" s="14" customFormat="1" ht="12">
      <c r="A615" s="14"/>
      <c r="B615" s="247"/>
      <c r="C615" s="248"/>
      <c r="D615" s="232" t="s">
        <v>166</v>
      </c>
      <c r="E615" s="249" t="s">
        <v>19</v>
      </c>
      <c r="F615" s="250" t="s">
        <v>175</v>
      </c>
      <c r="G615" s="248"/>
      <c r="H615" s="251">
        <v>55.75</v>
      </c>
      <c r="I615" s="252"/>
      <c r="J615" s="248"/>
      <c r="K615" s="248"/>
      <c r="L615" s="253"/>
      <c r="M615" s="254"/>
      <c r="N615" s="255"/>
      <c r="O615" s="255"/>
      <c r="P615" s="255"/>
      <c r="Q615" s="255"/>
      <c r="R615" s="255"/>
      <c r="S615" s="255"/>
      <c r="T615" s="256"/>
      <c r="U615" s="14"/>
      <c r="V615" s="14"/>
      <c r="W615" s="14"/>
      <c r="X615" s="14"/>
      <c r="Y615" s="14"/>
      <c r="Z615" s="14"/>
      <c r="AA615" s="14"/>
      <c r="AB615" s="14"/>
      <c r="AC615" s="14"/>
      <c r="AD615" s="14"/>
      <c r="AE615" s="14"/>
      <c r="AT615" s="257" t="s">
        <v>166</v>
      </c>
      <c r="AU615" s="257" t="s">
        <v>85</v>
      </c>
      <c r="AV615" s="14" t="s">
        <v>163</v>
      </c>
      <c r="AW615" s="14" t="s">
        <v>34</v>
      </c>
      <c r="AX615" s="14" t="s">
        <v>82</v>
      </c>
      <c r="AY615" s="257" t="s">
        <v>158</v>
      </c>
    </row>
    <row r="616" spans="1:65" s="2" customFormat="1" ht="16.5" customHeight="1">
      <c r="A616" s="38"/>
      <c r="B616" s="39"/>
      <c r="C616" s="219" t="s">
        <v>1019</v>
      </c>
      <c r="D616" s="219" t="s">
        <v>159</v>
      </c>
      <c r="E616" s="220" t="s">
        <v>2329</v>
      </c>
      <c r="F616" s="221" t="s">
        <v>2330</v>
      </c>
      <c r="G616" s="222" t="s">
        <v>194</v>
      </c>
      <c r="H616" s="223">
        <v>55.75</v>
      </c>
      <c r="I616" s="224"/>
      <c r="J616" s="225">
        <f>ROUND(I616*H616,2)</f>
        <v>0</v>
      </c>
      <c r="K616" s="221" t="s">
        <v>19</v>
      </c>
      <c r="L616" s="44"/>
      <c r="M616" s="226" t="s">
        <v>19</v>
      </c>
      <c r="N616" s="227" t="s">
        <v>45</v>
      </c>
      <c r="O616" s="84"/>
      <c r="P616" s="228">
        <f>O616*H616</f>
        <v>0</v>
      </c>
      <c r="Q616" s="228">
        <v>0</v>
      </c>
      <c r="R616" s="228">
        <f>Q616*H616</f>
        <v>0</v>
      </c>
      <c r="S616" s="228">
        <v>0</v>
      </c>
      <c r="T616" s="229">
        <f>S616*H616</f>
        <v>0</v>
      </c>
      <c r="U616" s="38"/>
      <c r="V616" s="38"/>
      <c r="W616" s="38"/>
      <c r="X616" s="38"/>
      <c r="Y616" s="38"/>
      <c r="Z616" s="38"/>
      <c r="AA616" s="38"/>
      <c r="AB616" s="38"/>
      <c r="AC616" s="38"/>
      <c r="AD616" s="38"/>
      <c r="AE616" s="38"/>
      <c r="AR616" s="230" t="s">
        <v>163</v>
      </c>
      <c r="AT616" s="230" t="s">
        <v>159</v>
      </c>
      <c r="AU616" s="230" t="s">
        <v>85</v>
      </c>
      <c r="AY616" s="17" t="s">
        <v>158</v>
      </c>
      <c r="BE616" s="231">
        <f>IF(N616="základní",J616,0)</f>
        <v>0</v>
      </c>
      <c r="BF616" s="231">
        <f>IF(N616="snížená",J616,0)</f>
        <v>0</v>
      </c>
      <c r="BG616" s="231">
        <f>IF(N616="zákl. přenesená",J616,0)</f>
        <v>0</v>
      </c>
      <c r="BH616" s="231">
        <f>IF(N616="sníž. přenesená",J616,0)</f>
        <v>0</v>
      </c>
      <c r="BI616" s="231">
        <f>IF(N616="nulová",J616,0)</f>
        <v>0</v>
      </c>
      <c r="BJ616" s="17" t="s">
        <v>82</v>
      </c>
      <c r="BK616" s="231">
        <f>ROUND(I616*H616,2)</f>
        <v>0</v>
      </c>
      <c r="BL616" s="17" t="s">
        <v>163</v>
      </c>
      <c r="BM616" s="230" t="s">
        <v>2331</v>
      </c>
    </row>
    <row r="617" spans="1:47" s="2" customFormat="1" ht="12">
      <c r="A617" s="38"/>
      <c r="B617" s="39"/>
      <c r="C617" s="40"/>
      <c r="D617" s="232" t="s">
        <v>165</v>
      </c>
      <c r="E617" s="40"/>
      <c r="F617" s="233" t="s">
        <v>2330</v>
      </c>
      <c r="G617" s="40"/>
      <c r="H617" s="40"/>
      <c r="I617" s="136"/>
      <c r="J617" s="40"/>
      <c r="K617" s="40"/>
      <c r="L617" s="44"/>
      <c r="M617" s="234"/>
      <c r="N617" s="235"/>
      <c r="O617" s="84"/>
      <c r="P617" s="84"/>
      <c r="Q617" s="84"/>
      <c r="R617" s="84"/>
      <c r="S617" s="84"/>
      <c r="T617" s="85"/>
      <c r="U617" s="38"/>
      <c r="V617" s="38"/>
      <c r="W617" s="38"/>
      <c r="X617" s="38"/>
      <c r="Y617" s="38"/>
      <c r="Z617" s="38"/>
      <c r="AA617" s="38"/>
      <c r="AB617" s="38"/>
      <c r="AC617" s="38"/>
      <c r="AD617" s="38"/>
      <c r="AE617" s="38"/>
      <c r="AT617" s="17" t="s">
        <v>165</v>
      </c>
      <c r="AU617" s="17" t="s">
        <v>85</v>
      </c>
    </row>
    <row r="618" spans="1:51" s="13" customFormat="1" ht="12">
      <c r="A618" s="13"/>
      <c r="B618" s="236"/>
      <c r="C618" s="237"/>
      <c r="D618" s="232" t="s">
        <v>166</v>
      </c>
      <c r="E618" s="238" t="s">
        <v>19</v>
      </c>
      <c r="F618" s="239" t="s">
        <v>2326</v>
      </c>
      <c r="G618" s="237"/>
      <c r="H618" s="240">
        <v>41.25</v>
      </c>
      <c r="I618" s="241"/>
      <c r="J618" s="237"/>
      <c r="K618" s="237"/>
      <c r="L618" s="242"/>
      <c r="M618" s="243"/>
      <c r="N618" s="244"/>
      <c r="O618" s="244"/>
      <c r="P618" s="244"/>
      <c r="Q618" s="244"/>
      <c r="R618" s="244"/>
      <c r="S618" s="244"/>
      <c r="T618" s="245"/>
      <c r="U618" s="13"/>
      <c r="V618" s="13"/>
      <c r="W618" s="13"/>
      <c r="X618" s="13"/>
      <c r="Y618" s="13"/>
      <c r="Z618" s="13"/>
      <c r="AA618" s="13"/>
      <c r="AB618" s="13"/>
      <c r="AC618" s="13"/>
      <c r="AD618" s="13"/>
      <c r="AE618" s="13"/>
      <c r="AT618" s="246" t="s">
        <v>166</v>
      </c>
      <c r="AU618" s="246" t="s">
        <v>85</v>
      </c>
      <c r="AV618" s="13" t="s">
        <v>85</v>
      </c>
      <c r="AW618" s="13" t="s">
        <v>34</v>
      </c>
      <c r="AX618" s="13" t="s">
        <v>74</v>
      </c>
      <c r="AY618" s="246" t="s">
        <v>158</v>
      </c>
    </row>
    <row r="619" spans="1:51" s="13" customFormat="1" ht="12">
      <c r="A619" s="13"/>
      <c r="B619" s="236"/>
      <c r="C619" s="237"/>
      <c r="D619" s="232" t="s">
        <v>166</v>
      </c>
      <c r="E619" s="238" t="s">
        <v>19</v>
      </c>
      <c r="F619" s="239" t="s">
        <v>2327</v>
      </c>
      <c r="G619" s="237"/>
      <c r="H619" s="240">
        <v>7</v>
      </c>
      <c r="I619" s="241"/>
      <c r="J619" s="237"/>
      <c r="K619" s="237"/>
      <c r="L619" s="242"/>
      <c r="M619" s="243"/>
      <c r="N619" s="244"/>
      <c r="O619" s="244"/>
      <c r="P619" s="244"/>
      <c r="Q619" s="244"/>
      <c r="R619" s="244"/>
      <c r="S619" s="244"/>
      <c r="T619" s="245"/>
      <c r="U619" s="13"/>
      <c r="V619" s="13"/>
      <c r="W619" s="13"/>
      <c r="X619" s="13"/>
      <c r="Y619" s="13"/>
      <c r="Z619" s="13"/>
      <c r="AA619" s="13"/>
      <c r="AB619" s="13"/>
      <c r="AC619" s="13"/>
      <c r="AD619" s="13"/>
      <c r="AE619" s="13"/>
      <c r="AT619" s="246" t="s">
        <v>166</v>
      </c>
      <c r="AU619" s="246" t="s">
        <v>85</v>
      </c>
      <c r="AV619" s="13" t="s">
        <v>85</v>
      </c>
      <c r="AW619" s="13" t="s">
        <v>34</v>
      </c>
      <c r="AX619" s="13" t="s">
        <v>74</v>
      </c>
      <c r="AY619" s="246" t="s">
        <v>158</v>
      </c>
    </row>
    <row r="620" spans="1:51" s="13" customFormat="1" ht="12">
      <c r="A620" s="13"/>
      <c r="B620" s="236"/>
      <c r="C620" s="237"/>
      <c r="D620" s="232" t="s">
        <v>166</v>
      </c>
      <c r="E620" s="238" t="s">
        <v>19</v>
      </c>
      <c r="F620" s="239" t="s">
        <v>2328</v>
      </c>
      <c r="G620" s="237"/>
      <c r="H620" s="240">
        <v>7.5</v>
      </c>
      <c r="I620" s="241"/>
      <c r="J620" s="237"/>
      <c r="K620" s="237"/>
      <c r="L620" s="242"/>
      <c r="M620" s="243"/>
      <c r="N620" s="244"/>
      <c r="O620" s="244"/>
      <c r="P620" s="244"/>
      <c r="Q620" s="244"/>
      <c r="R620" s="244"/>
      <c r="S620" s="244"/>
      <c r="T620" s="245"/>
      <c r="U620" s="13"/>
      <c r="V620" s="13"/>
      <c r="W620" s="13"/>
      <c r="X620" s="13"/>
      <c r="Y620" s="13"/>
      <c r="Z620" s="13"/>
      <c r="AA620" s="13"/>
      <c r="AB620" s="13"/>
      <c r="AC620" s="13"/>
      <c r="AD620" s="13"/>
      <c r="AE620" s="13"/>
      <c r="AT620" s="246" t="s">
        <v>166</v>
      </c>
      <c r="AU620" s="246" t="s">
        <v>85</v>
      </c>
      <c r="AV620" s="13" t="s">
        <v>85</v>
      </c>
      <c r="AW620" s="13" t="s">
        <v>34</v>
      </c>
      <c r="AX620" s="13" t="s">
        <v>74</v>
      </c>
      <c r="AY620" s="246" t="s">
        <v>158</v>
      </c>
    </row>
    <row r="621" spans="1:51" s="14" customFormat="1" ht="12">
      <c r="A621" s="14"/>
      <c r="B621" s="247"/>
      <c r="C621" s="248"/>
      <c r="D621" s="232" t="s">
        <v>166</v>
      </c>
      <c r="E621" s="249" t="s">
        <v>19</v>
      </c>
      <c r="F621" s="250" t="s">
        <v>175</v>
      </c>
      <c r="G621" s="248"/>
      <c r="H621" s="251">
        <v>55.75</v>
      </c>
      <c r="I621" s="252"/>
      <c r="J621" s="248"/>
      <c r="K621" s="248"/>
      <c r="L621" s="253"/>
      <c r="M621" s="254"/>
      <c r="N621" s="255"/>
      <c r="O621" s="255"/>
      <c r="P621" s="255"/>
      <c r="Q621" s="255"/>
      <c r="R621" s="255"/>
      <c r="S621" s="255"/>
      <c r="T621" s="256"/>
      <c r="U621" s="14"/>
      <c r="V621" s="14"/>
      <c r="W621" s="14"/>
      <c r="X621" s="14"/>
      <c r="Y621" s="14"/>
      <c r="Z621" s="14"/>
      <c r="AA621" s="14"/>
      <c r="AB621" s="14"/>
      <c r="AC621" s="14"/>
      <c r="AD621" s="14"/>
      <c r="AE621" s="14"/>
      <c r="AT621" s="257" t="s">
        <v>166</v>
      </c>
      <c r="AU621" s="257" t="s">
        <v>85</v>
      </c>
      <c r="AV621" s="14" t="s">
        <v>163</v>
      </c>
      <c r="AW621" s="14" t="s">
        <v>34</v>
      </c>
      <c r="AX621" s="14" t="s">
        <v>82</v>
      </c>
      <c r="AY621" s="257" t="s">
        <v>158</v>
      </c>
    </row>
    <row r="622" spans="1:65" s="2" customFormat="1" ht="16.5" customHeight="1">
      <c r="A622" s="38"/>
      <c r="B622" s="39"/>
      <c r="C622" s="219" t="s">
        <v>1024</v>
      </c>
      <c r="D622" s="219" t="s">
        <v>159</v>
      </c>
      <c r="E622" s="220" t="s">
        <v>2332</v>
      </c>
      <c r="F622" s="221" t="s">
        <v>2330</v>
      </c>
      <c r="G622" s="222" t="s">
        <v>194</v>
      </c>
      <c r="H622" s="223">
        <v>55.75</v>
      </c>
      <c r="I622" s="224"/>
      <c r="J622" s="225">
        <f>ROUND(I622*H622,2)</f>
        <v>0</v>
      </c>
      <c r="K622" s="221" t="s">
        <v>19</v>
      </c>
      <c r="L622" s="44"/>
      <c r="M622" s="226" t="s">
        <v>19</v>
      </c>
      <c r="N622" s="227" t="s">
        <v>45</v>
      </c>
      <c r="O622" s="84"/>
      <c r="P622" s="228">
        <f>O622*H622</f>
        <v>0</v>
      </c>
      <c r="Q622" s="228">
        <v>0</v>
      </c>
      <c r="R622" s="228">
        <f>Q622*H622</f>
        <v>0</v>
      </c>
      <c r="S622" s="228">
        <v>0</v>
      </c>
      <c r="T622" s="229">
        <f>S622*H622</f>
        <v>0</v>
      </c>
      <c r="U622" s="38"/>
      <c r="V622" s="38"/>
      <c r="W622" s="38"/>
      <c r="X622" s="38"/>
      <c r="Y622" s="38"/>
      <c r="Z622" s="38"/>
      <c r="AA622" s="38"/>
      <c r="AB622" s="38"/>
      <c r="AC622" s="38"/>
      <c r="AD622" s="38"/>
      <c r="AE622" s="38"/>
      <c r="AR622" s="230" t="s">
        <v>163</v>
      </c>
      <c r="AT622" s="230" t="s">
        <v>159</v>
      </c>
      <c r="AU622" s="230" t="s">
        <v>85</v>
      </c>
      <c r="AY622" s="17" t="s">
        <v>158</v>
      </c>
      <c r="BE622" s="231">
        <f>IF(N622="základní",J622,0)</f>
        <v>0</v>
      </c>
      <c r="BF622" s="231">
        <f>IF(N622="snížená",J622,0)</f>
        <v>0</v>
      </c>
      <c r="BG622" s="231">
        <f>IF(N622="zákl. přenesená",J622,0)</f>
        <v>0</v>
      </c>
      <c r="BH622" s="231">
        <f>IF(N622="sníž. přenesená",J622,0)</f>
        <v>0</v>
      </c>
      <c r="BI622" s="231">
        <f>IF(N622="nulová",J622,0)</f>
        <v>0</v>
      </c>
      <c r="BJ622" s="17" t="s">
        <v>82</v>
      </c>
      <c r="BK622" s="231">
        <f>ROUND(I622*H622,2)</f>
        <v>0</v>
      </c>
      <c r="BL622" s="17" t="s">
        <v>163</v>
      </c>
      <c r="BM622" s="230" t="s">
        <v>2333</v>
      </c>
    </row>
    <row r="623" spans="1:47" s="2" customFormat="1" ht="12">
      <c r="A623" s="38"/>
      <c r="B623" s="39"/>
      <c r="C623" s="40"/>
      <c r="D623" s="232" t="s">
        <v>165</v>
      </c>
      <c r="E623" s="40"/>
      <c r="F623" s="233" t="s">
        <v>2334</v>
      </c>
      <c r="G623" s="40"/>
      <c r="H623" s="40"/>
      <c r="I623" s="136"/>
      <c r="J623" s="40"/>
      <c r="K623" s="40"/>
      <c r="L623" s="44"/>
      <c r="M623" s="234"/>
      <c r="N623" s="235"/>
      <c r="O623" s="84"/>
      <c r="P623" s="84"/>
      <c r="Q623" s="84"/>
      <c r="R623" s="84"/>
      <c r="S623" s="84"/>
      <c r="T623" s="85"/>
      <c r="U623" s="38"/>
      <c r="V623" s="38"/>
      <c r="W623" s="38"/>
      <c r="X623" s="38"/>
      <c r="Y623" s="38"/>
      <c r="Z623" s="38"/>
      <c r="AA623" s="38"/>
      <c r="AB623" s="38"/>
      <c r="AC623" s="38"/>
      <c r="AD623" s="38"/>
      <c r="AE623" s="38"/>
      <c r="AT623" s="17" t="s">
        <v>165</v>
      </c>
      <c r="AU623" s="17" t="s">
        <v>85</v>
      </c>
    </row>
    <row r="624" spans="1:51" s="13" customFormat="1" ht="12">
      <c r="A624" s="13"/>
      <c r="B624" s="236"/>
      <c r="C624" s="237"/>
      <c r="D624" s="232" t="s">
        <v>166</v>
      </c>
      <c r="E624" s="238" t="s">
        <v>19</v>
      </c>
      <c r="F624" s="239" t="s">
        <v>2326</v>
      </c>
      <c r="G624" s="237"/>
      <c r="H624" s="240">
        <v>41.25</v>
      </c>
      <c r="I624" s="241"/>
      <c r="J624" s="237"/>
      <c r="K624" s="237"/>
      <c r="L624" s="242"/>
      <c r="M624" s="243"/>
      <c r="N624" s="244"/>
      <c r="O624" s="244"/>
      <c r="P624" s="244"/>
      <c r="Q624" s="244"/>
      <c r="R624" s="244"/>
      <c r="S624" s="244"/>
      <c r="T624" s="245"/>
      <c r="U624" s="13"/>
      <c r="V624" s="13"/>
      <c r="W624" s="13"/>
      <c r="X624" s="13"/>
      <c r="Y624" s="13"/>
      <c r="Z624" s="13"/>
      <c r="AA624" s="13"/>
      <c r="AB624" s="13"/>
      <c r="AC624" s="13"/>
      <c r="AD624" s="13"/>
      <c r="AE624" s="13"/>
      <c r="AT624" s="246" t="s">
        <v>166</v>
      </c>
      <c r="AU624" s="246" t="s">
        <v>85</v>
      </c>
      <c r="AV624" s="13" t="s">
        <v>85</v>
      </c>
      <c r="AW624" s="13" t="s">
        <v>34</v>
      </c>
      <c r="AX624" s="13" t="s">
        <v>74</v>
      </c>
      <c r="AY624" s="246" t="s">
        <v>158</v>
      </c>
    </row>
    <row r="625" spans="1:51" s="13" customFormat="1" ht="12">
      <c r="A625" s="13"/>
      <c r="B625" s="236"/>
      <c r="C625" s="237"/>
      <c r="D625" s="232" t="s">
        <v>166</v>
      </c>
      <c r="E625" s="238" t="s">
        <v>19</v>
      </c>
      <c r="F625" s="239" t="s">
        <v>2327</v>
      </c>
      <c r="G625" s="237"/>
      <c r="H625" s="240">
        <v>7</v>
      </c>
      <c r="I625" s="241"/>
      <c r="J625" s="237"/>
      <c r="K625" s="237"/>
      <c r="L625" s="242"/>
      <c r="M625" s="243"/>
      <c r="N625" s="244"/>
      <c r="O625" s="244"/>
      <c r="P625" s="244"/>
      <c r="Q625" s="244"/>
      <c r="R625" s="244"/>
      <c r="S625" s="244"/>
      <c r="T625" s="245"/>
      <c r="U625" s="13"/>
      <c r="V625" s="13"/>
      <c r="W625" s="13"/>
      <c r="X625" s="13"/>
      <c r="Y625" s="13"/>
      <c r="Z625" s="13"/>
      <c r="AA625" s="13"/>
      <c r="AB625" s="13"/>
      <c r="AC625" s="13"/>
      <c r="AD625" s="13"/>
      <c r="AE625" s="13"/>
      <c r="AT625" s="246" t="s">
        <v>166</v>
      </c>
      <c r="AU625" s="246" t="s">
        <v>85</v>
      </c>
      <c r="AV625" s="13" t="s">
        <v>85</v>
      </c>
      <c r="AW625" s="13" t="s">
        <v>34</v>
      </c>
      <c r="AX625" s="13" t="s">
        <v>74</v>
      </c>
      <c r="AY625" s="246" t="s">
        <v>158</v>
      </c>
    </row>
    <row r="626" spans="1:51" s="13" customFormat="1" ht="12">
      <c r="A626" s="13"/>
      <c r="B626" s="236"/>
      <c r="C626" s="237"/>
      <c r="D626" s="232" t="s">
        <v>166</v>
      </c>
      <c r="E626" s="238" t="s">
        <v>19</v>
      </c>
      <c r="F626" s="239" t="s">
        <v>2328</v>
      </c>
      <c r="G626" s="237"/>
      <c r="H626" s="240">
        <v>7.5</v>
      </c>
      <c r="I626" s="241"/>
      <c r="J626" s="237"/>
      <c r="K626" s="237"/>
      <c r="L626" s="242"/>
      <c r="M626" s="243"/>
      <c r="N626" s="244"/>
      <c r="O626" s="244"/>
      <c r="P626" s="244"/>
      <c r="Q626" s="244"/>
      <c r="R626" s="244"/>
      <c r="S626" s="244"/>
      <c r="T626" s="245"/>
      <c r="U626" s="13"/>
      <c r="V626" s="13"/>
      <c r="W626" s="13"/>
      <c r="X626" s="13"/>
      <c r="Y626" s="13"/>
      <c r="Z626" s="13"/>
      <c r="AA626" s="13"/>
      <c r="AB626" s="13"/>
      <c r="AC626" s="13"/>
      <c r="AD626" s="13"/>
      <c r="AE626" s="13"/>
      <c r="AT626" s="246" t="s">
        <v>166</v>
      </c>
      <c r="AU626" s="246" t="s">
        <v>85</v>
      </c>
      <c r="AV626" s="13" t="s">
        <v>85</v>
      </c>
      <c r="AW626" s="13" t="s">
        <v>34</v>
      </c>
      <c r="AX626" s="13" t="s">
        <v>74</v>
      </c>
      <c r="AY626" s="246" t="s">
        <v>158</v>
      </c>
    </row>
    <row r="627" spans="1:51" s="14" customFormat="1" ht="12">
      <c r="A627" s="14"/>
      <c r="B627" s="247"/>
      <c r="C627" s="248"/>
      <c r="D627" s="232" t="s">
        <v>166</v>
      </c>
      <c r="E627" s="249" t="s">
        <v>19</v>
      </c>
      <c r="F627" s="250" t="s">
        <v>175</v>
      </c>
      <c r="G627" s="248"/>
      <c r="H627" s="251">
        <v>55.75</v>
      </c>
      <c r="I627" s="252"/>
      <c r="J627" s="248"/>
      <c r="K627" s="248"/>
      <c r="L627" s="253"/>
      <c r="M627" s="254"/>
      <c r="N627" s="255"/>
      <c r="O627" s="255"/>
      <c r="P627" s="255"/>
      <c r="Q627" s="255"/>
      <c r="R627" s="255"/>
      <c r="S627" s="255"/>
      <c r="T627" s="256"/>
      <c r="U627" s="14"/>
      <c r="V627" s="14"/>
      <c r="W627" s="14"/>
      <c r="X627" s="14"/>
      <c r="Y627" s="14"/>
      <c r="Z627" s="14"/>
      <c r="AA627" s="14"/>
      <c r="AB627" s="14"/>
      <c r="AC627" s="14"/>
      <c r="AD627" s="14"/>
      <c r="AE627" s="14"/>
      <c r="AT627" s="257" t="s">
        <v>166</v>
      </c>
      <c r="AU627" s="257" t="s">
        <v>85</v>
      </c>
      <c r="AV627" s="14" t="s">
        <v>163</v>
      </c>
      <c r="AW627" s="14" t="s">
        <v>34</v>
      </c>
      <c r="AX627" s="14" t="s">
        <v>82</v>
      </c>
      <c r="AY627" s="257" t="s">
        <v>158</v>
      </c>
    </row>
    <row r="628" spans="1:63" s="12" customFormat="1" ht="25.9" customHeight="1">
      <c r="A628" s="12"/>
      <c r="B628" s="205"/>
      <c r="C628" s="206"/>
      <c r="D628" s="207" t="s">
        <v>73</v>
      </c>
      <c r="E628" s="208" t="s">
        <v>1096</v>
      </c>
      <c r="F628" s="208" t="s">
        <v>1097</v>
      </c>
      <c r="G628" s="206"/>
      <c r="H628" s="206"/>
      <c r="I628" s="209"/>
      <c r="J628" s="210">
        <f>BK628</f>
        <v>0</v>
      </c>
      <c r="K628" s="206"/>
      <c r="L628" s="211"/>
      <c r="M628" s="212"/>
      <c r="N628" s="213"/>
      <c r="O628" s="213"/>
      <c r="P628" s="214">
        <f>SUM(P629:P787)</f>
        <v>0</v>
      </c>
      <c r="Q628" s="213"/>
      <c r="R628" s="214">
        <f>SUM(R629:R787)</f>
        <v>59.58643913</v>
      </c>
      <c r="S628" s="213"/>
      <c r="T628" s="215">
        <f>SUM(T629:T787)</f>
        <v>0</v>
      </c>
      <c r="U628" s="12"/>
      <c r="V628" s="12"/>
      <c r="W628" s="12"/>
      <c r="X628" s="12"/>
      <c r="Y628" s="12"/>
      <c r="Z628" s="12"/>
      <c r="AA628" s="12"/>
      <c r="AB628" s="12"/>
      <c r="AC628" s="12"/>
      <c r="AD628" s="12"/>
      <c r="AE628" s="12"/>
      <c r="AR628" s="216" t="s">
        <v>176</v>
      </c>
      <c r="AT628" s="217" t="s">
        <v>73</v>
      </c>
      <c r="AU628" s="217" t="s">
        <v>74</v>
      </c>
      <c r="AY628" s="216" t="s">
        <v>158</v>
      </c>
      <c r="BK628" s="218">
        <f>SUM(BK629:BK787)</f>
        <v>0</v>
      </c>
    </row>
    <row r="629" spans="1:65" s="2" customFormat="1" ht="16.5" customHeight="1">
      <c r="A629" s="38"/>
      <c r="B629" s="39"/>
      <c r="C629" s="219" t="s">
        <v>1032</v>
      </c>
      <c r="D629" s="219" t="s">
        <v>159</v>
      </c>
      <c r="E629" s="220" t="s">
        <v>1099</v>
      </c>
      <c r="F629" s="221" t="s">
        <v>1100</v>
      </c>
      <c r="G629" s="222" t="s">
        <v>202</v>
      </c>
      <c r="H629" s="223">
        <v>10</v>
      </c>
      <c r="I629" s="224"/>
      <c r="J629" s="225">
        <f>ROUND(I629*H629,2)</f>
        <v>0</v>
      </c>
      <c r="K629" s="221" t="s">
        <v>213</v>
      </c>
      <c r="L629" s="44"/>
      <c r="M629" s="226" t="s">
        <v>19</v>
      </c>
      <c r="N629" s="227" t="s">
        <v>45</v>
      </c>
      <c r="O629" s="84"/>
      <c r="P629" s="228">
        <f>O629*H629</f>
        <v>0</v>
      </c>
      <c r="Q629" s="228">
        <v>0</v>
      </c>
      <c r="R629" s="228">
        <f>Q629*H629</f>
        <v>0</v>
      </c>
      <c r="S629" s="228">
        <v>0</v>
      </c>
      <c r="T629" s="229">
        <f>S629*H629</f>
        <v>0</v>
      </c>
      <c r="U629" s="38"/>
      <c r="V629" s="38"/>
      <c r="W629" s="38"/>
      <c r="X629" s="38"/>
      <c r="Y629" s="38"/>
      <c r="Z629" s="38"/>
      <c r="AA629" s="38"/>
      <c r="AB629" s="38"/>
      <c r="AC629" s="38"/>
      <c r="AD629" s="38"/>
      <c r="AE629" s="38"/>
      <c r="AR629" s="230" t="s">
        <v>236</v>
      </c>
      <c r="AT629" s="230" t="s">
        <v>159</v>
      </c>
      <c r="AU629" s="230" t="s">
        <v>82</v>
      </c>
      <c r="AY629" s="17" t="s">
        <v>158</v>
      </c>
      <c r="BE629" s="231">
        <f>IF(N629="základní",J629,0)</f>
        <v>0</v>
      </c>
      <c r="BF629" s="231">
        <f>IF(N629="snížená",J629,0)</f>
        <v>0</v>
      </c>
      <c r="BG629" s="231">
        <f>IF(N629="zákl. přenesená",J629,0)</f>
        <v>0</v>
      </c>
      <c r="BH629" s="231">
        <f>IF(N629="sníž. přenesená",J629,0)</f>
        <v>0</v>
      </c>
      <c r="BI629" s="231">
        <f>IF(N629="nulová",J629,0)</f>
        <v>0</v>
      </c>
      <c r="BJ629" s="17" t="s">
        <v>82</v>
      </c>
      <c r="BK629" s="231">
        <f>ROUND(I629*H629,2)</f>
        <v>0</v>
      </c>
      <c r="BL629" s="17" t="s">
        <v>236</v>
      </c>
      <c r="BM629" s="230" t="s">
        <v>1101</v>
      </c>
    </row>
    <row r="630" spans="1:47" s="2" customFormat="1" ht="12">
      <c r="A630" s="38"/>
      <c r="B630" s="39"/>
      <c r="C630" s="40"/>
      <c r="D630" s="232" t="s">
        <v>165</v>
      </c>
      <c r="E630" s="40"/>
      <c r="F630" s="233" t="s">
        <v>1102</v>
      </c>
      <c r="G630" s="40"/>
      <c r="H630" s="40"/>
      <c r="I630" s="136"/>
      <c r="J630" s="40"/>
      <c r="K630" s="40"/>
      <c r="L630" s="44"/>
      <c r="M630" s="234"/>
      <c r="N630" s="235"/>
      <c r="O630" s="84"/>
      <c r="P630" s="84"/>
      <c r="Q630" s="84"/>
      <c r="R630" s="84"/>
      <c r="S630" s="84"/>
      <c r="T630" s="85"/>
      <c r="U630" s="38"/>
      <c r="V630" s="38"/>
      <c r="W630" s="38"/>
      <c r="X630" s="38"/>
      <c r="Y630" s="38"/>
      <c r="Z630" s="38"/>
      <c r="AA630" s="38"/>
      <c r="AB630" s="38"/>
      <c r="AC630" s="38"/>
      <c r="AD630" s="38"/>
      <c r="AE630" s="38"/>
      <c r="AT630" s="17" t="s">
        <v>165</v>
      </c>
      <c r="AU630" s="17" t="s">
        <v>82</v>
      </c>
    </row>
    <row r="631" spans="1:51" s="13" customFormat="1" ht="12">
      <c r="A631" s="13"/>
      <c r="B631" s="236"/>
      <c r="C631" s="237"/>
      <c r="D631" s="232" t="s">
        <v>166</v>
      </c>
      <c r="E631" s="238" t="s">
        <v>19</v>
      </c>
      <c r="F631" s="239" t="s">
        <v>2252</v>
      </c>
      <c r="G631" s="237"/>
      <c r="H631" s="240">
        <v>10</v>
      </c>
      <c r="I631" s="241"/>
      <c r="J631" s="237"/>
      <c r="K631" s="237"/>
      <c r="L631" s="242"/>
      <c r="M631" s="243"/>
      <c r="N631" s="244"/>
      <c r="O631" s="244"/>
      <c r="P631" s="244"/>
      <c r="Q631" s="244"/>
      <c r="R631" s="244"/>
      <c r="S631" s="244"/>
      <c r="T631" s="245"/>
      <c r="U631" s="13"/>
      <c r="V631" s="13"/>
      <c r="W631" s="13"/>
      <c r="X631" s="13"/>
      <c r="Y631" s="13"/>
      <c r="Z631" s="13"/>
      <c r="AA631" s="13"/>
      <c r="AB631" s="13"/>
      <c r="AC631" s="13"/>
      <c r="AD631" s="13"/>
      <c r="AE631" s="13"/>
      <c r="AT631" s="246" t="s">
        <v>166</v>
      </c>
      <c r="AU631" s="246" t="s">
        <v>82</v>
      </c>
      <c r="AV631" s="13" t="s">
        <v>85</v>
      </c>
      <c r="AW631" s="13" t="s">
        <v>34</v>
      </c>
      <c r="AX631" s="13" t="s">
        <v>82</v>
      </c>
      <c r="AY631" s="246" t="s">
        <v>158</v>
      </c>
    </row>
    <row r="632" spans="1:65" s="2" customFormat="1" ht="21.75" customHeight="1">
      <c r="A632" s="38"/>
      <c r="B632" s="39"/>
      <c r="C632" s="219" t="s">
        <v>1042</v>
      </c>
      <c r="D632" s="219" t="s">
        <v>159</v>
      </c>
      <c r="E632" s="220" t="s">
        <v>1104</v>
      </c>
      <c r="F632" s="221" t="s">
        <v>1105</v>
      </c>
      <c r="G632" s="222" t="s">
        <v>1106</v>
      </c>
      <c r="H632" s="223">
        <v>0.4</v>
      </c>
      <c r="I632" s="224"/>
      <c r="J632" s="225">
        <f>ROUND(I632*H632,2)</f>
        <v>0</v>
      </c>
      <c r="K632" s="221" t="s">
        <v>19</v>
      </c>
      <c r="L632" s="44"/>
      <c r="M632" s="226" t="s">
        <v>19</v>
      </c>
      <c r="N632" s="227" t="s">
        <v>45</v>
      </c>
      <c r="O632" s="84"/>
      <c r="P632" s="228">
        <f>O632*H632</f>
        <v>0</v>
      </c>
      <c r="Q632" s="228">
        <v>0.0088</v>
      </c>
      <c r="R632" s="228">
        <f>Q632*H632</f>
        <v>0.0035200000000000006</v>
      </c>
      <c r="S632" s="228">
        <v>0</v>
      </c>
      <c r="T632" s="229">
        <f>S632*H632</f>
        <v>0</v>
      </c>
      <c r="U632" s="38"/>
      <c r="V632" s="38"/>
      <c r="W632" s="38"/>
      <c r="X632" s="38"/>
      <c r="Y632" s="38"/>
      <c r="Z632" s="38"/>
      <c r="AA632" s="38"/>
      <c r="AB632" s="38"/>
      <c r="AC632" s="38"/>
      <c r="AD632" s="38"/>
      <c r="AE632" s="38"/>
      <c r="AR632" s="230" t="s">
        <v>236</v>
      </c>
      <c r="AT632" s="230" t="s">
        <v>159</v>
      </c>
      <c r="AU632" s="230" t="s">
        <v>82</v>
      </c>
      <c r="AY632" s="17" t="s">
        <v>158</v>
      </c>
      <c r="BE632" s="231">
        <f>IF(N632="základní",J632,0)</f>
        <v>0</v>
      </c>
      <c r="BF632" s="231">
        <f>IF(N632="snížená",J632,0)</f>
        <v>0</v>
      </c>
      <c r="BG632" s="231">
        <f>IF(N632="zákl. přenesená",J632,0)</f>
        <v>0</v>
      </c>
      <c r="BH632" s="231">
        <f>IF(N632="sníž. přenesená",J632,0)</f>
        <v>0</v>
      </c>
      <c r="BI632" s="231">
        <f>IF(N632="nulová",J632,0)</f>
        <v>0</v>
      </c>
      <c r="BJ632" s="17" t="s">
        <v>82</v>
      </c>
      <c r="BK632" s="231">
        <f>ROUND(I632*H632,2)</f>
        <v>0</v>
      </c>
      <c r="BL632" s="17" t="s">
        <v>236</v>
      </c>
      <c r="BM632" s="230" t="s">
        <v>1107</v>
      </c>
    </row>
    <row r="633" spans="1:47" s="2" customFormat="1" ht="12">
      <c r="A633" s="38"/>
      <c r="B633" s="39"/>
      <c r="C633" s="40"/>
      <c r="D633" s="232" t="s">
        <v>165</v>
      </c>
      <c r="E633" s="40"/>
      <c r="F633" s="233" t="s">
        <v>1105</v>
      </c>
      <c r="G633" s="40"/>
      <c r="H633" s="40"/>
      <c r="I633" s="136"/>
      <c r="J633" s="40"/>
      <c r="K633" s="40"/>
      <c r="L633" s="44"/>
      <c r="M633" s="234"/>
      <c r="N633" s="235"/>
      <c r="O633" s="84"/>
      <c r="P633" s="84"/>
      <c r="Q633" s="84"/>
      <c r="R633" s="84"/>
      <c r="S633" s="84"/>
      <c r="T633" s="85"/>
      <c r="U633" s="38"/>
      <c r="V633" s="38"/>
      <c r="W633" s="38"/>
      <c r="X633" s="38"/>
      <c r="Y633" s="38"/>
      <c r="Z633" s="38"/>
      <c r="AA633" s="38"/>
      <c r="AB633" s="38"/>
      <c r="AC633" s="38"/>
      <c r="AD633" s="38"/>
      <c r="AE633" s="38"/>
      <c r="AT633" s="17" t="s">
        <v>165</v>
      </c>
      <c r="AU633" s="17" t="s">
        <v>82</v>
      </c>
    </row>
    <row r="634" spans="1:51" s="13" customFormat="1" ht="12">
      <c r="A634" s="13"/>
      <c r="B634" s="236"/>
      <c r="C634" s="237"/>
      <c r="D634" s="232" t="s">
        <v>166</v>
      </c>
      <c r="E634" s="238" t="s">
        <v>19</v>
      </c>
      <c r="F634" s="239" t="s">
        <v>2335</v>
      </c>
      <c r="G634" s="237"/>
      <c r="H634" s="240">
        <v>0.4</v>
      </c>
      <c r="I634" s="241"/>
      <c r="J634" s="237"/>
      <c r="K634" s="237"/>
      <c r="L634" s="242"/>
      <c r="M634" s="243"/>
      <c r="N634" s="244"/>
      <c r="O634" s="244"/>
      <c r="P634" s="244"/>
      <c r="Q634" s="244"/>
      <c r="R634" s="244"/>
      <c r="S634" s="244"/>
      <c r="T634" s="245"/>
      <c r="U634" s="13"/>
      <c r="V634" s="13"/>
      <c r="W634" s="13"/>
      <c r="X634" s="13"/>
      <c r="Y634" s="13"/>
      <c r="Z634" s="13"/>
      <c r="AA634" s="13"/>
      <c r="AB634" s="13"/>
      <c r="AC634" s="13"/>
      <c r="AD634" s="13"/>
      <c r="AE634" s="13"/>
      <c r="AT634" s="246" t="s">
        <v>166</v>
      </c>
      <c r="AU634" s="246" t="s">
        <v>82</v>
      </c>
      <c r="AV634" s="13" t="s">
        <v>85</v>
      </c>
      <c r="AW634" s="13" t="s">
        <v>34</v>
      </c>
      <c r="AX634" s="13" t="s">
        <v>82</v>
      </c>
      <c r="AY634" s="246" t="s">
        <v>158</v>
      </c>
    </row>
    <row r="635" spans="1:65" s="2" customFormat="1" ht="16.5" customHeight="1">
      <c r="A635" s="38"/>
      <c r="B635" s="39"/>
      <c r="C635" s="219" t="s">
        <v>1047</v>
      </c>
      <c r="D635" s="219" t="s">
        <v>159</v>
      </c>
      <c r="E635" s="220" t="s">
        <v>1110</v>
      </c>
      <c r="F635" s="221" t="s">
        <v>1111</v>
      </c>
      <c r="G635" s="222" t="s">
        <v>1106</v>
      </c>
      <c r="H635" s="223">
        <v>0.4</v>
      </c>
      <c r="I635" s="224"/>
      <c r="J635" s="225">
        <f>ROUND(I635*H635,2)</f>
        <v>0</v>
      </c>
      <c r="K635" s="221" t="s">
        <v>19</v>
      </c>
      <c r="L635" s="44"/>
      <c r="M635" s="226" t="s">
        <v>19</v>
      </c>
      <c r="N635" s="227" t="s">
        <v>45</v>
      </c>
      <c r="O635" s="84"/>
      <c r="P635" s="228">
        <f>O635*H635</f>
        <v>0</v>
      </c>
      <c r="Q635" s="228">
        <v>0.0099</v>
      </c>
      <c r="R635" s="228">
        <f>Q635*H635</f>
        <v>0.003960000000000001</v>
      </c>
      <c r="S635" s="228">
        <v>0</v>
      </c>
      <c r="T635" s="229">
        <f>S635*H635</f>
        <v>0</v>
      </c>
      <c r="U635" s="38"/>
      <c r="V635" s="38"/>
      <c r="W635" s="38"/>
      <c r="X635" s="38"/>
      <c r="Y635" s="38"/>
      <c r="Z635" s="38"/>
      <c r="AA635" s="38"/>
      <c r="AB635" s="38"/>
      <c r="AC635" s="38"/>
      <c r="AD635" s="38"/>
      <c r="AE635" s="38"/>
      <c r="AR635" s="230" t="s">
        <v>236</v>
      </c>
      <c r="AT635" s="230" t="s">
        <v>159</v>
      </c>
      <c r="AU635" s="230" t="s">
        <v>82</v>
      </c>
      <c r="AY635" s="17" t="s">
        <v>158</v>
      </c>
      <c r="BE635" s="231">
        <f>IF(N635="základní",J635,0)</f>
        <v>0</v>
      </c>
      <c r="BF635" s="231">
        <f>IF(N635="snížená",J635,0)</f>
        <v>0</v>
      </c>
      <c r="BG635" s="231">
        <f>IF(N635="zákl. přenesená",J635,0)</f>
        <v>0</v>
      </c>
      <c r="BH635" s="231">
        <f>IF(N635="sníž. přenesená",J635,0)</f>
        <v>0</v>
      </c>
      <c r="BI635" s="231">
        <f>IF(N635="nulová",J635,0)</f>
        <v>0</v>
      </c>
      <c r="BJ635" s="17" t="s">
        <v>82</v>
      </c>
      <c r="BK635" s="231">
        <f>ROUND(I635*H635,2)</f>
        <v>0</v>
      </c>
      <c r="BL635" s="17" t="s">
        <v>236</v>
      </c>
      <c r="BM635" s="230" t="s">
        <v>1112</v>
      </c>
    </row>
    <row r="636" spans="1:47" s="2" customFormat="1" ht="12">
      <c r="A636" s="38"/>
      <c r="B636" s="39"/>
      <c r="C636" s="40"/>
      <c r="D636" s="232" t="s">
        <v>165</v>
      </c>
      <c r="E636" s="40"/>
      <c r="F636" s="233" t="s">
        <v>1111</v>
      </c>
      <c r="G636" s="40"/>
      <c r="H636" s="40"/>
      <c r="I636" s="136"/>
      <c r="J636" s="40"/>
      <c r="K636" s="40"/>
      <c r="L636" s="44"/>
      <c r="M636" s="234"/>
      <c r="N636" s="235"/>
      <c r="O636" s="84"/>
      <c r="P636" s="84"/>
      <c r="Q636" s="84"/>
      <c r="R636" s="84"/>
      <c r="S636" s="84"/>
      <c r="T636" s="85"/>
      <c r="U636" s="38"/>
      <c r="V636" s="38"/>
      <c r="W636" s="38"/>
      <c r="X636" s="38"/>
      <c r="Y636" s="38"/>
      <c r="Z636" s="38"/>
      <c r="AA636" s="38"/>
      <c r="AB636" s="38"/>
      <c r="AC636" s="38"/>
      <c r="AD636" s="38"/>
      <c r="AE636" s="38"/>
      <c r="AT636" s="17" t="s">
        <v>165</v>
      </c>
      <c r="AU636" s="17" t="s">
        <v>82</v>
      </c>
    </row>
    <row r="637" spans="1:51" s="13" customFormat="1" ht="12">
      <c r="A637" s="13"/>
      <c r="B637" s="236"/>
      <c r="C637" s="237"/>
      <c r="D637" s="232" t="s">
        <v>166</v>
      </c>
      <c r="E637" s="238" t="s">
        <v>19</v>
      </c>
      <c r="F637" s="239" t="s">
        <v>2335</v>
      </c>
      <c r="G637" s="237"/>
      <c r="H637" s="240">
        <v>0.4</v>
      </c>
      <c r="I637" s="241"/>
      <c r="J637" s="237"/>
      <c r="K637" s="237"/>
      <c r="L637" s="242"/>
      <c r="M637" s="243"/>
      <c r="N637" s="244"/>
      <c r="O637" s="244"/>
      <c r="P637" s="244"/>
      <c r="Q637" s="244"/>
      <c r="R637" s="244"/>
      <c r="S637" s="244"/>
      <c r="T637" s="245"/>
      <c r="U637" s="13"/>
      <c r="V637" s="13"/>
      <c r="W637" s="13"/>
      <c r="X637" s="13"/>
      <c r="Y637" s="13"/>
      <c r="Z637" s="13"/>
      <c r="AA637" s="13"/>
      <c r="AB637" s="13"/>
      <c r="AC637" s="13"/>
      <c r="AD637" s="13"/>
      <c r="AE637" s="13"/>
      <c r="AT637" s="246" t="s">
        <v>166</v>
      </c>
      <c r="AU637" s="246" t="s">
        <v>82</v>
      </c>
      <c r="AV637" s="13" t="s">
        <v>85</v>
      </c>
      <c r="AW637" s="13" t="s">
        <v>34</v>
      </c>
      <c r="AX637" s="13" t="s">
        <v>82</v>
      </c>
      <c r="AY637" s="246" t="s">
        <v>158</v>
      </c>
    </row>
    <row r="638" spans="1:65" s="2" customFormat="1" ht="16.5" customHeight="1">
      <c r="A638" s="38"/>
      <c r="B638" s="39"/>
      <c r="C638" s="219" t="s">
        <v>1052</v>
      </c>
      <c r="D638" s="219" t="s">
        <v>159</v>
      </c>
      <c r="E638" s="220" t="s">
        <v>1754</v>
      </c>
      <c r="F638" s="221" t="s">
        <v>1755</v>
      </c>
      <c r="G638" s="222" t="s">
        <v>1035</v>
      </c>
      <c r="H638" s="223">
        <v>10.5</v>
      </c>
      <c r="I638" s="224"/>
      <c r="J638" s="225">
        <f>ROUND(I638*H638,2)</f>
        <v>0</v>
      </c>
      <c r="K638" s="221" t="s">
        <v>19</v>
      </c>
      <c r="L638" s="44"/>
      <c r="M638" s="226" t="s">
        <v>19</v>
      </c>
      <c r="N638" s="227" t="s">
        <v>45</v>
      </c>
      <c r="O638" s="84"/>
      <c r="P638" s="228">
        <f>O638*H638</f>
        <v>0</v>
      </c>
      <c r="Q638" s="228">
        <v>0</v>
      </c>
      <c r="R638" s="228">
        <f>Q638*H638</f>
        <v>0</v>
      </c>
      <c r="S638" s="228">
        <v>0</v>
      </c>
      <c r="T638" s="229">
        <f>S638*H638</f>
        <v>0</v>
      </c>
      <c r="U638" s="38"/>
      <c r="V638" s="38"/>
      <c r="W638" s="38"/>
      <c r="X638" s="38"/>
      <c r="Y638" s="38"/>
      <c r="Z638" s="38"/>
      <c r="AA638" s="38"/>
      <c r="AB638" s="38"/>
      <c r="AC638" s="38"/>
      <c r="AD638" s="38"/>
      <c r="AE638" s="38"/>
      <c r="AR638" s="230" t="s">
        <v>236</v>
      </c>
      <c r="AT638" s="230" t="s">
        <v>159</v>
      </c>
      <c r="AU638" s="230" t="s">
        <v>82</v>
      </c>
      <c r="AY638" s="17" t="s">
        <v>158</v>
      </c>
      <c r="BE638" s="231">
        <f>IF(N638="základní",J638,0)</f>
        <v>0</v>
      </c>
      <c r="BF638" s="231">
        <f>IF(N638="snížená",J638,0)</f>
        <v>0</v>
      </c>
      <c r="BG638" s="231">
        <f>IF(N638="zákl. přenesená",J638,0)</f>
        <v>0</v>
      </c>
      <c r="BH638" s="231">
        <f>IF(N638="sníž. přenesená",J638,0)</f>
        <v>0</v>
      </c>
      <c r="BI638" s="231">
        <f>IF(N638="nulová",J638,0)</f>
        <v>0</v>
      </c>
      <c r="BJ638" s="17" t="s">
        <v>82</v>
      </c>
      <c r="BK638" s="231">
        <f>ROUND(I638*H638,2)</f>
        <v>0</v>
      </c>
      <c r="BL638" s="17" t="s">
        <v>236</v>
      </c>
      <c r="BM638" s="230" t="s">
        <v>1937</v>
      </c>
    </row>
    <row r="639" spans="1:47" s="2" customFormat="1" ht="12">
      <c r="A639" s="38"/>
      <c r="B639" s="39"/>
      <c r="C639" s="40"/>
      <c r="D639" s="232" t="s">
        <v>165</v>
      </c>
      <c r="E639" s="40"/>
      <c r="F639" s="233" t="s">
        <v>1755</v>
      </c>
      <c r="G639" s="40"/>
      <c r="H639" s="40"/>
      <c r="I639" s="136"/>
      <c r="J639" s="40"/>
      <c r="K639" s="40"/>
      <c r="L639" s="44"/>
      <c r="M639" s="234"/>
      <c r="N639" s="235"/>
      <c r="O639" s="84"/>
      <c r="P639" s="84"/>
      <c r="Q639" s="84"/>
      <c r="R639" s="84"/>
      <c r="S639" s="84"/>
      <c r="T639" s="85"/>
      <c r="U639" s="38"/>
      <c r="V639" s="38"/>
      <c r="W639" s="38"/>
      <c r="X639" s="38"/>
      <c r="Y639" s="38"/>
      <c r="Z639" s="38"/>
      <c r="AA639" s="38"/>
      <c r="AB639" s="38"/>
      <c r="AC639" s="38"/>
      <c r="AD639" s="38"/>
      <c r="AE639" s="38"/>
      <c r="AT639" s="17" t="s">
        <v>165</v>
      </c>
      <c r="AU639" s="17" t="s">
        <v>82</v>
      </c>
    </row>
    <row r="640" spans="1:51" s="13" customFormat="1" ht="12">
      <c r="A640" s="13"/>
      <c r="B640" s="236"/>
      <c r="C640" s="237"/>
      <c r="D640" s="232" t="s">
        <v>166</v>
      </c>
      <c r="E640" s="238" t="s">
        <v>19</v>
      </c>
      <c r="F640" s="239" t="s">
        <v>2336</v>
      </c>
      <c r="G640" s="237"/>
      <c r="H640" s="240">
        <v>10.5</v>
      </c>
      <c r="I640" s="241"/>
      <c r="J640" s="237"/>
      <c r="K640" s="237"/>
      <c r="L640" s="242"/>
      <c r="M640" s="243"/>
      <c r="N640" s="244"/>
      <c r="O640" s="244"/>
      <c r="P640" s="244"/>
      <c r="Q640" s="244"/>
      <c r="R640" s="244"/>
      <c r="S640" s="244"/>
      <c r="T640" s="245"/>
      <c r="U640" s="13"/>
      <c r="V640" s="13"/>
      <c r="W640" s="13"/>
      <c r="X640" s="13"/>
      <c r="Y640" s="13"/>
      <c r="Z640" s="13"/>
      <c r="AA640" s="13"/>
      <c r="AB640" s="13"/>
      <c r="AC640" s="13"/>
      <c r="AD640" s="13"/>
      <c r="AE640" s="13"/>
      <c r="AT640" s="246" t="s">
        <v>166</v>
      </c>
      <c r="AU640" s="246" t="s">
        <v>82</v>
      </c>
      <c r="AV640" s="13" t="s">
        <v>85</v>
      </c>
      <c r="AW640" s="13" t="s">
        <v>34</v>
      </c>
      <c r="AX640" s="13" t="s">
        <v>82</v>
      </c>
      <c r="AY640" s="246" t="s">
        <v>158</v>
      </c>
    </row>
    <row r="641" spans="1:65" s="2" customFormat="1" ht="33" customHeight="1">
      <c r="A641" s="38"/>
      <c r="B641" s="39"/>
      <c r="C641" s="219" t="s">
        <v>1056</v>
      </c>
      <c r="D641" s="219" t="s">
        <v>159</v>
      </c>
      <c r="E641" s="220" t="s">
        <v>2337</v>
      </c>
      <c r="F641" s="221" t="s">
        <v>2338</v>
      </c>
      <c r="G641" s="222" t="s">
        <v>162</v>
      </c>
      <c r="H641" s="223">
        <v>12</v>
      </c>
      <c r="I641" s="224"/>
      <c r="J641" s="225">
        <f>ROUND(I641*H641,2)</f>
        <v>0</v>
      </c>
      <c r="K641" s="221" t="s">
        <v>213</v>
      </c>
      <c r="L641" s="44"/>
      <c r="M641" s="226" t="s">
        <v>19</v>
      </c>
      <c r="N641" s="227" t="s">
        <v>45</v>
      </c>
      <c r="O641" s="84"/>
      <c r="P641" s="228">
        <f>O641*H641</f>
        <v>0</v>
      </c>
      <c r="Q641" s="228">
        <v>0</v>
      </c>
      <c r="R641" s="228">
        <f>Q641*H641</f>
        <v>0</v>
      </c>
      <c r="S641" s="228">
        <v>0</v>
      </c>
      <c r="T641" s="229">
        <f>S641*H641</f>
        <v>0</v>
      </c>
      <c r="U641" s="38"/>
      <c r="V641" s="38"/>
      <c r="W641" s="38"/>
      <c r="X641" s="38"/>
      <c r="Y641" s="38"/>
      <c r="Z641" s="38"/>
      <c r="AA641" s="38"/>
      <c r="AB641" s="38"/>
      <c r="AC641" s="38"/>
      <c r="AD641" s="38"/>
      <c r="AE641" s="38"/>
      <c r="AR641" s="230" t="s">
        <v>236</v>
      </c>
      <c r="AT641" s="230" t="s">
        <v>159</v>
      </c>
      <c r="AU641" s="230" t="s">
        <v>82</v>
      </c>
      <c r="AY641" s="17" t="s">
        <v>158</v>
      </c>
      <c r="BE641" s="231">
        <f>IF(N641="základní",J641,0)</f>
        <v>0</v>
      </c>
      <c r="BF641" s="231">
        <f>IF(N641="snížená",J641,0)</f>
        <v>0</v>
      </c>
      <c r="BG641" s="231">
        <f>IF(N641="zákl. přenesená",J641,0)</f>
        <v>0</v>
      </c>
      <c r="BH641" s="231">
        <f>IF(N641="sníž. přenesená",J641,0)</f>
        <v>0</v>
      </c>
      <c r="BI641" s="231">
        <f>IF(N641="nulová",J641,0)</f>
        <v>0</v>
      </c>
      <c r="BJ641" s="17" t="s">
        <v>82</v>
      </c>
      <c r="BK641" s="231">
        <f>ROUND(I641*H641,2)</f>
        <v>0</v>
      </c>
      <c r="BL641" s="17" t="s">
        <v>236</v>
      </c>
      <c r="BM641" s="230" t="s">
        <v>1939</v>
      </c>
    </row>
    <row r="642" spans="1:47" s="2" customFormat="1" ht="12">
      <c r="A642" s="38"/>
      <c r="B642" s="39"/>
      <c r="C642" s="40"/>
      <c r="D642" s="232" t="s">
        <v>165</v>
      </c>
      <c r="E642" s="40"/>
      <c r="F642" s="233" t="s">
        <v>2339</v>
      </c>
      <c r="G642" s="40"/>
      <c r="H642" s="40"/>
      <c r="I642" s="136"/>
      <c r="J642" s="40"/>
      <c r="K642" s="40"/>
      <c r="L642" s="44"/>
      <c r="M642" s="234"/>
      <c r="N642" s="235"/>
      <c r="O642" s="84"/>
      <c r="P642" s="84"/>
      <c r="Q642" s="84"/>
      <c r="R642" s="84"/>
      <c r="S642" s="84"/>
      <c r="T642" s="85"/>
      <c r="U642" s="38"/>
      <c r="V642" s="38"/>
      <c r="W642" s="38"/>
      <c r="X642" s="38"/>
      <c r="Y642" s="38"/>
      <c r="Z642" s="38"/>
      <c r="AA642" s="38"/>
      <c r="AB642" s="38"/>
      <c r="AC642" s="38"/>
      <c r="AD642" s="38"/>
      <c r="AE642" s="38"/>
      <c r="AT642" s="17" t="s">
        <v>165</v>
      </c>
      <c r="AU642" s="17" t="s">
        <v>82</v>
      </c>
    </row>
    <row r="643" spans="1:47" s="2" customFormat="1" ht="12">
      <c r="A643" s="38"/>
      <c r="B643" s="39"/>
      <c r="C643" s="40"/>
      <c r="D643" s="232" t="s">
        <v>216</v>
      </c>
      <c r="E643" s="40"/>
      <c r="F643" s="258" t="s">
        <v>2340</v>
      </c>
      <c r="G643" s="40"/>
      <c r="H643" s="40"/>
      <c r="I643" s="136"/>
      <c r="J643" s="40"/>
      <c r="K643" s="40"/>
      <c r="L643" s="44"/>
      <c r="M643" s="234"/>
      <c r="N643" s="235"/>
      <c r="O643" s="84"/>
      <c r="P643" s="84"/>
      <c r="Q643" s="84"/>
      <c r="R643" s="84"/>
      <c r="S643" s="84"/>
      <c r="T643" s="85"/>
      <c r="U643" s="38"/>
      <c r="V643" s="38"/>
      <c r="W643" s="38"/>
      <c r="X643" s="38"/>
      <c r="Y643" s="38"/>
      <c r="Z643" s="38"/>
      <c r="AA643" s="38"/>
      <c r="AB643" s="38"/>
      <c r="AC643" s="38"/>
      <c r="AD643" s="38"/>
      <c r="AE643" s="38"/>
      <c r="AT643" s="17" t="s">
        <v>216</v>
      </c>
      <c r="AU643" s="17" t="s">
        <v>82</v>
      </c>
    </row>
    <row r="644" spans="1:51" s="13" customFormat="1" ht="12">
      <c r="A644" s="13"/>
      <c r="B644" s="236"/>
      <c r="C644" s="237"/>
      <c r="D644" s="232" t="s">
        <v>166</v>
      </c>
      <c r="E644" s="238" t="s">
        <v>19</v>
      </c>
      <c r="F644" s="239" t="s">
        <v>2276</v>
      </c>
      <c r="G644" s="237"/>
      <c r="H644" s="240">
        <v>12</v>
      </c>
      <c r="I644" s="241"/>
      <c r="J644" s="237"/>
      <c r="K644" s="237"/>
      <c r="L644" s="242"/>
      <c r="M644" s="243"/>
      <c r="N644" s="244"/>
      <c r="O644" s="244"/>
      <c r="P644" s="244"/>
      <c r="Q644" s="244"/>
      <c r="R644" s="244"/>
      <c r="S644" s="244"/>
      <c r="T644" s="245"/>
      <c r="U644" s="13"/>
      <c r="V644" s="13"/>
      <c r="W644" s="13"/>
      <c r="X644" s="13"/>
      <c r="Y644" s="13"/>
      <c r="Z644" s="13"/>
      <c r="AA644" s="13"/>
      <c r="AB644" s="13"/>
      <c r="AC644" s="13"/>
      <c r="AD644" s="13"/>
      <c r="AE644" s="13"/>
      <c r="AT644" s="246" t="s">
        <v>166</v>
      </c>
      <c r="AU644" s="246" t="s">
        <v>82</v>
      </c>
      <c r="AV644" s="13" t="s">
        <v>85</v>
      </c>
      <c r="AW644" s="13" t="s">
        <v>34</v>
      </c>
      <c r="AX644" s="13" t="s">
        <v>82</v>
      </c>
      <c r="AY644" s="246" t="s">
        <v>158</v>
      </c>
    </row>
    <row r="645" spans="1:65" s="2" customFormat="1" ht="16.5" customHeight="1">
      <c r="A645" s="38"/>
      <c r="B645" s="39"/>
      <c r="C645" s="219" t="s">
        <v>1065</v>
      </c>
      <c r="D645" s="219" t="s">
        <v>159</v>
      </c>
      <c r="E645" s="220" t="s">
        <v>1762</v>
      </c>
      <c r="F645" s="221" t="s">
        <v>1763</v>
      </c>
      <c r="G645" s="222" t="s">
        <v>1035</v>
      </c>
      <c r="H645" s="223">
        <v>3.5</v>
      </c>
      <c r="I645" s="224"/>
      <c r="J645" s="225">
        <f>ROUND(I645*H645,2)</f>
        <v>0</v>
      </c>
      <c r="K645" s="221" t="s">
        <v>19</v>
      </c>
      <c r="L645" s="44"/>
      <c r="M645" s="226" t="s">
        <v>19</v>
      </c>
      <c r="N645" s="227" t="s">
        <v>45</v>
      </c>
      <c r="O645" s="84"/>
      <c r="P645" s="228">
        <f>O645*H645</f>
        <v>0</v>
      </c>
      <c r="Q645" s="228">
        <v>0</v>
      </c>
      <c r="R645" s="228">
        <f>Q645*H645</f>
        <v>0</v>
      </c>
      <c r="S645" s="228">
        <v>0</v>
      </c>
      <c r="T645" s="229">
        <f>S645*H645</f>
        <v>0</v>
      </c>
      <c r="U645" s="38"/>
      <c r="V645" s="38"/>
      <c r="W645" s="38"/>
      <c r="X645" s="38"/>
      <c r="Y645" s="38"/>
      <c r="Z645" s="38"/>
      <c r="AA645" s="38"/>
      <c r="AB645" s="38"/>
      <c r="AC645" s="38"/>
      <c r="AD645" s="38"/>
      <c r="AE645" s="38"/>
      <c r="AR645" s="230" t="s">
        <v>236</v>
      </c>
      <c r="AT645" s="230" t="s">
        <v>159</v>
      </c>
      <c r="AU645" s="230" t="s">
        <v>82</v>
      </c>
      <c r="AY645" s="17" t="s">
        <v>158</v>
      </c>
      <c r="BE645" s="231">
        <f>IF(N645="základní",J645,0)</f>
        <v>0</v>
      </c>
      <c r="BF645" s="231">
        <f>IF(N645="snížená",J645,0)</f>
        <v>0</v>
      </c>
      <c r="BG645" s="231">
        <f>IF(N645="zákl. přenesená",J645,0)</f>
        <v>0</v>
      </c>
      <c r="BH645" s="231">
        <f>IF(N645="sníž. přenesená",J645,0)</f>
        <v>0</v>
      </c>
      <c r="BI645" s="231">
        <f>IF(N645="nulová",J645,0)</f>
        <v>0</v>
      </c>
      <c r="BJ645" s="17" t="s">
        <v>82</v>
      </c>
      <c r="BK645" s="231">
        <f>ROUND(I645*H645,2)</f>
        <v>0</v>
      </c>
      <c r="BL645" s="17" t="s">
        <v>236</v>
      </c>
      <c r="BM645" s="230" t="s">
        <v>1941</v>
      </c>
    </row>
    <row r="646" spans="1:47" s="2" customFormat="1" ht="12">
      <c r="A646" s="38"/>
      <c r="B646" s="39"/>
      <c r="C646" s="40"/>
      <c r="D646" s="232" t="s">
        <v>165</v>
      </c>
      <c r="E646" s="40"/>
      <c r="F646" s="233" t="s">
        <v>1763</v>
      </c>
      <c r="G646" s="40"/>
      <c r="H646" s="40"/>
      <c r="I646" s="136"/>
      <c r="J646" s="40"/>
      <c r="K646" s="40"/>
      <c r="L646" s="44"/>
      <c r="M646" s="234"/>
      <c r="N646" s="235"/>
      <c r="O646" s="84"/>
      <c r="P646" s="84"/>
      <c r="Q646" s="84"/>
      <c r="R646" s="84"/>
      <c r="S646" s="84"/>
      <c r="T646" s="85"/>
      <c r="U646" s="38"/>
      <c r="V646" s="38"/>
      <c r="W646" s="38"/>
      <c r="X646" s="38"/>
      <c r="Y646" s="38"/>
      <c r="Z646" s="38"/>
      <c r="AA646" s="38"/>
      <c r="AB646" s="38"/>
      <c r="AC646" s="38"/>
      <c r="AD646" s="38"/>
      <c r="AE646" s="38"/>
      <c r="AT646" s="17" t="s">
        <v>165</v>
      </c>
      <c r="AU646" s="17" t="s">
        <v>82</v>
      </c>
    </row>
    <row r="647" spans="1:51" s="13" customFormat="1" ht="12">
      <c r="A647" s="13"/>
      <c r="B647" s="236"/>
      <c r="C647" s="237"/>
      <c r="D647" s="232" t="s">
        <v>166</v>
      </c>
      <c r="E647" s="238" t="s">
        <v>19</v>
      </c>
      <c r="F647" s="239" t="s">
        <v>2341</v>
      </c>
      <c r="G647" s="237"/>
      <c r="H647" s="240">
        <v>3.5</v>
      </c>
      <c r="I647" s="241"/>
      <c r="J647" s="237"/>
      <c r="K647" s="237"/>
      <c r="L647" s="242"/>
      <c r="M647" s="243"/>
      <c r="N647" s="244"/>
      <c r="O647" s="244"/>
      <c r="P647" s="244"/>
      <c r="Q647" s="244"/>
      <c r="R647" s="244"/>
      <c r="S647" s="244"/>
      <c r="T647" s="245"/>
      <c r="U647" s="13"/>
      <c r="V647" s="13"/>
      <c r="W647" s="13"/>
      <c r="X647" s="13"/>
      <c r="Y647" s="13"/>
      <c r="Z647" s="13"/>
      <c r="AA647" s="13"/>
      <c r="AB647" s="13"/>
      <c r="AC647" s="13"/>
      <c r="AD647" s="13"/>
      <c r="AE647" s="13"/>
      <c r="AT647" s="246" t="s">
        <v>166</v>
      </c>
      <c r="AU647" s="246" t="s">
        <v>82</v>
      </c>
      <c r="AV647" s="13" t="s">
        <v>85</v>
      </c>
      <c r="AW647" s="13" t="s">
        <v>34</v>
      </c>
      <c r="AX647" s="13" t="s">
        <v>82</v>
      </c>
      <c r="AY647" s="246" t="s">
        <v>158</v>
      </c>
    </row>
    <row r="648" spans="1:65" s="2" customFormat="1" ht="21.75" customHeight="1">
      <c r="A648" s="38"/>
      <c r="B648" s="39"/>
      <c r="C648" s="219" t="s">
        <v>1071</v>
      </c>
      <c r="D648" s="219" t="s">
        <v>159</v>
      </c>
      <c r="E648" s="220" t="s">
        <v>1943</v>
      </c>
      <c r="F648" s="221" t="s">
        <v>1944</v>
      </c>
      <c r="G648" s="222" t="s">
        <v>1035</v>
      </c>
      <c r="H648" s="223">
        <v>14</v>
      </c>
      <c r="I648" s="224"/>
      <c r="J648" s="225">
        <f>ROUND(I648*H648,2)</f>
        <v>0</v>
      </c>
      <c r="K648" s="221" t="s">
        <v>213</v>
      </c>
      <c r="L648" s="44"/>
      <c r="M648" s="226" t="s">
        <v>19</v>
      </c>
      <c r="N648" s="227" t="s">
        <v>45</v>
      </c>
      <c r="O648" s="84"/>
      <c r="P648" s="228">
        <f>O648*H648</f>
        <v>0</v>
      </c>
      <c r="Q648" s="228">
        <v>0</v>
      </c>
      <c r="R648" s="228">
        <f>Q648*H648</f>
        <v>0</v>
      </c>
      <c r="S648" s="228">
        <v>0</v>
      </c>
      <c r="T648" s="229">
        <f>S648*H648</f>
        <v>0</v>
      </c>
      <c r="U648" s="38"/>
      <c r="V648" s="38"/>
      <c r="W648" s="38"/>
      <c r="X648" s="38"/>
      <c r="Y648" s="38"/>
      <c r="Z648" s="38"/>
      <c r="AA648" s="38"/>
      <c r="AB648" s="38"/>
      <c r="AC648" s="38"/>
      <c r="AD648" s="38"/>
      <c r="AE648" s="38"/>
      <c r="AR648" s="230" t="s">
        <v>163</v>
      </c>
      <c r="AT648" s="230" t="s">
        <v>159</v>
      </c>
      <c r="AU648" s="230" t="s">
        <v>82</v>
      </c>
      <c r="AY648" s="17" t="s">
        <v>158</v>
      </c>
      <c r="BE648" s="231">
        <f>IF(N648="základní",J648,0)</f>
        <v>0</v>
      </c>
      <c r="BF648" s="231">
        <f>IF(N648="snížená",J648,0)</f>
        <v>0</v>
      </c>
      <c r="BG648" s="231">
        <f>IF(N648="zákl. přenesená",J648,0)</f>
        <v>0</v>
      </c>
      <c r="BH648" s="231">
        <f>IF(N648="sníž. přenesená",J648,0)</f>
        <v>0</v>
      </c>
      <c r="BI648" s="231">
        <f>IF(N648="nulová",J648,0)</f>
        <v>0</v>
      </c>
      <c r="BJ648" s="17" t="s">
        <v>82</v>
      </c>
      <c r="BK648" s="231">
        <f>ROUND(I648*H648,2)</f>
        <v>0</v>
      </c>
      <c r="BL648" s="17" t="s">
        <v>163</v>
      </c>
      <c r="BM648" s="230" t="s">
        <v>1945</v>
      </c>
    </row>
    <row r="649" spans="1:47" s="2" customFormat="1" ht="12">
      <c r="A649" s="38"/>
      <c r="B649" s="39"/>
      <c r="C649" s="40"/>
      <c r="D649" s="232" t="s">
        <v>165</v>
      </c>
      <c r="E649" s="40"/>
      <c r="F649" s="233" t="s">
        <v>1946</v>
      </c>
      <c r="G649" s="40"/>
      <c r="H649" s="40"/>
      <c r="I649" s="136"/>
      <c r="J649" s="40"/>
      <c r="K649" s="40"/>
      <c r="L649" s="44"/>
      <c r="M649" s="234"/>
      <c r="N649" s="235"/>
      <c r="O649" s="84"/>
      <c r="P649" s="84"/>
      <c r="Q649" s="84"/>
      <c r="R649" s="84"/>
      <c r="S649" s="84"/>
      <c r="T649" s="85"/>
      <c r="U649" s="38"/>
      <c r="V649" s="38"/>
      <c r="W649" s="38"/>
      <c r="X649" s="38"/>
      <c r="Y649" s="38"/>
      <c r="Z649" s="38"/>
      <c r="AA649" s="38"/>
      <c r="AB649" s="38"/>
      <c r="AC649" s="38"/>
      <c r="AD649" s="38"/>
      <c r="AE649" s="38"/>
      <c r="AT649" s="17" t="s">
        <v>165</v>
      </c>
      <c r="AU649" s="17" t="s">
        <v>82</v>
      </c>
    </row>
    <row r="650" spans="1:47" s="2" customFormat="1" ht="12">
      <c r="A650" s="38"/>
      <c r="B650" s="39"/>
      <c r="C650" s="40"/>
      <c r="D650" s="232" t="s">
        <v>216</v>
      </c>
      <c r="E650" s="40"/>
      <c r="F650" s="258" t="s">
        <v>1947</v>
      </c>
      <c r="G650" s="40"/>
      <c r="H650" s="40"/>
      <c r="I650" s="136"/>
      <c r="J650" s="40"/>
      <c r="K650" s="40"/>
      <c r="L650" s="44"/>
      <c r="M650" s="234"/>
      <c r="N650" s="235"/>
      <c r="O650" s="84"/>
      <c r="P650" s="84"/>
      <c r="Q650" s="84"/>
      <c r="R650" s="84"/>
      <c r="S650" s="84"/>
      <c r="T650" s="85"/>
      <c r="U650" s="38"/>
      <c r="V650" s="38"/>
      <c r="W650" s="38"/>
      <c r="X650" s="38"/>
      <c r="Y650" s="38"/>
      <c r="Z650" s="38"/>
      <c r="AA650" s="38"/>
      <c r="AB650" s="38"/>
      <c r="AC650" s="38"/>
      <c r="AD650" s="38"/>
      <c r="AE650" s="38"/>
      <c r="AT650" s="17" t="s">
        <v>216</v>
      </c>
      <c r="AU650" s="17" t="s">
        <v>82</v>
      </c>
    </row>
    <row r="651" spans="1:51" s="13" customFormat="1" ht="12">
      <c r="A651" s="13"/>
      <c r="B651" s="236"/>
      <c r="C651" s="237"/>
      <c r="D651" s="232" t="s">
        <v>166</v>
      </c>
      <c r="E651" s="238" t="s">
        <v>19</v>
      </c>
      <c r="F651" s="239" t="s">
        <v>1771</v>
      </c>
      <c r="G651" s="237"/>
      <c r="H651" s="240">
        <v>10.5</v>
      </c>
      <c r="I651" s="241"/>
      <c r="J651" s="237"/>
      <c r="K651" s="237"/>
      <c r="L651" s="242"/>
      <c r="M651" s="243"/>
      <c r="N651" s="244"/>
      <c r="O651" s="244"/>
      <c r="P651" s="244"/>
      <c r="Q651" s="244"/>
      <c r="R651" s="244"/>
      <c r="S651" s="244"/>
      <c r="T651" s="245"/>
      <c r="U651" s="13"/>
      <c r="V651" s="13"/>
      <c r="W651" s="13"/>
      <c r="X651" s="13"/>
      <c r="Y651" s="13"/>
      <c r="Z651" s="13"/>
      <c r="AA651" s="13"/>
      <c r="AB651" s="13"/>
      <c r="AC651" s="13"/>
      <c r="AD651" s="13"/>
      <c r="AE651" s="13"/>
      <c r="AT651" s="246" t="s">
        <v>166</v>
      </c>
      <c r="AU651" s="246" t="s">
        <v>82</v>
      </c>
      <c r="AV651" s="13" t="s">
        <v>85</v>
      </c>
      <c r="AW651" s="13" t="s">
        <v>34</v>
      </c>
      <c r="AX651" s="13" t="s">
        <v>74</v>
      </c>
      <c r="AY651" s="246" t="s">
        <v>158</v>
      </c>
    </row>
    <row r="652" spans="1:51" s="13" customFormat="1" ht="12">
      <c r="A652" s="13"/>
      <c r="B652" s="236"/>
      <c r="C652" s="237"/>
      <c r="D652" s="232" t="s">
        <v>166</v>
      </c>
      <c r="E652" s="238" t="s">
        <v>19</v>
      </c>
      <c r="F652" s="239" t="s">
        <v>1772</v>
      </c>
      <c r="G652" s="237"/>
      <c r="H652" s="240">
        <v>3.5</v>
      </c>
      <c r="I652" s="241"/>
      <c r="J652" s="237"/>
      <c r="K652" s="237"/>
      <c r="L652" s="242"/>
      <c r="M652" s="243"/>
      <c r="N652" s="244"/>
      <c r="O652" s="244"/>
      <c r="P652" s="244"/>
      <c r="Q652" s="244"/>
      <c r="R652" s="244"/>
      <c r="S652" s="244"/>
      <c r="T652" s="245"/>
      <c r="U652" s="13"/>
      <c r="V652" s="13"/>
      <c r="W652" s="13"/>
      <c r="X652" s="13"/>
      <c r="Y652" s="13"/>
      <c r="Z652" s="13"/>
      <c r="AA652" s="13"/>
      <c r="AB652" s="13"/>
      <c r="AC652" s="13"/>
      <c r="AD652" s="13"/>
      <c r="AE652" s="13"/>
      <c r="AT652" s="246" t="s">
        <v>166</v>
      </c>
      <c r="AU652" s="246" t="s">
        <v>82</v>
      </c>
      <c r="AV652" s="13" t="s">
        <v>85</v>
      </c>
      <c r="AW652" s="13" t="s">
        <v>34</v>
      </c>
      <c r="AX652" s="13" t="s">
        <v>74</v>
      </c>
      <c r="AY652" s="246" t="s">
        <v>158</v>
      </c>
    </row>
    <row r="653" spans="1:51" s="14" customFormat="1" ht="12">
      <c r="A653" s="14"/>
      <c r="B653" s="247"/>
      <c r="C653" s="248"/>
      <c r="D653" s="232" t="s">
        <v>166</v>
      </c>
      <c r="E653" s="249" t="s">
        <v>19</v>
      </c>
      <c r="F653" s="250" t="s">
        <v>175</v>
      </c>
      <c r="G653" s="248"/>
      <c r="H653" s="251">
        <v>14</v>
      </c>
      <c r="I653" s="252"/>
      <c r="J653" s="248"/>
      <c r="K653" s="248"/>
      <c r="L653" s="253"/>
      <c r="M653" s="254"/>
      <c r="N653" s="255"/>
      <c r="O653" s="255"/>
      <c r="P653" s="255"/>
      <c r="Q653" s="255"/>
      <c r="R653" s="255"/>
      <c r="S653" s="255"/>
      <c r="T653" s="256"/>
      <c r="U653" s="14"/>
      <c r="V653" s="14"/>
      <c r="W653" s="14"/>
      <c r="X653" s="14"/>
      <c r="Y653" s="14"/>
      <c r="Z653" s="14"/>
      <c r="AA653" s="14"/>
      <c r="AB653" s="14"/>
      <c r="AC653" s="14"/>
      <c r="AD653" s="14"/>
      <c r="AE653" s="14"/>
      <c r="AT653" s="257" t="s">
        <v>166</v>
      </c>
      <c r="AU653" s="257" t="s">
        <v>82</v>
      </c>
      <c r="AV653" s="14" t="s">
        <v>163</v>
      </c>
      <c r="AW653" s="14" t="s">
        <v>34</v>
      </c>
      <c r="AX653" s="14" t="s">
        <v>82</v>
      </c>
      <c r="AY653" s="257" t="s">
        <v>158</v>
      </c>
    </row>
    <row r="654" spans="1:65" s="2" customFormat="1" ht="21.75" customHeight="1">
      <c r="A654" s="38"/>
      <c r="B654" s="39"/>
      <c r="C654" s="219" t="s">
        <v>1077</v>
      </c>
      <c r="D654" s="219" t="s">
        <v>159</v>
      </c>
      <c r="E654" s="220" t="s">
        <v>1114</v>
      </c>
      <c r="F654" s="221" t="s">
        <v>1115</v>
      </c>
      <c r="G654" s="222" t="s">
        <v>194</v>
      </c>
      <c r="H654" s="223">
        <v>250</v>
      </c>
      <c r="I654" s="224"/>
      <c r="J654" s="225">
        <f>ROUND(I654*H654,2)</f>
        <v>0</v>
      </c>
      <c r="K654" s="221" t="s">
        <v>213</v>
      </c>
      <c r="L654" s="44"/>
      <c r="M654" s="226" t="s">
        <v>19</v>
      </c>
      <c r="N654" s="227" t="s">
        <v>45</v>
      </c>
      <c r="O654" s="84"/>
      <c r="P654" s="228">
        <f>O654*H654</f>
        <v>0</v>
      </c>
      <c r="Q654" s="228">
        <v>0</v>
      </c>
      <c r="R654" s="228">
        <f>Q654*H654</f>
        <v>0</v>
      </c>
      <c r="S654" s="228">
        <v>0</v>
      </c>
      <c r="T654" s="229">
        <f>S654*H654</f>
        <v>0</v>
      </c>
      <c r="U654" s="38"/>
      <c r="V654" s="38"/>
      <c r="W654" s="38"/>
      <c r="X654" s="38"/>
      <c r="Y654" s="38"/>
      <c r="Z654" s="38"/>
      <c r="AA654" s="38"/>
      <c r="AB654" s="38"/>
      <c r="AC654" s="38"/>
      <c r="AD654" s="38"/>
      <c r="AE654" s="38"/>
      <c r="AR654" s="230" t="s">
        <v>236</v>
      </c>
      <c r="AT654" s="230" t="s">
        <v>159</v>
      </c>
      <c r="AU654" s="230" t="s">
        <v>82</v>
      </c>
      <c r="AY654" s="17" t="s">
        <v>158</v>
      </c>
      <c r="BE654" s="231">
        <f>IF(N654="základní",J654,0)</f>
        <v>0</v>
      </c>
      <c r="BF654" s="231">
        <f>IF(N654="snížená",J654,0)</f>
        <v>0</v>
      </c>
      <c r="BG654" s="231">
        <f>IF(N654="zákl. přenesená",J654,0)</f>
        <v>0</v>
      </c>
      <c r="BH654" s="231">
        <f>IF(N654="sníž. přenesená",J654,0)</f>
        <v>0</v>
      </c>
      <c r="BI654" s="231">
        <f>IF(N654="nulová",J654,0)</f>
        <v>0</v>
      </c>
      <c r="BJ654" s="17" t="s">
        <v>82</v>
      </c>
      <c r="BK654" s="231">
        <f>ROUND(I654*H654,2)</f>
        <v>0</v>
      </c>
      <c r="BL654" s="17" t="s">
        <v>236</v>
      </c>
      <c r="BM654" s="230" t="s">
        <v>1116</v>
      </c>
    </row>
    <row r="655" spans="1:47" s="2" customFormat="1" ht="12">
      <c r="A655" s="38"/>
      <c r="B655" s="39"/>
      <c r="C655" s="40"/>
      <c r="D655" s="232" t="s">
        <v>165</v>
      </c>
      <c r="E655" s="40"/>
      <c r="F655" s="233" t="s">
        <v>1117</v>
      </c>
      <c r="G655" s="40"/>
      <c r="H655" s="40"/>
      <c r="I655" s="136"/>
      <c r="J655" s="40"/>
      <c r="K655" s="40"/>
      <c r="L655" s="44"/>
      <c r="M655" s="234"/>
      <c r="N655" s="235"/>
      <c r="O655" s="84"/>
      <c r="P655" s="84"/>
      <c r="Q655" s="84"/>
      <c r="R655" s="84"/>
      <c r="S655" s="84"/>
      <c r="T655" s="85"/>
      <c r="U655" s="38"/>
      <c r="V655" s="38"/>
      <c r="W655" s="38"/>
      <c r="X655" s="38"/>
      <c r="Y655" s="38"/>
      <c r="Z655" s="38"/>
      <c r="AA655" s="38"/>
      <c r="AB655" s="38"/>
      <c r="AC655" s="38"/>
      <c r="AD655" s="38"/>
      <c r="AE655" s="38"/>
      <c r="AT655" s="17" t="s">
        <v>165</v>
      </c>
      <c r="AU655" s="17" t="s">
        <v>82</v>
      </c>
    </row>
    <row r="656" spans="1:47" s="2" customFormat="1" ht="12">
      <c r="A656" s="38"/>
      <c r="B656" s="39"/>
      <c r="C656" s="40"/>
      <c r="D656" s="232" t="s">
        <v>216</v>
      </c>
      <c r="E656" s="40"/>
      <c r="F656" s="258" t="s">
        <v>1118</v>
      </c>
      <c r="G656" s="40"/>
      <c r="H656" s="40"/>
      <c r="I656" s="136"/>
      <c r="J656" s="40"/>
      <c r="K656" s="40"/>
      <c r="L656" s="44"/>
      <c r="M656" s="234"/>
      <c r="N656" s="235"/>
      <c r="O656" s="84"/>
      <c r="P656" s="84"/>
      <c r="Q656" s="84"/>
      <c r="R656" s="84"/>
      <c r="S656" s="84"/>
      <c r="T656" s="85"/>
      <c r="U656" s="38"/>
      <c r="V656" s="38"/>
      <c r="W656" s="38"/>
      <c r="X656" s="38"/>
      <c r="Y656" s="38"/>
      <c r="Z656" s="38"/>
      <c r="AA656" s="38"/>
      <c r="AB656" s="38"/>
      <c r="AC656" s="38"/>
      <c r="AD656" s="38"/>
      <c r="AE656" s="38"/>
      <c r="AT656" s="17" t="s">
        <v>216</v>
      </c>
      <c r="AU656" s="17" t="s">
        <v>82</v>
      </c>
    </row>
    <row r="657" spans="1:51" s="13" customFormat="1" ht="12">
      <c r="A657" s="13"/>
      <c r="B657" s="236"/>
      <c r="C657" s="237"/>
      <c r="D657" s="232" t="s">
        <v>166</v>
      </c>
      <c r="E657" s="238" t="s">
        <v>19</v>
      </c>
      <c r="F657" s="239" t="s">
        <v>2309</v>
      </c>
      <c r="G657" s="237"/>
      <c r="H657" s="240">
        <v>250</v>
      </c>
      <c r="I657" s="241"/>
      <c r="J657" s="237"/>
      <c r="K657" s="237"/>
      <c r="L657" s="242"/>
      <c r="M657" s="243"/>
      <c r="N657" s="244"/>
      <c r="O657" s="244"/>
      <c r="P657" s="244"/>
      <c r="Q657" s="244"/>
      <c r="R657" s="244"/>
      <c r="S657" s="244"/>
      <c r="T657" s="245"/>
      <c r="U657" s="13"/>
      <c r="V657" s="13"/>
      <c r="W657" s="13"/>
      <c r="X657" s="13"/>
      <c r="Y657" s="13"/>
      <c r="Z657" s="13"/>
      <c r="AA657" s="13"/>
      <c r="AB657" s="13"/>
      <c r="AC657" s="13"/>
      <c r="AD657" s="13"/>
      <c r="AE657" s="13"/>
      <c r="AT657" s="246" t="s">
        <v>166</v>
      </c>
      <c r="AU657" s="246" t="s">
        <v>82</v>
      </c>
      <c r="AV657" s="13" t="s">
        <v>85</v>
      </c>
      <c r="AW657" s="13" t="s">
        <v>34</v>
      </c>
      <c r="AX657" s="13" t="s">
        <v>82</v>
      </c>
      <c r="AY657" s="246" t="s">
        <v>158</v>
      </c>
    </row>
    <row r="658" spans="1:65" s="2" customFormat="1" ht="21.75" customHeight="1">
      <c r="A658" s="38"/>
      <c r="B658" s="39"/>
      <c r="C658" s="219" t="s">
        <v>1082</v>
      </c>
      <c r="D658" s="219" t="s">
        <v>159</v>
      </c>
      <c r="E658" s="220" t="s">
        <v>1120</v>
      </c>
      <c r="F658" s="221" t="s">
        <v>1121</v>
      </c>
      <c r="G658" s="222" t="s">
        <v>194</v>
      </c>
      <c r="H658" s="223">
        <v>250</v>
      </c>
      <c r="I658" s="224"/>
      <c r="J658" s="225">
        <f>ROUND(I658*H658,2)</f>
        <v>0</v>
      </c>
      <c r="K658" s="221" t="s">
        <v>213</v>
      </c>
      <c r="L658" s="44"/>
      <c r="M658" s="226" t="s">
        <v>19</v>
      </c>
      <c r="N658" s="227" t="s">
        <v>45</v>
      </c>
      <c r="O658" s="84"/>
      <c r="P658" s="228">
        <f>O658*H658</f>
        <v>0</v>
      </c>
      <c r="Q658" s="228">
        <v>0</v>
      </c>
      <c r="R658" s="228">
        <f>Q658*H658</f>
        <v>0</v>
      </c>
      <c r="S658" s="228">
        <v>0</v>
      </c>
      <c r="T658" s="229">
        <f>S658*H658</f>
        <v>0</v>
      </c>
      <c r="U658" s="38"/>
      <c r="V658" s="38"/>
      <c r="W658" s="38"/>
      <c r="X658" s="38"/>
      <c r="Y658" s="38"/>
      <c r="Z658" s="38"/>
      <c r="AA658" s="38"/>
      <c r="AB658" s="38"/>
      <c r="AC658" s="38"/>
      <c r="AD658" s="38"/>
      <c r="AE658" s="38"/>
      <c r="AR658" s="230" t="s">
        <v>236</v>
      </c>
      <c r="AT658" s="230" t="s">
        <v>159</v>
      </c>
      <c r="AU658" s="230" t="s">
        <v>82</v>
      </c>
      <c r="AY658" s="17" t="s">
        <v>158</v>
      </c>
      <c r="BE658" s="231">
        <f>IF(N658="základní",J658,0)</f>
        <v>0</v>
      </c>
      <c r="BF658" s="231">
        <f>IF(N658="snížená",J658,0)</f>
        <v>0</v>
      </c>
      <c r="BG658" s="231">
        <f>IF(N658="zákl. přenesená",J658,0)</f>
        <v>0</v>
      </c>
      <c r="BH658" s="231">
        <f>IF(N658="sníž. přenesená",J658,0)</f>
        <v>0</v>
      </c>
      <c r="BI658" s="231">
        <f>IF(N658="nulová",J658,0)</f>
        <v>0</v>
      </c>
      <c r="BJ658" s="17" t="s">
        <v>82</v>
      </c>
      <c r="BK658" s="231">
        <f>ROUND(I658*H658,2)</f>
        <v>0</v>
      </c>
      <c r="BL658" s="17" t="s">
        <v>236</v>
      </c>
      <c r="BM658" s="230" t="s">
        <v>1122</v>
      </c>
    </row>
    <row r="659" spans="1:47" s="2" customFormat="1" ht="12">
      <c r="A659" s="38"/>
      <c r="B659" s="39"/>
      <c r="C659" s="40"/>
      <c r="D659" s="232" t="s">
        <v>165</v>
      </c>
      <c r="E659" s="40"/>
      <c r="F659" s="233" t="s">
        <v>1123</v>
      </c>
      <c r="G659" s="40"/>
      <c r="H659" s="40"/>
      <c r="I659" s="136"/>
      <c r="J659" s="40"/>
      <c r="K659" s="40"/>
      <c r="L659" s="44"/>
      <c r="M659" s="234"/>
      <c r="N659" s="235"/>
      <c r="O659" s="84"/>
      <c r="P659" s="84"/>
      <c r="Q659" s="84"/>
      <c r="R659" s="84"/>
      <c r="S659" s="84"/>
      <c r="T659" s="85"/>
      <c r="U659" s="38"/>
      <c r="V659" s="38"/>
      <c r="W659" s="38"/>
      <c r="X659" s="38"/>
      <c r="Y659" s="38"/>
      <c r="Z659" s="38"/>
      <c r="AA659" s="38"/>
      <c r="AB659" s="38"/>
      <c r="AC659" s="38"/>
      <c r="AD659" s="38"/>
      <c r="AE659" s="38"/>
      <c r="AT659" s="17" t="s">
        <v>165</v>
      </c>
      <c r="AU659" s="17" t="s">
        <v>82</v>
      </c>
    </row>
    <row r="660" spans="1:47" s="2" customFormat="1" ht="12">
      <c r="A660" s="38"/>
      <c r="B660" s="39"/>
      <c r="C660" s="40"/>
      <c r="D660" s="232" t="s">
        <v>216</v>
      </c>
      <c r="E660" s="40"/>
      <c r="F660" s="258" t="s">
        <v>1124</v>
      </c>
      <c r="G660" s="40"/>
      <c r="H660" s="40"/>
      <c r="I660" s="136"/>
      <c r="J660" s="40"/>
      <c r="K660" s="40"/>
      <c r="L660" s="44"/>
      <c r="M660" s="234"/>
      <c r="N660" s="235"/>
      <c r="O660" s="84"/>
      <c r="P660" s="84"/>
      <c r="Q660" s="84"/>
      <c r="R660" s="84"/>
      <c r="S660" s="84"/>
      <c r="T660" s="85"/>
      <c r="U660" s="38"/>
      <c r="V660" s="38"/>
      <c r="W660" s="38"/>
      <c r="X660" s="38"/>
      <c r="Y660" s="38"/>
      <c r="Z660" s="38"/>
      <c r="AA660" s="38"/>
      <c r="AB660" s="38"/>
      <c r="AC660" s="38"/>
      <c r="AD660" s="38"/>
      <c r="AE660" s="38"/>
      <c r="AT660" s="17" t="s">
        <v>216</v>
      </c>
      <c r="AU660" s="17" t="s">
        <v>82</v>
      </c>
    </row>
    <row r="661" spans="1:51" s="13" customFormat="1" ht="12">
      <c r="A661" s="13"/>
      <c r="B661" s="236"/>
      <c r="C661" s="237"/>
      <c r="D661" s="232" t="s">
        <v>166</v>
      </c>
      <c r="E661" s="238" t="s">
        <v>19</v>
      </c>
      <c r="F661" s="239" t="s">
        <v>2309</v>
      </c>
      <c r="G661" s="237"/>
      <c r="H661" s="240">
        <v>250</v>
      </c>
      <c r="I661" s="241"/>
      <c r="J661" s="237"/>
      <c r="K661" s="237"/>
      <c r="L661" s="242"/>
      <c r="M661" s="243"/>
      <c r="N661" s="244"/>
      <c r="O661" s="244"/>
      <c r="P661" s="244"/>
      <c r="Q661" s="244"/>
      <c r="R661" s="244"/>
      <c r="S661" s="244"/>
      <c r="T661" s="245"/>
      <c r="U661" s="13"/>
      <c r="V661" s="13"/>
      <c r="W661" s="13"/>
      <c r="X661" s="13"/>
      <c r="Y661" s="13"/>
      <c r="Z661" s="13"/>
      <c r="AA661" s="13"/>
      <c r="AB661" s="13"/>
      <c r="AC661" s="13"/>
      <c r="AD661" s="13"/>
      <c r="AE661" s="13"/>
      <c r="AT661" s="246" t="s">
        <v>166</v>
      </c>
      <c r="AU661" s="246" t="s">
        <v>82</v>
      </c>
      <c r="AV661" s="13" t="s">
        <v>85</v>
      </c>
      <c r="AW661" s="13" t="s">
        <v>34</v>
      </c>
      <c r="AX661" s="13" t="s">
        <v>82</v>
      </c>
      <c r="AY661" s="246" t="s">
        <v>158</v>
      </c>
    </row>
    <row r="662" spans="1:65" s="2" customFormat="1" ht="21.75" customHeight="1">
      <c r="A662" s="38"/>
      <c r="B662" s="39"/>
      <c r="C662" s="219" t="s">
        <v>1087</v>
      </c>
      <c r="D662" s="219" t="s">
        <v>159</v>
      </c>
      <c r="E662" s="220" t="s">
        <v>1126</v>
      </c>
      <c r="F662" s="221" t="s">
        <v>1127</v>
      </c>
      <c r="G662" s="222" t="s">
        <v>162</v>
      </c>
      <c r="H662" s="223">
        <v>10</v>
      </c>
      <c r="I662" s="224"/>
      <c r="J662" s="225">
        <f>ROUND(I662*H662,2)</f>
        <v>0</v>
      </c>
      <c r="K662" s="221" t="s">
        <v>213</v>
      </c>
      <c r="L662" s="44"/>
      <c r="M662" s="226" t="s">
        <v>19</v>
      </c>
      <c r="N662" s="227" t="s">
        <v>45</v>
      </c>
      <c r="O662" s="84"/>
      <c r="P662" s="228">
        <f>O662*H662</f>
        <v>0</v>
      </c>
      <c r="Q662" s="228">
        <v>0</v>
      </c>
      <c r="R662" s="228">
        <f>Q662*H662</f>
        <v>0</v>
      </c>
      <c r="S662" s="228">
        <v>0</v>
      </c>
      <c r="T662" s="229">
        <f>S662*H662</f>
        <v>0</v>
      </c>
      <c r="U662" s="38"/>
      <c r="V662" s="38"/>
      <c r="W662" s="38"/>
      <c r="X662" s="38"/>
      <c r="Y662" s="38"/>
      <c r="Z662" s="38"/>
      <c r="AA662" s="38"/>
      <c r="AB662" s="38"/>
      <c r="AC662" s="38"/>
      <c r="AD662" s="38"/>
      <c r="AE662" s="38"/>
      <c r="AR662" s="230" t="s">
        <v>236</v>
      </c>
      <c r="AT662" s="230" t="s">
        <v>159</v>
      </c>
      <c r="AU662" s="230" t="s">
        <v>82</v>
      </c>
      <c r="AY662" s="17" t="s">
        <v>158</v>
      </c>
      <c r="BE662" s="231">
        <f>IF(N662="základní",J662,0)</f>
        <v>0</v>
      </c>
      <c r="BF662" s="231">
        <f>IF(N662="snížená",J662,0)</f>
        <v>0</v>
      </c>
      <c r="BG662" s="231">
        <f>IF(N662="zákl. přenesená",J662,0)</f>
        <v>0</v>
      </c>
      <c r="BH662" s="231">
        <f>IF(N662="sníž. přenesená",J662,0)</f>
        <v>0</v>
      </c>
      <c r="BI662" s="231">
        <f>IF(N662="nulová",J662,0)</f>
        <v>0</v>
      </c>
      <c r="BJ662" s="17" t="s">
        <v>82</v>
      </c>
      <c r="BK662" s="231">
        <f>ROUND(I662*H662,2)</f>
        <v>0</v>
      </c>
      <c r="BL662" s="17" t="s">
        <v>236</v>
      </c>
      <c r="BM662" s="230" t="s">
        <v>1128</v>
      </c>
    </row>
    <row r="663" spans="1:47" s="2" customFormat="1" ht="12">
      <c r="A663" s="38"/>
      <c r="B663" s="39"/>
      <c r="C663" s="40"/>
      <c r="D663" s="232" t="s">
        <v>165</v>
      </c>
      <c r="E663" s="40"/>
      <c r="F663" s="233" t="s">
        <v>1129</v>
      </c>
      <c r="G663" s="40"/>
      <c r="H663" s="40"/>
      <c r="I663" s="136"/>
      <c r="J663" s="40"/>
      <c r="K663" s="40"/>
      <c r="L663" s="44"/>
      <c r="M663" s="234"/>
      <c r="N663" s="235"/>
      <c r="O663" s="84"/>
      <c r="P663" s="84"/>
      <c r="Q663" s="84"/>
      <c r="R663" s="84"/>
      <c r="S663" s="84"/>
      <c r="T663" s="85"/>
      <c r="U663" s="38"/>
      <c r="V663" s="38"/>
      <c r="W663" s="38"/>
      <c r="X663" s="38"/>
      <c r="Y663" s="38"/>
      <c r="Z663" s="38"/>
      <c r="AA663" s="38"/>
      <c r="AB663" s="38"/>
      <c r="AC663" s="38"/>
      <c r="AD663" s="38"/>
      <c r="AE663" s="38"/>
      <c r="AT663" s="17" t="s">
        <v>165</v>
      </c>
      <c r="AU663" s="17" t="s">
        <v>82</v>
      </c>
    </row>
    <row r="664" spans="1:47" s="2" customFormat="1" ht="12">
      <c r="A664" s="38"/>
      <c r="B664" s="39"/>
      <c r="C664" s="40"/>
      <c r="D664" s="232" t="s">
        <v>216</v>
      </c>
      <c r="E664" s="40"/>
      <c r="F664" s="258" t="s">
        <v>1118</v>
      </c>
      <c r="G664" s="40"/>
      <c r="H664" s="40"/>
      <c r="I664" s="136"/>
      <c r="J664" s="40"/>
      <c r="K664" s="40"/>
      <c r="L664" s="44"/>
      <c r="M664" s="234"/>
      <c r="N664" s="235"/>
      <c r="O664" s="84"/>
      <c r="P664" s="84"/>
      <c r="Q664" s="84"/>
      <c r="R664" s="84"/>
      <c r="S664" s="84"/>
      <c r="T664" s="85"/>
      <c r="U664" s="38"/>
      <c r="V664" s="38"/>
      <c r="W664" s="38"/>
      <c r="X664" s="38"/>
      <c r="Y664" s="38"/>
      <c r="Z664" s="38"/>
      <c r="AA664" s="38"/>
      <c r="AB664" s="38"/>
      <c r="AC664" s="38"/>
      <c r="AD664" s="38"/>
      <c r="AE664" s="38"/>
      <c r="AT664" s="17" t="s">
        <v>216</v>
      </c>
      <c r="AU664" s="17" t="s">
        <v>82</v>
      </c>
    </row>
    <row r="665" spans="1:51" s="13" customFormat="1" ht="12">
      <c r="A665" s="13"/>
      <c r="B665" s="236"/>
      <c r="C665" s="237"/>
      <c r="D665" s="232" t="s">
        <v>166</v>
      </c>
      <c r="E665" s="238" t="s">
        <v>19</v>
      </c>
      <c r="F665" s="239" t="s">
        <v>2342</v>
      </c>
      <c r="G665" s="237"/>
      <c r="H665" s="240">
        <v>10</v>
      </c>
      <c r="I665" s="241"/>
      <c r="J665" s="237"/>
      <c r="K665" s="237"/>
      <c r="L665" s="242"/>
      <c r="M665" s="243"/>
      <c r="N665" s="244"/>
      <c r="O665" s="244"/>
      <c r="P665" s="244"/>
      <c r="Q665" s="244"/>
      <c r="R665" s="244"/>
      <c r="S665" s="244"/>
      <c r="T665" s="245"/>
      <c r="U665" s="13"/>
      <c r="V665" s="13"/>
      <c r="W665" s="13"/>
      <c r="X665" s="13"/>
      <c r="Y665" s="13"/>
      <c r="Z665" s="13"/>
      <c r="AA665" s="13"/>
      <c r="AB665" s="13"/>
      <c r="AC665" s="13"/>
      <c r="AD665" s="13"/>
      <c r="AE665" s="13"/>
      <c r="AT665" s="246" t="s">
        <v>166</v>
      </c>
      <c r="AU665" s="246" t="s">
        <v>82</v>
      </c>
      <c r="AV665" s="13" t="s">
        <v>85</v>
      </c>
      <c r="AW665" s="13" t="s">
        <v>34</v>
      </c>
      <c r="AX665" s="13" t="s">
        <v>82</v>
      </c>
      <c r="AY665" s="246" t="s">
        <v>158</v>
      </c>
    </row>
    <row r="666" spans="1:65" s="2" customFormat="1" ht="21.75" customHeight="1">
      <c r="A666" s="38"/>
      <c r="B666" s="39"/>
      <c r="C666" s="219" t="s">
        <v>1091</v>
      </c>
      <c r="D666" s="219" t="s">
        <v>159</v>
      </c>
      <c r="E666" s="220" t="s">
        <v>1132</v>
      </c>
      <c r="F666" s="221" t="s">
        <v>1133</v>
      </c>
      <c r="G666" s="222" t="s">
        <v>162</v>
      </c>
      <c r="H666" s="223">
        <v>10</v>
      </c>
      <c r="I666" s="224"/>
      <c r="J666" s="225">
        <f>ROUND(I666*H666,2)</f>
        <v>0</v>
      </c>
      <c r="K666" s="221" t="s">
        <v>213</v>
      </c>
      <c r="L666" s="44"/>
      <c r="M666" s="226" t="s">
        <v>19</v>
      </c>
      <c r="N666" s="227" t="s">
        <v>45</v>
      </c>
      <c r="O666" s="84"/>
      <c r="P666" s="228">
        <f>O666*H666</f>
        <v>0</v>
      </c>
      <c r="Q666" s="228">
        <v>0</v>
      </c>
      <c r="R666" s="228">
        <f>Q666*H666</f>
        <v>0</v>
      </c>
      <c r="S666" s="228">
        <v>0</v>
      </c>
      <c r="T666" s="229">
        <f>S666*H666</f>
        <v>0</v>
      </c>
      <c r="U666" s="38"/>
      <c r="V666" s="38"/>
      <c r="W666" s="38"/>
      <c r="X666" s="38"/>
      <c r="Y666" s="38"/>
      <c r="Z666" s="38"/>
      <c r="AA666" s="38"/>
      <c r="AB666" s="38"/>
      <c r="AC666" s="38"/>
      <c r="AD666" s="38"/>
      <c r="AE666" s="38"/>
      <c r="AR666" s="230" t="s">
        <v>236</v>
      </c>
      <c r="AT666" s="230" t="s">
        <v>159</v>
      </c>
      <c r="AU666" s="230" t="s">
        <v>82</v>
      </c>
      <c r="AY666" s="17" t="s">
        <v>158</v>
      </c>
      <c r="BE666" s="231">
        <f>IF(N666="základní",J666,0)</f>
        <v>0</v>
      </c>
      <c r="BF666" s="231">
        <f>IF(N666="snížená",J666,0)</f>
        <v>0</v>
      </c>
      <c r="BG666" s="231">
        <f>IF(N666="zákl. přenesená",J666,0)</f>
        <v>0</v>
      </c>
      <c r="BH666" s="231">
        <f>IF(N666="sníž. přenesená",J666,0)</f>
        <v>0</v>
      </c>
      <c r="BI666" s="231">
        <f>IF(N666="nulová",J666,0)</f>
        <v>0</v>
      </c>
      <c r="BJ666" s="17" t="s">
        <v>82</v>
      </c>
      <c r="BK666" s="231">
        <f>ROUND(I666*H666,2)</f>
        <v>0</v>
      </c>
      <c r="BL666" s="17" t="s">
        <v>236</v>
      </c>
      <c r="BM666" s="230" t="s">
        <v>1134</v>
      </c>
    </row>
    <row r="667" spans="1:47" s="2" customFormat="1" ht="12">
      <c r="A667" s="38"/>
      <c r="B667" s="39"/>
      <c r="C667" s="40"/>
      <c r="D667" s="232" t="s">
        <v>165</v>
      </c>
      <c r="E667" s="40"/>
      <c r="F667" s="233" t="s">
        <v>1135</v>
      </c>
      <c r="G667" s="40"/>
      <c r="H667" s="40"/>
      <c r="I667" s="136"/>
      <c r="J667" s="40"/>
      <c r="K667" s="40"/>
      <c r="L667" s="44"/>
      <c r="M667" s="234"/>
      <c r="N667" s="235"/>
      <c r="O667" s="84"/>
      <c r="P667" s="84"/>
      <c r="Q667" s="84"/>
      <c r="R667" s="84"/>
      <c r="S667" s="84"/>
      <c r="T667" s="85"/>
      <c r="U667" s="38"/>
      <c r="V667" s="38"/>
      <c r="W667" s="38"/>
      <c r="X667" s="38"/>
      <c r="Y667" s="38"/>
      <c r="Z667" s="38"/>
      <c r="AA667" s="38"/>
      <c r="AB667" s="38"/>
      <c r="AC667" s="38"/>
      <c r="AD667" s="38"/>
      <c r="AE667" s="38"/>
      <c r="AT667" s="17" t="s">
        <v>165</v>
      </c>
      <c r="AU667" s="17" t="s">
        <v>82</v>
      </c>
    </row>
    <row r="668" spans="1:47" s="2" customFormat="1" ht="12">
      <c r="A668" s="38"/>
      <c r="B668" s="39"/>
      <c r="C668" s="40"/>
      <c r="D668" s="232" t="s">
        <v>216</v>
      </c>
      <c r="E668" s="40"/>
      <c r="F668" s="258" t="s">
        <v>1124</v>
      </c>
      <c r="G668" s="40"/>
      <c r="H668" s="40"/>
      <c r="I668" s="136"/>
      <c r="J668" s="40"/>
      <c r="K668" s="40"/>
      <c r="L668" s="44"/>
      <c r="M668" s="234"/>
      <c r="N668" s="235"/>
      <c r="O668" s="84"/>
      <c r="P668" s="84"/>
      <c r="Q668" s="84"/>
      <c r="R668" s="84"/>
      <c r="S668" s="84"/>
      <c r="T668" s="85"/>
      <c r="U668" s="38"/>
      <c r="V668" s="38"/>
      <c r="W668" s="38"/>
      <c r="X668" s="38"/>
      <c r="Y668" s="38"/>
      <c r="Z668" s="38"/>
      <c r="AA668" s="38"/>
      <c r="AB668" s="38"/>
      <c r="AC668" s="38"/>
      <c r="AD668" s="38"/>
      <c r="AE668" s="38"/>
      <c r="AT668" s="17" t="s">
        <v>216</v>
      </c>
      <c r="AU668" s="17" t="s">
        <v>82</v>
      </c>
    </row>
    <row r="669" spans="1:51" s="13" customFormat="1" ht="12">
      <c r="A669" s="13"/>
      <c r="B669" s="236"/>
      <c r="C669" s="237"/>
      <c r="D669" s="232" t="s">
        <v>166</v>
      </c>
      <c r="E669" s="238" t="s">
        <v>19</v>
      </c>
      <c r="F669" s="239" t="s">
        <v>2342</v>
      </c>
      <c r="G669" s="237"/>
      <c r="H669" s="240">
        <v>10</v>
      </c>
      <c r="I669" s="241"/>
      <c r="J669" s="237"/>
      <c r="K669" s="237"/>
      <c r="L669" s="242"/>
      <c r="M669" s="243"/>
      <c r="N669" s="244"/>
      <c r="O669" s="244"/>
      <c r="P669" s="244"/>
      <c r="Q669" s="244"/>
      <c r="R669" s="244"/>
      <c r="S669" s="244"/>
      <c r="T669" s="245"/>
      <c r="U669" s="13"/>
      <c r="V669" s="13"/>
      <c r="W669" s="13"/>
      <c r="X669" s="13"/>
      <c r="Y669" s="13"/>
      <c r="Z669" s="13"/>
      <c r="AA669" s="13"/>
      <c r="AB669" s="13"/>
      <c r="AC669" s="13"/>
      <c r="AD669" s="13"/>
      <c r="AE669" s="13"/>
      <c r="AT669" s="246" t="s">
        <v>166</v>
      </c>
      <c r="AU669" s="246" t="s">
        <v>82</v>
      </c>
      <c r="AV669" s="13" t="s">
        <v>85</v>
      </c>
      <c r="AW669" s="13" t="s">
        <v>34</v>
      </c>
      <c r="AX669" s="13" t="s">
        <v>82</v>
      </c>
      <c r="AY669" s="246" t="s">
        <v>158</v>
      </c>
    </row>
    <row r="670" spans="1:65" s="2" customFormat="1" ht="16.5" customHeight="1">
      <c r="A670" s="38"/>
      <c r="B670" s="39"/>
      <c r="C670" s="259" t="s">
        <v>1098</v>
      </c>
      <c r="D670" s="259" t="s">
        <v>199</v>
      </c>
      <c r="E670" s="260" t="s">
        <v>1137</v>
      </c>
      <c r="F670" s="261" t="s">
        <v>1138</v>
      </c>
      <c r="G670" s="262" t="s">
        <v>162</v>
      </c>
      <c r="H670" s="263">
        <v>10</v>
      </c>
      <c r="I670" s="264"/>
      <c r="J670" s="265">
        <f>ROUND(I670*H670,2)</f>
        <v>0</v>
      </c>
      <c r="K670" s="261" t="s">
        <v>213</v>
      </c>
      <c r="L670" s="266"/>
      <c r="M670" s="267" t="s">
        <v>19</v>
      </c>
      <c r="N670" s="268" t="s">
        <v>45</v>
      </c>
      <c r="O670" s="84"/>
      <c r="P670" s="228">
        <f>O670*H670</f>
        <v>0</v>
      </c>
      <c r="Q670" s="228">
        <v>0.046</v>
      </c>
      <c r="R670" s="228">
        <f>Q670*H670</f>
        <v>0.45999999999999996</v>
      </c>
      <c r="S670" s="228">
        <v>0</v>
      </c>
      <c r="T670" s="229">
        <f>S670*H670</f>
        <v>0</v>
      </c>
      <c r="U670" s="38"/>
      <c r="V670" s="38"/>
      <c r="W670" s="38"/>
      <c r="X670" s="38"/>
      <c r="Y670" s="38"/>
      <c r="Z670" s="38"/>
      <c r="AA670" s="38"/>
      <c r="AB670" s="38"/>
      <c r="AC670" s="38"/>
      <c r="AD670" s="38"/>
      <c r="AE670" s="38"/>
      <c r="AR670" s="230" t="s">
        <v>255</v>
      </c>
      <c r="AT670" s="230" t="s">
        <v>199</v>
      </c>
      <c r="AU670" s="230" t="s">
        <v>82</v>
      </c>
      <c r="AY670" s="17" t="s">
        <v>158</v>
      </c>
      <c r="BE670" s="231">
        <f>IF(N670="základní",J670,0)</f>
        <v>0</v>
      </c>
      <c r="BF670" s="231">
        <f>IF(N670="snížená",J670,0)</f>
        <v>0</v>
      </c>
      <c r="BG670" s="231">
        <f>IF(N670="zákl. přenesená",J670,0)</f>
        <v>0</v>
      </c>
      <c r="BH670" s="231">
        <f>IF(N670="sníž. přenesená",J670,0)</f>
        <v>0</v>
      </c>
      <c r="BI670" s="231">
        <f>IF(N670="nulová",J670,0)</f>
        <v>0</v>
      </c>
      <c r="BJ670" s="17" t="s">
        <v>82</v>
      </c>
      <c r="BK670" s="231">
        <f>ROUND(I670*H670,2)</f>
        <v>0</v>
      </c>
      <c r="BL670" s="17" t="s">
        <v>255</v>
      </c>
      <c r="BM670" s="230" t="s">
        <v>1139</v>
      </c>
    </row>
    <row r="671" spans="1:47" s="2" customFormat="1" ht="12">
      <c r="A671" s="38"/>
      <c r="B671" s="39"/>
      <c r="C671" s="40"/>
      <c r="D671" s="232" t="s">
        <v>165</v>
      </c>
      <c r="E671" s="40"/>
      <c r="F671" s="233" t="s">
        <v>1138</v>
      </c>
      <c r="G671" s="40"/>
      <c r="H671" s="40"/>
      <c r="I671" s="136"/>
      <c r="J671" s="40"/>
      <c r="K671" s="40"/>
      <c r="L671" s="44"/>
      <c r="M671" s="234"/>
      <c r="N671" s="235"/>
      <c r="O671" s="84"/>
      <c r="P671" s="84"/>
      <c r="Q671" s="84"/>
      <c r="R671" s="84"/>
      <c r="S671" s="84"/>
      <c r="T671" s="85"/>
      <c r="U671" s="38"/>
      <c r="V671" s="38"/>
      <c r="W671" s="38"/>
      <c r="X671" s="38"/>
      <c r="Y671" s="38"/>
      <c r="Z671" s="38"/>
      <c r="AA671" s="38"/>
      <c r="AB671" s="38"/>
      <c r="AC671" s="38"/>
      <c r="AD671" s="38"/>
      <c r="AE671" s="38"/>
      <c r="AT671" s="17" t="s">
        <v>165</v>
      </c>
      <c r="AU671" s="17" t="s">
        <v>82</v>
      </c>
    </row>
    <row r="672" spans="1:51" s="13" customFormat="1" ht="12">
      <c r="A672" s="13"/>
      <c r="B672" s="236"/>
      <c r="C672" s="237"/>
      <c r="D672" s="232" t="s">
        <v>166</v>
      </c>
      <c r="E672" s="238" t="s">
        <v>19</v>
      </c>
      <c r="F672" s="239" t="s">
        <v>2252</v>
      </c>
      <c r="G672" s="237"/>
      <c r="H672" s="240">
        <v>10</v>
      </c>
      <c r="I672" s="241"/>
      <c r="J672" s="237"/>
      <c r="K672" s="237"/>
      <c r="L672" s="242"/>
      <c r="M672" s="243"/>
      <c r="N672" s="244"/>
      <c r="O672" s="244"/>
      <c r="P672" s="244"/>
      <c r="Q672" s="244"/>
      <c r="R672" s="244"/>
      <c r="S672" s="244"/>
      <c r="T672" s="245"/>
      <c r="U672" s="13"/>
      <c r="V672" s="13"/>
      <c r="W672" s="13"/>
      <c r="X672" s="13"/>
      <c r="Y672" s="13"/>
      <c r="Z672" s="13"/>
      <c r="AA672" s="13"/>
      <c r="AB672" s="13"/>
      <c r="AC672" s="13"/>
      <c r="AD672" s="13"/>
      <c r="AE672" s="13"/>
      <c r="AT672" s="246" t="s">
        <v>166</v>
      </c>
      <c r="AU672" s="246" t="s">
        <v>82</v>
      </c>
      <c r="AV672" s="13" t="s">
        <v>85</v>
      </c>
      <c r="AW672" s="13" t="s">
        <v>34</v>
      </c>
      <c r="AX672" s="13" t="s">
        <v>82</v>
      </c>
      <c r="AY672" s="246" t="s">
        <v>158</v>
      </c>
    </row>
    <row r="673" spans="1:65" s="2" customFormat="1" ht="21.75" customHeight="1">
      <c r="A673" s="38"/>
      <c r="B673" s="39"/>
      <c r="C673" s="219" t="s">
        <v>1103</v>
      </c>
      <c r="D673" s="219" t="s">
        <v>159</v>
      </c>
      <c r="E673" s="220" t="s">
        <v>1141</v>
      </c>
      <c r="F673" s="221" t="s">
        <v>1142</v>
      </c>
      <c r="G673" s="222" t="s">
        <v>162</v>
      </c>
      <c r="H673" s="223">
        <v>12</v>
      </c>
      <c r="I673" s="224"/>
      <c r="J673" s="225">
        <f>ROUND(I673*H673,2)</f>
        <v>0</v>
      </c>
      <c r="K673" s="221" t="s">
        <v>213</v>
      </c>
      <c r="L673" s="44"/>
      <c r="M673" s="226" t="s">
        <v>19</v>
      </c>
      <c r="N673" s="227" t="s">
        <v>45</v>
      </c>
      <c r="O673" s="84"/>
      <c r="P673" s="228">
        <f>O673*H673</f>
        <v>0</v>
      </c>
      <c r="Q673" s="228">
        <v>0</v>
      </c>
      <c r="R673" s="228">
        <f>Q673*H673</f>
        <v>0</v>
      </c>
      <c r="S673" s="228">
        <v>0</v>
      </c>
      <c r="T673" s="229">
        <f>S673*H673</f>
        <v>0</v>
      </c>
      <c r="U673" s="38"/>
      <c r="V673" s="38"/>
      <c r="W673" s="38"/>
      <c r="X673" s="38"/>
      <c r="Y673" s="38"/>
      <c r="Z673" s="38"/>
      <c r="AA673" s="38"/>
      <c r="AB673" s="38"/>
      <c r="AC673" s="38"/>
      <c r="AD673" s="38"/>
      <c r="AE673" s="38"/>
      <c r="AR673" s="230" t="s">
        <v>236</v>
      </c>
      <c r="AT673" s="230" t="s">
        <v>159</v>
      </c>
      <c r="AU673" s="230" t="s">
        <v>82</v>
      </c>
      <c r="AY673" s="17" t="s">
        <v>158</v>
      </c>
      <c r="BE673" s="231">
        <f>IF(N673="základní",J673,0)</f>
        <v>0</v>
      </c>
      <c r="BF673" s="231">
        <f>IF(N673="snížená",J673,0)</f>
        <v>0</v>
      </c>
      <c r="BG673" s="231">
        <f>IF(N673="zákl. přenesená",J673,0)</f>
        <v>0</v>
      </c>
      <c r="BH673" s="231">
        <f>IF(N673="sníž. přenesená",J673,0)</f>
        <v>0</v>
      </c>
      <c r="BI673" s="231">
        <f>IF(N673="nulová",J673,0)</f>
        <v>0</v>
      </c>
      <c r="BJ673" s="17" t="s">
        <v>82</v>
      </c>
      <c r="BK673" s="231">
        <f>ROUND(I673*H673,2)</f>
        <v>0</v>
      </c>
      <c r="BL673" s="17" t="s">
        <v>236</v>
      </c>
      <c r="BM673" s="230" t="s">
        <v>1143</v>
      </c>
    </row>
    <row r="674" spans="1:47" s="2" customFormat="1" ht="12">
      <c r="A674" s="38"/>
      <c r="B674" s="39"/>
      <c r="C674" s="40"/>
      <c r="D674" s="232" t="s">
        <v>165</v>
      </c>
      <c r="E674" s="40"/>
      <c r="F674" s="233" t="s">
        <v>1144</v>
      </c>
      <c r="G674" s="40"/>
      <c r="H674" s="40"/>
      <c r="I674" s="136"/>
      <c r="J674" s="40"/>
      <c r="K674" s="40"/>
      <c r="L674" s="44"/>
      <c r="M674" s="234"/>
      <c r="N674" s="235"/>
      <c r="O674" s="84"/>
      <c r="P674" s="84"/>
      <c r="Q674" s="84"/>
      <c r="R674" s="84"/>
      <c r="S674" s="84"/>
      <c r="T674" s="85"/>
      <c r="U674" s="38"/>
      <c r="V674" s="38"/>
      <c r="W674" s="38"/>
      <c r="X674" s="38"/>
      <c r="Y674" s="38"/>
      <c r="Z674" s="38"/>
      <c r="AA674" s="38"/>
      <c r="AB674" s="38"/>
      <c r="AC674" s="38"/>
      <c r="AD674" s="38"/>
      <c r="AE674" s="38"/>
      <c r="AT674" s="17" t="s">
        <v>165</v>
      </c>
      <c r="AU674" s="17" t="s">
        <v>82</v>
      </c>
    </row>
    <row r="675" spans="1:47" s="2" customFormat="1" ht="12">
      <c r="A675" s="38"/>
      <c r="B675" s="39"/>
      <c r="C675" s="40"/>
      <c r="D675" s="232" t="s">
        <v>216</v>
      </c>
      <c r="E675" s="40"/>
      <c r="F675" s="258" t="s">
        <v>1118</v>
      </c>
      <c r="G675" s="40"/>
      <c r="H675" s="40"/>
      <c r="I675" s="136"/>
      <c r="J675" s="40"/>
      <c r="K675" s="40"/>
      <c r="L675" s="44"/>
      <c r="M675" s="234"/>
      <c r="N675" s="235"/>
      <c r="O675" s="84"/>
      <c r="P675" s="84"/>
      <c r="Q675" s="84"/>
      <c r="R675" s="84"/>
      <c r="S675" s="84"/>
      <c r="T675" s="85"/>
      <c r="U675" s="38"/>
      <c r="V675" s="38"/>
      <c r="W675" s="38"/>
      <c r="X675" s="38"/>
      <c r="Y675" s="38"/>
      <c r="Z675" s="38"/>
      <c r="AA675" s="38"/>
      <c r="AB675" s="38"/>
      <c r="AC675" s="38"/>
      <c r="AD675" s="38"/>
      <c r="AE675" s="38"/>
      <c r="AT675" s="17" t="s">
        <v>216</v>
      </c>
      <c r="AU675" s="17" t="s">
        <v>82</v>
      </c>
    </row>
    <row r="676" spans="1:51" s="13" customFormat="1" ht="12">
      <c r="A676" s="13"/>
      <c r="B676" s="236"/>
      <c r="C676" s="237"/>
      <c r="D676" s="232" t="s">
        <v>166</v>
      </c>
      <c r="E676" s="238" t="s">
        <v>19</v>
      </c>
      <c r="F676" s="239" t="s">
        <v>2343</v>
      </c>
      <c r="G676" s="237"/>
      <c r="H676" s="240">
        <v>12</v>
      </c>
      <c r="I676" s="241"/>
      <c r="J676" s="237"/>
      <c r="K676" s="237"/>
      <c r="L676" s="242"/>
      <c r="M676" s="243"/>
      <c r="N676" s="244"/>
      <c r="O676" s="244"/>
      <c r="P676" s="244"/>
      <c r="Q676" s="244"/>
      <c r="R676" s="244"/>
      <c r="S676" s="244"/>
      <c r="T676" s="245"/>
      <c r="U676" s="13"/>
      <c r="V676" s="13"/>
      <c r="W676" s="13"/>
      <c r="X676" s="13"/>
      <c r="Y676" s="13"/>
      <c r="Z676" s="13"/>
      <c r="AA676" s="13"/>
      <c r="AB676" s="13"/>
      <c r="AC676" s="13"/>
      <c r="AD676" s="13"/>
      <c r="AE676" s="13"/>
      <c r="AT676" s="246" t="s">
        <v>166</v>
      </c>
      <c r="AU676" s="246" t="s">
        <v>82</v>
      </c>
      <c r="AV676" s="13" t="s">
        <v>85</v>
      </c>
      <c r="AW676" s="13" t="s">
        <v>34</v>
      </c>
      <c r="AX676" s="13" t="s">
        <v>82</v>
      </c>
      <c r="AY676" s="246" t="s">
        <v>158</v>
      </c>
    </row>
    <row r="677" spans="1:65" s="2" customFormat="1" ht="21.75" customHeight="1">
      <c r="A677" s="38"/>
      <c r="B677" s="39"/>
      <c r="C677" s="219" t="s">
        <v>1109</v>
      </c>
      <c r="D677" s="219" t="s">
        <v>159</v>
      </c>
      <c r="E677" s="220" t="s">
        <v>1147</v>
      </c>
      <c r="F677" s="221" t="s">
        <v>1148</v>
      </c>
      <c r="G677" s="222" t="s">
        <v>162</v>
      </c>
      <c r="H677" s="223">
        <v>12</v>
      </c>
      <c r="I677" s="224"/>
      <c r="J677" s="225">
        <f>ROUND(I677*H677,2)</f>
        <v>0</v>
      </c>
      <c r="K677" s="221" t="s">
        <v>213</v>
      </c>
      <c r="L677" s="44"/>
      <c r="M677" s="226" t="s">
        <v>19</v>
      </c>
      <c r="N677" s="227" t="s">
        <v>45</v>
      </c>
      <c r="O677" s="84"/>
      <c r="P677" s="228">
        <f>O677*H677</f>
        <v>0</v>
      </c>
      <c r="Q677" s="228">
        <v>0</v>
      </c>
      <c r="R677" s="228">
        <f>Q677*H677</f>
        <v>0</v>
      </c>
      <c r="S677" s="228">
        <v>0</v>
      </c>
      <c r="T677" s="229">
        <f>S677*H677</f>
        <v>0</v>
      </c>
      <c r="U677" s="38"/>
      <c r="V677" s="38"/>
      <c r="W677" s="38"/>
      <c r="X677" s="38"/>
      <c r="Y677" s="38"/>
      <c r="Z677" s="38"/>
      <c r="AA677" s="38"/>
      <c r="AB677" s="38"/>
      <c r="AC677" s="38"/>
      <c r="AD677" s="38"/>
      <c r="AE677" s="38"/>
      <c r="AR677" s="230" t="s">
        <v>236</v>
      </c>
      <c r="AT677" s="230" t="s">
        <v>159</v>
      </c>
      <c r="AU677" s="230" t="s">
        <v>82</v>
      </c>
      <c r="AY677" s="17" t="s">
        <v>158</v>
      </c>
      <c r="BE677" s="231">
        <f>IF(N677="základní",J677,0)</f>
        <v>0</v>
      </c>
      <c r="BF677" s="231">
        <f>IF(N677="snížená",J677,0)</f>
        <v>0</v>
      </c>
      <c r="BG677" s="231">
        <f>IF(N677="zákl. přenesená",J677,0)</f>
        <v>0</v>
      </c>
      <c r="BH677" s="231">
        <f>IF(N677="sníž. přenesená",J677,0)</f>
        <v>0</v>
      </c>
      <c r="BI677" s="231">
        <f>IF(N677="nulová",J677,0)</f>
        <v>0</v>
      </c>
      <c r="BJ677" s="17" t="s">
        <v>82</v>
      </c>
      <c r="BK677" s="231">
        <f>ROUND(I677*H677,2)</f>
        <v>0</v>
      </c>
      <c r="BL677" s="17" t="s">
        <v>236</v>
      </c>
      <c r="BM677" s="230" t="s">
        <v>1149</v>
      </c>
    </row>
    <row r="678" spans="1:47" s="2" customFormat="1" ht="12">
      <c r="A678" s="38"/>
      <c r="B678" s="39"/>
      <c r="C678" s="40"/>
      <c r="D678" s="232" t="s">
        <v>165</v>
      </c>
      <c r="E678" s="40"/>
      <c r="F678" s="233" t="s">
        <v>1150</v>
      </c>
      <c r="G678" s="40"/>
      <c r="H678" s="40"/>
      <c r="I678" s="136"/>
      <c r="J678" s="40"/>
      <c r="K678" s="40"/>
      <c r="L678" s="44"/>
      <c r="M678" s="234"/>
      <c r="N678" s="235"/>
      <c r="O678" s="84"/>
      <c r="P678" s="84"/>
      <c r="Q678" s="84"/>
      <c r="R678" s="84"/>
      <c r="S678" s="84"/>
      <c r="T678" s="85"/>
      <c r="U678" s="38"/>
      <c r="V678" s="38"/>
      <c r="W678" s="38"/>
      <c r="X678" s="38"/>
      <c r="Y678" s="38"/>
      <c r="Z678" s="38"/>
      <c r="AA678" s="38"/>
      <c r="AB678" s="38"/>
      <c r="AC678" s="38"/>
      <c r="AD678" s="38"/>
      <c r="AE678" s="38"/>
      <c r="AT678" s="17" t="s">
        <v>165</v>
      </c>
      <c r="AU678" s="17" t="s">
        <v>82</v>
      </c>
    </row>
    <row r="679" spans="1:47" s="2" customFormat="1" ht="12">
      <c r="A679" s="38"/>
      <c r="B679" s="39"/>
      <c r="C679" s="40"/>
      <c r="D679" s="232" t="s">
        <v>216</v>
      </c>
      <c r="E679" s="40"/>
      <c r="F679" s="258" t="s">
        <v>1124</v>
      </c>
      <c r="G679" s="40"/>
      <c r="H679" s="40"/>
      <c r="I679" s="136"/>
      <c r="J679" s="40"/>
      <c r="K679" s="40"/>
      <c r="L679" s="44"/>
      <c r="M679" s="234"/>
      <c r="N679" s="235"/>
      <c r="O679" s="84"/>
      <c r="P679" s="84"/>
      <c r="Q679" s="84"/>
      <c r="R679" s="84"/>
      <c r="S679" s="84"/>
      <c r="T679" s="85"/>
      <c r="U679" s="38"/>
      <c r="V679" s="38"/>
      <c r="W679" s="38"/>
      <c r="X679" s="38"/>
      <c r="Y679" s="38"/>
      <c r="Z679" s="38"/>
      <c r="AA679" s="38"/>
      <c r="AB679" s="38"/>
      <c r="AC679" s="38"/>
      <c r="AD679" s="38"/>
      <c r="AE679" s="38"/>
      <c r="AT679" s="17" t="s">
        <v>216</v>
      </c>
      <c r="AU679" s="17" t="s">
        <v>82</v>
      </c>
    </row>
    <row r="680" spans="1:51" s="13" customFormat="1" ht="12">
      <c r="A680" s="13"/>
      <c r="B680" s="236"/>
      <c r="C680" s="237"/>
      <c r="D680" s="232" t="s">
        <v>166</v>
      </c>
      <c r="E680" s="238" t="s">
        <v>19</v>
      </c>
      <c r="F680" s="239" t="s">
        <v>2343</v>
      </c>
      <c r="G680" s="237"/>
      <c r="H680" s="240">
        <v>12</v>
      </c>
      <c r="I680" s="241"/>
      <c r="J680" s="237"/>
      <c r="K680" s="237"/>
      <c r="L680" s="242"/>
      <c r="M680" s="243"/>
      <c r="N680" s="244"/>
      <c r="O680" s="244"/>
      <c r="P680" s="244"/>
      <c r="Q680" s="244"/>
      <c r="R680" s="244"/>
      <c r="S680" s="244"/>
      <c r="T680" s="245"/>
      <c r="U680" s="13"/>
      <c r="V680" s="13"/>
      <c r="W680" s="13"/>
      <c r="X680" s="13"/>
      <c r="Y680" s="13"/>
      <c r="Z680" s="13"/>
      <c r="AA680" s="13"/>
      <c r="AB680" s="13"/>
      <c r="AC680" s="13"/>
      <c r="AD680" s="13"/>
      <c r="AE680" s="13"/>
      <c r="AT680" s="246" t="s">
        <v>166</v>
      </c>
      <c r="AU680" s="246" t="s">
        <v>82</v>
      </c>
      <c r="AV680" s="13" t="s">
        <v>85</v>
      </c>
      <c r="AW680" s="13" t="s">
        <v>34</v>
      </c>
      <c r="AX680" s="13" t="s">
        <v>82</v>
      </c>
      <c r="AY680" s="246" t="s">
        <v>158</v>
      </c>
    </row>
    <row r="681" spans="1:65" s="2" customFormat="1" ht="16.5" customHeight="1">
      <c r="A681" s="38"/>
      <c r="B681" s="39"/>
      <c r="C681" s="259" t="s">
        <v>1113</v>
      </c>
      <c r="D681" s="259" t="s">
        <v>199</v>
      </c>
      <c r="E681" s="260" t="s">
        <v>1152</v>
      </c>
      <c r="F681" s="261" t="s">
        <v>1153</v>
      </c>
      <c r="G681" s="262" t="s">
        <v>162</v>
      </c>
      <c r="H681" s="263">
        <v>12</v>
      </c>
      <c r="I681" s="264"/>
      <c r="J681" s="265">
        <f>ROUND(I681*H681,2)</f>
        <v>0</v>
      </c>
      <c r="K681" s="261" t="s">
        <v>213</v>
      </c>
      <c r="L681" s="266"/>
      <c r="M681" s="267" t="s">
        <v>19</v>
      </c>
      <c r="N681" s="268" t="s">
        <v>45</v>
      </c>
      <c r="O681" s="84"/>
      <c r="P681" s="228">
        <f>O681*H681</f>
        <v>0</v>
      </c>
      <c r="Q681" s="228">
        <v>0.08</v>
      </c>
      <c r="R681" s="228">
        <f>Q681*H681</f>
        <v>0.96</v>
      </c>
      <c r="S681" s="228">
        <v>0</v>
      </c>
      <c r="T681" s="229">
        <f>S681*H681</f>
        <v>0</v>
      </c>
      <c r="U681" s="38"/>
      <c r="V681" s="38"/>
      <c r="W681" s="38"/>
      <c r="X681" s="38"/>
      <c r="Y681" s="38"/>
      <c r="Z681" s="38"/>
      <c r="AA681" s="38"/>
      <c r="AB681" s="38"/>
      <c r="AC681" s="38"/>
      <c r="AD681" s="38"/>
      <c r="AE681" s="38"/>
      <c r="AR681" s="230" t="s">
        <v>255</v>
      </c>
      <c r="AT681" s="230" t="s">
        <v>199</v>
      </c>
      <c r="AU681" s="230" t="s">
        <v>82</v>
      </c>
      <c r="AY681" s="17" t="s">
        <v>158</v>
      </c>
      <c r="BE681" s="231">
        <f>IF(N681="základní",J681,0)</f>
        <v>0</v>
      </c>
      <c r="BF681" s="231">
        <f>IF(N681="snížená",J681,0)</f>
        <v>0</v>
      </c>
      <c r="BG681" s="231">
        <f>IF(N681="zákl. přenesená",J681,0)</f>
        <v>0</v>
      </c>
      <c r="BH681" s="231">
        <f>IF(N681="sníž. přenesená",J681,0)</f>
        <v>0</v>
      </c>
      <c r="BI681" s="231">
        <f>IF(N681="nulová",J681,0)</f>
        <v>0</v>
      </c>
      <c r="BJ681" s="17" t="s">
        <v>82</v>
      </c>
      <c r="BK681" s="231">
        <f>ROUND(I681*H681,2)</f>
        <v>0</v>
      </c>
      <c r="BL681" s="17" t="s">
        <v>255</v>
      </c>
      <c r="BM681" s="230" t="s">
        <v>1154</v>
      </c>
    </row>
    <row r="682" spans="1:47" s="2" customFormat="1" ht="12">
      <c r="A682" s="38"/>
      <c r="B682" s="39"/>
      <c r="C682" s="40"/>
      <c r="D682" s="232" t="s">
        <v>165</v>
      </c>
      <c r="E682" s="40"/>
      <c r="F682" s="233" t="s">
        <v>1153</v>
      </c>
      <c r="G682" s="40"/>
      <c r="H682" s="40"/>
      <c r="I682" s="136"/>
      <c r="J682" s="40"/>
      <c r="K682" s="40"/>
      <c r="L682" s="44"/>
      <c r="M682" s="234"/>
      <c r="N682" s="235"/>
      <c r="O682" s="84"/>
      <c r="P682" s="84"/>
      <c r="Q682" s="84"/>
      <c r="R682" s="84"/>
      <c r="S682" s="84"/>
      <c r="T682" s="85"/>
      <c r="U682" s="38"/>
      <c r="V682" s="38"/>
      <c r="W682" s="38"/>
      <c r="X682" s="38"/>
      <c r="Y682" s="38"/>
      <c r="Z682" s="38"/>
      <c r="AA682" s="38"/>
      <c r="AB682" s="38"/>
      <c r="AC682" s="38"/>
      <c r="AD682" s="38"/>
      <c r="AE682" s="38"/>
      <c r="AT682" s="17" t="s">
        <v>165</v>
      </c>
      <c r="AU682" s="17" t="s">
        <v>82</v>
      </c>
    </row>
    <row r="683" spans="1:51" s="13" customFormat="1" ht="12">
      <c r="A683" s="13"/>
      <c r="B683" s="236"/>
      <c r="C683" s="237"/>
      <c r="D683" s="232" t="s">
        <v>166</v>
      </c>
      <c r="E683" s="238" t="s">
        <v>19</v>
      </c>
      <c r="F683" s="239" t="s">
        <v>2276</v>
      </c>
      <c r="G683" s="237"/>
      <c r="H683" s="240">
        <v>12</v>
      </c>
      <c r="I683" s="241"/>
      <c r="J683" s="237"/>
      <c r="K683" s="237"/>
      <c r="L683" s="242"/>
      <c r="M683" s="243"/>
      <c r="N683" s="244"/>
      <c r="O683" s="244"/>
      <c r="P683" s="244"/>
      <c r="Q683" s="244"/>
      <c r="R683" s="244"/>
      <c r="S683" s="244"/>
      <c r="T683" s="245"/>
      <c r="U683" s="13"/>
      <c r="V683" s="13"/>
      <c r="W683" s="13"/>
      <c r="X683" s="13"/>
      <c r="Y683" s="13"/>
      <c r="Z683" s="13"/>
      <c r="AA683" s="13"/>
      <c r="AB683" s="13"/>
      <c r="AC683" s="13"/>
      <c r="AD683" s="13"/>
      <c r="AE683" s="13"/>
      <c r="AT683" s="246" t="s">
        <v>166</v>
      </c>
      <c r="AU683" s="246" t="s">
        <v>82</v>
      </c>
      <c r="AV683" s="13" t="s">
        <v>85</v>
      </c>
      <c r="AW683" s="13" t="s">
        <v>34</v>
      </c>
      <c r="AX683" s="13" t="s">
        <v>82</v>
      </c>
      <c r="AY683" s="246" t="s">
        <v>158</v>
      </c>
    </row>
    <row r="684" spans="1:65" s="2" customFormat="1" ht="21.75" customHeight="1">
      <c r="A684" s="38"/>
      <c r="B684" s="39"/>
      <c r="C684" s="219" t="s">
        <v>1119</v>
      </c>
      <c r="D684" s="219" t="s">
        <v>159</v>
      </c>
      <c r="E684" s="220" t="s">
        <v>1157</v>
      </c>
      <c r="F684" s="221" t="s">
        <v>1158</v>
      </c>
      <c r="G684" s="222" t="s">
        <v>1035</v>
      </c>
      <c r="H684" s="223">
        <v>6.512</v>
      </c>
      <c r="I684" s="224"/>
      <c r="J684" s="225">
        <f>ROUND(I684*H684,2)</f>
        <v>0</v>
      </c>
      <c r="K684" s="221" t="s">
        <v>19</v>
      </c>
      <c r="L684" s="44"/>
      <c r="M684" s="226" t="s">
        <v>19</v>
      </c>
      <c r="N684" s="227" t="s">
        <v>45</v>
      </c>
      <c r="O684" s="84"/>
      <c r="P684" s="228">
        <f>O684*H684</f>
        <v>0</v>
      </c>
      <c r="Q684" s="228">
        <v>0</v>
      </c>
      <c r="R684" s="228">
        <f>Q684*H684</f>
        <v>0</v>
      </c>
      <c r="S684" s="228">
        <v>0</v>
      </c>
      <c r="T684" s="229">
        <f>S684*H684</f>
        <v>0</v>
      </c>
      <c r="U684" s="38"/>
      <c r="V684" s="38"/>
      <c r="W684" s="38"/>
      <c r="X684" s="38"/>
      <c r="Y684" s="38"/>
      <c r="Z684" s="38"/>
      <c r="AA684" s="38"/>
      <c r="AB684" s="38"/>
      <c r="AC684" s="38"/>
      <c r="AD684" s="38"/>
      <c r="AE684" s="38"/>
      <c r="AR684" s="230" t="s">
        <v>236</v>
      </c>
      <c r="AT684" s="230" t="s">
        <v>159</v>
      </c>
      <c r="AU684" s="230" t="s">
        <v>82</v>
      </c>
      <c r="AY684" s="17" t="s">
        <v>158</v>
      </c>
      <c r="BE684" s="231">
        <f>IF(N684="základní",J684,0)</f>
        <v>0</v>
      </c>
      <c r="BF684" s="231">
        <f>IF(N684="snížená",J684,0)</f>
        <v>0</v>
      </c>
      <c r="BG684" s="231">
        <f>IF(N684="zákl. přenesená",J684,0)</f>
        <v>0</v>
      </c>
      <c r="BH684" s="231">
        <f>IF(N684="sníž. přenesená",J684,0)</f>
        <v>0</v>
      </c>
      <c r="BI684" s="231">
        <f>IF(N684="nulová",J684,0)</f>
        <v>0</v>
      </c>
      <c r="BJ684" s="17" t="s">
        <v>82</v>
      </c>
      <c r="BK684" s="231">
        <f>ROUND(I684*H684,2)</f>
        <v>0</v>
      </c>
      <c r="BL684" s="17" t="s">
        <v>236</v>
      </c>
      <c r="BM684" s="230" t="s">
        <v>1159</v>
      </c>
    </row>
    <row r="685" spans="1:47" s="2" customFormat="1" ht="12">
      <c r="A685" s="38"/>
      <c r="B685" s="39"/>
      <c r="C685" s="40"/>
      <c r="D685" s="232" t="s">
        <v>165</v>
      </c>
      <c r="E685" s="40"/>
      <c r="F685" s="233" t="s">
        <v>1158</v>
      </c>
      <c r="G685" s="40"/>
      <c r="H685" s="40"/>
      <c r="I685" s="136"/>
      <c r="J685" s="40"/>
      <c r="K685" s="40"/>
      <c r="L685" s="44"/>
      <c r="M685" s="234"/>
      <c r="N685" s="235"/>
      <c r="O685" s="84"/>
      <c r="P685" s="84"/>
      <c r="Q685" s="84"/>
      <c r="R685" s="84"/>
      <c r="S685" s="84"/>
      <c r="T685" s="85"/>
      <c r="U685" s="38"/>
      <c r="V685" s="38"/>
      <c r="W685" s="38"/>
      <c r="X685" s="38"/>
      <c r="Y685" s="38"/>
      <c r="Z685" s="38"/>
      <c r="AA685" s="38"/>
      <c r="AB685" s="38"/>
      <c r="AC685" s="38"/>
      <c r="AD685" s="38"/>
      <c r="AE685" s="38"/>
      <c r="AT685" s="17" t="s">
        <v>165</v>
      </c>
      <c r="AU685" s="17" t="s">
        <v>82</v>
      </c>
    </row>
    <row r="686" spans="1:51" s="13" customFormat="1" ht="12">
      <c r="A686" s="13"/>
      <c r="B686" s="236"/>
      <c r="C686" s="237"/>
      <c r="D686" s="232" t="s">
        <v>166</v>
      </c>
      <c r="E686" s="238" t="s">
        <v>19</v>
      </c>
      <c r="F686" s="239" t="s">
        <v>2344</v>
      </c>
      <c r="G686" s="237"/>
      <c r="H686" s="240">
        <v>6.512</v>
      </c>
      <c r="I686" s="241"/>
      <c r="J686" s="237"/>
      <c r="K686" s="237"/>
      <c r="L686" s="242"/>
      <c r="M686" s="243"/>
      <c r="N686" s="244"/>
      <c r="O686" s="244"/>
      <c r="P686" s="244"/>
      <c r="Q686" s="244"/>
      <c r="R686" s="244"/>
      <c r="S686" s="244"/>
      <c r="T686" s="245"/>
      <c r="U686" s="13"/>
      <c r="V686" s="13"/>
      <c r="W686" s="13"/>
      <c r="X686" s="13"/>
      <c r="Y686" s="13"/>
      <c r="Z686" s="13"/>
      <c r="AA686" s="13"/>
      <c r="AB686" s="13"/>
      <c r="AC686" s="13"/>
      <c r="AD686" s="13"/>
      <c r="AE686" s="13"/>
      <c r="AT686" s="246" t="s">
        <v>166</v>
      </c>
      <c r="AU686" s="246" t="s">
        <v>82</v>
      </c>
      <c r="AV686" s="13" t="s">
        <v>85</v>
      </c>
      <c r="AW686" s="13" t="s">
        <v>34</v>
      </c>
      <c r="AX686" s="13" t="s">
        <v>82</v>
      </c>
      <c r="AY686" s="246" t="s">
        <v>158</v>
      </c>
    </row>
    <row r="687" spans="1:65" s="2" customFormat="1" ht="21.75" customHeight="1">
      <c r="A687" s="38"/>
      <c r="B687" s="39"/>
      <c r="C687" s="219" t="s">
        <v>1125</v>
      </c>
      <c r="D687" s="219" t="s">
        <v>159</v>
      </c>
      <c r="E687" s="220" t="s">
        <v>1162</v>
      </c>
      <c r="F687" s="221" t="s">
        <v>1163</v>
      </c>
      <c r="G687" s="222" t="s">
        <v>1035</v>
      </c>
      <c r="H687" s="223">
        <v>6.512</v>
      </c>
      <c r="I687" s="224"/>
      <c r="J687" s="225">
        <f>ROUND(I687*H687,2)</f>
        <v>0</v>
      </c>
      <c r="K687" s="221" t="s">
        <v>19</v>
      </c>
      <c r="L687" s="44"/>
      <c r="M687" s="226" t="s">
        <v>19</v>
      </c>
      <c r="N687" s="227" t="s">
        <v>45</v>
      </c>
      <c r="O687" s="84"/>
      <c r="P687" s="228">
        <f>O687*H687</f>
        <v>0</v>
      </c>
      <c r="Q687" s="228">
        <v>2.25634</v>
      </c>
      <c r="R687" s="228">
        <f>Q687*H687</f>
        <v>14.693286079999998</v>
      </c>
      <c r="S687" s="228">
        <v>0</v>
      </c>
      <c r="T687" s="229">
        <f>S687*H687</f>
        <v>0</v>
      </c>
      <c r="U687" s="38"/>
      <c r="V687" s="38"/>
      <c r="W687" s="38"/>
      <c r="X687" s="38"/>
      <c r="Y687" s="38"/>
      <c r="Z687" s="38"/>
      <c r="AA687" s="38"/>
      <c r="AB687" s="38"/>
      <c r="AC687" s="38"/>
      <c r="AD687" s="38"/>
      <c r="AE687" s="38"/>
      <c r="AR687" s="230" t="s">
        <v>236</v>
      </c>
      <c r="AT687" s="230" t="s">
        <v>159</v>
      </c>
      <c r="AU687" s="230" t="s">
        <v>82</v>
      </c>
      <c r="AY687" s="17" t="s">
        <v>158</v>
      </c>
      <c r="BE687" s="231">
        <f>IF(N687="základní",J687,0)</f>
        <v>0</v>
      </c>
      <c r="BF687" s="231">
        <f>IF(N687="snížená",J687,0)</f>
        <v>0</v>
      </c>
      <c r="BG687" s="231">
        <f>IF(N687="zákl. přenesená",J687,0)</f>
        <v>0</v>
      </c>
      <c r="BH687" s="231">
        <f>IF(N687="sníž. přenesená",J687,0)</f>
        <v>0</v>
      </c>
      <c r="BI687" s="231">
        <f>IF(N687="nulová",J687,0)</f>
        <v>0</v>
      </c>
      <c r="BJ687" s="17" t="s">
        <v>82</v>
      </c>
      <c r="BK687" s="231">
        <f>ROUND(I687*H687,2)</f>
        <v>0</v>
      </c>
      <c r="BL687" s="17" t="s">
        <v>236</v>
      </c>
      <c r="BM687" s="230" t="s">
        <v>1164</v>
      </c>
    </row>
    <row r="688" spans="1:47" s="2" customFormat="1" ht="12">
      <c r="A688" s="38"/>
      <c r="B688" s="39"/>
      <c r="C688" s="40"/>
      <c r="D688" s="232" t="s">
        <v>165</v>
      </c>
      <c r="E688" s="40"/>
      <c r="F688" s="233" t="s">
        <v>1163</v>
      </c>
      <c r="G688" s="40"/>
      <c r="H688" s="40"/>
      <c r="I688" s="136"/>
      <c r="J688" s="40"/>
      <c r="K688" s="40"/>
      <c r="L688" s="44"/>
      <c r="M688" s="234"/>
      <c r="N688" s="235"/>
      <c r="O688" s="84"/>
      <c r="P688" s="84"/>
      <c r="Q688" s="84"/>
      <c r="R688" s="84"/>
      <c r="S688" s="84"/>
      <c r="T688" s="85"/>
      <c r="U688" s="38"/>
      <c r="V688" s="38"/>
      <c r="W688" s="38"/>
      <c r="X688" s="38"/>
      <c r="Y688" s="38"/>
      <c r="Z688" s="38"/>
      <c r="AA688" s="38"/>
      <c r="AB688" s="38"/>
      <c r="AC688" s="38"/>
      <c r="AD688" s="38"/>
      <c r="AE688" s="38"/>
      <c r="AT688" s="17" t="s">
        <v>165</v>
      </c>
      <c r="AU688" s="17" t="s">
        <v>82</v>
      </c>
    </row>
    <row r="689" spans="1:51" s="13" customFormat="1" ht="12">
      <c r="A689" s="13"/>
      <c r="B689" s="236"/>
      <c r="C689" s="237"/>
      <c r="D689" s="232" t="s">
        <v>166</v>
      </c>
      <c r="E689" s="238" t="s">
        <v>19</v>
      </c>
      <c r="F689" s="239" t="s">
        <v>2344</v>
      </c>
      <c r="G689" s="237"/>
      <c r="H689" s="240">
        <v>6.512</v>
      </c>
      <c r="I689" s="241"/>
      <c r="J689" s="237"/>
      <c r="K689" s="237"/>
      <c r="L689" s="242"/>
      <c r="M689" s="243"/>
      <c r="N689" s="244"/>
      <c r="O689" s="244"/>
      <c r="P689" s="244"/>
      <c r="Q689" s="244"/>
      <c r="R689" s="244"/>
      <c r="S689" s="244"/>
      <c r="T689" s="245"/>
      <c r="U689" s="13"/>
      <c r="V689" s="13"/>
      <c r="W689" s="13"/>
      <c r="X689" s="13"/>
      <c r="Y689" s="13"/>
      <c r="Z689" s="13"/>
      <c r="AA689" s="13"/>
      <c r="AB689" s="13"/>
      <c r="AC689" s="13"/>
      <c r="AD689" s="13"/>
      <c r="AE689" s="13"/>
      <c r="AT689" s="246" t="s">
        <v>166</v>
      </c>
      <c r="AU689" s="246" t="s">
        <v>82</v>
      </c>
      <c r="AV689" s="13" t="s">
        <v>85</v>
      </c>
      <c r="AW689" s="13" t="s">
        <v>34</v>
      </c>
      <c r="AX689" s="13" t="s">
        <v>82</v>
      </c>
      <c r="AY689" s="246" t="s">
        <v>158</v>
      </c>
    </row>
    <row r="690" spans="1:65" s="2" customFormat="1" ht="21.75" customHeight="1">
      <c r="A690" s="38"/>
      <c r="B690" s="39"/>
      <c r="C690" s="219" t="s">
        <v>1131</v>
      </c>
      <c r="D690" s="219" t="s">
        <v>159</v>
      </c>
      <c r="E690" s="220" t="s">
        <v>1166</v>
      </c>
      <c r="F690" s="221" t="s">
        <v>1167</v>
      </c>
      <c r="G690" s="222" t="s">
        <v>202</v>
      </c>
      <c r="H690" s="223">
        <v>1</v>
      </c>
      <c r="I690" s="224"/>
      <c r="J690" s="225">
        <f>ROUND(I690*H690,2)</f>
        <v>0</v>
      </c>
      <c r="K690" s="221" t="s">
        <v>19</v>
      </c>
      <c r="L690" s="44"/>
      <c r="M690" s="226" t="s">
        <v>19</v>
      </c>
      <c r="N690" s="227" t="s">
        <v>45</v>
      </c>
      <c r="O690" s="84"/>
      <c r="P690" s="228">
        <f>O690*H690</f>
        <v>0</v>
      </c>
      <c r="Q690" s="228">
        <v>0</v>
      </c>
      <c r="R690" s="228">
        <f>Q690*H690</f>
        <v>0</v>
      </c>
      <c r="S690" s="228">
        <v>0</v>
      </c>
      <c r="T690" s="229">
        <f>S690*H690</f>
        <v>0</v>
      </c>
      <c r="U690" s="38"/>
      <c r="V690" s="38"/>
      <c r="W690" s="38"/>
      <c r="X690" s="38"/>
      <c r="Y690" s="38"/>
      <c r="Z690" s="38"/>
      <c r="AA690" s="38"/>
      <c r="AB690" s="38"/>
      <c r="AC690" s="38"/>
      <c r="AD690" s="38"/>
      <c r="AE690" s="38"/>
      <c r="AR690" s="230" t="s">
        <v>236</v>
      </c>
      <c r="AT690" s="230" t="s">
        <v>159</v>
      </c>
      <c r="AU690" s="230" t="s">
        <v>82</v>
      </c>
      <c r="AY690" s="17" t="s">
        <v>158</v>
      </c>
      <c r="BE690" s="231">
        <f>IF(N690="základní",J690,0)</f>
        <v>0</v>
      </c>
      <c r="BF690" s="231">
        <f>IF(N690="snížená",J690,0)</f>
        <v>0</v>
      </c>
      <c r="BG690" s="231">
        <f>IF(N690="zákl. přenesená",J690,0)</f>
        <v>0</v>
      </c>
      <c r="BH690" s="231">
        <f>IF(N690="sníž. přenesená",J690,0)</f>
        <v>0</v>
      </c>
      <c r="BI690" s="231">
        <f>IF(N690="nulová",J690,0)</f>
        <v>0</v>
      </c>
      <c r="BJ690" s="17" t="s">
        <v>82</v>
      </c>
      <c r="BK690" s="231">
        <f>ROUND(I690*H690,2)</f>
        <v>0</v>
      </c>
      <c r="BL690" s="17" t="s">
        <v>236</v>
      </c>
      <c r="BM690" s="230" t="s">
        <v>1168</v>
      </c>
    </row>
    <row r="691" spans="1:47" s="2" customFormat="1" ht="12">
      <c r="A691" s="38"/>
      <c r="B691" s="39"/>
      <c r="C691" s="40"/>
      <c r="D691" s="232" t="s">
        <v>165</v>
      </c>
      <c r="E691" s="40"/>
      <c r="F691" s="233" t="s">
        <v>1167</v>
      </c>
      <c r="G691" s="40"/>
      <c r="H691" s="40"/>
      <c r="I691" s="136"/>
      <c r="J691" s="40"/>
      <c r="K691" s="40"/>
      <c r="L691" s="44"/>
      <c r="M691" s="234"/>
      <c r="N691" s="235"/>
      <c r="O691" s="84"/>
      <c r="P691" s="84"/>
      <c r="Q691" s="84"/>
      <c r="R691" s="84"/>
      <c r="S691" s="84"/>
      <c r="T691" s="85"/>
      <c r="U691" s="38"/>
      <c r="V691" s="38"/>
      <c r="W691" s="38"/>
      <c r="X691" s="38"/>
      <c r="Y691" s="38"/>
      <c r="Z691" s="38"/>
      <c r="AA691" s="38"/>
      <c r="AB691" s="38"/>
      <c r="AC691" s="38"/>
      <c r="AD691" s="38"/>
      <c r="AE691" s="38"/>
      <c r="AT691" s="17" t="s">
        <v>165</v>
      </c>
      <c r="AU691" s="17" t="s">
        <v>82</v>
      </c>
    </row>
    <row r="692" spans="1:51" s="13" customFormat="1" ht="12">
      <c r="A692" s="13"/>
      <c r="B692" s="236"/>
      <c r="C692" s="237"/>
      <c r="D692" s="232" t="s">
        <v>166</v>
      </c>
      <c r="E692" s="238" t="s">
        <v>19</v>
      </c>
      <c r="F692" s="239" t="s">
        <v>2256</v>
      </c>
      <c r="G692" s="237"/>
      <c r="H692" s="240">
        <v>1</v>
      </c>
      <c r="I692" s="241"/>
      <c r="J692" s="237"/>
      <c r="K692" s="237"/>
      <c r="L692" s="242"/>
      <c r="M692" s="243"/>
      <c r="N692" s="244"/>
      <c r="O692" s="244"/>
      <c r="P692" s="244"/>
      <c r="Q692" s="244"/>
      <c r="R692" s="244"/>
      <c r="S692" s="244"/>
      <c r="T692" s="245"/>
      <c r="U692" s="13"/>
      <c r="V692" s="13"/>
      <c r="W692" s="13"/>
      <c r="X692" s="13"/>
      <c r="Y692" s="13"/>
      <c r="Z692" s="13"/>
      <c r="AA692" s="13"/>
      <c r="AB692" s="13"/>
      <c r="AC692" s="13"/>
      <c r="AD692" s="13"/>
      <c r="AE692" s="13"/>
      <c r="AT692" s="246" t="s">
        <v>166</v>
      </c>
      <c r="AU692" s="246" t="s">
        <v>82</v>
      </c>
      <c r="AV692" s="13" t="s">
        <v>85</v>
      </c>
      <c r="AW692" s="13" t="s">
        <v>34</v>
      </c>
      <c r="AX692" s="13" t="s">
        <v>82</v>
      </c>
      <c r="AY692" s="246" t="s">
        <v>158</v>
      </c>
    </row>
    <row r="693" spans="1:65" s="2" customFormat="1" ht="16.5" customHeight="1">
      <c r="A693" s="38"/>
      <c r="B693" s="39"/>
      <c r="C693" s="219" t="s">
        <v>1136</v>
      </c>
      <c r="D693" s="219" t="s">
        <v>159</v>
      </c>
      <c r="E693" s="220" t="s">
        <v>1170</v>
      </c>
      <c r="F693" s="221" t="s">
        <v>1171</v>
      </c>
      <c r="G693" s="222" t="s">
        <v>1059</v>
      </c>
      <c r="H693" s="223">
        <v>0.057</v>
      </c>
      <c r="I693" s="224"/>
      <c r="J693" s="225">
        <f>ROUND(I693*H693,2)</f>
        <v>0</v>
      </c>
      <c r="K693" s="221" t="s">
        <v>19</v>
      </c>
      <c r="L693" s="44"/>
      <c r="M693" s="226" t="s">
        <v>19</v>
      </c>
      <c r="N693" s="227" t="s">
        <v>45</v>
      </c>
      <c r="O693" s="84"/>
      <c r="P693" s="228">
        <f>O693*H693</f>
        <v>0</v>
      </c>
      <c r="Q693" s="228">
        <v>1.06017</v>
      </c>
      <c r="R693" s="228">
        <f>Q693*H693</f>
        <v>0.06042969000000001</v>
      </c>
      <c r="S693" s="228">
        <v>0</v>
      </c>
      <c r="T693" s="229">
        <f>S693*H693</f>
        <v>0</v>
      </c>
      <c r="U693" s="38"/>
      <c r="V693" s="38"/>
      <c r="W693" s="38"/>
      <c r="X693" s="38"/>
      <c r="Y693" s="38"/>
      <c r="Z693" s="38"/>
      <c r="AA693" s="38"/>
      <c r="AB693" s="38"/>
      <c r="AC693" s="38"/>
      <c r="AD693" s="38"/>
      <c r="AE693" s="38"/>
      <c r="AR693" s="230" t="s">
        <v>236</v>
      </c>
      <c r="AT693" s="230" t="s">
        <v>159</v>
      </c>
      <c r="AU693" s="230" t="s">
        <v>82</v>
      </c>
      <c r="AY693" s="17" t="s">
        <v>158</v>
      </c>
      <c r="BE693" s="231">
        <f>IF(N693="základní",J693,0)</f>
        <v>0</v>
      </c>
      <c r="BF693" s="231">
        <f>IF(N693="snížená",J693,0)</f>
        <v>0</v>
      </c>
      <c r="BG693" s="231">
        <f>IF(N693="zákl. přenesená",J693,0)</f>
        <v>0</v>
      </c>
      <c r="BH693" s="231">
        <f>IF(N693="sníž. přenesená",J693,0)</f>
        <v>0</v>
      </c>
      <c r="BI693" s="231">
        <f>IF(N693="nulová",J693,0)</f>
        <v>0</v>
      </c>
      <c r="BJ693" s="17" t="s">
        <v>82</v>
      </c>
      <c r="BK693" s="231">
        <f>ROUND(I693*H693,2)</f>
        <v>0</v>
      </c>
      <c r="BL693" s="17" t="s">
        <v>236</v>
      </c>
      <c r="BM693" s="230" t="s">
        <v>1172</v>
      </c>
    </row>
    <row r="694" spans="1:47" s="2" customFormat="1" ht="12">
      <c r="A694" s="38"/>
      <c r="B694" s="39"/>
      <c r="C694" s="40"/>
      <c r="D694" s="232" t="s">
        <v>165</v>
      </c>
      <c r="E694" s="40"/>
      <c r="F694" s="233" t="s">
        <v>1171</v>
      </c>
      <c r="G694" s="40"/>
      <c r="H694" s="40"/>
      <c r="I694" s="136"/>
      <c r="J694" s="40"/>
      <c r="K694" s="40"/>
      <c r="L694" s="44"/>
      <c r="M694" s="234"/>
      <c r="N694" s="235"/>
      <c r="O694" s="84"/>
      <c r="P694" s="84"/>
      <c r="Q694" s="84"/>
      <c r="R694" s="84"/>
      <c r="S694" s="84"/>
      <c r="T694" s="85"/>
      <c r="U694" s="38"/>
      <c r="V694" s="38"/>
      <c r="W694" s="38"/>
      <c r="X694" s="38"/>
      <c r="Y694" s="38"/>
      <c r="Z694" s="38"/>
      <c r="AA694" s="38"/>
      <c r="AB694" s="38"/>
      <c r="AC694" s="38"/>
      <c r="AD694" s="38"/>
      <c r="AE694" s="38"/>
      <c r="AT694" s="17" t="s">
        <v>165</v>
      </c>
      <c r="AU694" s="17" t="s">
        <v>82</v>
      </c>
    </row>
    <row r="695" spans="1:51" s="13" customFormat="1" ht="12">
      <c r="A695" s="13"/>
      <c r="B695" s="236"/>
      <c r="C695" s="237"/>
      <c r="D695" s="232" t="s">
        <v>166</v>
      </c>
      <c r="E695" s="238" t="s">
        <v>19</v>
      </c>
      <c r="F695" s="239" t="s">
        <v>2345</v>
      </c>
      <c r="G695" s="237"/>
      <c r="H695" s="240">
        <v>0.057</v>
      </c>
      <c r="I695" s="241"/>
      <c r="J695" s="237"/>
      <c r="K695" s="237"/>
      <c r="L695" s="242"/>
      <c r="M695" s="243"/>
      <c r="N695" s="244"/>
      <c r="O695" s="244"/>
      <c r="P695" s="244"/>
      <c r="Q695" s="244"/>
      <c r="R695" s="244"/>
      <c r="S695" s="244"/>
      <c r="T695" s="245"/>
      <c r="U695" s="13"/>
      <c r="V695" s="13"/>
      <c r="W695" s="13"/>
      <c r="X695" s="13"/>
      <c r="Y695" s="13"/>
      <c r="Z695" s="13"/>
      <c r="AA695" s="13"/>
      <c r="AB695" s="13"/>
      <c r="AC695" s="13"/>
      <c r="AD695" s="13"/>
      <c r="AE695" s="13"/>
      <c r="AT695" s="246" t="s">
        <v>166</v>
      </c>
      <c r="AU695" s="246" t="s">
        <v>82</v>
      </c>
      <c r="AV695" s="13" t="s">
        <v>85</v>
      </c>
      <c r="AW695" s="13" t="s">
        <v>34</v>
      </c>
      <c r="AX695" s="13" t="s">
        <v>82</v>
      </c>
      <c r="AY695" s="246" t="s">
        <v>158</v>
      </c>
    </row>
    <row r="696" spans="1:65" s="2" customFormat="1" ht="21.75" customHeight="1">
      <c r="A696" s="38"/>
      <c r="B696" s="39"/>
      <c r="C696" s="219" t="s">
        <v>1140</v>
      </c>
      <c r="D696" s="219" t="s">
        <v>159</v>
      </c>
      <c r="E696" s="220" t="s">
        <v>1175</v>
      </c>
      <c r="F696" s="221" t="s">
        <v>1176</v>
      </c>
      <c r="G696" s="222" t="s">
        <v>162</v>
      </c>
      <c r="H696" s="223">
        <v>80</v>
      </c>
      <c r="I696" s="224"/>
      <c r="J696" s="225">
        <f>ROUND(I696*H696,2)</f>
        <v>0</v>
      </c>
      <c r="K696" s="221" t="s">
        <v>213</v>
      </c>
      <c r="L696" s="44"/>
      <c r="M696" s="226" t="s">
        <v>19</v>
      </c>
      <c r="N696" s="227" t="s">
        <v>45</v>
      </c>
      <c r="O696" s="84"/>
      <c r="P696" s="228">
        <f>O696*H696</f>
        <v>0</v>
      </c>
      <c r="Q696" s="228">
        <v>0</v>
      </c>
      <c r="R696" s="228">
        <f>Q696*H696</f>
        <v>0</v>
      </c>
      <c r="S696" s="228">
        <v>0</v>
      </c>
      <c r="T696" s="229">
        <f>S696*H696</f>
        <v>0</v>
      </c>
      <c r="U696" s="38"/>
      <c r="V696" s="38"/>
      <c r="W696" s="38"/>
      <c r="X696" s="38"/>
      <c r="Y696" s="38"/>
      <c r="Z696" s="38"/>
      <c r="AA696" s="38"/>
      <c r="AB696" s="38"/>
      <c r="AC696" s="38"/>
      <c r="AD696" s="38"/>
      <c r="AE696" s="38"/>
      <c r="AR696" s="230" t="s">
        <v>236</v>
      </c>
      <c r="AT696" s="230" t="s">
        <v>159</v>
      </c>
      <c r="AU696" s="230" t="s">
        <v>82</v>
      </c>
      <c r="AY696" s="17" t="s">
        <v>158</v>
      </c>
      <c r="BE696" s="231">
        <f>IF(N696="základní",J696,0)</f>
        <v>0</v>
      </c>
      <c r="BF696" s="231">
        <f>IF(N696="snížená",J696,0)</f>
        <v>0</v>
      </c>
      <c r="BG696" s="231">
        <f>IF(N696="zákl. přenesená",J696,0)</f>
        <v>0</v>
      </c>
      <c r="BH696" s="231">
        <f>IF(N696="sníž. přenesená",J696,0)</f>
        <v>0</v>
      </c>
      <c r="BI696" s="231">
        <f>IF(N696="nulová",J696,0)</f>
        <v>0</v>
      </c>
      <c r="BJ696" s="17" t="s">
        <v>82</v>
      </c>
      <c r="BK696" s="231">
        <f>ROUND(I696*H696,2)</f>
        <v>0</v>
      </c>
      <c r="BL696" s="17" t="s">
        <v>236</v>
      </c>
      <c r="BM696" s="230" t="s">
        <v>1177</v>
      </c>
    </row>
    <row r="697" spans="1:47" s="2" customFormat="1" ht="12">
      <c r="A697" s="38"/>
      <c r="B697" s="39"/>
      <c r="C697" s="40"/>
      <c r="D697" s="232" t="s">
        <v>165</v>
      </c>
      <c r="E697" s="40"/>
      <c r="F697" s="233" t="s">
        <v>1178</v>
      </c>
      <c r="G697" s="40"/>
      <c r="H697" s="40"/>
      <c r="I697" s="136"/>
      <c r="J697" s="40"/>
      <c r="K697" s="40"/>
      <c r="L697" s="44"/>
      <c r="M697" s="234"/>
      <c r="N697" s="235"/>
      <c r="O697" s="84"/>
      <c r="P697" s="84"/>
      <c r="Q697" s="84"/>
      <c r="R697" s="84"/>
      <c r="S697" s="84"/>
      <c r="T697" s="85"/>
      <c r="U697" s="38"/>
      <c r="V697" s="38"/>
      <c r="W697" s="38"/>
      <c r="X697" s="38"/>
      <c r="Y697" s="38"/>
      <c r="Z697" s="38"/>
      <c r="AA697" s="38"/>
      <c r="AB697" s="38"/>
      <c r="AC697" s="38"/>
      <c r="AD697" s="38"/>
      <c r="AE697" s="38"/>
      <c r="AT697" s="17" t="s">
        <v>165</v>
      </c>
      <c r="AU697" s="17" t="s">
        <v>82</v>
      </c>
    </row>
    <row r="698" spans="1:47" s="2" customFormat="1" ht="12">
      <c r="A698" s="38"/>
      <c r="B698" s="39"/>
      <c r="C698" s="40"/>
      <c r="D698" s="232" t="s">
        <v>216</v>
      </c>
      <c r="E698" s="40"/>
      <c r="F698" s="258" t="s">
        <v>1179</v>
      </c>
      <c r="G698" s="40"/>
      <c r="H698" s="40"/>
      <c r="I698" s="136"/>
      <c r="J698" s="40"/>
      <c r="K698" s="40"/>
      <c r="L698" s="44"/>
      <c r="M698" s="234"/>
      <c r="N698" s="235"/>
      <c r="O698" s="84"/>
      <c r="P698" s="84"/>
      <c r="Q698" s="84"/>
      <c r="R698" s="84"/>
      <c r="S698" s="84"/>
      <c r="T698" s="85"/>
      <c r="U698" s="38"/>
      <c r="V698" s="38"/>
      <c r="W698" s="38"/>
      <c r="X698" s="38"/>
      <c r="Y698" s="38"/>
      <c r="Z698" s="38"/>
      <c r="AA698" s="38"/>
      <c r="AB698" s="38"/>
      <c r="AC698" s="38"/>
      <c r="AD698" s="38"/>
      <c r="AE698" s="38"/>
      <c r="AT698" s="17" t="s">
        <v>216</v>
      </c>
      <c r="AU698" s="17" t="s">
        <v>82</v>
      </c>
    </row>
    <row r="699" spans="1:51" s="13" customFormat="1" ht="12">
      <c r="A699" s="13"/>
      <c r="B699" s="236"/>
      <c r="C699" s="237"/>
      <c r="D699" s="232" t="s">
        <v>166</v>
      </c>
      <c r="E699" s="238" t="s">
        <v>19</v>
      </c>
      <c r="F699" s="239" t="s">
        <v>2346</v>
      </c>
      <c r="G699" s="237"/>
      <c r="H699" s="240">
        <v>40</v>
      </c>
      <c r="I699" s="241"/>
      <c r="J699" s="237"/>
      <c r="K699" s="237"/>
      <c r="L699" s="242"/>
      <c r="M699" s="243"/>
      <c r="N699" s="244"/>
      <c r="O699" s="244"/>
      <c r="P699" s="244"/>
      <c r="Q699" s="244"/>
      <c r="R699" s="244"/>
      <c r="S699" s="244"/>
      <c r="T699" s="245"/>
      <c r="U699" s="13"/>
      <c r="V699" s="13"/>
      <c r="W699" s="13"/>
      <c r="X699" s="13"/>
      <c r="Y699" s="13"/>
      <c r="Z699" s="13"/>
      <c r="AA699" s="13"/>
      <c r="AB699" s="13"/>
      <c r="AC699" s="13"/>
      <c r="AD699" s="13"/>
      <c r="AE699" s="13"/>
      <c r="AT699" s="246" t="s">
        <v>166</v>
      </c>
      <c r="AU699" s="246" t="s">
        <v>82</v>
      </c>
      <c r="AV699" s="13" t="s">
        <v>85</v>
      </c>
      <c r="AW699" s="13" t="s">
        <v>34</v>
      </c>
      <c r="AX699" s="13" t="s">
        <v>74</v>
      </c>
      <c r="AY699" s="246" t="s">
        <v>158</v>
      </c>
    </row>
    <row r="700" spans="1:51" s="13" customFormat="1" ht="12">
      <c r="A700" s="13"/>
      <c r="B700" s="236"/>
      <c r="C700" s="237"/>
      <c r="D700" s="232" t="s">
        <v>166</v>
      </c>
      <c r="E700" s="238" t="s">
        <v>19</v>
      </c>
      <c r="F700" s="239" t="s">
        <v>2347</v>
      </c>
      <c r="G700" s="237"/>
      <c r="H700" s="240">
        <v>40</v>
      </c>
      <c r="I700" s="241"/>
      <c r="J700" s="237"/>
      <c r="K700" s="237"/>
      <c r="L700" s="242"/>
      <c r="M700" s="243"/>
      <c r="N700" s="244"/>
      <c r="O700" s="244"/>
      <c r="P700" s="244"/>
      <c r="Q700" s="244"/>
      <c r="R700" s="244"/>
      <c r="S700" s="244"/>
      <c r="T700" s="245"/>
      <c r="U700" s="13"/>
      <c r="V700" s="13"/>
      <c r="W700" s="13"/>
      <c r="X700" s="13"/>
      <c r="Y700" s="13"/>
      <c r="Z700" s="13"/>
      <c r="AA700" s="13"/>
      <c r="AB700" s="13"/>
      <c r="AC700" s="13"/>
      <c r="AD700" s="13"/>
      <c r="AE700" s="13"/>
      <c r="AT700" s="246" t="s">
        <v>166</v>
      </c>
      <c r="AU700" s="246" t="s">
        <v>82</v>
      </c>
      <c r="AV700" s="13" t="s">
        <v>85</v>
      </c>
      <c r="AW700" s="13" t="s">
        <v>34</v>
      </c>
      <c r="AX700" s="13" t="s">
        <v>74</v>
      </c>
      <c r="AY700" s="246" t="s">
        <v>158</v>
      </c>
    </row>
    <row r="701" spans="1:51" s="14" customFormat="1" ht="12">
      <c r="A701" s="14"/>
      <c r="B701" s="247"/>
      <c r="C701" s="248"/>
      <c r="D701" s="232" t="s">
        <v>166</v>
      </c>
      <c r="E701" s="249" t="s">
        <v>19</v>
      </c>
      <c r="F701" s="250" t="s">
        <v>175</v>
      </c>
      <c r="G701" s="248"/>
      <c r="H701" s="251">
        <v>80</v>
      </c>
      <c r="I701" s="252"/>
      <c r="J701" s="248"/>
      <c r="K701" s="248"/>
      <c r="L701" s="253"/>
      <c r="M701" s="254"/>
      <c r="N701" s="255"/>
      <c r="O701" s="255"/>
      <c r="P701" s="255"/>
      <c r="Q701" s="255"/>
      <c r="R701" s="255"/>
      <c r="S701" s="255"/>
      <c r="T701" s="256"/>
      <c r="U701" s="14"/>
      <c r="V701" s="14"/>
      <c r="W701" s="14"/>
      <c r="X701" s="14"/>
      <c r="Y701" s="14"/>
      <c r="Z701" s="14"/>
      <c r="AA701" s="14"/>
      <c r="AB701" s="14"/>
      <c r="AC701" s="14"/>
      <c r="AD701" s="14"/>
      <c r="AE701" s="14"/>
      <c r="AT701" s="257" t="s">
        <v>166</v>
      </c>
      <c r="AU701" s="257" t="s">
        <v>82</v>
      </c>
      <c r="AV701" s="14" t="s">
        <v>163</v>
      </c>
      <c r="AW701" s="14" t="s">
        <v>34</v>
      </c>
      <c r="AX701" s="14" t="s">
        <v>82</v>
      </c>
      <c r="AY701" s="257" t="s">
        <v>158</v>
      </c>
    </row>
    <row r="702" spans="1:65" s="2" customFormat="1" ht="21.75" customHeight="1">
      <c r="A702" s="38"/>
      <c r="B702" s="39"/>
      <c r="C702" s="219" t="s">
        <v>1146</v>
      </c>
      <c r="D702" s="219" t="s">
        <v>159</v>
      </c>
      <c r="E702" s="220" t="s">
        <v>1182</v>
      </c>
      <c r="F702" s="221" t="s">
        <v>1183</v>
      </c>
      <c r="G702" s="222" t="s">
        <v>162</v>
      </c>
      <c r="H702" s="223">
        <v>80</v>
      </c>
      <c r="I702" s="224"/>
      <c r="J702" s="225">
        <f>ROUND(I702*H702,2)</f>
        <v>0</v>
      </c>
      <c r="K702" s="221" t="s">
        <v>213</v>
      </c>
      <c r="L702" s="44"/>
      <c r="M702" s="226" t="s">
        <v>19</v>
      </c>
      <c r="N702" s="227" t="s">
        <v>45</v>
      </c>
      <c r="O702" s="84"/>
      <c r="P702" s="228">
        <f>O702*H702</f>
        <v>0</v>
      </c>
      <c r="Q702" s="228">
        <v>0</v>
      </c>
      <c r="R702" s="228">
        <f>Q702*H702</f>
        <v>0</v>
      </c>
      <c r="S702" s="228">
        <v>0</v>
      </c>
      <c r="T702" s="229">
        <f>S702*H702</f>
        <v>0</v>
      </c>
      <c r="U702" s="38"/>
      <c r="V702" s="38"/>
      <c r="W702" s="38"/>
      <c r="X702" s="38"/>
      <c r="Y702" s="38"/>
      <c r="Z702" s="38"/>
      <c r="AA702" s="38"/>
      <c r="AB702" s="38"/>
      <c r="AC702" s="38"/>
      <c r="AD702" s="38"/>
      <c r="AE702" s="38"/>
      <c r="AR702" s="230" t="s">
        <v>236</v>
      </c>
      <c r="AT702" s="230" t="s">
        <v>159</v>
      </c>
      <c r="AU702" s="230" t="s">
        <v>82</v>
      </c>
      <c r="AY702" s="17" t="s">
        <v>158</v>
      </c>
      <c r="BE702" s="231">
        <f>IF(N702="základní",J702,0)</f>
        <v>0</v>
      </c>
      <c r="BF702" s="231">
        <f>IF(N702="snížená",J702,0)</f>
        <v>0</v>
      </c>
      <c r="BG702" s="231">
        <f>IF(N702="zákl. přenesená",J702,0)</f>
        <v>0</v>
      </c>
      <c r="BH702" s="231">
        <f>IF(N702="sníž. přenesená",J702,0)</f>
        <v>0</v>
      </c>
      <c r="BI702" s="231">
        <f>IF(N702="nulová",J702,0)</f>
        <v>0</v>
      </c>
      <c r="BJ702" s="17" t="s">
        <v>82</v>
      </c>
      <c r="BK702" s="231">
        <f>ROUND(I702*H702,2)</f>
        <v>0</v>
      </c>
      <c r="BL702" s="17" t="s">
        <v>236</v>
      </c>
      <c r="BM702" s="230" t="s">
        <v>1184</v>
      </c>
    </row>
    <row r="703" spans="1:47" s="2" customFormat="1" ht="12">
      <c r="A703" s="38"/>
      <c r="B703" s="39"/>
      <c r="C703" s="40"/>
      <c r="D703" s="232" t="s">
        <v>165</v>
      </c>
      <c r="E703" s="40"/>
      <c r="F703" s="233" t="s">
        <v>1185</v>
      </c>
      <c r="G703" s="40"/>
      <c r="H703" s="40"/>
      <c r="I703" s="136"/>
      <c r="J703" s="40"/>
      <c r="K703" s="40"/>
      <c r="L703" s="44"/>
      <c r="M703" s="234"/>
      <c r="N703" s="235"/>
      <c r="O703" s="84"/>
      <c r="P703" s="84"/>
      <c r="Q703" s="84"/>
      <c r="R703" s="84"/>
      <c r="S703" s="84"/>
      <c r="T703" s="85"/>
      <c r="U703" s="38"/>
      <c r="V703" s="38"/>
      <c r="W703" s="38"/>
      <c r="X703" s="38"/>
      <c r="Y703" s="38"/>
      <c r="Z703" s="38"/>
      <c r="AA703" s="38"/>
      <c r="AB703" s="38"/>
      <c r="AC703" s="38"/>
      <c r="AD703" s="38"/>
      <c r="AE703" s="38"/>
      <c r="AT703" s="17" t="s">
        <v>165</v>
      </c>
      <c r="AU703" s="17" t="s">
        <v>82</v>
      </c>
    </row>
    <row r="704" spans="1:51" s="13" customFormat="1" ht="12">
      <c r="A704" s="13"/>
      <c r="B704" s="236"/>
      <c r="C704" s="237"/>
      <c r="D704" s="232" t="s">
        <v>166</v>
      </c>
      <c r="E704" s="238" t="s">
        <v>19</v>
      </c>
      <c r="F704" s="239" t="s">
        <v>2346</v>
      </c>
      <c r="G704" s="237"/>
      <c r="H704" s="240">
        <v>40</v>
      </c>
      <c r="I704" s="241"/>
      <c r="J704" s="237"/>
      <c r="K704" s="237"/>
      <c r="L704" s="242"/>
      <c r="M704" s="243"/>
      <c r="N704" s="244"/>
      <c r="O704" s="244"/>
      <c r="P704" s="244"/>
      <c r="Q704" s="244"/>
      <c r="R704" s="244"/>
      <c r="S704" s="244"/>
      <c r="T704" s="245"/>
      <c r="U704" s="13"/>
      <c r="V704" s="13"/>
      <c r="W704" s="13"/>
      <c r="X704" s="13"/>
      <c r="Y704" s="13"/>
      <c r="Z704" s="13"/>
      <c r="AA704" s="13"/>
      <c r="AB704" s="13"/>
      <c r="AC704" s="13"/>
      <c r="AD704" s="13"/>
      <c r="AE704" s="13"/>
      <c r="AT704" s="246" t="s">
        <v>166</v>
      </c>
      <c r="AU704" s="246" t="s">
        <v>82</v>
      </c>
      <c r="AV704" s="13" t="s">
        <v>85</v>
      </c>
      <c r="AW704" s="13" t="s">
        <v>34</v>
      </c>
      <c r="AX704" s="13" t="s">
        <v>74</v>
      </c>
      <c r="AY704" s="246" t="s">
        <v>158</v>
      </c>
    </row>
    <row r="705" spans="1:51" s="13" customFormat="1" ht="12">
      <c r="A705" s="13"/>
      <c r="B705" s="236"/>
      <c r="C705" s="237"/>
      <c r="D705" s="232" t="s">
        <v>166</v>
      </c>
      <c r="E705" s="238" t="s">
        <v>19</v>
      </c>
      <c r="F705" s="239" t="s">
        <v>2347</v>
      </c>
      <c r="G705" s="237"/>
      <c r="H705" s="240">
        <v>40</v>
      </c>
      <c r="I705" s="241"/>
      <c r="J705" s="237"/>
      <c r="K705" s="237"/>
      <c r="L705" s="242"/>
      <c r="M705" s="243"/>
      <c r="N705" s="244"/>
      <c r="O705" s="244"/>
      <c r="P705" s="244"/>
      <c r="Q705" s="244"/>
      <c r="R705" s="244"/>
      <c r="S705" s="244"/>
      <c r="T705" s="245"/>
      <c r="U705" s="13"/>
      <c r="V705" s="13"/>
      <c r="W705" s="13"/>
      <c r="X705" s="13"/>
      <c r="Y705" s="13"/>
      <c r="Z705" s="13"/>
      <c r="AA705" s="13"/>
      <c r="AB705" s="13"/>
      <c r="AC705" s="13"/>
      <c r="AD705" s="13"/>
      <c r="AE705" s="13"/>
      <c r="AT705" s="246" t="s">
        <v>166</v>
      </c>
      <c r="AU705" s="246" t="s">
        <v>82</v>
      </c>
      <c r="AV705" s="13" t="s">
        <v>85</v>
      </c>
      <c r="AW705" s="13" t="s">
        <v>34</v>
      </c>
      <c r="AX705" s="13" t="s">
        <v>74</v>
      </c>
      <c r="AY705" s="246" t="s">
        <v>158</v>
      </c>
    </row>
    <row r="706" spans="1:51" s="14" customFormat="1" ht="12">
      <c r="A706" s="14"/>
      <c r="B706" s="247"/>
      <c r="C706" s="248"/>
      <c r="D706" s="232" t="s">
        <v>166</v>
      </c>
      <c r="E706" s="249" t="s">
        <v>19</v>
      </c>
      <c r="F706" s="250" t="s">
        <v>175</v>
      </c>
      <c r="G706" s="248"/>
      <c r="H706" s="251">
        <v>80</v>
      </c>
      <c r="I706" s="252"/>
      <c r="J706" s="248"/>
      <c r="K706" s="248"/>
      <c r="L706" s="253"/>
      <c r="M706" s="254"/>
      <c r="N706" s="255"/>
      <c r="O706" s="255"/>
      <c r="P706" s="255"/>
      <c r="Q706" s="255"/>
      <c r="R706" s="255"/>
      <c r="S706" s="255"/>
      <c r="T706" s="256"/>
      <c r="U706" s="14"/>
      <c r="V706" s="14"/>
      <c r="W706" s="14"/>
      <c r="X706" s="14"/>
      <c r="Y706" s="14"/>
      <c r="Z706" s="14"/>
      <c r="AA706" s="14"/>
      <c r="AB706" s="14"/>
      <c r="AC706" s="14"/>
      <c r="AD706" s="14"/>
      <c r="AE706" s="14"/>
      <c r="AT706" s="257" t="s">
        <v>166</v>
      </c>
      <c r="AU706" s="257" t="s">
        <v>82</v>
      </c>
      <c r="AV706" s="14" t="s">
        <v>163</v>
      </c>
      <c r="AW706" s="14" t="s">
        <v>34</v>
      </c>
      <c r="AX706" s="14" t="s">
        <v>82</v>
      </c>
      <c r="AY706" s="257" t="s">
        <v>158</v>
      </c>
    </row>
    <row r="707" spans="1:65" s="2" customFormat="1" ht="21.75" customHeight="1">
      <c r="A707" s="38"/>
      <c r="B707" s="39"/>
      <c r="C707" s="219" t="s">
        <v>1151</v>
      </c>
      <c r="D707" s="219" t="s">
        <v>159</v>
      </c>
      <c r="E707" s="220" t="s">
        <v>1187</v>
      </c>
      <c r="F707" s="221" t="s">
        <v>1188</v>
      </c>
      <c r="G707" s="222" t="s">
        <v>162</v>
      </c>
      <c r="H707" s="223">
        <v>140</v>
      </c>
      <c r="I707" s="224"/>
      <c r="J707" s="225">
        <f>ROUND(I707*H707,2)</f>
        <v>0</v>
      </c>
      <c r="K707" s="221" t="s">
        <v>213</v>
      </c>
      <c r="L707" s="44"/>
      <c r="M707" s="226" t="s">
        <v>19</v>
      </c>
      <c r="N707" s="227" t="s">
        <v>45</v>
      </c>
      <c r="O707" s="84"/>
      <c r="P707" s="228">
        <f>O707*H707</f>
        <v>0</v>
      </c>
      <c r="Q707" s="228">
        <v>0</v>
      </c>
      <c r="R707" s="228">
        <f>Q707*H707</f>
        <v>0</v>
      </c>
      <c r="S707" s="228">
        <v>0</v>
      </c>
      <c r="T707" s="229">
        <f>S707*H707</f>
        <v>0</v>
      </c>
      <c r="U707" s="38"/>
      <c r="V707" s="38"/>
      <c r="W707" s="38"/>
      <c r="X707" s="38"/>
      <c r="Y707" s="38"/>
      <c r="Z707" s="38"/>
      <c r="AA707" s="38"/>
      <c r="AB707" s="38"/>
      <c r="AC707" s="38"/>
      <c r="AD707" s="38"/>
      <c r="AE707" s="38"/>
      <c r="AR707" s="230" t="s">
        <v>236</v>
      </c>
      <c r="AT707" s="230" t="s">
        <v>159</v>
      </c>
      <c r="AU707" s="230" t="s">
        <v>82</v>
      </c>
      <c r="AY707" s="17" t="s">
        <v>158</v>
      </c>
      <c r="BE707" s="231">
        <f>IF(N707="základní",J707,0)</f>
        <v>0</v>
      </c>
      <c r="BF707" s="231">
        <f>IF(N707="snížená",J707,0)</f>
        <v>0</v>
      </c>
      <c r="BG707" s="231">
        <f>IF(N707="zákl. přenesená",J707,0)</f>
        <v>0</v>
      </c>
      <c r="BH707" s="231">
        <f>IF(N707="sníž. přenesená",J707,0)</f>
        <v>0</v>
      </c>
      <c r="BI707" s="231">
        <f>IF(N707="nulová",J707,0)</f>
        <v>0</v>
      </c>
      <c r="BJ707" s="17" t="s">
        <v>82</v>
      </c>
      <c r="BK707" s="231">
        <f>ROUND(I707*H707,2)</f>
        <v>0</v>
      </c>
      <c r="BL707" s="17" t="s">
        <v>236</v>
      </c>
      <c r="BM707" s="230" t="s">
        <v>1189</v>
      </c>
    </row>
    <row r="708" spans="1:47" s="2" customFormat="1" ht="12">
      <c r="A708" s="38"/>
      <c r="B708" s="39"/>
      <c r="C708" s="40"/>
      <c r="D708" s="232" t="s">
        <v>165</v>
      </c>
      <c r="E708" s="40"/>
      <c r="F708" s="233" t="s">
        <v>1190</v>
      </c>
      <c r="G708" s="40"/>
      <c r="H708" s="40"/>
      <c r="I708" s="136"/>
      <c r="J708" s="40"/>
      <c r="K708" s="40"/>
      <c r="L708" s="44"/>
      <c r="M708" s="234"/>
      <c r="N708" s="235"/>
      <c r="O708" s="84"/>
      <c r="P708" s="84"/>
      <c r="Q708" s="84"/>
      <c r="R708" s="84"/>
      <c r="S708" s="84"/>
      <c r="T708" s="85"/>
      <c r="U708" s="38"/>
      <c r="V708" s="38"/>
      <c r="W708" s="38"/>
      <c r="X708" s="38"/>
      <c r="Y708" s="38"/>
      <c r="Z708" s="38"/>
      <c r="AA708" s="38"/>
      <c r="AB708" s="38"/>
      <c r="AC708" s="38"/>
      <c r="AD708" s="38"/>
      <c r="AE708" s="38"/>
      <c r="AT708" s="17" t="s">
        <v>165</v>
      </c>
      <c r="AU708" s="17" t="s">
        <v>82</v>
      </c>
    </row>
    <row r="709" spans="1:47" s="2" customFormat="1" ht="12">
      <c r="A709" s="38"/>
      <c r="B709" s="39"/>
      <c r="C709" s="40"/>
      <c r="D709" s="232" t="s">
        <v>216</v>
      </c>
      <c r="E709" s="40"/>
      <c r="F709" s="258" t="s">
        <v>1179</v>
      </c>
      <c r="G709" s="40"/>
      <c r="H709" s="40"/>
      <c r="I709" s="136"/>
      <c r="J709" s="40"/>
      <c r="K709" s="40"/>
      <c r="L709" s="44"/>
      <c r="M709" s="234"/>
      <c r="N709" s="235"/>
      <c r="O709" s="84"/>
      <c r="P709" s="84"/>
      <c r="Q709" s="84"/>
      <c r="R709" s="84"/>
      <c r="S709" s="84"/>
      <c r="T709" s="85"/>
      <c r="U709" s="38"/>
      <c r="V709" s="38"/>
      <c r="W709" s="38"/>
      <c r="X709" s="38"/>
      <c r="Y709" s="38"/>
      <c r="Z709" s="38"/>
      <c r="AA709" s="38"/>
      <c r="AB709" s="38"/>
      <c r="AC709" s="38"/>
      <c r="AD709" s="38"/>
      <c r="AE709" s="38"/>
      <c r="AT709" s="17" t="s">
        <v>216</v>
      </c>
      <c r="AU709" s="17" t="s">
        <v>82</v>
      </c>
    </row>
    <row r="710" spans="1:51" s="13" customFormat="1" ht="12">
      <c r="A710" s="13"/>
      <c r="B710" s="236"/>
      <c r="C710" s="237"/>
      <c r="D710" s="232" t="s">
        <v>166</v>
      </c>
      <c r="E710" s="238" t="s">
        <v>19</v>
      </c>
      <c r="F710" s="239" t="s">
        <v>2348</v>
      </c>
      <c r="G710" s="237"/>
      <c r="H710" s="240">
        <v>30</v>
      </c>
      <c r="I710" s="241"/>
      <c r="J710" s="237"/>
      <c r="K710" s="237"/>
      <c r="L710" s="242"/>
      <c r="M710" s="243"/>
      <c r="N710" s="244"/>
      <c r="O710" s="244"/>
      <c r="P710" s="244"/>
      <c r="Q710" s="244"/>
      <c r="R710" s="244"/>
      <c r="S710" s="244"/>
      <c r="T710" s="245"/>
      <c r="U710" s="13"/>
      <c r="V710" s="13"/>
      <c r="W710" s="13"/>
      <c r="X710" s="13"/>
      <c r="Y710" s="13"/>
      <c r="Z710" s="13"/>
      <c r="AA710" s="13"/>
      <c r="AB710" s="13"/>
      <c r="AC710" s="13"/>
      <c r="AD710" s="13"/>
      <c r="AE710" s="13"/>
      <c r="AT710" s="246" t="s">
        <v>166</v>
      </c>
      <c r="AU710" s="246" t="s">
        <v>82</v>
      </c>
      <c r="AV710" s="13" t="s">
        <v>85</v>
      </c>
      <c r="AW710" s="13" t="s">
        <v>34</v>
      </c>
      <c r="AX710" s="13" t="s">
        <v>74</v>
      </c>
      <c r="AY710" s="246" t="s">
        <v>158</v>
      </c>
    </row>
    <row r="711" spans="1:51" s="13" customFormat="1" ht="12">
      <c r="A711" s="13"/>
      <c r="B711" s="236"/>
      <c r="C711" s="237"/>
      <c r="D711" s="232" t="s">
        <v>166</v>
      </c>
      <c r="E711" s="238" t="s">
        <v>19</v>
      </c>
      <c r="F711" s="239" t="s">
        <v>2349</v>
      </c>
      <c r="G711" s="237"/>
      <c r="H711" s="240">
        <v>110</v>
      </c>
      <c r="I711" s="241"/>
      <c r="J711" s="237"/>
      <c r="K711" s="237"/>
      <c r="L711" s="242"/>
      <c r="M711" s="243"/>
      <c r="N711" s="244"/>
      <c r="O711" s="244"/>
      <c r="P711" s="244"/>
      <c r="Q711" s="244"/>
      <c r="R711" s="244"/>
      <c r="S711" s="244"/>
      <c r="T711" s="245"/>
      <c r="U711" s="13"/>
      <c r="V711" s="13"/>
      <c r="W711" s="13"/>
      <c r="X711" s="13"/>
      <c r="Y711" s="13"/>
      <c r="Z711" s="13"/>
      <c r="AA711" s="13"/>
      <c r="AB711" s="13"/>
      <c r="AC711" s="13"/>
      <c r="AD711" s="13"/>
      <c r="AE711" s="13"/>
      <c r="AT711" s="246" t="s">
        <v>166</v>
      </c>
      <c r="AU711" s="246" t="s">
        <v>82</v>
      </c>
      <c r="AV711" s="13" t="s">
        <v>85</v>
      </c>
      <c r="AW711" s="13" t="s">
        <v>34</v>
      </c>
      <c r="AX711" s="13" t="s">
        <v>74</v>
      </c>
      <c r="AY711" s="246" t="s">
        <v>158</v>
      </c>
    </row>
    <row r="712" spans="1:51" s="14" customFormat="1" ht="12">
      <c r="A712" s="14"/>
      <c r="B712" s="247"/>
      <c r="C712" s="248"/>
      <c r="D712" s="232" t="s">
        <v>166</v>
      </c>
      <c r="E712" s="249" t="s">
        <v>19</v>
      </c>
      <c r="F712" s="250" t="s">
        <v>175</v>
      </c>
      <c r="G712" s="248"/>
      <c r="H712" s="251">
        <v>140</v>
      </c>
      <c r="I712" s="252"/>
      <c r="J712" s="248"/>
      <c r="K712" s="248"/>
      <c r="L712" s="253"/>
      <c r="M712" s="254"/>
      <c r="N712" s="255"/>
      <c r="O712" s="255"/>
      <c r="P712" s="255"/>
      <c r="Q712" s="255"/>
      <c r="R712" s="255"/>
      <c r="S712" s="255"/>
      <c r="T712" s="256"/>
      <c r="U712" s="14"/>
      <c r="V712" s="14"/>
      <c r="W712" s="14"/>
      <c r="X712" s="14"/>
      <c r="Y712" s="14"/>
      <c r="Z712" s="14"/>
      <c r="AA712" s="14"/>
      <c r="AB712" s="14"/>
      <c r="AC712" s="14"/>
      <c r="AD712" s="14"/>
      <c r="AE712" s="14"/>
      <c r="AT712" s="257" t="s">
        <v>166</v>
      </c>
      <c r="AU712" s="257" t="s">
        <v>82</v>
      </c>
      <c r="AV712" s="14" t="s">
        <v>163</v>
      </c>
      <c r="AW712" s="14" t="s">
        <v>34</v>
      </c>
      <c r="AX712" s="14" t="s">
        <v>82</v>
      </c>
      <c r="AY712" s="257" t="s">
        <v>158</v>
      </c>
    </row>
    <row r="713" spans="1:65" s="2" customFormat="1" ht="21.75" customHeight="1">
      <c r="A713" s="38"/>
      <c r="B713" s="39"/>
      <c r="C713" s="219" t="s">
        <v>1156</v>
      </c>
      <c r="D713" s="219" t="s">
        <v>159</v>
      </c>
      <c r="E713" s="220" t="s">
        <v>1193</v>
      </c>
      <c r="F713" s="221" t="s">
        <v>1194</v>
      </c>
      <c r="G713" s="222" t="s">
        <v>162</v>
      </c>
      <c r="H713" s="223">
        <v>140</v>
      </c>
      <c r="I713" s="224"/>
      <c r="J713" s="225">
        <f>ROUND(I713*H713,2)</f>
        <v>0</v>
      </c>
      <c r="K713" s="221" t="s">
        <v>213</v>
      </c>
      <c r="L713" s="44"/>
      <c r="M713" s="226" t="s">
        <v>19</v>
      </c>
      <c r="N713" s="227" t="s">
        <v>45</v>
      </c>
      <c r="O713" s="84"/>
      <c r="P713" s="228">
        <f>O713*H713</f>
        <v>0</v>
      </c>
      <c r="Q713" s="228">
        <v>0</v>
      </c>
      <c r="R713" s="228">
        <f>Q713*H713</f>
        <v>0</v>
      </c>
      <c r="S713" s="228">
        <v>0</v>
      </c>
      <c r="T713" s="229">
        <f>S713*H713</f>
        <v>0</v>
      </c>
      <c r="U713" s="38"/>
      <c r="V713" s="38"/>
      <c r="W713" s="38"/>
      <c r="X713" s="38"/>
      <c r="Y713" s="38"/>
      <c r="Z713" s="38"/>
      <c r="AA713" s="38"/>
      <c r="AB713" s="38"/>
      <c r="AC713" s="38"/>
      <c r="AD713" s="38"/>
      <c r="AE713" s="38"/>
      <c r="AR713" s="230" t="s">
        <v>236</v>
      </c>
      <c r="AT713" s="230" t="s">
        <v>159</v>
      </c>
      <c r="AU713" s="230" t="s">
        <v>82</v>
      </c>
      <c r="AY713" s="17" t="s">
        <v>158</v>
      </c>
      <c r="BE713" s="231">
        <f>IF(N713="základní",J713,0)</f>
        <v>0</v>
      </c>
      <c r="BF713" s="231">
        <f>IF(N713="snížená",J713,0)</f>
        <v>0</v>
      </c>
      <c r="BG713" s="231">
        <f>IF(N713="zákl. přenesená",J713,0)</f>
        <v>0</v>
      </c>
      <c r="BH713" s="231">
        <f>IF(N713="sníž. přenesená",J713,0)</f>
        <v>0</v>
      </c>
      <c r="BI713" s="231">
        <f>IF(N713="nulová",J713,0)</f>
        <v>0</v>
      </c>
      <c r="BJ713" s="17" t="s">
        <v>82</v>
      </c>
      <c r="BK713" s="231">
        <f>ROUND(I713*H713,2)</f>
        <v>0</v>
      </c>
      <c r="BL713" s="17" t="s">
        <v>236</v>
      </c>
      <c r="BM713" s="230" t="s">
        <v>1195</v>
      </c>
    </row>
    <row r="714" spans="1:47" s="2" customFormat="1" ht="12">
      <c r="A714" s="38"/>
      <c r="B714" s="39"/>
      <c r="C714" s="40"/>
      <c r="D714" s="232" t="s">
        <v>165</v>
      </c>
      <c r="E714" s="40"/>
      <c r="F714" s="233" t="s">
        <v>1196</v>
      </c>
      <c r="G714" s="40"/>
      <c r="H714" s="40"/>
      <c r="I714" s="136"/>
      <c r="J714" s="40"/>
      <c r="K714" s="40"/>
      <c r="L714" s="44"/>
      <c r="M714" s="234"/>
      <c r="N714" s="235"/>
      <c r="O714" s="84"/>
      <c r="P714" s="84"/>
      <c r="Q714" s="84"/>
      <c r="R714" s="84"/>
      <c r="S714" s="84"/>
      <c r="T714" s="85"/>
      <c r="U714" s="38"/>
      <c r="V714" s="38"/>
      <c r="W714" s="38"/>
      <c r="X714" s="38"/>
      <c r="Y714" s="38"/>
      <c r="Z714" s="38"/>
      <c r="AA714" s="38"/>
      <c r="AB714" s="38"/>
      <c r="AC714" s="38"/>
      <c r="AD714" s="38"/>
      <c r="AE714" s="38"/>
      <c r="AT714" s="17" t="s">
        <v>165</v>
      </c>
      <c r="AU714" s="17" t="s">
        <v>82</v>
      </c>
    </row>
    <row r="715" spans="1:51" s="13" customFormat="1" ht="12">
      <c r="A715" s="13"/>
      <c r="B715" s="236"/>
      <c r="C715" s="237"/>
      <c r="D715" s="232" t="s">
        <v>166</v>
      </c>
      <c r="E715" s="238" t="s">
        <v>19</v>
      </c>
      <c r="F715" s="239" t="s">
        <v>2348</v>
      </c>
      <c r="G715" s="237"/>
      <c r="H715" s="240">
        <v>30</v>
      </c>
      <c r="I715" s="241"/>
      <c r="J715" s="237"/>
      <c r="K715" s="237"/>
      <c r="L715" s="242"/>
      <c r="M715" s="243"/>
      <c r="N715" s="244"/>
      <c r="O715" s="244"/>
      <c r="P715" s="244"/>
      <c r="Q715" s="244"/>
      <c r="R715" s="244"/>
      <c r="S715" s="244"/>
      <c r="T715" s="245"/>
      <c r="U715" s="13"/>
      <c r="V715" s="13"/>
      <c r="W715" s="13"/>
      <c r="X715" s="13"/>
      <c r="Y715" s="13"/>
      <c r="Z715" s="13"/>
      <c r="AA715" s="13"/>
      <c r="AB715" s="13"/>
      <c r="AC715" s="13"/>
      <c r="AD715" s="13"/>
      <c r="AE715" s="13"/>
      <c r="AT715" s="246" t="s">
        <v>166</v>
      </c>
      <c r="AU715" s="246" t="s">
        <v>82</v>
      </c>
      <c r="AV715" s="13" t="s">
        <v>85</v>
      </c>
      <c r="AW715" s="13" t="s">
        <v>34</v>
      </c>
      <c r="AX715" s="13" t="s">
        <v>74</v>
      </c>
      <c r="AY715" s="246" t="s">
        <v>158</v>
      </c>
    </row>
    <row r="716" spans="1:51" s="13" customFormat="1" ht="12">
      <c r="A716" s="13"/>
      <c r="B716" s="236"/>
      <c r="C716" s="237"/>
      <c r="D716" s="232" t="s">
        <v>166</v>
      </c>
      <c r="E716" s="238" t="s">
        <v>19</v>
      </c>
      <c r="F716" s="239" t="s">
        <v>2349</v>
      </c>
      <c r="G716" s="237"/>
      <c r="H716" s="240">
        <v>110</v>
      </c>
      <c r="I716" s="241"/>
      <c r="J716" s="237"/>
      <c r="K716" s="237"/>
      <c r="L716" s="242"/>
      <c r="M716" s="243"/>
      <c r="N716" s="244"/>
      <c r="O716" s="244"/>
      <c r="P716" s="244"/>
      <c r="Q716" s="244"/>
      <c r="R716" s="244"/>
      <c r="S716" s="244"/>
      <c r="T716" s="245"/>
      <c r="U716" s="13"/>
      <c r="V716" s="13"/>
      <c r="W716" s="13"/>
      <c r="X716" s="13"/>
      <c r="Y716" s="13"/>
      <c r="Z716" s="13"/>
      <c r="AA716" s="13"/>
      <c r="AB716" s="13"/>
      <c r="AC716" s="13"/>
      <c r="AD716" s="13"/>
      <c r="AE716" s="13"/>
      <c r="AT716" s="246" t="s">
        <v>166</v>
      </c>
      <c r="AU716" s="246" t="s">
        <v>82</v>
      </c>
      <c r="AV716" s="13" t="s">
        <v>85</v>
      </c>
      <c r="AW716" s="13" t="s">
        <v>34</v>
      </c>
      <c r="AX716" s="13" t="s">
        <v>74</v>
      </c>
      <c r="AY716" s="246" t="s">
        <v>158</v>
      </c>
    </row>
    <row r="717" spans="1:51" s="14" customFormat="1" ht="12">
      <c r="A717" s="14"/>
      <c r="B717" s="247"/>
      <c r="C717" s="248"/>
      <c r="D717" s="232" t="s">
        <v>166</v>
      </c>
      <c r="E717" s="249" t="s">
        <v>19</v>
      </c>
      <c r="F717" s="250" t="s">
        <v>175</v>
      </c>
      <c r="G717" s="248"/>
      <c r="H717" s="251">
        <v>140</v>
      </c>
      <c r="I717" s="252"/>
      <c r="J717" s="248"/>
      <c r="K717" s="248"/>
      <c r="L717" s="253"/>
      <c r="M717" s="254"/>
      <c r="N717" s="255"/>
      <c r="O717" s="255"/>
      <c r="P717" s="255"/>
      <c r="Q717" s="255"/>
      <c r="R717" s="255"/>
      <c r="S717" s="255"/>
      <c r="T717" s="256"/>
      <c r="U717" s="14"/>
      <c r="V717" s="14"/>
      <c r="W717" s="14"/>
      <c r="X717" s="14"/>
      <c r="Y717" s="14"/>
      <c r="Z717" s="14"/>
      <c r="AA717" s="14"/>
      <c r="AB717" s="14"/>
      <c r="AC717" s="14"/>
      <c r="AD717" s="14"/>
      <c r="AE717" s="14"/>
      <c r="AT717" s="257" t="s">
        <v>166</v>
      </c>
      <c r="AU717" s="257" t="s">
        <v>82</v>
      </c>
      <c r="AV717" s="14" t="s">
        <v>163</v>
      </c>
      <c r="AW717" s="14" t="s">
        <v>34</v>
      </c>
      <c r="AX717" s="14" t="s">
        <v>82</v>
      </c>
      <c r="AY717" s="257" t="s">
        <v>158</v>
      </c>
    </row>
    <row r="718" spans="1:65" s="2" customFormat="1" ht="21.75" customHeight="1">
      <c r="A718" s="38"/>
      <c r="B718" s="39"/>
      <c r="C718" s="219" t="s">
        <v>1161</v>
      </c>
      <c r="D718" s="219" t="s">
        <v>159</v>
      </c>
      <c r="E718" s="220" t="s">
        <v>1198</v>
      </c>
      <c r="F718" s="221" t="s">
        <v>1199</v>
      </c>
      <c r="G718" s="222" t="s">
        <v>162</v>
      </c>
      <c r="H718" s="223">
        <v>65</v>
      </c>
      <c r="I718" s="224"/>
      <c r="J718" s="225">
        <f>ROUND(I718*H718,2)</f>
        <v>0</v>
      </c>
      <c r="K718" s="221" t="s">
        <v>213</v>
      </c>
      <c r="L718" s="44"/>
      <c r="M718" s="226" t="s">
        <v>19</v>
      </c>
      <c r="N718" s="227" t="s">
        <v>45</v>
      </c>
      <c r="O718" s="84"/>
      <c r="P718" s="228">
        <f>O718*H718</f>
        <v>0</v>
      </c>
      <c r="Q718" s="228">
        <v>0</v>
      </c>
      <c r="R718" s="228">
        <f>Q718*H718</f>
        <v>0</v>
      </c>
      <c r="S718" s="228">
        <v>0</v>
      </c>
      <c r="T718" s="229">
        <f>S718*H718</f>
        <v>0</v>
      </c>
      <c r="U718" s="38"/>
      <c r="V718" s="38"/>
      <c r="W718" s="38"/>
      <c r="X718" s="38"/>
      <c r="Y718" s="38"/>
      <c r="Z718" s="38"/>
      <c r="AA718" s="38"/>
      <c r="AB718" s="38"/>
      <c r="AC718" s="38"/>
      <c r="AD718" s="38"/>
      <c r="AE718" s="38"/>
      <c r="AR718" s="230" t="s">
        <v>236</v>
      </c>
      <c r="AT718" s="230" t="s">
        <v>159</v>
      </c>
      <c r="AU718" s="230" t="s">
        <v>82</v>
      </c>
      <c r="AY718" s="17" t="s">
        <v>158</v>
      </c>
      <c r="BE718" s="231">
        <f>IF(N718="základní",J718,0)</f>
        <v>0</v>
      </c>
      <c r="BF718" s="231">
        <f>IF(N718="snížená",J718,0)</f>
        <v>0</v>
      </c>
      <c r="BG718" s="231">
        <f>IF(N718="zákl. přenesená",J718,0)</f>
        <v>0</v>
      </c>
      <c r="BH718" s="231">
        <f>IF(N718="sníž. přenesená",J718,0)</f>
        <v>0</v>
      </c>
      <c r="BI718" s="231">
        <f>IF(N718="nulová",J718,0)</f>
        <v>0</v>
      </c>
      <c r="BJ718" s="17" t="s">
        <v>82</v>
      </c>
      <c r="BK718" s="231">
        <f>ROUND(I718*H718,2)</f>
        <v>0</v>
      </c>
      <c r="BL718" s="17" t="s">
        <v>236</v>
      </c>
      <c r="BM718" s="230" t="s">
        <v>2350</v>
      </c>
    </row>
    <row r="719" spans="1:47" s="2" customFormat="1" ht="12">
      <c r="A719" s="38"/>
      <c r="B719" s="39"/>
      <c r="C719" s="40"/>
      <c r="D719" s="232" t="s">
        <v>165</v>
      </c>
      <c r="E719" s="40"/>
      <c r="F719" s="233" t="s">
        <v>1201</v>
      </c>
      <c r="G719" s="40"/>
      <c r="H719" s="40"/>
      <c r="I719" s="136"/>
      <c r="J719" s="40"/>
      <c r="K719" s="40"/>
      <c r="L719" s="44"/>
      <c r="M719" s="234"/>
      <c r="N719" s="235"/>
      <c r="O719" s="84"/>
      <c r="P719" s="84"/>
      <c r="Q719" s="84"/>
      <c r="R719" s="84"/>
      <c r="S719" s="84"/>
      <c r="T719" s="85"/>
      <c r="U719" s="38"/>
      <c r="V719" s="38"/>
      <c r="W719" s="38"/>
      <c r="X719" s="38"/>
      <c r="Y719" s="38"/>
      <c r="Z719" s="38"/>
      <c r="AA719" s="38"/>
      <c r="AB719" s="38"/>
      <c r="AC719" s="38"/>
      <c r="AD719" s="38"/>
      <c r="AE719" s="38"/>
      <c r="AT719" s="17" t="s">
        <v>165</v>
      </c>
      <c r="AU719" s="17" t="s">
        <v>82</v>
      </c>
    </row>
    <row r="720" spans="1:47" s="2" customFormat="1" ht="12">
      <c r="A720" s="38"/>
      <c r="B720" s="39"/>
      <c r="C720" s="40"/>
      <c r="D720" s="232" t="s">
        <v>216</v>
      </c>
      <c r="E720" s="40"/>
      <c r="F720" s="258" t="s">
        <v>1179</v>
      </c>
      <c r="G720" s="40"/>
      <c r="H720" s="40"/>
      <c r="I720" s="136"/>
      <c r="J720" s="40"/>
      <c r="K720" s="40"/>
      <c r="L720" s="44"/>
      <c r="M720" s="234"/>
      <c r="N720" s="235"/>
      <c r="O720" s="84"/>
      <c r="P720" s="84"/>
      <c r="Q720" s="84"/>
      <c r="R720" s="84"/>
      <c r="S720" s="84"/>
      <c r="T720" s="85"/>
      <c r="U720" s="38"/>
      <c r="V720" s="38"/>
      <c r="W720" s="38"/>
      <c r="X720" s="38"/>
      <c r="Y720" s="38"/>
      <c r="Z720" s="38"/>
      <c r="AA720" s="38"/>
      <c r="AB720" s="38"/>
      <c r="AC720" s="38"/>
      <c r="AD720" s="38"/>
      <c r="AE720" s="38"/>
      <c r="AT720" s="17" t="s">
        <v>216</v>
      </c>
      <c r="AU720" s="17" t="s">
        <v>82</v>
      </c>
    </row>
    <row r="721" spans="1:51" s="13" customFormat="1" ht="12">
      <c r="A721" s="13"/>
      <c r="B721" s="236"/>
      <c r="C721" s="237"/>
      <c r="D721" s="232" t="s">
        <v>166</v>
      </c>
      <c r="E721" s="238" t="s">
        <v>19</v>
      </c>
      <c r="F721" s="239" t="s">
        <v>2351</v>
      </c>
      <c r="G721" s="237"/>
      <c r="H721" s="240">
        <v>55</v>
      </c>
      <c r="I721" s="241"/>
      <c r="J721" s="237"/>
      <c r="K721" s="237"/>
      <c r="L721" s="242"/>
      <c r="M721" s="243"/>
      <c r="N721" s="244"/>
      <c r="O721" s="244"/>
      <c r="P721" s="244"/>
      <c r="Q721" s="244"/>
      <c r="R721" s="244"/>
      <c r="S721" s="244"/>
      <c r="T721" s="245"/>
      <c r="U721" s="13"/>
      <c r="V721" s="13"/>
      <c r="W721" s="13"/>
      <c r="X721" s="13"/>
      <c r="Y721" s="13"/>
      <c r="Z721" s="13"/>
      <c r="AA721" s="13"/>
      <c r="AB721" s="13"/>
      <c r="AC721" s="13"/>
      <c r="AD721" s="13"/>
      <c r="AE721" s="13"/>
      <c r="AT721" s="246" t="s">
        <v>166</v>
      </c>
      <c r="AU721" s="246" t="s">
        <v>82</v>
      </c>
      <c r="AV721" s="13" t="s">
        <v>85</v>
      </c>
      <c r="AW721" s="13" t="s">
        <v>34</v>
      </c>
      <c r="AX721" s="13" t="s">
        <v>74</v>
      </c>
      <c r="AY721" s="246" t="s">
        <v>158</v>
      </c>
    </row>
    <row r="722" spans="1:51" s="13" customFormat="1" ht="12">
      <c r="A722" s="13"/>
      <c r="B722" s="236"/>
      <c r="C722" s="237"/>
      <c r="D722" s="232" t="s">
        <v>166</v>
      </c>
      <c r="E722" s="238" t="s">
        <v>19</v>
      </c>
      <c r="F722" s="239" t="s">
        <v>2352</v>
      </c>
      <c r="G722" s="237"/>
      <c r="H722" s="240">
        <v>10</v>
      </c>
      <c r="I722" s="241"/>
      <c r="J722" s="237"/>
      <c r="K722" s="237"/>
      <c r="L722" s="242"/>
      <c r="M722" s="243"/>
      <c r="N722" s="244"/>
      <c r="O722" s="244"/>
      <c r="P722" s="244"/>
      <c r="Q722" s="244"/>
      <c r="R722" s="244"/>
      <c r="S722" s="244"/>
      <c r="T722" s="245"/>
      <c r="U722" s="13"/>
      <c r="V722" s="13"/>
      <c r="W722" s="13"/>
      <c r="X722" s="13"/>
      <c r="Y722" s="13"/>
      <c r="Z722" s="13"/>
      <c r="AA722" s="13"/>
      <c r="AB722" s="13"/>
      <c r="AC722" s="13"/>
      <c r="AD722" s="13"/>
      <c r="AE722" s="13"/>
      <c r="AT722" s="246" t="s">
        <v>166</v>
      </c>
      <c r="AU722" s="246" t="s">
        <v>82</v>
      </c>
      <c r="AV722" s="13" t="s">
        <v>85</v>
      </c>
      <c r="AW722" s="13" t="s">
        <v>34</v>
      </c>
      <c r="AX722" s="13" t="s">
        <v>74</v>
      </c>
      <c r="AY722" s="246" t="s">
        <v>158</v>
      </c>
    </row>
    <row r="723" spans="1:51" s="14" customFormat="1" ht="12">
      <c r="A723" s="14"/>
      <c r="B723" s="247"/>
      <c r="C723" s="248"/>
      <c r="D723" s="232" t="s">
        <v>166</v>
      </c>
      <c r="E723" s="249" t="s">
        <v>19</v>
      </c>
      <c r="F723" s="250" t="s">
        <v>175</v>
      </c>
      <c r="G723" s="248"/>
      <c r="H723" s="251">
        <v>65</v>
      </c>
      <c r="I723" s="252"/>
      <c r="J723" s="248"/>
      <c r="K723" s="248"/>
      <c r="L723" s="253"/>
      <c r="M723" s="254"/>
      <c r="N723" s="255"/>
      <c r="O723" s="255"/>
      <c r="P723" s="255"/>
      <c r="Q723" s="255"/>
      <c r="R723" s="255"/>
      <c r="S723" s="255"/>
      <c r="T723" s="256"/>
      <c r="U723" s="14"/>
      <c r="V723" s="14"/>
      <c r="W723" s="14"/>
      <c r="X723" s="14"/>
      <c r="Y723" s="14"/>
      <c r="Z723" s="14"/>
      <c r="AA723" s="14"/>
      <c r="AB723" s="14"/>
      <c r="AC723" s="14"/>
      <c r="AD723" s="14"/>
      <c r="AE723" s="14"/>
      <c r="AT723" s="257" t="s">
        <v>166</v>
      </c>
      <c r="AU723" s="257" t="s">
        <v>82</v>
      </c>
      <c r="AV723" s="14" t="s">
        <v>163</v>
      </c>
      <c r="AW723" s="14" t="s">
        <v>34</v>
      </c>
      <c r="AX723" s="14" t="s">
        <v>82</v>
      </c>
      <c r="AY723" s="257" t="s">
        <v>158</v>
      </c>
    </row>
    <row r="724" spans="1:65" s="2" customFormat="1" ht="21.75" customHeight="1">
      <c r="A724" s="38"/>
      <c r="B724" s="39"/>
      <c r="C724" s="219" t="s">
        <v>1165</v>
      </c>
      <c r="D724" s="219" t="s">
        <v>159</v>
      </c>
      <c r="E724" s="220" t="s">
        <v>1204</v>
      </c>
      <c r="F724" s="221" t="s">
        <v>1205</v>
      </c>
      <c r="G724" s="222" t="s">
        <v>162</v>
      </c>
      <c r="H724" s="223">
        <v>65</v>
      </c>
      <c r="I724" s="224"/>
      <c r="J724" s="225">
        <f>ROUND(I724*H724,2)</f>
        <v>0</v>
      </c>
      <c r="K724" s="221" t="s">
        <v>213</v>
      </c>
      <c r="L724" s="44"/>
      <c r="M724" s="226" t="s">
        <v>19</v>
      </c>
      <c r="N724" s="227" t="s">
        <v>45</v>
      </c>
      <c r="O724" s="84"/>
      <c r="P724" s="228">
        <f>O724*H724</f>
        <v>0</v>
      </c>
      <c r="Q724" s="228">
        <v>0</v>
      </c>
      <c r="R724" s="228">
        <f>Q724*H724</f>
        <v>0</v>
      </c>
      <c r="S724" s="228">
        <v>0</v>
      </c>
      <c r="T724" s="229">
        <f>S724*H724</f>
        <v>0</v>
      </c>
      <c r="U724" s="38"/>
      <c r="V724" s="38"/>
      <c r="W724" s="38"/>
      <c r="X724" s="38"/>
      <c r="Y724" s="38"/>
      <c r="Z724" s="38"/>
      <c r="AA724" s="38"/>
      <c r="AB724" s="38"/>
      <c r="AC724" s="38"/>
      <c r="AD724" s="38"/>
      <c r="AE724" s="38"/>
      <c r="AR724" s="230" t="s">
        <v>236</v>
      </c>
      <c r="AT724" s="230" t="s">
        <v>159</v>
      </c>
      <c r="AU724" s="230" t="s">
        <v>82</v>
      </c>
      <c r="AY724" s="17" t="s">
        <v>158</v>
      </c>
      <c r="BE724" s="231">
        <f>IF(N724="základní",J724,0)</f>
        <v>0</v>
      </c>
      <c r="BF724" s="231">
        <f>IF(N724="snížená",J724,0)</f>
        <v>0</v>
      </c>
      <c r="BG724" s="231">
        <f>IF(N724="zákl. přenesená",J724,0)</f>
        <v>0</v>
      </c>
      <c r="BH724" s="231">
        <f>IF(N724="sníž. přenesená",J724,0)</f>
        <v>0</v>
      </c>
      <c r="BI724" s="231">
        <f>IF(N724="nulová",J724,0)</f>
        <v>0</v>
      </c>
      <c r="BJ724" s="17" t="s">
        <v>82</v>
      </c>
      <c r="BK724" s="231">
        <f>ROUND(I724*H724,2)</f>
        <v>0</v>
      </c>
      <c r="BL724" s="17" t="s">
        <v>236</v>
      </c>
      <c r="BM724" s="230" t="s">
        <v>2353</v>
      </c>
    </row>
    <row r="725" spans="1:47" s="2" customFormat="1" ht="12">
      <c r="A725" s="38"/>
      <c r="B725" s="39"/>
      <c r="C725" s="40"/>
      <c r="D725" s="232" t="s">
        <v>165</v>
      </c>
      <c r="E725" s="40"/>
      <c r="F725" s="233" t="s">
        <v>1207</v>
      </c>
      <c r="G725" s="40"/>
      <c r="H725" s="40"/>
      <c r="I725" s="136"/>
      <c r="J725" s="40"/>
      <c r="K725" s="40"/>
      <c r="L725" s="44"/>
      <c r="M725" s="234"/>
      <c r="N725" s="235"/>
      <c r="O725" s="84"/>
      <c r="P725" s="84"/>
      <c r="Q725" s="84"/>
      <c r="R725" s="84"/>
      <c r="S725" s="84"/>
      <c r="T725" s="85"/>
      <c r="U725" s="38"/>
      <c r="V725" s="38"/>
      <c r="W725" s="38"/>
      <c r="X725" s="38"/>
      <c r="Y725" s="38"/>
      <c r="Z725" s="38"/>
      <c r="AA725" s="38"/>
      <c r="AB725" s="38"/>
      <c r="AC725" s="38"/>
      <c r="AD725" s="38"/>
      <c r="AE725" s="38"/>
      <c r="AT725" s="17" t="s">
        <v>165</v>
      </c>
      <c r="AU725" s="17" t="s">
        <v>82</v>
      </c>
    </row>
    <row r="726" spans="1:51" s="13" customFormat="1" ht="12">
      <c r="A726" s="13"/>
      <c r="B726" s="236"/>
      <c r="C726" s="237"/>
      <c r="D726" s="232" t="s">
        <v>166</v>
      </c>
      <c r="E726" s="238" t="s">
        <v>19</v>
      </c>
      <c r="F726" s="239" t="s">
        <v>2351</v>
      </c>
      <c r="G726" s="237"/>
      <c r="H726" s="240">
        <v>55</v>
      </c>
      <c r="I726" s="241"/>
      <c r="J726" s="237"/>
      <c r="K726" s="237"/>
      <c r="L726" s="242"/>
      <c r="M726" s="243"/>
      <c r="N726" s="244"/>
      <c r="O726" s="244"/>
      <c r="P726" s="244"/>
      <c r="Q726" s="244"/>
      <c r="R726" s="244"/>
      <c r="S726" s="244"/>
      <c r="T726" s="245"/>
      <c r="U726" s="13"/>
      <c r="V726" s="13"/>
      <c r="W726" s="13"/>
      <c r="X726" s="13"/>
      <c r="Y726" s="13"/>
      <c r="Z726" s="13"/>
      <c r="AA726" s="13"/>
      <c r="AB726" s="13"/>
      <c r="AC726" s="13"/>
      <c r="AD726" s="13"/>
      <c r="AE726" s="13"/>
      <c r="AT726" s="246" t="s">
        <v>166</v>
      </c>
      <c r="AU726" s="246" t="s">
        <v>82</v>
      </c>
      <c r="AV726" s="13" t="s">
        <v>85</v>
      </c>
      <c r="AW726" s="13" t="s">
        <v>34</v>
      </c>
      <c r="AX726" s="13" t="s">
        <v>74</v>
      </c>
      <c r="AY726" s="246" t="s">
        <v>158</v>
      </c>
    </row>
    <row r="727" spans="1:51" s="13" customFormat="1" ht="12">
      <c r="A727" s="13"/>
      <c r="B727" s="236"/>
      <c r="C727" s="237"/>
      <c r="D727" s="232" t="s">
        <v>166</v>
      </c>
      <c r="E727" s="238" t="s">
        <v>19</v>
      </c>
      <c r="F727" s="239" t="s">
        <v>2352</v>
      </c>
      <c r="G727" s="237"/>
      <c r="H727" s="240">
        <v>10</v>
      </c>
      <c r="I727" s="241"/>
      <c r="J727" s="237"/>
      <c r="K727" s="237"/>
      <c r="L727" s="242"/>
      <c r="M727" s="243"/>
      <c r="N727" s="244"/>
      <c r="O727" s="244"/>
      <c r="P727" s="244"/>
      <c r="Q727" s="244"/>
      <c r="R727" s="244"/>
      <c r="S727" s="244"/>
      <c r="T727" s="245"/>
      <c r="U727" s="13"/>
      <c r="V727" s="13"/>
      <c r="W727" s="13"/>
      <c r="X727" s="13"/>
      <c r="Y727" s="13"/>
      <c r="Z727" s="13"/>
      <c r="AA727" s="13"/>
      <c r="AB727" s="13"/>
      <c r="AC727" s="13"/>
      <c r="AD727" s="13"/>
      <c r="AE727" s="13"/>
      <c r="AT727" s="246" t="s">
        <v>166</v>
      </c>
      <c r="AU727" s="246" t="s">
        <v>82</v>
      </c>
      <c r="AV727" s="13" t="s">
        <v>85</v>
      </c>
      <c r="AW727" s="13" t="s">
        <v>34</v>
      </c>
      <c r="AX727" s="13" t="s">
        <v>74</v>
      </c>
      <c r="AY727" s="246" t="s">
        <v>158</v>
      </c>
    </row>
    <row r="728" spans="1:51" s="14" customFormat="1" ht="12">
      <c r="A728" s="14"/>
      <c r="B728" s="247"/>
      <c r="C728" s="248"/>
      <c r="D728" s="232" t="s">
        <v>166</v>
      </c>
      <c r="E728" s="249" t="s">
        <v>19</v>
      </c>
      <c r="F728" s="250" t="s">
        <v>175</v>
      </c>
      <c r="G728" s="248"/>
      <c r="H728" s="251">
        <v>65</v>
      </c>
      <c r="I728" s="252"/>
      <c r="J728" s="248"/>
      <c r="K728" s="248"/>
      <c r="L728" s="253"/>
      <c r="M728" s="254"/>
      <c r="N728" s="255"/>
      <c r="O728" s="255"/>
      <c r="P728" s="255"/>
      <c r="Q728" s="255"/>
      <c r="R728" s="255"/>
      <c r="S728" s="255"/>
      <c r="T728" s="256"/>
      <c r="U728" s="14"/>
      <c r="V728" s="14"/>
      <c r="W728" s="14"/>
      <c r="X728" s="14"/>
      <c r="Y728" s="14"/>
      <c r="Z728" s="14"/>
      <c r="AA728" s="14"/>
      <c r="AB728" s="14"/>
      <c r="AC728" s="14"/>
      <c r="AD728" s="14"/>
      <c r="AE728" s="14"/>
      <c r="AT728" s="257" t="s">
        <v>166</v>
      </c>
      <c r="AU728" s="257" t="s">
        <v>82</v>
      </c>
      <c r="AV728" s="14" t="s">
        <v>163</v>
      </c>
      <c r="AW728" s="14" t="s">
        <v>34</v>
      </c>
      <c r="AX728" s="14" t="s">
        <v>82</v>
      </c>
      <c r="AY728" s="257" t="s">
        <v>158</v>
      </c>
    </row>
    <row r="729" spans="1:65" s="2" customFormat="1" ht="21.75" customHeight="1">
      <c r="A729" s="38"/>
      <c r="B729" s="39"/>
      <c r="C729" s="219" t="s">
        <v>1169</v>
      </c>
      <c r="D729" s="219" t="s">
        <v>159</v>
      </c>
      <c r="E729" s="220" t="s">
        <v>1464</v>
      </c>
      <c r="F729" s="221" t="s">
        <v>1465</v>
      </c>
      <c r="G729" s="222" t="s">
        <v>1035</v>
      </c>
      <c r="H729" s="223">
        <v>16.8</v>
      </c>
      <c r="I729" s="224"/>
      <c r="J729" s="225">
        <f>ROUND(I729*H729,2)</f>
        <v>0</v>
      </c>
      <c r="K729" s="221" t="s">
        <v>213</v>
      </c>
      <c r="L729" s="44"/>
      <c r="M729" s="226" t="s">
        <v>19</v>
      </c>
      <c r="N729" s="227" t="s">
        <v>45</v>
      </c>
      <c r="O729" s="84"/>
      <c r="P729" s="228">
        <f>O729*H729</f>
        <v>0</v>
      </c>
      <c r="Q729" s="228">
        <v>0</v>
      </c>
      <c r="R729" s="228">
        <f>Q729*H729</f>
        <v>0</v>
      </c>
      <c r="S729" s="228">
        <v>0</v>
      </c>
      <c r="T729" s="229">
        <f>S729*H729</f>
        <v>0</v>
      </c>
      <c r="U729" s="38"/>
      <c r="V729" s="38"/>
      <c r="W729" s="38"/>
      <c r="X729" s="38"/>
      <c r="Y729" s="38"/>
      <c r="Z729" s="38"/>
      <c r="AA729" s="38"/>
      <c r="AB729" s="38"/>
      <c r="AC729" s="38"/>
      <c r="AD729" s="38"/>
      <c r="AE729" s="38"/>
      <c r="AR729" s="230" t="s">
        <v>236</v>
      </c>
      <c r="AT729" s="230" t="s">
        <v>159</v>
      </c>
      <c r="AU729" s="230" t="s">
        <v>82</v>
      </c>
      <c r="AY729" s="17" t="s">
        <v>158</v>
      </c>
      <c r="BE729" s="231">
        <f>IF(N729="základní",J729,0)</f>
        <v>0</v>
      </c>
      <c r="BF729" s="231">
        <f>IF(N729="snížená",J729,0)</f>
        <v>0</v>
      </c>
      <c r="BG729" s="231">
        <f>IF(N729="zákl. přenesená",J729,0)</f>
        <v>0</v>
      </c>
      <c r="BH729" s="231">
        <f>IF(N729="sníž. přenesená",J729,0)</f>
        <v>0</v>
      </c>
      <c r="BI729" s="231">
        <f>IF(N729="nulová",J729,0)</f>
        <v>0</v>
      </c>
      <c r="BJ729" s="17" t="s">
        <v>82</v>
      </c>
      <c r="BK729" s="231">
        <f>ROUND(I729*H729,2)</f>
        <v>0</v>
      </c>
      <c r="BL729" s="17" t="s">
        <v>236</v>
      </c>
      <c r="BM729" s="230" t="s">
        <v>1466</v>
      </c>
    </row>
    <row r="730" spans="1:47" s="2" customFormat="1" ht="12">
      <c r="A730" s="38"/>
      <c r="B730" s="39"/>
      <c r="C730" s="40"/>
      <c r="D730" s="232" t="s">
        <v>165</v>
      </c>
      <c r="E730" s="40"/>
      <c r="F730" s="233" t="s">
        <v>1465</v>
      </c>
      <c r="G730" s="40"/>
      <c r="H730" s="40"/>
      <c r="I730" s="136"/>
      <c r="J730" s="40"/>
      <c r="K730" s="40"/>
      <c r="L730" s="44"/>
      <c r="M730" s="234"/>
      <c r="N730" s="235"/>
      <c r="O730" s="84"/>
      <c r="P730" s="84"/>
      <c r="Q730" s="84"/>
      <c r="R730" s="84"/>
      <c r="S730" s="84"/>
      <c r="T730" s="85"/>
      <c r="U730" s="38"/>
      <c r="V730" s="38"/>
      <c r="W730" s="38"/>
      <c r="X730" s="38"/>
      <c r="Y730" s="38"/>
      <c r="Z730" s="38"/>
      <c r="AA730" s="38"/>
      <c r="AB730" s="38"/>
      <c r="AC730" s="38"/>
      <c r="AD730" s="38"/>
      <c r="AE730" s="38"/>
      <c r="AT730" s="17" t="s">
        <v>165</v>
      </c>
      <c r="AU730" s="17" t="s">
        <v>82</v>
      </c>
    </row>
    <row r="731" spans="1:51" s="13" customFormat="1" ht="12">
      <c r="A731" s="13"/>
      <c r="B731" s="236"/>
      <c r="C731" s="237"/>
      <c r="D731" s="232" t="s">
        <v>166</v>
      </c>
      <c r="E731" s="238" t="s">
        <v>19</v>
      </c>
      <c r="F731" s="239" t="s">
        <v>2354</v>
      </c>
      <c r="G731" s="237"/>
      <c r="H731" s="240">
        <v>16.8</v>
      </c>
      <c r="I731" s="241"/>
      <c r="J731" s="237"/>
      <c r="K731" s="237"/>
      <c r="L731" s="242"/>
      <c r="M731" s="243"/>
      <c r="N731" s="244"/>
      <c r="O731" s="244"/>
      <c r="P731" s="244"/>
      <c r="Q731" s="244"/>
      <c r="R731" s="244"/>
      <c r="S731" s="244"/>
      <c r="T731" s="245"/>
      <c r="U731" s="13"/>
      <c r="V731" s="13"/>
      <c r="W731" s="13"/>
      <c r="X731" s="13"/>
      <c r="Y731" s="13"/>
      <c r="Z731" s="13"/>
      <c r="AA731" s="13"/>
      <c r="AB731" s="13"/>
      <c r="AC731" s="13"/>
      <c r="AD731" s="13"/>
      <c r="AE731" s="13"/>
      <c r="AT731" s="246" t="s">
        <v>166</v>
      </c>
      <c r="AU731" s="246" t="s">
        <v>82</v>
      </c>
      <c r="AV731" s="13" t="s">
        <v>85</v>
      </c>
      <c r="AW731" s="13" t="s">
        <v>34</v>
      </c>
      <c r="AX731" s="13" t="s">
        <v>82</v>
      </c>
      <c r="AY731" s="246" t="s">
        <v>158</v>
      </c>
    </row>
    <row r="732" spans="1:65" s="2" customFormat="1" ht="21.75" customHeight="1">
      <c r="A732" s="38"/>
      <c r="B732" s="39"/>
      <c r="C732" s="219" t="s">
        <v>1174</v>
      </c>
      <c r="D732" s="219" t="s">
        <v>159</v>
      </c>
      <c r="E732" s="220" t="s">
        <v>1468</v>
      </c>
      <c r="F732" s="221" t="s">
        <v>1469</v>
      </c>
      <c r="G732" s="222" t="s">
        <v>1035</v>
      </c>
      <c r="H732" s="223">
        <v>16.8</v>
      </c>
      <c r="I732" s="224"/>
      <c r="J732" s="225">
        <f>ROUND(I732*H732,2)</f>
        <v>0</v>
      </c>
      <c r="K732" s="221" t="s">
        <v>213</v>
      </c>
      <c r="L732" s="44"/>
      <c r="M732" s="226" t="s">
        <v>19</v>
      </c>
      <c r="N732" s="227" t="s">
        <v>45</v>
      </c>
      <c r="O732" s="84"/>
      <c r="P732" s="228">
        <f>O732*H732</f>
        <v>0</v>
      </c>
      <c r="Q732" s="228">
        <v>0</v>
      </c>
      <c r="R732" s="228">
        <f>Q732*H732</f>
        <v>0</v>
      </c>
      <c r="S732" s="228">
        <v>0</v>
      </c>
      <c r="T732" s="229">
        <f>S732*H732</f>
        <v>0</v>
      </c>
      <c r="U732" s="38"/>
      <c r="V732" s="38"/>
      <c r="W732" s="38"/>
      <c r="X732" s="38"/>
      <c r="Y732" s="38"/>
      <c r="Z732" s="38"/>
      <c r="AA732" s="38"/>
      <c r="AB732" s="38"/>
      <c r="AC732" s="38"/>
      <c r="AD732" s="38"/>
      <c r="AE732" s="38"/>
      <c r="AR732" s="230" t="s">
        <v>236</v>
      </c>
      <c r="AT732" s="230" t="s">
        <v>159</v>
      </c>
      <c r="AU732" s="230" t="s">
        <v>82</v>
      </c>
      <c r="AY732" s="17" t="s">
        <v>158</v>
      </c>
      <c r="BE732" s="231">
        <f>IF(N732="základní",J732,0)</f>
        <v>0</v>
      </c>
      <c r="BF732" s="231">
        <f>IF(N732="snížená",J732,0)</f>
        <v>0</v>
      </c>
      <c r="BG732" s="231">
        <f>IF(N732="zákl. přenesená",J732,0)</f>
        <v>0</v>
      </c>
      <c r="BH732" s="231">
        <f>IF(N732="sníž. přenesená",J732,0)</f>
        <v>0</v>
      </c>
      <c r="BI732" s="231">
        <f>IF(N732="nulová",J732,0)</f>
        <v>0</v>
      </c>
      <c r="BJ732" s="17" t="s">
        <v>82</v>
      </c>
      <c r="BK732" s="231">
        <f>ROUND(I732*H732,2)</f>
        <v>0</v>
      </c>
      <c r="BL732" s="17" t="s">
        <v>236</v>
      </c>
      <c r="BM732" s="230" t="s">
        <v>1961</v>
      </c>
    </row>
    <row r="733" spans="1:47" s="2" customFormat="1" ht="12">
      <c r="A733" s="38"/>
      <c r="B733" s="39"/>
      <c r="C733" s="40"/>
      <c r="D733" s="232" t="s">
        <v>165</v>
      </c>
      <c r="E733" s="40"/>
      <c r="F733" s="233" t="s">
        <v>1471</v>
      </c>
      <c r="G733" s="40"/>
      <c r="H733" s="40"/>
      <c r="I733" s="136"/>
      <c r="J733" s="40"/>
      <c r="K733" s="40"/>
      <c r="L733" s="44"/>
      <c r="M733" s="234"/>
      <c r="N733" s="235"/>
      <c r="O733" s="84"/>
      <c r="P733" s="84"/>
      <c r="Q733" s="84"/>
      <c r="R733" s="84"/>
      <c r="S733" s="84"/>
      <c r="T733" s="85"/>
      <c r="U733" s="38"/>
      <c r="V733" s="38"/>
      <c r="W733" s="38"/>
      <c r="X733" s="38"/>
      <c r="Y733" s="38"/>
      <c r="Z733" s="38"/>
      <c r="AA733" s="38"/>
      <c r="AB733" s="38"/>
      <c r="AC733" s="38"/>
      <c r="AD733" s="38"/>
      <c r="AE733" s="38"/>
      <c r="AT733" s="17" t="s">
        <v>165</v>
      </c>
      <c r="AU733" s="17" t="s">
        <v>82</v>
      </c>
    </row>
    <row r="734" spans="1:47" s="2" customFormat="1" ht="12">
      <c r="A734" s="38"/>
      <c r="B734" s="39"/>
      <c r="C734" s="40"/>
      <c r="D734" s="232" t="s">
        <v>216</v>
      </c>
      <c r="E734" s="40"/>
      <c r="F734" s="258" t="s">
        <v>1472</v>
      </c>
      <c r="G734" s="40"/>
      <c r="H734" s="40"/>
      <c r="I734" s="136"/>
      <c r="J734" s="40"/>
      <c r="K734" s="40"/>
      <c r="L734" s="44"/>
      <c r="M734" s="234"/>
      <c r="N734" s="235"/>
      <c r="O734" s="84"/>
      <c r="P734" s="84"/>
      <c r="Q734" s="84"/>
      <c r="R734" s="84"/>
      <c r="S734" s="84"/>
      <c r="T734" s="85"/>
      <c r="U734" s="38"/>
      <c r="V734" s="38"/>
      <c r="W734" s="38"/>
      <c r="X734" s="38"/>
      <c r="Y734" s="38"/>
      <c r="Z734" s="38"/>
      <c r="AA734" s="38"/>
      <c r="AB734" s="38"/>
      <c r="AC734" s="38"/>
      <c r="AD734" s="38"/>
      <c r="AE734" s="38"/>
      <c r="AT734" s="17" t="s">
        <v>216</v>
      </c>
      <c r="AU734" s="17" t="s">
        <v>82</v>
      </c>
    </row>
    <row r="735" spans="1:51" s="13" customFormat="1" ht="12">
      <c r="A735" s="13"/>
      <c r="B735" s="236"/>
      <c r="C735" s="237"/>
      <c r="D735" s="232" t="s">
        <v>166</v>
      </c>
      <c r="E735" s="238" t="s">
        <v>19</v>
      </c>
      <c r="F735" s="239" t="s">
        <v>2354</v>
      </c>
      <c r="G735" s="237"/>
      <c r="H735" s="240">
        <v>16.8</v>
      </c>
      <c r="I735" s="241"/>
      <c r="J735" s="237"/>
      <c r="K735" s="237"/>
      <c r="L735" s="242"/>
      <c r="M735" s="243"/>
      <c r="N735" s="244"/>
      <c r="O735" s="244"/>
      <c r="P735" s="244"/>
      <c r="Q735" s="244"/>
      <c r="R735" s="244"/>
      <c r="S735" s="244"/>
      <c r="T735" s="245"/>
      <c r="U735" s="13"/>
      <c r="V735" s="13"/>
      <c r="W735" s="13"/>
      <c r="X735" s="13"/>
      <c r="Y735" s="13"/>
      <c r="Z735" s="13"/>
      <c r="AA735" s="13"/>
      <c r="AB735" s="13"/>
      <c r="AC735" s="13"/>
      <c r="AD735" s="13"/>
      <c r="AE735" s="13"/>
      <c r="AT735" s="246" t="s">
        <v>166</v>
      </c>
      <c r="AU735" s="246" t="s">
        <v>82</v>
      </c>
      <c r="AV735" s="13" t="s">
        <v>85</v>
      </c>
      <c r="AW735" s="13" t="s">
        <v>34</v>
      </c>
      <c r="AX735" s="13" t="s">
        <v>82</v>
      </c>
      <c r="AY735" s="246" t="s">
        <v>158</v>
      </c>
    </row>
    <row r="736" spans="1:65" s="2" customFormat="1" ht="16.5" customHeight="1">
      <c r="A736" s="38"/>
      <c r="B736" s="39"/>
      <c r="C736" s="219" t="s">
        <v>1181</v>
      </c>
      <c r="D736" s="219" t="s">
        <v>159</v>
      </c>
      <c r="E736" s="220" t="s">
        <v>1473</v>
      </c>
      <c r="F736" s="221" t="s">
        <v>1474</v>
      </c>
      <c r="G736" s="222" t="s">
        <v>162</v>
      </c>
      <c r="H736" s="223">
        <v>20</v>
      </c>
      <c r="I736" s="224"/>
      <c r="J736" s="225">
        <f>ROUND(I736*H736,2)</f>
        <v>0</v>
      </c>
      <c r="K736" s="221" t="s">
        <v>213</v>
      </c>
      <c r="L736" s="44"/>
      <c r="M736" s="226" t="s">
        <v>19</v>
      </c>
      <c r="N736" s="227" t="s">
        <v>45</v>
      </c>
      <c r="O736" s="84"/>
      <c r="P736" s="228">
        <f>O736*H736</f>
        <v>0</v>
      </c>
      <c r="Q736" s="228">
        <v>0</v>
      </c>
      <c r="R736" s="228">
        <f>Q736*H736</f>
        <v>0</v>
      </c>
      <c r="S736" s="228">
        <v>0</v>
      </c>
      <c r="T736" s="229">
        <f>S736*H736</f>
        <v>0</v>
      </c>
      <c r="U736" s="38"/>
      <c r="V736" s="38"/>
      <c r="W736" s="38"/>
      <c r="X736" s="38"/>
      <c r="Y736" s="38"/>
      <c r="Z736" s="38"/>
      <c r="AA736" s="38"/>
      <c r="AB736" s="38"/>
      <c r="AC736" s="38"/>
      <c r="AD736" s="38"/>
      <c r="AE736" s="38"/>
      <c r="AR736" s="230" t="s">
        <v>236</v>
      </c>
      <c r="AT736" s="230" t="s">
        <v>159</v>
      </c>
      <c r="AU736" s="230" t="s">
        <v>82</v>
      </c>
      <c r="AY736" s="17" t="s">
        <v>158</v>
      </c>
      <c r="BE736" s="231">
        <f>IF(N736="základní",J736,0)</f>
        <v>0</v>
      </c>
      <c r="BF736" s="231">
        <f>IF(N736="snížená",J736,0)</f>
        <v>0</v>
      </c>
      <c r="BG736" s="231">
        <f>IF(N736="zákl. přenesená",J736,0)</f>
        <v>0</v>
      </c>
      <c r="BH736" s="231">
        <f>IF(N736="sníž. přenesená",J736,0)</f>
        <v>0</v>
      </c>
      <c r="BI736" s="231">
        <f>IF(N736="nulová",J736,0)</f>
        <v>0</v>
      </c>
      <c r="BJ736" s="17" t="s">
        <v>82</v>
      </c>
      <c r="BK736" s="231">
        <f>ROUND(I736*H736,2)</f>
        <v>0</v>
      </c>
      <c r="BL736" s="17" t="s">
        <v>236</v>
      </c>
      <c r="BM736" s="230" t="s">
        <v>1475</v>
      </c>
    </row>
    <row r="737" spans="1:47" s="2" customFormat="1" ht="12">
      <c r="A737" s="38"/>
      <c r="B737" s="39"/>
      <c r="C737" s="40"/>
      <c r="D737" s="232" t="s">
        <v>165</v>
      </c>
      <c r="E737" s="40"/>
      <c r="F737" s="233" t="s">
        <v>1474</v>
      </c>
      <c r="G737" s="40"/>
      <c r="H737" s="40"/>
      <c r="I737" s="136"/>
      <c r="J737" s="40"/>
      <c r="K737" s="40"/>
      <c r="L737" s="44"/>
      <c r="M737" s="234"/>
      <c r="N737" s="235"/>
      <c r="O737" s="84"/>
      <c r="P737" s="84"/>
      <c r="Q737" s="84"/>
      <c r="R737" s="84"/>
      <c r="S737" s="84"/>
      <c r="T737" s="85"/>
      <c r="U737" s="38"/>
      <c r="V737" s="38"/>
      <c r="W737" s="38"/>
      <c r="X737" s="38"/>
      <c r="Y737" s="38"/>
      <c r="Z737" s="38"/>
      <c r="AA737" s="38"/>
      <c r="AB737" s="38"/>
      <c r="AC737" s="38"/>
      <c r="AD737" s="38"/>
      <c r="AE737" s="38"/>
      <c r="AT737" s="17" t="s">
        <v>165</v>
      </c>
      <c r="AU737" s="17" t="s">
        <v>82</v>
      </c>
    </row>
    <row r="738" spans="1:51" s="13" customFormat="1" ht="12">
      <c r="A738" s="13"/>
      <c r="B738" s="236"/>
      <c r="C738" s="237"/>
      <c r="D738" s="232" t="s">
        <v>166</v>
      </c>
      <c r="E738" s="238" t="s">
        <v>19</v>
      </c>
      <c r="F738" s="239" t="s">
        <v>2355</v>
      </c>
      <c r="G738" s="237"/>
      <c r="H738" s="240">
        <v>20</v>
      </c>
      <c r="I738" s="241"/>
      <c r="J738" s="237"/>
      <c r="K738" s="237"/>
      <c r="L738" s="242"/>
      <c r="M738" s="243"/>
      <c r="N738" s="244"/>
      <c r="O738" s="244"/>
      <c r="P738" s="244"/>
      <c r="Q738" s="244"/>
      <c r="R738" s="244"/>
      <c r="S738" s="244"/>
      <c r="T738" s="245"/>
      <c r="U738" s="13"/>
      <c r="V738" s="13"/>
      <c r="W738" s="13"/>
      <c r="X738" s="13"/>
      <c r="Y738" s="13"/>
      <c r="Z738" s="13"/>
      <c r="AA738" s="13"/>
      <c r="AB738" s="13"/>
      <c r="AC738" s="13"/>
      <c r="AD738" s="13"/>
      <c r="AE738" s="13"/>
      <c r="AT738" s="246" t="s">
        <v>166</v>
      </c>
      <c r="AU738" s="246" t="s">
        <v>82</v>
      </c>
      <c r="AV738" s="13" t="s">
        <v>85</v>
      </c>
      <c r="AW738" s="13" t="s">
        <v>34</v>
      </c>
      <c r="AX738" s="13" t="s">
        <v>82</v>
      </c>
      <c r="AY738" s="246" t="s">
        <v>158</v>
      </c>
    </row>
    <row r="739" spans="1:65" s="2" customFormat="1" ht="21.75" customHeight="1">
      <c r="A739" s="38"/>
      <c r="B739" s="39"/>
      <c r="C739" s="219" t="s">
        <v>1186</v>
      </c>
      <c r="D739" s="219" t="s">
        <v>159</v>
      </c>
      <c r="E739" s="220" t="s">
        <v>1209</v>
      </c>
      <c r="F739" s="221" t="s">
        <v>1210</v>
      </c>
      <c r="G739" s="222" t="s">
        <v>162</v>
      </c>
      <c r="H739" s="223">
        <v>305</v>
      </c>
      <c r="I739" s="224"/>
      <c r="J739" s="225">
        <f>ROUND(I739*H739,2)</f>
        <v>0</v>
      </c>
      <c r="K739" s="221" t="s">
        <v>213</v>
      </c>
      <c r="L739" s="44"/>
      <c r="M739" s="226" t="s">
        <v>19</v>
      </c>
      <c r="N739" s="227" t="s">
        <v>45</v>
      </c>
      <c r="O739" s="84"/>
      <c r="P739" s="228">
        <f>O739*H739</f>
        <v>0</v>
      </c>
      <c r="Q739" s="228">
        <v>0.00014</v>
      </c>
      <c r="R739" s="228">
        <f>Q739*H739</f>
        <v>0.042699999999999995</v>
      </c>
      <c r="S739" s="228">
        <v>0</v>
      </c>
      <c r="T739" s="229">
        <f>S739*H739</f>
        <v>0</v>
      </c>
      <c r="U739" s="38"/>
      <c r="V739" s="38"/>
      <c r="W739" s="38"/>
      <c r="X739" s="38"/>
      <c r="Y739" s="38"/>
      <c r="Z739" s="38"/>
      <c r="AA739" s="38"/>
      <c r="AB739" s="38"/>
      <c r="AC739" s="38"/>
      <c r="AD739" s="38"/>
      <c r="AE739" s="38"/>
      <c r="AR739" s="230" t="s">
        <v>236</v>
      </c>
      <c r="AT739" s="230" t="s">
        <v>159</v>
      </c>
      <c r="AU739" s="230" t="s">
        <v>82</v>
      </c>
      <c r="AY739" s="17" t="s">
        <v>158</v>
      </c>
      <c r="BE739" s="231">
        <f>IF(N739="základní",J739,0)</f>
        <v>0</v>
      </c>
      <c r="BF739" s="231">
        <f>IF(N739="snížená",J739,0)</f>
        <v>0</v>
      </c>
      <c r="BG739" s="231">
        <f>IF(N739="zákl. přenesená",J739,0)</f>
        <v>0</v>
      </c>
      <c r="BH739" s="231">
        <f>IF(N739="sníž. přenesená",J739,0)</f>
        <v>0</v>
      </c>
      <c r="BI739" s="231">
        <f>IF(N739="nulová",J739,0)</f>
        <v>0</v>
      </c>
      <c r="BJ739" s="17" t="s">
        <v>82</v>
      </c>
      <c r="BK739" s="231">
        <f>ROUND(I739*H739,2)</f>
        <v>0</v>
      </c>
      <c r="BL739" s="17" t="s">
        <v>236</v>
      </c>
      <c r="BM739" s="230" t="s">
        <v>1211</v>
      </c>
    </row>
    <row r="740" spans="1:47" s="2" customFormat="1" ht="12">
      <c r="A740" s="38"/>
      <c r="B740" s="39"/>
      <c r="C740" s="40"/>
      <c r="D740" s="232" t="s">
        <v>165</v>
      </c>
      <c r="E740" s="40"/>
      <c r="F740" s="233" t="s">
        <v>1210</v>
      </c>
      <c r="G740" s="40"/>
      <c r="H740" s="40"/>
      <c r="I740" s="136"/>
      <c r="J740" s="40"/>
      <c r="K740" s="40"/>
      <c r="L740" s="44"/>
      <c r="M740" s="234"/>
      <c r="N740" s="235"/>
      <c r="O740" s="84"/>
      <c r="P740" s="84"/>
      <c r="Q740" s="84"/>
      <c r="R740" s="84"/>
      <c r="S740" s="84"/>
      <c r="T740" s="85"/>
      <c r="U740" s="38"/>
      <c r="V740" s="38"/>
      <c r="W740" s="38"/>
      <c r="X740" s="38"/>
      <c r="Y740" s="38"/>
      <c r="Z740" s="38"/>
      <c r="AA740" s="38"/>
      <c r="AB740" s="38"/>
      <c r="AC740" s="38"/>
      <c r="AD740" s="38"/>
      <c r="AE740" s="38"/>
      <c r="AT740" s="17" t="s">
        <v>165</v>
      </c>
      <c r="AU740" s="17" t="s">
        <v>82</v>
      </c>
    </row>
    <row r="741" spans="1:51" s="13" customFormat="1" ht="12">
      <c r="A741" s="13"/>
      <c r="B741" s="236"/>
      <c r="C741" s="237"/>
      <c r="D741" s="232" t="s">
        <v>166</v>
      </c>
      <c r="E741" s="238" t="s">
        <v>19</v>
      </c>
      <c r="F741" s="239" t="s">
        <v>2356</v>
      </c>
      <c r="G741" s="237"/>
      <c r="H741" s="240">
        <v>305</v>
      </c>
      <c r="I741" s="241"/>
      <c r="J741" s="237"/>
      <c r="K741" s="237"/>
      <c r="L741" s="242"/>
      <c r="M741" s="243"/>
      <c r="N741" s="244"/>
      <c r="O741" s="244"/>
      <c r="P741" s="244"/>
      <c r="Q741" s="244"/>
      <c r="R741" s="244"/>
      <c r="S741" s="244"/>
      <c r="T741" s="245"/>
      <c r="U741" s="13"/>
      <c r="V741" s="13"/>
      <c r="W741" s="13"/>
      <c r="X741" s="13"/>
      <c r="Y741" s="13"/>
      <c r="Z741" s="13"/>
      <c r="AA741" s="13"/>
      <c r="AB741" s="13"/>
      <c r="AC741" s="13"/>
      <c r="AD741" s="13"/>
      <c r="AE741" s="13"/>
      <c r="AT741" s="246" t="s">
        <v>166</v>
      </c>
      <c r="AU741" s="246" t="s">
        <v>82</v>
      </c>
      <c r="AV741" s="13" t="s">
        <v>85</v>
      </c>
      <c r="AW741" s="13" t="s">
        <v>34</v>
      </c>
      <c r="AX741" s="13" t="s">
        <v>82</v>
      </c>
      <c r="AY741" s="246" t="s">
        <v>158</v>
      </c>
    </row>
    <row r="742" spans="1:65" s="2" customFormat="1" ht="16.5" customHeight="1">
      <c r="A742" s="38"/>
      <c r="B742" s="39"/>
      <c r="C742" s="219" t="s">
        <v>1192</v>
      </c>
      <c r="D742" s="219" t="s">
        <v>159</v>
      </c>
      <c r="E742" s="220" t="s">
        <v>1214</v>
      </c>
      <c r="F742" s="221" t="s">
        <v>1215</v>
      </c>
      <c r="G742" s="222" t="s">
        <v>162</v>
      </c>
      <c r="H742" s="223">
        <v>400</v>
      </c>
      <c r="I742" s="224"/>
      <c r="J742" s="225">
        <f>ROUND(I742*H742,2)</f>
        <v>0</v>
      </c>
      <c r="K742" s="221" t="s">
        <v>213</v>
      </c>
      <c r="L742" s="44"/>
      <c r="M742" s="226" t="s">
        <v>19</v>
      </c>
      <c r="N742" s="227" t="s">
        <v>45</v>
      </c>
      <c r="O742" s="84"/>
      <c r="P742" s="228">
        <f>O742*H742</f>
        <v>0</v>
      </c>
      <c r="Q742" s="228">
        <v>9E-05</v>
      </c>
      <c r="R742" s="228">
        <f>Q742*H742</f>
        <v>0.036000000000000004</v>
      </c>
      <c r="S742" s="228">
        <v>0</v>
      </c>
      <c r="T742" s="229">
        <f>S742*H742</f>
        <v>0</v>
      </c>
      <c r="U742" s="38"/>
      <c r="V742" s="38"/>
      <c r="W742" s="38"/>
      <c r="X742" s="38"/>
      <c r="Y742" s="38"/>
      <c r="Z742" s="38"/>
      <c r="AA742" s="38"/>
      <c r="AB742" s="38"/>
      <c r="AC742" s="38"/>
      <c r="AD742" s="38"/>
      <c r="AE742" s="38"/>
      <c r="AR742" s="230" t="s">
        <v>236</v>
      </c>
      <c r="AT742" s="230" t="s">
        <v>159</v>
      </c>
      <c r="AU742" s="230" t="s">
        <v>82</v>
      </c>
      <c r="AY742" s="17" t="s">
        <v>158</v>
      </c>
      <c r="BE742" s="231">
        <f>IF(N742="základní",J742,0)</f>
        <v>0</v>
      </c>
      <c r="BF742" s="231">
        <f>IF(N742="snížená",J742,0)</f>
        <v>0</v>
      </c>
      <c r="BG742" s="231">
        <f>IF(N742="zákl. přenesená",J742,0)</f>
        <v>0</v>
      </c>
      <c r="BH742" s="231">
        <f>IF(N742="sníž. přenesená",J742,0)</f>
        <v>0</v>
      </c>
      <c r="BI742" s="231">
        <f>IF(N742="nulová",J742,0)</f>
        <v>0</v>
      </c>
      <c r="BJ742" s="17" t="s">
        <v>82</v>
      </c>
      <c r="BK742" s="231">
        <f>ROUND(I742*H742,2)</f>
        <v>0</v>
      </c>
      <c r="BL742" s="17" t="s">
        <v>236</v>
      </c>
      <c r="BM742" s="230" t="s">
        <v>1216</v>
      </c>
    </row>
    <row r="743" spans="1:47" s="2" customFormat="1" ht="12">
      <c r="A743" s="38"/>
      <c r="B743" s="39"/>
      <c r="C743" s="40"/>
      <c r="D743" s="232" t="s">
        <v>165</v>
      </c>
      <c r="E743" s="40"/>
      <c r="F743" s="233" t="s">
        <v>1215</v>
      </c>
      <c r="G743" s="40"/>
      <c r="H743" s="40"/>
      <c r="I743" s="136"/>
      <c r="J743" s="40"/>
      <c r="K743" s="40"/>
      <c r="L743" s="44"/>
      <c r="M743" s="234"/>
      <c r="N743" s="235"/>
      <c r="O743" s="84"/>
      <c r="P743" s="84"/>
      <c r="Q743" s="84"/>
      <c r="R743" s="84"/>
      <c r="S743" s="84"/>
      <c r="T743" s="85"/>
      <c r="U743" s="38"/>
      <c r="V743" s="38"/>
      <c r="W743" s="38"/>
      <c r="X743" s="38"/>
      <c r="Y743" s="38"/>
      <c r="Z743" s="38"/>
      <c r="AA743" s="38"/>
      <c r="AB743" s="38"/>
      <c r="AC743" s="38"/>
      <c r="AD743" s="38"/>
      <c r="AE743" s="38"/>
      <c r="AT743" s="17" t="s">
        <v>165</v>
      </c>
      <c r="AU743" s="17" t="s">
        <v>82</v>
      </c>
    </row>
    <row r="744" spans="1:65" s="2" customFormat="1" ht="16.5" customHeight="1">
      <c r="A744" s="38"/>
      <c r="B744" s="39"/>
      <c r="C744" s="259" t="s">
        <v>1197</v>
      </c>
      <c r="D744" s="259" t="s">
        <v>199</v>
      </c>
      <c r="E744" s="260" t="s">
        <v>1218</v>
      </c>
      <c r="F744" s="261" t="s">
        <v>1219</v>
      </c>
      <c r="G744" s="262" t="s">
        <v>1220</v>
      </c>
      <c r="H744" s="263">
        <v>400</v>
      </c>
      <c r="I744" s="264"/>
      <c r="J744" s="265">
        <f>ROUND(I744*H744,2)</f>
        <v>0</v>
      </c>
      <c r="K744" s="261" t="s">
        <v>213</v>
      </c>
      <c r="L744" s="266"/>
      <c r="M744" s="267" t="s">
        <v>19</v>
      </c>
      <c r="N744" s="268" t="s">
        <v>45</v>
      </c>
      <c r="O744" s="84"/>
      <c r="P744" s="228">
        <f>O744*H744</f>
        <v>0</v>
      </c>
      <c r="Q744" s="228">
        <v>0.00043</v>
      </c>
      <c r="R744" s="228">
        <f>Q744*H744</f>
        <v>0.172</v>
      </c>
      <c r="S744" s="228">
        <v>0</v>
      </c>
      <c r="T744" s="229">
        <f>S744*H744</f>
        <v>0</v>
      </c>
      <c r="U744" s="38"/>
      <c r="V744" s="38"/>
      <c r="W744" s="38"/>
      <c r="X744" s="38"/>
      <c r="Y744" s="38"/>
      <c r="Z744" s="38"/>
      <c r="AA744" s="38"/>
      <c r="AB744" s="38"/>
      <c r="AC744" s="38"/>
      <c r="AD744" s="38"/>
      <c r="AE744" s="38"/>
      <c r="AR744" s="230" t="s">
        <v>241</v>
      </c>
      <c r="AT744" s="230" t="s">
        <v>199</v>
      </c>
      <c r="AU744" s="230" t="s">
        <v>82</v>
      </c>
      <c r="AY744" s="17" t="s">
        <v>158</v>
      </c>
      <c r="BE744" s="231">
        <f>IF(N744="základní",J744,0)</f>
        <v>0</v>
      </c>
      <c r="BF744" s="231">
        <f>IF(N744="snížená",J744,0)</f>
        <v>0</v>
      </c>
      <c r="BG744" s="231">
        <f>IF(N744="zákl. přenesená",J744,0)</f>
        <v>0</v>
      </c>
      <c r="BH744" s="231">
        <f>IF(N744="sníž. přenesená",J744,0)</f>
        <v>0</v>
      </c>
      <c r="BI744" s="231">
        <f>IF(N744="nulová",J744,0)</f>
        <v>0</v>
      </c>
      <c r="BJ744" s="17" t="s">
        <v>82</v>
      </c>
      <c r="BK744" s="231">
        <f>ROUND(I744*H744,2)</f>
        <v>0</v>
      </c>
      <c r="BL744" s="17" t="s">
        <v>236</v>
      </c>
      <c r="BM744" s="230" t="s">
        <v>1221</v>
      </c>
    </row>
    <row r="745" spans="1:47" s="2" customFormat="1" ht="12">
      <c r="A745" s="38"/>
      <c r="B745" s="39"/>
      <c r="C745" s="40"/>
      <c r="D745" s="232" t="s">
        <v>165</v>
      </c>
      <c r="E745" s="40"/>
      <c r="F745" s="233" t="s">
        <v>1219</v>
      </c>
      <c r="G745" s="40"/>
      <c r="H745" s="40"/>
      <c r="I745" s="136"/>
      <c r="J745" s="40"/>
      <c r="K745" s="40"/>
      <c r="L745" s="44"/>
      <c r="M745" s="234"/>
      <c r="N745" s="235"/>
      <c r="O745" s="84"/>
      <c r="P745" s="84"/>
      <c r="Q745" s="84"/>
      <c r="R745" s="84"/>
      <c r="S745" s="84"/>
      <c r="T745" s="85"/>
      <c r="U745" s="38"/>
      <c r="V745" s="38"/>
      <c r="W745" s="38"/>
      <c r="X745" s="38"/>
      <c r="Y745" s="38"/>
      <c r="Z745" s="38"/>
      <c r="AA745" s="38"/>
      <c r="AB745" s="38"/>
      <c r="AC745" s="38"/>
      <c r="AD745" s="38"/>
      <c r="AE745" s="38"/>
      <c r="AT745" s="17" t="s">
        <v>165</v>
      </c>
      <c r="AU745" s="17" t="s">
        <v>82</v>
      </c>
    </row>
    <row r="746" spans="1:65" s="2" customFormat="1" ht="21.75" customHeight="1">
      <c r="A746" s="38"/>
      <c r="B746" s="39"/>
      <c r="C746" s="219" t="s">
        <v>1203</v>
      </c>
      <c r="D746" s="219" t="s">
        <v>159</v>
      </c>
      <c r="E746" s="220" t="s">
        <v>1224</v>
      </c>
      <c r="F746" s="221" t="s">
        <v>1225</v>
      </c>
      <c r="G746" s="222" t="s">
        <v>202</v>
      </c>
      <c r="H746" s="223">
        <v>18</v>
      </c>
      <c r="I746" s="224"/>
      <c r="J746" s="225">
        <f>ROUND(I746*H746,2)</f>
        <v>0</v>
      </c>
      <c r="K746" s="221" t="s">
        <v>213</v>
      </c>
      <c r="L746" s="44"/>
      <c r="M746" s="226" t="s">
        <v>19</v>
      </c>
      <c r="N746" s="227" t="s">
        <v>45</v>
      </c>
      <c r="O746" s="84"/>
      <c r="P746" s="228">
        <f>O746*H746</f>
        <v>0</v>
      </c>
      <c r="Q746" s="228">
        <v>0.3764</v>
      </c>
      <c r="R746" s="228">
        <f>Q746*H746</f>
        <v>6.7752</v>
      </c>
      <c r="S746" s="228">
        <v>0</v>
      </c>
      <c r="T746" s="229">
        <f>S746*H746</f>
        <v>0</v>
      </c>
      <c r="U746" s="38"/>
      <c r="V746" s="38"/>
      <c r="W746" s="38"/>
      <c r="X746" s="38"/>
      <c r="Y746" s="38"/>
      <c r="Z746" s="38"/>
      <c r="AA746" s="38"/>
      <c r="AB746" s="38"/>
      <c r="AC746" s="38"/>
      <c r="AD746" s="38"/>
      <c r="AE746" s="38"/>
      <c r="AR746" s="230" t="s">
        <v>236</v>
      </c>
      <c r="AT746" s="230" t="s">
        <v>159</v>
      </c>
      <c r="AU746" s="230" t="s">
        <v>82</v>
      </c>
      <c r="AY746" s="17" t="s">
        <v>158</v>
      </c>
      <c r="BE746" s="231">
        <f>IF(N746="základní",J746,0)</f>
        <v>0</v>
      </c>
      <c r="BF746" s="231">
        <f>IF(N746="snížená",J746,0)</f>
        <v>0</v>
      </c>
      <c r="BG746" s="231">
        <f>IF(N746="zákl. přenesená",J746,0)</f>
        <v>0</v>
      </c>
      <c r="BH746" s="231">
        <f>IF(N746="sníž. přenesená",J746,0)</f>
        <v>0</v>
      </c>
      <c r="BI746" s="231">
        <f>IF(N746="nulová",J746,0)</f>
        <v>0</v>
      </c>
      <c r="BJ746" s="17" t="s">
        <v>82</v>
      </c>
      <c r="BK746" s="231">
        <f>ROUND(I746*H746,2)</f>
        <v>0</v>
      </c>
      <c r="BL746" s="17" t="s">
        <v>236</v>
      </c>
      <c r="BM746" s="230" t="s">
        <v>1226</v>
      </c>
    </row>
    <row r="747" spans="1:47" s="2" customFormat="1" ht="12">
      <c r="A747" s="38"/>
      <c r="B747" s="39"/>
      <c r="C747" s="40"/>
      <c r="D747" s="232" t="s">
        <v>165</v>
      </c>
      <c r="E747" s="40"/>
      <c r="F747" s="233" t="s">
        <v>1225</v>
      </c>
      <c r="G747" s="40"/>
      <c r="H747" s="40"/>
      <c r="I747" s="136"/>
      <c r="J747" s="40"/>
      <c r="K747" s="40"/>
      <c r="L747" s="44"/>
      <c r="M747" s="234"/>
      <c r="N747" s="235"/>
      <c r="O747" s="84"/>
      <c r="P747" s="84"/>
      <c r="Q747" s="84"/>
      <c r="R747" s="84"/>
      <c r="S747" s="84"/>
      <c r="T747" s="85"/>
      <c r="U747" s="38"/>
      <c r="V747" s="38"/>
      <c r="W747" s="38"/>
      <c r="X747" s="38"/>
      <c r="Y747" s="38"/>
      <c r="Z747" s="38"/>
      <c r="AA747" s="38"/>
      <c r="AB747" s="38"/>
      <c r="AC747" s="38"/>
      <c r="AD747" s="38"/>
      <c r="AE747" s="38"/>
      <c r="AT747" s="17" t="s">
        <v>165</v>
      </c>
      <c r="AU747" s="17" t="s">
        <v>82</v>
      </c>
    </row>
    <row r="748" spans="1:51" s="13" customFormat="1" ht="12">
      <c r="A748" s="13"/>
      <c r="B748" s="236"/>
      <c r="C748" s="237"/>
      <c r="D748" s="232" t="s">
        <v>166</v>
      </c>
      <c r="E748" s="238" t="s">
        <v>19</v>
      </c>
      <c r="F748" s="239" t="s">
        <v>2357</v>
      </c>
      <c r="G748" s="237"/>
      <c r="H748" s="240">
        <v>18</v>
      </c>
      <c r="I748" s="241"/>
      <c r="J748" s="237"/>
      <c r="K748" s="237"/>
      <c r="L748" s="242"/>
      <c r="M748" s="243"/>
      <c r="N748" s="244"/>
      <c r="O748" s="244"/>
      <c r="P748" s="244"/>
      <c r="Q748" s="244"/>
      <c r="R748" s="244"/>
      <c r="S748" s="244"/>
      <c r="T748" s="245"/>
      <c r="U748" s="13"/>
      <c r="V748" s="13"/>
      <c r="W748" s="13"/>
      <c r="X748" s="13"/>
      <c r="Y748" s="13"/>
      <c r="Z748" s="13"/>
      <c r="AA748" s="13"/>
      <c r="AB748" s="13"/>
      <c r="AC748" s="13"/>
      <c r="AD748" s="13"/>
      <c r="AE748" s="13"/>
      <c r="AT748" s="246" t="s">
        <v>166</v>
      </c>
      <c r="AU748" s="246" t="s">
        <v>82</v>
      </c>
      <c r="AV748" s="13" t="s">
        <v>85</v>
      </c>
      <c r="AW748" s="13" t="s">
        <v>34</v>
      </c>
      <c r="AX748" s="13" t="s">
        <v>82</v>
      </c>
      <c r="AY748" s="246" t="s">
        <v>158</v>
      </c>
    </row>
    <row r="749" spans="1:65" s="2" customFormat="1" ht="21.75" customHeight="1">
      <c r="A749" s="38"/>
      <c r="B749" s="39"/>
      <c r="C749" s="219" t="s">
        <v>1208</v>
      </c>
      <c r="D749" s="219" t="s">
        <v>159</v>
      </c>
      <c r="E749" s="220" t="s">
        <v>1229</v>
      </c>
      <c r="F749" s="221" t="s">
        <v>2358</v>
      </c>
      <c r="G749" s="222" t="s">
        <v>1035</v>
      </c>
      <c r="H749" s="223">
        <v>8.704</v>
      </c>
      <c r="I749" s="224"/>
      <c r="J749" s="225">
        <f>ROUND(I749*H749,2)</f>
        <v>0</v>
      </c>
      <c r="K749" s="221" t="s">
        <v>19</v>
      </c>
      <c r="L749" s="44"/>
      <c r="M749" s="226" t="s">
        <v>19</v>
      </c>
      <c r="N749" s="227" t="s">
        <v>45</v>
      </c>
      <c r="O749" s="84"/>
      <c r="P749" s="228">
        <f>O749*H749</f>
        <v>0</v>
      </c>
      <c r="Q749" s="228">
        <v>2.25634</v>
      </c>
      <c r="R749" s="228">
        <f>Q749*H749</f>
        <v>19.63918336</v>
      </c>
      <c r="S749" s="228">
        <v>0</v>
      </c>
      <c r="T749" s="229">
        <f>S749*H749</f>
        <v>0</v>
      </c>
      <c r="U749" s="38"/>
      <c r="V749" s="38"/>
      <c r="W749" s="38"/>
      <c r="X749" s="38"/>
      <c r="Y749" s="38"/>
      <c r="Z749" s="38"/>
      <c r="AA749" s="38"/>
      <c r="AB749" s="38"/>
      <c r="AC749" s="38"/>
      <c r="AD749" s="38"/>
      <c r="AE749" s="38"/>
      <c r="AR749" s="230" t="s">
        <v>236</v>
      </c>
      <c r="AT749" s="230" t="s">
        <v>159</v>
      </c>
      <c r="AU749" s="230" t="s">
        <v>82</v>
      </c>
      <c r="AY749" s="17" t="s">
        <v>158</v>
      </c>
      <c r="BE749" s="231">
        <f>IF(N749="základní",J749,0)</f>
        <v>0</v>
      </c>
      <c r="BF749" s="231">
        <f>IF(N749="snížená",J749,0)</f>
        <v>0</v>
      </c>
      <c r="BG749" s="231">
        <f>IF(N749="zákl. přenesená",J749,0)</f>
        <v>0</v>
      </c>
      <c r="BH749" s="231">
        <f>IF(N749="sníž. přenesená",J749,0)</f>
        <v>0</v>
      </c>
      <c r="BI749" s="231">
        <f>IF(N749="nulová",J749,0)</f>
        <v>0</v>
      </c>
      <c r="BJ749" s="17" t="s">
        <v>82</v>
      </c>
      <c r="BK749" s="231">
        <f>ROUND(I749*H749,2)</f>
        <v>0</v>
      </c>
      <c r="BL749" s="17" t="s">
        <v>236</v>
      </c>
      <c r="BM749" s="230" t="s">
        <v>1231</v>
      </c>
    </row>
    <row r="750" spans="1:47" s="2" customFormat="1" ht="12">
      <c r="A750" s="38"/>
      <c r="B750" s="39"/>
      <c r="C750" s="40"/>
      <c r="D750" s="232" t="s">
        <v>165</v>
      </c>
      <c r="E750" s="40"/>
      <c r="F750" s="233" t="s">
        <v>2358</v>
      </c>
      <c r="G750" s="40"/>
      <c r="H750" s="40"/>
      <c r="I750" s="136"/>
      <c r="J750" s="40"/>
      <c r="K750" s="40"/>
      <c r="L750" s="44"/>
      <c r="M750" s="234"/>
      <c r="N750" s="235"/>
      <c r="O750" s="84"/>
      <c r="P750" s="84"/>
      <c r="Q750" s="84"/>
      <c r="R750" s="84"/>
      <c r="S750" s="84"/>
      <c r="T750" s="85"/>
      <c r="U750" s="38"/>
      <c r="V750" s="38"/>
      <c r="W750" s="38"/>
      <c r="X750" s="38"/>
      <c r="Y750" s="38"/>
      <c r="Z750" s="38"/>
      <c r="AA750" s="38"/>
      <c r="AB750" s="38"/>
      <c r="AC750" s="38"/>
      <c r="AD750" s="38"/>
      <c r="AE750" s="38"/>
      <c r="AT750" s="17" t="s">
        <v>165</v>
      </c>
      <c r="AU750" s="17" t="s">
        <v>82</v>
      </c>
    </row>
    <row r="751" spans="1:51" s="13" customFormat="1" ht="12">
      <c r="A751" s="13"/>
      <c r="B751" s="236"/>
      <c r="C751" s="237"/>
      <c r="D751" s="232" t="s">
        <v>166</v>
      </c>
      <c r="E751" s="238" t="s">
        <v>19</v>
      </c>
      <c r="F751" s="239" t="s">
        <v>2359</v>
      </c>
      <c r="G751" s="237"/>
      <c r="H751" s="240">
        <v>8.704</v>
      </c>
      <c r="I751" s="241"/>
      <c r="J751" s="237"/>
      <c r="K751" s="237"/>
      <c r="L751" s="242"/>
      <c r="M751" s="243"/>
      <c r="N751" s="244"/>
      <c r="O751" s="244"/>
      <c r="P751" s="244"/>
      <c r="Q751" s="244"/>
      <c r="R751" s="244"/>
      <c r="S751" s="244"/>
      <c r="T751" s="245"/>
      <c r="U751" s="13"/>
      <c r="V751" s="13"/>
      <c r="W751" s="13"/>
      <c r="X751" s="13"/>
      <c r="Y751" s="13"/>
      <c r="Z751" s="13"/>
      <c r="AA751" s="13"/>
      <c r="AB751" s="13"/>
      <c r="AC751" s="13"/>
      <c r="AD751" s="13"/>
      <c r="AE751" s="13"/>
      <c r="AT751" s="246" t="s">
        <v>166</v>
      </c>
      <c r="AU751" s="246" t="s">
        <v>82</v>
      </c>
      <c r="AV751" s="13" t="s">
        <v>85</v>
      </c>
      <c r="AW751" s="13" t="s">
        <v>34</v>
      </c>
      <c r="AX751" s="13" t="s">
        <v>82</v>
      </c>
      <c r="AY751" s="246" t="s">
        <v>158</v>
      </c>
    </row>
    <row r="752" spans="1:65" s="2" customFormat="1" ht="21.75" customHeight="1">
      <c r="A752" s="38"/>
      <c r="B752" s="39"/>
      <c r="C752" s="219" t="s">
        <v>1213</v>
      </c>
      <c r="D752" s="219" t="s">
        <v>159</v>
      </c>
      <c r="E752" s="220" t="s">
        <v>1234</v>
      </c>
      <c r="F752" s="221" t="s">
        <v>1235</v>
      </c>
      <c r="G752" s="222" t="s">
        <v>1059</v>
      </c>
      <c r="H752" s="223">
        <v>18.278</v>
      </c>
      <c r="I752" s="224"/>
      <c r="J752" s="225">
        <f>ROUND(I752*H752,2)</f>
        <v>0</v>
      </c>
      <c r="K752" s="221" t="s">
        <v>213</v>
      </c>
      <c r="L752" s="44"/>
      <c r="M752" s="226" t="s">
        <v>19</v>
      </c>
      <c r="N752" s="227" t="s">
        <v>45</v>
      </c>
      <c r="O752" s="84"/>
      <c r="P752" s="228">
        <f>O752*H752</f>
        <v>0</v>
      </c>
      <c r="Q752" s="228">
        <v>0</v>
      </c>
      <c r="R752" s="228">
        <f>Q752*H752</f>
        <v>0</v>
      </c>
      <c r="S752" s="228">
        <v>0</v>
      </c>
      <c r="T752" s="229">
        <f>S752*H752</f>
        <v>0</v>
      </c>
      <c r="U752" s="38"/>
      <c r="V752" s="38"/>
      <c r="W752" s="38"/>
      <c r="X752" s="38"/>
      <c r="Y752" s="38"/>
      <c r="Z752" s="38"/>
      <c r="AA752" s="38"/>
      <c r="AB752" s="38"/>
      <c r="AC752" s="38"/>
      <c r="AD752" s="38"/>
      <c r="AE752" s="38"/>
      <c r="AR752" s="230" t="s">
        <v>236</v>
      </c>
      <c r="AT752" s="230" t="s">
        <v>159</v>
      </c>
      <c r="AU752" s="230" t="s">
        <v>82</v>
      </c>
      <c r="AY752" s="17" t="s">
        <v>158</v>
      </c>
      <c r="BE752" s="231">
        <f>IF(N752="základní",J752,0)</f>
        <v>0</v>
      </c>
      <c r="BF752" s="231">
        <f>IF(N752="snížená",J752,0)</f>
        <v>0</v>
      </c>
      <c r="BG752" s="231">
        <f>IF(N752="zákl. přenesená",J752,0)</f>
        <v>0</v>
      </c>
      <c r="BH752" s="231">
        <f>IF(N752="sníž. přenesená",J752,0)</f>
        <v>0</v>
      </c>
      <c r="BI752" s="231">
        <f>IF(N752="nulová",J752,0)</f>
        <v>0</v>
      </c>
      <c r="BJ752" s="17" t="s">
        <v>82</v>
      </c>
      <c r="BK752" s="231">
        <f>ROUND(I752*H752,2)</f>
        <v>0</v>
      </c>
      <c r="BL752" s="17" t="s">
        <v>236</v>
      </c>
      <c r="BM752" s="230" t="s">
        <v>1236</v>
      </c>
    </row>
    <row r="753" spans="1:47" s="2" customFormat="1" ht="12">
      <c r="A753" s="38"/>
      <c r="B753" s="39"/>
      <c r="C753" s="40"/>
      <c r="D753" s="232" t="s">
        <v>165</v>
      </c>
      <c r="E753" s="40"/>
      <c r="F753" s="233" t="s">
        <v>1235</v>
      </c>
      <c r="G753" s="40"/>
      <c r="H753" s="40"/>
      <c r="I753" s="136"/>
      <c r="J753" s="40"/>
      <c r="K753" s="40"/>
      <c r="L753" s="44"/>
      <c r="M753" s="234"/>
      <c r="N753" s="235"/>
      <c r="O753" s="84"/>
      <c r="P753" s="84"/>
      <c r="Q753" s="84"/>
      <c r="R753" s="84"/>
      <c r="S753" s="84"/>
      <c r="T753" s="85"/>
      <c r="U753" s="38"/>
      <c r="V753" s="38"/>
      <c r="W753" s="38"/>
      <c r="X753" s="38"/>
      <c r="Y753" s="38"/>
      <c r="Z753" s="38"/>
      <c r="AA753" s="38"/>
      <c r="AB753" s="38"/>
      <c r="AC753" s="38"/>
      <c r="AD753" s="38"/>
      <c r="AE753" s="38"/>
      <c r="AT753" s="17" t="s">
        <v>165</v>
      </c>
      <c r="AU753" s="17" t="s">
        <v>82</v>
      </c>
    </row>
    <row r="754" spans="1:51" s="13" customFormat="1" ht="12">
      <c r="A754" s="13"/>
      <c r="B754" s="236"/>
      <c r="C754" s="237"/>
      <c r="D754" s="232" t="s">
        <v>166</v>
      </c>
      <c r="E754" s="238" t="s">
        <v>19</v>
      </c>
      <c r="F754" s="239" t="s">
        <v>2360</v>
      </c>
      <c r="G754" s="237"/>
      <c r="H754" s="240">
        <v>18.278</v>
      </c>
      <c r="I754" s="241"/>
      <c r="J754" s="237"/>
      <c r="K754" s="237"/>
      <c r="L754" s="242"/>
      <c r="M754" s="243"/>
      <c r="N754" s="244"/>
      <c r="O754" s="244"/>
      <c r="P754" s="244"/>
      <c r="Q754" s="244"/>
      <c r="R754" s="244"/>
      <c r="S754" s="244"/>
      <c r="T754" s="245"/>
      <c r="U754" s="13"/>
      <c r="V754" s="13"/>
      <c r="W754" s="13"/>
      <c r="X754" s="13"/>
      <c r="Y754" s="13"/>
      <c r="Z754" s="13"/>
      <c r="AA754" s="13"/>
      <c r="AB754" s="13"/>
      <c r="AC754" s="13"/>
      <c r="AD754" s="13"/>
      <c r="AE754" s="13"/>
      <c r="AT754" s="246" t="s">
        <v>166</v>
      </c>
      <c r="AU754" s="246" t="s">
        <v>82</v>
      </c>
      <c r="AV754" s="13" t="s">
        <v>85</v>
      </c>
      <c r="AW754" s="13" t="s">
        <v>34</v>
      </c>
      <c r="AX754" s="13" t="s">
        <v>82</v>
      </c>
      <c r="AY754" s="246" t="s">
        <v>158</v>
      </c>
    </row>
    <row r="755" spans="1:65" s="2" customFormat="1" ht="21.75" customHeight="1">
      <c r="A755" s="38"/>
      <c r="B755" s="39"/>
      <c r="C755" s="219" t="s">
        <v>1217</v>
      </c>
      <c r="D755" s="219" t="s">
        <v>159</v>
      </c>
      <c r="E755" s="220" t="s">
        <v>1239</v>
      </c>
      <c r="F755" s="221" t="s">
        <v>1240</v>
      </c>
      <c r="G755" s="222" t="s">
        <v>1059</v>
      </c>
      <c r="H755" s="223">
        <v>18.278</v>
      </c>
      <c r="I755" s="224"/>
      <c r="J755" s="225">
        <f>ROUND(I755*H755,2)</f>
        <v>0</v>
      </c>
      <c r="K755" s="221" t="s">
        <v>213</v>
      </c>
      <c r="L755" s="44"/>
      <c r="M755" s="226" t="s">
        <v>19</v>
      </c>
      <c r="N755" s="227" t="s">
        <v>45</v>
      </c>
      <c r="O755" s="84"/>
      <c r="P755" s="228">
        <f>O755*H755</f>
        <v>0</v>
      </c>
      <c r="Q755" s="228">
        <v>0</v>
      </c>
      <c r="R755" s="228">
        <f>Q755*H755</f>
        <v>0</v>
      </c>
      <c r="S755" s="228">
        <v>0</v>
      </c>
      <c r="T755" s="229">
        <f>S755*H755</f>
        <v>0</v>
      </c>
      <c r="U755" s="38"/>
      <c r="V755" s="38"/>
      <c r="W755" s="38"/>
      <c r="X755" s="38"/>
      <c r="Y755" s="38"/>
      <c r="Z755" s="38"/>
      <c r="AA755" s="38"/>
      <c r="AB755" s="38"/>
      <c r="AC755" s="38"/>
      <c r="AD755" s="38"/>
      <c r="AE755" s="38"/>
      <c r="AR755" s="230" t="s">
        <v>236</v>
      </c>
      <c r="AT755" s="230" t="s">
        <v>159</v>
      </c>
      <c r="AU755" s="230" t="s">
        <v>82</v>
      </c>
      <c r="AY755" s="17" t="s">
        <v>158</v>
      </c>
      <c r="BE755" s="231">
        <f>IF(N755="základní",J755,0)</f>
        <v>0</v>
      </c>
      <c r="BF755" s="231">
        <f>IF(N755="snížená",J755,0)</f>
        <v>0</v>
      </c>
      <c r="BG755" s="231">
        <f>IF(N755="zákl. přenesená",J755,0)</f>
        <v>0</v>
      </c>
      <c r="BH755" s="231">
        <f>IF(N755="sníž. přenesená",J755,0)</f>
        <v>0</v>
      </c>
      <c r="BI755" s="231">
        <f>IF(N755="nulová",J755,0)</f>
        <v>0</v>
      </c>
      <c r="BJ755" s="17" t="s">
        <v>82</v>
      </c>
      <c r="BK755" s="231">
        <f>ROUND(I755*H755,2)</f>
        <v>0</v>
      </c>
      <c r="BL755" s="17" t="s">
        <v>236</v>
      </c>
      <c r="BM755" s="230" t="s">
        <v>1241</v>
      </c>
    </row>
    <row r="756" spans="1:47" s="2" customFormat="1" ht="12">
      <c r="A756" s="38"/>
      <c r="B756" s="39"/>
      <c r="C756" s="40"/>
      <c r="D756" s="232" t="s">
        <v>165</v>
      </c>
      <c r="E756" s="40"/>
      <c r="F756" s="233" t="s">
        <v>1240</v>
      </c>
      <c r="G756" s="40"/>
      <c r="H756" s="40"/>
      <c r="I756" s="136"/>
      <c r="J756" s="40"/>
      <c r="K756" s="40"/>
      <c r="L756" s="44"/>
      <c r="M756" s="234"/>
      <c r="N756" s="235"/>
      <c r="O756" s="84"/>
      <c r="P756" s="84"/>
      <c r="Q756" s="84"/>
      <c r="R756" s="84"/>
      <c r="S756" s="84"/>
      <c r="T756" s="85"/>
      <c r="U756" s="38"/>
      <c r="V756" s="38"/>
      <c r="W756" s="38"/>
      <c r="X756" s="38"/>
      <c r="Y756" s="38"/>
      <c r="Z756" s="38"/>
      <c r="AA756" s="38"/>
      <c r="AB756" s="38"/>
      <c r="AC756" s="38"/>
      <c r="AD756" s="38"/>
      <c r="AE756" s="38"/>
      <c r="AT756" s="17" t="s">
        <v>165</v>
      </c>
      <c r="AU756" s="17" t="s">
        <v>82</v>
      </c>
    </row>
    <row r="757" spans="1:51" s="13" customFormat="1" ht="12">
      <c r="A757" s="13"/>
      <c r="B757" s="236"/>
      <c r="C757" s="237"/>
      <c r="D757" s="232" t="s">
        <v>166</v>
      </c>
      <c r="E757" s="238" t="s">
        <v>19</v>
      </c>
      <c r="F757" s="239" t="s">
        <v>2360</v>
      </c>
      <c r="G757" s="237"/>
      <c r="H757" s="240">
        <v>18.278</v>
      </c>
      <c r="I757" s="241"/>
      <c r="J757" s="237"/>
      <c r="K757" s="237"/>
      <c r="L757" s="242"/>
      <c r="M757" s="243"/>
      <c r="N757" s="244"/>
      <c r="O757" s="244"/>
      <c r="P757" s="244"/>
      <c r="Q757" s="244"/>
      <c r="R757" s="244"/>
      <c r="S757" s="244"/>
      <c r="T757" s="245"/>
      <c r="U757" s="13"/>
      <c r="V757" s="13"/>
      <c r="W757" s="13"/>
      <c r="X757" s="13"/>
      <c r="Y757" s="13"/>
      <c r="Z757" s="13"/>
      <c r="AA757" s="13"/>
      <c r="AB757" s="13"/>
      <c r="AC757" s="13"/>
      <c r="AD757" s="13"/>
      <c r="AE757" s="13"/>
      <c r="AT757" s="246" t="s">
        <v>166</v>
      </c>
      <c r="AU757" s="246" t="s">
        <v>82</v>
      </c>
      <c r="AV757" s="13" t="s">
        <v>85</v>
      </c>
      <c r="AW757" s="13" t="s">
        <v>34</v>
      </c>
      <c r="AX757" s="13" t="s">
        <v>82</v>
      </c>
      <c r="AY757" s="246" t="s">
        <v>158</v>
      </c>
    </row>
    <row r="758" spans="1:65" s="2" customFormat="1" ht="16.5" customHeight="1">
      <c r="A758" s="38"/>
      <c r="B758" s="39"/>
      <c r="C758" s="219" t="s">
        <v>1223</v>
      </c>
      <c r="D758" s="219" t="s">
        <v>159</v>
      </c>
      <c r="E758" s="220" t="s">
        <v>1243</v>
      </c>
      <c r="F758" s="221" t="s">
        <v>1244</v>
      </c>
      <c r="G758" s="222" t="s">
        <v>194</v>
      </c>
      <c r="H758" s="223">
        <v>549</v>
      </c>
      <c r="I758" s="224"/>
      <c r="J758" s="225">
        <f>ROUND(I758*H758,2)</f>
        <v>0</v>
      </c>
      <c r="K758" s="221" t="s">
        <v>213</v>
      </c>
      <c r="L758" s="44"/>
      <c r="M758" s="226" t="s">
        <v>19</v>
      </c>
      <c r="N758" s="227" t="s">
        <v>45</v>
      </c>
      <c r="O758" s="84"/>
      <c r="P758" s="228">
        <f>O758*H758</f>
        <v>0</v>
      </c>
      <c r="Q758" s="228">
        <v>0</v>
      </c>
      <c r="R758" s="228">
        <f>Q758*H758</f>
        <v>0</v>
      </c>
      <c r="S758" s="228">
        <v>0</v>
      </c>
      <c r="T758" s="229">
        <f>S758*H758</f>
        <v>0</v>
      </c>
      <c r="U758" s="38"/>
      <c r="V758" s="38"/>
      <c r="W758" s="38"/>
      <c r="X758" s="38"/>
      <c r="Y758" s="38"/>
      <c r="Z758" s="38"/>
      <c r="AA758" s="38"/>
      <c r="AB758" s="38"/>
      <c r="AC758" s="38"/>
      <c r="AD758" s="38"/>
      <c r="AE758" s="38"/>
      <c r="AR758" s="230" t="s">
        <v>236</v>
      </c>
      <c r="AT758" s="230" t="s">
        <v>159</v>
      </c>
      <c r="AU758" s="230" t="s">
        <v>82</v>
      </c>
      <c r="AY758" s="17" t="s">
        <v>158</v>
      </c>
      <c r="BE758" s="231">
        <f>IF(N758="základní",J758,0)</f>
        <v>0</v>
      </c>
      <c r="BF758" s="231">
        <f>IF(N758="snížená",J758,0)</f>
        <v>0</v>
      </c>
      <c r="BG758" s="231">
        <f>IF(N758="zákl. přenesená",J758,0)</f>
        <v>0</v>
      </c>
      <c r="BH758" s="231">
        <f>IF(N758="sníž. přenesená",J758,0)</f>
        <v>0</v>
      </c>
      <c r="BI758" s="231">
        <f>IF(N758="nulová",J758,0)</f>
        <v>0</v>
      </c>
      <c r="BJ758" s="17" t="s">
        <v>82</v>
      </c>
      <c r="BK758" s="231">
        <f>ROUND(I758*H758,2)</f>
        <v>0</v>
      </c>
      <c r="BL758" s="17" t="s">
        <v>236</v>
      </c>
      <c r="BM758" s="230" t="s">
        <v>1245</v>
      </c>
    </row>
    <row r="759" spans="1:47" s="2" customFormat="1" ht="12">
      <c r="A759" s="38"/>
      <c r="B759" s="39"/>
      <c r="C759" s="40"/>
      <c r="D759" s="232" t="s">
        <v>165</v>
      </c>
      <c r="E759" s="40"/>
      <c r="F759" s="233" t="s">
        <v>1244</v>
      </c>
      <c r="G759" s="40"/>
      <c r="H759" s="40"/>
      <c r="I759" s="136"/>
      <c r="J759" s="40"/>
      <c r="K759" s="40"/>
      <c r="L759" s="44"/>
      <c r="M759" s="234"/>
      <c r="N759" s="235"/>
      <c r="O759" s="84"/>
      <c r="P759" s="84"/>
      <c r="Q759" s="84"/>
      <c r="R759" s="84"/>
      <c r="S759" s="84"/>
      <c r="T759" s="85"/>
      <c r="U759" s="38"/>
      <c r="V759" s="38"/>
      <c r="W759" s="38"/>
      <c r="X759" s="38"/>
      <c r="Y759" s="38"/>
      <c r="Z759" s="38"/>
      <c r="AA759" s="38"/>
      <c r="AB759" s="38"/>
      <c r="AC759" s="38"/>
      <c r="AD759" s="38"/>
      <c r="AE759" s="38"/>
      <c r="AT759" s="17" t="s">
        <v>165</v>
      </c>
      <c r="AU759" s="17" t="s">
        <v>82</v>
      </c>
    </row>
    <row r="760" spans="1:51" s="13" customFormat="1" ht="12">
      <c r="A760" s="13"/>
      <c r="B760" s="236"/>
      <c r="C760" s="237"/>
      <c r="D760" s="232" t="s">
        <v>166</v>
      </c>
      <c r="E760" s="238" t="s">
        <v>19</v>
      </c>
      <c r="F760" s="239" t="s">
        <v>2361</v>
      </c>
      <c r="G760" s="237"/>
      <c r="H760" s="240">
        <v>549</v>
      </c>
      <c r="I760" s="241"/>
      <c r="J760" s="237"/>
      <c r="K760" s="237"/>
      <c r="L760" s="242"/>
      <c r="M760" s="243"/>
      <c r="N760" s="244"/>
      <c r="O760" s="244"/>
      <c r="P760" s="244"/>
      <c r="Q760" s="244"/>
      <c r="R760" s="244"/>
      <c r="S760" s="244"/>
      <c r="T760" s="245"/>
      <c r="U760" s="13"/>
      <c r="V760" s="13"/>
      <c r="W760" s="13"/>
      <c r="X760" s="13"/>
      <c r="Y760" s="13"/>
      <c r="Z760" s="13"/>
      <c r="AA760" s="13"/>
      <c r="AB760" s="13"/>
      <c r="AC760" s="13"/>
      <c r="AD760" s="13"/>
      <c r="AE760" s="13"/>
      <c r="AT760" s="246" t="s">
        <v>166</v>
      </c>
      <c r="AU760" s="246" t="s">
        <v>82</v>
      </c>
      <c r="AV760" s="13" t="s">
        <v>85</v>
      </c>
      <c r="AW760" s="13" t="s">
        <v>34</v>
      </c>
      <c r="AX760" s="13" t="s">
        <v>82</v>
      </c>
      <c r="AY760" s="246" t="s">
        <v>158</v>
      </c>
    </row>
    <row r="761" spans="1:65" s="2" customFormat="1" ht="21.75" customHeight="1">
      <c r="A761" s="38"/>
      <c r="B761" s="39"/>
      <c r="C761" s="219" t="s">
        <v>1228</v>
      </c>
      <c r="D761" s="219" t="s">
        <v>159</v>
      </c>
      <c r="E761" s="220" t="s">
        <v>1968</v>
      </c>
      <c r="F761" s="221" t="s">
        <v>1969</v>
      </c>
      <c r="G761" s="222" t="s">
        <v>162</v>
      </c>
      <c r="H761" s="223">
        <v>40</v>
      </c>
      <c r="I761" s="224"/>
      <c r="J761" s="225">
        <f>ROUND(I761*H761,2)</f>
        <v>0</v>
      </c>
      <c r="K761" s="221" t="s">
        <v>213</v>
      </c>
      <c r="L761" s="44"/>
      <c r="M761" s="226" t="s">
        <v>19</v>
      </c>
      <c r="N761" s="227" t="s">
        <v>45</v>
      </c>
      <c r="O761" s="84"/>
      <c r="P761" s="228">
        <f>O761*H761</f>
        <v>0</v>
      </c>
      <c r="Q761" s="228">
        <v>0</v>
      </c>
      <c r="R761" s="228">
        <f>Q761*H761</f>
        <v>0</v>
      </c>
      <c r="S761" s="228">
        <v>0</v>
      </c>
      <c r="T761" s="229">
        <f>S761*H761</f>
        <v>0</v>
      </c>
      <c r="U761" s="38"/>
      <c r="V761" s="38"/>
      <c r="W761" s="38"/>
      <c r="X761" s="38"/>
      <c r="Y761" s="38"/>
      <c r="Z761" s="38"/>
      <c r="AA761" s="38"/>
      <c r="AB761" s="38"/>
      <c r="AC761" s="38"/>
      <c r="AD761" s="38"/>
      <c r="AE761" s="38"/>
      <c r="AR761" s="230" t="s">
        <v>236</v>
      </c>
      <c r="AT761" s="230" t="s">
        <v>159</v>
      </c>
      <c r="AU761" s="230" t="s">
        <v>82</v>
      </c>
      <c r="AY761" s="17" t="s">
        <v>158</v>
      </c>
      <c r="BE761" s="231">
        <f>IF(N761="základní",J761,0)</f>
        <v>0</v>
      </c>
      <c r="BF761" s="231">
        <f>IF(N761="snížená",J761,0)</f>
        <v>0</v>
      </c>
      <c r="BG761" s="231">
        <f>IF(N761="zákl. přenesená",J761,0)</f>
        <v>0</v>
      </c>
      <c r="BH761" s="231">
        <f>IF(N761="sníž. přenesená",J761,0)</f>
        <v>0</v>
      </c>
      <c r="BI761" s="231">
        <f>IF(N761="nulová",J761,0)</f>
        <v>0</v>
      </c>
      <c r="BJ761" s="17" t="s">
        <v>82</v>
      </c>
      <c r="BK761" s="231">
        <f>ROUND(I761*H761,2)</f>
        <v>0</v>
      </c>
      <c r="BL761" s="17" t="s">
        <v>236</v>
      </c>
      <c r="BM761" s="230" t="s">
        <v>1970</v>
      </c>
    </row>
    <row r="762" spans="1:47" s="2" customFormat="1" ht="12">
      <c r="A762" s="38"/>
      <c r="B762" s="39"/>
      <c r="C762" s="40"/>
      <c r="D762" s="232" t="s">
        <v>165</v>
      </c>
      <c r="E762" s="40"/>
      <c r="F762" s="233" t="s">
        <v>1971</v>
      </c>
      <c r="G762" s="40"/>
      <c r="H762" s="40"/>
      <c r="I762" s="136"/>
      <c r="J762" s="40"/>
      <c r="K762" s="40"/>
      <c r="L762" s="44"/>
      <c r="M762" s="234"/>
      <c r="N762" s="235"/>
      <c r="O762" s="84"/>
      <c r="P762" s="84"/>
      <c r="Q762" s="84"/>
      <c r="R762" s="84"/>
      <c r="S762" s="84"/>
      <c r="T762" s="85"/>
      <c r="U762" s="38"/>
      <c r="V762" s="38"/>
      <c r="W762" s="38"/>
      <c r="X762" s="38"/>
      <c r="Y762" s="38"/>
      <c r="Z762" s="38"/>
      <c r="AA762" s="38"/>
      <c r="AB762" s="38"/>
      <c r="AC762" s="38"/>
      <c r="AD762" s="38"/>
      <c r="AE762" s="38"/>
      <c r="AT762" s="17" t="s">
        <v>165</v>
      </c>
      <c r="AU762" s="17" t="s">
        <v>82</v>
      </c>
    </row>
    <row r="763" spans="1:47" s="2" customFormat="1" ht="12">
      <c r="A763" s="38"/>
      <c r="B763" s="39"/>
      <c r="C763" s="40"/>
      <c r="D763" s="232" t="s">
        <v>216</v>
      </c>
      <c r="E763" s="40"/>
      <c r="F763" s="258" t="s">
        <v>1118</v>
      </c>
      <c r="G763" s="40"/>
      <c r="H763" s="40"/>
      <c r="I763" s="136"/>
      <c r="J763" s="40"/>
      <c r="K763" s="40"/>
      <c r="L763" s="44"/>
      <c r="M763" s="234"/>
      <c r="N763" s="235"/>
      <c r="O763" s="84"/>
      <c r="P763" s="84"/>
      <c r="Q763" s="84"/>
      <c r="R763" s="84"/>
      <c r="S763" s="84"/>
      <c r="T763" s="85"/>
      <c r="U763" s="38"/>
      <c r="V763" s="38"/>
      <c r="W763" s="38"/>
      <c r="X763" s="38"/>
      <c r="Y763" s="38"/>
      <c r="Z763" s="38"/>
      <c r="AA763" s="38"/>
      <c r="AB763" s="38"/>
      <c r="AC763" s="38"/>
      <c r="AD763" s="38"/>
      <c r="AE763" s="38"/>
      <c r="AT763" s="17" t="s">
        <v>216</v>
      </c>
      <c r="AU763" s="17" t="s">
        <v>82</v>
      </c>
    </row>
    <row r="764" spans="1:51" s="13" customFormat="1" ht="12">
      <c r="A764" s="13"/>
      <c r="B764" s="236"/>
      <c r="C764" s="237"/>
      <c r="D764" s="232" t="s">
        <v>166</v>
      </c>
      <c r="E764" s="238" t="s">
        <v>19</v>
      </c>
      <c r="F764" s="239" t="s">
        <v>2362</v>
      </c>
      <c r="G764" s="237"/>
      <c r="H764" s="240">
        <v>40</v>
      </c>
      <c r="I764" s="241"/>
      <c r="J764" s="237"/>
      <c r="K764" s="237"/>
      <c r="L764" s="242"/>
      <c r="M764" s="243"/>
      <c r="N764" s="244"/>
      <c r="O764" s="244"/>
      <c r="P764" s="244"/>
      <c r="Q764" s="244"/>
      <c r="R764" s="244"/>
      <c r="S764" s="244"/>
      <c r="T764" s="245"/>
      <c r="U764" s="13"/>
      <c r="V764" s="13"/>
      <c r="W764" s="13"/>
      <c r="X764" s="13"/>
      <c r="Y764" s="13"/>
      <c r="Z764" s="13"/>
      <c r="AA764" s="13"/>
      <c r="AB764" s="13"/>
      <c r="AC764" s="13"/>
      <c r="AD764" s="13"/>
      <c r="AE764" s="13"/>
      <c r="AT764" s="246" t="s">
        <v>166</v>
      </c>
      <c r="AU764" s="246" t="s">
        <v>82</v>
      </c>
      <c r="AV764" s="13" t="s">
        <v>85</v>
      </c>
      <c r="AW764" s="13" t="s">
        <v>34</v>
      </c>
      <c r="AX764" s="13" t="s">
        <v>82</v>
      </c>
      <c r="AY764" s="246" t="s">
        <v>158</v>
      </c>
    </row>
    <row r="765" spans="1:65" s="2" customFormat="1" ht="21.75" customHeight="1">
      <c r="A765" s="38"/>
      <c r="B765" s="39"/>
      <c r="C765" s="219" t="s">
        <v>1233</v>
      </c>
      <c r="D765" s="219" t="s">
        <v>159</v>
      </c>
      <c r="E765" s="220" t="s">
        <v>1789</v>
      </c>
      <c r="F765" s="221" t="s">
        <v>1790</v>
      </c>
      <c r="G765" s="222" t="s">
        <v>194</v>
      </c>
      <c r="H765" s="223">
        <v>16</v>
      </c>
      <c r="I765" s="224"/>
      <c r="J765" s="225">
        <f>ROUND(I765*H765,2)</f>
        <v>0</v>
      </c>
      <c r="K765" s="221" t="s">
        <v>213</v>
      </c>
      <c r="L765" s="44"/>
      <c r="M765" s="226" t="s">
        <v>19</v>
      </c>
      <c r="N765" s="227" t="s">
        <v>45</v>
      </c>
      <c r="O765" s="84"/>
      <c r="P765" s="228">
        <f>O765*H765</f>
        <v>0</v>
      </c>
      <c r="Q765" s="228">
        <v>0.15192</v>
      </c>
      <c r="R765" s="228">
        <f>Q765*H765</f>
        <v>2.43072</v>
      </c>
      <c r="S765" s="228">
        <v>0</v>
      </c>
      <c r="T765" s="229">
        <f>S765*H765</f>
        <v>0</v>
      </c>
      <c r="U765" s="38"/>
      <c r="V765" s="38"/>
      <c r="W765" s="38"/>
      <c r="X765" s="38"/>
      <c r="Y765" s="38"/>
      <c r="Z765" s="38"/>
      <c r="AA765" s="38"/>
      <c r="AB765" s="38"/>
      <c r="AC765" s="38"/>
      <c r="AD765" s="38"/>
      <c r="AE765" s="38"/>
      <c r="AR765" s="230" t="s">
        <v>236</v>
      </c>
      <c r="AT765" s="230" t="s">
        <v>159</v>
      </c>
      <c r="AU765" s="230" t="s">
        <v>82</v>
      </c>
      <c r="AY765" s="17" t="s">
        <v>158</v>
      </c>
      <c r="BE765" s="231">
        <f>IF(N765="základní",J765,0)</f>
        <v>0</v>
      </c>
      <c r="BF765" s="231">
        <f>IF(N765="snížená",J765,0)</f>
        <v>0</v>
      </c>
      <c r="BG765" s="231">
        <f>IF(N765="zákl. přenesená",J765,0)</f>
        <v>0</v>
      </c>
      <c r="BH765" s="231">
        <f>IF(N765="sníž. přenesená",J765,0)</f>
        <v>0</v>
      </c>
      <c r="BI765" s="231">
        <f>IF(N765="nulová",J765,0)</f>
        <v>0</v>
      </c>
      <c r="BJ765" s="17" t="s">
        <v>82</v>
      </c>
      <c r="BK765" s="231">
        <f>ROUND(I765*H765,2)</f>
        <v>0</v>
      </c>
      <c r="BL765" s="17" t="s">
        <v>236</v>
      </c>
      <c r="BM765" s="230" t="s">
        <v>1973</v>
      </c>
    </row>
    <row r="766" spans="1:47" s="2" customFormat="1" ht="12">
      <c r="A766" s="38"/>
      <c r="B766" s="39"/>
      <c r="C766" s="40"/>
      <c r="D766" s="232" t="s">
        <v>165</v>
      </c>
      <c r="E766" s="40"/>
      <c r="F766" s="233" t="s">
        <v>1792</v>
      </c>
      <c r="G766" s="40"/>
      <c r="H766" s="40"/>
      <c r="I766" s="136"/>
      <c r="J766" s="40"/>
      <c r="K766" s="40"/>
      <c r="L766" s="44"/>
      <c r="M766" s="234"/>
      <c r="N766" s="235"/>
      <c r="O766" s="84"/>
      <c r="P766" s="84"/>
      <c r="Q766" s="84"/>
      <c r="R766" s="84"/>
      <c r="S766" s="84"/>
      <c r="T766" s="85"/>
      <c r="U766" s="38"/>
      <c r="V766" s="38"/>
      <c r="W766" s="38"/>
      <c r="X766" s="38"/>
      <c r="Y766" s="38"/>
      <c r="Z766" s="38"/>
      <c r="AA766" s="38"/>
      <c r="AB766" s="38"/>
      <c r="AC766" s="38"/>
      <c r="AD766" s="38"/>
      <c r="AE766" s="38"/>
      <c r="AT766" s="17" t="s">
        <v>165</v>
      </c>
      <c r="AU766" s="17" t="s">
        <v>82</v>
      </c>
    </row>
    <row r="767" spans="1:47" s="2" customFormat="1" ht="12">
      <c r="A767" s="38"/>
      <c r="B767" s="39"/>
      <c r="C767" s="40"/>
      <c r="D767" s="232" t="s">
        <v>216</v>
      </c>
      <c r="E767" s="40"/>
      <c r="F767" s="258" t="s">
        <v>1124</v>
      </c>
      <c r="G767" s="40"/>
      <c r="H767" s="40"/>
      <c r="I767" s="136"/>
      <c r="J767" s="40"/>
      <c r="K767" s="40"/>
      <c r="L767" s="44"/>
      <c r="M767" s="234"/>
      <c r="N767" s="235"/>
      <c r="O767" s="84"/>
      <c r="P767" s="84"/>
      <c r="Q767" s="84"/>
      <c r="R767" s="84"/>
      <c r="S767" s="84"/>
      <c r="T767" s="85"/>
      <c r="U767" s="38"/>
      <c r="V767" s="38"/>
      <c r="W767" s="38"/>
      <c r="X767" s="38"/>
      <c r="Y767" s="38"/>
      <c r="Z767" s="38"/>
      <c r="AA767" s="38"/>
      <c r="AB767" s="38"/>
      <c r="AC767" s="38"/>
      <c r="AD767" s="38"/>
      <c r="AE767" s="38"/>
      <c r="AT767" s="17" t="s">
        <v>216</v>
      </c>
      <c r="AU767" s="17" t="s">
        <v>82</v>
      </c>
    </row>
    <row r="768" spans="1:51" s="13" customFormat="1" ht="12">
      <c r="A768" s="13"/>
      <c r="B768" s="236"/>
      <c r="C768" s="237"/>
      <c r="D768" s="232" t="s">
        <v>166</v>
      </c>
      <c r="E768" s="238" t="s">
        <v>19</v>
      </c>
      <c r="F768" s="239" t="s">
        <v>2363</v>
      </c>
      <c r="G768" s="237"/>
      <c r="H768" s="240">
        <v>16</v>
      </c>
      <c r="I768" s="241"/>
      <c r="J768" s="237"/>
      <c r="K768" s="237"/>
      <c r="L768" s="242"/>
      <c r="M768" s="243"/>
      <c r="N768" s="244"/>
      <c r="O768" s="244"/>
      <c r="P768" s="244"/>
      <c r="Q768" s="244"/>
      <c r="R768" s="244"/>
      <c r="S768" s="244"/>
      <c r="T768" s="245"/>
      <c r="U768" s="13"/>
      <c r="V768" s="13"/>
      <c r="W768" s="13"/>
      <c r="X768" s="13"/>
      <c r="Y768" s="13"/>
      <c r="Z768" s="13"/>
      <c r="AA768" s="13"/>
      <c r="AB768" s="13"/>
      <c r="AC768" s="13"/>
      <c r="AD768" s="13"/>
      <c r="AE768" s="13"/>
      <c r="AT768" s="246" t="s">
        <v>166</v>
      </c>
      <c r="AU768" s="246" t="s">
        <v>82</v>
      </c>
      <c r="AV768" s="13" t="s">
        <v>85</v>
      </c>
      <c r="AW768" s="13" t="s">
        <v>34</v>
      </c>
      <c r="AX768" s="13" t="s">
        <v>82</v>
      </c>
      <c r="AY768" s="246" t="s">
        <v>158</v>
      </c>
    </row>
    <row r="769" spans="1:65" s="2" customFormat="1" ht="21.75" customHeight="1">
      <c r="A769" s="38"/>
      <c r="B769" s="39"/>
      <c r="C769" s="259" t="s">
        <v>1238</v>
      </c>
      <c r="D769" s="259" t="s">
        <v>199</v>
      </c>
      <c r="E769" s="260" t="s">
        <v>1794</v>
      </c>
      <c r="F769" s="261" t="s">
        <v>1795</v>
      </c>
      <c r="G769" s="262" t="s">
        <v>1059</v>
      </c>
      <c r="H769" s="263">
        <v>2.24</v>
      </c>
      <c r="I769" s="264"/>
      <c r="J769" s="265">
        <f>ROUND(I769*H769,2)</f>
        <v>0</v>
      </c>
      <c r="K769" s="261" t="s">
        <v>213</v>
      </c>
      <c r="L769" s="266"/>
      <c r="M769" s="267" t="s">
        <v>19</v>
      </c>
      <c r="N769" s="268" t="s">
        <v>45</v>
      </c>
      <c r="O769" s="84"/>
      <c r="P769" s="228">
        <f>O769*H769</f>
        <v>0</v>
      </c>
      <c r="Q769" s="228">
        <v>1</v>
      </c>
      <c r="R769" s="228">
        <f>Q769*H769</f>
        <v>2.24</v>
      </c>
      <c r="S769" s="228">
        <v>0</v>
      </c>
      <c r="T769" s="229">
        <f>S769*H769</f>
        <v>0</v>
      </c>
      <c r="U769" s="38"/>
      <c r="V769" s="38"/>
      <c r="W769" s="38"/>
      <c r="X769" s="38"/>
      <c r="Y769" s="38"/>
      <c r="Z769" s="38"/>
      <c r="AA769" s="38"/>
      <c r="AB769" s="38"/>
      <c r="AC769" s="38"/>
      <c r="AD769" s="38"/>
      <c r="AE769" s="38"/>
      <c r="AR769" s="230" t="s">
        <v>255</v>
      </c>
      <c r="AT769" s="230" t="s">
        <v>199</v>
      </c>
      <c r="AU769" s="230" t="s">
        <v>82</v>
      </c>
      <c r="AY769" s="17" t="s">
        <v>158</v>
      </c>
      <c r="BE769" s="231">
        <f>IF(N769="základní",J769,0)</f>
        <v>0</v>
      </c>
      <c r="BF769" s="231">
        <f>IF(N769="snížená",J769,0)</f>
        <v>0</v>
      </c>
      <c r="BG769" s="231">
        <f>IF(N769="zákl. přenesená",J769,0)</f>
        <v>0</v>
      </c>
      <c r="BH769" s="231">
        <f>IF(N769="sníž. přenesená",J769,0)</f>
        <v>0</v>
      </c>
      <c r="BI769" s="231">
        <f>IF(N769="nulová",J769,0)</f>
        <v>0</v>
      </c>
      <c r="BJ769" s="17" t="s">
        <v>82</v>
      </c>
      <c r="BK769" s="231">
        <f>ROUND(I769*H769,2)</f>
        <v>0</v>
      </c>
      <c r="BL769" s="17" t="s">
        <v>255</v>
      </c>
      <c r="BM769" s="230" t="s">
        <v>1975</v>
      </c>
    </row>
    <row r="770" spans="1:47" s="2" customFormat="1" ht="12">
      <c r="A770" s="38"/>
      <c r="B770" s="39"/>
      <c r="C770" s="40"/>
      <c r="D770" s="232" t="s">
        <v>165</v>
      </c>
      <c r="E770" s="40"/>
      <c r="F770" s="233" t="s">
        <v>1795</v>
      </c>
      <c r="G770" s="40"/>
      <c r="H770" s="40"/>
      <c r="I770" s="136"/>
      <c r="J770" s="40"/>
      <c r="K770" s="40"/>
      <c r="L770" s="44"/>
      <c r="M770" s="234"/>
      <c r="N770" s="235"/>
      <c r="O770" s="84"/>
      <c r="P770" s="84"/>
      <c r="Q770" s="84"/>
      <c r="R770" s="84"/>
      <c r="S770" s="84"/>
      <c r="T770" s="85"/>
      <c r="U770" s="38"/>
      <c r="V770" s="38"/>
      <c r="W770" s="38"/>
      <c r="X770" s="38"/>
      <c r="Y770" s="38"/>
      <c r="Z770" s="38"/>
      <c r="AA770" s="38"/>
      <c r="AB770" s="38"/>
      <c r="AC770" s="38"/>
      <c r="AD770" s="38"/>
      <c r="AE770" s="38"/>
      <c r="AT770" s="17" t="s">
        <v>165</v>
      </c>
      <c r="AU770" s="17" t="s">
        <v>82</v>
      </c>
    </row>
    <row r="771" spans="1:51" s="13" customFormat="1" ht="12">
      <c r="A771" s="13"/>
      <c r="B771" s="236"/>
      <c r="C771" s="237"/>
      <c r="D771" s="232" t="s">
        <v>166</v>
      </c>
      <c r="E771" s="238" t="s">
        <v>19</v>
      </c>
      <c r="F771" s="239" t="s">
        <v>2364</v>
      </c>
      <c r="G771" s="237"/>
      <c r="H771" s="240">
        <v>2.24</v>
      </c>
      <c r="I771" s="241"/>
      <c r="J771" s="237"/>
      <c r="K771" s="237"/>
      <c r="L771" s="242"/>
      <c r="M771" s="243"/>
      <c r="N771" s="244"/>
      <c r="O771" s="244"/>
      <c r="P771" s="244"/>
      <c r="Q771" s="244"/>
      <c r="R771" s="244"/>
      <c r="S771" s="244"/>
      <c r="T771" s="245"/>
      <c r="U771" s="13"/>
      <c r="V771" s="13"/>
      <c r="W771" s="13"/>
      <c r="X771" s="13"/>
      <c r="Y771" s="13"/>
      <c r="Z771" s="13"/>
      <c r="AA771" s="13"/>
      <c r="AB771" s="13"/>
      <c r="AC771" s="13"/>
      <c r="AD771" s="13"/>
      <c r="AE771" s="13"/>
      <c r="AT771" s="246" t="s">
        <v>166</v>
      </c>
      <c r="AU771" s="246" t="s">
        <v>82</v>
      </c>
      <c r="AV771" s="13" t="s">
        <v>85</v>
      </c>
      <c r="AW771" s="13" t="s">
        <v>34</v>
      </c>
      <c r="AX771" s="13" t="s">
        <v>82</v>
      </c>
      <c r="AY771" s="246" t="s">
        <v>158</v>
      </c>
    </row>
    <row r="772" spans="1:65" s="2" customFormat="1" ht="21.75" customHeight="1">
      <c r="A772" s="38"/>
      <c r="B772" s="39"/>
      <c r="C772" s="219" t="s">
        <v>1242</v>
      </c>
      <c r="D772" s="219" t="s">
        <v>159</v>
      </c>
      <c r="E772" s="220" t="s">
        <v>1798</v>
      </c>
      <c r="F772" s="221" t="s">
        <v>1790</v>
      </c>
      <c r="G772" s="222" t="s">
        <v>194</v>
      </c>
      <c r="H772" s="223">
        <v>32</v>
      </c>
      <c r="I772" s="224"/>
      <c r="J772" s="225">
        <f>ROUND(I772*H772,2)</f>
        <v>0</v>
      </c>
      <c r="K772" s="221" t="s">
        <v>19</v>
      </c>
      <c r="L772" s="44"/>
      <c r="M772" s="226" t="s">
        <v>19</v>
      </c>
      <c r="N772" s="227" t="s">
        <v>45</v>
      </c>
      <c r="O772" s="84"/>
      <c r="P772" s="228">
        <f>O772*H772</f>
        <v>0</v>
      </c>
      <c r="Q772" s="228">
        <v>0.15192</v>
      </c>
      <c r="R772" s="228">
        <f>Q772*H772</f>
        <v>4.86144</v>
      </c>
      <c r="S772" s="228">
        <v>0</v>
      </c>
      <c r="T772" s="229">
        <f>S772*H772</f>
        <v>0</v>
      </c>
      <c r="U772" s="38"/>
      <c r="V772" s="38"/>
      <c r="W772" s="38"/>
      <c r="X772" s="38"/>
      <c r="Y772" s="38"/>
      <c r="Z772" s="38"/>
      <c r="AA772" s="38"/>
      <c r="AB772" s="38"/>
      <c r="AC772" s="38"/>
      <c r="AD772" s="38"/>
      <c r="AE772" s="38"/>
      <c r="AR772" s="230" t="s">
        <v>236</v>
      </c>
      <c r="AT772" s="230" t="s">
        <v>159</v>
      </c>
      <c r="AU772" s="230" t="s">
        <v>82</v>
      </c>
      <c r="AY772" s="17" t="s">
        <v>158</v>
      </c>
      <c r="BE772" s="231">
        <f>IF(N772="základní",J772,0)</f>
        <v>0</v>
      </c>
      <c r="BF772" s="231">
        <f>IF(N772="snížená",J772,0)</f>
        <v>0</v>
      </c>
      <c r="BG772" s="231">
        <f>IF(N772="zákl. přenesená",J772,0)</f>
        <v>0</v>
      </c>
      <c r="BH772" s="231">
        <f>IF(N772="sníž. přenesená",J772,0)</f>
        <v>0</v>
      </c>
      <c r="BI772" s="231">
        <f>IF(N772="nulová",J772,0)</f>
        <v>0</v>
      </c>
      <c r="BJ772" s="17" t="s">
        <v>82</v>
      </c>
      <c r="BK772" s="231">
        <f>ROUND(I772*H772,2)</f>
        <v>0</v>
      </c>
      <c r="BL772" s="17" t="s">
        <v>236</v>
      </c>
      <c r="BM772" s="230" t="s">
        <v>1977</v>
      </c>
    </row>
    <row r="773" spans="1:47" s="2" customFormat="1" ht="12">
      <c r="A773" s="38"/>
      <c r="B773" s="39"/>
      <c r="C773" s="40"/>
      <c r="D773" s="232" t="s">
        <v>165</v>
      </c>
      <c r="E773" s="40"/>
      <c r="F773" s="233" t="s">
        <v>1800</v>
      </c>
      <c r="G773" s="40"/>
      <c r="H773" s="40"/>
      <c r="I773" s="136"/>
      <c r="J773" s="40"/>
      <c r="K773" s="40"/>
      <c r="L773" s="44"/>
      <c r="M773" s="234"/>
      <c r="N773" s="235"/>
      <c r="O773" s="84"/>
      <c r="P773" s="84"/>
      <c r="Q773" s="84"/>
      <c r="R773" s="84"/>
      <c r="S773" s="84"/>
      <c r="T773" s="85"/>
      <c r="U773" s="38"/>
      <c r="V773" s="38"/>
      <c r="W773" s="38"/>
      <c r="X773" s="38"/>
      <c r="Y773" s="38"/>
      <c r="Z773" s="38"/>
      <c r="AA773" s="38"/>
      <c r="AB773" s="38"/>
      <c r="AC773" s="38"/>
      <c r="AD773" s="38"/>
      <c r="AE773" s="38"/>
      <c r="AT773" s="17" t="s">
        <v>165</v>
      </c>
      <c r="AU773" s="17" t="s">
        <v>82</v>
      </c>
    </row>
    <row r="774" spans="1:47" s="2" customFormat="1" ht="12">
      <c r="A774" s="38"/>
      <c r="B774" s="39"/>
      <c r="C774" s="40"/>
      <c r="D774" s="232" t="s">
        <v>216</v>
      </c>
      <c r="E774" s="40"/>
      <c r="F774" s="258" t="s">
        <v>1124</v>
      </c>
      <c r="G774" s="40"/>
      <c r="H774" s="40"/>
      <c r="I774" s="136"/>
      <c r="J774" s="40"/>
      <c r="K774" s="40"/>
      <c r="L774" s="44"/>
      <c r="M774" s="234"/>
      <c r="N774" s="235"/>
      <c r="O774" s="84"/>
      <c r="P774" s="84"/>
      <c r="Q774" s="84"/>
      <c r="R774" s="84"/>
      <c r="S774" s="84"/>
      <c r="T774" s="85"/>
      <c r="U774" s="38"/>
      <c r="V774" s="38"/>
      <c r="W774" s="38"/>
      <c r="X774" s="38"/>
      <c r="Y774" s="38"/>
      <c r="Z774" s="38"/>
      <c r="AA774" s="38"/>
      <c r="AB774" s="38"/>
      <c r="AC774" s="38"/>
      <c r="AD774" s="38"/>
      <c r="AE774" s="38"/>
      <c r="AT774" s="17" t="s">
        <v>216</v>
      </c>
      <c r="AU774" s="17" t="s">
        <v>82</v>
      </c>
    </row>
    <row r="775" spans="1:51" s="13" customFormat="1" ht="12">
      <c r="A775" s="13"/>
      <c r="B775" s="236"/>
      <c r="C775" s="237"/>
      <c r="D775" s="232" t="s">
        <v>166</v>
      </c>
      <c r="E775" s="238" t="s">
        <v>19</v>
      </c>
      <c r="F775" s="239" t="s">
        <v>2365</v>
      </c>
      <c r="G775" s="237"/>
      <c r="H775" s="240">
        <v>32</v>
      </c>
      <c r="I775" s="241"/>
      <c r="J775" s="237"/>
      <c r="K775" s="237"/>
      <c r="L775" s="242"/>
      <c r="M775" s="243"/>
      <c r="N775" s="244"/>
      <c r="O775" s="244"/>
      <c r="P775" s="244"/>
      <c r="Q775" s="244"/>
      <c r="R775" s="244"/>
      <c r="S775" s="244"/>
      <c r="T775" s="245"/>
      <c r="U775" s="13"/>
      <c r="V775" s="13"/>
      <c r="W775" s="13"/>
      <c r="X775" s="13"/>
      <c r="Y775" s="13"/>
      <c r="Z775" s="13"/>
      <c r="AA775" s="13"/>
      <c r="AB775" s="13"/>
      <c r="AC775" s="13"/>
      <c r="AD775" s="13"/>
      <c r="AE775" s="13"/>
      <c r="AT775" s="246" t="s">
        <v>166</v>
      </c>
      <c r="AU775" s="246" t="s">
        <v>82</v>
      </c>
      <c r="AV775" s="13" t="s">
        <v>85</v>
      </c>
      <c r="AW775" s="13" t="s">
        <v>34</v>
      </c>
      <c r="AX775" s="13" t="s">
        <v>82</v>
      </c>
      <c r="AY775" s="246" t="s">
        <v>158</v>
      </c>
    </row>
    <row r="776" spans="1:65" s="2" customFormat="1" ht="21.75" customHeight="1">
      <c r="A776" s="38"/>
      <c r="B776" s="39"/>
      <c r="C776" s="259" t="s">
        <v>1249</v>
      </c>
      <c r="D776" s="259" t="s">
        <v>199</v>
      </c>
      <c r="E776" s="260" t="s">
        <v>1802</v>
      </c>
      <c r="F776" s="261" t="s">
        <v>1803</v>
      </c>
      <c r="G776" s="262" t="s">
        <v>1059</v>
      </c>
      <c r="H776" s="263">
        <v>3.584</v>
      </c>
      <c r="I776" s="264"/>
      <c r="J776" s="265">
        <f>ROUND(I776*H776,2)</f>
        <v>0</v>
      </c>
      <c r="K776" s="261" t="s">
        <v>213</v>
      </c>
      <c r="L776" s="266"/>
      <c r="M776" s="267" t="s">
        <v>19</v>
      </c>
      <c r="N776" s="268" t="s">
        <v>45</v>
      </c>
      <c r="O776" s="84"/>
      <c r="P776" s="228">
        <f>O776*H776</f>
        <v>0</v>
      </c>
      <c r="Q776" s="228">
        <v>1</v>
      </c>
      <c r="R776" s="228">
        <f>Q776*H776</f>
        <v>3.584</v>
      </c>
      <c r="S776" s="228">
        <v>0</v>
      </c>
      <c r="T776" s="229">
        <f>S776*H776</f>
        <v>0</v>
      </c>
      <c r="U776" s="38"/>
      <c r="V776" s="38"/>
      <c r="W776" s="38"/>
      <c r="X776" s="38"/>
      <c r="Y776" s="38"/>
      <c r="Z776" s="38"/>
      <c r="AA776" s="38"/>
      <c r="AB776" s="38"/>
      <c r="AC776" s="38"/>
      <c r="AD776" s="38"/>
      <c r="AE776" s="38"/>
      <c r="AR776" s="230" t="s">
        <v>255</v>
      </c>
      <c r="AT776" s="230" t="s">
        <v>199</v>
      </c>
      <c r="AU776" s="230" t="s">
        <v>82</v>
      </c>
      <c r="AY776" s="17" t="s">
        <v>158</v>
      </c>
      <c r="BE776" s="231">
        <f>IF(N776="základní",J776,0)</f>
        <v>0</v>
      </c>
      <c r="BF776" s="231">
        <f>IF(N776="snížená",J776,0)</f>
        <v>0</v>
      </c>
      <c r="BG776" s="231">
        <f>IF(N776="zákl. přenesená",J776,0)</f>
        <v>0</v>
      </c>
      <c r="BH776" s="231">
        <f>IF(N776="sníž. přenesená",J776,0)</f>
        <v>0</v>
      </c>
      <c r="BI776" s="231">
        <f>IF(N776="nulová",J776,0)</f>
        <v>0</v>
      </c>
      <c r="BJ776" s="17" t="s">
        <v>82</v>
      </c>
      <c r="BK776" s="231">
        <f>ROUND(I776*H776,2)</f>
        <v>0</v>
      </c>
      <c r="BL776" s="17" t="s">
        <v>255</v>
      </c>
      <c r="BM776" s="230" t="s">
        <v>1979</v>
      </c>
    </row>
    <row r="777" spans="1:47" s="2" customFormat="1" ht="12">
      <c r="A777" s="38"/>
      <c r="B777" s="39"/>
      <c r="C777" s="40"/>
      <c r="D777" s="232" t="s">
        <v>165</v>
      </c>
      <c r="E777" s="40"/>
      <c r="F777" s="233" t="s">
        <v>1803</v>
      </c>
      <c r="G777" s="40"/>
      <c r="H777" s="40"/>
      <c r="I777" s="136"/>
      <c r="J777" s="40"/>
      <c r="K777" s="40"/>
      <c r="L777" s="44"/>
      <c r="M777" s="234"/>
      <c r="N777" s="235"/>
      <c r="O777" s="84"/>
      <c r="P777" s="84"/>
      <c r="Q777" s="84"/>
      <c r="R777" s="84"/>
      <c r="S777" s="84"/>
      <c r="T777" s="85"/>
      <c r="U777" s="38"/>
      <c r="V777" s="38"/>
      <c r="W777" s="38"/>
      <c r="X777" s="38"/>
      <c r="Y777" s="38"/>
      <c r="Z777" s="38"/>
      <c r="AA777" s="38"/>
      <c r="AB777" s="38"/>
      <c r="AC777" s="38"/>
      <c r="AD777" s="38"/>
      <c r="AE777" s="38"/>
      <c r="AT777" s="17" t="s">
        <v>165</v>
      </c>
      <c r="AU777" s="17" t="s">
        <v>82</v>
      </c>
    </row>
    <row r="778" spans="1:51" s="13" customFormat="1" ht="12">
      <c r="A778" s="13"/>
      <c r="B778" s="236"/>
      <c r="C778" s="237"/>
      <c r="D778" s="232" t="s">
        <v>166</v>
      </c>
      <c r="E778" s="238" t="s">
        <v>19</v>
      </c>
      <c r="F778" s="239" t="s">
        <v>2366</v>
      </c>
      <c r="G778" s="237"/>
      <c r="H778" s="240">
        <v>3.584</v>
      </c>
      <c r="I778" s="241"/>
      <c r="J778" s="237"/>
      <c r="K778" s="237"/>
      <c r="L778" s="242"/>
      <c r="M778" s="243"/>
      <c r="N778" s="244"/>
      <c r="O778" s="244"/>
      <c r="P778" s="244"/>
      <c r="Q778" s="244"/>
      <c r="R778" s="244"/>
      <c r="S778" s="244"/>
      <c r="T778" s="245"/>
      <c r="U778" s="13"/>
      <c r="V778" s="13"/>
      <c r="W778" s="13"/>
      <c r="X778" s="13"/>
      <c r="Y778" s="13"/>
      <c r="Z778" s="13"/>
      <c r="AA778" s="13"/>
      <c r="AB778" s="13"/>
      <c r="AC778" s="13"/>
      <c r="AD778" s="13"/>
      <c r="AE778" s="13"/>
      <c r="AT778" s="246" t="s">
        <v>166</v>
      </c>
      <c r="AU778" s="246" t="s">
        <v>82</v>
      </c>
      <c r="AV778" s="13" t="s">
        <v>85</v>
      </c>
      <c r="AW778" s="13" t="s">
        <v>34</v>
      </c>
      <c r="AX778" s="13" t="s">
        <v>82</v>
      </c>
      <c r="AY778" s="246" t="s">
        <v>158</v>
      </c>
    </row>
    <row r="779" spans="1:65" s="2" customFormat="1" ht="16.5" customHeight="1">
      <c r="A779" s="38"/>
      <c r="B779" s="39"/>
      <c r="C779" s="259" t="s">
        <v>1257</v>
      </c>
      <c r="D779" s="259" t="s">
        <v>199</v>
      </c>
      <c r="E779" s="260" t="s">
        <v>1806</v>
      </c>
      <c r="F779" s="261" t="s">
        <v>1807</v>
      </c>
      <c r="G779" s="262" t="s">
        <v>531</v>
      </c>
      <c r="H779" s="263">
        <v>40</v>
      </c>
      <c r="I779" s="264"/>
      <c r="J779" s="265">
        <f>ROUND(I779*H779,2)</f>
        <v>0</v>
      </c>
      <c r="K779" s="261" t="s">
        <v>213</v>
      </c>
      <c r="L779" s="266"/>
      <c r="M779" s="267" t="s">
        <v>19</v>
      </c>
      <c r="N779" s="268" t="s">
        <v>45</v>
      </c>
      <c r="O779" s="84"/>
      <c r="P779" s="228">
        <f>O779*H779</f>
        <v>0</v>
      </c>
      <c r="Q779" s="228">
        <v>0.001</v>
      </c>
      <c r="R779" s="228">
        <f>Q779*H779</f>
        <v>0.04</v>
      </c>
      <c r="S779" s="228">
        <v>0</v>
      </c>
      <c r="T779" s="229">
        <f>S779*H779</f>
        <v>0</v>
      </c>
      <c r="U779" s="38"/>
      <c r="V779" s="38"/>
      <c r="W779" s="38"/>
      <c r="X779" s="38"/>
      <c r="Y779" s="38"/>
      <c r="Z779" s="38"/>
      <c r="AA779" s="38"/>
      <c r="AB779" s="38"/>
      <c r="AC779" s="38"/>
      <c r="AD779" s="38"/>
      <c r="AE779" s="38"/>
      <c r="AR779" s="230" t="s">
        <v>255</v>
      </c>
      <c r="AT779" s="230" t="s">
        <v>199</v>
      </c>
      <c r="AU779" s="230" t="s">
        <v>82</v>
      </c>
      <c r="AY779" s="17" t="s">
        <v>158</v>
      </c>
      <c r="BE779" s="231">
        <f>IF(N779="základní",J779,0)</f>
        <v>0</v>
      </c>
      <c r="BF779" s="231">
        <f>IF(N779="snížená",J779,0)</f>
        <v>0</v>
      </c>
      <c r="BG779" s="231">
        <f>IF(N779="zákl. přenesená",J779,0)</f>
        <v>0</v>
      </c>
      <c r="BH779" s="231">
        <f>IF(N779="sníž. přenesená",J779,0)</f>
        <v>0</v>
      </c>
      <c r="BI779" s="231">
        <f>IF(N779="nulová",J779,0)</f>
        <v>0</v>
      </c>
      <c r="BJ779" s="17" t="s">
        <v>82</v>
      </c>
      <c r="BK779" s="231">
        <f>ROUND(I779*H779,2)</f>
        <v>0</v>
      </c>
      <c r="BL779" s="17" t="s">
        <v>255</v>
      </c>
      <c r="BM779" s="230" t="s">
        <v>1981</v>
      </c>
    </row>
    <row r="780" spans="1:47" s="2" customFormat="1" ht="12">
      <c r="A780" s="38"/>
      <c r="B780" s="39"/>
      <c r="C780" s="40"/>
      <c r="D780" s="232" t="s">
        <v>165</v>
      </c>
      <c r="E780" s="40"/>
      <c r="F780" s="233" t="s">
        <v>1807</v>
      </c>
      <c r="G780" s="40"/>
      <c r="H780" s="40"/>
      <c r="I780" s="136"/>
      <c r="J780" s="40"/>
      <c r="K780" s="40"/>
      <c r="L780" s="44"/>
      <c r="M780" s="234"/>
      <c r="N780" s="235"/>
      <c r="O780" s="84"/>
      <c r="P780" s="84"/>
      <c r="Q780" s="84"/>
      <c r="R780" s="84"/>
      <c r="S780" s="84"/>
      <c r="T780" s="85"/>
      <c r="U780" s="38"/>
      <c r="V780" s="38"/>
      <c r="W780" s="38"/>
      <c r="X780" s="38"/>
      <c r="Y780" s="38"/>
      <c r="Z780" s="38"/>
      <c r="AA780" s="38"/>
      <c r="AB780" s="38"/>
      <c r="AC780" s="38"/>
      <c r="AD780" s="38"/>
      <c r="AE780" s="38"/>
      <c r="AT780" s="17" t="s">
        <v>165</v>
      </c>
      <c r="AU780" s="17" t="s">
        <v>82</v>
      </c>
    </row>
    <row r="781" spans="1:65" s="2" customFormat="1" ht="16.5" customHeight="1">
      <c r="A781" s="38"/>
      <c r="B781" s="39"/>
      <c r="C781" s="259" t="s">
        <v>1266</v>
      </c>
      <c r="D781" s="259" t="s">
        <v>199</v>
      </c>
      <c r="E781" s="260" t="s">
        <v>1810</v>
      </c>
      <c r="F781" s="261" t="s">
        <v>1811</v>
      </c>
      <c r="G781" s="262" t="s">
        <v>1059</v>
      </c>
      <c r="H781" s="263">
        <v>3.584</v>
      </c>
      <c r="I781" s="264"/>
      <c r="J781" s="265">
        <f>ROUND(I781*H781,2)</f>
        <v>0</v>
      </c>
      <c r="K781" s="261" t="s">
        <v>213</v>
      </c>
      <c r="L781" s="266"/>
      <c r="M781" s="267" t="s">
        <v>19</v>
      </c>
      <c r="N781" s="268" t="s">
        <v>45</v>
      </c>
      <c r="O781" s="84"/>
      <c r="P781" s="228">
        <f>O781*H781</f>
        <v>0</v>
      </c>
      <c r="Q781" s="228">
        <v>1</v>
      </c>
      <c r="R781" s="228">
        <f>Q781*H781</f>
        <v>3.584</v>
      </c>
      <c r="S781" s="228">
        <v>0</v>
      </c>
      <c r="T781" s="229">
        <f>S781*H781</f>
        <v>0</v>
      </c>
      <c r="U781" s="38"/>
      <c r="V781" s="38"/>
      <c r="W781" s="38"/>
      <c r="X781" s="38"/>
      <c r="Y781" s="38"/>
      <c r="Z781" s="38"/>
      <c r="AA781" s="38"/>
      <c r="AB781" s="38"/>
      <c r="AC781" s="38"/>
      <c r="AD781" s="38"/>
      <c r="AE781" s="38"/>
      <c r="AR781" s="230" t="s">
        <v>255</v>
      </c>
      <c r="AT781" s="230" t="s">
        <v>199</v>
      </c>
      <c r="AU781" s="230" t="s">
        <v>82</v>
      </c>
      <c r="AY781" s="17" t="s">
        <v>158</v>
      </c>
      <c r="BE781" s="231">
        <f>IF(N781="základní",J781,0)</f>
        <v>0</v>
      </c>
      <c r="BF781" s="231">
        <f>IF(N781="snížená",J781,0)</f>
        <v>0</v>
      </c>
      <c r="BG781" s="231">
        <f>IF(N781="zákl. přenesená",J781,0)</f>
        <v>0</v>
      </c>
      <c r="BH781" s="231">
        <f>IF(N781="sníž. přenesená",J781,0)</f>
        <v>0</v>
      </c>
      <c r="BI781" s="231">
        <f>IF(N781="nulová",J781,0)</f>
        <v>0</v>
      </c>
      <c r="BJ781" s="17" t="s">
        <v>82</v>
      </c>
      <c r="BK781" s="231">
        <f>ROUND(I781*H781,2)</f>
        <v>0</v>
      </c>
      <c r="BL781" s="17" t="s">
        <v>255</v>
      </c>
      <c r="BM781" s="230" t="s">
        <v>1982</v>
      </c>
    </row>
    <row r="782" spans="1:47" s="2" customFormat="1" ht="12">
      <c r="A782" s="38"/>
      <c r="B782" s="39"/>
      <c r="C782" s="40"/>
      <c r="D782" s="232" t="s">
        <v>165</v>
      </c>
      <c r="E782" s="40"/>
      <c r="F782" s="233" t="s">
        <v>1811</v>
      </c>
      <c r="G782" s="40"/>
      <c r="H782" s="40"/>
      <c r="I782" s="136"/>
      <c r="J782" s="40"/>
      <c r="K782" s="40"/>
      <c r="L782" s="44"/>
      <c r="M782" s="234"/>
      <c r="N782" s="235"/>
      <c r="O782" s="84"/>
      <c r="P782" s="84"/>
      <c r="Q782" s="84"/>
      <c r="R782" s="84"/>
      <c r="S782" s="84"/>
      <c r="T782" s="85"/>
      <c r="U782" s="38"/>
      <c r="V782" s="38"/>
      <c r="W782" s="38"/>
      <c r="X782" s="38"/>
      <c r="Y782" s="38"/>
      <c r="Z782" s="38"/>
      <c r="AA782" s="38"/>
      <c r="AB782" s="38"/>
      <c r="AC782" s="38"/>
      <c r="AD782" s="38"/>
      <c r="AE782" s="38"/>
      <c r="AT782" s="17" t="s">
        <v>165</v>
      </c>
      <c r="AU782" s="17" t="s">
        <v>82</v>
      </c>
    </row>
    <row r="783" spans="1:51" s="13" customFormat="1" ht="12">
      <c r="A783" s="13"/>
      <c r="B783" s="236"/>
      <c r="C783" s="237"/>
      <c r="D783" s="232" t="s">
        <v>166</v>
      </c>
      <c r="E783" s="238" t="s">
        <v>19</v>
      </c>
      <c r="F783" s="239" t="s">
        <v>2366</v>
      </c>
      <c r="G783" s="237"/>
      <c r="H783" s="240">
        <v>3.584</v>
      </c>
      <c r="I783" s="241"/>
      <c r="J783" s="237"/>
      <c r="K783" s="237"/>
      <c r="L783" s="242"/>
      <c r="M783" s="243"/>
      <c r="N783" s="244"/>
      <c r="O783" s="244"/>
      <c r="P783" s="244"/>
      <c r="Q783" s="244"/>
      <c r="R783" s="244"/>
      <c r="S783" s="244"/>
      <c r="T783" s="245"/>
      <c r="U783" s="13"/>
      <c r="V783" s="13"/>
      <c r="W783" s="13"/>
      <c r="X783" s="13"/>
      <c r="Y783" s="13"/>
      <c r="Z783" s="13"/>
      <c r="AA783" s="13"/>
      <c r="AB783" s="13"/>
      <c r="AC783" s="13"/>
      <c r="AD783" s="13"/>
      <c r="AE783" s="13"/>
      <c r="AT783" s="246" t="s">
        <v>166</v>
      </c>
      <c r="AU783" s="246" t="s">
        <v>82</v>
      </c>
      <c r="AV783" s="13" t="s">
        <v>85</v>
      </c>
      <c r="AW783" s="13" t="s">
        <v>34</v>
      </c>
      <c r="AX783" s="13" t="s">
        <v>82</v>
      </c>
      <c r="AY783" s="246" t="s">
        <v>158</v>
      </c>
    </row>
    <row r="784" spans="1:65" s="2" customFormat="1" ht="21.75" customHeight="1">
      <c r="A784" s="38"/>
      <c r="B784" s="39"/>
      <c r="C784" s="219" t="s">
        <v>1273</v>
      </c>
      <c r="D784" s="219" t="s">
        <v>159</v>
      </c>
      <c r="E784" s="220" t="s">
        <v>1813</v>
      </c>
      <c r="F784" s="221" t="s">
        <v>1814</v>
      </c>
      <c r="G784" s="222" t="s">
        <v>162</v>
      </c>
      <c r="H784" s="223">
        <v>40</v>
      </c>
      <c r="I784" s="224"/>
      <c r="J784" s="225">
        <f>ROUND(I784*H784,2)</f>
        <v>0</v>
      </c>
      <c r="K784" s="221" t="s">
        <v>19</v>
      </c>
      <c r="L784" s="44"/>
      <c r="M784" s="226" t="s">
        <v>19</v>
      </c>
      <c r="N784" s="227" t="s">
        <v>45</v>
      </c>
      <c r="O784" s="84"/>
      <c r="P784" s="228">
        <f>O784*H784</f>
        <v>0</v>
      </c>
      <c r="Q784" s="228">
        <v>0</v>
      </c>
      <c r="R784" s="228">
        <f>Q784*H784</f>
        <v>0</v>
      </c>
      <c r="S784" s="228">
        <v>0</v>
      </c>
      <c r="T784" s="229">
        <f>S784*H784</f>
        <v>0</v>
      </c>
      <c r="U784" s="38"/>
      <c r="V784" s="38"/>
      <c r="W784" s="38"/>
      <c r="X784" s="38"/>
      <c r="Y784" s="38"/>
      <c r="Z784" s="38"/>
      <c r="AA784" s="38"/>
      <c r="AB784" s="38"/>
      <c r="AC784" s="38"/>
      <c r="AD784" s="38"/>
      <c r="AE784" s="38"/>
      <c r="AR784" s="230" t="s">
        <v>236</v>
      </c>
      <c r="AT784" s="230" t="s">
        <v>159</v>
      </c>
      <c r="AU784" s="230" t="s">
        <v>82</v>
      </c>
      <c r="AY784" s="17" t="s">
        <v>158</v>
      </c>
      <c r="BE784" s="231">
        <f>IF(N784="základní",J784,0)</f>
        <v>0</v>
      </c>
      <c r="BF784" s="231">
        <f>IF(N784="snížená",J784,0)</f>
        <v>0</v>
      </c>
      <c r="BG784" s="231">
        <f>IF(N784="zákl. přenesená",J784,0)</f>
        <v>0</v>
      </c>
      <c r="BH784" s="231">
        <f>IF(N784="sníž. přenesená",J784,0)</f>
        <v>0</v>
      </c>
      <c r="BI784" s="231">
        <f>IF(N784="nulová",J784,0)</f>
        <v>0</v>
      </c>
      <c r="BJ784" s="17" t="s">
        <v>82</v>
      </c>
      <c r="BK784" s="231">
        <f>ROUND(I784*H784,2)</f>
        <v>0</v>
      </c>
      <c r="BL784" s="17" t="s">
        <v>236</v>
      </c>
      <c r="BM784" s="230" t="s">
        <v>1984</v>
      </c>
    </row>
    <row r="785" spans="1:47" s="2" customFormat="1" ht="12">
      <c r="A785" s="38"/>
      <c r="B785" s="39"/>
      <c r="C785" s="40"/>
      <c r="D785" s="232" t="s">
        <v>165</v>
      </c>
      <c r="E785" s="40"/>
      <c r="F785" s="233" t="s">
        <v>1814</v>
      </c>
      <c r="G785" s="40"/>
      <c r="H785" s="40"/>
      <c r="I785" s="136"/>
      <c r="J785" s="40"/>
      <c r="K785" s="40"/>
      <c r="L785" s="44"/>
      <c r="M785" s="234"/>
      <c r="N785" s="235"/>
      <c r="O785" s="84"/>
      <c r="P785" s="84"/>
      <c r="Q785" s="84"/>
      <c r="R785" s="84"/>
      <c r="S785" s="84"/>
      <c r="T785" s="85"/>
      <c r="U785" s="38"/>
      <c r="V785" s="38"/>
      <c r="W785" s="38"/>
      <c r="X785" s="38"/>
      <c r="Y785" s="38"/>
      <c r="Z785" s="38"/>
      <c r="AA785" s="38"/>
      <c r="AB785" s="38"/>
      <c r="AC785" s="38"/>
      <c r="AD785" s="38"/>
      <c r="AE785" s="38"/>
      <c r="AT785" s="17" t="s">
        <v>165</v>
      </c>
      <c r="AU785" s="17" t="s">
        <v>82</v>
      </c>
    </row>
    <row r="786" spans="1:47" s="2" customFormat="1" ht="12">
      <c r="A786" s="38"/>
      <c r="B786" s="39"/>
      <c r="C786" s="40"/>
      <c r="D786" s="232" t="s">
        <v>216</v>
      </c>
      <c r="E786" s="40"/>
      <c r="F786" s="258" t="s">
        <v>1118</v>
      </c>
      <c r="G786" s="40"/>
      <c r="H786" s="40"/>
      <c r="I786" s="136"/>
      <c r="J786" s="40"/>
      <c r="K786" s="40"/>
      <c r="L786" s="44"/>
      <c r="M786" s="234"/>
      <c r="N786" s="235"/>
      <c r="O786" s="84"/>
      <c r="P786" s="84"/>
      <c r="Q786" s="84"/>
      <c r="R786" s="84"/>
      <c r="S786" s="84"/>
      <c r="T786" s="85"/>
      <c r="U786" s="38"/>
      <c r="V786" s="38"/>
      <c r="W786" s="38"/>
      <c r="X786" s="38"/>
      <c r="Y786" s="38"/>
      <c r="Z786" s="38"/>
      <c r="AA786" s="38"/>
      <c r="AB786" s="38"/>
      <c r="AC786" s="38"/>
      <c r="AD786" s="38"/>
      <c r="AE786" s="38"/>
      <c r="AT786" s="17" t="s">
        <v>216</v>
      </c>
      <c r="AU786" s="17" t="s">
        <v>82</v>
      </c>
    </row>
    <row r="787" spans="1:51" s="13" customFormat="1" ht="12">
      <c r="A787" s="13"/>
      <c r="B787" s="236"/>
      <c r="C787" s="237"/>
      <c r="D787" s="232" t="s">
        <v>166</v>
      </c>
      <c r="E787" s="238" t="s">
        <v>19</v>
      </c>
      <c r="F787" s="239" t="s">
        <v>2367</v>
      </c>
      <c r="G787" s="237"/>
      <c r="H787" s="240">
        <v>40</v>
      </c>
      <c r="I787" s="241"/>
      <c r="J787" s="237"/>
      <c r="K787" s="237"/>
      <c r="L787" s="242"/>
      <c r="M787" s="243"/>
      <c r="N787" s="244"/>
      <c r="O787" s="244"/>
      <c r="P787" s="244"/>
      <c r="Q787" s="244"/>
      <c r="R787" s="244"/>
      <c r="S787" s="244"/>
      <c r="T787" s="245"/>
      <c r="U787" s="13"/>
      <c r="V787" s="13"/>
      <c r="W787" s="13"/>
      <c r="X787" s="13"/>
      <c r="Y787" s="13"/>
      <c r="Z787" s="13"/>
      <c r="AA787" s="13"/>
      <c r="AB787" s="13"/>
      <c r="AC787" s="13"/>
      <c r="AD787" s="13"/>
      <c r="AE787" s="13"/>
      <c r="AT787" s="246" t="s">
        <v>166</v>
      </c>
      <c r="AU787" s="246" t="s">
        <v>82</v>
      </c>
      <c r="AV787" s="13" t="s">
        <v>85</v>
      </c>
      <c r="AW787" s="13" t="s">
        <v>34</v>
      </c>
      <c r="AX787" s="13" t="s">
        <v>82</v>
      </c>
      <c r="AY787" s="246" t="s">
        <v>158</v>
      </c>
    </row>
    <row r="788" spans="1:63" s="12" customFormat="1" ht="25.9" customHeight="1">
      <c r="A788" s="12"/>
      <c r="B788" s="205"/>
      <c r="C788" s="206"/>
      <c r="D788" s="207" t="s">
        <v>73</v>
      </c>
      <c r="E788" s="208" t="s">
        <v>1262</v>
      </c>
      <c r="F788" s="208" t="s">
        <v>1263</v>
      </c>
      <c r="G788" s="206"/>
      <c r="H788" s="206"/>
      <c r="I788" s="209"/>
      <c r="J788" s="210">
        <f>BK788</f>
        <v>0</v>
      </c>
      <c r="K788" s="206"/>
      <c r="L788" s="211"/>
      <c r="M788" s="212"/>
      <c r="N788" s="213"/>
      <c r="O788" s="213"/>
      <c r="P788" s="214">
        <f>P789</f>
        <v>0</v>
      </c>
      <c r="Q788" s="213"/>
      <c r="R788" s="214">
        <f>R789</f>
        <v>0</v>
      </c>
      <c r="S788" s="213"/>
      <c r="T788" s="215">
        <f>T789</f>
        <v>0</v>
      </c>
      <c r="U788" s="12"/>
      <c r="V788" s="12"/>
      <c r="W788" s="12"/>
      <c r="X788" s="12"/>
      <c r="Y788" s="12"/>
      <c r="Z788" s="12"/>
      <c r="AA788" s="12"/>
      <c r="AB788" s="12"/>
      <c r="AC788" s="12"/>
      <c r="AD788" s="12"/>
      <c r="AE788" s="12"/>
      <c r="AR788" s="216" t="s">
        <v>191</v>
      </c>
      <c r="AT788" s="217" t="s">
        <v>73</v>
      </c>
      <c r="AU788" s="217" t="s">
        <v>74</v>
      </c>
      <c r="AY788" s="216" t="s">
        <v>158</v>
      </c>
      <c r="BK788" s="218">
        <f>BK789</f>
        <v>0</v>
      </c>
    </row>
    <row r="789" spans="1:63" s="12" customFormat="1" ht="22.8" customHeight="1">
      <c r="A789" s="12"/>
      <c r="B789" s="205"/>
      <c r="C789" s="206"/>
      <c r="D789" s="207" t="s">
        <v>73</v>
      </c>
      <c r="E789" s="269" t="s">
        <v>1264</v>
      </c>
      <c r="F789" s="269" t="s">
        <v>1265</v>
      </c>
      <c r="G789" s="206"/>
      <c r="H789" s="206"/>
      <c r="I789" s="209"/>
      <c r="J789" s="270">
        <f>BK789</f>
        <v>0</v>
      </c>
      <c r="K789" s="206"/>
      <c r="L789" s="211"/>
      <c r="M789" s="212"/>
      <c r="N789" s="213"/>
      <c r="O789" s="213"/>
      <c r="P789" s="214">
        <f>SUM(P790:P803)</f>
        <v>0</v>
      </c>
      <c r="Q789" s="213"/>
      <c r="R789" s="214">
        <f>SUM(R790:R803)</f>
        <v>0</v>
      </c>
      <c r="S789" s="213"/>
      <c r="T789" s="215">
        <f>SUM(T790:T803)</f>
        <v>0</v>
      </c>
      <c r="U789" s="12"/>
      <c r="V789" s="12"/>
      <c r="W789" s="12"/>
      <c r="X789" s="12"/>
      <c r="Y789" s="12"/>
      <c r="Z789" s="12"/>
      <c r="AA789" s="12"/>
      <c r="AB789" s="12"/>
      <c r="AC789" s="12"/>
      <c r="AD789" s="12"/>
      <c r="AE789" s="12"/>
      <c r="AR789" s="216" t="s">
        <v>191</v>
      </c>
      <c r="AT789" s="217" t="s">
        <v>73</v>
      </c>
      <c r="AU789" s="217" t="s">
        <v>82</v>
      </c>
      <c r="AY789" s="216" t="s">
        <v>158</v>
      </c>
      <c r="BK789" s="218">
        <f>SUM(BK790:BK803)</f>
        <v>0</v>
      </c>
    </row>
    <row r="790" spans="1:65" s="2" customFormat="1" ht="16.5" customHeight="1">
      <c r="A790" s="38"/>
      <c r="B790" s="39"/>
      <c r="C790" s="219" t="s">
        <v>1277</v>
      </c>
      <c r="D790" s="219" t="s">
        <v>159</v>
      </c>
      <c r="E790" s="220" t="s">
        <v>1267</v>
      </c>
      <c r="F790" s="221" t="s">
        <v>1268</v>
      </c>
      <c r="G790" s="222" t="s">
        <v>1269</v>
      </c>
      <c r="H790" s="223">
        <v>1</v>
      </c>
      <c r="I790" s="224"/>
      <c r="J790" s="225">
        <f>ROUND(I790*H790,2)</f>
        <v>0</v>
      </c>
      <c r="K790" s="221" t="s">
        <v>213</v>
      </c>
      <c r="L790" s="44"/>
      <c r="M790" s="226" t="s">
        <v>19</v>
      </c>
      <c r="N790" s="227" t="s">
        <v>45</v>
      </c>
      <c r="O790" s="84"/>
      <c r="P790" s="228">
        <f>O790*H790</f>
        <v>0</v>
      </c>
      <c r="Q790" s="228">
        <v>0</v>
      </c>
      <c r="R790" s="228">
        <f>Q790*H790</f>
        <v>0</v>
      </c>
      <c r="S790" s="228">
        <v>0</v>
      </c>
      <c r="T790" s="229">
        <f>S790*H790</f>
        <v>0</v>
      </c>
      <c r="U790" s="38"/>
      <c r="V790" s="38"/>
      <c r="W790" s="38"/>
      <c r="X790" s="38"/>
      <c r="Y790" s="38"/>
      <c r="Z790" s="38"/>
      <c r="AA790" s="38"/>
      <c r="AB790" s="38"/>
      <c r="AC790" s="38"/>
      <c r="AD790" s="38"/>
      <c r="AE790" s="38"/>
      <c r="AR790" s="230" t="s">
        <v>1270</v>
      </c>
      <c r="AT790" s="230" t="s">
        <v>159</v>
      </c>
      <c r="AU790" s="230" t="s">
        <v>85</v>
      </c>
      <c r="AY790" s="17" t="s">
        <v>158</v>
      </c>
      <c r="BE790" s="231">
        <f>IF(N790="základní",J790,0)</f>
        <v>0</v>
      </c>
      <c r="BF790" s="231">
        <f>IF(N790="snížená",J790,0)</f>
        <v>0</v>
      </c>
      <c r="BG790" s="231">
        <f>IF(N790="zákl. přenesená",J790,0)</f>
        <v>0</v>
      </c>
      <c r="BH790" s="231">
        <f>IF(N790="sníž. přenesená",J790,0)</f>
        <v>0</v>
      </c>
      <c r="BI790" s="231">
        <f>IF(N790="nulová",J790,0)</f>
        <v>0</v>
      </c>
      <c r="BJ790" s="17" t="s">
        <v>82</v>
      </c>
      <c r="BK790" s="231">
        <f>ROUND(I790*H790,2)</f>
        <v>0</v>
      </c>
      <c r="BL790" s="17" t="s">
        <v>1270</v>
      </c>
      <c r="BM790" s="230" t="s">
        <v>1271</v>
      </c>
    </row>
    <row r="791" spans="1:47" s="2" customFormat="1" ht="12">
      <c r="A791" s="38"/>
      <c r="B791" s="39"/>
      <c r="C791" s="40"/>
      <c r="D791" s="232" t="s">
        <v>165</v>
      </c>
      <c r="E791" s="40"/>
      <c r="F791" s="233" t="s">
        <v>1272</v>
      </c>
      <c r="G791" s="40"/>
      <c r="H791" s="40"/>
      <c r="I791" s="136"/>
      <c r="J791" s="40"/>
      <c r="K791" s="40"/>
      <c r="L791" s="44"/>
      <c r="M791" s="234"/>
      <c r="N791" s="235"/>
      <c r="O791" s="84"/>
      <c r="P791" s="84"/>
      <c r="Q791" s="84"/>
      <c r="R791" s="84"/>
      <c r="S791" s="84"/>
      <c r="T791" s="85"/>
      <c r="U791" s="38"/>
      <c r="V791" s="38"/>
      <c r="W791" s="38"/>
      <c r="X791" s="38"/>
      <c r="Y791" s="38"/>
      <c r="Z791" s="38"/>
      <c r="AA791" s="38"/>
      <c r="AB791" s="38"/>
      <c r="AC791" s="38"/>
      <c r="AD791" s="38"/>
      <c r="AE791" s="38"/>
      <c r="AT791" s="17" t="s">
        <v>165</v>
      </c>
      <c r="AU791" s="17" t="s">
        <v>85</v>
      </c>
    </row>
    <row r="792" spans="1:65" s="2" customFormat="1" ht="16.5" customHeight="1">
      <c r="A792" s="38"/>
      <c r="B792" s="39"/>
      <c r="C792" s="219" t="s">
        <v>1281</v>
      </c>
      <c r="D792" s="219" t="s">
        <v>159</v>
      </c>
      <c r="E792" s="220" t="s">
        <v>1274</v>
      </c>
      <c r="F792" s="221" t="s">
        <v>1275</v>
      </c>
      <c r="G792" s="222" t="s">
        <v>1269</v>
      </c>
      <c r="H792" s="223">
        <v>1</v>
      </c>
      <c r="I792" s="224"/>
      <c r="J792" s="225">
        <f>ROUND(I792*H792,2)</f>
        <v>0</v>
      </c>
      <c r="K792" s="221" t="s">
        <v>213</v>
      </c>
      <c r="L792" s="44"/>
      <c r="M792" s="226" t="s">
        <v>19</v>
      </c>
      <c r="N792" s="227" t="s">
        <v>45</v>
      </c>
      <c r="O792" s="84"/>
      <c r="P792" s="228">
        <f>O792*H792</f>
        <v>0</v>
      </c>
      <c r="Q792" s="228">
        <v>0</v>
      </c>
      <c r="R792" s="228">
        <f>Q792*H792</f>
        <v>0</v>
      </c>
      <c r="S792" s="228">
        <v>0</v>
      </c>
      <c r="T792" s="229">
        <f>S792*H792</f>
        <v>0</v>
      </c>
      <c r="U792" s="38"/>
      <c r="V792" s="38"/>
      <c r="W792" s="38"/>
      <c r="X792" s="38"/>
      <c r="Y792" s="38"/>
      <c r="Z792" s="38"/>
      <c r="AA792" s="38"/>
      <c r="AB792" s="38"/>
      <c r="AC792" s="38"/>
      <c r="AD792" s="38"/>
      <c r="AE792" s="38"/>
      <c r="AR792" s="230" t="s">
        <v>1270</v>
      </c>
      <c r="AT792" s="230" t="s">
        <v>159</v>
      </c>
      <c r="AU792" s="230" t="s">
        <v>85</v>
      </c>
      <c r="AY792" s="17" t="s">
        <v>158</v>
      </c>
      <c r="BE792" s="231">
        <f>IF(N792="základní",J792,0)</f>
        <v>0</v>
      </c>
      <c r="BF792" s="231">
        <f>IF(N792="snížená",J792,0)</f>
        <v>0</v>
      </c>
      <c r="BG792" s="231">
        <f>IF(N792="zákl. přenesená",J792,0)</f>
        <v>0</v>
      </c>
      <c r="BH792" s="231">
        <f>IF(N792="sníž. přenesená",J792,0)</f>
        <v>0</v>
      </c>
      <c r="BI792" s="231">
        <f>IF(N792="nulová",J792,0)</f>
        <v>0</v>
      </c>
      <c r="BJ792" s="17" t="s">
        <v>82</v>
      </c>
      <c r="BK792" s="231">
        <f>ROUND(I792*H792,2)</f>
        <v>0</v>
      </c>
      <c r="BL792" s="17" t="s">
        <v>1270</v>
      </c>
      <c r="BM792" s="230" t="s">
        <v>1276</v>
      </c>
    </row>
    <row r="793" spans="1:47" s="2" customFormat="1" ht="12">
      <c r="A793" s="38"/>
      <c r="B793" s="39"/>
      <c r="C793" s="40"/>
      <c r="D793" s="232" t="s">
        <v>165</v>
      </c>
      <c r="E793" s="40"/>
      <c r="F793" s="233" t="s">
        <v>1275</v>
      </c>
      <c r="G793" s="40"/>
      <c r="H793" s="40"/>
      <c r="I793" s="136"/>
      <c r="J793" s="40"/>
      <c r="K793" s="40"/>
      <c r="L793" s="44"/>
      <c r="M793" s="234"/>
      <c r="N793" s="235"/>
      <c r="O793" s="84"/>
      <c r="P793" s="84"/>
      <c r="Q793" s="84"/>
      <c r="R793" s="84"/>
      <c r="S793" s="84"/>
      <c r="T793" s="85"/>
      <c r="U793" s="38"/>
      <c r="V793" s="38"/>
      <c r="W793" s="38"/>
      <c r="X793" s="38"/>
      <c r="Y793" s="38"/>
      <c r="Z793" s="38"/>
      <c r="AA793" s="38"/>
      <c r="AB793" s="38"/>
      <c r="AC793" s="38"/>
      <c r="AD793" s="38"/>
      <c r="AE793" s="38"/>
      <c r="AT793" s="17" t="s">
        <v>165</v>
      </c>
      <c r="AU793" s="17" t="s">
        <v>85</v>
      </c>
    </row>
    <row r="794" spans="1:65" s="2" customFormat="1" ht="16.5" customHeight="1">
      <c r="A794" s="38"/>
      <c r="B794" s="39"/>
      <c r="C794" s="219" t="s">
        <v>1285</v>
      </c>
      <c r="D794" s="219" t="s">
        <v>159</v>
      </c>
      <c r="E794" s="220" t="s">
        <v>1278</v>
      </c>
      <c r="F794" s="221" t="s">
        <v>1279</v>
      </c>
      <c r="G794" s="222" t="s">
        <v>1269</v>
      </c>
      <c r="H794" s="223">
        <v>1</v>
      </c>
      <c r="I794" s="224"/>
      <c r="J794" s="225">
        <f>ROUND(I794*H794,2)</f>
        <v>0</v>
      </c>
      <c r="K794" s="221" t="s">
        <v>213</v>
      </c>
      <c r="L794" s="44"/>
      <c r="M794" s="226" t="s">
        <v>19</v>
      </c>
      <c r="N794" s="227" t="s">
        <v>45</v>
      </c>
      <c r="O794" s="84"/>
      <c r="P794" s="228">
        <f>O794*H794</f>
        <v>0</v>
      </c>
      <c r="Q794" s="228">
        <v>0</v>
      </c>
      <c r="R794" s="228">
        <f>Q794*H794</f>
        <v>0</v>
      </c>
      <c r="S794" s="228">
        <v>0</v>
      </c>
      <c r="T794" s="229">
        <f>S794*H794</f>
        <v>0</v>
      </c>
      <c r="U794" s="38"/>
      <c r="V794" s="38"/>
      <c r="W794" s="38"/>
      <c r="X794" s="38"/>
      <c r="Y794" s="38"/>
      <c r="Z794" s="38"/>
      <c r="AA794" s="38"/>
      <c r="AB794" s="38"/>
      <c r="AC794" s="38"/>
      <c r="AD794" s="38"/>
      <c r="AE794" s="38"/>
      <c r="AR794" s="230" t="s">
        <v>1270</v>
      </c>
      <c r="AT794" s="230" t="s">
        <v>159</v>
      </c>
      <c r="AU794" s="230" t="s">
        <v>85</v>
      </c>
      <c r="AY794" s="17" t="s">
        <v>158</v>
      </c>
      <c r="BE794" s="231">
        <f>IF(N794="základní",J794,0)</f>
        <v>0</v>
      </c>
      <c r="BF794" s="231">
        <f>IF(N794="snížená",J794,0)</f>
        <v>0</v>
      </c>
      <c r="BG794" s="231">
        <f>IF(N794="zákl. přenesená",J794,0)</f>
        <v>0</v>
      </c>
      <c r="BH794" s="231">
        <f>IF(N794="sníž. přenesená",J794,0)</f>
        <v>0</v>
      </c>
      <c r="BI794" s="231">
        <f>IF(N794="nulová",J794,0)</f>
        <v>0</v>
      </c>
      <c r="BJ794" s="17" t="s">
        <v>82</v>
      </c>
      <c r="BK794" s="231">
        <f>ROUND(I794*H794,2)</f>
        <v>0</v>
      </c>
      <c r="BL794" s="17" t="s">
        <v>1270</v>
      </c>
      <c r="BM794" s="230" t="s">
        <v>1280</v>
      </c>
    </row>
    <row r="795" spans="1:47" s="2" customFormat="1" ht="12">
      <c r="A795" s="38"/>
      <c r="B795" s="39"/>
      <c r="C795" s="40"/>
      <c r="D795" s="232" t="s">
        <v>165</v>
      </c>
      <c r="E795" s="40"/>
      <c r="F795" s="233" t="s">
        <v>1279</v>
      </c>
      <c r="G795" s="40"/>
      <c r="H795" s="40"/>
      <c r="I795" s="136"/>
      <c r="J795" s="40"/>
      <c r="K795" s="40"/>
      <c r="L795" s="44"/>
      <c r="M795" s="234"/>
      <c r="N795" s="235"/>
      <c r="O795" s="84"/>
      <c r="P795" s="84"/>
      <c r="Q795" s="84"/>
      <c r="R795" s="84"/>
      <c r="S795" s="84"/>
      <c r="T795" s="85"/>
      <c r="U795" s="38"/>
      <c r="V795" s="38"/>
      <c r="W795" s="38"/>
      <c r="X795" s="38"/>
      <c r="Y795" s="38"/>
      <c r="Z795" s="38"/>
      <c r="AA795" s="38"/>
      <c r="AB795" s="38"/>
      <c r="AC795" s="38"/>
      <c r="AD795" s="38"/>
      <c r="AE795" s="38"/>
      <c r="AT795" s="17" t="s">
        <v>165</v>
      </c>
      <c r="AU795" s="17" t="s">
        <v>85</v>
      </c>
    </row>
    <row r="796" spans="1:65" s="2" customFormat="1" ht="21.75" customHeight="1">
      <c r="A796" s="38"/>
      <c r="B796" s="39"/>
      <c r="C796" s="219" t="s">
        <v>1289</v>
      </c>
      <c r="D796" s="219" t="s">
        <v>159</v>
      </c>
      <c r="E796" s="220" t="s">
        <v>1282</v>
      </c>
      <c r="F796" s="221" t="s">
        <v>1283</v>
      </c>
      <c r="G796" s="222" t="s">
        <v>1269</v>
      </c>
      <c r="H796" s="223">
        <v>1</v>
      </c>
      <c r="I796" s="224"/>
      <c r="J796" s="225">
        <f>ROUND(I796*H796,2)</f>
        <v>0</v>
      </c>
      <c r="K796" s="221" t="s">
        <v>213</v>
      </c>
      <c r="L796" s="44"/>
      <c r="M796" s="226" t="s">
        <v>19</v>
      </c>
      <c r="N796" s="227" t="s">
        <v>45</v>
      </c>
      <c r="O796" s="84"/>
      <c r="P796" s="228">
        <f>O796*H796</f>
        <v>0</v>
      </c>
      <c r="Q796" s="228">
        <v>0</v>
      </c>
      <c r="R796" s="228">
        <f>Q796*H796</f>
        <v>0</v>
      </c>
      <c r="S796" s="228">
        <v>0</v>
      </c>
      <c r="T796" s="229">
        <f>S796*H796</f>
        <v>0</v>
      </c>
      <c r="U796" s="38"/>
      <c r="V796" s="38"/>
      <c r="W796" s="38"/>
      <c r="X796" s="38"/>
      <c r="Y796" s="38"/>
      <c r="Z796" s="38"/>
      <c r="AA796" s="38"/>
      <c r="AB796" s="38"/>
      <c r="AC796" s="38"/>
      <c r="AD796" s="38"/>
      <c r="AE796" s="38"/>
      <c r="AR796" s="230" t="s">
        <v>1270</v>
      </c>
      <c r="AT796" s="230" t="s">
        <v>159</v>
      </c>
      <c r="AU796" s="230" t="s">
        <v>85</v>
      </c>
      <c r="AY796" s="17" t="s">
        <v>158</v>
      </c>
      <c r="BE796" s="231">
        <f>IF(N796="základní",J796,0)</f>
        <v>0</v>
      </c>
      <c r="BF796" s="231">
        <f>IF(N796="snížená",J796,0)</f>
        <v>0</v>
      </c>
      <c r="BG796" s="231">
        <f>IF(N796="zákl. přenesená",J796,0)</f>
        <v>0</v>
      </c>
      <c r="BH796" s="231">
        <f>IF(N796="sníž. přenesená",J796,0)</f>
        <v>0</v>
      </c>
      <c r="BI796" s="231">
        <f>IF(N796="nulová",J796,0)</f>
        <v>0</v>
      </c>
      <c r="BJ796" s="17" t="s">
        <v>82</v>
      </c>
      <c r="BK796" s="231">
        <f>ROUND(I796*H796,2)</f>
        <v>0</v>
      </c>
      <c r="BL796" s="17" t="s">
        <v>1270</v>
      </c>
      <c r="BM796" s="230" t="s">
        <v>1284</v>
      </c>
    </row>
    <row r="797" spans="1:47" s="2" customFormat="1" ht="12">
      <c r="A797" s="38"/>
      <c r="B797" s="39"/>
      <c r="C797" s="40"/>
      <c r="D797" s="232" t="s">
        <v>165</v>
      </c>
      <c r="E797" s="40"/>
      <c r="F797" s="233" t="s">
        <v>1283</v>
      </c>
      <c r="G797" s="40"/>
      <c r="H797" s="40"/>
      <c r="I797" s="136"/>
      <c r="J797" s="40"/>
      <c r="K797" s="40"/>
      <c r="L797" s="44"/>
      <c r="M797" s="234"/>
      <c r="N797" s="235"/>
      <c r="O797" s="84"/>
      <c r="P797" s="84"/>
      <c r="Q797" s="84"/>
      <c r="R797" s="84"/>
      <c r="S797" s="84"/>
      <c r="T797" s="85"/>
      <c r="U797" s="38"/>
      <c r="V797" s="38"/>
      <c r="W797" s="38"/>
      <c r="X797" s="38"/>
      <c r="Y797" s="38"/>
      <c r="Z797" s="38"/>
      <c r="AA797" s="38"/>
      <c r="AB797" s="38"/>
      <c r="AC797" s="38"/>
      <c r="AD797" s="38"/>
      <c r="AE797" s="38"/>
      <c r="AT797" s="17" t="s">
        <v>165</v>
      </c>
      <c r="AU797" s="17" t="s">
        <v>85</v>
      </c>
    </row>
    <row r="798" spans="1:65" s="2" customFormat="1" ht="33" customHeight="1">
      <c r="A798" s="38"/>
      <c r="B798" s="39"/>
      <c r="C798" s="219" t="s">
        <v>1986</v>
      </c>
      <c r="D798" s="219" t="s">
        <v>159</v>
      </c>
      <c r="E798" s="220" t="s">
        <v>2368</v>
      </c>
      <c r="F798" s="221" t="s">
        <v>2369</v>
      </c>
      <c r="G798" s="222" t="s">
        <v>1269</v>
      </c>
      <c r="H798" s="223">
        <v>1</v>
      </c>
      <c r="I798" s="224"/>
      <c r="J798" s="225">
        <f>ROUND(I798*H798,2)</f>
        <v>0</v>
      </c>
      <c r="K798" s="221" t="s">
        <v>19</v>
      </c>
      <c r="L798" s="44"/>
      <c r="M798" s="226" t="s">
        <v>19</v>
      </c>
      <c r="N798" s="227" t="s">
        <v>45</v>
      </c>
      <c r="O798" s="84"/>
      <c r="P798" s="228">
        <f>O798*H798</f>
        <v>0</v>
      </c>
      <c r="Q798" s="228">
        <v>0</v>
      </c>
      <c r="R798" s="228">
        <f>Q798*H798</f>
        <v>0</v>
      </c>
      <c r="S798" s="228">
        <v>0</v>
      </c>
      <c r="T798" s="229">
        <f>S798*H798</f>
        <v>0</v>
      </c>
      <c r="U798" s="38"/>
      <c r="V798" s="38"/>
      <c r="W798" s="38"/>
      <c r="X798" s="38"/>
      <c r="Y798" s="38"/>
      <c r="Z798" s="38"/>
      <c r="AA798" s="38"/>
      <c r="AB798" s="38"/>
      <c r="AC798" s="38"/>
      <c r="AD798" s="38"/>
      <c r="AE798" s="38"/>
      <c r="AR798" s="230" t="s">
        <v>1270</v>
      </c>
      <c r="AT798" s="230" t="s">
        <v>159</v>
      </c>
      <c r="AU798" s="230" t="s">
        <v>85</v>
      </c>
      <c r="AY798" s="17" t="s">
        <v>158</v>
      </c>
      <c r="BE798" s="231">
        <f>IF(N798="základní",J798,0)</f>
        <v>0</v>
      </c>
      <c r="BF798" s="231">
        <f>IF(N798="snížená",J798,0)</f>
        <v>0</v>
      </c>
      <c r="BG798" s="231">
        <f>IF(N798="zákl. přenesená",J798,0)</f>
        <v>0</v>
      </c>
      <c r="BH798" s="231">
        <f>IF(N798="sníž. přenesená",J798,0)</f>
        <v>0</v>
      </c>
      <c r="BI798" s="231">
        <f>IF(N798="nulová",J798,0)</f>
        <v>0</v>
      </c>
      <c r="BJ798" s="17" t="s">
        <v>82</v>
      </c>
      <c r="BK798" s="231">
        <f>ROUND(I798*H798,2)</f>
        <v>0</v>
      </c>
      <c r="BL798" s="17" t="s">
        <v>1270</v>
      </c>
      <c r="BM798" s="230" t="s">
        <v>2370</v>
      </c>
    </row>
    <row r="799" spans="1:47" s="2" customFormat="1" ht="12">
      <c r="A799" s="38"/>
      <c r="B799" s="39"/>
      <c r="C799" s="40"/>
      <c r="D799" s="232" t="s">
        <v>165</v>
      </c>
      <c r="E799" s="40"/>
      <c r="F799" s="233" t="s">
        <v>2369</v>
      </c>
      <c r="G799" s="40"/>
      <c r="H799" s="40"/>
      <c r="I799" s="136"/>
      <c r="J799" s="40"/>
      <c r="K799" s="40"/>
      <c r="L799" s="44"/>
      <c r="M799" s="234"/>
      <c r="N799" s="235"/>
      <c r="O799" s="84"/>
      <c r="P799" s="84"/>
      <c r="Q799" s="84"/>
      <c r="R799" s="84"/>
      <c r="S799" s="84"/>
      <c r="T799" s="85"/>
      <c r="U799" s="38"/>
      <c r="V799" s="38"/>
      <c r="W799" s="38"/>
      <c r="X799" s="38"/>
      <c r="Y799" s="38"/>
      <c r="Z799" s="38"/>
      <c r="AA799" s="38"/>
      <c r="AB799" s="38"/>
      <c r="AC799" s="38"/>
      <c r="AD799" s="38"/>
      <c r="AE799" s="38"/>
      <c r="AT799" s="17" t="s">
        <v>165</v>
      </c>
      <c r="AU799" s="17" t="s">
        <v>85</v>
      </c>
    </row>
    <row r="800" spans="1:65" s="2" customFormat="1" ht="16.5" customHeight="1">
      <c r="A800" s="38"/>
      <c r="B800" s="39"/>
      <c r="C800" s="219" t="s">
        <v>1987</v>
      </c>
      <c r="D800" s="219" t="s">
        <v>159</v>
      </c>
      <c r="E800" s="220" t="s">
        <v>1286</v>
      </c>
      <c r="F800" s="221" t="s">
        <v>1287</v>
      </c>
      <c r="G800" s="222" t="s">
        <v>1269</v>
      </c>
      <c r="H800" s="223">
        <v>1</v>
      </c>
      <c r="I800" s="224"/>
      <c r="J800" s="225">
        <f>ROUND(I800*H800,2)</f>
        <v>0</v>
      </c>
      <c r="K800" s="221" t="s">
        <v>213</v>
      </c>
      <c r="L800" s="44"/>
      <c r="M800" s="226" t="s">
        <v>19</v>
      </c>
      <c r="N800" s="227" t="s">
        <v>45</v>
      </c>
      <c r="O800" s="84"/>
      <c r="P800" s="228">
        <f>O800*H800</f>
        <v>0</v>
      </c>
      <c r="Q800" s="228">
        <v>0</v>
      </c>
      <c r="R800" s="228">
        <f>Q800*H800</f>
        <v>0</v>
      </c>
      <c r="S800" s="228">
        <v>0</v>
      </c>
      <c r="T800" s="229">
        <f>S800*H800</f>
        <v>0</v>
      </c>
      <c r="U800" s="38"/>
      <c r="V800" s="38"/>
      <c r="W800" s="38"/>
      <c r="X800" s="38"/>
      <c r="Y800" s="38"/>
      <c r="Z800" s="38"/>
      <c r="AA800" s="38"/>
      <c r="AB800" s="38"/>
      <c r="AC800" s="38"/>
      <c r="AD800" s="38"/>
      <c r="AE800" s="38"/>
      <c r="AR800" s="230" t="s">
        <v>1270</v>
      </c>
      <c r="AT800" s="230" t="s">
        <v>159</v>
      </c>
      <c r="AU800" s="230" t="s">
        <v>85</v>
      </c>
      <c r="AY800" s="17" t="s">
        <v>158</v>
      </c>
      <c r="BE800" s="231">
        <f>IF(N800="základní",J800,0)</f>
        <v>0</v>
      </c>
      <c r="BF800" s="231">
        <f>IF(N800="snížená",J800,0)</f>
        <v>0</v>
      </c>
      <c r="BG800" s="231">
        <f>IF(N800="zákl. přenesená",J800,0)</f>
        <v>0</v>
      </c>
      <c r="BH800" s="231">
        <f>IF(N800="sníž. přenesená",J800,0)</f>
        <v>0</v>
      </c>
      <c r="BI800" s="231">
        <f>IF(N800="nulová",J800,0)</f>
        <v>0</v>
      </c>
      <c r="BJ800" s="17" t="s">
        <v>82</v>
      </c>
      <c r="BK800" s="231">
        <f>ROUND(I800*H800,2)</f>
        <v>0</v>
      </c>
      <c r="BL800" s="17" t="s">
        <v>1270</v>
      </c>
      <c r="BM800" s="230" t="s">
        <v>1288</v>
      </c>
    </row>
    <row r="801" spans="1:47" s="2" customFormat="1" ht="12">
      <c r="A801" s="38"/>
      <c r="B801" s="39"/>
      <c r="C801" s="40"/>
      <c r="D801" s="232" t="s">
        <v>165</v>
      </c>
      <c r="E801" s="40"/>
      <c r="F801" s="233" t="s">
        <v>1287</v>
      </c>
      <c r="G801" s="40"/>
      <c r="H801" s="40"/>
      <c r="I801" s="136"/>
      <c r="J801" s="40"/>
      <c r="K801" s="40"/>
      <c r="L801" s="44"/>
      <c r="M801" s="234"/>
      <c r="N801" s="235"/>
      <c r="O801" s="84"/>
      <c r="P801" s="84"/>
      <c r="Q801" s="84"/>
      <c r="R801" s="84"/>
      <c r="S801" s="84"/>
      <c r="T801" s="85"/>
      <c r="U801" s="38"/>
      <c r="V801" s="38"/>
      <c r="W801" s="38"/>
      <c r="X801" s="38"/>
      <c r="Y801" s="38"/>
      <c r="Z801" s="38"/>
      <c r="AA801" s="38"/>
      <c r="AB801" s="38"/>
      <c r="AC801" s="38"/>
      <c r="AD801" s="38"/>
      <c r="AE801" s="38"/>
      <c r="AT801" s="17" t="s">
        <v>165</v>
      </c>
      <c r="AU801" s="17" t="s">
        <v>85</v>
      </c>
    </row>
    <row r="802" spans="1:65" s="2" customFormat="1" ht="16.5" customHeight="1">
      <c r="A802" s="38"/>
      <c r="B802" s="39"/>
      <c r="C802" s="219" t="s">
        <v>1988</v>
      </c>
      <c r="D802" s="219" t="s">
        <v>159</v>
      </c>
      <c r="E802" s="220" t="s">
        <v>1290</v>
      </c>
      <c r="F802" s="221" t="s">
        <v>1291</v>
      </c>
      <c r="G802" s="222" t="s">
        <v>1269</v>
      </c>
      <c r="H802" s="223">
        <v>1</v>
      </c>
      <c r="I802" s="224"/>
      <c r="J802" s="225">
        <f>ROUND(I802*H802,2)</f>
        <v>0</v>
      </c>
      <c r="K802" s="221" t="s">
        <v>213</v>
      </c>
      <c r="L802" s="44"/>
      <c r="M802" s="226" t="s">
        <v>19</v>
      </c>
      <c r="N802" s="227" t="s">
        <v>45</v>
      </c>
      <c r="O802" s="84"/>
      <c r="P802" s="228">
        <f>O802*H802</f>
        <v>0</v>
      </c>
      <c r="Q802" s="228">
        <v>0</v>
      </c>
      <c r="R802" s="228">
        <f>Q802*H802</f>
        <v>0</v>
      </c>
      <c r="S802" s="228">
        <v>0</v>
      </c>
      <c r="T802" s="229">
        <f>S802*H802</f>
        <v>0</v>
      </c>
      <c r="U802" s="38"/>
      <c r="V802" s="38"/>
      <c r="W802" s="38"/>
      <c r="X802" s="38"/>
      <c r="Y802" s="38"/>
      <c r="Z802" s="38"/>
      <c r="AA802" s="38"/>
      <c r="AB802" s="38"/>
      <c r="AC802" s="38"/>
      <c r="AD802" s="38"/>
      <c r="AE802" s="38"/>
      <c r="AR802" s="230" t="s">
        <v>1270</v>
      </c>
      <c r="AT802" s="230" t="s">
        <v>159</v>
      </c>
      <c r="AU802" s="230" t="s">
        <v>85</v>
      </c>
      <c r="AY802" s="17" t="s">
        <v>158</v>
      </c>
      <c r="BE802" s="231">
        <f>IF(N802="základní",J802,0)</f>
        <v>0</v>
      </c>
      <c r="BF802" s="231">
        <f>IF(N802="snížená",J802,0)</f>
        <v>0</v>
      </c>
      <c r="BG802" s="231">
        <f>IF(N802="zákl. přenesená",J802,0)</f>
        <v>0</v>
      </c>
      <c r="BH802" s="231">
        <f>IF(N802="sníž. přenesená",J802,0)</f>
        <v>0</v>
      </c>
      <c r="BI802" s="231">
        <f>IF(N802="nulová",J802,0)</f>
        <v>0</v>
      </c>
      <c r="BJ802" s="17" t="s">
        <v>82</v>
      </c>
      <c r="BK802" s="231">
        <f>ROUND(I802*H802,2)</f>
        <v>0</v>
      </c>
      <c r="BL802" s="17" t="s">
        <v>1270</v>
      </c>
      <c r="BM802" s="230" t="s">
        <v>1292</v>
      </c>
    </row>
    <row r="803" spans="1:47" s="2" customFormat="1" ht="12">
      <c r="A803" s="38"/>
      <c r="B803" s="39"/>
      <c r="C803" s="40"/>
      <c r="D803" s="232" t="s">
        <v>165</v>
      </c>
      <c r="E803" s="40"/>
      <c r="F803" s="233" t="s">
        <v>1291</v>
      </c>
      <c r="G803" s="40"/>
      <c r="H803" s="40"/>
      <c r="I803" s="136"/>
      <c r="J803" s="40"/>
      <c r="K803" s="40"/>
      <c r="L803" s="44"/>
      <c r="M803" s="271"/>
      <c r="N803" s="272"/>
      <c r="O803" s="273"/>
      <c r="P803" s="273"/>
      <c r="Q803" s="273"/>
      <c r="R803" s="273"/>
      <c r="S803" s="273"/>
      <c r="T803" s="274"/>
      <c r="U803" s="38"/>
      <c r="V803" s="38"/>
      <c r="W803" s="38"/>
      <c r="X803" s="38"/>
      <c r="Y803" s="38"/>
      <c r="Z803" s="38"/>
      <c r="AA803" s="38"/>
      <c r="AB803" s="38"/>
      <c r="AC803" s="38"/>
      <c r="AD803" s="38"/>
      <c r="AE803" s="38"/>
      <c r="AT803" s="17" t="s">
        <v>165</v>
      </c>
      <c r="AU803" s="17" t="s">
        <v>85</v>
      </c>
    </row>
    <row r="804" spans="1:31" s="2" customFormat="1" ht="6.95" customHeight="1">
      <c r="A804" s="38"/>
      <c r="B804" s="59"/>
      <c r="C804" s="60"/>
      <c r="D804" s="60"/>
      <c r="E804" s="60"/>
      <c r="F804" s="60"/>
      <c r="G804" s="60"/>
      <c r="H804" s="60"/>
      <c r="I804" s="169"/>
      <c r="J804" s="60"/>
      <c r="K804" s="60"/>
      <c r="L804" s="44"/>
      <c r="M804" s="38"/>
      <c r="O804" s="38"/>
      <c r="P804" s="38"/>
      <c r="Q804" s="38"/>
      <c r="R804" s="38"/>
      <c r="S804" s="38"/>
      <c r="T804" s="38"/>
      <c r="U804" s="38"/>
      <c r="V804" s="38"/>
      <c r="W804" s="38"/>
      <c r="X804" s="38"/>
      <c r="Y804" s="38"/>
      <c r="Z804" s="38"/>
      <c r="AA804" s="38"/>
      <c r="AB804" s="38"/>
      <c r="AC804" s="38"/>
      <c r="AD804" s="38"/>
      <c r="AE804" s="38"/>
    </row>
  </sheetData>
  <sheetProtection password="CC35" sheet="1" objects="1" scenarios="1" formatColumns="0" formatRows="0" autoFilter="0"/>
  <autoFilter ref="C90:K803"/>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107</v>
      </c>
    </row>
    <row r="3" spans="2:46" s="1" customFormat="1" ht="6.95" customHeight="1">
      <c r="B3" s="129"/>
      <c r="C3" s="130"/>
      <c r="D3" s="130"/>
      <c r="E3" s="130"/>
      <c r="F3" s="130"/>
      <c r="G3" s="130"/>
      <c r="H3" s="130"/>
      <c r="I3" s="131"/>
      <c r="J3" s="130"/>
      <c r="K3" s="130"/>
      <c r="L3" s="20"/>
      <c r="AT3" s="17" t="s">
        <v>85</v>
      </c>
    </row>
    <row r="4" spans="2:46" s="1" customFormat="1" ht="24.95" customHeight="1">
      <c r="B4" s="20"/>
      <c r="D4" s="132" t="s">
        <v>118</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Preference veřejné dopravy města Třebíč</v>
      </c>
      <c r="F7" s="134"/>
      <c r="G7" s="134"/>
      <c r="H7" s="134"/>
      <c r="I7" s="128"/>
      <c r="L7" s="20"/>
    </row>
    <row r="8" spans="1:31" s="2" customFormat="1" ht="12" customHeight="1">
      <c r="A8" s="38"/>
      <c r="B8" s="44"/>
      <c r="C8" s="38"/>
      <c r="D8" s="134" t="s">
        <v>119</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2371</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108</v>
      </c>
      <c r="G11" s="38"/>
      <c r="H11" s="38"/>
      <c r="I11" s="140" t="s">
        <v>20</v>
      </c>
      <c r="J11" s="139" t="s">
        <v>121</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25. 5. 2021</v>
      </c>
      <c r="K12" s="38"/>
      <c r="L12" s="137"/>
      <c r="S12" s="38"/>
      <c r="T12" s="38"/>
      <c r="U12" s="38"/>
      <c r="V12" s="38"/>
      <c r="W12" s="38"/>
      <c r="X12" s="38"/>
      <c r="Y12" s="38"/>
      <c r="Z12" s="38"/>
      <c r="AA12" s="38"/>
      <c r="AB12" s="38"/>
      <c r="AC12" s="38"/>
      <c r="AD12" s="38"/>
      <c r="AE12" s="38"/>
    </row>
    <row r="13" spans="1:31" s="2" customFormat="1" ht="21.8" customHeight="1">
      <c r="A13" s="38"/>
      <c r="B13" s="44"/>
      <c r="C13" s="38"/>
      <c r="D13" s="142" t="s">
        <v>122</v>
      </c>
      <c r="E13" s="38"/>
      <c r="F13" s="143" t="s">
        <v>2372</v>
      </c>
      <c r="G13" s="38"/>
      <c r="H13" s="38"/>
      <c r="I13" s="144" t="s">
        <v>124</v>
      </c>
      <c r="J13" s="143" t="s">
        <v>125</v>
      </c>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22</v>
      </c>
      <c r="F15" s="38"/>
      <c r="G15" s="38"/>
      <c r="H15" s="38"/>
      <c r="I15" s="140" t="s">
        <v>28</v>
      </c>
      <c r="J15" s="139" t="s">
        <v>29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33</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36</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83.25" customHeight="1">
      <c r="A27" s="145"/>
      <c r="B27" s="146"/>
      <c r="C27" s="145"/>
      <c r="D27" s="145"/>
      <c r="E27" s="147" t="s">
        <v>39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1"/>
      <c r="J29" s="150"/>
      <c r="K29" s="150"/>
      <c r="L29" s="137"/>
      <c r="S29" s="38"/>
      <c r="T29" s="38"/>
      <c r="U29" s="38"/>
      <c r="V29" s="38"/>
      <c r="W29" s="38"/>
      <c r="X29" s="38"/>
      <c r="Y29" s="38"/>
      <c r="Z29" s="38"/>
      <c r="AA29" s="38"/>
      <c r="AB29" s="38"/>
      <c r="AC29" s="38"/>
      <c r="AD29" s="38"/>
      <c r="AE29" s="38"/>
    </row>
    <row r="30" spans="1:31" s="2" customFormat="1" ht="25.4" customHeight="1">
      <c r="A30" s="38"/>
      <c r="B30" s="44"/>
      <c r="C30" s="38"/>
      <c r="D30" s="152" t="s">
        <v>40</v>
      </c>
      <c r="E30" s="38"/>
      <c r="F30" s="38"/>
      <c r="G30" s="38"/>
      <c r="H30" s="38"/>
      <c r="I30" s="136"/>
      <c r="J30" s="153">
        <f>ROUND(J85,2)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1"/>
      <c r="J31" s="150"/>
      <c r="K31" s="150"/>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4" t="s">
        <v>42</v>
      </c>
      <c r="G32" s="38"/>
      <c r="H32" s="38"/>
      <c r="I32" s="155" t="s">
        <v>41</v>
      </c>
      <c r="J32" s="154"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6" t="s">
        <v>44</v>
      </c>
      <c r="E33" s="134" t="s">
        <v>45</v>
      </c>
      <c r="F33" s="157">
        <f>ROUND((SUM(BE85:BE132)),2)</f>
        <v>0</v>
      </c>
      <c r="G33" s="38"/>
      <c r="H33" s="38"/>
      <c r="I33" s="158">
        <v>0.21</v>
      </c>
      <c r="J33" s="157">
        <f>ROUND(((SUM(BE85:BE132))*I33),2)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7">
        <f>ROUND((SUM(BF85:BF132)),2)</f>
        <v>0</v>
      </c>
      <c r="G34" s="38"/>
      <c r="H34" s="38"/>
      <c r="I34" s="158">
        <v>0.15</v>
      </c>
      <c r="J34" s="157">
        <f>ROUND(((SUM(BF85:BF132))*I34),2)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7">
        <f>ROUND((SUM(BG85:BG132)),2)</f>
        <v>0</v>
      </c>
      <c r="G35" s="38"/>
      <c r="H35" s="38"/>
      <c r="I35" s="158">
        <v>0.21</v>
      </c>
      <c r="J35" s="157">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7">
        <f>ROUND((SUM(BH85:BH132)),2)</f>
        <v>0</v>
      </c>
      <c r="G36" s="38"/>
      <c r="H36" s="38"/>
      <c r="I36" s="158">
        <v>0.15</v>
      </c>
      <c r="J36" s="157">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7">
        <f>ROUND((SUM(BI85:BI132)),2)</f>
        <v>0</v>
      </c>
      <c r="G37" s="38"/>
      <c r="H37" s="38"/>
      <c r="I37" s="158">
        <v>0</v>
      </c>
      <c r="J37" s="157">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9"/>
      <c r="D39" s="160" t="s">
        <v>50</v>
      </c>
      <c r="E39" s="161"/>
      <c r="F39" s="161"/>
      <c r="G39" s="162" t="s">
        <v>51</v>
      </c>
      <c r="H39" s="163" t="s">
        <v>52</v>
      </c>
      <c r="I39" s="164"/>
      <c r="J39" s="165">
        <f>SUM(J30:J37)</f>
        <v>0</v>
      </c>
      <c r="K39" s="166"/>
      <c r="L39" s="137"/>
      <c r="S39" s="38"/>
      <c r="T39" s="38"/>
      <c r="U39" s="38"/>
      <c r="V39" s="38"/>
      <c r="W39" s="38"/>
      <c r="X39" s="38"/>
      <c r="Y39" s="38"/>
      <c r="Z39" s="38"/>
      <c r="AA39" s="38"/>
      <c r="AB39" s="38"/>
      <c r="AC39" s="38"/>
      <c r="AD39" s="38"/>
      <c r="AE39" s="38"/>
    </row>
    <row r="40" spans="1:31" s="2" customFormat="1" ht="14.4" customHeight="1">
      <c r="A40" s="38"/>
      <c r="B40" s="167"/>
      <c r="C40" s="168"/>
      <c r="D40" s="168"/>
      <c r="E40" s="168"/>
      <c r="F40" s="168"/>
      <c r="G40" s="168"/>
      <c r="H40" s="168"/>
      <c r="I40" s="169"/>
      <c r="J40" s="168"/>
      <c r="K40" s="168"/>
      <c r="L40" s="137"/>
      <c r="S40" s="38"/>
      <c r="T40" s="38"/>
      <c r="U40" s="38"/>
      <c r="V40" s="38"/>
      <c r="W40" s="38"/>
      <c r="X40" s="38"/>
      <c r="Y40" s="38"/>
      <c r="Z40" s="38"/>
      <c r="AA40" s="38"/>
      <c r="AB40" s="38"/>
      <c r="AC40" s="38"/>
      <c r="AD40" s="38"/>
      <c r="AE40" s="38"/>
    </row>
    <row r="44" spans="1:31" s="2" customFormat="1" ht="6.95" customHeight="1">
      <c r="A44" s="38"/>
      <c r="B44" s="170"/>
      <c r="C44" s="171"/>
      <c r="D44" s="171"/>
      <c r="E44" s="171"/>
      <c r="F44" s="171"/>
      <c r="G44" s="171"/>
      <c r="H44" s="171"/>
      <c r="I44" s="172"/>
      <c r="J44" s="171"/>
      <c r="K44" s="171"/>
      <c r="L44" s="137"/>
      <c r="S44" s="38"/>
      <c r="T44" s="38"/>
      <c r="U44" s="38"/>
      <c r="V44" s="38"/>
      <c r="W44" s="38"/>
      <c r="X44" s="38"/>
      <c r="Y44" s="38"/>
      <c r="Z44" s="38"/>
      <c r="AA44" s="38"/>
      <c r="AB44" s="38"/>
      <c r="AC44" s="38"/>
      <c r="AD44" s="38"/>
      <c r="AE44" s="38"/>
    </row>
    <row r="45" spans="1:31" s="2" customFormat="1" ht="24.95" customHeight="1">
      <c r="A45" s="38"/>
      <c r="B45" s="39"/>
      <c r="C45" s="23" t="s">
        <v>126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3" t="str">
        <f>E7</f>
        <v>Preference veřejné dopravy města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119</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III.a. - Purkyňovo nám.</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Město Třebíč</v>
      </c>
      <c r="G52" s="40"/>
      <c r="H52" s="40"/>
      <c r="I52" s="140" t="s">
        <v>23</v>
      </c>
      <c r="J52" s="72" t="str">
        <f>IF(J12="","",J12)</f>
        <v>25. 5. 2021</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32</v>
      </c>
      <c r="J54" s="36" t="str">
        <f>E21</f>
        <v>Ing. Karel Tomek</v>
      </c>
      <c r="K54" s="40"/>
      <c r="L54" s="137"/>
      <c r="S54" s="38"/>
      <c r="T54" s="38"/>
      <c r="U54" s="38"/>
      <c r="V54" s="38"/>
      <c r="W54" s="38"/>
      <c r="X54" s="38"/>
      <c r="Y54" s="38"/>
      <c r="Z54" s="38"/>
      <c r="AA54" s="38"/>
      <c r="AB54" s="38"/>
      <c r="AC54" s="38"/>
      <c r="AD54" s="38"/>
      <c r="AE54" s="38"/>
    </row>
    <row r="55" spans="1:31" s="2" customFormat="1" ht="25.65" customHeight="1">
      <c r="A55" s="38"/>
      <c r="B55" s="39"/>
      <c r="C55" s="32" t="s">
        <v>30</v>
      </c>
      <c r="D55" s="40"/>
      <c r="E55" s="40"/>
      <c r="F55" s="27" t="str">
        <f>IF(E18="","",E18)</f>
        <v>Vyplň údaj</v>
      </c>
      <c r="G55" s="40"/>
      <c r="H55" s="40"/>
      <c r="I55" s="140" t="s">
        <v>35</v>
      </c>
      <c r="J55" s="36" t="str">
        <f>E24</f>
        <v>Ivalú Macarena Ávila Herrera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4" t="s">
        <v>127</v>
      </c>
      <c r="D57" s="175"/>
      <c r="E57" s="175"/>
      <c r="F57" s="175"/>
      <c r="G57" s="175"/>
      <c r="H57" s="175"/>
      <c r="I57" s="176"/>
      <c r="J57" s="177" t="s">
        <v>128</v>
      </c>
      <c r="K57" s="175"/>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8" t="s">
        <v>72</v>
      </c>
      <c r="D59" s="40"/>
      <c r="E59" s="40"/>
      <c r="F59" s="40"/>
      <c r="G59" s="40"/>
      <c r="H59" s="40"/>
      <c r="I59" s="136"/>
      <c r="J59" s="102">
        <f>J85</f>
        <v>0</v>
      </c>
      <c r="K59" s="40"/>
      <c r="L59" s="137"/>
      <c r="S59" s="38"/>
      <c r="T59" s="38"/>
      <c r="U59" s="38"/>
      <c r="V59" s="38"/>
      <c r="W59" s="38"/>
      <c r="X59" s="38"/>
      <c r="Y59" s="38"/>
      <c r="Z59" s="38"/>
      <c r="AA59" s="38"/>
      <c r="AB59" s="38"/>
      <c r="AC59" s="38"/>
      <c r="AD59" s="38"/>
      <c r="AE59" s="38"/>
      <c r="AU59" s="17" t="s">
        <v>129</v>
      </c>
    </row>
    <row r="60" spans="1:31" s="9" customFormat="1" ht="24.95" customHeight="1">
      <c r="A60" s="9"/>
      <c r="B60" s="179"/>
      <c r="C60" s="180"/>
      <c r="D60" s="181" t="s">
        <v>130</v>
      </c>
      <c r="E60" s="182"/>
      <c r="F60" s="182"/>
      <c r="G60" s="182"/>
      <c r="H60" s="182"/>
      <c r="I60" s="183"/>
      <c r="J60" s="184">
        <f>J86</f>
        <v>0</v>
      </c>
      <c r="K60" s="180"/>
      <c r="L60" s="185"/>
      <c r="S60" s="9"/>
      <c r="T60" s="9"/>
      <c r="U60" s="9"/>
      <c r="V60" s="9"/>
      <c r="W60" s="9"/>
      <c r="X60" s="9"/>
      <c r="Y60" s="9"/>
      <c r="Z60" s="9"/>
      <c r="AA60" s="9"/>
      <c r="AB60" s="9"/>
      <c r="AC60" s="9"/>
      <c r="AD60" s="9"/>
      <c r="AE60" s="9"/>
    </row>
    <row r="61" spans="1:31" s="9" customFormat="1" ht="24.95" customHeight="1">
      <c r="A61" s="9"/>
      <c r="B61" s="179"/>
      <c r="C61" s="180"/>
      <c r="D61" s="181" t="s">
        <v>132</v>
      </c>
      <c r="E61" s="182"/>
      <c r="F61" s="182"/>
      <c r="G61" s="182"/>
      <c r="H61" s="182"/>
      <c r="I61" s="183"/>
      <c r="J61" s="184">
        <f>J89</f>
        <v>0</v>
      </c>
      <c r="K61" s="180"/>
      <c r="L61" s="185"/>
      <c r="S61" s="9"/>
      <c r="T61" s="9"/>
      <c r="U61" s="9"/>
      <c r="V61" s="9"/>
      <c r="W61" s="9"/>
      <c r="X61" s="9"/>
      <c r="Y61" s="9"/>
      <c r="Z61" s="9"/>
      <c r="AA61" s="9"/>
      <c r="AB61" s="9"/>
      <c r="AC61" s="9"/>
      <c r="AD61" s="9"/>
      <c r="AE61" s="9"/>
    </row>
    <row r="62" spans="1:31" s="10" customFormat="1" ht="19.9" customHeight="1">
      <c r="A62" s="10"/>
      <c r="B62" s="186"/>
      <c r="C62" s="187"/>
      <c r="D62" s="188" t="s">
        <v>1992</v>
      </c>
      <c r="E62" s="189"/>
      <c r="F62" s="189"/>
      <c r="G62" s="189"/>
      <c r="H62" s="189"/>
      <c r="I62" s="190"/>
      <c r="J62" s="191">
        <f>J90</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133</v>
      </c>
      <c r="E63" s="189"/>
      <c r="F63" s="189"/>
      <c r="G63" s="189"/>
      <c r="H63" s="189"/>
      <c r="I63" s="190"/>
      <c r="J63" s="191">
        <f>J97</f>
        <v>0</v>
      </c>
      <c r="K63" s="187"/>
      <c r="L63" s="192"/>
      <c r="S63" s="10"/>
      <c r="T63" s="10"/>
      <c r="U63" s="10"/>
      <c r="V63" s="10"/>
      <c r="W63" s="10"/>
      <c r="X63" s="10"/>
      <c r="Y63" s="10"/>
      <c r="Z63" s="10"/>
      <c r="AA63" s="10"/>
      <c r="AB63" s="10"/>
      <c r="AC63" s="10"/>
      <c r="AD63" s="10"/>
      <c r="AE63" s="10"/>
    </row>
    <row r="64" spans="1:31" s="9" customFormat="1" ht="24.95" customHeight="1">
      <c r="A64" s="9"/>
      <c r="B64" s="179"/>
      <c r="C64" s="180"/>
      <c r="D64" s="181" t="s">
        <v>134</v>
      </c>
      <c r="E64" s="182"/>
      <c r="F64" s="182"/>
      <c r="G64" s="182"/>
      <c r="H64" s="182"/>
      <c r="I64" s="183"/>
      <c r="J64" s="184">
        <f>J104</f>
        <v>0</v>
      </c>
      <c r="K64" s="180"/>
      <c r="L64" s="185"/>
      <c r="S64" s="9"/>
      <c r="T64" s="9"/>
      <c r="U64" s="9"/>
      <c r="V64" s="9"/>
      <c r="W64" s="9"/>
      <c r="X64" s="9"/>
      <c r="Y64" s="9"/>
      <c r="Z64" s="9"/>
      <c r="AA64" s="9"/>
      <c r="AB64" s="9"/>
      <c r="AC64" s="9"/>
      <c r="AD64" s="9"/>
      <c r="AE64" s="9"/>
    </row>
    <row r="65" spans="1:31" s="9" customFormat="1" ht="24.95" customHeight="1">
      <c r="A65" s="9"/>
      <c r="B65" s="179"/>
      <c r="C65" s="180"/>
      <c r="D65" s="181" t="s">
        <v>135</v>
      </c>
      <c r="E65" s="182"/>
      <c r="F65" s="182"/>
      <c r="G65" s="182"/>
      <c r="H65" s="182"/>
      <c r="I65" s="183"/>
      <c r="J65" s="184">
        <f>J111</f>
        <v>0</v>
      </c>
      <c r="K65" s="180"/>
      <c r="L65" s="185"/>
      <c r="S65" s="9"/>
      <c r="T65" s="9"/>
      <c r="U65" s="9"/>
      <c r="V65" s="9"/>
      <c r="W65" s="9"/>
      <c r="X65" s="9"/>
      <c r="Y65" s="9"/>
      <c r="Z65" s="9"/>
      <c r="AA65" s="9"/>
      <c r="AB65" s="9"/>
      <c r="AC65" s="9"/>
      <c r="AD65" s="9"/>
      <c r="AE65" s="9"/>
    </row>
    <row r="66" spans="1:31" s="2" customFormat="1" ht="21.8" customHeight="1">
      <c r="A66" s="38"/>
      <c r="B66" s="39"/>
      <c r="C66" s="40"/>
      <c r="D66" s="40"/>
      <c r="E66" s="40"/>
      <c r="F66" s="40"/>
      <c r="G66" s="40"/>
      <c r="H66" s="40"/>
      <c r="I66" s="136"/>
      <c r="J66" s="40"/>
      <c r="K66" s="40"/>
      <c r="L66" s="137"/>
      <c r="S66" s="38"/>
      <c r="T66" s="38"/>
      <c r="U66" s="38"/>
      <c r="V66" s="38"/>
      <c r="W66" s="38"/>
      <c r="X66" s="38"/>
      <c r="Y66" s="38"/>
      <c r="Z66" s="38"/>
      <c r="AA66" s="38"/>
      <c r="AB66" s="38"/>
      <c r="AC66" s="38"/>
      <c r="AD66" s="38"/>
      <c r="AE66" s="38"/>
    </row>
    <row r="67" spans="1:31" s="2" customFormat="1" ht="6.95" customHeight="1">
      <c r="A67" s="38"/>
      <c r="B67" s="59"/>
      <c r="C67" s="60"/>
      <c r="D67" s="60"/>
      <c r="E67" s="60"/>
      <c r="F67" s="60"/>
      <c r="G67" s="60"/>
      <c r="H67" s="60"/>
      <c r="I67" s="169"/>
      <c r="J67" s="60"/>
      <c r="K67" s="60"/>
      <c r="L67" s="137"/>
      <c r="S67" s="38"/>
      <c r="T67" s="38"/>
      <c r="U67" s="38"/>
      <c r="V67" s="38"/>
      <c r="W67" s="38"/>
      <c r="X67" s="38"/>
      <c r="Y67" s="38"/>
      <c r="Z67" s="38"/>
      <c r="AA67" s="38"/>
      <c r="AB67" s="38"/>
      <c r="AC67" s="38"/>
      <c r="AD67" s="38"/>
      <c r="AE67" s="38"/>
    </row>
    <row r="71" spans="1:31" s="2" customFormat="1" ht="6.95" customHeight="1">
      <c r="A71" s="38"/>
      <c r="B71" s="61"/>
      <c r="C71" s="62"/>
      <c r="D71" s="62"/>
      <c r="E71" s="62"/>
      <c r="F71" s="62"/>
      <c r="G71" s="62"/>
      <c r="H71" s="62"/>
      <c r="I71" s="172"/>
      <c r="J71" s="62"/>
      <c r="K71" s="62"/>
      <c r="L71" s="137"/>
      <c r="S71" s="38"/>
      <c r="T71" s="38"/>
      <c r="U71" s="38"/>
      <c r="V71" s="38"/>
      <c r="W71" s="38"/>
      <c r="X71" s="38"/>
      <c r="Y71" s="38"/>
      <c r="Z71" s="38"/>
      <c r="AA71" s="38"/>
      <c r="AB71" s="38"/>
      <c r="AC71" s="38"/>
      <c r="AD71" s="38"/>
      <c r="AE71" s="38"/>
    </row>
    <row r="72" spans="1:31" s="2" customFormat="1" ht="24.95" customHeight="1">
      <c r="A72" s="38"/>
      <c r="B72" s="39"/>
      <c r="C72" s="23" t="s">
        <v>143</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16</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6.5" customHeight="1">
      <c r="A75" s="38"/>
      <c r="B75" s="39"/>
      <c r="C75" s="40"/>
      <c r="D75" s="40"/>
      <c r="E75" s="173" t="str">
        <f>E7</f>
        <v>Preference veřejné dopravy města Třebíč</v>
      </c>
      <c r="F75" s="32"/>
      <c r="G75" s="32"/>
      <c r="H75" s="32"/>
      <c r="I75" s="136"/>
      <c r="J75" s="40"/>
      <c r="K75" s="40"/>
      <c r="L75" s="137"/>
      <c r="S75" s="38"/>
      <c r="T75" s="38"/>
      <c r="U75" s="38"/>
      <c r="V75" s="38"/>
      <c r="W75" s="38"/>
      <c r="X75" s="38"/>
      <c r="Y75" s="38"/>
      <c r="Z75" s="38"/>
      <c r="AA75" s="38"/>
      <c r="AB75" s="38"/>
      <c r="AC75" s="38"/>
      <c r="AD75" s="38"/>
      <c r="AE75" s="38"/>
    </row>
    <row r="76" spans="1:31" s="2" customFormat="1" ht="12" customHeight="1">
      <c r="A76" s="38"/>
      <c r="B76" s="39"/>
      <c r="C76" s="32" t="s">
        <v>119</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6.5" customHeight="1">
      <c r="A77" s="38"/>
      <c r="B77" s="39"/>
      <c r="C77" s="40"/>
      <c r="D77" s="40"/>
      <c r="E77" s="69" t="str">
        <f>E9</f>
        <v>III.a. - Purkyňovo nám.</v>
      </c>
      <c r="F77" s="40"/>
      <c r="G77" s="40"/>
      <c r="H77" s="40"/>
      <c r="I77" s="136"/>
      <c r="J77" s="40"/>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21</v>
      </c>
      <c r="D79" s="40"/>
      <c r="E79" s="40"/>
      <c r="F79" s="27" t="str">
        <f>F12</f>
        <v>Město Třebíč</v>
      </c>
      <c r="G79" s="40"/>
      <c r="H79" s="40"/>
      <c r="I79" s="140" t="s">
        <v>23</v>
      </c>
      <c r="J79" s="72" t="str">
        <f>IF(J12="","",J12)</f>
        <v>25. 5. 2021</v>
      </c>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5.15" customHeight="1">
      <c r="A81" s="38"/>
      <c r="B81" s="39"/>
      <c r="C81" s="32" t="s">
        <v>25</v>
      </c>
      <c r="D81" s="40"/>
      <c r="E81" s="40"/>
      <c r="F81" s="27" t="str">
        <f>E15</f>
        <v>Město Třebíč</v>
      </c>
      <c r="G81" s="40"/>
      <c r="H81" s="40"/>
      <c r="I81" s="140" t="s">
        <v>32</v>
      </c>
      <c r="J81" s="36" t="str">
        <f>E21</f>
        <v>Ing. Karel Tomek</v>
      </c>
      <c r="K81" s="40"/>
      <c r="L81" s="137"/>
      <c r="S81" s="38"/>
      <c r="T81" s="38"/>
      <c r="U81" s="38"/>
      <c r="V81" s="38"/>
      <c r="W81" s="38"/>
      <c r="X81" s="38"/>
      <c r="Y81" s="38"/>
      <c r="Z81" s="38"/>
      <c r="AA81" s="38"/>
      <c r="AB81" s="38"/>
      <c r="AC81" s="38"/>
      <c r="AD81" s="38"/>
      <c r="AE81" s="38"/>
    </row>
    <row r="82" spans="1:31" s="2" customFormat="1" ht="25.65" customHeight="1">
      <c r="A82" s="38"/>
      <c r="B82" s="39"/>
      <c r="C82" s="32" t="s">
        <v>30</v>
      </c>
      <c r="D82" s="40"/>
      <c r="E82" s="40"/>
      <c r="F82" s="27" t="str">
        <f>IF(E18="","",E18)</f>
        <v>Vyplň údaj</v>
      </c>
      <c r="G82" s="40"/>
      <c r="H82" s="40"/>
      <c r="I82" s="140" t="s">
        <v>35</v>
      </c>
      <c r="J82" s="36" t="str">
        <f>E24</f>
        <v>Ivalú Macarena Ávila Herrera</v>
      </c>
      <c r="K82" s="40"/>
      <c r="L82" s="137"/>
      <c r="S82" s="38"/>
      <c r="T82" s="38"/>
      <c r="U82" s="38"/>
      <c r="V82" s="38"/>
      <c r="W82" s="38"/>
      <c r="X82" s="38"/>
      <c r="Y82" s="38"/>
      <c r="Z82" s="38"/>
      <c r="AA82" s="38"/>
      <c r="AB82" s="38"/>
      <c r="AC82" s="38"/>
      <c r="AD82" s="38"/>
      <c r="AE82" s="38"/>
    </row>
    <row r="83" spans="1:31" s="2" customFormat="1" ht="10.3"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11" customFormat="1" ht="29.25" customHeight="1">
      <c r="A84" s="193"/>
      <c r="B84" s="194"/>
      <c r="C84" s="195" t="s">
        <v>144</v>
      </c>
      <c r="D84" s="196" t="s">
        <v>59</v>
      </c>
      <c r="E84" s="196" t="s">
        <v>55</v>
      </c>
      <c r="F84" s="196" t="s">
        <v>56</v>
      </c>
      <c r="G84" s="196" t="s">
        <v>145</v>
      </c>
      <c r="H84" s="196" t="s">
        <v>146</v>
      </c>
      <c r="I84" s="197" t="s">
        <v>147</v>
      </c>
      <c r="J84" s="196" t="s">
        <v>128</v>
      </c>
      <c r="K84" s="198" t="s">
        <v>148</v>
      </c>
      <c r="L84" s="199"/>
      <c r="M84" s="92" t="s">
        <v>19</v>
      </c>
      <c r="N84" s="93" t="s">
        <v>44</v>
      </c>
      <c r="O84" s="93" t="s">
        <v>149</v>
      </c>
      <c r="P84" s="93" t="s">
        <v>150</v>
      </c>
      <c r="Q84" s="93" t="s">
        <v>151</v>
      </c>
      <c r="R84" s="93" t="s">
        <v>152</v>
      </c>
      <c r="S84" s="93" t="s">
        <v>153</v>
      </c>
      <c r="T84" s="94" t="s">
        <v>154</v>
      </c>
      <c r="U84" s="193"/>
      <c r="V84" s="193"/>
      <c r="W84" s="193"/>
      <c r="X84" s="193"/>
      <c r="Y84" s="193"/>
      <c r="Z84" s="193"/>
      <c r="AA84" s="193"/>
      <c r="AB84" s="193"/>
      <c r="AC84" s="193"/>
      <c r="AD84" s="193"/>
      <c r="AE84" s="193"/>
    </row>
    <row r="85" spans="1:63" s="2" customFormat="1" ht="22.8" customHeight="1">
      <c r="A85" s="38"/>
      <c r="B85" s="39"/>
      <c r="C85" s="99" t="s">
        <v>155</v>
      </c>
      <c r="D85" s="40"/>
      <c r="E85" s="40"/>
      <c r="F85" s="40"/>
      <c r="G85" s="40"/>
      <c r="H85" s="40"/>
      <c r="I85" s="136"/>
      <c r="J85" s="200">
        <f>BK85</f>
        <v>0</v>
      </c>
      <c r="K85" s="40"/>
      <c r="L85" s="44"/>
      <c r="M85" s="95"/>
      <c r="N85" s="201"/>
      <c r="O85" s="96"/>
      <c r="P85" s="202">
        <f>P86+P89+P104+P111</f>
        <v>0</v>
      </c>
      <c r="Q85" s="96"/>
      <c r="R85" s="202">
        <f>R86+R89+R104+R111</f>
        <v>0.004195</v>
      </c>
      <c r="S85" s="96"/>
      <c r="T85" s="203">
        <f>T86+T89+T104+T111</f>
        <v>0</v>
      </c>
      <c r="U85" s="38"/>
      <c r="V85" s="38"/>
      <c r="W85" s="38"/>
      <c r="X85" s="38"/>
      <c r="Y85" s="38"/>
      <c r="Z85" s="38"/>
      <c r="AA85" s="38"/>
      <c r="AB85" s="38"/>
      <c r="AC85" s="38"/>
      <c r="AD85" s="38"/>
      <c r="AE85" s="38"/>
      <c r="AT85" s="17" t="s">
        <v>73</v>
      </c>
      <c r="AU85" s="17" t="s">
        <v>129</v>
      </c>
      <c r="BK85" s="204">
        <f>BK86+BK89+BK104+BK111</f>
        <v>0</v>
      </c>
    </row>
    <row r="86" spans="1:63" s="12" customFormat="1" ht="25.9" customHeight="1">
      <c r="A86" s="12"/>
      <c r="B86" s="205"/>
      <c r="C86" s="206"/>
      <c r="D86" s="207" t="s">
        <v>73</v>
      </c>
      <c r="E86" s="208" t="s">
        <v>156</v>
      </c>
      <c r="F86" s="208" t="s">
        <v>157</v>
      </c>
      <c r="G86" s="206"/>
      <c r="H86" s="206"/>
      <c r="I86" s="209"/>
      <c r="J86" s="210">
        <f>BK86</f>
        <v>0</v>
      </c>
      <c r="K86" s="206"/>
      <c r="L86" s="211"/>
      <c r="M86" s="212"/>
      <c r="N86" s="213"/>
      <c r="O86" s="213"/>
      <c r="P86" s="214">
        <f>SUM(P87:P88)</f>
        <v>0</v>
      </c>
      <c r="Q86" s="213"/>
      <c r="R86" s="214">
        <f>SUM(R87:R88)</f>
        <v>0</v>
      </c>
      <c r="S86" s="213"/>
      <c r="T86" s="215">
        <f>SUM(T87:T88)</f>
        <v>0</v>
      </c>
      <c r="U86" s="12"/>
      <c r="V86" s="12"/>
      <c r="W86" s="12"/>
      <c r="X86" s="12"/>
      <c r="Y86" s="12"/>
      <c r="Z86" s="12"/>
      <c r="AA86" s="12"/>
      <c r="AB86" s="12"/>
      <c r="AC86" s="12"/>
      <c r="AD86" s="12"/>
      <c r="AE86" s="12"/>
      <c r="AR86" s="216" t="s">
        <v>82</v>
      </c>
      <c r="AT86" s="217" t="s">
        <v>73</v>
      </c>
      <c r="AU86" s="217" t="s">
        <v>74</v>
      </c>
      <c r="AY86" s="216" t="s">
        <v>158</v>
      </c>
      <c r="BK86" s="218">
        <f>SUM(BK87:BK88)</f>
        <v>0</v>
      </c>
    </row>
    <row r="87" spans="1:65" s="2" customFormat="1" ht="21.75" customHeight="1">
      <c r="A87" s="38"/>
      <c r="B87" s="39"/>
      <c r="C87" s="219" t="s">
        <v>82</v>
      </c>
      <c r="D87" s="219" t="s">
        <v>159</v>
      </c>
      <c r="E87" s="220" t="s">
        <v>169</v>
      </c>
      <c r="F87" s="221" t="s">
        <v>170</v>
      </c>
      <c r="G87" s="222" t="s">
        <v>171</v>
      </c>
      <c r="H87" s="223">
        <v>1</v>
      </c>
      <c r="I87" s="224"/>
      <c r="J87" s="225">
        <f>ROUND(I87*H87,2)</f>
        <v>0</v>
      </c>
      <c r="K87" s="221" t="s">
        <v>19</v>
      </c>
      <c r="L87" s="44"/>
      <c r="M87" s="226" t="s">
        <v>19</v>
      </c>
      <c r="N87" s="227" t="s">
        <v>45</v>
      </c>
      <c r="O87" s="84"/>
      <c r="P87" s="228">
        <f>O87*H87</f>
        <v>0</v>
      </c>
      <c r="Q87" s="228">
        <v>0</v>
      </c>
      <c r="R87" s="228">
        <f>Q87*H87</f>
        <v>0</v>
      </c>
      <c r="S87" s="228">
        <v>0</v>
      </c>
      <c r="T87" s="229">
        <f>S87*H87</f>
        <v>0</v>
      </c>
      <c r="U87" s="38"/>
      <c r="V87" s="38"/>
      <c r="W87" s="38"/>
      <c r="X87" s="38"/>
      <c r="Y87" s="38"/>
      <c r="Z87" s="38"/>
      <c r="AA87" s="38"/>
      <c r="AB87" s="38"/>
      <c r="AC87" s="38"/>
      <c r="AD87" s="38"/>
      <c r="AE87" s="38"/>
      <c r="AR87" s="230" t="s">
        <v>163</v>
      </c>
      <c r="AT87" s="230" t="s">
        <v>159</v>
      </c>
      <c r="AU87" s="230" t="s">
        <v>82</v>
      </c>
      <c r="AY87" s="17" t="s">
        <v>158</v>
      </c>
      <c r="BE87" s="231">
        <f>IF(N87="základní",J87,0)</f>
        <v>0</v>
      </c>
      <c r="BF87" s="231">
        <f>IF(N87="snížená",J87,0)</f>
        <v>0</v>
      </c>
      <c r="BG87" s="231">
        <f>IF(N87="zákl. přenesená",J87,0)</f>
        <v>0</v>
      </c>
      <c r="BH87" s="231">
        <f>IF(N87="sníž. přenesená",J87,0)</f>
        <v>0</v>
      </c>
      <c r="BI87" s="231">
        <f>IF(N87="nulová",J87,0)</f>
        <v>0</v>
      </c>
      <c r="BJ87" s="17" t="s">
        <v>82</v>
      </c>
      <c r="BK87" s="231">
        <f>ROUND(I87*H87,2)</f>
        <v>0</v>
      </c>
      <c r="BL87" s="17" t="s">
        <v>163</v>
      </c>
      <c r="BM87" s="230" t="s">
        <v>2373</v>
      </c>
    </row>
    <row r="88" spans="1:47" s="2" customFormat="1" ht="12">
      <c r="A88" s="38"/>
      <c r="B88" s="39"/>
      <c r="C88" s="40"/>
      <c r="D88" s="232" t="s">
        <v>165</v>
      </c>
      <c r="E88" s="40"/>
      <c r="F88" s="233" t="s">
        <v>170</v>
      </c>
      <c r="G88" s="40"/>
      <c r="H88" s="40"/>
      <c r="I88" s="136"/>
      <c r="J88" s="40"/>
      <c r="K88" s="40"/>
      <c r="L88" s="44"/>
      <c r="M88" s="234"/>
      <c r="N88" s="235"/>
      <c r="O88" s="84"/>
      <c r="P88" s="84"/>
      <c r="Q88" s="84"/>
      <c r="R88" s="84"/>
      <c r="S88" s="84"/>
      <c r="T88" s="85"/>
      <c r="U88" s="38"/>
      <c r="V88" s="38"/>
      <c r="W88" s="38"/>
      <c r="X88" s="38"/>
      <c r="Y88" s="38"/>
      <c r="Z88" s="38"/>
      <c r="AA88" s="38"/>
      <c r="AB88" s="38"/>
      <c r="AC88" s="38"/>
      <c r="AD88" s="38"/>
      <c r="AE88" s="38"/>
      <c r="AT88" s="17" t="s">
        <v>165</v>
      </c>
      <c r="AU88" s="17" t="s">
        <v>82</v>
      </c>
    </row>
    <row r="89" spans="1:63" s="12" customFormat="1" ht="25.9" customHeight="1">
      <c r="A89" s="12"/>
      <c r="B89" s="205"/>
      <c r="C89" s="206"/>
      <c r="D89" s="207" t="s">
        <v>73</v>
      </c>
      <c r="E89" s="208" t="s">
        <v>206</v>
      </c>
      <c r="F89" s="208" t="s">
        <v>207</v>
      </c>
      <c r="G89" s="206"/>
      <c r="H89" s="206"/>
      <c r="I89" s="209"/>
      <c r="J89" s="210">
        <f>BK89</f>
        <v>0</v>
      </c>
      <c r="K89" s="206"/>
      <c r="L89" s="211"/>
      <c r="M89" s="212"/>
      <c r="N89" s="213"/>
      <c r="O89" s="213"/>
      <c r="P89" s="214">
        <f>P90+P97</f>
        <v>0</v>
      </c>
      <c r="Q89" s="213"/>
      <c r="R89" s="214">
        <f>R90+R97</f>
        <v>0.002955</v>
      </c>
      <c r="S89" s="213"/>
      <c r="T89" s="215">
        <f>T90+T97</f>
        <v>0</v>
      </c>
      <c r="U89" s="12"/>
      <c r="V89" s="12"/>
      <c r="W89" s="12"/>
      <c r="X89" s="12"/>
      <c r="Y89" s="12"/>
      <c r="Z89" s="12"/>
      <c r="AA89" s="12"/>
      <c r="AB89" s="12"/>
      <c r="AC89" s="12"/>
      <c r="AD89" s="12"/>
      <c r="AE89" s="12"/>
      <c r="AR89" s="216" t="s">
        <v>85</v>
      </c>
      <c r="AT89" s="217" t="s">
        <v>73</v>
      </c>
      <c r="AU89" s="217" t="s">
        <v>74</v>
      </c>
      <c r="AY89" s="216" t="s">
        <v>158</v>
      </c>
      <c r="BK89" s="218">
        <f>BK90+BK97</f>
        <v>0</v>
      </c>
    </row>
    <row r="90" spans="1:63" s="12" customFormat="1" ht="22.8" customHeight="1">
      <c r="A90" s="12"/>
      <c r="B90" s="205"/>
      <c r="C90" s="206"/>
      <c r="D90" s="207" t="s">
        <v>73</v>
      </c>
      <c r="E90" s="269" t="s">
        <v>1996</v>
      </c>
      <c r="F90" s="269" t="s">
        <v>1997</v>
      </c>
      <c r="G90" s="206"/>
      <c r="H90" s="206"/>
      <c r="I90" s="209"/>
      <c r="J90" s="270">
        <f>BK90</f>
        <v>0</v>
      </c>
      <c r="K90" s="206"/>
      <c r="L90" s="211"/>
      <c r="M90" s="212"/>
      <c r="N90" s="213"/>
      <c r="O90" s="213"/>
      <c r="P90" s="214">
        <f>SUM(P91:P96)</f>
        <v>0</v>
      </c>
      <c r="Q90" s="213"/>
      <c r="R90" s="214">
        <f>SUM(R91:R96)</f>
        <v>0.001955</v>
      </c>
      <c r="S90" s="213"/>
      <c r="T90" s="215">
        <f>SUM(T91:T96)</f>
        <v>0</v>
      </c>
      <c r="U90" s="12"/>
      <c r="V90" s="12"/>
      <c r="W90" s="12"/>
      <c r="X90" s="12"/>
      <c r="Y90" s="12"/>
      <c r="Z90" s="12"/>
      <c r="AA90" s="12"/>
      <c r="AB90" s="12"/>
      <c r="AC90" s="12"/>
      <c r="AD90" s="12"/>
      <c r="AE90" s="12"/>
      <c r="AR90" s="216" t="s">
        <v>85</v>
      </c>
      <c r="AT90" s="217" t="s">
        <v>73</v>
      </c>
      <c r="AU90" s="217" t="s">
        <v>82</v>
      </c>
      <c r="AY90" s="216" t="s">
        <v>158</v>
      </c>
      <c r="BK90" s="218">
        <f>SUM(BK91:BK96)</f>
        <v>0</v>
      </c>
    </row>
    <row r="91" spans="1:65" s="2" customFormat="1" ht="21.75" customHeight="1">
      <c r="A91" s="38"/>
      <c r="B91" s="39"/>
      <c r="C91" s="219" t="s">
        <v>85</v>
      </c>
      <c r="D91" s="219" t="s">
        <v>159</v>
      </c>
      <c r="E91" s="220" t="s">
        <v>2374</v>
      </c>
      <c r="F91" s="221" t="s">
        <v>2375</v>
      </c>
      <c r="G91" s="222" t="s">
        <v>162</v>
      </c>
      <c r="H91" s="223">
        <v>10</v>
      </c>
      <c r="I91" s="224"/>
      <c r="J91" s="225">
        <f>ROUND(I91*H91,2)</f>
        <v>0</v>
      </c>
      <c r="K91" s="221" t="s">
        <v>213</v>
      </c>
      <c r="L91" s="44"/>
      <c r="M91" s="226" t="s">
        <v>19</v>
      </c>
      <c r="N91" s="227" t="s">
        <v>45</v>
      </c>
      <c r="O91" s="84"/>
      <c r="P91" s="228">
        <f>O91*H91</f>
        <v>0</v>
      </c>
      <c r="Q91" s="228">
        <v>0</v>
      </c>
      <c r="R91" s="228">
        <f>Q91*H91</f>
        <v>0</v>
      </c>
      <c r="S91" s="228">
        <v>0</v>
      </c>
      <c r="T91" s="229">
        <f>S91*H91</f>
        <v>0</v>
      </c>
      <c r="U91" s="38"/>
      <c r="V91" s="38"/>
      <c r="W91" s="38"/>
      <c r="X91" s="38"/>
      <c r="Y91" s="38"/>
      <c r="Z91" s="38"/>
      <c r="AA91" s="38"/>
      <c r="AB91" s="38"/>
      <c r="AC91" s="38"/>
      <c r="AD91" s="38"/>
      <c r="AE91" s="38"/>
      <c r="AR91" s="230" t="s">
        <v>195</v>
      </c>
      <c r="AT91" s="230" t="s">
        <v>159</v>
      </c>
      <c r="AU91" s="230" t="s">
        <v>85</v>
      </c>
      <c r="AY91" s="17" t="s">
        <v>158</v>
      </c>
      <c r="BE91" s="231">
        <f>IF(N91="základní",J91,0)</f>
        <v>0</v>
      </c>
      <c r="BF91" s="231">
        <f>IF(N91="snížená",J91,0)</f>
        <v>0</v>
      </c>
      <c r="BG91" s="231">
        <f>IF(N91="zákl. přenesená",J91,0)</f>
        <v>0</v>
      </c>
      <c r="BH91" s="231">
        <f>IF(N91="sníž. přenesená",J91,0)</f>
        <v>0</v>
      </c>
      <c r="BI91" s="231">
        <f>IF(N91="nulová",J91,0)</f>
        <v>0</v>
      </c>
      <c r="BJ91" s="17" t="s">
        <v>82</v>
      </c>
      <c r="BK91" s="231">
        <f>ROUND(I91*H91,2)</f>
        <v>0</v>
      </c>
      <c r="BL91" s="17" t="s">
        <v>195</v>
      </c>
      <c r="BM91" s="230" t="s">
        <v>2376</v>
      </c>
    </row>
    <row r="92" spans="1:47" s="2" customFormat="1" ht="12">
      <c r="A92" s="38"/>
      <c r="B92" s="39"/>
      <c r="C92" s="40"/>
      <c r="D92" s="232" t="s">
        <v>165</v>
      </c>
      <c r="E92" s="40"/>
      <c r="F92" s="233" t="s">
        <v>2377</v>
      </c>
      <c r="G92" s="40"/>
      <c r="H92" s="40"/>
      <c r="I92" s="136"/>
      <c r="J92" s="40"/>
      <c r="K92" s="40"/>
      <c r="L92" s="44"/>
      <c r="M92" s="234"/>
      <c r="N92" s="235"/>
      <c r="O92" s="84"/>
      <c r="P92" s="84"/>
      <c r="Q92" s="84"/>
      <c r="R92" s="84"/>
      <c r="S92" s="84"/>
      <c r="T92" s="85"/>
      <c r="U92" s="38"/>
      <c r="V92" s="38"/>
      <c r="W92" s="38"/>
      <c r="X92" s="38"/>
      <c r="Y92" s="38"/>
      <c r="Z92" s="38"/>
      <c r="AA92" s="38"/>
      <c r="AB92" s="38"/>
      <c r="AC92" s="38"/>
      <c r="AD92" s="38"/>
      <c r="AE92" s="38"/>
      <c r="AT92" s="17" t="s">
        <v>165</v>
      </c>
      <c r="AU92" s="17" t="s">
        <v>85</v>
      </c>
    </row>
    <row r="93" spans="1:65" s="2" customFormat="1" ht="16.5" customHeight="1">
      <c r="A93" s="38"/>
      <c r="B93" s="39"/>
      <c r="C93" s="259" t="s">
        <v>176</v>
      </c>
      <c r="D93" s="259" t="s">
        <v>199</v>
      </c>
      <c r="E93" s="260" t="s">
        <v>1332</v>
      </c>
      <c r="F93" s="261" t="s">
        <v>1333</v>
      </c>
      <c r="G93" s="262" t="s">
        <v>162</v>
      </c>
      <c r="H93" s="263">
        <v>11.5</v>
      </c>
      <c r="I93" s="264"/>
      <c r="J93" s="265">
        <f>ROUND(I93*H93,2)</f>
        <v>0</v>
      </c>
      <c r="K93" s="261" t="s">
        <v>213</v>
      </c>
      <c r="L93" s="266"/>
      <c r="M93" s="267" t="s">
        <v>19</v>
      </c>
      <c r="N93" s="268" t="s">
        <v>45</v>
      </c>
      <c r="O93" s="84"/>
      <c r="P93" s="228">
        <f>O93*H93</f>
        <v>0</v>
      </c>
      <c r="Q93" s="228">
        <v>0.00017</v>
      </c>
      <c r="R93" s="228">
        <f>Q93*H93</f>
        <v>0.001955</v>
      </c>
      <c r="S93" s="228">
        <v>0</v>
      </c>
      <c r="T93" s="229">
        <f>S93*H93</f>
        <v>0</v>
      </c>
      <c r="U93" s="38"/>
      <c r="V93" s="38"/>
      <c r="W93" s="38"/>
      <c r="X93" s="38"/>
      <c r="Y93" s="38"/>
      <c r="Z93" s="38"/>
      <c r="AA93" s="38"/>
      <c r="AB93" s="38"/>
      <c r="AC93" s="38"/>
      <c r="AD93" s="38"/>
      <c r="AE93" s="38"/>
      <c r="AR93" s="230" t="s">
        <v>203</v>
      </c>
      <c r="AT93" s="230" t="s">
        <v>199</v>
      </c>
      <c r="AU93" s="230" t="s">
        <v>85</v>
      </c>
      <c r="AY93" s="17" t="s">
        <v>158</v>
      </c>
      <c r="BE93" s="231">
        <f>IF(N93="základní",J93,0)</f>
        <v>0</v>
      </c>
      <c r="BF93" s="231">
        <f>IF(N93="snížená",J93,0)</f>
        <v>0</v>
      </c>
      <c r="BG93" s="231">
        <f>IF(N93="zákl. přenesená",J93,0)</f>
        <v>0</v>
      </c>
      <c r="BH93" s="231">
        <f>IF(N93="sníž. přenesená",J93,0)</f>
        <v>0</v>
      </c>
      <c r="BI93" s="231">
        <f>IF(N93="nulová",J93,0)</f>
        <v>0</v>
      </c>
      <c r="BJ93" s="17" t="s">
        <v>82</v>
      </c>
      <c r="BK93" s="231">
        <f>ROUND(I93*H93,2)</f>
        <v>0</v>
      </c>
      <c r="BL93" s="17" t="s">
        <v>195</v>
      </c>
      <c r="BM93" s="230" t="s">
        <v>2378</v>
      </c>
    </row>
    <row r="94" spans="1:47" s="2" customFormat="1" ht="12">
      <c r="A94" s="38"/>
      <c r="B94" s="39"/>
      <c r="C94" s="40"/>
      <c r="D94" s="232" t="s">
        <v>165</v>
      </c>
      <c r="E94" s="40"/>
      <c r="F94" s="233" t="s">
        <v>1333</v>
      </c>
      <c r="G94" s="40"/>
      <c r="H94" s="40"/>
      <c r="I94" s="136"/>
      <c r="J94" s="40"/>
      <c r="K94" s="40"/>
      <c r="L94" s="44"/>
      <c r="M94" s="234"/>
      <c r="N94" s="235"/>
      <c r="O94" s="84"/>
      <c r="P94" s="84"/>
      <c r="Q94" s="84"/>
      <c r="R94" s="84"/>
      <c r="S94" s="84"/>
      <c r="T94" s="85"/>
      <c r="U94" s="38"/>
      <c r="V94" s="38"/>
      <c r="W94" s="38"/>
      <c r="X94" s="38"/>
      <c r="Y94" s="38"/>
      <c r="Z94" s="38"/>
      <c r="AA94" s="38"/>
      <c r="AB94" s="38"/>
      <c r="AC94" s="38"/>
      <c r="AD94" s="38"/>
      <c r="AE94" s="38"/>
      <c r="AT94" s="17" t="s">
        <v>165</v>
      </c>
      <c r="AU94" s="17" t="s">
        <v>85</v>
      </c>
    </row>
    <row r="95" spans="1:51" s="13" customFormat="1" ht="12">
      <c r="A95" s="13"/>
      <c r="B95" s="236"/>
      <c r="C95" s="237"/>
      <c r="D95" s="232" t="s">
        <v>166</v>
      </c>
      <c r="E95" s="238" t="s">
        <v>19</v>
      </c>
      <c r="F95" s="239" t="s">
        <v>2379</v>
      </c>
      <c r="G95" s="237"/>
      <c r="H95" s="240">
        <v>10</v>
      </c>
      <c r="I95" s="241"/>
      <c r="J95" s="237"/>
      <c r="K95" s="237"/>
      <c r="L95" s="242"/>
      <c r="M95" s="243"/>
      <c r="N95" s="244"/>
      <c r="O95" s="244"/>
      <c r="P95" s="244"/>
      <c r="Q95" s="244"/>
      <c r="R95" s="244"/>
      <c r="S95" s="244"/>
      <c r="T95" s="245"/>
      <c r="U95" s="13"/>
      <c r="V95" s="13"/>
      <c r="W95" s="13"/>
      <c r="X95" s="13"/>
      <c r="Y95" s="13"/>
      <c r="Z95" s="13"/>
      <c r="AA95" s="13"/>
      <c r="AB95" s="13"/>
      <c r="AC95" s="13"/>
      <c r="AD95" s="13"/>
      <c r="AE95" s="13"/>
      <c r="AT95" s="246" t="s">
        <v>166</v>
      </c>
      <c r="AU95" s="246" t="s">
        <v>85</v>
      </c>
      <c r="AV95" s="13" t="s">
        <v>85</v>
      </c>
      <c r="AW95" s="13" t="s">
        <v>34</v>
      </c>
      <c r="AX95" s="13" t="s">
        <v>82</v>
      </c>
      <c r="AY95" s="246" t="s">
        <v>158</v>
      </c>
    </row>
    <row r="96" spans="1:51" s="13" customFormat="1" ht="12">
      <c r="A96" s="13"/>
      <c r="B96" s="236"/>
      <c r="C96" s="237"/>
      <c r="D96" s="232" t="s">
        <v>166</v>
      </c>
      <c r="E96" s="237"/>
      <c r="F96" s="239" t="s">
        <v>1331</v>
      </c>
      <c r="G96" s="237"/>
      <c r="H96" s="240">
        <v>11.5</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166</v>
      </c>
      <c r="AU96" s="246" t="s">
        <v>85</v>
      </c>
      <c r="AV96" s="13" t="s">
        <v>85</v>
      </c>
      <c r="AW96" s="13" t="s">
        <v>4</v>
      </c>
      <c r="AX96" s="13" t="s">
        <v>82</v>
      </c>
      <c r="AY96" s="246" t="s">
        <v>158</v>
      </c>
    </row>
    <row r="97" spans="1:63" s="12" customFormat="1" ht="22.8" customHeight="1">
      <c r="A97" s="12"/>
      <c r="B97" s="205"/>
      <c r="C97" s="206"/>
      <c r="D97" s="207" t="s">
        <v>73</v>
      </c>
      <c r="E97" s="269" t="s">
        <v>208</v>
      </c>
      <c r="F97" s="269" t="s">
        <v>209</v>
      </c>
      <c r="G97" s="206"/>
      <c r="H97" s="206"/>
      <c r="I97" s="209"/>
      <c r="J97" s="270">
        <f>BK97</f>
        <v>0</v>
      </c>
      <c r="K97" s="206"/>
      <c r="L97" s="211"/>
      <c r="M97" s="212"/>
      <c r="N97" s="213"/>
      <c r="O97" s="213"/>
      <c r="P97" s="214">
        <f>SUM(P98:P103)</f>
        <v>0</v>
      </c>
      <c r="Q97" s="213"/>
      <c r="R97" s="214">
        <f>SUM(R98:R103)</f>
        <v>0.001</v>
      </c>
      <c r="S97" s="213"/>
      <c r="T97" s="215">
        <f>SUM(T98:T103)</f>
        <v>0</v>
      </c>
      <c r="U97" s="12"/>
      <c r="V97" s="12"/>
      <c r="W97" s="12"/>
      <c r="X97" s="12"/>
      <c r="Y97" s="12"/>
      <c r="Z97" s="12"/>
      <c r="AA97" s="12"/>
      <c r="AB97" s="12"/>
      <c r="AC97" s="12"/>
      <c r="AD97" s="12"/>
      <c r="AE97" s="12"/>
      <c r="AR97" s="216" t="s">
        <v>85</v>
      </c>
      <c r="AT97" s="217" t="s">
        <v>73</v>
      </c>
      <c r="AU97" s="217" t="s">
        <v>82</v>
      </c>
      <c r="AY97" s="216" t="s">
        <v>158</v>
      </c>
      <c r="BK97" s="218">
        <f>SUM(BK98:BK103)</f>
        <v>0</v>
      </c>
    </row>
    <row r="98" spans="1:65" s="2" customFormat="1" ht="21.75" customHeight="1">
      <c r="A98" s="38"/>
      <c r="B98" s="39"/>
      <c r="C98" s="219" t="s">
        <v>163</v>
      </c>
      <c r="D98" s="219" t="s">
        <v>159</v>
      </c>
      <c r="E98" s="220" t="s">
        <v>224</v>
      </c>
      <c r="F98" s="221" t="s">
        <v>225</v>
      </c>
      <c r="G98" s="222" t="s">
        <v>202</v>
      </c>
      <c r="H98" s="223">
        <v>1</v>
      </c>
      <c r="I98" s="224"/>
      <c r="J98" s="225">
        <f>ROUND(I98*H98,2)</f>
        <v>0</v>
      </c>
      <c r="K98" s="221" t="s">
        <v>213</v>
      </c>
      <c r="L98" s="44"/>
      <c r="M98" s="226" t="s">
        <v>19</v>
      </c>
      <c r="N98" s="227" t="s">
        <v>45</v>
      </c>
      <c r="O98" s="84"/>
      <c r="P98" s="228">
        <f>O98*H98</f>
        <v>0</v>
      </c>
      <c r="Q98" s="228">
        <v>0</v>
      </c>
      <c r="R98" s="228">
        <f>Q98*H98</f>
        <v>0</v>
      </c>
      <c r="S98" s="228">
        <v>0</v>
      </c>
      <c r="T98" s="229">
        <f>S98*H98</f>
        <v>0</v>
      </c>
      <c r="U98" s="38"/>
      <c r="V98" s="38"/>
      <c r="W98" s="38"/>
      <c r="X98" s="38"/>
      <c r="Y98" s="38"/>
      <c r="Z98" s="38"/>
      <c r="AA98" s="38"/>
      <c r="AB98" s="38"/>
      <c r="AC98" s="38"/>
      <c r="AD98" s="38"/>
      <c r="AE98" s="38"/>
      <c r="AR98" s="230" t="s">
        <v>195</v>
      </c>
      <c r="AT98" s="230" t="s">
        <v>159</v>
      </c>
      <c r="AU98" s="230" t="s">
        <v>85</v>
      </c>
      <c r="AY98" s="17" t="s">
        <v>158</v>
      </c>
      <c r="BE98" s="231">
        <f>IF(N98="základní",J98,0)</f>
        <v>0</v>
      </c>
      <c r="BF98" s="231">
        <f>IF(N98="snížená",J98,0)</f>
        <v>0</v>
      </c>
      <c r="BG98" s="231">
        <f>IF(N98="zákl. přenesená",J98,0)</f>
        <v>0</v>
      </c>
      <c r="BH98" s="231">
        <f>IF(N98="sníž. přenesená",J98,0)</f>
        <v>0</v>
      </c>
      <c r="BI98" s="231">
        <f>IF(N98="nulová",J98,0)</f>
        <v>0</v>
      </c>
      <c r="BJ98" s="17" t="s">
        <v>82</v>
      </c>
      <c r="BK98" s="231">
        <f>ROUND(I98*H98,2)</f>
        <v>0</v>
      </c>
      <c r="BL98" s="17" t="s">
        <v>195</v>
      </c>
      <c r="BM98" s="230" t="s">
        <v>2380</v>
      </c>
    </row>
    <row r="99" spans="1:47" s="2" customFormat="1" ht="12">
      <c r="A99" s="38"/>
      <c r="B99" s="39"/>
      <c r="C99" s="40"/>
      <c r="D99" s="232" t="s">
        <v>165</v>
      </c>
      <c r="E99" s="40"/>
      <c r="F99" s="233" t="s">
        <v>225</v>
      </c>
      <c r="G99" s="40"/>
      <c r="H99" s="40"/>
      <c r="I99" s="136"/>
      <c r="J99" s="40"/>
      <c r="K99" s="40"/>
      <c r="L99" s="44"/>
      <c r="M99" s="234"/>
      <c r="N99" s="235"/>
      <c r="O99" s="84"/>
      <c r="P99" s="84"/>
      <c r="Q99" s="84"/>
      <c r="R99" s="84"/>
      <c r="S99" s="84"/>
      <c r="T99" s="85"/>
      <c r="U99" s="38"/>
      <c r="V99" s="38"/>
      <c r="W99" s="38"/>
      <c r="X99" s="38"/>
      <c r="Y99" s="38"/>
      <c r="Z99" s="38"/>
      <c r="AA99" s="38"/>
      <c r="AB99" s="38"/>
      <c r="AC99" s="38"/>
      <c r="AD99" s="38"/>
      <c r="AE99" s="38"/>
      <c r="AT99" s="17" t="s">
        <v>165</v>
      </c>
      <c r="AU99" s="17" t="s">
        <v>85</v>
      </c>
    </row>
    <row r="100" spans="1:51" s="13" customFormat="1" ht="12">
      <c r="A100" s="13"/>
      <c r="B100" s="236"/>
      <c r="C100" s="237"/>
      <c r="D100" s="232" t="s">
        <v>166</v>
      </c>
      <c r="E100" s="238" t="s">
        <v>19</v>
      </c>
      <c r="F100" s="239" t="s">
        <v>243</v>
      </c>
      <c r="G100" s="237"/>
      <c r="H100" s="240">
        <v>1</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166</v>
      </c>
      <c r="AU100" s="246" t="s">
        <v>85</v>
      </c>
      <c r="AV100" s="13" t="s">
        <v>85</v>
      </c>
      <c r="AW100" s="13" t="s">
        <v>34</v>
      </c>
      <c r="AX100" s="13" t="s">
        <v>82</v>
      </c>
      <c r="AY100" s="246" t="s">
        <v>158</v>
      </c>
    </row>
    <row r="101" spans="1:65" s="2" customFormat="1" ht="16.5" customHeight="1">
      <c r="A101" s="38"/>
      <c r="B101" s="39"/>
      <c r="C101" s="259" t="s">
        <v>191</v>
      </c>
      <c r="D101" s="259" t="s">
        <v>199</v>
      </c>
      <c r="E101" s="260" t="s">
        <v>229</v>
      </c>
      <c r="F101" s="261" t="s">
        <v>230</v>
      </c>
      <c r="G101" s="262" t="s">
        <v>202</v>
      </c>
      <c r="H101" s="263">
        <v>1</v>
      </c>
      <c r="I101" s="264"/>
      <c r="J101" s="265">
        <f>ROUND(I101*H101,2)</f>
        <v>0</v>
      </c>
      <c r="K101" s="261" t="s">
        <v>19</v>
      </c>
      <c r="L101" s="266"/>
      <c r="M101" s="267" t="s">
        <v>19</v>
      </c>
      <c r="N101" s="268" t="s">
        <v>45</v>
      </c>
      <c r="O101" s="84"/>
      <c r="P101" s="228">
        <f>O101*H101</f>
        <v>0</v>
      </c>
      <c r="Q101" s="228">
        <v>0.001</v>
      </c>
      <c r="R101" s="228">
        <f>Q101*H101</f>
        <v>0.001</v>
      </c>
      <c r="S101" s="228">
        <v>0</v>
      </c>
      <c r="T101" s="229">
        <f>S101*H101</f>
        <v>0</v>
      </c>
      <c r="U101" s="38"/>
      <c r="V101" s="38"/>
      <c r="W101" s="38"/>
      <c r="X101" s="38"/>
      <c r="Y101" s="38"/>
      <c r="Z101" s="38"/>
      <c r="AA101" s="38"/>
      <c r="AB101" s="38"/>
      <c r="AC101" s="38"/>
      <c r="AD101" s="38"/>
      <c r="AE101" s="38"/>
      <c r="AR101" s="230" t="s">
        <v>203</v>
      </c>
      <c r="AT101" s="230" t="s">
        <v>199</v>
      </c>
      <c r="AU101" s="230" t="s">
        <v>85</v>
      </c>
      <c r="AY101" s="17" t="s">
        <v>158</v>
      </c>
      <c r="BE101" s="231">
        <f>IF(N101="základní",J101,0)</f>
        <v>0</v>
      </c>
      <c r="BF101" s="231">
        <f>IF(N101="snížená",J101,0)</f>
        <v>0</v>
      </c>
      <c r="BG101" s="231">
        <f>IF(N101="zákl. přenesená",J101,0)</f>
        <v>0</v>
      </c>
      <c r="BH101" s="231">
        <f>IF(N101="sníž. přenesená",J101,0)</f>
        <v>0</v>
      </c>
      <c r="BI101" s="231">
        <f>IF(N101="nulová",J101,0)</f>
        <v>0</v>
      </c>
      <c r="BJ101" s="17" t="s">
        <v>82</v>
      </c>
      <c r="BK101" s="231">
        <f>ROUND(I101*H101,2)</f>
        <v>0</v>
      </c>
      <c r="BL101" s="17" t="s">
        <v>195</v>
      </c>
      <c r="BM101" s="230" t="s">
        <v>2381</v>
      </c>
    </row>
    <row r="102" spans="1:47" s="2" customFormat="1" ht="12">
      <c r="A102" s="38"/>
      <c r="B102" s="39"/>
      <c r="C102" s="40"/>
      <c r="D102" s="232" t="s">
        <v>165</v>
      </c>
      <c r="E102" s="40"/>
      <c r="F102" s="233" t="s">
        <v>232</v>
      </c>
      <c r="G102" s="40"/>
      <c r="H102" s="40"/>
      <c r="I102" s="136"/>
      <c r="J102" s="40"/>
      <c r="K102" s="40"/>
      <c r="L102" s="44"/>
      <c r="M102" s="234"/>
      <c r="N102" s="235"/>
      <c r="O102" s="84"/>
      <c r="P102" s="84"/>
      <c r="Q102" s="84"/>
      <c r="R102" s="84"/>
      <c r="S102" s="84"/>
      <c r="T102" s="85"/>
      <c r="U102" s="38"/>
      <c r="V102" s="38"/>
      <c r="W102" s="38"/>
      <c r="X102" s="38"/>
      <c r="Y102" s="38"/>
      <c r="Z102" s="38"/>
      <c r="AA102" s="38"/>
      <c r="AB102" s="38"/>
      <c r="AC102" s="38"/>
      <c r="AD102" s="38"/>
      <c r="AE102" s="38"/>
      <c r="AT102" s="17" t="s">
        <v>165</v>
      </c>
      <c r="AU102" s="17" t="s">
        <v>85</v>
      </c>
    </row>
    <row r="103" spans="1:51" s="13" customFormat="1" ht="12">
      <c r="A103" s="13"/>
      <c r="B103" s="236"/>
      <c r="C103" s="237"/>
      <c r="D103" s="232" t="s">
        <v>166</v>
      </c>
      <c r="E103" s="238" t="s">
        <v>19</v>
      </c>
      <c r="F103" s="239" t="s">
        <v>243</v>
      </c>
      <c r="G103" s="237"/>
      <c r="H103" s="240">
        <v>1</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166</v>
      </c>
      <c r="AU103" s="246" t="s">
        <v>85</v>
      </c>
      <c r="AV103" s="13" t="s">
        <v>85</v>
      </c>
      <c r="AW103" s="13" t="s">
        <v>34</v>
      </c>
      <c r="AX103" s="13" t="s">
        <v>82</v>
      </c>
      <c r="AY103" s="246" t="s">
        <v>158</v>
      </c>
    </row>
    <row r="104" spans="1:63" s="12" customFormat="1" ht="25.9" customHeight="1">
      <c r="A104" s="12"/>
      <c r="B104" s="205"/>
      <c r="C104" s="206"/>
      <c r="D104" s="207" t="s">
        <v>73</v>
      </c>
      <c r="E104" s="208" t="s">
        <v>244</v>
      </c>
      <c r="F104" s="208" t="s">
        <v>245</v>
      </c>
      <c r="G104" s="206"/>
      <c r="H104" s="206"/>
      <c r="I104" s="209"/>
      <c r="J104" s="210">
        <f>BK104</f>
        <v>0</v>
      </c>
      <c r="K104" s="206"/>
      <c r="L104" s="211"/>
      <c r="M104" s="212"/>
      <c r="N104" s="213"/>
      <c r="O104" s="213"/>
      <c r="P104" s="214">
        <f>SUM(P105:P110)</f>
        <v>0</v>
      </c>
      <c r="Q104" s="213"/>
      <c r="R104" s="214">
        <f>SUM(R105:R110)</f>
        <v>0</v>
      </c>
      <c r="S104" s="213"/>
      <c r="T104" s="215">
        <f>SUM(T105:T110)</f>
        <v>0</v>
      </c>
      <c r="U104" s="12"/>
      <c r="V104" s="12"/>
      <c r="W104" s="12"/>
      <c r="X104" s="12"/>
      <c r="Y104" s="12"/>
      <c r="Z104" s="12"/>
      <c r="AA104" s="12"/>
      <c r="AB104" s="12"/>
      <c r="AC104" s="12"/>
      <c r="AD104" s="12"/>
      <c r="AE104" s="12"/>
      <c r="AR104" s="216" t="s">
        <v>176</v>
      </c>
      <c r="AT104" s="217" t="s">
        <v>73</v>
      </c>
      <c r="AU104" s="217" t="s">
        <v>74</v>
      </c>
      <c r="AY104" s="216" t="s">
        <v>158</v>
      </c>
      <c r="BK104" s="218">
        <f>SUM(BK105:BK110)</f>
        <v>0</v>
      </c>
    </row>
    <row r="105" spans="1:65" s="2" customFormat="1" ht="16.5" customHeight="1">
      <c r="A105" s="38"/>
      <c r="B105" s="39"/>
      <c r="C105" s="219" t="s">
        <v>198</v>
      </c>
      <c r="D105" s="219" t="s">
        <v>159</v>
      </c>
      <c r="E105" s="220" t="s">
        <v>234</v>
      </c>
      <c r="F105" s="221" t="s">
        <v>2382</v>
      </c>
      <c r="G105" s="222" t="s">
        <v>202</v>
      </c>
      <c r="H105" s="223">
        <v>1</v>
      </c>
      <c r="I105" s="224"/>
      <c r="J105" s="225">
        <f>ROUND(I105*H105,2)</f>
        <v>0</v>
      </c>
      <c r="K105" s="221" t="s">
        <v>19</v>
      </c>
      <c r="L105" s="44"/>
      <c r="M105" s="226" t="s">
        <v>19</v>
      </c>
      <c r="N105" s="227" t="s">
        <v>45</v>
      </c>
      <c r="O105" s="84"/>
      <c r="P105" s="228">
        <f>O105*H105</f>
        <v>0</v>
      </c>
      <c r="Q105" s="228">
        <v>0</v>
      </c>
      <c r="R105" s="228">
        <f>Q105*H105</f>
        <v>0</v>
      </c>
      <c r="S105" s="228">
        <v>0</v>
      </c>
      <c r="T105" s="229">
        <f>S105*H105</f>
        <v>0</v>
      </c>
      <c r="U105" s="38"/>
      <c r="V105" s="38"/>
      <c r="W105" s="38"/>
      <c r="X105" s="38"/>
      <c r="Y105" s="38"/>
      <c r="Z105" s="38"/>
      <c r="AA105" s="38"/>
      <c r="AB105" s="38"/>
      <c r="AC105" s="38"/>
      <c r="AD105" s="38"/>
      <c r="AE105" s="38"/>
      <c r="AR105" s="230" t="s">
        <v>236</v>
      </c>
      <c r="AT105" s="230" t="s">
        <v>159</v>
      </c>
      <c r="AU105" s="230" t="s">
        <v>82</v>
      </c>
      <c r="AY105" s="17" t="s">
        <v>158</v>
      </c>
      <c r="BE105" s="231">
        <f>IF(N105="základní",J105,0)</f>
        <v>0</v>
      </c>
      <c r="BF105" s="231">
        <f>IF(N105="snížená",J105,0)</f>
        <v>0</v>
      </c>
      <c r="BG105" s="231">
        <f>IF(N105="zákl. přenesená",J105,0)</f>
        <v>0</v>
      </c>
      <c r="BH105" s="231">
        <f>IF(N105="sníž. přenesená",J105,0)</f>
        <v>0</v>
      </c>
      <c r="BI105" s="231">
        <f>IF(N105="nulová",J105,0)</f>
        <v>0</v>
      </c>
      <c r="BJ105" s="17" t="s">
        <v>82</v>
      </c>
      <c r="BK105" s="231">
        <f>ROUND(I105*H105,2)</f>
        <v>0</v>
      </c>
      <c r="BL105" s="17" t="s">
        <v>236</v>
      </c>
      <c r="BM105" s="230" t="s">
        <v>2383</v>
      </c>
    </row>
    <row r="106" spans="1:47" s="2" customFormat="1" ht="12">
      <c r="A106" s="38"/>
      <c r="B106" s="39"/>
      <c r="C106" s="40"/>
      <c r="D106" s="232" t="s">
        <v>165</v>
      </c>
      <c r="E106" s="40"/>
      <c r="F106" s="233" t="s">
        <v>2382</v>
      </c>
      <c r="G106" s="40"/>
      <c r="H106" s="40"/>
      <c r="I106" s="136"/>
      <c r="J106" s="40"/>
      <c r="K106" s="40"/>
      <c r="L106" s="44"/>
      <c r="M106" s="234"/>
      <c r="N106" s="235"/>
      <c r="O106" s="84"/>
      <c r="P106" s="84"/>
      <c r="Q106" s="84"/>
      <c r="R106" s="84"/>
      <c r="S106" s="84"/>
      <c r="T106" s="85"/>
      <c r="U106" s="38"/>
      <c r="V106" s="38"/>
      <c r="W106" s="38"/>
      <c r="X106" s="38"/>
      <c r="Y106" s="38"/>
      <c r="Z106" s="38"/>
      <c r="AA106" s="38"/>
      <c r="AB106" s="38"/>
      <c r="AC106" s="38"/>
      <c r="AD106" s="38"/>
      <c r="AE106" s="38"/>
      <c r="AT106" s="17" t="s">
        <v>165</v>
      </c>
      <c r="AU106" s="17" t="s">
        <v>82</v>
      </c>
    </row>
    <row r="107" spans="1:65" s="2" customFormat="1" ht="16.5" customHeight="1">
      <c r="A107" s="38"/>
      <c r="B107" s="39"/>
      <c r="C107" s="259" t="s">
        <v>210</v>
      </c>
      <c r="D107" s="259" t="s">
        <v>199</v>
      </c>
      <c r="E107" s="260" t="s">
        <v>2384</v>
      </c>
      <c r="F107" s="261" t="s">
        <v>240</v>
      </c>
      <c r="G107" s="262" t="s">
        <v>202</v>
      </c>
      <c r="H107" s="263">
        <v>1</v>
      </c>
      <c r="I107" s="264"/>
      <c r="J107" s="265">
        <f>ROUND(I107*H107,2)</f>
        <v>0</v>
      </c>
      <c r="K107" s="261" t="s">
        <v>19</v>
      </c>
      <c r="L107" s="266"/>
      <c r="M107" s="267" t="s">
        <v>19</v>
      </c>
      <c r="N107" s="268" t="s">
        <v>45</v>
      </c>
      <c r="O107" s="84"/>
      <c r="P107" s="228">
        <f>O107*H107</f>
        <v>0</v>
      </c>
      <c r="Q107" s="228">
        <v>0</v>
      </c>
      <c r="R107" s="228">
        <f>Q107*H107</f>
        <v>0</v>
      </c>
      <c r="S107" s="228">
        <v>0</v>
      </c>
      <c r="T107" s="229">
        <f>S107*H107</f>
        <v>0</v>
      </c>
      <c r="U107" s="38"/>
      <c r="V107" s="38"/>
      <c r="W107" s="38"/>
      <c r="X107" s="38"/>
      <c r="Y107" s="38"/>
      <c r="Z107" s="38"/>
      <c r="AA107" s="38"/>
      <c r="AB107" s="38"/>
      <c r="AC107" s="38"/>
      <c r="AD107" s="38"/>
      <c r="AE107" s="38"/>
      <c r="AR107" s="230" t="s">
        <v>241</v>
      </c>
      <c r="AT107" s="230" t="s">
        <v>199</v>
      </c>
      <c r="AU107" s="230" t="s">
        <v>82</v>
      </c>
      <c r="AY107" s="17" t="s">
        <v>158</v>
      </c>
      <c r="BE107" s="231">
        <f>IF(N107="základní",J107,0)</f>
        <v>0</v>
      </c>
      <c r="BF107" s="231">
        <f>IF(N107="snížená",J107,0)</f>
        <v>0</v>
      </c>
      <c r="BG107" s="231">
        <f>IF(N107="zákl. přenesená",J107,0)</f>
        <v>0</v>
      </c>
      <c r="BH107" s="231">
        <f>IF(N107="sníž. přenesená",J107,0)</f>
        <v>0</v>
      </c>
      <c r="BI107" s="231">
        <f>IF(N107="nulová",J107,0)</f>
        <v>0</v>
      </c>
      <c r="BJ107" s="17" t="s">
        <v>82</v>
      </c>
      <c r="BK107" s="231">
        <f>ROUND(I107*H107,2)</f>
        <v>0</v>
      </c>
      <c r="BL107" s="17" t="s">
        <v>236</v>
      </c>
      <c r="BM107" s="230" t="s">
        <v>2385</v>
      </c>
    </row>
    <row r="108" spans="1:47" s="2" customFormat="1" ht="12">
      <c r="A108" s="38"/>
      <c r="B108" s="39"/>
      <c r="C108" s="40"/>
      <c r="D108" s="232" t="s">
        <v>165</v>
      </c>
      <c r="E108" s="40"/>
      <c r="F108" s="233" t="s">
        <v>240</v>
      </c>
      <c r="G108" s="40"/>
      <c r="H108" s="40"/>
      <c r="I108" s="136"/>
      <c r="J108" s="40"/>
      <c r="K108" s="40"/>
      <c r="L108" s="44"/>
      <c r="M108" s="234"/>
      <c r="N108" s="235"/>
      <c r="O108" s="84"/>
      <c r="P108" s="84"/>
      <c r="Q108" s="84"/>
      <c r="R108" s="84"/>
      <c r="S108" s="84"/>
      <c r="T108" s="85"/>
      <c r="U108" s="38"/>
      <c r="V108" s="38"/>
      <c r="W108" s="38"/>
      <c r="X108" s="38"/>
      <c r="Y108" s="38"/>
      <c r="Z108" s="38"/>
      <c r="AA108" s="38"/>
      <c r="AB108" s="38"/>
      <c r="AC108" s="38"/>
      <c r="AD108" s="38"/>
      <c r="AE108" s="38"/>
      <c r="AT108" s="17" t="s">
        <v>165</v>
      </c>
      <c r="AU108" s="17" t="s">
        <v>82</v>
      </c>
    </row>
    <row r="109" spans="1:47" s="2" customFormat="1" ht="12">
      <c r="A109" s="38"/>
      <c r="B109" s="39"/>
      <c r="C109" s="40"/>
      <c r="D109" s="232" t="s">
        <v>181</v>
      </c>
      <c r="E109" s="40"/>
      <c r="F109" s="258" t="s">
        <v>2386</v>
      </c>
      <c r="G109" s="40"/>
      <c r="H109" s="40"/>
      <c r="I109" s="136"/>
      <c r="J109" s="40"/>
      <c r="K109" s="40"/>
      <c r="L109" s="44"/>
      <c r="M109" s="234"/>
      <c r="N109" s="235"/>
      <c r="O109" s="84"/>
      <c r="P109" s="84"/>
      <c r="Q109" s="84"/>
      <c r="R109" s="84"/>
      <c r="S109" s="84"/>
      <c r="T109" s="85"/>
      <c r="U109" s="38"/>
      <c r="V109" s="38"/>
      <c r="W109" s="38"/>
      <c r="X109" s="38"/>
      <c r="Y109" s="38"/>
      <c r="Z109" s="38"/>
      <c r="AA109" s="38"/>
      <c r="AB109" s="38"/>
      <c r="AC109" s="38"/>
      <c r="AD109" s="38"/>
      <c r="AE109" s="38"/>
      <c r="AT109" s="17" t="s">
        <v>181</v>
      </c>
      <c r="AU109" s="17" t="s">
        <v>82</v>
      </c>
    </row>
    <row r="110" spans="1:51" s="13" customFormat="1" ht="12">
      <c r="A110" s="13"/>
      <c r="B110" s="236"/>
      <c r="C110" s="237"/>
      <c r="D110" s="232" t="s">
        <v>166</v>
      </c>
      <c r="E110" s="238" t="s">
        <v>19</v>
      </c>
      <c r="F110" s="239" t="s">
        <v>243</v>
      </c>
      <c r="G110" s="237"/>
      <c r="H110" s="240">
        <v>1</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166</v>
      </c>
      <c r="AU110" s="246" t="s">
        <v>82</v>
      </c>
      <c r="AV110" s="13" t="s">
        <v>85</v>
      </c>
      <c r="AW110" s="13" t="s">
        <v>34</v>
      </c>
      <c r="AX110" s="13" t="s">
        <v>82</v>
      </c>
      <c r="AY110" s="246" t="s">
        <v>158</v>
      </c>
    </row>
    <row r="111" spans="1:63" s="12" customFormat="1" ht="25.9" customHeight="1">
      <c r="A111" s="12"/>
      <c r="B111" s="205"/>
      <c r="C111" s="206"/>
      <c r="D111" s="207" t="s">
        <v>73</v>
      </c>
      <c r="E111" s="208" t="s">
        <v>408</v>
      </c>
      <c r="F111" s="208" t="s">
        <v>409</v>
      </c>
      <c r="G111" s="206"/>
      <c r="H111" s="206"/>
      <c r="I111" s="209"/>
      <c r="J111" s="210">
        <f>BK111</f>
        <v>0</v>
      </c>
      <c r="K111" s="206"/>
      <c r="L111" s="211"/>
      <c r="M111" s="212"/>
      <c r="N111" s="213"/>
      <c r="O111" s="213"/>
      <c r="P111" s="214">
        <f>SUM(P112:P132)</f>
        <v>0</v>
      </c>
      <c r="Q111" s="213"/>
      <c r="R111" s="214">
        <f>SUM(R112:R132)</f>
        <v>0.00124</v>
      </c>
      <c r="S111" s="213"/>
      <c r="T111" s="215">
        <f>SUM(T112:T132)</f>
        <v>0</v>
      </c>
      <c r="U111" s="12"/>
      <c r="V111" s="12"/>
      <c r="W111" s="12"/>
      <c r="X111" s="12"/>
      <c r="Y111" s="12"/>
      <c r="Z111" s="12"/>
      <c r="AA111" s="12"/>
      <c r="AB111" s="12"/>
      <c r="AC111" s="12"/>
      <c r="AD111" s="12"/>
      <c r="AE111" s="12"/>
      <c r="AR111" s="216" t="s">
        <v>176</v>
      </c>
      <c r="AT111" s="217" t="s">
        <v>73</v>
      </c>
      <c r="AU111" s="217" t="s">
        <v>74</v>
      </c>
      <c r="AY111" s="216" t="s">
        <v>158</v>
      </c>
      <c r="BK111" s="218">
        <f>SUM(BK112:BK132)</f>
        <v>0</v>
      </c>
    </row>
    <row r="112" spans="1:65" s="2" customFormat="1" ht="16.5" customHeight="1">
      <c r="A112" s="38"/>
      <c r="B112" s="39"/>
      <c r="C112" s="219" t="s">
        <v>218</v>
      </c>
      <c r="D112" s="219" t="s">
        <v>159</v>
      </c>
      <c r="E112" s="220" t="s">
        <v>503</v>
      </c>
      <c r="F112" s="221" t="s">
        <v>504</v>
      </c>
      <c r="G112" s="222" t="s">
        <v>202</v>
      </c>
      <c r="H112" s="223">
        <v>2</v>
      </c>
      <c r="I112" s="224"/>
      <c r="J112" s="225">
        <f>ROUND(I112*H112,2)</f>
        <v>0</v>
      </c>
      <c r="K112" s="221" t="s">
        <v>19</v>
      </c>
      <c r="L112" s="44"/>
      <c r="M112" s="226" t="s">
        <v>19</v>
      </c>
      <c r="N112" s="227" t="s">
        <v>45</v>
      </c>
      <c r="O112" s="84"/>
      <c r="P112" s="228">
        <f>O112*H112</f>
        <v>0</v>
      </c>
      <c r="Q112" s="228">
        <v>0</v>
      </c>
      <c r="R112" s="228">
        <f>Q112*H112</f>
        <v>0</v>
      </c>
      <c r="S112" s="228">
        <v>0</v>
      </c>
      <c r="T112" s="229">
        <f>S112*H112</f>
        <v>0</v>
      </c>
      <c r="U112" s="38"/>
      <c r="V112" s="38"/>
      <c r="W112" s="38"/>
      <c r="X112" s="38"/>
      <c r="Y112" s="38"/>
      <c r="Z112" s="38"/>
      <c r="AA112" s="38"/>
      <c r="AB112" s="38"/>
      <c r="AC112" s="38"/>
      <c r="AD112" s="38"/>
      <c r="AE112" s="38"/>
      <c r="AR112" s="230" t="s">
        <v>236</v>
      </c>
      <c r="AT112" s="230" t="s">
        <v>159</v>
      </c>
      <c r="AU112" s="230" t="s">
        <v>82</v>
      </c>
      <c r="AY112" s="17" t="s">
        <v>158</v>
      </c>
      <c r="BE112" s="231">
        <f>IF(N112="základní",J112,0)</f>
        <v>0</v>
      </c>
      <c r="BF112" s="231">
        <f>IF(N112="snížená",J112,0)</f>
        <v>0</v>
      </c>
      <c r="BG112" s="231">
        <f>IF(N112="zákl. přenesená",J112,0)</f>
        <v>0</v>
      </c>
      <c r="BH112" s="231">
        <f>IF(N112="sníž. přenesená",J112,0)</f>
        <v>0</v>
      </c>
      <c r="BI112" s="231">
        <f>IF(N112="nulová",J112,0)</f>
        <v>0</v>
      </c>
      <c r="BJ112" s="17" t="s">
        <v>82</v>
      </c>
      <c r="BK112" s="231">
        <f>ROUND(I112*H112,2)</f>
        <v>0</v>
      </c>
      <c r="BL112" s="17" t="s">
        <v>236</v>
      </c>
      <c r="BM112" s="230" t="s">
        <v>2387</v>
      </c>
    </row>
    <row r="113" spans="1:47" s="2" customFormat="1" ht="12">
      <c r="A113" s="38"/>
      <c r="B113" s="39"/>
      <c r="C113" s="40"/>
      <c r="D113" s="232" t="s">
        <v>165</v>
      </c>
      <c r="E113" s="40"/>
      <c r="F113" s="233" t="s">
        <v>504</v>
      </c>
      <c r="G113" s="40"/>
      <c r="H113" s="40"/>
      <c r="I113" s="136"/>
      <c r="J113" s="40"/>
      <c r="K113" s="40"/>
      <c r="L113" s="44"/>
      <c r="M113" s="234"/>
      <c r="N113" s="235"/>
      <c r="O113" s="84"/>
      <c r="P113" s="84"/>
      <c r="Q113" s="84"/>
      <c r="R113" s="84"/>
      <c r="S113" s="84"/>
      <c r="T113" s="85"/>
      <c r="U113" s="38"/>
      <c r="V113" s="38"/>
      <c r="W113" s="38"/>
      <c r="X113" s="38"/>
      <c r="Y113" s="38"/>
      <c r="Z113" s="38"/>
      <c r="AA113" s="38"/>
      <c r="AB113" s="38"/>
      <c r="AC113" s="38"/>
      <c r="AD113" s="38"/>
      <c r="AE113" s="38"/>
      <c r="AT113" s="17" t="s">
        <v>165</v>
      </c>
      <c r="AU113" s="17" t="s">
        <v>82</v>
      </c>
    </row>
    <row r="114" spans="1:65" s="2" customFormat="1" ht="16.5" customHeight="1">
      <c r="A114" s="38"/>
      <c r="B114" s="39"/>
      <c r="C114" s="259" t="s">
        <v>156</v>
      </c>
      <c r="D114" s="259" t="s">
        <v>199</v>
      </c>
      <c r="E114" s="260" t="s">
        <v>506</v>
      </c>
      <c r="F114" s="261" t="s">
        <v>507</v>
      </c>
      <c r="G114" s="262" t="s">
        <v>508</v>
      </c>
      <c r="H114" s="263">
        <v>2</v>
      </c>
      <c r="I114" s="264"/>
      <c r="J114" s="265">
        <f>ROUND(I114*H114,2)</f>
        <v>0</v>
      </c>
      <c r="K114" s="261" t="s">
        <v>19</v>
      </c>
      <c r="L114" s="266"/>
      <c r="M114" s="267" t="s">
        <v>19</v>
      </c>
      <c r="N114" s="268" t="s">
        <v>45</v>
      </c>
      <c r="O114" s="84"/>
      <c r="P114" s="228">
        <f>O114*H114</f>
        <v>0</v>
      </c>
      <c r="Q114" s="228">
        <v>0.00062</v>
      </c>
      <c r="R114" s="228">
        <f>Q114*H114</f>
        <v>0.00124</v>
      </c>
      <c r="S114" s="228">
        <v>0</v>
      </c>
      <c r="T114" s="229">
        <f>S114*H114</f>
        <v>0</v>
      </c>
      <c r="U114" s="38"/>
      <c r="V114" s="38"/>
      <c r="W114" s="38"/>
      <c r="X114" s="38"/>
      <c r="Y114" s="38"/>
      <c r="Z114" s="38"/>
      <c r="AA114" s="38"/>
      <c r="AB114" s="38"/>
      <c r="AC114" s="38"/>
      <c r="AD114" s="38"/>
      <c r="AE114" s="38"/>
      <c r="AR114" s="230" t="s">
        <v>241</v>
      </c>
      <c r="AT114" s="230" t="s">
        <v>199</v>
      </c>
      <c r="AU114" s="230" t="s">
        <v>82</v>
      </c>
      <c r="AY114" s="17" t="s">
        <v>158</v>
      </c>
      <c r="BE114" s="231">
        <f>IF(N114="základní",J114,0)</f>
        <v>0</v>
      </c>
      <c r="BF114" s="231">
        <f>IF(N114="snížená",J114,0)</f>
        <v>0</v>
      </c>
      <c r="BG114" s="231">
        <f>IF(N114="zákl. přenesená",J114,0)</f>
        <v>0</v>
      </c>
      <c r="BH114" s="231">
        <f>IF(N114="sníž. přenesená",J114,0)</f>
        <v>0</v>
      </c>
      <c r="BI114" s="231">
        <f>IF(N114="nulová",J114,0)</f>
        <v>0</v>
      </c>
      <c r="BJ114" s="17" t="s">
        <v>82</v>
      </c>
      <c r="BK114" s="231">
        <f>ROUND(I114*H114,2)</f>
        <v>0</v>
      </c>
      <c r="BL114" s="17" t="s">
        <v>236</v>
      </c>
      <c r="BM114" s="230" t="s">
        <v>2388</v>
      </c>
    </row>
    <row r="115" spans="1:47" s="2" customFormat="1" ht="12">
      <c r="A115" s="38"/>
      <c r="B115" s="39"/>
      <c r="C115" s="40"/>
      <c r="D115" s="232" t="s">
        <v>165</v>
      </c>
      <c r="E115" s="40"/>
      <c r="F115" s="233" t="s">
        <v>507</v>
      </c>
      <c r="G115" s="40"/>
      <c r="H115" s="40"/>
      <c r="I115" s="136"/>
      <c r="J115" s="40"/>
      <c r="K115" s="40"/>
      <c r="L115" s="44"/>
      <c r="M115" s="234"/>
      <c r="N115" s="235"/>
      <c r="O115" s="84"/>
      <c r="P115" s="84"/>
      <c r="Q115" s="84"/>
      <c r="R115" s="84"/>
      <c r="S115" s="84"/>
      <c r="T115" s="85"/>
      <c r="U115" s="38"/>
      <c r="V115" s="38"/>
      <c r="W115" s="38"/>
      <c r="X115" s="38"/>
      <c r="Y115" s="38"/>
      <c r="Z115" s="38"/>
      <c r="AA115" s="38"/>
      <c r="AB115" s="38"/>
      <c r="AC115" s="38"/>
      <c r="AD115" s="38"/>
      <c r="AE115" s="38"/>
      <c r="AT115" s="17" t="s">
        <v>165</v>
      </c>
      <c r="AU115" s="17" t="s">
        <v>82</v>
      </c>
    </row>
    <row r="116" spans="1:51" s="13" customFormat="1" ht="12">
      <c r="A116" s="13"/>
      <c r="B116" s="236"/>
      <c r="C116" s="237"/>
      <c r="D116" s="232" t="s">
        <v>166</v>
      </c>
      <c r="E116" s="238" t="s">
        <v>19</v>
      </c>
      <c r="F116" s="239" t="s">
        <v>2389</v>
      </c>
      <c r="G116" s="237"/>
      <c r="H116" s="240">
        <v>2</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166</v>
      </c>
      <c r="AU116" s="246" t="s">
        <v>82</v>
      </c>
      <c r="AV116" s="13" t="s">
        <v>85</v>
      </c>
      <c r="AW116" s="13" t="s">
        <v>34</v>
      </c>
      <c r="AX116" s="13" t="s">
        <v>82</v>
      </c>
      <c r="AY116" s="246" t="s">
        <v>158</v>
      </c>
    </row>
    <row r="117" spans="1:65" s="2" customFormat="1" ht="33" customHeight="1">
      <c r="A117" s="38"/>
      <c r="B117" s="39"/>
      <c r="C117" s="219" t="s">
        <v>228</v>
      </c>
      <c r="D117" s="219" t="s">
        <v>159</v>
      </c>
      <c r="E117" s="220" t="s">
        <v>2390</v>
      </c>
      <c r="F117" s="221" t="s">
        <v>2391</v>
      </c>
      <c r="G117" s="222" t="s">
        <v>202</v>
      </c>
      <c r="H117" s="223">
        <v>1</v>
      </c>
      <c r="I117" s="224"/>
      <c r="J117" s="225">
        <f>ROUND(I117*H117,2)</f>
        <v>0</v>
      </c>
      <c r="K117" s="221" t="s">
        <v>19</v>
      </c>
      <c r="L117" s="44"/>
      <c r="M117" s="226" t="s">
        <v>19</v>
      </c>
      <c r="N117" s="227" t="s">
        <v>45</v>
      </c>
      <c r="O117" s="84"/>
      <c r="P117" s="228">
        <f>O117*H117</f>
        <v>0</v>
      </c>
      <c r="Q117" s="228">
        <v>0</v>
      </c>
      <c r="R117" s="228">
        <f>Q117*H117</f>
        <v>0</v>
      </c>
      <c r="S117" s="228">
        <v>0</v>
      </c>
      <c r="T117" s="229">
        <f>S117*H117</f>
        <v>0</v>
      </c>
      <c r="U117" s="38"/>
      <c r="V117" s="38"/>
      <c r="W117" s="38"/>
      <c r="X117" s="38"/>
      <c r="Y117" s="38"/>
      <c r="Z117" s="38"/>
      <c r="AA117" s="38"/>
      <c r="AB117" s="38"/>
      <c r="AC117" s="38"/>
      <c r="AD117" s="38"/>
      <c r="AE117" s="38"/>
      <c r="AR117" s="230" t="s">
        <v>236</v>
      </c>
      <c r="AT117" s="230" t="s">
        <v>159</v>
      </c>
      <c r="AU117" s="230" t="s">
        <v>82</v>
      </c>
      <c r="AY117" s="17" t="s">
        <v>158</v>
      </c>
      <c r="BE117" s="231">
        <f>IF(N117="základní",J117,0)</f>
        <v>0</v>
      </c>
      <c r="BF117" s="231">
        <f>IF(N117="snížená",J117,0)</f>
        <v>0</v>
      </c>
      <c r="BG117" s="231">
        <f>IF(N117="zákl. přenesená",J117,0)</f>
        <v>0</v>
      </c>
      <c r="BH117" s="231">
        <f>IF(N117="sníž. přenesená",J117,0)</f>
        <v>0</v>
      </c>
      <c r="BI117" s="231">
        <f>IF(N117="nulová",J117,0)</f>
        <v>0</v>
      </c>
      <c r="BJ117" s="17" t="s">
        <v>82</v>
      </c>
      <c r="BK117" s="231">
        <f>ROUND(I117*H117,2)</f>
        <v>0</v>
      </c>
      <c r="BL117" s="17" t="s">
        <v>236</v>
      </c>
      <c r="BM117" s="230" t="s">
        <v>2392</v>
      </c>
    </row>
    <row r="118" spans="1:47" s="2" customFormat="1" ht="12">
      <c r="A118" s="38"/>
      <c r="B118" s="39"/>
      <c r="C118" s="40"/>
      <c r="D118" s="232" t="s">
        <v>165</v>
      </c>
      <c r="E118" s="40"/>
      <c r="F118" s="233" t="s">
        <v>2391</v>
      </c>
      <c r="G118" s="40"/>
      <c r="H118" s="40"/>
      <c r="I118" s="136"/>
      <c r="J118" s="40"/>
      <c r="K118" s="40"/>
      <c r="L118" s="44"/>
      <c r="M118" s="234"/>
      <c r="N118" s="235"/>
      <c r="O118" s="84"/>
      <c r="P118" s="84"/>
      <c r="Q118" s="84"/>
      <c r="R118" s="84"/>
      <c r="S118" s="84"/>
      <c r="T118" s="85"/>
      <c r="U118" s="38"/>
      <c r="V118" s="38"/>
      <c r="W118" s="38"/>
      <c r="X118" s="38"/>
      <c r="Y118" s="38"/>
      <c r="Z118" s="38"/>
      <c r="AA118" s="38"/>
      <c r="AB118" s="38"/>
      <c r="AC118" s="38"/>
      <c r="AD118" s="38"/>
      <c r="AE118" s="38"/>
      <c r="AT118" s="17" t="s">
        <v>165</v>
      </c>
      <c r="AU118" s="17" t="s">
        <v>82</v>
      </c>
    </row>
    <row r="119" spans="1:51" s="13" customFormat="1" ht="12">
      <c r="A119" s="13"/>
      <c r="B119" s="236"/>
      <c r="C119" s="237"/>
      <c r="D119" s="232" t="s">
        <v>166</v>
      </c>
      <c r="E119" s="238" t="s">
        <v>19</v>
      </c>
      <c r="F119" s="239" t="s">
        <v>2393</v>
      </c>
      <c r="G119" s="237"/>
      <c r="H119" s="240">
        <v>1</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166</v>
      </c>
      <c r="AU119" s="246" t="s">
        <v>82</v>
      </c>
      <c r="AV119" s="13" t="s">
        <v>85</v>
      </c>
      <c r="AW119" s="13" t="s">
        <v>34</v>
      </c>
      <c r="AX119" s="13" t="s">
        <v>82</v>
      </c>
      <c r="AY119" s="246" t="s">
        <v>158</v>
      </c>
    </row>
    <row r="120" spans="1:65" s="2" customFormat="1" ht="33" customHeight="1">
      <c r="A120" s="38"/>
      <c r="B120" s="39"/>
      <c r="C120" s="219" t="s">
        <v>233</v>
      </c>
      <c r="D120" s="219" t="s">
        <v>159</v>
      </c>
      <c r="E120" s="220" t="s">
        <v>2394</v>
      </c>
      <c r="F120" s="221" t="s">
        <v>2395</v>
      </c>
      <c r="G120" s="222" t="s">
        <v>202</v>
      </c>
      <c r="H120" s="223">
        <v>1</v>
      </c>
      <c r="I120" s="224"/>
      <c r="J120" s="225">
        <f>ROUND(I120*H120,2)</f>
        <v>0</v>
      </c>
      <c r="K120" s="221" t="s">
        <v>19</v>
      </c>
      <c r="L120" s="44"/>
      <c r="M120" s="226" t="s">
        <v>19</v>
      </c>
      <c r="N120" s="227" t="s">
        <v>45</v>
      </c>
      <c r="O120" s="84"/>
      <c r="P120" s="228">
        <f>O120*H120</f>
        <v>0</v>
      </c>
      <c r="Q120" s="228">
        <v>0</v>
      </c>
      <c r="R120" s="228">
        <f>Q120*H120</f>
        <v>0</v>
      </c>
      <c r="S120" s="228">
        <v>0</v>
      </c>
      <c r="T120" s="229">
        <f>S120*H120</f>
        <v>0</v>
      </c>
      <c r="U120" s="38"/>
      <c r="V120" s="38"/>
      <c r="W120" s="38"/>
      <c r="X120" s="38"/>
      <c r="Y120" s="38"/>
      <c r="Z120" s="38"/>
      <c r="AA120" s="38"/>
      <c r="AB120" s="38"/>
      <c r="AC120" s="38"/>
      <c r="AD120" s="38"/>
      <c r="AE120" s="38"/>
      <c r="AR120" s="230" t="s">
        <v>236</v>
      </c>
      <c r="AT120" s="230" t="s">
        <v>159</v>
      </c>
      <c r="AU120" s="230" t="s">
        <v>82</v>
      </c>
      <c r="AY120" s="17" t="s">
        <v>158</v>
      </c>
      <c r="BE120" s="231">
        <f>IF(N120="základní",J120,0)</f>
        <v>0</v>
      </c>
      <c r="BF120" s="231">
        <f>IF(N120="snížená",J120,0)</f>
        <v>0</v>
      </c>
      <c r="BG120" s="231">
        <f>IF(N120="zákl. přenesená",J120,0)</f>
        <v>0</v>
      </c>
      <c r="BH120" s="231">
        <f>IF(N120="sníž. přenesená",J120,0)</f>
        <v>0</v>
      </c>
      <c r="BI120" s="231">
        <f>IF(N120="nulová",J120,0)</f>
        <v>0</v>
      </c>
      <c r="BJ120" s="17" t="s">
        <v>82</v>
      </c>
      <c r="BK120" s="231">
        <f>ROUND(I120*H120,2)</f>
        <v>0</v>
      </c>
      <c r="BL120" s="17" t="s">
        <v>236</v>
      </c>
      <c r="BM120" s="230" t="s">
        <v>2396</v>
      </c>
    </row>
    <row r="121" spans="1:47" s="2" customFormat="1" ht="12">
      <c r="A121" s="38"/>
      <c r="B121" s="39"/>
      <c r="C121" s="40"/>
      <c r="D121" s="232" t="s">
        <v>165</v>
      </c>
      <c r="E121" s="40"/>
      <c r="F121" s="233" t="s">
        <v>2395</v>
      </c>
      <c r="G121" s="40"/>
      <c r="H121" s="40"/>
      <c r="I121" s="136"/>
      <c r="J121" s="40"/>
      <c r="K121" s="40"/>
      <c r="L121" s="44"/>
      <c r="M121" s="234"/>
      <c r="N121" s="235"/>
      <c r="O121" s="84"/>
      <c r="P121" s="84"/>
      <c r="Q121" s="84"/>
      <c r="R121" s="84"/>
      <c r="S121" s="84"/>
      <c r="T121" s="85"/>
      <c r="U121" s="38"/>
      <c r="V121" s="38"/>
      <c r="W121" s="38"/>
      <c r="X121" s="38"/>
      <c r="Y121" s="38"/>
      <c r="Z121" s="38"/>
      <c r="AA121" s="38"/>
      <c r="AB121" s="38"/>
      <c r="AC121" s="38"/>
      <c r="AD121" s="38"/>
      <c r="AE121" s="38"/>
      <c r="AT121" s="17" t="s">
        <v>165</v>
      </c>
      <c r="AU121" s="17" t="s">
        <v>82</v>
      </c>
    </row>
    <row r="122" spans="1:51" s="13" customFormat="1" ht="12">
      <c r="A122" s="13"/>
      <c r="B122" s="236"/>
      <c r="C122" s="237"/>
      <c r="D122" s="232" t="s">
        <v>166</v>
      </c>
      <c r="E122" s="238" t="s">
        <v>19</v>
      </c>
      <c r="F122" s="239" t="s">
        <v>2393</v>
      </c>
      <c r="G122" s="237"/>
      <c r="H122" s="240">
        <v>1</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166</v>
      </c>
      <c r="AU122" s="246" t="s">
        <v>82</v>
      </c>
      <c r="AV122" s="13" t="s">
        <v>85</v>
      </c>
      <c r="AW122" s="13" t="s">
        <v>34</v>
      </c>
      <c r="AX122" s="13" t="s">
        <v>82</v>
      </c>
      <c r="AY122" s="246" t="s">
        <v>158</v>
      </c>
    </row>
    <row r="123" spans="1:65" s="2" customFormat="1" ht="21.75" customHeight="1">
      <c r="A123" s="38"/>
      <c r="B123" s="39"/>
      <c r="C123" s="219" t="s">
        <v>238</v>
      </c>
      <c r="D123" s="219" t="s">
        <v>159</v>
      </c>
      <c r="E123" s="220" t="s">
        <v>966</v>
      </c>
      <c r="F123" s="221" t="s">
        <v>967</v>
      </c>
      <c r="G123" s="222" t="s">
        <v>202</v>
      </c>
      <c r="H123" s="223">
        <v>1</v>
      </c>
      <c r="I123" s="224"/>
      <c r="J123" s="225">
        <f>ROUND(I123*H123,2)</f>
        <v>0</v>
      </c>
      <c r="K123" s="221" t="s">
        <v>19</v>
      </c>
      <c r="L123" s="44"/>
      <c r="M123" s="226" t="s">
        <v>19</v>
      </c>
      <c r="N123" s="227" t="s">
        <v>45</v>
      </c>
      <c r="O123" s="84"/>
      <c r="P123" s="228">
        <f>O123*H123</f>
        <v>0</v>
      </c>
      <c r="Q123" s="228">
        <v>0</v>
      </c>
      <c r="R123" s="228">
        <f>Q123*H123</f>
        <v>0</v>
      </c>
      <c r="S123" s="228">
        <v>0</v>
      </c>
      <c r="T123" s="229">
        <f>S123*H123</f>
        <v>0</v>
      </c>
      <c r="U123" s="38"/>
      <c r="V123" s="38"/>
      <c r="W123" s="38"/>
      <c r="X123" s="38"/>
      <c r="Y123" s="38"/>
      <c r="Z123" s="38"/>
      <c r="AA123" s="38"/>
      <c r="AB123" s="38"/>
      <c r="AC123" s="38"/>
      <c r="AD123" s="38"/>
      <c r="AE123" s="38"/>
      <c r="AR123" s="230" t="s">
        <v>236</v>
      </c>
      <c r="AT123" s="230" t="s">
        <v>159</v>
      </c>
      <c r="AU123" s="230" t="s">
        <v>82</v>
      </c>
      <c r="AY123" s="17" t="s">
        <v>158</v>
      </c>
      <c r="BE123" s="231">
        <f>IF(N123="základní",J123,0)</f>
        <v>0</v>
      </c>
      <c r="BF123" s="231">
        <f>IF(N123="snížená",J123,0)</f>
        <v>0</v>
      </c>
      <c r="BG123" s="231">
        <f>IF(N123="zákl. přenesená",J123,0)</f>
        <v>0</v>
      </c>
      <c r="BH123" s="231">
        <f>IF(N123="sníž. přenesená",J123,0)</f>
        <v>0</v>
      </c>
      <c r="BI123" s="231">
        <f>IF(N123="nulová",J123,0)</f>
        <v>0</v>
      </c>
      <c r="BJ123" s="17" t="s">
        <v>82</v>
      </c>
      <c r="BK123" s="231">
        <f>ROUND(I123*H123,2)</f>
        <v>0</v>
      </c>
      <c r="BL123" s="17" t="s">
        <v>236</v>
      </c>
      <c r="BM123" s="230" t="s">
        <v>2397</v>
      </c>
    </row>
    <row r="124" spans="1:47" s="2" customFormat="1" ht="12">
      <c r="A124" s="38"/>
      <c r="B124" s="39"/>
      <c r="C124" s="40"/>
      <c r="D124" s="232" t="s">
        <v>165</v>
      </c>
      <c r="E124" s="40"/>
      <c r="F124" s="233" t="s">
        <v>967</v>
      </c>
      <c r="G124" s="40"/>
      <c r="H124" s="40"/>
      <c r="I124" s="136"/>
      <c r="J124" s="40"/>
      <c r="K124" s="40"/>
      <c r="L124" s="44"/>
      <c r="M124" s="234"/>
      <c r="N124" s="235"/>
      <c r="O124" s="84"/>
      <c r="P124" s="84"/>
      <c r="Q124" s="84"/>
      <c r="R124" s="84"/>
      <c r="S124" s="84"/>
      <c r="T124" s="85"/>
      <c r="U124" s="38"/>
      <c r="V124" s="38"/>
      <c r="W124" s="38"/>
      <c r="X124" s="38"/>
      <c r="Y124" s="38"/>
      <c r="Z124" s="38"/>
      <c r="AA124" s="38"/>
      <c r="AB124" s="38"/>
      <c r="AC124" s="38"/>
      <c r="AD124" s="38"/>
      <c r="AE124" s="38"/>
      <c r="AT124" s="17" t="s">
        <v>165</v>
      </c>
      <c r="AU124" s="17" t="s">
        <v>82</v>
      </c>
    </row>
    <row r="125" spans="1:51" s="13" customFormat="1" ht="12">
      <c r="A125" s="13"/>
      <c r="B125" s="236"/>
      <c r="C125" s="237"/>
      <c r="D125" s="232" t="s">
        <v>166</v>
      </c>
      <c r="E125" s="238" t="s">
        <v>19</v>
      </c>
      <c r="F125" s="239" t="s">
        <v>2398</v>
      </c>
      <c r="G125" s="237"/>
      <c r="H125" s="240">
        <v>1</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166</v>
      </c>
      <c r="AU125" s="246" t="s">
        <v>82</v>
      </c>
      <c r="AV125" s="13" t="s">
        <v>85</v>
      </c>
      <c r="AW125" s="13" t="s">
        <v>34</v>
      </c>
      <c r="AX125" s="13" t="s">
        <v>82</v>
      </c>
      <c r="AY125" s="246" t="s">
        <v>158</v>
      </c>
    </row>
    <row r="126" spans="1:65" s="2" customFormat="1" ht="21.75" customHeight="1">
      <c r="A126" s="38"/>
      <c r="B126" s="39"/>
      <c r="C126" s="219" t="s">
        <v>246</v>
      </c>
      <c r="D126" s="219" t="s">
        <v>159</v>
      </c>
      <c r="E126" s="220" t="s">
        <v>971</v>
      </c>
      <c r="F126" s="221" t="s">
        <v>2399</v>
      </c>
      <c r="G126" s="222" t="s">
        <v>202</v>
      </c>
      <c r="H126" s="223">
        <v>1</v>
      </c>
      <c r="I126" s="224"/>
      <c r="J126" s="225">
        <f>ROUND(I126*H126,2)</f>
        <v>0</v>
      </c>
      <c r="K126" s="221" t="s">
        <v>19</v>
      </c>
      <c r="L126" s="44"/>
      <c r="M126" s="226" t="s">
        <v>19</v>
      </c>
      <c r="N126" s="227" t="s">
        <v>45</v>
      </c>
      <c r="O126" s="84"/>
      <c r="P126" s="228">
        <f>O126*H126</f>
        <v>0</v>
      </c>
      <c r="Q126" s="228">
        <v>0</v>
      </c>
      <c r="R126" s="228">
        <f>Q126*H126</f>
        <v>0</v>
      </c>
      <c r="S126" s="228">
        <v>0</v>
      </c>
      <c r="T126" s="229">
        <f>S126*H126</f>
        <v>0</v>
      </c>
      <c r="U126" s="38"/>
      <c r="V126" s="38"/>
      <c r="W126" s="38"/>
      <c r="X126" s="38"/>
      <c r="Y126" s="38"/>
      <c r="Z126" s="38"/>
      <c r="AA126" s="38"/>
      <c r="AB126" s="38"/>
      <c r="AC126" s="38"/>
      <c r="AD126" s="38"/>
      <c r="AE126" s="38"/>
      <c r="AR126" s="230" t="s">
        <v>236</v>
      </c>
      <c r="AT126" s="230" t="s">
        <v>159</v>
      </c>
      <c r="AU126" s="230" t="s">
        <v>82</v>
      </c>
      <c r="AY126" s="17" t="s">
        <v>158</v>
      </c>
      <c r="BE126" s="231">
        <f>IF(N126="základní",J126,0)</f>
        <v>0</v>
      </c>
      <c r="BF126" s="231">
        <f>IF(N126="snížená",J126,0)</f>
        <v>0</v>
      </c>
      <c r="BG126" s="231">
        <f>IF(N126="zákl. přenesená",J126,0)</f>
        <v>0</v>
      </c>
      <c r="BH126" s="231">
        <f>IF(N126="sníž. přenesená",J126,0)</f>
        <v>0</v>
      </c>
      <c r="BI126" s="231">
        <f>IF(N126="nulová",J126,0)</f>
        <v>0</v>
      </c>
      <c r="BJ126" s="17" t="s">
        <v>82</v>
      </c>
      <c r="BK126" s="231">
        <f>ROUND(I126*H126,2)</f>
        <v>0</v>
      </c>
      <c r="BL126" s="17" t="s">
        <v>236</v>
      </c>
      <c r="BM126" s="230" t="s">
        <v>2400</v>
      </c>
    </row>
    <row r="127" spans="1:47" s="2" customFormat="1" ht="12">
      <c r="A127" s="38"/>
      <c r="B127" s="39"/>
      <c r="C127" s="40"/>
      <c r="D127" s="232" t="s">
        <v>165</v>
      </c>
      <c r="E127" s="40"/>
      <c r="F127" s="233" t="s">
        <v>2399</v>
      </c>
      <c r="G127" s="40"/>
      <c r="H127" s="40"/>
      <c r="I127" s="136"/>
      <c r="J127" s="40"/>
      <c r="K127" s="40"/>
      <c r="L127" s="44"/>
      <c r="M127" s="234"/>
      <c r="N127" s="235"/>
      <c r="O127" s="84"/>
      <c r="P127" s="84"/>
      <c r="Q127" s="84"/>
      <c r="R127" s="84"/>
      <c r="S127" s="84"/>
      <c r="T127" s="85"/>
      <c r="U127" s="38"/>
      <c r="V127" s="38"/>
      <c r="W127" s="38"/>
      <c r="X127" s="38"/>
      <c r="Y127" s="38"/>
      <c r="Z127" s="38"/>
      <c r="AA127" s="38"/>
      <c r="AB127" s="38"/>
      <c r="AC127" s="38"/>
      <c r="AD127" s="38"/>
      <c r="AE127" s="38"/>
      <c r="AT127" s="17" t="s">
        <v>165</v>
      </c>
      <c r="AU127" s="17" t="s">
        <v>82</v>
      </c>
    </row>
    <row r="128" spans="1:51" s="13" customFormat="1" ht="12">
      <c r="A128" s="13"/>
      <c r="B128" s="236"/>
      <c r="C128" s="237"/>
      <c r="D128" s="232" t="s">
        <v>166</v>
      </c>
      <c r="E128" s="238" t="s">
        <v>19</v>
      </c>
      <c r="F128" s="239" t="s">
        <v>2398</v>
      </c>
      <c r="G128" s="237"/>
      <c r="H128" s="240">
        <v>1</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166</v>
      </c>
      <c r="AU128" s="246" t="s">
        <v>82</v>
      </c>
      <c r="AV128" s="13" t="s">
        <v>85</v>
      </c>
      <c r="AW128" s="13" t="s">
        <v>34</v>
      </c>
      <c r="AX128" s="13" t="s">
        <v>82</v>
      </c>
      <c r="AY128" s="246" t="s">
        <v>158</v>
      </c>
    </row>
    <row r="129" spans="1:65" s="2" customFormat="1" ht="16.5" customHeight="1">
      <c r="A129" s="38"/>
      <c r="B129" s="39"/>
      <c r="C129" s="219" t="s">
        <v>252</v>
      </c>
      <c r="D129" s="219" t="s">
        <v>159</v>
      </c>
      <c r="E129" s="220" t="s">
        <v>975</v>
      </c>
      <c r="F129" s="221" t="s">
        <v>976</v>
      </c>
      <c r="G129" s="222" t="s">
        <v>977</v>
      </c>
      <c r="H129" s="223">
        <v>1</v>
      </c>
      <c r="I129" s="224"/>
      <c r="J129" s="225">
        <f>ROUND(I129*H129,2)</f>
        <v>0</v>
      </c>
      <c r="K129" s="221" t="s">
        <v>19</v>
      </c>
      <c r="L129" s="44"/>
      <c r="M129" s="226" t="s">
        <v>19</v>
      </c>
      <c r="N129" s="227" t="s">
        <v>45</v>
      </c>
      <c r="O129" s="84"/>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236</v>
      </c>
      <c r="AT129" s="230" t="s">
        <v>159</v>
      </c>
      <c r="AU129" s="230" t="s">
        <v>82</v>
      </c>
      <c r="AY129" s="17" t="s">
        <v>158</v>
      </c>
      <c r="BE129" s="231">
        <f>IF(N129="základní",J129,0)</f>
        <v>0</v>
      </c>
      <c r="BF129" s="231">
        <f>IF(N129="snížená",J129,0)</f>
        <v>0</v>
      </c>
      <c r="BG129" s="231">
        <f>IF(N129="zákl. přenesená",J129,0)</f>
        <v>0</v>
      </c>
      <c r="BH129" s="231">
        <f>IF(N129="sníž. přenesená",J129,0)</f>
        <v>0</v>
      </c>
      <c r="BI129" s="231">
        <f>IF(N129="nulová",J129,0)</f>
        <v>0</v>
      </c>
      <c r="BJ129" s="17" t="s">
        <v>82</v>
      </c>
      <c r="BK129" s="231">
        <f>ROUND(I129*H129,2)</f>
        <v>0</v>
      </c>
      <c r="BL129" s="17" t="s">
        <v>236</v>
      </c>
      <c r="BM129" s="230" t="s">
        <v>2401</v>
      </c>
    </row>
    <row r="130" spans="1:47" s="2" customFormat="1" ht="12">
      <c r="A130" s="38"/>
      <c r="B130" s="39"/>
      <c r="C130" s="40"/>
      <c r="D130" s="232" t="s">
        <v>165</v>
      </c>
      <c r="E130" s="40"/>
      <c r="F130" s="233" t="s">
        <v>2402</v>
      </c>
      <c r="G130" s="40"/>
      <c r="H130" s="40"/>
      <c r="I130" s="136"/>
      <c r="J130" s="40"/>
      <c r="K130" s="40"/>
      <c r="L130" s="44"/>
      <c r="M130" s="234"/>
      <c r="N130" s="235"/>
      <c r="O130" s="84"/>
      <c r="P130" s="84"/>
      <c r="Q130" s="84"/>
      <c r="R130" s="84"/>
      <c r="S130" s="84"/>
      <c r="T130" s="85"/>
      <c r="U130" s="38"/>
      <c r="V130" s="38"/>
      <c r="W130" s="38"/>
      <c r="X130" s="38"/>
      <c r="Y130" s="38"/>
      <c r="Z130" s="38"/>
      <c r="AA130" s="38"/>
      <c r="AB130" s="38"/>
      <c r="AC130" s="38"/>
      <c r="AD130" s="38"/>
      <c r="AE130" s="38"/>
      <c r="AT130" s="17" t="s">
        <v>165</v>
      </c>
      <c r="AU130" s="17" t="s">
        <v>82</v>
      </c>
    </row>
    <row r="131" spans="1:65" s="2" customFormat="1" ht="16.5" customHeight="1">
      <c r="A131" s="38"/>
      <c r="B131" s="39"/>
      <c r="C131" s="219" t="s">
        <v>8</v>
      </c>
      <c r="D131" s="219" t="s">
        <v>159</v>
      </c>
      <c r="E131" s="220" t="s">
        <v>981</v>
      </c>
      <c r="F131" s="221" t="s">
        <v>982</v>
      </c>
      <c r="G131" s="222" t="s">
        <v>977</v>
      </c>
      <c r="H131" s="223">
        <v>1</v>
      </c>
      <c r="I131" s="224"/>
      <c r="J131" s="225">
        <f>ROUND(I131*H131,2)</f>
        <v>0</v>
      </c>
      <c r="K131" s="221" t="s">
        <v>19</v>
      </c>
      <c r="L131" s="44"/>
      <c r="M131" s="226" t="s">
        <v>19</v>
      </c>
      <c r="N131" s="227" t="s">
        <v>45</v>
      </c>
      <c r="O131" s="84"/>
      <c r="P131" s="228">
        <f>O131*H131</f>
        <v>0</v>
      </c>
      <c r="Q131" s="228">
        <v>0</v>
      </c>
      <c r="R131" s="228">
        <f>Q131*H131</f>
        <v>0</v>
      </c>
      <c r="S131" s="228">
        <v>0</v>
      </c>
      <c r="T131" s="229">
        <f>S131*H131</f>
        <v>0</v>
      </c>
      <c r="U131" s="38"/>
      <c r="V131" s="38"/>
      <c r="W131" s="38"/>
      <c r="X131" s="38"/>
      <c r="Y131" s="38"/>
      <c r="Z131" s="38"/>
      <c r="AA131" s="38"/>
      <c r="AB131" s="38"/>
      <c r="AC131" s="38"/>
      <c r="AD131" s="38"/>
      <c r="AE131" s="38"/>
      <c r="AR131" s="230" t="s">
        <v>236</v>
      </c>
      <c r="AT131" s="230" t="s">
        <v>159</v>
      </c>
      <c r="AU131" s="230" t="s">
        <v>82</v>
      </c>
      <c r="AY131" s="17" t="s">
        <v>158</v>
      </c>
      <c r="BE131" s="231">
        <f>IF(N131="základní",J131,0)</f>
        <v>0</v>
      </c>
      <c r="BF131" s="231">
        <f>IF(N131="snížená",J131,0)</f>
        <v>0</v>
      </c>
      <c r="BG131" s="231">
        <f>IF(N131="zákl. přenesená",J131,0)</f>
        <v>0</v>
      </c>
      <c r="BH131" s="231">
        <f>IF(N131="sníž. přenesená",J131,0)</f>
        <v>0</v>
      </c>
      <c r="BI131" s="231">
        <f>IF(N131="nulová",J131,0)</f>
        <v>0</v>
      </c>
      <c r="BJ131" s="17" t="s">
        <v>82</v>
      </c>
      <c r="BK131" s="231">
        <f>ROUND(I131*H131,2)</f>
        <v>0</v>
      </c>
      <c r="BL131" s="17" t="s">
        <v>236</v>
      </c>
      <c r="BM131" s="230" t="s">
        <v>2403</v>
      </c>
    </row>
    <row r="132" spans="1:47" s="2" customFormat="1" ht="12">
      <c r="A132" s="38"/>
      <c r="B132" s="39"/>
      <c r="C132" s="40"/>
      <c r="D132" s="232" t="s">
        <v>165</v>
      </c>
      <c r="E132" s="40"/>
      <c r="F132" s="233" t="s">
        <v>2404</v>
      </c>
      <c r="G132" s="40"/>
      <c r="H132" s="40"/>
      <c r="I132" s="136"/>
      <c r="J132" s="40"/>
      <c r="K132" s="40"/>
      <c r="L132" s="44"/>
      <c r="M132" s="271"/>
      <c r="N132" s="272"/>
      <c r="O132" s="273"/>
      <c r="P132" s="273"/>
      <c r="Q132" s="273"/>
      <c r="R132" s="273"/>
      <c r="S132" s="273"/>
      <c r="T132" s="274"/>
      <c r="U132" s="38"/>
      <c r="V132" s="38"/>
      <c r="W132" s="38"/>
      <c r="X132" s="38"/>
      <c r="Y132" s="38"/>
      <c r="Z132" s="38"/>
      <c r="AA132" s="38"/>
      <c r="AB132" s="38"/>
      <c r="AC132" s="38"/>
      <c r="AD132" s="38"/>
      <c r="AE132" s="38"/>
      <c r="AT132" s="17" t="s">
        <v>165</v>
      </c>
      <c r="AU132" s="17" t="s">
        <v>82</v>
      </c>
    </row>
    <row r="133" spans="1:31" s="2" customFormat="1" ht="6.95" customHeight="1">
      <c r="A133" s="38"/>
      <c r="B133" s="59"/>
      <c r="C133" s="60"/>
      <c r="D133" s="60"/>
      <c r="E133" s="60"/>
      <c r="F133" s="60"/>
      <c r="G133" s="60"/>
      <c r="H133" s="60"/>
      <c r="I133" s="169"/>
      <c r="J133" s="60"/>
      <c r="K133" s="60"/>
      <c r="L133" s="44"/>
      <c r="M133" s="38"/>
      <c r="O133" s="38"/>
      <c r="P133" s="38"/>
      <c r="Q133" s="38"/>
      <c r="R133" s="38"/>
      <c r="S133" s="38"/>
      <c r="T133" s="38"/>
      <c r="U133" s="38"/>
      <c r="V133" s="38"/>
      <c r="W133" s="38"/>
      <c r="X133" s="38"/>
      <c r="Y133" s="38"/>
      <c r="Z133" s="38"/>
      <c r="AA133" s="38"/>
      <c r="AB133" s="38"/>
      <c r="AC133" s="38"/>
      <c r="AD133" s="38"/>
      <c r="AE133" s="38"/>
    </row>
  </sheetData>
  <sheetProtection password="CC35" sheet="1" objects="1" scenarios="1" formatColumns="0" formatRows="0" autoFilter="0"/>
  <autoFilter ref="C84:K132"/>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LAPTOP-0VD15FGP\spider_laptop</dc:creator>
  <cp:keywords/>
  <dc:description/>
  <cp:lastModifiedBy>LAPTOP-0VD15FGP\spider_laptop</cp:lastModifiedBy>
  <dcterms:created xsi:type="dcterms:W3CDTF">2021-06-11T06:47:35Z</dcterms:created>
  <dcterms:modified xsi:type="dcterms:W3CDTF">2021-06-11T06:48:42Z</dcterms:modified>
  <cp:category/>
  <cp:version/>
  <cp:contentType/>
  <cp:contentStatus/>
</cp:coreProperties>
</file>