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pider_laptop\Documents\projekty\TREBIC\KRIZOVATKY_SSZ\2021\0_export\SSZ\0_Rozpocet_SSZ__Vykaz_vymer\"/>
    </mc:Choice>
  </mc:AlternateContent>
  <bookViews>
    <workbookView xWindow="0" yWindow="0" windowWidth="0" windowHeight="0"/>
  </bookViews>
  <sheets>
    <sheet name="Rekapitulace stavby" sheetId="1" r:id="rId1"/>
    <sheet name="C1.a - Bráfova x Nádražní..." sheetId="2" r:id="rId2"/>
    <sheet name="D.a - Masarykovo nám. - SSZ" sheetId="3" r:id="rId3"/>
    <sheet name="E1.a - Komenského nám. JI..." sheetId="4" r:id="rId4"/>
    <sheet name="E2.a - Komenského nám. BU..." sheetId="5" r:id="rId5"/>
    <sheet name="G.a - Znojemská x Družste..." sheetId="6" r:id="rId6"/>
    <sheet name="I.a - Jejkovská Brána x B..." sheetId="7" r:id="rId7"/>
    <sheet name="II.a - Znojemská x Okrajo..." sheetId="8" r:id="rId8"/>
    <sheet name="III.a. - Purkyňovo nám." sheetId="9" r:id="rId9"/>
    <sheet name="IV.a. - Hrotovická x Spoj..." sheetId="10" r:id="rId10"/>
    <sheet name="V.a. - Hrotovická x Kosmá..." sheetId="11" r:id="rId11"/>
    <sheet name="VI.a. - Komenského nám. -..." sheetId="12" r:id="rId12"/>
    <sheet name="Pokyny pro vyplnění" sheetId="13" r:id="rId13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'C1.a - Bráfova x Nádražní...'!$C$91:$K$765</definedName>
    <definedName name="_xlnm.Print_Area" localSheetId="1">'C1.a - Bráfova x Nádražní...'!$C$4:$J$39,'C1.a - Bráfova x Nádražní...'!$C$45:$J$73,'C1.a - Bráfova x Nádražní...'!$C$79:$K$765</definedName>
    <definedName name="_xlnm.Print_Titles" localSheetId="1">'C1.a - Bráfova x Nádražní...'!$91:$91</definedName>
    <definedName name="_xlnm._FilterDatabase" localSheetId="2" hidden="1">'D.a - Masarykovo nám. - SSZ'!$C$91:$K$746</definedName>
    <definedName name="_xlnm.Print_Area" localSheetId="2">'D.a - Masarykovo nám. - SSZ'!$C$4:$J$39,'D.a - Masarykovo nám. - SSZ'!$C$45:$J$73,'D.a - Masarykovo nám. - SSZ'!$C$79:$K$746</definedName>
    <definedName name="_xlnm.Print_Titles" localSheetId="2">'D.a - Masarykovo nám. - SSZ'!$91:$91</definedName>
    <definedName name="_xlnm._FilterDatabase" localSheetId="3" hidden="1">'E1.a - Komenského nám. JI...'!$C$91:$K$719</definedName>
    <definedName name="_xlnm.Print_Area" localSheetId="3">'E1.a - Komenského nám. JI...'!$C$4:$J$39,'E1.a - Komenského nám. JI...'!$C$45:$J$73,'E1.a - Komenského nám. JI...'!$C$79:$K$719</definedName>
    <definedName name="_xlnm.Print_Titles" localSheetId="3">'E1.a - Komenského nám. JI...'!$91:$91</definedName>
    <definedName name="_xlnm._FilterDatabase" localSheetId="4" hidden="1">'E2.a - Komenského nám. BU...'!$C$91:$K$709</definedName>
    <definedName name="_xlnm.Print_Area" localSheetId="4">'E2.a - Komenského nám. BU...'!$C$4:$J$39,'E2.a - Komenského nám. BU...'!$C$45:$J$73,'E2.a - Komenského nám. BU...'!$C$79:$K$709</definedName>
    <definedName name="_xlnm.Print_Titles" localSheetId="4">'E2.a - Komenského nám. BU...'!$91:$91</definedName>
    <definedName name="_xlnm._FilterDatabase" localSheetId="5" hidden="1">'G.a - Znojemská x Družste...'!$C$91:$K$807</definedName>
    <definedName name="_xlnm.Print_Area" localSheetId="5">'G.a - Znojemská x Družste...'!$C$4:$J$39,'G.a - Znojemská x Družste...'!$C$45:$J$73,'G.a - Znojemská x Družste...'!$C$79:$K$807</definedName>
    <definedName name="_xlnm.Print_Titles" localSheetId="5">'G.a - Znojemská x Družste...'!$91:$91</definedName>
    <definedName name="_xlnm._FilterDatabase" localSheetId="6" hidden="1">'I.a - Jejkovská Brána x B...'!$C$91:$K$830</definedName>
    <definedName name="_xlnm.Print_Area" localSheetId="6">'I.a - Jejkovská Brána x B...'!$C$4:$J$39,'I.a - Jejkovská Brána x B...'!$C$45:$J$73,'I.a - Jejkovská Brána x B...'!$C$79:$K$830</definedName>
    <definedName name="_xlnm.Print_Titles" localSheetId="6">'I.a - Jejkovská Brána x B...'!$91:$91</definedName>
    <definedName name="_xlnm._FilterDatabase" localSheetId="7" hidden="1">'II.a - Znojemská x Okrajo...'!$C$90:$K$803</definedName>
    <definedName name="_xlnm.Print_Area" localSheetId="7">'II.a - Znojemská x Okrajo...'!$C$4:$J$39,'II.a - Znojemská x Okrajo...'!$C$45:$J$72,'II.a - Znojemská x Okrajo...'!$C$78:$K$803</definedName>
    <definedName name="_xlnm.Print_Titles" localSheetId="7">'II.a - Znojemská x Okrajo...'!$90:$90</definedName>
    <definedName name="_xlnm._FilterDatabase" localSheetId="8" hidden="1">'III.a. - Purkyňovo nám.'!$C$84:$K$132</definedName>
    <definedName name="_xlnm.Print_Area" localSheetId="8">'III.a. - Purkyňovo nám.'!$C$4:$J$39,'III.a. - Purkyňovo nám.'!$C$45:$J$66,'III.a. - Purkyňovo nám.'!$C$72:$K$132</definedName>
    <definedName name="_xlnm.Print_Titles" localSheetId="8">'III.a. - Purkyňovo nám.'!$84:$84</definedName>
    <definedName name="_xlnm._FilterDatabase" localSheetId="9" hidden="1">'IV.a. - Hrotovická x Spoj...'!$C$84:$K$132</definedName>
    <definedName name="_xlnm.Print_Area" localSheetId="9">'IV.a. - Hrotovická x Spoj...'!$C$4:$J$39,'IV.a. - Hrotovická x Spoj...'!$C$45:$J$66,'IV.a. - Hrotovická x Spoj...'!$C$72:$K$132</definedName>
    <definedName name="_xlnm.Print_Titles" localSheetId="9">'IV.a. - Hrotovická x Spoj...'!$84:$84</definedName>
    <definedName name="_xlnm._FilterDatabase" localSheetId="10" hidden="1">'V.a. - Hrotovická x Kosmá...'!$C$84:$K$132</definedName>
    <definedName name="_xlnm.Print_Area" localSheetId="10">'V.a. - Hrotovická x Kosmá...'!$C$4:$J$39,'V.a. - Hrotovická x Kosmá...'!$C$45:$J$66,'V.a. - Hrotovická x Kosmá...'!$C$72:$K$132</definedName>
    <definedName name="_xlnm.Print_Titles" localSheetId="10">'V.a. - Hrotovická x Kosmá...'!$84:$84</definedName>
    <definedName name="_xlnm._FilterDatabase" localSheetId="11" hidden="1">'VI.a. - Komenského nám. -...'!$C$84:$K$132</definedName>
    <definedName name="_xlnm.Print_Area" localSheetId="11">'VI.a. - Komenského nám. -...'!$C$4:$J$39,'VI.a. - Komenského nám. -...'!$C$45:$J$66,'VI.a. - Komenského nám. -...'!$C$72:$K$132</definedName>
    <definedName name="_xlnm.Print_Titles" localSheetId="11">'VI.a. - Komenského nám. -...'!$84:$84</definedName>
    <definedName name="_xlnm.Print_Area" localSheetId="1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2" l="1" r="J37"/>
  <c r="J36"/>
  <c i="1" r="AY65"/>
  <c i="12" r="J35"/>
  <c i="1" r="AX65"/>
  <c i="12"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T86"/>
  <c r="R87"/>
  <c r="R86"/>
  <c r="P87"/>
  <c r="P86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11" r="J37"/>
  <c r="J36"/>
  <c i="1" r="AY64"/>
  <c i="11" r="J35"/>
  <c i="1" r="AX64"/>
  <c i="11"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T86"/>
  <c r="R87"/>
  <c r="R86"/>
  <c r="P87"/>
  <c r="P86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0" r="J37"/>
  <c r="J36"/>
  <c i="1" r="AY63"/>
  <c i="10" r="J35"/>
  <c i="1" r="AX63"/>
  <c i="10"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T86"/>
  <c r="R87"/>
  <c r="R86"/>
  <c r="P87"/>
  <c r="P86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9" r="J37"/>
  <c r="J36"/>
  <c i="1" r="AY62"/>
  <c i="9" r="J35"/>
  <c i="1" r="AX62"/>
  <c i="9"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T86"/>
  <c r="R87"/>
  <c r="R86"/>
  <c r="P87"/>
  <c r="P86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8" r="J37"/>
  <c r="J36"/>
  <c i="1" r="AY61"/>
  <c i="8" r="J35"/>
  <c i="1" r="AX61"/>
  <c i="8"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6"/>
  <c r="BH776"/>
  <c r="BG776"/>
  <c r="BF776"/>
  <c r="T776"/>
  <c r="R776"/>
  <c r="P776"/>
  <c r="BI772"/>
  <c r="BH772"/>
  <c r="BG772"/>
  <c r="BF772"/>
  <c r="T772"/>
  <c r="R772"/>
  <c r="P772"/>
  <c r="BI769"/>
  <c r="BH769"/>
  <c r="BG769"/>
  <c r="BF769"/>
  <c r="T769"/>
  <c r="R769"/>
  <c r="P769"/>
  <c r="BI765"/>
  <c r="BH765"/>
  <c r="BG765"/>
  <c r="BF765"/>
  <c r="T765"/>
  <c r="R765"/>
  <c r="P765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9"/>
  <c r="BH739"/>
  <c r="BG739"/>
  <c r="BF739"/>
  <c r="T739"/>
  <c r="R739"/>
  <c r="P739"/>
  <c r="BI736"/>
  <c r="BH736"/>
  <c r="BG736"/>
  <c r="BF736"/>
  <c r="T736"/>
  <c r="R736"/>
  <c r="P736"/>
  <c r="BI732"/>
  <c r="BH732"/>
  <c r="BG732"/>
  <c r="BF732"/>
  <c r="T732"/>
  <c r="R732"/>
  <c r="P732"/>
  <c r="BI729"/>
  <c r="BH729"/>
  <c r="BG729"/>
  <c r="BF729"/>
  <c r="T729"/>
  <c r="R729"/>
  <c r="P729"/>
  <c r="BI724"/>
  <c r="BH724"/>
  <c r="BG724"/>
  <c r="BF724"/>
  <c r="T724"/>
  <c r="R724"/>
  <c r="P724"/>
  <c r="BI718"/>
  <c r="BH718"/>
  <c r="BG718"/>
  <c r="BF718"/>
  <c r="T718"/>
  <c r="R718"/>
  <c r="P718"/>
  <c r="BI713"/>
  <c r="BH713"/>
  <c r="BG713"/>
  <c r="BF713"/>
  <c r="T713"/>
  <c r="R713"/>
  <c r="P713"/>
  <c r="BI707"/>
  <c r="BH707"/>
  <c r="BG707"/>
  <c r="BF707"/>
  <c r="T707"/>
  <c r="R707"/>
  <c r="P707"/>
  <c r="BI702"/>
  <c r="BH702"/>
  <c r="BG702"/>
  <c r="BF702"/>
  <c r="T702"/>
  <c r="R702"/>
  <c r="P702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48"/>
  <c r="BH648"/>
  <c r="BG648"/>
  <c r="BF648"/>
  <c r="T648"/>
  <c r="R648"/>
  <c r="P648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2"/>
  <c r="BH622"/>
  <c r="BG622"/>
  <c r="BF622"/>
  <c r="T622"/>
  <c r="R622"/>
  <c r="P622"/>
  <c r="BI616"/>
  <c r="BH616"/>
  <c r="BG616"/>
  <c r="BF616"/>
  <c r="T616"/>
  <c r="R616"/>
  <c r="P616"/>
  <c r="BI610"/>
  <c r="BH610"/>
  <c r="BG610"/>
  <c r="BF610"/>
  <c r="T610"/>
  <c r="R610"/>
  <c r="P610"/>
  <c r="BI605"/>
  <c r="BH605"/>
  <c r="BG605"/>
  <c r="BF605"/>
  <c r="T605"/>
  <c r="R605"/>
  <c r="P605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T589"/>
  <c r="R590"/>
  <c r="R589"/>
  <c r="P590"/>
  <c r="P589"/>
  <c r="BI586"/>
  <c r="BH586"/>
  <c r="BG586"/>
  <c r="BF586"/>
  <c r="T586"/>
  <c r="R586"/>
  <c r="P586"/>
  <c r="BI580"/>
  <c r="BH580"/>
  <c r="BG580"/>
  <c r="BF580"/>
  <c r="T580"/>
  <c r="R580"/>
  <c r="P580"/>
  <c r="BI575"/>
  <c r="BH575"/>
  <c r="BG575"/>
  <c r="BF575"/>
  <c r="T575"/>
  <c r="R575"/>
  <c r="P575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8"/>
  <c r="BH558"/>
  <c r="BG558"/>
  <c r="BF558"/>
  <c r="T558"/>
  <c r="R558"/>
  <c r="P558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7" r="J37"/>
  <c r="J36"/>
  <c i="1" r="AY60"/>
  <c i="7" r="J35"/>
  <c i="1" r="AX60"/>
  <c i="7"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3"/>
  <c r="BH813"/>
  <c r="BG813"/>
  <c r="BF813"/>
  <c r="T813"/>
  <c r="R813"/>
  <c r="P813"/>
  <c r="BI810"/>
  <c r="BH810"/>
  <c r="BG810"/>
  <c r="BF810"/>
  <c r="T810"/>
  <c r="R810"/>
  <c r="P810"/>
  <c r="BI808"/>
  <c r="BH808"/>
  <c r="BG808"/>
  <c r="BF808"/>
  <c r="T808"/>
  <c r="R808"/>
  <c r="P808"/>
  <c r="BI805"/>
  <c r="BH805"/>
  <c r="BG805"/>
  <c r="BF805"/>
  <c r="T805"/>
  <c r="R805"/>
  <c r="P805"/>
  <c r="BI801"/>
  <c r="BH801"/>
  <c r="BG801"/>
  <c r="BF801"/>
  <c r="T801"/>
  <c r="R801"/>
  <c r="P801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69"/>
  <c r="BH769"/>
  <c r="BG769"/>
  <c r="BF769"/>
  <c r="T769"/>
  <c r="R769"/>
  <c r="P769"/>
  <c r="BI766"/>
  <c r="BH766"/>
  <c r="BG766"/>
  <c r="BF766"/>
  <c r="T766"/>
  <c r="R766"/>
  <c r="P766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3"/>
  <c r="BH723"/>
  <c r="BG723"/>
  <c r="BF723"/>
  <c r="T723"/>
  <c r="R723"/>
  <c r="P723"/>
  <c r="BI719"/>
  <c r="BH719"/>
  <c r="BG719"/>
  <c r="BF719"/>
  <c r="T719"/>
  <c r="R719"/>
  <c r="P719"/>
  <c r="BI716"/>
  <c r="BH716"/>
  <c r="BG716"/>
  <c r="BF716"/>
  <c r="T716"/>
  <c r="R716"/>
  <c r="P716"/>
  <c r="BI712"/>
  <c r="BH712"/>
  <c r="BG712"/>
  <c r="BF712"/>
  <c r="T712"/>
  <c r="R712"/>
  <c r="P712"/>
  <c r="BI708"/>
  <c r="BH708"/>
  <c r="BG708"/>
  <c r="BF708"/>
  <c r="T708"/>
  <c r="R708"/>
  <c r="P708"/>
  <c r="BI704"/>
  <c r="BH704"/>
  <c r="BG704"/>
  <c r="BF704"/>
  <c r="T704"/>
  <c r="R704"/>
  <c r="P704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0"/>
  <c r="BH680"/>
  <c r="BG680"/>
  <c r="BF680"/>
  <c r="T680"/>
  <c r="R680"/>
  <c r="P680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T664"/>
  <c r="R665"/>
  <c r="R664"/>
  <c r="P665"/>
  <c r="P664"/>
  <c r="BI661"/>
  <c r="BH661"/>
  <c r="BG661"/>
  <c r="BF661"/>
  <c r="T661"/>
  <c r="R661"/>
  <c r="P661"/>
  <c r="BI655"/>
  <c r="BH655"/>
  <c r="BG655"/>
  <c r="BF655"/>
  <c r="T655"/>
  <c r="R655"/>
  <c r="P655"/>
  <c r="BI650"/>
  <c r="BH650"/>
  <c r="BG650"/>
  <c r="BF650"/>
  <c r="T650"/>
  <c r="R650"/>
  <c r="P650"/>
  <c r="BI647"/>
  <c r="BH647"/>
  <c r="BG647"/>
  <c r="BF647"/>
  <c r="T647"/>
  <c r="R647"/>
  <c r="P647"/>
  <c r="BI643"/>
  <c r="BH643"/>
  <c r="BG643"/>
  <c r="BF643"/>
  <c r="T643"/>
  <c r="R643"/>
  <c r="P643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4"/>
  <c r="BH624"/>
  <c r="BG624"/>
  <c r="BF624"/>
  <c r="T624"/>
  <c r="R624"/>
  <c r="P624"/>
  <c r="BI618"/>
  <c r="BH618"/>
  <c r="BG618"/>
  <c r="BF618"/>
  <c r="T618"/>
  <c r="R618"/>
  <c r="P618"/>
  <c r="BI613"/>
  <c r="BH613"/>
  <c r="BG613"/>
  <c r="BF613"/>
  <c r="T613"/>
  <c r="R613"/>
  <c r="P613"/>
  <c r="BI610"/>
  <c r="BH610"/>
  <c r="BG610"/>
  <c r="BF610"/>
  <c r="T610"/>
  <c r="R610"/>
  <c r="P610"/>
  <c r="BI606"/>
  <c r="BH606"/>
  <c r="BG606"/>
  <c r="BF606"/>
  <c r="T606"/>
  <c r="R606"/>
  <c r="P606"/>
  <c r="BI602"/>
  <c r="BH602"/>
  <c r="BG602"/>
  <c r="BF602"/>
  <c r="T602"/>
  <c r="R602"/>
  <c r="P602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6" r="J37"/>
  <c r="J36"/>
  <c i="1" r="AY59"/>
  <c i="6" r="J35"/>
  <c i="1" r="AX59"/>
  <c i="6"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0"/>
  <c r="BH790"/>
  <c r="BG790"/>
  <c r="BF790"/>
  <c r="T790"/>
  <c r="R790"/>
  <c r="P790"/>
  <c r="BI786"/>
  <c r="BH786"/>
  <c r="BG786"/>
  <c r="BF786"/>
  <c r="T786"/>
  <c r="R786"/>
  <c r="P786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3"/>
  <c r="BH773"/>
  <c r="BG773"/>
  <c r="BF773"/>
  <c r="T773"/>
  <c r="R773"/>
  <c r="P773"/>
  <c r="BI769"/>
  <c r="BH769"/>
  <c r="BG769"/>
  <c r="BF769"/>
  <c r="T769"/>
  <c r="R769"/>
  <c r="P769"/>
  <c r="BI766"/>
  <c r="BH766"/>
  <c r="BG766"/>
  <c r="BF766"/>
  <c r="T766"/>
  <c r="R766"/>
  <c r="P766"/>
  <c r="BI762"/>
  <c r="BH762"/>
  <c r="BG762"/>
  <c r="BF762"/>
  <c r="T762"/>
  <c r="R762"/>
  <c r="P762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26"/>
  <c r="BH726"/>
  <c r="BG726"/>
  <c r="BF726"/>
  <c r="T726"/>
  <c r="R726"/>
  <c r="P726"/>
  <c r="BI720"/>
  <c r="BH720"/>
  <c r="BG720"/>
  <c r="BF720"/>
  <c r="T720"/>
  <c r="R720"/>
  <c r="P720"/>
  <c r="BI715"/>
  <c r="BH715"/>
  <c r="BG715"/>
  <c r="BF715"/>
  <c r="T715"/>
  <c r="R715"/>
  <c r="P715"/>
  <c r="BI709"/>
  <c r="BH709"/>
  <c r="BG709"/>
  <c r="BF709"/>
  <c r="T709"/>
  <c r="R709"/>
  <c r="P709"/>
  <c r="BI704"/>
  <c r="BH704"/>
  <c r="BG704"/>
  <c r="BF704"/>
  <c r="T704"/>
  <c r="R704"/>
  <c r="P704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2"/>
  <c r="BH672"/>
  <c r="BG672"/>
  <c r="BF672"/>
  <c r="T672"/>
  <c r="R672"/>
  <c r="P672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6"/>
  <c r="BH656"/>
  <c r="BG656"/>
  <c r="BF656"/>
  <c r="T656"/>
  <c r="R656"/>
  <c r="P656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6"/>
  <c r="BH626"/>
  <c r="BG626"/>
  <c r="BF626"/>
  <c r="T626"/>
  <c r="R626"/>
  <c r="P626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1"/>
  <c r="BH611"/>
  <c r="BG611"/>
  <c r="BF611"/>
  <c r="T611"/>
  <c r="T610"/>
  <c r="R611"/>
  <c r="R610"/>
  <c r="P611"/>
  <c r="P610"/>
  <c r="BI607"/>
  <c r="BH607"/>
  <c r="BG607"/>
  <c r="BF607"/>
  <c r="T607"/>
  <c r="R607"/>
  <c r="P607"/>
  <c r="BI601"/>
  <c r="BH601"/>
  <c r="BG601"/>
  <c r="BF601"/>
  <c r="T601"/>
  <c r="R601"/>
  <c r="P601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3"/>
  <c r="BH583"/>
  <c r="BG583"/>
  <c r="BF583"/>
  <c r="T583"/>
  <c r="R583"/>
  <c r="P583"/>
  <c r="BI579"/>
  <c r="BH579"/>
  <c r="BG579"/>
  <c r="BF579"/>
  <c r="T579"/>
  <c r="R579"/>
  <c r="P579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5" r="J37"/>
  <c r="J36"/>
  <c i="1" r="AY58"/>
  <c i="5" r="J35"/>
  <c i="1" r="AX58"/>
  <c i="5"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2"/>
  <c r="BH692"/>
  <c r="BG692"/>
  <c r="BF692"/>
  <c r="T692"/>
  <c r="T691"/>
  <c r="R692"/>
  <c r="R691"/>
  <c r="P692"/>
  <c r="P691"/>
  <c r="BI688"/>
  <c r="BH688"/>
  <c r="BG688"/>
  <c r="BF688"/>
  <c r="T688"/>
  <c r="R688"/>
  <c r="P688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1"/>
  <c r="BH671"/>
  <c r="BG671"/>
  <c r="BF671"/>
  <c r="T671"/>
  <c r="R671"/>
  <c r="P671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7"/>
  <c r="BH617"/>
  <c r="BG617"/>
  <c r="BF617"/>
  <c r="T617"/>
  <c r="R617"/>
  <c r="P617"/>
  <c r="BI612"/>
  <c r="BH612"/>
  <c r="BG612"/>
  <c r="BF612"/>
  <c r="T612"/>
  <c r="R612"/>
  <c r="P612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T544"/>
  <c r="R545"/>
  <c r="R544"/>
  <c r="P545"/>
  <c r="P544"/>
  <c r="BI541"/>
  <c r="BH541"/>
  <c r="BG541"/>
  <c r="BF541"/>
  <c r="T541"/>
  <c r="R541"/>
  <c r="P541"/>
  <c r="BI535"/>
  <c r="BH535"/>
  <c r="BG535"/>
  <c r="BF535"/>
  <c r="T535"/>
  <c r="R535"/>
  <c r="P535"/>
  <c r="BI530"/>
  <c r="BH530"/>
  <c r="BG530"/>
  <c r="BF530"/>
  <c r="T530"/>
  <c r="R530"/>
  <c r="P530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4" r="J37"/>
  <c r="J36"/>
  <c i="1" r="AY57"/>
  <c i="4" r="J35"/>
  <c i="1" r="AX57"/>
  <c i="4"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1"/>
  <c r="BH701"/>
  <c r="BG701"/>
  <c r="BF701"/>
  <c r="T701"/>
  <c r="T700"/>
  <c r="R701"/>
  <c r="R700"/>
  <c r="P701"/>
  <c r="P700"/>
  <c r="BI697"/>
  <c r="BH697"/>
  <c r="BG697"/>
  <c r="BF697"/>
  <c r="T697"/>
  <c r="R697"/>
  <c r="P697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8"/>
  <c r="BH618"/>
  <c r="BG618"/>
  <c r="BF618"/>
  <c r="T618"/>
  <c r="T617"/>
  <c r="R618"/>
  <c r="R617"/>
  <c r="P618"/>
  <c r="P617"/>
  <c r="BI614"/>
  <c r="BH614"/>
  <c r="BG614"/>
  <c r="BF614"/>
  <c r="T614"/>
  <c r="R614"/>
  <c r="P614"/>
  <c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0"/>
  <c r="BH590"/>
  <c r="BG590"/>
  <c r="BF590"/>
  <c r="T590"/>
  <c r="R590"/>
  <c r="P590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3" r="J37"/>
  <c r="J36"/>
  <c i="1" r="AY56"/>
  <c i="3" r="J35"/>
  <c i="1" r="AX56"/>
  <c i="3"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29"/>
  <c r="BH729"/>
  <c r="BG729"/>
  <c r="BF729"/>
  <c r="T729"/>
  <c r="T728"/>
  <c r="R729"/>
  <c r="R728"/>
  <c r="P729"/>
  <c r="P728"/>
  <c r="BI725"/>
  <c r="BH725"/>
  <c r="BG725"/>
  <c r="BF725"/>
  <c r="T725"/>
  <c r="R725"/>
  <c r="P725"/>
  <c r="BI721"/>
  <c r="BH721"/>
  <c r="BG721"/>
  <c r="BF721"/>
  <c r="T721"/>
  <c r="R721"/>
  <c r="P721"/>
  <c r="BI717"/>
  <c r="BH717"/>
  <c r="BG717"/>
  <c r="BF717"/>
  <c r="T717"/>
  <c r="R717"/>
  <c r="P717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8"/>
  <c r="BH628"/>
  <c r="BG628"/>
  <c r="BF628"/>
  <c r="T628"/>
  <c r="T627"/>
  <c r="R628"/>
  <c r="R627"/>
  <c r="P628"/>
  <c r="P627"/>
  <c r="BI624"/>
  <c r="BH624"/>
  <c r="BG624"/>
  <c r="BF624"/>
  <c r="T624"/>
  <c r="R624"/>
  <c r="P624"/>
  <c r="BI618"/>
  <c r="BH618"/>
  <c r="BG618"/>
  <c r="BF618"/>
  <c r="T618"/>
  <c r="R618"/>
  <c r="P618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0"/>
  <c r="BH600"/>
  <c r="BG600"/>
  <c r="BF600"/>
  <c r="T600"/>
  <c r="R600"/>
  <c r="P600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2" r="J37"/>
  <c r="J36"/>
  <c i="1" r="AY55"/>
  <c i="2" r="J35"/>
  <c i="1" r="AX55"/>
  <c i="2"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48"/>
  <c r="BH748"/>
  <c r="BG748"/>
  <c r="BF748"/>
  <c r="T748"/>
  <c r="R748"/>
  <c r="P748"/>
  <c r="BI744"/>
  <c r="BH744"/>
  <c r="BG744"/>
  <c r="BF744"/>
  <c r="T744"/>
  <c r="R744"/>
  <c r="P744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3"/>
  <c r="BH713"/>
  <c r="BG713"/>
  <c r="BF713"/>
  <c r="T713"/>
  <c r="R713"/>
  <c r="P713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0"/>
  <c r="BH630"/>
  <c r="BG630"/>
  <c r="BF630"/>
  <c r="T630"/>
  <c r="T629"/>
  <c r="R630"/>
  <c r="R629"/>
  <c r="P630"/>
  <c r="P629"/>
  <c r="BI626"/>
  <c r="BH626"/>
  <c r="BG626"/>
  <c r="BF626"/>
  <c r="T626"/>
  <c r="R626"/>
  <c r="P626"/>
  <c r="BI620"/>
  <c r="BH620"/>
  <c r="BG620"/>
  <c r="BF620"/>
  <c r="T620"/>
  <c r="R620"/>
  <c r="P620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2"/>
  <c r="BH602"/>
  <c r="BG602"/>
  <c r="BF602"/>
  <c r="T602"/>
  <c r="R602"/>
  <c r="P602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1" r="L50"/>
  <c r="AM50"/>
  <c r="AM49"/>
  <c r="L49"/>
  <c r="AM47"/>
  <c r="L47"/>
  <c r="L45"/>
  <c r="L44"/>
  <c i="12" r="BK131"/>
  <c r="J131"/>
  <c r="BK129"/>
  <c r="J129"/>
  <c r="BK126"/>
  <c r="J126"/>
  <c r="BK123"/>
  <c r="BK120"/>
  <c r="BK117"/>
  <c r="BK114"/>
  <c r="J112"/>
  <c r="BK107"/>
  <c r="J105"/>
  <c r="J101"/>
  <c r="BK98"/>
  <c r="BK93"/>
  <c r="J91"/>
  <c r="BK87"/>
  <c i="11" r="J131"/>
  <c r="J129"/>
  <c r="BK126"/>
  <c r="J123"/>
  <c r="J120"/>
  <c r="BK117"/>
  <c r="J114"/>
  <c r="J112"/>
  <c r="J107"/>
  <c r="J105"/>
  <c r="J101"/>
  <c r="BK98"/>
  <c r="BK93"/>
  <c r="J91"/>
  <c r="J87"/>
  <c i="10" r="J131"/>
  <c r="BK129"/>
  <c r="J126"/>
  <c r="BK123"/>
  <c r="J120"/>
  <c r="BK117"/>
  <c r="BK114"/>
  <c r="J112"/>
  <c r="J107"/>
  <c r="BK105"/>
  <c r="BK101"/>
  <c r="BK98"/>
  <c r="J93"/>
  <c r="J91"/>
  <c r="J87"/>
  <c i="9" r="BK131"/>
  <c r="BK129"/>
  <c r="BK126"/>
  <c r="BK123"/>
  <c r="J123"/>
  <c r="BK120"/>
  <c r="J120"/>
  <c r="BK117"/>
  <c r="J117"/>
  <c r="J114"/>
  <c r="BK112"/>
  <c r="J112"/>
  <c r="J107"/>
  <c r="BK101"/>
  <c r="BK98"/>
  <c r="J91"/>
  <c r="J87"/>
  <c i="8" r="J798"/>
  <c r="J792"/>
  <c r="BK784"/>
  <c r="BK779"/>
  <c r="J772"/>
  <c r="BK765"/>
  <c r="J758"/>
  <c r="BK749"/>
  <c r="J746"/>
  <c r="J744"/>
  <c r="BK739"/>
  <c r="BK732"/>
  <c r="J724"/>
  <c r="J713"/>
  <c r="J702"/>
  <c r="J690"/>
  <c r="J681"/>
  <c r="BK673"/>
  <c r="BK666"/>
  <c r="BK658"/>
  <c r="J648"/>
  <c r="BK641"/>
  <c r="BK632"/>
  <c r="J622"/>
  <c r="J616"/>
  <c r="J600"/>
  <c r="J597"/>
  <c r="BK590"/>
  <c r="J575"/>
  <c r="BK565"/>
  <c r="BK562"/>
  <c r="BK553"/>
  <c r="BK550"/>
  <c r="BK542"/>
  <c r="J531"/>
  <c r="BK528"/>
  <c r="J520"/>
  <c r="J514"/>
  <c r="BK508"/>
  <c r="J502"/>
  <c r="BK496"/>
  <c r="J493"/>
  <c r="BK486"/>
  <c r="BK481"/>
  <c r="BK476"/>
  <c r="BK470"/>
  <c r="BK465"/>
  <c r="J459"/>
  <c r="J453"/>
  <c r="J448"/>
  <c r="J443"/>
  <c r="BK438"/>
  <c r="BK436"/>
  <c r="BK428"/>
  <c r="BK425"/>
  <c r="BK417"/>
  <c r="J412"/>
  <c r="J406"/>
  <c r="J399"/>
  <c r="J393"/>
  <c r="BK390"/>
  <c r="BK388"/>
  <c r="J382"/>
  <c r="J377"/>
  <c r="BK371"/>
  <c r="J366"/>
  <c r="J361"/>
  <c r="BK356"/>
  <c r="J351"/>
  <c r="BK345"/>
  <c r="BK339"/>
  <c r="J333"/>
  <c r="J325"/>
  <c r="J319"/>
  <c r="J317"/>
  <c r="J309"/>
  <c r="J305"/>
  <c r="BK299"/>
  <c r="J291"/>
  <c r="J284"/>
  <c r="BK277"/>
  <c r="J272"/>
  <c r="J266"/>
  <c r="J260"/>
  <c r="J255"/>
  <c r="BK249"/>
  <c r="J241"/>
  <c r="BK235"/>
  <c r="BK230"/>
  <c r="J223"/>
  <c r="J217"/>
  <c r="J211"/>
  <c r="J205"/>
  <c r="J197"/>
  <c r="BK191"/>
  <c r="BK185"/>
  <c r="BK180"/>
  <c r="BK175"/>
  <c r="BK169"/>
  <c r="J163"/>
  <c r="J157"/>
  <c r="BK151"/>
  <c r="J143"/>
  <c r="J138"/>
  <c r="BK132"/>
  <c r="BK126"/>
  <c r="BK119"/>
  <c r="J106"/>
  <c r="BK97"/>
  <c i="7" r="BK357"/>
  <c r="BK355"/>
  <c r="BK353"/>
  <c r="J350"/>
  <c r="J347"/>
  <c r="J344"/>
  <c r="J339"/>
  <c r="J336"/>
  <c r="J332"/>
  <c r="J328"/>
  <c r="J325"/>
  <c r="J322"/>
  <c r="J319"/>
  <c r="J317"/>
  <c r="J313"/>
  <c r="J311"/>
  <c r="J307"/>
  <c r="J305"/>
  <c r="J302"/>
  <c r="J298"/>
  <c r="BK296"/>
  <c r="BK292"/>
  <c r="BK288"/>
  <c r="BK286"/>
  <c r="J282"/>
  <c r="J280"/>
  <c r="J277"/>
  <c r="J273"/>
  <c r="BK267"/>
  <c r="BK264"/>
  <c r="BK261"/>
  <c r="BK258"/>
  <c r="BK255"/>
  <c r="BK251"/>
  <c r="BK247"/>
  <c r="BK245"/>
  <c r="BK241"/>
  <c r="BK237"/>
  <c r="J235"/>
  <c r="J231"/>
  <c r="J229"/>
  <c r="J225"/>
  <c r="J223"/>
  <c r="J220"/>
  <c r="J218"/>
  <c r="J215"/>
  <c r="J212"/>
  <c r="BK209"/>
  <c r="BK206"/>
  <c r="J203"/>
  <c r="BK200"/>
  <c r="BK197"/>
  <c r="BK194"/>
  <c r="BK191"/>
  <c r="J188"/>
  <c r="J184"/>
  <c r="J180"/>
  <c r="BK177"/>
  <c r="BK175"/>
  <c r="J171"/>
  <c r="J169"/>
  <c r="J166"/>
  <c r="J163"/>
  <c r="BK159"/>
  <c r="J156"/>
  <c r="J152"/>
  <c r="J150"/>
  <c r="J147"/>
  <c r="J144"/>
  <c r="J141"/>
  <c r="BK138"/>
  <c r="J136"/>
  <c r="J132"/>
  <c r="J130"/>
  <c r="J126"/>
  <c r="J123"/>
  <c r="J120"/>
  <c r="J115"/>
  <c r="J112"/>
  <c r="BK107"/>
  <c r="BK102"/>
  <c r="BK98"/>
  <c r="BK94"/>
  <c i="6" r="BK806"/>
  <c r="J804"/>
  <c r="J802"/>
  <c r="J800"/>
  <c r="J798"/>
  <c r="J796"/>
  <c r="BK790"/>
  <c r="BK786"/>
  <c r="BK781"/>
  <c r="BK778"/>
  <c r="J776"/>
  <c r="J773"/>
  <c r="J769"/>
  <c r="BK766"/>
  <c r="BK762"/>
  <c r="J758"/>
  <c r="BK755"/>
  <c r="J752"/>
  <c r="J749"/>
  <c r="BK746"/>
  <c r="BK743"/>
  <c r="BK741"/>
  <c r="BK739"/>
  <c r="J736"/>
  <c r="J733"/>
  <c r="J726"/>
  <c r="J720"/>
  <c r="J715"/>
  <c r="BK709"/>
  <c r="BK704"/>
  <c r="J698"/>
  <c r="J695"/>
  <c r="BK692"/>
  <c r="J689"/>
  <c r="J686"/>
  <c r="J683"/>
  <c r="J679"/>
  <c r="J675"/>
  <c r="J672"/>
  <c r="BK668"/>
  <c r="BK664"/>
  <c r="BK660"/>
  <c r="J650"/>
  <c r="J644"/>
  <c r="BK638"/>
  <c r="BK632"/>
  <c r="BK621"/>
  <c r="BK611"/>
  <c r="BK607"/>
  <c r="BK601"/>
  <c r="BK596"/>
  <c r="BK593"/>
  <c r="BK590"/>
  <c r="BK583"/>
  <c r="BK579"/>
  <c r="J571"/>
  <c r="BK563"/>
  <c r="BK556"/>
  <c r="J549"/>
  <c r="J544"/>
  <c r="J538"/>
  <c r="J532"/>
  <c r="BK526"/>
  <c r="J520"/>
  <c r="BK514"/>
  <c r="BK509"/>
  <c r="BK504"/>
  <c r="BK499"/>
  <c r="BK494"/>
  <c r="BK489"/>
  <c r="J486"/>
  <c r="BK480"/>
  <c r="BK474"/>
  <c r="J469"/>
  <c r="J464"/>
  <c r="J459"/>
  <c r="J454"/>
  <c r="BK449"/>
  <c r="BK443"/>
  <c r="J438"/>
  <c r="BK433"/>
  <c r="J427"/>
  <c r="J422"/>
  <c r="BK417"/>
  <c r="BK411"/>
  <c r="BK406"/>
  <c i="5" r="J251"/>
  <c r="J245"/>
  <c r="J239"/>
  <c r="BK232"/>
  <c r="BK226"/>
  <c r="J220"/>
  <c r="BK214"/>
  <c r="J208"/>
  <c r="BK204"/>
  <c r="BK198"/>
  <c r="J191"/>
  <c r="BK185"/>
  <c r="J179"/>
  <c r="BK173"/>
  <c r="J167"/>
  <c r="BK164"/>
  <c r="J154"/>
  <c r="J146"/>
  <c r="BK141"/>
  <c r="J135"/>
  <c r="BK129"/>
  <c r="BK125"/>
  <c r="J114"/>
  <c r="J103"/>
  <c r="BK94"/>
  <c i="4" r="J717"/>
  <c r="BK715"/>
  <c r="J713"/>
  <c r="BK711"/>
  <c r="J709"/>
  <c r="BK701"/>
  <c r="J689"/>
  <c r="J681"/>
  <c r="BK675"/>
  <c r="BK669"/>
  <c r="BK663"/>
  <c r="J656"/>
  <c r="J650"/>
  <c r="J644"/>
  <c r="BK638"/>
  <c r="BK631"/>
  <c r="BK625"/>
  <c r="J618"/>
  <c r="BK608"/>
  <c r="BK603"/>
  <c r="BK597"/>
  <c r="BK583"/>
  <c r="J577"/>
  <c r="J573"/>
  <c r="J562"/>
  <c r="BK555"/>
  <c r="J550"/>
  <c r="BK547"/>
  <c r="BK540"/>
  <c r="BK537"/>
  <c r="BK534"/>
  <c r="BK531"/>
  <c r="J528"/>
  <c r="J525"/>
  <c r="J522"/>
  <c r="J519"/>
  <c r="BK516"/>
  <c r="J513"/>
  <c r="J510"/>
  <c r="J508"/>
  <c r="J505"/>
  <c r="J503"/>
  <c r="BK500"/>
  <c r="BK498"/>
  <c r="BK495"/>
  <c r="BK493"/>
  <c r="BK490"/>
  <c r="J487"/>
  <c r="J484"/>
  <c r="BK482"/>
  <c r="J479"/>
  <c r="J476"/>
  <c r="J473"/>
  <c r="J470"/>
  <c r="J467"/>
  <c r="J465"/>
  <c r="J462"/>
  <c r="J460"/>
  <c r="BK457"/>
  <c r="BK455"/>
  <c r="BK447"/>
  <c r="BK445"/>
  <c r="BK439"/>
  <c r="J431"/>
  <c r="J420"/>
  <c r="J418"/>
  <c r="J413"/>
  <c r="BK407"/>
  <c r="BK399"/>
  <c r="J393"/>
  <c r="J388"/>
  <c r="J382"/>
  <c r="J377"/>
  <c r="J372"/>
  <c r="J367"/>
  <c r="BK361"/>
  <c r="BK355"/>
  <c r="J349"/>
  <c r="J343"/>
  <c r="J337"/>
  <c r="J331"/>
  <c r="J327"/>
  <c r="BK323"/>
  <c r="J317"/>
  <c r="J311"/>
  <c r="BK304"/>
  <c r="J296"/>
  <c r="J290"/>
  <c r="BK282"/>
  <c r="J280"/>
  <c r="J274"/>
  <c r="J270"/>
  <c r="BK266"/>
  <c r="BK262"/>
  <c r="J256"/>
  <c r="BK251"/>
  <c r="BK245"/>
  <c r="BK238"/>
  <c r="J232"/>
  <c r="J229"/>
  <c r="BK219"/>
  <c r="J214"/>
  <c r="J208"/>
  <c r="J206"/>
  <c r="J200"/>
  <c r="J195"/>
  <c r="J186"/>
  <c r="J98"/>
  <c i="3" r="J691"/>
  <c r="BK684"/>
  <c r="BK677"/>
  <c r="BK670"/>
  <c r="BK664"/>
  <c r="J658"/>
  <c r="BK648"/>
  <c r="BK641"/>
  <c r="BK638"/>
  <c r="BK632"/>
  <c r="J624"/>
  <c r="BK613"/>
  <c r="J607"/>
  <c r="J593"/>
  <c r="BK587"/>
  <c r="BK579"/>
  <c r="J576"/>
  <c r="BK568"/>
  <c r="BK563"/>
  <c r="BK557"/>
  <c r="BK550"/>
  <c r="BK544"/>
  <c r="BK538"/>
  <c r="J529"/>
  <c r="BK523"/>
  <c r="BK517"/>
  <c r="BK512"/>
  <c r="BK507"/>
  <c r="BK502"/>
  <c r="BK500"/>
  <c r="BK494"/>
  <c r="BK489"/>
  <c r="BK486"/>
  <c r="BK477"/>
  <c r="BK472"/>
  <c r="J467"/>
  <c r="J464"/>
  <c r="J459"/>
  <c r="J452"/>
  <c r="J449"/>
  <c r="J443"/>
  <c r="BK438"/>
  <c r="J430"/>
  <c r="J425"/>
  <c r="J420"/>
  <c r="J414"/>
  <c r="BK409"/>
  <c r="BK404"/>
  <c r="BK401"/>
  <c r="BK395"/>
  <c r="J390"/>
  <c r="BK385"/>
  <c r="BK377"/>
  <c r="BK372"/>
  <c r="J367"/>
  <c r="J365"/>
  <c r="J355"/>
  <c r="J349"/>
  <c r="BK343"/>
  <c r="BK339"/>
  <c r="BK334"/>
  <c r="J328"/>
  <c r="BK324"/>
  <c r="BK318"/>
  <c r="BK310"/>
  <c r="J303"/>
  <c r="BK297"/>
  <c r="J291"/>
  <c r="BK286"/>
  <c r="BK276"/>
  <c r="J270"/>
  <c r="J264"/>
  <c r="BK261"/>
  <c r="J256"/>
  <c r="BK248"/>
  <c r="BK242"/>
  <c r="J233"/>
  <c r="BK227"/>
  <c r="BK221"/>
  <c r="J214"/>
  <c r="J208"/>
  <c r="BK202"/>
  <c r="BK200"/>
  <c r="J191"/>
  <c r="BK186"/>
  <c r="J183"/>
  <c r="BK177"/>
  <c r="J171"/>
  <c r="BK165"/>
  <c r="J156"/>
  <c r="BK153"/>
  <c r="J146"/>
  <c r="J141"/>
  <c r="J135"/>
  <c r="BK129"/>
  <c r="BK122"/>
  <c r="BK114"/>
  <c r="J103"/>
  <c r="BK94"/>
  <c i="2" r="J744"/>
  <c r="BK737"/>
  <c r="J731"/>
  <c r="BK725"/>
  <c r="J720"/>
  <c r="BK713"/>
  <c r="BK710"/>
  <c r="BK699"/>
  <c r="J693"/>
  <c r="BK687"/>
  <c r="BK680"/>
  <c r="BK665"/>
  <c r="J657"/>
  <c r="J654"/>
  <c r="J648"/>
  <c r="BK640"/>
  <c r="BK634"/>
  <c r="BK568"/>
  <c r="J562"/>
  <c r="BK559"/>
  <c r="J553"/>
  <c r="BK547"/>
  <c r="BK541"/>
  <c r="BK533"/>
  <c r="BK530"/>
  <c r="BK528"/>
  <c r="J525"/>
  <c r="J520"/>
  <c r="BK515"/>
  <c r="BK510"/>
  <c r="J504"/>
  <c r="BK498"/>
  <c r="BK495"/>
  <c r="J490"/>
  <c r="BK485"/>
  <c r="BK477"/>
  <c r="J472"/>
  <c r="BK467"/>
  <c r="J461"/>
  <c r="J459"/>
  <c r="J454"/>
  <c r="J448"/>
  <c r="J438"/>
  <c r="J432"/>
  <c r="J430"/>
  <c r="J424"/>
  <c r="BK415"/>
  <c r="BK410"/>
  <c r="J405"/>
  <c r="BK399"/>
  <c r="BK393"/>
  <c r="J386"/>
  <c r="BK381"/>
  <c r="J378"/>
  <c r="J373"/>
  <c r="BK366"/>
  <c r="J358"/>
  <c r="BK352"/>
  <c r="J350"/>
  <c r="BK344"/>
  <c r="BK338"/>
  <c r="BK332"/>
  <c r="BK328"/>
  <c r="J323"/>
  <c r="J317"/>
  <c r="BK305"/>
  <c r="BK301"/>
  <c r="BK298"/>
  <c r="BK295"/>
  <c r="J292"/>
  <c r="J290"/>
  <c r="BK286"/>
  <c r="BK284"/>
  <c r="BK280"/>
  <c r="J276"/>
  <c r="BK274"/>
  <c r="BK270"/>
  <c r="BK268"/>
  <c r="BK265"/>
  <c r="J261"/>
  <c r="J259"/>
  <c r="J255"/>
  <c r="J251"/>
  <c r="J249"/>
  <c r="BK245"/>
  <c r="BK243"/>
  <c r="BK240"/>
  <c r="BK237"/>
  <c r="BK233"/>
  <c r="BK229"/>
  <c r="BK223"/>
  <c r="BK217"/>
  <c r="BK213"/>
  <c r="J207"/>
  <c r="BK201"/>
  <c r="J195"/>
  <c r="J189"/>
  <c r="J184"/>
  <c r="BK178"/>
  <c r="J172"/>
  <c r="BK166"/>
  <c r="J160"/>
  <c r="J154"/>
  <c r="J148"/>
  <c r="J142"/>
  <c r="BK136"/>
  <c r="BK131"/>
  <c r="J121"/>
  <c r="J116"/>
  <c r="J108"/>
  <c r="J98"/>
  <c i="12" r="J123"/>
  <c r="J117"/>
  <c r="BK112"/>
  <c r="BK101"/>
  <c r="J93"/>
  <c r="BK91"/>
  <c i="11" r="BK131"/>
  <c r="J126"/>
  <c r="BK120"/>
  <c r="BK112"/>
  <c r="BK105"/>
  <c r="BK101"/>
  <c r="BK91"/>
  <c i="10" r="BK131"/>
  <c r="BK126"/>
  <c r="BK120"/>
  <c r="J114"/>
  <c r="BK107"/>
  <c r="J101"/>
  <c r="J98"/>
  <c r="BK91"/>
  <c i="9" r="J129"/>
  <c r="J98"/>
  <c r="BK93"/>
  <c i="8" r="BK802"/>
  <c r="J800"/>
  <c r="BK796"/>
  <c r="BK792"/>
  <c r="J784"/>
  <c r="J779"/>
  <c r="BK772"/>
  <c r="J765"/>
  <c r="BK758"/>
  <c r="BK752"/>
  <c r="BK744"/>
  <c r="J739"/>
  <c r="J736"/>
  <c r="BK729"/>
  <c r="J718"/>
  <c r="J707"/>
  <c r="J696"/>
  <c r="BK690"/>
  <c r="BK684"/>
  <c r="BK681"/>
  <c r="J673"/>
  <c r="J666"/>
  <c r="J658"/>
  <c r="BK648"/>
  <c r="J641"/>
  <c r="BK635"/>
  <c r="BK629"/>
  <c r="BK610"/>
  <c r="BK600"/>
  <c r="BK594"/>
  <c r="BK586"/>
  <c r="J580"/>
  <c r="J565"/>
  <c r="J558"/>
  <c r="J550"/>
  <c r="BK539"/>
  <c r="BK531"/>
  <c r="BK526"/>
  <c r="BK520"/>
  <c r="BK514"/>
  <c r="J508"/>
  <c r="BK502"/>
  <c r="J496"/>
  <c r="BK491"/>
  <c r="J486"/>
  <c r="J481"/>
  <c r="J476"/>
  <c r="BK473"/>
  <c r="J468"/>
  <c r="J462"/>
  <c r="J456"/>
  <c r="J451"/>
  <c r="J446"/>
  <c r="BK443"/>
  <c r="J438"/>
  <c r="BK431"/>
  <c r="J425"/>
  <c r="J420"/>
  <c r="BK415"/>
  <c r="J409"/>
  <c r="BK404"/>
  <c r="BK399"/>
  <c r="BK393"/>
  <c r="J388"/>
  <c r="BK382"/>
  <c r="BK377"/>
  <c r="J371"/>
  <c r="BK366"/>
  <c r="BK361"/>
  <c r="J356"/>
  <c r="BK351"/>
  <c r="J345"/>
  <c r="J339"/>
  <c r="BK333"/>
  <c r="BK325"/>
  <c r="BK319"/>
  <c r="BK314"/>
  <c r="BK309"/>
  <c r="J307"/>
  <c r="BK302"/>
  <c r="BK296"/>
  <c r="BK284"/>
  <c r="BK280"/>
  <c r="J275"/>
  <c r="J270"/>
  <c r="BK264"/>
  <c r="J258"/>
  <c r="BK251"/>
  <c r="BK245"/>
  <c r="J239"/>
  <c r="BK233"/>
  <c r="J226"/>
  <c r="J220"/>
  <c r="BK214"/>
  <c r="BK205"/>
  <c r="BK197"/>
  <c r="J191"/>
  <c r="J185"/>
  <c r="J180"/>
  <c r="J175"/>
  <c r="J169"/>
  <c r="BK160"/>
  <c r="BK157"/>
  <c r="J151"/>
  <c r="J140"/>
  <c r="BK138"/>
  <c r="J132"/>
  <c r="J122"/>
  <c r="BK114"/>
  <c r="BK106"/>
  <c r="J97"/>
  <c i="7" r="BK829"/>
  <c r="BK827"/>
  <c r="BK825"/>
  <c r="BK823"/>
  <c r="BK821"/>
  <c r="BK819"/>
  <c r="BK813"/>
  <c r="BK810"/>
  <c r="BK808"/>
  <c r="BK805"/>
  <c r="BK801"/>
  <c r="BK798"/>
  <c r="BK794"/>
  <c r="BK790"/>
  <c r="BK787"/>
  <c r="BK785"/>
  <c r="BK782"/>
  <c r="BK779"/>
  <c r="J777"/>
  <c r="J775"/>
  <c r="BK769"/>
  <c r="J766"/>
  <c r="BK762"/>
  <c r="BK759"/>
  <c r="J756"/>
  <c r="J752"/>
  <c r="J749"/>
  <c r="BK745"/>
  <c r="BK742"/>
  <c r="J739"/>
  <c r="J736"/>
  <c r="J733"/>
  <c r="BK730"/>
  <c r="BK727"/>
  <c r="J723"/>
  <c r="J719"/>
  <c r="BK716"/>
  <c r="J712"/>
  <c r="J708"/>
  <c r="BK704"/>
  <c r="BK700"/>
  <c r="BK696"/>
  <c r="BK692"/>
  <c r="J689"/>
  <c r="BK686"/>
  <c r="BK680"/>
  <c r="BK675"/>
  <c r="BK672"/>
  <c r="BK669"/>
  <c r="J665"/>
  <c r="J661"/>
  <c r="J655"/>
  <c r="J650"/>
  <c r="J647"/>
  <c r="BK643"/>
  <c r="BK641"/>
  <c r="BK637"/>
  <c r="BK634"/>
  <c r="BK631"/>
  <c r="BK624"/>
  <c r="BK618"/>
  <c r="BK613"/>
  <c r="J610"/>
  <c r="BK606"/>
  <c r="BK602"/>
  <c r="BK599"/>
  <c r="BK595"/>
  <c r="BK591"/>
  <c r="J588"/>
  <c r="BK586"/>
  <c r="J583"/>
  <c r="J580"/>
  <c r="J577"/>
  <c r="J574"/>
  <c r="J571"/>
  <c r="J568"/>
  <c r="J565"/>
  <c r="J562"/>
  <c r="J559"/>
  <c r="J556"/>
  <c r="J553"/>
  <c r="BK551"/>
  <c r="BK548"/>
  <c r="J546"/>
  <c r="BK543"/>
  <c r="BK541"/>
  <c r="BK538"/>
  <c r="BK536"/>
  <c r="J533"/>
  <c r="BK530"/>
  <c r="BK528"/>
  <c r="BK525"/>
  <c r="J522"/>
  <c r="J519"/>
  <c r="J516"/>
  <c r="BK513"/>
  <c r="BK511"/>
  <c r="BK508"/>
  <c r="BK506"/>
  <c r="J501"/>
  <c r="J498"/>
  <c r="J496"/>
  <c r="J493"/>
  <c r="J491"/>
  <c r="J488"/>
  <c r="J485"/>
  <c r="J482"/>
  <c r="J480"/>
  <c r="J477"/>
  <c r="J475"/>
  <c r="J472"/>
  <c r="J469"/>
  <c r="J466"/>
  <c r="J464"/>
  <c r="J461"/>
  <c r="J459"/>
  <c r="J456"/>
  <c r="BK453"/>
  <c r="BK451"/>
  <c r="BK447"/>
  <c r="J445"/>
  <c r="J442"/>
  <c r="J440"/>
  <c r="BK437"/>
  <c r="BK434"/>
  <c r="J432"/>
  <c r="BK429"/>
  <c r="BK426"/>
  <c r="BK423"/>
  <c r="BK420"/>
  <c r="BK418"/>
  <c r="BK415"/>
  <c r="BK413"/>
  <c r="BK410"/>
  <c r="BK408"/>
  <c r="BK405"/>
  <c r="BK403"/>
  <c r="BK400"/>
  <c r="BK398"/>
  <c r="BK394"/>
  <c r="J390"/>
  <c r="J388"/>
  <c r="BK384"/>
  <c r="J382"/>
  <c r="J378"/>
  <c r="J374"/>
  <c r="BK372"/>
  <c r="BK368"/>
  <c r="BK366"/>
  <c r="BK363"/>
  <c r="J363"/>
  <c r="BK360"/>
  <c r="J360"/>
  <c i="6" r="BK650"/>
  <c r="BK644"/>
  <c r="J638"/>
  <c r="J632"/>
  <c r="J621"/>
  <c r="BK615"/>
  <c r="J579"/>
  <c r="J567"/>
  <c r="BK560"/>
  <c r="BK552"/>
  <c r="J547"/>
  <c r="J541"/>
  <c r="BK535"/>
  <c r="BK529"/>
  <c r="BK523"/>
  <c r="BK517"/>
  <c r="J514"/>
  <c r="J509"/>
  <c r="J502"/>
  <c r="J499"/>
  <c r="J494"/>
  <c r="J489"/>
  <c r="BK483"/>
  <c r="BK477"/>
  <c r="J471"/>
  <c r="BK466"/>
  <c r="BK459"/>
  <c r="BK454"/>
  <c r="J451"/>
  <c r="J446"/>
  <c r="BK438"/>
  <c r="BK435"/>
  <c r="BK430"/>
  <c r="J424"/>
  <c r="BK419"/>
  <c r="BK414"/>
  <c r="BK408"/>
  <c r="BK403"/>
  <c r="J400"/>
  <c r="J398"/>
  <c r="J395"/>
  <c r="J392"/>
  <c r="BK389"/>
  <c r="BK386"/>
  <c r="J384"/>
  <c r="BK381"/>
  <c r="BK379"/>
  <c r="BK376"/>
  <c r="BK374"/>
  <c r="J371"/>
  <c r="J369"/>
  <c r="BK366"/>
  <c r="BK364"/>
  <c r="J360"/>
  <c r="BK356"/>
  <c r="BK354"/>
  <c r="BK350"/>
  <c r="BK348"/>
  <c r="BK344"/>
  <c r="BK340"/>
  <c r="J338"/>
  <c r="J334"/>
  <c r="J332"/>
  <c r="J329"/>
  <c r="J326"/>
  <c r="J324"/>
  <c r="J322"/>
  <c r="J320"/>
  <c r="J317"/>
  <c r="BK315"/>
  <c r="BK312"/>
  <c r="BK307"/>
  <c r="BK304"/>
  <c r="BK300"/>
  <c r="BK296"/>
  <c r="J293"/>
  <c r="BK290"/>
  <c r="BK287"/>
  <c r="J285"/>
  <c r="BK281"/>
  <c r="J279"/>
  <c r="J275"/>
  <c r="J273"/>
  <c r="J270"/>
  <c r="J266"/>
  <c r="BK264"/>
  <c r="BK260"/>
  <c r="BK256"/>
  <c r="BK254"/>
  <c r="BK250"/>
  <c r="J248"/>
  <c r="J245"/>
  <c r="J242"/>
  <c r="J238"/>
  <c r="J235"/>
  <c r="J231"/>
  <c r="J228"/>
  <c r="BK225"/>
  <c r="J222"/>
  <c r="J219"/>
  <c r="J216"/>
  <c r="BK213"/>
  <c r="BK209"/>
  <c r="J207"/>
  <c r="J203"/>
  <c r="J199"/>
  <c r="BK197"/>
  <c r="BK193"/>
  <c r="J191"/>
  <c r="J187"/>
  <c r="J185"/>
  <c r="J182"/>
  <c r="J180"/>
  <c r="BK177"/>
  <c r="BK174"/>
  <c r="BK171"/>
  <c r="J168"/>
  <c r="J165"/>
  <c r="BK162"/>
  <c r="BK159"/>
  <c r="J156"/>
  <c r="J153"/>
  <c r="J149"/>
  <c r="BK145"/>
  <c r="BK142"/>
  <c r="J140"/>
  <c r="J136"/>
  <c r="J134"/>
  <c r="BK131"/>
  <c r="BK128"/>
  <c r="BK124"/>
  <c r="BK121"/>
  <c r="BK116"/>
  <c r="BK113"/>
  <c r="BK108"/>
  <c r="BK103"/>
  <c r="J98"/>
  <c r="BK94"/>
  <c i="5" r="BK708"/>
  <c r="J706"/>
  <c r="J704"/>
  <c r="J702"/>
  <c r="J700"/>
  <c r="J698"/>
  <c r="J692"/>
  <c r="BK688"/>
  <c r="BK684"/>
  <c r="J681"/>
  <c r="J678"/>
  <c r="J675"/>
  <c r="J671"/>
  <c r="J668"/>
  <c r="J664"/>
  <c r="J660"/>
  <c r="J657"/>
  <c r="BK653"/>
  <c r="BK649"/>
  <c r="BK645"/>
  <c r="J642"/>
  <c r="BK639"/>
  <c r="BK636"/>
  <c r="J633"/>
  <c r="J631"/>
  <c r="J629"/>
  <c r="J626"/>
  <c r="BK623"/>
  <c r="BK617"/>
  <c r="BK612"/>
  <c r="BK609"/>
  <c r="BK605"/>
  <c r="BK602"/>
  <c r="BK599"/>
  <c r="BK596"/>
  <c r="BK593"/>
  <c r="J587"/>
  <c r="J584"/>
  <c r="BK581"/>
  <c r="BK578"/>
  <c r="J574"/>
  <c r="J570"/>
  <c r="BK567"/>
  <c r="J564"/>
  <c r="J560"/>
  <c r="J555"/>
  <c r="J552"/>
  <c r="J549"/>
  <c r="BK545"/>
  <c r="BK541"/>
  <c r="BK535"/>
  <c r="BK530"/>
  <c r="J523"/>
  <c r="J520"/>
  <c r="J517"/>
  <c r="J513"/>
  <c r="BK510"/>
  <c r="BK506"/>
  <c r="J502"/>
  <c r="J499"/>
  <c r="J495"/>
  <c r="J491"/>
  <c r="J488"/>
  <c r="BK486"/>
  <c r="J483"/>
  <c r="J480"/>
  <c r="J476"/>
  <c r="J473"/>
  <c r="J470"/>
  <c r="J467"/>
  <c r="BK464"/>
  <c r="BK462"/>
  <c r="J459"/>
  <c r="J457"/>
  <c r="J454"/>
  <c r="J452"/>
  <c r="J449"/>
  <c r="J446"/>
  <c r="J443"/>
  <c r="J440"/>
  <c r="J437"/>
  <c r="J435"/>
  <c r="BK432"/>
  <c r="BK430"/>
  <c r="BK427"/>
  <c r="J425"/>
  <c r="BK422"/>
  <c r="BK420"/>
  <c r="J417"/>
  <c r="J415"/>
  <c r="J412"/>
  <c r="J409"/>
  <c r="J406"/>
  <c r="J404"/>
  <c r="BK401"/>
  <c r="BK399"/>
  <c r="BK396"/>
  <c r="J394"/>
  <c r="J391"/>
  <c r="J388"/>
  <c r="BK385"/>
  <c r="BK382"/>
  <c r="J380"/>
  <c r="J377"/>
  <c r="J374"/>
  <c r="BK371"/>
  <c r="BK368"/>
  <c r="BK365"/>
  <c r="J350"/>
  <c r="BK348"/>
  <c r="BK345"/>
  <c r="J343"/>
  <c r="J339"/>
  <c r="J335"/>
  <c r="J333"/>
  <c r="J329"/>
  <c r="J327"/>
  <c r="J323"/>
  <c r="J321"/>
  <c r="BK317"/>
  <c r="BK315"/>
  <c r="J312"/>
  <c r="J309"/>
  <c r="J307"/>
  <c r="J305"/>
  <c r="J302"/>
  <c r="J300"/>
  <c r="J297"/>
  <c r="J292"/>
  <c r="BK289"/>
  <c r="J285"/>
  <c r="J279"/>
  <c r="J276"/>
  <c r="BK273"/>
  <c r="BK270"/>
  <c r="BK268"/>
  <c r="BK265"/>
  <c r="BK261"/>
  <c r="BK259"/>
  <c r="BK256"/>
  <c r="BK254"/>
  <c r="BK251"/>
  <c r="BK245"/>
  <c r="BK239"/>
  <c r="J232"/>
  <c r="J229"/>
  <c r="J226"/>
  <c r="J210"/>
  <c r="BK202"/>
  <c r="BK196"/>
  <c r="BK191"/>
  <c r="BK188"/>
  <c r="BK182"/>
  <c r="J176"/>
  <c r="BK170"/>
  <c r="J164"/>
  <c r="BK158"/>
  <c r="J150"/>
  <c r="BK143"/>
  <c r="J137"/>
  <c r="BK132"/>
  <c r="J125"/>
  <c r="J117"/>
  <c r="J109"/>
  <c r="J98"/>
  <c i="4" r="BK709"/>
  <c r="J701"/>
  <c r="J693"/>
  <c r="BK681"/>
  <c r="J675"/>
  <c r="J669"/>
  <c r="J663"/>
  <c r="BK656"/>
  <c r="BK650"/>
  <c r="BK644"/>
  <c r="J638"/>
  <c r="BK628"/>
  <c r="J625"/>
  <c r="BK618"/>
  <c r="J608"/>
  <c r="J600"/>
  <c r="BK590"/>
  <c r="J583"/>
  <c r="BK577"/>
  <c r="J569"/>
  <c r="BK562"/>
  <c r="J555"/>
  <c r="BK550"/>
  <c r="BK544"/>
  <c r="BK450"/>
  <c r="J445"/>
  <c r="J439"/>
  <c r="J436"/>
  <c r="BK431"/>
  <c r="BK426"/>
  <c r="BK420"/>
  <c r="J415"/>
  <c r="J410"/>
  <c r="BK404"/>
  <c r="J399"/>
  <c r="BK393"/>
  <c r="BK388"/>
  <c r="BK382"/>
  <c r="J375"/>
  <c r="BK372"/>
  <c r="BK367"/>
  <c r="J361"/>
  <c r="J355"/>
  <c r="BK349"/>
  <c r="BK343"/>
  <c r="BK337"/>
  <c r="BK331"/>
  <c r="BK327"/>
  <c r="J323"/>
  <c r="BK320"/>
  <c r="J314"/>
  <c r="BK307"/>
  <c r="J300"/>
  <c r="BK293"/>
  <c r="J287"/>
  <c r="J282"/>
  <c r="BK276"/>
  <c r="BK272"/>
  <c r="J266"/>
  <c r="BK264"/>
  <c r="J260"/>
  <c r="J253"/>
  <c r="J245"/>
  <c r="BK241"/>
  <c r="BK235"/>
  <c r="BK229"/>
  <c r="BK223"/>
  <c r="J217"/>
  <c r="J212"/>
  <c r="BK206"/>
  <c r="J197"/>
  <c r="BK195"/>
  <c r="J189"/>
  <c r="J183"/>
  <c r="BK180"/>
  <c r="BK177"/>
  <c r="J177"/>
  <c r="BK171"/>
  <c r="BK168"/>
  <c r="J168"/>
  <c r="J165"/>
  <c r="BK159"/>
  <c r="BK156"/>
  <c r="BK153"/>
  <c r="BK151"/>
  <c r="BK148"/>
  <c r="BK146"/>
  <c r="BK143"/>
  <c r="BK141"/>
  <c r="BK137"/>
  <c r="J135"/>
  <c r="J132"/>
  <c r="J129"/>
  <c r="J125"/>
  <c r="BK122"/>
  <c r="J117"/>
  <c r="J114"/>
  <c r="BK109"/>
  <c r="BK103"/>
  <c r="BK94"/>
  <c i="3" r="J745"/>
  <c r="J743"/>
  <c r="J741"/>
  <c r="J739"/>
  <c r="BK737"/>
  <c r="BK735"/>
  <c r="BK729"/>
  <c r="J725"/>
  <c r="J721"/>
  <c r="J717"/>
  <c r="BK713"/>
  <c r="BK710"/>
  <c r="BK707"/>
  <c r="J704"/>
  <c r="BK701"/>
  <c r="BK699"/>
  <c r="BK697"/>
  <c r="J694"/>
  <c r="BK687"/>
  <c r="J681"/>
  <c r="BK674"/>
  <c r="BK667"/>
  <c r="BK661"/>
  <c r="J655"/>
  <c r="J651"/>
  <c r="BK645"/>
  <c r="J638"/>
  <c r="J632"/>
  <c r="BK624"/>
  <c r="J613"/>
  <c r="BK607"/>
  <c r="J596"/>
  <c r="J590"/>
  <c r="BK583"/>
  <c r="BK576"/>
  <c r="J568"/>
  <c r="J563"/>
  <c r="J557"/>
  <c r="J550"/>
  <c r="J544"/>
  <c r="J538"/>
  <c r="J532"/>
  <c r="J526"/>
  <c r="J520"/>
  <c r="BK515"/>
  <c r="J510"/>
  <c r="J505"/>
  <c r="J500"/>
  <c r="J494"/>
  <c r="J489"/>
  <c r="BK483"/>
  <c r="J477"/>
  <c r="J472"/>
  <c r="BK467"/>
  <c r="J462"/>
  <c r="BK457"/>
  <c r="BK454"/>
  <c r="BK449"/>
  <c r="BK443"/>
  <c r="J438"/>
  <c r="BK430"/>
  <c r="J427"/>
  <c r="J423"/>
  <c r="J417"/>
  <c r="J409"/>
  <c r="J404"/>
  <c r="BK398"/>
  <c r="BK392"/>
  <c r="J387"/>
  <c r="J382"/>
  <c r="J380"/>
  <c r="BK375"/>
  <c r="BK370"/>
  <c r="BK361"/>
  <c r="BK355"/>
  <c r="BK349"/>
  <c r="J345"/>
  <c r="J337"/>
  <c r="J334"/>
  <c r="BK328"/>
  <c r="J324"/>
  <c r="J318"/>
  <c r="J310"/>
  <c r="BK303"/>
  <c r="BK294"/>
  <c r="J288"/>
  <c r="J282"/>
  <c r="J276"/>
  <c r="BK270"/>
  <c r="BK264"/>
  <c r="BK258"/>
  <c r="BK252"/>
  <c r="J246"/>
  <c r="BK240"/>
  <c r="BK230"/>
  <c r="BK224"/>
  <c r="BK218"/>
  <c r="BK214"/>
  <c r="J206"/>
  <c r="J200"/>
  <c r="J194"/>
  <c r="BK189"/>
  <c r="J186"/>
  <c r="BK180"/>
  <c r="J174"/>
  <c r="J165"/>
  <c r="J162"/>
  <c r="BK156"/>
  <c r="J150"/>
  <c r="J143"/>
  <c r="J137"/>
  <c r="J129"/>
  <c r="J122"/>
  <c r="J114"/>
  <c r="BK109"/>
  <c r="J94"/>
  <c i="2" r="J764"/>
  <c r="J762"/>
  <c r="J760"/>
  <c r="BK758"/>
  <c r="J756"/>
  <c r="J754"/>
  <c r="BK744"/>
  <c r="BK740"/>
  <c r="J734"/>
  <c r="J725"/>
  <c r="BK723"/>
  <c r="J717"/>
  <c r="J710"/>
  <c r="J699"/>
  <c r="BK693"/>
  <c r="J687"/>
  <c r="J680"/>
  <c r="J676"/>
  <c r="J673"/>
  <c r="J665"/>
  <c r="BK657"/>
  <c r="J651"/>
  <c r="BK648"/>
  <c r="J640"/>
  <c r="J634"/>
  <c r="BK626"/>
  <c r="BK620"/>
  <c r="BK615"/>
  <c r="J612"/>
  <c r="BK609"/>
  <c r="BK602"/>
  <c r="BK598"/>
  <c r="BK595"/>
  <c r="BK592"/>
  <c r="BK588"/>
  <c r="J584"/>
  <c r="J581"/>
  <c r="J577"/>
  <c r="J573"/>
  <c r="J570"/>
  <c r="J565"/>
  <c r="J559"/>
  <c r="BK553"/>
  <c r="BK550"/>
  <c r="J544"/>
  <c r="BK538"/>
  <c r="J523"/>
  <c r="J518"/>
  <c r="BK512"/>
  <c r="J507"/>
  <c r="BK504"/>
  <c r="J498"/>
  <c r="BK490"/>
  <c r="J485"/>
  <c r="J480"/>
  <c r="J475"/>
  <c r="BK470"/>
  <c r="BK464"/>
  <c r="BK459"/>
  <c r="BK454"/>
  <c r="BK448"/>
  <c r="J442"/>
  <c r="J435"/>
  <c r="BK430"/>
  <c r="BK424"/>
  <c r="J418"/>
  <c r="J413"/>
  <c r="J407"/>
  <c r="J402"/>
  <c r="BK396"/>
  <c r="BK391"/>
  <c r="J388"/>
  <c r="J383"/>
  <c r="BK376"/>
  <c r="BK371"/>
  <c r="J366"/>
  <c r="BK358"/>
  <c r="J352"/>
  <c r="J346"/>
  <c r="BK340"/>
  <c r="J335"/>
  <c r="J330"/>
  <c r="BK326"/>
  <c r="J320"/>
  <c r="BK312"/>
  <c r="BK309"/>
  <c r="J226"/>
  <c r="J220"/>
  <c r="BK215"/>
  <c r="J213"/>
  <c r="BK207"/>
  <c r="J197"/>
  <c r="J191"/>
  <c r="J186"/>
  <c r="J181"/>
  <c r="J178"/>
  <c r="BK172"/>
  <c r="J166"/>
  <c r="BK160"/>
  <c r="BK154"/>
  <c r="BK148"/>
  <c r="BK142"/>
  <c r="J136"/>
  <c r="J131"/>
  <c r="J128"/>
  <c r="BK121"/>
  <c r="BK113"/>
  <c r="BK98"/>
  <c i="1" r="AS54"/>
  <c i="9" r="BK114"/>
  <c r="BK107"/>
  <c r="BK105"/>
  <c r="J105"/>
  <c r="J101"/>
  <c r="BK91"/>
  <c r="BK87"/>
  <c i="8" r="BK798"/>
  <c r="J794"/>
  <c r="J790"/>
  <c r="BK781"/>
  <c r="J776"/>
  <c r="J769"/>
  <c r="BK761"/>
  <c r="BK755"/>
  <c r="J749"/>
  <c r="BK742"/>
  <c r="BK736"/>
  <c r="J729"/>
  <c r="BK718"/>
  <c r="BK707"/>
  <c r="BK696"/>
  <c r="J687"/>
  <c r="BK677"/>
  <c r="J670"/>
  <c r="J662"/>
  <c r="J654"/>
  <c r="BK645"/>
  <c r="J638"/>
  <c r="J629"/>
  <c r="BK616"/>
  <c r="J610"/>
  <c r="J605"/>
  <c r="J594"/>
  <c r="J586"/>
  <c r="BK580"/>
  <c r="BK568"/>
  <c r="BK558"/>
  <c r="J553"/>
  <c r="J546"/>
  <c r="J539"/>
  <c r="BK535"/>
  <c r="J526"/>
  <c r="J523"/>
  <c r="J517"/>
  <c r="J511"/>
  <c r="BK505"/>
  <c r="BK499"/>
  <c r="J491"/>
  <c r="J488"/>
  <c r="J483"/>
  <c r="J478"/>
  <c r="J473"/>
  <c r="BK468"/>
  <c r="BK462"/>
  <c r="BK456"/>
  <c r="BK451"/>
  <c r="BK446"/>
  <c r="BK441"/>
  <c r="J433"/>
  <c r="J431"/>
  <c r="J422"/>
  <c r="BK420"/>
  <c r="J415"/>
  <c r="BK409"/>
  <c r="J404"/>
  <c r="J401"/>
  <c r="J396"/>
  <c r="J385"/>
  <c r="J380"/>
  <c r="BK374"/>
  <c r="BK369"/>
  <c r="J364"/>
  <c r="J359"/>
  <c r="J354"/>
  <c r="J349"/>
  <c r="J341"/>
  <c r="BK335"/>
  <c r="BK329"/>
  <c r="J323"/>
  <c r="J314"/>
  <c r="J311"/>
  <c r="BK307"/>
  <c r="J302"/>
  <c r="J296"/>
  <c r="BK288"/>
  <c r="J280"/>
  <c r="BK275"/>
  <c r="BK270"/>
  <c r="J264"/>
  <c r="BK258"/>
  <c r="J251"/>
  <c r="J245"/>
  <c r="BK239"/>
  <c r="J233"/>
  <c r="BK226"/>
  <c r="BK220"/>
  <c r="J214"/>
  <c r="BK207"/>
  <c r="BK201"/>
  <c r="BK195"/>
  <c r="J189"/>
  <c r="J183"/>
  <c r="BK178"/>
  <c r="BK172"/>
  <c r="BK166"/>
  <c r="J160"/>
  <c r="J154"/>
  <c r="BK147"/>
  <c r="BK140"/>
  <c r="J134"/>
  <c r="BK129"/>
  <c r="BK122"/>
  <c r="J114"/>
  <c r="BK111"/>
  <c r="BK101"/>
  <c r="J93"/>
  <c i="7" r="J357"/>
  <c r="J355"/>
  <c r="J353"/>
  <c r="BK350"/>
  <c r="BK347"/>
  <c r="BK344"/>
  <c r="BK339"/>
  <c r="BK336"/>
  <c r="BK332"/>
  <c r="BK328"/>
  <c r="BK325"/>
  <c r="BK322"/>
  <c r="BK319"/>
  <c r="BK317"/>
  <c r="BK313"/>
  <c r="BK311"/>
  <c r="BK307"/>
  <c r="BK305"/>
  <c r="BK302"/>
  <c r="BK298"/>
  <c r="J296"/>
  <c r="J292"/>
  <c r="J288"/>
  <c r="J286"/>
  <c r="BK282"/>
  <c r="BK280"/>
  <c r="BK277"/>
  <c r="BK273"/>
  <c r="BK270"/>
  <c r="J270"/>
  <c r="J267"/>
  <c r="J264"/>
  <c r="J261"/>
  <c r="J258"/>
  <c r="J255"/>
  <c r="J251"/>
  <c r="J247"/>
  <c r="J245"/>
  <c r="J241"/>
  <c r="J237"/>
  <c r="BK235"/>
  <c r="BK231"/>
  <c r="BK229"/>
  <c r="BK225"/>
  <c r="BK223"/>
  <c r="BK220"/>
  <c r="BK218"/>
  <c r="BK215"/>
  <c r="BK212"/>
  <c r="J209"/>
  <c r="J206"/>
  <c r="BK203"/>
  <c r="J200"/>
  <c r="J197"/>
  <c r="J194"/>
  <c r="J191"/>
  <c r="BK188"/>
  <c r="BK184"/>
  <c r="BK180"/>
  <c r="J177"/>
  <c r="J175"/>
  <c r="BK171"/>
  <c r="BK169"/>
  <c r="BK166"/>
  <c r="BK163"/>
  <c r="J159"/>
  <c r="BK156"/>
  <c r="BK152"/>
  <c r="BK150"/>
  <c r="BK147"/>
  <c r="BK144"/>
  <c r="BK141"/>
  <c r="J138"/>
  <c r="BK136"/>
  <c r="BK132"/>
  <c r="BK130"/>
  <c r="BK126"/>
  <c r="BK123"/>
  <c r="BK120"/>
  <c r="BK115"/>
  <c r="BK112"/>
  <c r="J107"/>
  <c r="J102"/>
  <c r="J98"/>
  <c r="J94"/>
  <c i="6" r="J806"/>
  <c r="BK804"/>
  <c r="BK802"/>
  <c r="BK800"/>
  <c r="BK798"/>
  <c r="BK796"/>
  <c r="J790"/>
  <c r="J786"/>
  <c r="J781"/>
  <c r="J778"/>
  <c r="BK776"/>
  <c r="BK773"/>
  <c r="BK769"/>
  <c r="J766"/>
  <c r="J762"/>
  <c r="BK758"/>
  <c r="J755"/>
  <c r="BK752"/>
  <c r="BK749"/>
  <c r="J746"/>
  <c r="J743"/>
  <c r="J741"/>
  <c r="J739"/>
  <c r="BK736"/>
  <c r="BK733"/>
  <c r="BK726"/>
  <c r="BK720"/>
  <c r="BK715"/>
  <c r="J709"/>
  <c r="J704"/>
  <c r="BK698"/>
  <c r="BK695"/>
  <c r="J692"/>
  <c r="BK689"/>
  <c r="BK686"/>
  <c r="BK683"/>
  <c r="BK679"/>
  <c r="BK675"/>
  <c r="BK672"/>
  <c r="J668"/>
  <c r="J664"/>
  <c r="J660"/>
  <c r="J656"/>
  <c r="J647"/>
  <c r="J641"/>
  <c r="BK635"/>
  <c r="BK626"/>
  <c r="J615"/>
  <c r="J611"/>
  <c r="J607"/>
  <c r="J601"/>
  <c r="J596"/>
  <c r="J593"/>
  <c r="J590"/>
  <c r="J583"/>
  <c r="BK574"/>
  <c r="BK567"/>
  <c r="J560"/>
  <c r="J552"/>
  <c r="BK547"/>
  <c r="BK541"/>
  <c r="J535"/>
  <c r="J529"/>
  <c r="J523"/>
  <c r="J517"/>
  <c r="J512"/>
  <c r="J507"/>
  <c r="BK502"/>
  <c r="J497"/>
  <c r="J491"/>
  <c r="J483"/>
  <c r="J477"/>
  <c r="BK471"/>
  <c r="J466"/>
  <c r="J461"/>
  <c r="J456"/>
  <c r="BK451"/>
  <c r="BK446"/>
  <c r="J440"/>
  <c r="J435"/>
  <c r="J430"/>
  <c r="BK424"/>
  <c r="J419"/>
  <c r="J414"/>
  <c r="J408"/>
  <c r="J403"/>
  <c i="5" r="J247"/>
  <c r="BK241"/>
  <c r="J235"/>
  <c r="BK229"/>
  <c r="BK223"/>
  <c r="J223"/>
  <c r="BK216"/>
  <c r="BK210"/>
  <c r="J202"/>
  <c r="J196"/>
  <c r="J193"/>
  <c r="J188"/>
  <c r="J182"/>
  <c r="BK176"/>
  <c r="J170"/>
  <c r="J161"/>
  <c r="J158"/>
  <c r="BK150"/>
  <c r="J143"/>
  <c r="BK137"/>
  <c r="J132"/>
  <c r="BK122"/>
  <c r="BK117"/>
  <c r="BK109"/>
  <c r="BK98"/>
  <c i="4" r="BK717"/>
  <c r="J715"/>
  <c r="BK713"/>
  <c r="J711"/>
  <c r="BK707"/>
  <c r="J697"/>
  <c r="BK693"/>
  <c r="J685"/>
  <c r="J678"/>
  <c r="J672"/>
  <c r="BK666"/>
  <c r="BK660"/>
  <c r="BK653"/>
  <c r="J647"/>
  <c r="BK641"/>
  <c r="J635"/>
  <c r="J631"/>
  <c r="BK622"/>
  <c r="J614"/>
  <c r="BK600"/>
  <c r="J590"/>
  <c r="BK586"/>
  <c r="J580"/>
  <c r="BK569"/>
  <c r="BK566"/>
  <c r="J558"/>
  <c r="BK553"/>
  <c r="J544"/>
  <c r="J540"/>
  <c r="J537"/>
  <c r="J534"/>
  <c r="J531"/>
  <c r="BK528"/>
  <c r="BK525"/>
  <c r="BK522"/>
  <c r="BK519"/>
  <c r="J516"/>
  <c r="BK513"/>
  <c r="BK510"/>
  <c r="BK508"/>
  <c r="BK505"/>
  <c r="BK503"/>
  <c r="J500"/>
  <c r="J498"/>
  <c r="J495"/>
  <c r="J493"/>
  <c r="J490"/>
  <c r="BK487"/>
  <c r="BK484"/>
  <c r="J482"/>
  <c r="BK479"/>
  <c r="BK476"/>
  <c r="BK473"/>
  <c r="BK470"/>
  <c r="BK467"/>
  <c r="BK465"/>
  <c r="BK462"/>
  <c r="BK460"/>
  <c r="J457"/>
  <c r="J455"/>
  <c r="BK452"/>
  <c r="J450"/>
  <c r="BK442"/>
  <c r="BK436"/>
  <c r="BK434"/>
  <c r="J429"/>
  <c r="J426"/>
  <c r="J423"/>
  <c r="BK415"/>
  <c r="BK410"/>
  <c r="J404"/>
  <c r="BK401"/>
  <c r="BK396"/>
  <c r="BK391"/>
  <c r="J385"/>
  <c r="J380"/>
  <c r="BK375"/>
  <c r="BK370"/>
  <c r="BK365"/>
  <c r="BK357"/>
  <c r="J351"/>
  <c r="J345"/>
  <c r="J340"/>
  <c r="BK334"/>
  <c r="J329"/>
  <c r="J325"/>
  <c r="J320"/>
  <c r="BK314"/>
  <c r="J307"/>
  <c r="BK300"/>
  <c r="J293"/>
  <c r="BK287"/>
  <c r="BK285"/>
  <c r="J276"/>
  <c r="J272"/>
  <c r="BK268"/>
  <c r="J264"/>
  <c r="BK260"/>
  <c r="BK253"/>
  <c r="J247"/>
  <c r="J241"/>
  <c r="J235"/>
  <c r="J226"/>
  <c r="J223"/>
  <c r="BK217"/>
  <c r="BK212"/>
  <c r="BK202"/>
  <c r="BK197"/>
  <c r="BK192"/>
  <c r="BK189"/>
  <c r="J103"/>
  <c r="J94"/>
  <c i="3" r="J687"/>
  <c r="BK681"/>
  <c r="J674"/>
  <c r="J667"/>
  <c r="J661"/>
  <c r="BK655"/>
  <c r="J645"/>
  <c r="J635"/>
  <c r="J628"/>
  <c r="J618"/>
  <c r="J610"/>
  <c r="J600"/>
  <c r="BK596"/>
  <c r="BK590"/>
  <c r="J583"/>
  <c r="J572"/>
  <c r="BK565"/>
  <c r="BK560"/>
  <c r="J554"/>
  <c r="J547"/>
  <c r="BK541"/>
  <c r="J535"/>
  <c r="BK532"/>
  <c r="BK526"/>
  <c r="BK520"/>
  <c r="J515"/>
  <c r="BK510"/>
  <c r="BK505"/>
  <c r="J497"/>
  <c r="J491"/>
  <c r="J483"/>
  <c r="J480"/>
  <c r="BK474"/>
  <c r="BK469"/>
  <c r="BK462"/>
  <c r="J457"/>
  <c r="J454"/>
  <c r="J446"/>
  <c r="BK441"/>
  <c r="J435"/>
  <c r="J432"/>
  <c r="BK427"/>
  <c r="BK423"/>
  <c r="BK417"/>
  <c r="J412"/>
  <c r="BK406"/>
  <c r="J398"/>
  <c r="J392"/>
  <c r="BK387"/>
  <c r="BK382"/>
  <c r="BK380"/>
  <c r="J375"/>
  <c r="J370"/>
  <c r="J361"/>
  <c r="J357"/>
  <c r="BK351"/>
  <c r="BK345"/>
  <c r="BK337"/>
  <c r="J331"/>
  <c r="J326"/>
  <c r="J321"/>
  <c r="BK315"/>
  <c r="J307"/>
  <c r="J294"/>
  <c r="BK288"/>
  <c r="BK282"/>
  <c r="J280"/>
  <c r="BK272"/>
  <c r="J266"/>
  <c r="J258"/>
  <c r="J252"/>
  <c r="BK246"/>
  <c r="J240"/>
  <c r="J236"/>
  <c r="J230"/>
  <c r="J224"/>
  <c r="J218"/>
  <c r="J212"/>
  <c r="BK206"/>
  <c r="J196"/>
  <c r="BK194"/>
  <c r="J189"/>
  <c r="J180"/>
  <c r="BK174"/>
  <c r="BK168"/>
  <c r="BK162"/>
  <c r="BK159"/>
  <c r="BK150"/>
  <c r="BK143"/>
  <c r="BK137"/>
  <c r="J132"/>
  <c r="BK125"/>
  <c r="BK117"/>
  <c r="J109"/>
  <c r="J98"/>
  <c i="2" r="J748"/>
  <c r="J740"/>
  <c r="BK734"/>
  <c r="J728"/>
  <c r="J723"/>
  <c r="BK717"/>
  <c r="J706"/>
  <c r="J703"/>
  <c r="J696"/>
  <c r="J690"/>
  <c r="J684"/>
  <c r="BK669"/>
  <c r="BK661"/>
  <c r="BK651"/>
  <c r="J643"/>
  <c r="BK637"/>
  <c r="J630"/>
  <c r="J588"/>
  <c r="BK565"/>
  <c r="J556"/>
  <c r="J550"/>
  <c r="BK544"/>
  <c r="J538"/>
  <c r="J535"/>
  <c r="J533"/>
  <c r="J530"/>
  <c r="J528"/>
  <c r="BK523"/>
  <c r="BK518"/>
  <c r="J512"/>
  <c r="BK507"/>
  <c r="J501"/>
  <c r="J492"/>
  <c r="J487"/>
  <c r="J482"/>
  <c r="BK480"/>
  <c r="BK475"/>
  <c r="J470"/>
  <c r="J464"/>
  <c r="J456"/>
  <c r="J451"/>
  <c r="J445"/>
  <c r="BK442"/>
  <c r="BK435"/>
  <c r="BK427"/>
  <c r="BK418"/>
  <c r="BK413"/>
  <c r="BK407"/>
  <c r="BK402"/>
  <c r="J396"/>
  <c r="BK388"/>
  <c r="BK383"/>
  <c r="J381"/>
  <c r="J376"/>
  <c r="J371"/>
  <c r="BK368"/>
  <c r="BK362"/>
  <c r="J356"/>
  <c r="BK346"/>
  <c r="J340"/>
  <c r="BK335"/>
  <c r="BK330"/>
  <c r="J326"/>
  <c r="BK320"/>
  <c r="J309"/>
  <c r="J305"/>
  <c r="J301"/>
  <c r="J298"/>
  <c r="J295"/>
  <c r="BK292"/>
  <c r="BK290"/>
  <c r="J286"/>
  <c r="J284"/>
  <c r="J280"/>
  <c r="BK276"/>
  <c r="J274"/>
  <c r="J270"/>
  <c r="J268"/>
  <c r="J265"/>
  <c r="BK261"/>
  <c r="BK259"/>
  <c r="BK255"/>
  <c r="BK251"/>
  <c r="BK249"/>
  <c r="J245"/>
  <c r="J243"/>
  <c r="J240"/>
  <c r="J237"/>
  <c r="J233"/>
  <c r="BK226"/>
  <c r="BK220"/>
  <c r="J215"/>
  <c r="BK209"/>
  <c r="BK203"/>
  <c r="BK197"/>
  <c r="BK191"/>
  <c r="BK186"/>
  <c r="BK181"/>
  <c r="BK175"/>
  <c r="BK169"/>
  <c r="BK163"/>
  <c r="J157"/>
  <c r="J151"/>
  <c r="BK145"/>
  <c r="J140"/>
  <c r="J134"/>
  <c r="BK128"/>
  <c r="BK124"/>
  <c r="J113"/>
  <c r="J103"/>
  <c r="J94"/>
  <c i="12" r="J120"/>
  <c r="J114"/>
  <c r="J107"/>
  <c r="BK105"/>
  <c r="J98"/>
  <c r="J87"/>
  <c i="11" r="BK129"/>
  <c r="BK123"/>
  <c r="J117"/>
  <c r="BK114"/>
  <c r="BK107"/>
  <c r="J98"/>
  <c r="J93"/>
  <c r="BK87"/>
  <c i="10" r="J129"/>
  <c r="J123"/>
  <c r="J117"/>
  <c r="BK112"/>
  <c r="J105"/>
  <c r="BK93"/>
  <c r="BK87"/>
  <c i="9" r="J131"/>
  <c r="J126"/>
  <c r="J93"/>
  <c i="8" r="J802"/>
  <c r="BK800"/>
  <c r="J796"/>
  <c r="BK794"/>
  <c r="BK790"/>
  <c r="J781"/>
  <c r="BK776"/>
  <c r="BK769"/>
  <c r="J761"/>
  <c r="J755"/>
  <c r="J752"/>
  <c r="BK746"/>
  <c r="J742"/>
  <c r="J732"/>
  <c r="BK724"/>
  <c r="BK713"/>
  <c r="BK702"/>
  <c r="BK693"/>
  <c r="J693"/>
  <c r="BK687"/>
  <c r="J684"/>
  <c r="J677"/>
  <c r="BK670"/>
  <c r="BK662"/>
  <c r="BK654"/>
  <c r="J645"/>
  <c r="BK638"/>
  <c r="J635"/>
  <c r="J632"/>
  <c r="BK622"/>
  <c r="BK605"/>
  <c r="BK597"/>
  <c r="J590"/>
  <c r="BK575"/>
  <c r="J568"/>
  <c r="J562"/>
  <c r="BK546"/>
  <c r="J542"/>
  <c r="J535"/>
  <c r="J528"/>
  <c r="BK523"/>
  <c r="BK517"/>
  <c r="BK511"/>
  <c r="J505"/>
  <c r="J499"/>
  <c r="BK493"/>
  <c r="BK488"/>
  <c r="BK483"/>
  <c r="BK478"/>
  <c r="J470"/>
  <c r="J465"/>
  <c r="BK459"/>
  <c r="BK453"/>
  <c r="BK448"/>
  <c r="J441"/>
  <c r="J436"/>
  <c r="BK433"/>
  <c r="J428"/>
  <c r="BK422"/>
  <c r="J417"/>
  <c r="BK412"/>
  <c r="BK406"/>
  <c r="BK401"/>
  <c r="BK396"/>
  <c r="J390"/>
  <c r="BK385"/>
  <c r="BK380"/>
  <c r="J374"/>
  <c r="J369"/>
  <c r="BK364"/>
  <c r="BK359"/>
  <c r="BK354"/>
  <c r="BK349"/>
  <c r="BK341"/>
  <c r="J335"/>
  <c r="J329"/>
  <c r="BK323"/>
  <c r="BK317"/>
  <c r="BK311"/>
  <c r="BK305"/>
  <c r="J299"/>
  <c r="BK291"/>
  <c r="J288"/>
  <c r="J277"/>
  <c r="BK272"/>
  <c r="BK266"/>
  <c r="BK260"/>
  <c r="BK255"/>
  <c r="J249"/>
  <c r="BK241"/>
  <c r="J235"/>
  <c r="J230"/>
  <c r="BK223"/>
  <c r="BK217"/>
  <c r="BK211"/>
  <c r="J207"/>
  <c r="J201"/>
  <c r="J195"/>
  <c r="BK189"/>
  <c r="BK183"/>
  <c r="J178"/>
  <c r="J172"/>
  <c r="J166"/>
  <c r="BK163"/>
  <c r="BK154"/>
  <c r="J147"/>
  <c r="BK143"/>
  <c r="BK134"/>
  <c r="J129"/>
  <c r="J126"/>
  <c r="J119"/>
  <c r="J111"/>
  <c r="J101"/>
  <c r="BK93"/>
  <c i="7" r="J829"/>
  <c r="J827"/>
  <c r="J825"/>
  <c r="J823"/>
  <c r="J821"/>
  <c r="J819"/>
  <c r="J813"/>
  <c r="J810"/>
  <c r="J808"/>
  <c r="J805"/>
  <c r="J801"/>
  <c r="J798"/>
  <c r="J794"/>
  <c r="J790"/>
  <c r="J787"/>
  <c r="J785"/>
  <c r="J782"/>
  <c r="J779"/>
  <c r="BK777"/>
  <c r="BK775"/>
  <c r="J769"/>
  <c r="BK766"/>
  <c r="J762"/>
  <c r="J759"/>
  <c r="BK756"/>
  <c r="BK752"/>
  <c r="BK749"/>
  <c r="J745"/>
  <c r="J742"/>
  <c r="BK739"/>
  <c r="BK736"/>
  <c r="BK733"/>
  <c r="J730"/>
  <c r="J727"/>
  <c r="BK723"/>
  <c r="BK719"/>
  <c r="J716"/>
  <c r="BK712"/>
  <c r="BK708"/>
  <c r="J704"/>
  <c r="J700"/>
  <c r="J696"/>
  <c r="J692"/>
  <c r="BK689"/>
  <c r="J686"/>
  <c r="J680"/>
  <c r="J675"/>
  <c r="J672"/>
  <c r="J669"/>
  <c r="BK665"/>
  <c r="BK661"/>
  <c r="BK655"/>
  <c r="BK650"/>
  <c r="BK647"/>
  <c r="J643"/>
  <c r="J641"/>
  <c r="J637"/>
  <c r="J634"/>
  <c r="J631"/>
  <c r="J624"/>
  <c r="J618"/>
  <c r="J613"/>
  <c r="BK610"/>
  <c r="J606"/>
  <c r="J602"/>
  <c r="J599"/>
  <c r="J595"/>
  <c r="J591"/>
  <c r="BK588"/>
  <c r="J586"/>
  <c r="BK583"/>
  <c r="BK580"/>
  <c r="BK577"/>
  <c r="BK574"/>
  <c r="BK571"/>
  <c r="BK568"/>
  <c r="BK565"/>
  <c r="BK562"/>
  <c r="BK559"/>
  <c r="BK556"/>
  <c r="BK553"/>
  <c r="J551"/>
  <c r="J548"/>
  <c r="BK546"/>
  <c r="J543"/>
  <c r="J541"/>
  <c r="J538"/>
  <c r="J536"/>
  <c r="BK533"/>
  <c r="J530"/>
  <c r="J528"/>
  <c r="J525"/>
  <c r="BK522"/>
  <c r="BK519"/>
  <c r="BK516"/>
  <c r="J513"/>
  <c r="J511"/>
  <c r="J508"/>
  <c r="J506"/>
  <c r="BK503"/>
  <c r="J503"/>
  <c r="BK501"/>
  <c r="BK498"/>
  <c r="BK496"/>
  <c r="BK493"/>
  <c r="BK491"/>
  <c r="BK488"/>
  <c r="BK485"/>
  <c r="BK482"/>
  <c r="BK480"/>
  <c r="BK477"/>
  <c r="BK475"/>
  <c r="BK472"/>
  <c r="BK469"/>
  <c r="BK466"/>
  <c r="BK464"/>
  <c r="BK461"/>
  <c r="BK459"/>
  <c r="BK456"/>
  <c r="J453"/>
  <c r="J451"/>
  <c r="J447"/>
  <c r="BK445"/>
  <c r="BK442"/>
  <c r="BK440"/>
  <c r="J437"/>
  <c r="J434"/>
  <c r="BK432"/>
  <c r="J429"/>
  <c r="J426"/>
  <c r="J423"/>
  <c r="J420"/>
  <c r="J418"/>
  <c r="J415"/>
  <c r="J413"/>
  <c r="J410"/>
  <c r="J408"/>
  <c r="J405"/>
  <c r="J403"/>
  <c r="J400"/>
  <c r="J398"/>
  <c r="J394"/>
  <c r="BK390"/>
  <c r="BK388"/>
  <c r="J384"/>
  <c r="BK382"/>
  <c r="BK378"/>
  <c r="BK374"/>
  <c r="J372"/>
  <c r="J368"/>
  <c r="J366"/>
  <c i="6" r="BK656"/>
  <c r="BK647"/>
  <c r="BK641"/>
  <c r="J635"/>
  <c r="J626"/>
  <c r="BK618"/>
  <c r="J618"/>
  <c r="J574"/>
  <c r="BK571"/>
  <c r="J563"/>
  <c r="J556"/>
  <c r="BK549"/>
  <c r="BK544"/>
  <c r="BK538"/>
  <c r="BK532"/>
  <c r="J526"/>
  <c r="BK520"/>
  <c r="BK512"/>
  <c r="BK507"/>
  <c r="J504"/>
  <c r="BK497"/>
  <c r="BK491"/>
  <c r="BK486"/>
  <c r="J480"/>
  <c r="J474"/>
  <c r="BK469"/>
  <c r="BK464"/>
  <c r="BK461"/>
  <c r="BK456"/>
  <c r="J449"/>
  <c r="J443"/>
  <c r="BK440"/>
  <c r="J433"/>
  <c r="BK427"/>
  <c r="BK422"/>
  <c r="J417"/>
  <c r="J411"/>
  <c r="J406"/>
  <c r="BK400"/>
  <c r="BK398"/>
  <c r="BK395"/>
  <c r="BK392"/>
  <c r="J389"/>
  <c r="J386"/>
  <c r="BK384"/>
  <c r="J381"/>
  <c r="J379"/>
  <c r="J376"/>
  <c r="J374"/>
  <c r="BK371"/>
  <c r="BK369"/>
  <c r="J366"/>
  <c r="J364"/>
  <c r="BK360"/>
  <c r="J356"/>
  <c r="J354"/>
  <c r="J350"/>
  <c r="J348"/>
  <c r="J344"/>
  <c r="J340"/>
  <c r="BK338"/>
  <c r="BK334"/>
  <c r="BK332"/>
  <c r="BK329"/>
  <c r="BK326"/>
  <c r="BK324"/>
  <c r="BK322"/>
  <c r="BK320"/>
  <c r="BK317"/>
  <c r="J315"/>
  <c r="J312"/>
  <c r="J307"/>
  <c r="J304"/>
  <c r="J300"/>
  <c r="J296"/>
  <c r="BK293"/>
  <c r="J290"/>
  <c r="J287"/>
  <c r="BK285"/>
  <c r="J281"/>
  <c r="BK279"/>
  <c r="BK275"/>
  <c r="BK273"/>
  <c r="BK270"/>
  <c r="BK266"/>
  <c r="J264"/>
  <c r="J260"/>
  <c r="J256"/>
  <c r="J254"/>
  <c r="J250"/>
  <c r="BK248"/>
  <c r="BK245"/>
  <c r="BK242"/>
  <c r="BK238"/>
  <c r="BK235"/>
  <c r="BK231"/>
  <c r="BK228"/>
  <c r="J225"/>
  <c r="BK222"/>
  <c r="BK219"/>
  <c r="BK216"/>
  <c r="J213"/>
  <c r="J209"/>
  <c r="BK207"/>
  <c r="BK203"/>
  <c r="BK199"/>
  <c r="J197"/>
  <c r="J193"/>
  <c r="BK191"/>
  <c r="BK187"/>
  <c r="BK185"/>
  <c r="BK182"/>
  <c r="BK180"/>
  <c r="J177"/>
  <c r="J174"/>
  <c r="J171"/>
  <c r="BK168"/>
  <c r="BK165"/>
  <c r="J162"/>
  <c r="J159"/>
  <c r="BK156"/>
  <c r="BK153"/>
  <c r="BK149"/>
  <c r="J145"/>
  <c r="J142"/>
  <c r="BK140"/>
  <c r="BK136"/>
  <c r="BK134"/>
  <c r="J131"/>
  <c r="J128"/>
  <c r="J124"/>
  <c r="J121"/>
  <c r="J116"/>
  <c r="J113"/>
  <c r="J108"/>
  <c r="J103"/>
  <c r="BK98"/>
  <c r="J94"/>
  <c i="5" r="J708"/>
  <c r="BK706"/>
  <c r="BK704"/>
  <c r="BK702"/>
  <c r="BK700"/>
  <c r="BK698"/>
  <c r="BK692"/>
  <c r="J688"/>
  <c r="J684"/>
  <c r="BK681"/>
  <c r="BK678"/>
  <c r="BK675"/>
  <c r="BK671"/>
  <c r="BK668"/>
  <c r="BK664"/>
  <c r="BK660"/>
  <c r="BK657"/>
  <c r="J653"/>
  <c r="J649"/>
  <c r="J645"/>
  <c r="BK642"/>
  <c r="J639"/>
  <c r="J636"/>
  <c r="BK633"/>
  <c r="BK631"/>
  <c r="BK629"/>
  <c r="BK626"/>
  <c r="J623"/>
  <c r="J617"/>
  <c r="J612"/>
  <c r="J609"/>
  <c r="J605"/>
  <c r="J602"/>
  <c r="J599"/>
  <c r="J596"/>
  <c r="J593"/>
  <c r="BK587"/>
  <c r="BK584"/>
  <c r="J581"/>
  <c r="J578"/>
  <c r="BK574"/>
  <c r="BK570"/>
  <c r="J567"/>
  <c r="BK564"/>
  <c r="BK560"/>
  <c r="BK555"/>
  <c r="BK552"/>
  <c r="BK549"/>
  <c r="J545"/>
  <c r="J541"/>
  <c r="J535"/>
  <c r="J530"/>
  <c r="BK523"/>
  <c r="BK520"/>
  <c r="BK517"/>
  <c r="BK513"/>
  <c r="J510"/>
  <c r="J506"/>
  <c r="BK502"/>
  <c r="BK499"/>
  <c r="BK495"/>
  <c r="BK491"/>
  <c r="BK488"/>
  <c r="J486"/>
  <c r="BK483"/>
  <c r="BK480"/>
  <c r="BK476"/>
  <c r="BK473"/>
  <c r="BK470"/>
  <c r="BK467"/>
  <c r="J464"/>
  <c r="J462"/>
  <c r="BK459"/>
  <c r="BK457"/>
  <c r="BK454"/>
  <c r="BK452"/>
  <c r="BK449"/>
  <c r="BK446"/>
  <c r="BK443"/>
  <c r="BK440"/>
  <c r="BK437"/>
  <c r="BK435"/>
  <c r="J432"/>
  <c r="J430"/>
  <c r="J427"/>
  <c r="BK425"/>
  <c r="J422"/>
  <c r="J420"/>
  <c r="BK417"/>
  <c r="BK415"/>
  <c r="BK412"/>
  <c r="BK409"/>
  <c r="BK406"/>
  <c r="BK404"/>
  <c r="J401"/>
  <c r="J399"/>
  <c r="J396"/>
  <c r="BK394"/>
  <c r="BK391"/>
  <c r="BK388"/>
  <c r="J385"/>
  <c r="J382"/>
  <c r="BK380"/>
  <c r="BK377"/>
  <c r="BK374"/>
  <c r="J371"/>
  <c r="J368"/>
  <c r="J365"/>
  <c r="BK363"/>
  <c r="J363"/>
  <c r="BK360"/>
  <c r="J360"/>
  <c r="BK358"/>
  <c r="J358"/>
  <c r="BK355"/>
  <c r="J355"/>
  <c r="BK353"/>
  <c r="J353"/>
  <c r="BK350"/>
  <c r="J348"/>
  <c r="J345"/>
  <c r="BK343"/>
  <c r="BK339"/>
  <c r="BK335"/>
  <c r="BK333"/>
  <c r="BK329"/>
  <c r="BK327"/>
  <c r="BK323"/>
  <c r="BK321"/>
  <c r="J317"/>
  <c r="J315"/>
  <c r="BK312"/>
  <c r="BK309"/>
  <c r="BK307"/>
  <c r="BK305"/>
  <c r="BK302"/>
  <c r="BK300"/>
  <c r="BK297"/>
  <c r="BK292"/>
  <c r="J289"/>
  <c r="BK285"/>
  <c r="BK279"/>
  <c r="BK276"/>
  <c r="J273"/>
  <c r="J270"/>
  <c r="J268"/>
  <c r="J265"/>
  <c r="J261"/>
  <c r="J259"/>
  <c r="J256"/>
  <c r="J254"/>
  <c r="BK247"/>
  <c r="J241"/>
  <c r="BK235"/>
  <c r="BK220"/>
  <c r="J216"/>
  <c r="J214"/>
  <c r="BK208"/>
  <c r="J204"/>
  <c r="J198"/>
  <c r="BK193"/>
  <c r="J185"/>
  <c r="BK179"/>
  <c r="J173"/>
  <c r="BK167"/>
  <c r="BK161"/>
  <c r="BK154"/>
  <c r="BK146"/>
  <c r="J141"/>
  <c r="BK135"/>
  <c r="J129"/>
  <c r="J122"/>
  <c r="BK114"/>
  <c r="BK103"/>
  <c r="J94"/>
  <c i="4" r="J707"/>
  <c r="BK697"/>
  <c r="BK689"/>
  <c r="BK685"/>
  <c r="BK678"/>
  <c r="BK672"/>
  <c r="J666"/>
  <c r="J660"/>
  <c r="J653"/>
  <c r="BK647"/>
  <c r="J641"/>
  <c r="BK635"/>
  <c r="J628"/>
  <c r="J622"/>
  <c r="BK614"/>
  <c r="J603"/>
  <c r="J597"/>
  <c r="J586"/>
  <c r="BK580"/>
  <c r="BK573"/>
  <c r="J566"/>
  <c r="BK558"/>
  <c r="J553"/>
  <c r="J547"/>
  <c r="J452"/>
  <c r="J447"/>
  <c r="J442"/>
  <c r="J434"/>
  <c r="BK429"/>
  <c r="BK423"/>
  <c r="BK418"/>
  <c r="BK413"/>
  <c r="J407"/>
  <c r="J401"/>
  <c r="J396"/>
  <c r="J391"/>
  <c r="BK385"/>
  <c r="BK380"/>
  <c r="BK377"/>
  <c r="J370"/>
  <c r="J365"/>
  <c r="J357"/>
  <c r="BK351"/>
  <c r="BK345"/>
  <c r="BK340"/>
  <c r="J334"/>
  <c r="BK329"/>
  <c r="BK325"/>
  <c r="BK317"/>
  <c r="BK311"/>
  <c r="J304"/>
  <c r="BK296"/>
  <c r="BK290"/>
  <c r="J285"/>
  <c r="BK280"/>
  <c r="BK274"/>
  <c r="BK270"/>
  <c r="J268"/>
  <c r="J262"/>
  <c r="BK256"/>
  <c r="J251"/>
  <c r="BK247"/>
  <c r="J238"/>
  <c r="BK232"/>
  <c r="BK226"/>
  <c r="J219"/>
  <c r="BK214"/>
  <c r="BK208"/>
  <c r="J202"/>
  <c r="BK200"/>
  <c r="J192"/>
  <c r="BK186"/>
  <c r="BK183"/>
  <c r="J180"/>
  <c r="BK174"/>
  <c r="J174"/>
  <c r="J171"/>
  <c r="BK165"/>
  <c r="BK162"/>
  <c r="J162"/>
  <c r="J159"/>
  <c r="J156"/>
  <c r="J153"/>
  <c r="J151"/>
  <c r="J148"/>
  <c r="J146"/>
  <c r="J143"/>
  <c r="J141"/>
  <c r="J137"/>
  <c r="BK135"/>
  <c r="BK132"/>
  <c r="BK129"/>
  <c r="BK125"/>
  <c r="J122"/>
  <c r="BK117"/>
  <c r="BK114"/>
  <c r="J109"/>
  <c r="BK98"/>
  <c i="3" r="BK745"/>
  <c r="BK743"/>
  <c r="BK741"/>
  <c r="BK739"/>
  <c r="J737"/>
  <c r="J735"/>
  <c r="J729"/>
  <c r="BK725"/>
  <c r="BK721"/>
  <c r="BK717"/>
  <c r="J713"/>
  <c r="J710"/>
  <c r="J707"/>
  <c r="BK704"/>
  <c r="J701"/>
  <c r="J699"/>
  <c r="J697"/>
  <c r="BK694"/>
  <c r="BK691"/>
  <c r="J684"/>
  <c r="J677"/>
  <c r="J670"/>
  <c r="J664"/>
  <c r="BK658"/>
  <c r="BK651"/>
  <c r="J648"/>
  <c r="J641"/>
  <c r="BK635"/>
  <c r="BK628"/>
  <c r="BK618"/>
  <c r="BK610"/>
  <c r="BK600"/>
  <c r="BK593"/>
  <c r="J587"/>
  <c r="J579"/>
  <c r="BK572"/>
  <c r="J565"/>
  <c r="J560"/>
  <c r="BK554"/>
  <c r="BK547"/>
  <c r="J541"/>
  <c r="BK535"/>
  <c r="BK529"/>
  <c r="J523"/>
  <c r="J517"/>
  <c r="J512"/>
  <c r="J507"/>
  <c r="J502"/>
  <c r="BK497"/>
  <c r="BK491"/>
  <c r="J486"/>
  <c r="BK480"/>
  <c r="J474"/>
  <c r="J469"/>
  <c r="BK464"/>
  <c r="BK459"/>
  <c r="BK452"/>
  <c r="BK446"/>
  <c r="J441"/>
  <c r="BK435"/>
  <c r="BK432"/>
  <c r="BK425"/>
  <c r="BK420"/>
  <c r="BK414"/>
  <c r="BK412"/>
  <c r="J406"/>
  <c r="J401"/>
  <c r="J395"/>
  <c r="BK390"/>
  <c r="J385"/>
  <c r="J377"/>
  <c r="J372"/>
  <c r="BK367"/>
  <c r="BK365"/>
  <c r="BK357"/>
  <c r="J351"/>
  <c r="J343"/>
  <c r="J339"/>
  <c r="BK331"/>
  <c r="BK326"/>
  <c r="BK321"/>
  <c r="J315"/>
  <c r="BK307"/>
  <c r="J297"/>
  <c r="BK291"/>
  <c r="J286"/>
  <c r="BK280"/>
  <c r="J272"/>
  <c r="BK266"/>
  <c r="J261"/>
  <c r="BK256"/>
  <c r="J248"/>
  <c r="J242"/>
  <c r="BK236"/>
  <c r="BK233"/>
  <c r="J227"/>
  <c r="J221"/>
  <c r="BK212"/>
  <c r="BK208"/>
  <c r="J202"/>
  <c r="BK196"/>
  <c r="BK191"/>
  <c r="BK183"/>
  <c r="J177"/>
  <c r="BK171"/>
  <c r="J168"/>
  <c r="J159"/>
  <c r="J153"/>
  <c r="BK146"/>
  <c r="BK141"/>
  <c r="BK135"/>
  <c r="BK132"/>
  <c r="J125"/>
  <c r="J117"/>
  <c r="BK103"/>
  <c r="BK98"/>
  <c i="2" r="BK764"/>
  <c r="BK762"/>
  <c r="BK760"/>
  <c r="J758"/>
  <c r="BK756"/>
  <c r="BK754"/>
  <c r="BK748"/>
  <c r="J737"/>
  <c r="BK731"/>
  <c r="BK728"/>
  <c r="BK720"/>
  <c r="J713"/>
  <c r="BK706"/>
  <c r="BK703"/>
  <c r="BK696"/>
  <c r="BK690"/>
  <c r="BK684"/>
  <c r="BK676"/>
  <c r="BK673"/>
  <c r="J669"/>
  <c r="J661"/>
  <c r="BK654"/>
  <c r="BK643"/>
  <c r="J637"/>
  <c r="BK630"/>
  <c r="J626"/>
  <c r="J620"/>
  <c r="J615"/>
  <c r="BK612"/>
  <c r="J609"/>
  <c r="J602"/>
  <c r="J598"/>
  <c r="J595"/>
  <c r="J592"/>
  <c r="BK584"/>
  <c r="BK581"/>
  <c r="BK577"/>
  <c r="BK573"/>
  <c r="BK570"/>
  <c r="J568"/>
  <c r="BK562"/>
  <c r="BK556"/>
  <c r="J547"/>
  <c r="J541"/>
  <c r="BK535"/>
  <c r="BK525"/>
  <c r="BK520"/>
  <c r="J515"/>
  <c r="J510"/>
  <c r="BK501"/>
  <c r="J495"/>
  <c r="BK492"/>
  <c r="BK487"/>
  <c r="BK482"/>
  <c r="J477"/>
  <c r="BK472"/>
  <c r="J467"/>
  <c r="BK461"/>
  <c r="BK456"/>
  <c r="BK451"/>
  <c r="BK445"/>
  <c r="BK438"/>
  <c r="BK432"/>
  <c r="J427"/>
  <c r="BK421"/>
  <c r="J421"/>
  <c r="J415"/>
  <c r="J410"/>
  <c r="BK405"/>
  <c r="J399"/>
  <c r="J393"/>
  <c r="J391"/>
  <c r="BK386"/>
  <c r="BK378"/>
  <c r="BK373"/>
  <c r="J368"/>
  <c r="J362"/>
  <c r="BK356"/>
  <c r="BK350"/>
  <c r="J344"/>
  <c r="J338"/>
  <c r="J332"/>
  <c r="J328"/>
  <c r="BK323"/>
  <c r="BK317"/>
  <c r="J312"/>
  <c r="J229"/>
  <c r="J223"/>
  <c r="J217"/>
  <c r="J209"/>
  <c r="J203"/>
  <c r="J201"/>
  <c r="BK195"/>
  <c r="BK189"/>
  <c r="BK184"/>
  <c r="J175"/>
  <c r="J169"/>
  <c r="J163"/>
  <c r="BK157"/>
  <c r="BK151"/>
  <c r="J145"/>
  <c r="BK140"/>
  <c r="BK134"/>
  <c r="J124"/>
  <c r="BK116"/>
  <c r="BK108"/>
  <c r="BK103"/>
  <c r="BK94"/>
  <c l="1" r="BK93"/>
  <c r="R93"/>
  <c r="BK112"/>
  <c r="J112"/>
  <c r="J61"/>
  <c r="R112"/>
  <c r="BK120"/>
  <c r="J120"/>
  <c r="J63"/>
  <c r="P120"/>
  <c r="P119"/>
  <c r="T120"/>
  <c r="T119"/>
  <c r="P139"/>
  <c r="R139"/>
  <c r="BK572"/>
  <c r="J572"/>
  <c r="J66"/>
  <c r="R572"/>
  <c r="R232"/>
  <c r="R633"/>
  <c r="BK647"/>
  <c r="J647"/>
  <c r="J69"/>
  <c r="T647"/>
  <c r="P743"/>
  <c r="T743"/>
  <c r="P753"/>
  <c r="P752"/>
  <c r="T753"/>
  <c r="T752"/>
  <c i="3" r="P93"/>
  <c r="T93"/>
  <c r="P113"/>
  <c r="T113"/>
  <c r="R121"/>
  <c r="R120"/>
  <c r="BK140"/>
  <c r="J140"/>
  <c r="J64"/>
  <c r="R140"/>
  <c r="P567"/>
  <c r="R567"/>
  <c r="BK631"/>
  <c r="J631"/>
  <c r="J68"/>
  <c r="R631"/>
  <c r="BK644"/>
  <c r="J644"/>
  <c r="J69"/>
  <c r="R644"/>
  <c r="P734"/>
  <c r="P733"/>
  <c r="T734"/>
  <c r="T733"/>
  <c i="4" r="BK93"/>
  <c r="J93"/>
  <c r="J60"/>
  <c r="R93"/>
  <c r="BK113"/>
  <c r="J113"/>
  <c r="J61"/>
  <c r="R113"/>
  <c r="BK121"/>
  <c r="J121"/>
  <c r="J63"/>
  <c r="R121"/>
  <c r="R120"/>
  <c r="BK140"/>
  <c r="J140"/>
  <c r="J64"/>
  <c r="T140"/>
  <c r="BK557"/>
  <c r="J557"/>
  <c r="J66"/>
  <c r="R557"/>
  <c r="P621"/>
  <c r="BK634"/>
  <c r="J634"/>
  <c r="J69"/>
  <c r="BK706"/>
  <c r="J706"/>
  <c r="J72"/>
  <c r="R706"/>
  <c r="R705"/>
  <c i="5" r="BK93"/>
  <c r="J93"/>
  <c r="J60"/>
  <c r="P93"/>
  <c r="R93"/>
  <c r="T93"/>
  <c r="BK113"/>
  <c r="J113"/>
  <c r="J61"/>
  <c r="P113"/>
  <c r="R113"/>
  <c r="T113"/>
  <c r="BK121"/>
  <c r="J121"/>
  <c r="J63"/>
  <c r="P121"/>
  <c r="P120"/>
  <c r="R121"/>
  <c r="R120"/>
  <c r="T121"/>
  <c r="T120"/>
  <c r="BK140"/>
  <c r="J140"/>
  <c r="J64"/>
  <c r="P140"/>
  <c r="R140"/>
  <c r="T140"/>
  <c r="BK490"/>
  <c r="J490"/>
  <c r="J66"/>
  <c r="P490"/>
  <c r="R490"/>
  <c r="T490"/>
  <c r="T238"/>
  <c r="BK548"/>
  <c r="J548"/>
  <c r="J68"/>
  <c r="P548"/>
  <c r="R548"/>
  <c r="T548"/>
  <c r="BK563"/>
  <c r="J563"/>
  <c r="J69"/>
  <c r="P563"/>
  <c r="R563"/>
  <c r="T563"/>
  <c r="BK697"/>
  <c r="J697"/>
  <c r="J72"/>
  <c r="P697"/>
  <c r="P696"/>
  <c r="R697"/>
  <c r="R696"/>
  <c r="T697"/>
  <c r="T696"/>
  <c i="7" r="BK93"/>
  <c r="R93"/>
  <c r="BK111"/>
  <c r="J111"/>
  <c r="J61"/>
  <c r="P111"/>
  <c r="T111"/>
  <c r="P119"/>
  <c r="T119"/>
  <c r="R155"/>
  <c r="BK174"/>
  <c r="J174"/>
  <c r="J65"/>
  <c r="T174"/>
  <c r="BK590"/>
  <c r="J590"/>
  <c r="J67"/>
  <c r="T590"/>
  <c r="T276"/>
  <c r="P668"/>
  <c r="R668"/>
  <c r="T668"/>
  <c r="P685"/>
  <c r="R685"/>
  <c r="P818"/>
  <c r="P817"/>
  <c r="R818"/>
  <c r="R817"/>
  <c i="9" r="P90"/>
  <c r="T90"/>
  <c r="P97"/>
  <c r="T97"/>
  <c r="R104"/>
  <c r="BK111"/>
  <c r="J111"/>
  <c r="J65"/>
  <c r="R111"/>
  <c i="10" r="R90"/>
  <c r="BK97"/>
  <c r="J97"/>
  <c r="J63"/>
  <c r="R97"/>
  <c r="BK104"/>
  <c r="J104"/>
  <c r="J64"/>
  <c r="R104"/>
  <c r="BK111"/>
  <c r="J111"/>
  <c r="J65"/>
  <c r="R111"/>
  <c i="11" r="R90"/>
  <c r="T90"/>
  <c r="P97"/>
  <c r="T97"/>
  <c r="P104"/>
  <c r="R104"/>
  <c r="P111"/>
  <c r="R111"/>
  <c i="2" r="P93"/>
  <c r="T93"/>
  <c r="P112"/>
  <c r="T112"/>
  <c r="R120"/>
  <c r="R119"/>
  <c r="BK139"/>
  <c r="J139"/>
  <c r="J64"/>
  <c r="T139"/>
  <c r="P572"/>
  <c r="T572"/>
  <c r="BK633"/>
  <c r="J633"/>
  <c r="J68"/>
  <c r="P633"/>
  <c r="T633"/>
  <c r="P647"/>
  <c r="R647"/>
  <c r="BK743"/>
  <c r="J743"/>
  <c r="J70"/>
  <c r="R743"/>
  <c r="BK753"/>
  <c r="J753"/>
  <c r="J72"/>
  <c r="R753"/>
  <c r="R752"/>
  <c i="3" r="BK93"/>
  <c r="J93"/>
  <c r="J60"/>
  <c r="R93"/>
  <c r="BK113"/>
  <c r="J113"/>
  <c r="J61"/>
  <c r="R113"/>
  <c r="BK121"/>
  <c r="BK120"/>
  <c r="J120"/>
  <c r="J62"/>
  <c r="P121"/>
  <c r="P120"/>
  <c r="T121"/>
  <c r="T120"/>
  <c r="P140"/>
  <c r="T140"/>
  <c r="BK567"/>
  <c r="J567"/>
  <c r="J66"/>
  <c r="T567"/>
  <c r="T239"/>
  <c r="P631"/>
  <c r="T631"/>
  <c r="P644"/>
  <c r="T644"/>
  <c r="BK734"/>
  <c r="J734"/>
  <c r="J72"/>
  <c r="R734"/>
  <c r="R733"/>
  <c i="4" r="P93"/>
  <c r="T93"/>
  <c r="P113"/>
  <c r="T113"/>
  <c r="P121"/>
  <c r="P120"/>
  <c r="T121"/>
  <c r="T120"/>
  <c r="P140"/>
  <c r="R140"/>
  <c r="P557"/>
  <c r="P244"/>
  <c r="T557"/>
  <c r="BK621"/>
  <c r="J621"/>
  <c r="J68"/>
  <c r="R621"/>
  <c r="T621"/>
  <c r="P634"/>
  <c r="R634"/>
  <c r="T634"/>
  <c r="P706"/>
  <c r="P705"/>
  <c r="T706"/>
  <c r="T705"/>
  <c i="6" r="BK93"/>
  <c r="J93"/>
  <c r="J60"/>
  <c r="P93"/>
  <c r="R93"/>
  <c r="T93"/>
  <c r="BK112"/>
  <c r="J112"/>
  <c r="J61"/>
  <c r="P112"/>
  <c r="R112"/>
  <c r="T112"/>
  <c r="BK120"/>
  <c r="J120"/>
  <c r="J63"/>
  <c r="P120"/>
  <c r="P119"/>
  <c r="R120"/>
  <c r="R119"/>
  <c r="T120"/>
  <c r="T119"/>
  <c r="BK139"/>
  <c r="J139"/>
  <c r="J64"/>
  <c r="P139"/>
  <c r="R139"/>
  <c r="T139"/>
  <c r="BK551"/>
  <c r="J551"/>
  <c r="J66"/>
  <c r="P551"/>
  <c r="R551"/>
  <c r="T551"/>
  <c r="T234"/>
  <c r="BK614"/>
  <c r="J614"/>
  <c r="J68"/>
  <c r="P614"/>
  <c r="R614"/>
  <c r="T614"/>
  <c r="BK631"/>
  <c r="J631"/>
  <c r="J69"/>
  <c r="P631"/>
  <c r="R631"/>
  <c r="T631"/>
  <c r="BK785"/>
  <c r="J785"/>
  <c r="J70"/>
  <c r="P785"/>
  <c r="R785"/>
  <c r="T785"/>
  <c r="BK795"/>
  <c r="J795"/>
  <c r="J72"/>
  <c r="P795"/>
  <c r="P794"/>
  <c r="R795"/>
  <c r="R794"/>
  <c r="T795"/>
  <c r="T794"/>
  <c i="7" r="P93"/>
  <c r="T93"/>
  <c r="R111"/>
  <c r="BK119"/>
  <c r="J119"/>
  <c r="J63"/>
  <c r="R119"/>
  <c r="R118"/>
  <c r="BK155"/>
  <c r="J155"/>
  <c r="J64"/>
  <c r="P155"/>
  <c r="T155"/>
  <c r="P174"/>
  <c r="R174"/>
  <c r="P590"/>
  <c r="P276"/>
  <c r="R590"/>
  <c r="R276"/>
  <c r="BK668"/>
  <c r="J668"/>
  <c r="J69"/>
  <c r="BK685"/>
  <c r="J685"/>
  <c r="J70"/>
  <c r="T685"/>
  <c r="BK818"/>
  <c r="J818"/>
  <c r="J72"/>
  <c r="T818"/>
  <c r="T817"/>
  <c i="8" r="BK92"/>
  <c r="J92"/>
  <c r="J60"/>
  <c r="P92"/>
  <c r="R92"/>
  <c r="T92"/>
  <c r="BK110"/>
  <c r="J110"/>
  <c r="J61"/>
  <c r="P110"/>
  <c r="R110"/>
  <c r="T110"/>
  <c r="BK118"/>
  <c r="J118"/>
  <c r="J63"/>
  <c r="P118"/>
  <c r="P117"/>
  <c r="R118"/>
  <c r="R117"/>
  <c r="T118"/>
  <c r="T117"/>
  <c r="BK137"/>
  <c r="J137"/>
  <c r="J64"/>
  <c r="P137"/>
  <c r="R137"/>
  <c r="T137"/>
  <c r="BK530"/>
  <c r="J530"/>
  <c r="J66"/>
  <c r="P530"/>
  <c r="R530"/>
  <c r="T530"/>
  <c r="T229"/>
  <c r="BK593"/>
  <c r="J593"/>
  <c r="J68"/>
  <c r="P593"/>
  <c r="R593"/>
  <c r="T593"/>
  <c r="BK628"/>
  <c r="J628"/>
  <c r="J69"/>
  <c r="P628"/>
  <c r="R628"/>
  <c r="T628"/>
  <c r="BK789"/>
  <c r="J789"/>
  <c r="J71"/>
  <c r="P789"/>
  <c r="P788"/>
  <c r="R789"/>
  <c r="R788"/>
  <c r="T789"/>
  <c r="T788"/>
  <c i="9" r="BK90"/>
  <c r="R90"/>
  <c r="BK97"/>
  <c r="J97"/>
  <c r="J63"/>
  <c r="R97"/>
  <c r="BK104"/>
  <c r="J104"/>
  <c r="J64"/>
  <c r="P104"/>
  <c r="T104"/>
  <c r="P111"/>
  <c r="T111"/>
  <c i="10" r="BK90"/>
  <c r="BK89"/>
  <c r="J89"/>
  <c r="J61"/>
  <c r="P90"/>
  <c r="T90"/>
  <c r="P97"/>
  <c r="T97"/>
  <c r="P104"/>
  <c r="T104"/>
  <c r="P111"/>
  <c r="T111"/>
  <c i="11" r="BK90"/>
  <c r="P90"/>
  <c r="P89"/>
  <c r="P85"/>
  <c i="1" r="AU64"/>
  <c i="11" r="BK97"/>
  <c r="J97"/>
  <c r="J63"/>
  <c r="R97"/>
  <c r="BK104"/>
  <c r="J104"/>
  <c r="J64"/>
  <c r="T104"/>
  <c r="BK111"/>
  <c r="J111"/>
  <c r="J65"/>
  <c r="T111"/>
  <c i="12" r="BK90"/>
  <c r="J90"/>
  <c r="J62"/>
  <c r="P90"/>
  <c r="R90"/>
  <c r="T90"/>
  <c r="BK97"/>
  <c r="J97"/>
  <c r="J63"/>
  <c r="P97"/>
  <c r="R97"/>
  <c r="T97"/>
  <c r="BK104"/>
  <c r="J104"/>
  <c r="J64"/>
  <c r="P104"/>
  <c r="R104"/>
  <c r="T104"/>
  <c r="BK111"/>
  <c r="J111"/>
  <c r="J65"/>
  <c r="P111"/>
  <c r="R111"/>
  <c r="T111"/>
  <c i="2" r="J52"/>
  <c r="F55"/>
  <c r="E82"/>
  <c r="BE94"/>
  <c r="BE98"/>
  <c r="BE103"/>
  <c r="BE108"/>
  <c r="BE113"/>
  <c r="BE116"/>
  <c r="BE128"/>
  <c r="BE140"/>
  <c r="BE145"/>
  <c r="BE148"/>
  <c r="BE151"/>
  <c r="BE154"/>
  <c r="BE157"/>
  <c r="BE160"/>
  <c r="BE166"/>
  <c r="BE169"/>
  <c r="BE175"/>
  <c r="BE178"/>
  <c r="BE181"/>
  <c r="BE184"/>
  <c r="BE186"/>
  <c r="BE189"/>
  <c r="BE201"/>
  <c r="BE203"/>
  <c r="BE207"/>
  <c r="BE213"/>
  <c r="BE220"/>
  <c r="BE223"/>
  <c r="BE309"/>
  <c r="BE312"/>
  <c r="BE317"/>
  <c r="BE323"/>
  <c r="BE326"/>
  <c r="BE335"/>
  <c r="BE338"/>
  <c r="BE340"/>
  <c r="BE344"/>
  <c r="BE352"/>
  <c r="BE356"/>
  <c r="BE362"/>
  <c r="BE376"/>
  <c r="BE378"/>
  <c r="BE386"/>
  <c r="BE388"/>
  <c r="BE396"/>
  <c r="BE402"/>
  <c r="BE405"/>
  <c r="BE407"/>
  <c r="BE413"/>
  <c r="BE430"/>
  <c r="BE435"/>
  <c r="BE438"/>
  <c r="BE442"/>
  <c r="BE445"/>
  <c r="BE448"/>
  <c r="BE454"/>
  <c r="BE456"/>
  <c r="BE461"/>
  <c r="BE464"/>
  <c r="BE470"/>
  <c r="BE472"/>
  <c r="BE480"/>
  <c r="BE487"/>
  <c r="BE490"/>
  <c r="BE498"/>
  <c r="BE501"/>
  <c r="BE510"/>
  <c r="BE518"/>
  <c r="BE525"/>
  <c r="BE538"/>
  <c r="BE550"/>
  <c r="BE553"/>
  <c r="BE556"/>
  <c r="BE559"/>
  <c r="BE565"/>
  <c r="BE570"/>
  <c r="BE573"/>
  <c r="BE577"/>
  <c r="BE581"/>
  <c r="BE588"/>
  <c r="BE592"/>
  <c r="BE595"/>
  <c r="BE598"/>
  <c r="BE602"/>
  <c r="BE609"/>
  <c r="BE612"/>
  <c r="BE615"/>
  <c r="BE620"/>
  <c r="BE626"/>
  <c r="BE630"/>
  <c r="BE634"/>
  <c r="BE637"/>
  <c r="BE648"/>
  <c r="BE657"/>
  <c r="BE661"/>
  <c r="BE669"/>
  <c r="BE673"/>
  <c r="BE680"/>
  <c r="BE684"/>
  <c r="BE690"/>
  <c r="BE693"/>
  <c r="BE703"/>
  <c r="BE713"/>
  <c r="BE717"/>
  <c r="BE725"/>
  <c r="BE737"/>
  <c r="BE748"/>
  <c r="BE754"/>
  <c r="BE756"/>
  <c r="BE758"/>
  <c r="BE760"/>
  <c r="BE762"/>
  <c r="BE764"/>
  <c r="BK232"/>
  <c r="J232"/>
  <c r="J65"/>
  <c r="BK629"/>
  <c r="J629"/>
  <c r="J67"/>
  <c i="3" r="E48"/>
  <c r="F55"/>
  <c r="BE94"/>
  <c r="BE98"/>
  <c r="BE103"/>
  <c r="BE109"/>
  <c r="BE125"/>
  <c r="BE129"/>
  <c r="BE132"/>
  <c r="BE135"/>
  <c r="BE137"/>
  <c r="BE141"/>
  <c r="BE146"/>
  <c r="BE153"/>
  <c r="BE171"/>
  <c r="BE174"/>
  <c r="BE180"/>
  <c r="BE183"/>
  <c r="BE189"/>
  <c r="BE200"/>
  <c r="BE212"/>
  <c r="BE214"/>
  <c r="BE218"/>
  <c r="BE221"/>
  <c r="BE227"/>
  <c r="BE233"/>
  <c r="BE240"/>
  <c r="BE246"/>
  <c r="BE252"/>
  <c r="BE256"/>
  <c r="BE258"/>
  <c r="BE264"/>
  <c r="BE266"/>
  <c r="BE270"/>
  <c r="BE276"/>
  <c r="BE288"/>
  <c r="BE291"/>
  <c r="BE297"/>
  <c r="BE303"/>
  <c r="BE307"/>
  <c r="BE318"/>
  <c r="BE324"/>
  <c r="BE326"/>
  <c r="BE343"/>
  <c r="BE345"/>
  <c r="BE349"/>
  <c r="BE351"/>
  <c r="BE357"/>
  <c r="BE361"/>
  <c r="BE365"/>
  <c r="BE367"/>
  <c r="BE380"/>
  <c r="BE390"/>
  <c r="BE398"/>
  <c r="BE404"/>
  <c r="BE406"/>
  <c r="BE412"/>
  <c r="BE417"/>
  <c r="BE425"/>
  <c r="BE430"/>
  <c r="BE432"/>
  <c r="BE441"/>
  <c r="BE443"/>
  <c r="BE446"/>
  <c r="BE449"/>
  <c r="BE452"/>
  <c r="BE457"/>
  <c r="BE459"/>
  <c r="BE462"/>
  <c r="BE464"/>
  <c r="BE467"/>
  <c r="BE469"/>
  <c r="BE489"/>
  <c r="BE491"/>
  <c r="BE494"/>
  <c r="BE512"/>
  <c r="BE535"/>
  <c r="BE541"/>
  <c r="BE544"/>
  <c r="BE557"/>
  <c r="BE568"/>
  <c r="BE572"/>
  <c r="BE576"/>
  <c r="BE590"/>
  <c r="BE593"/>
  <c r="BE600"/>
  <c r="BE607"/>
  <c r="BE618"/>
  <c r="BE624"/>
  <c r="BE628"/>
  <c r="BE632"/>
  <c r="BE651"/>
  <c r="BE655"/>
  <c r="BE658"/>
  <c r="BE661"/>
  <c r="BE664"/>
  <c r="BE670"/>
  <c r="BE677"/>
  <c r="BE684"/>
  <c r="BE687"/>
  <c r="BE691"/>
  <c r="BE694"/>
  <c r="BE697"/>
  <c r="BE699"/>
  <c r="BE701"/>
  <c r="BE704"/>
  <c r="BE707"/>
  <c r="BE710"/>
  <c r="BE713"/>
  <c r="BE717"/>
  <c r="BE721"/>
  <c r="BE725"/>
  <c r="BE729"/>
  <c r="BE735"/>
  <c r="BE737"/>
  <c r="BE739"/>
  <c r="BE741"/>
  <c r="BE743"/>
  <c r="BE745"/>
  <c r="BK239"/>
  <c r="J239"/>
  <c r="J65"/>
  <c r="BK627"/>
  <c r="J627"/>
  <c r="J67"/>
  <c r="BK728"/>
  <c r="J728"/>
  <c r="J70"/>
  <c i="4" r="J52"/>
  <c r="E82"/>
  <c r="BE94"/>
  <c r="BE103"/>
  <c r="BE114"/>
  <c r="BE117"/>
  <c r="BE122"/>
  <c r="BE125"/>
  <c r="BE129"/>
  <c r="BE132"/>
  <c r="BE135"/>
  <c r="BE137"/>
  <c r="BE141"/>
  <c r="BE143"/>
  <c r="BE146"/>
  <c r="BE148"/>
  <c r="BE151"/>
  <c r="BE153"/>
  <c r="BE156"/>
  <c r="BE159"/>
  <c r="BE162"/>
  <c r="BE165"/>
  <c r="BE168"/>
  <c r="BE171"/>
  <c r="BE174"/>
  <c r="BE177"/>
  <c r="BE180"/>
  <c r="BE183"/>
  <c r="BE192"/>
  <c r="BE200"/>
  <c r="BE202"/>
  <c r="BE212"/>
  <c r="BE223"/>
  <c r="BE226"/>
  <c r="BE229"/>
  <c r="BE232"/>
  <c r="BE235"/>
  <c r="BE241"/>
  <c r="BE251"/>
  <c r="BE256"/>
  <c r="BE260"/>
  <c r="BE262"/>
  <c r="BE266"/>
  <c r="BE268"/>
  <c r="BE272"/>
  <c r="BE274"/>
  <c r="BE276"/>
  <c r="BE280"/>
  <c r="BE282"/>
  <c r="BE290"/>
  <c r="BE293"/>
  <c r="BE314"/>
  <c r="BE323"/>
  <c r="BE325"/>
  <c r="BE327"/>
  <c r="BE329"/>
  <c r="BE331"/>
  <c r="BE337"/>
  <c r="BE340"/>
  <c r="BE343"/>
  <c r="BE345"/>
  <c r="BE349"/>
  <c r="BE351"/>
  <c r="BE365"/>
  <c r="BE372"/>
  <c r="BE377"/>
  <c r="BE380"/>
  <c r="BE382"/>
  <c r="BE385"/>
  <c r="BE396"/>
  <c r="BE410"/>
  <c r="BE418"/>
  <c r="BE420"/>
  <c r="BE426"/>
  <c r="BE429"/>
  <c r="BE431"/>
  <c r="BE439"/>
  <c r="BE547"/>
  <c r="BE553"/>
  <c r="BE555"/>
  <c r="BE562"/>
  <c r="BE566"/>
  <c r="BE573"/>
  <c r="BE580"/>
  <c r="BE583"/>
  <c r="BE586"/>
  <c r="BE608"/>
  <c r="BE614"/>
  <c r="BE618"/>
  <c r="BE625"/>
  <c r="BE631"/>
  <c r="BE641"/>
  <c r="BE647"/>
  <c r="BE650"/>
  <c r="BE653"/>
  <c r="BE656"/>
  <c r="BE675"/>
  <c r="BE689"/>
  <c r="BE707"/>
  <c r="BK244"/>
  <c r="J244"/>
  <c r="J65"/>
  <c r="BK617"/>
  <c r="J617"/>
  <c r="J67"/>
  <c r="BK700"/>
  <c r="J700"/>
  <c r="J70"/>
  <c i="5" r="E48"/>
  <c r="F55"/>
  <c r="J86"/>
  <c r="BE117"/>
  <c r="BE132"/>
  <c r="BE135"/>
  <c r="BE143"/>
  <c r="BE146"/>
  <c r="BE150"/>
  <c r="BE154"/>
  <c r="BE158"/>
  <c r="BE161"/>
  <c r="BE167"/>
  <c r="BE170"/>
  <c r="BE173"/>
  <c r="BE179"/>
  <c r="BE182"/>
  <c r="BE185"/>
  <c r="BE188"/>
  <c r="BE191"/>
  <c r="BE193"/>
  <c r="BE196"/>
  <c r="BE202"/>
  <c r="BE204"/>
  <c r="BE214"/>
  <c r="BE232"/>
  <c r="BE247"/>
  <c r="BE254"/>
  <c r="BE256"/>
  <c r="BE259"/>
  <c r="BE261"/>
  <c r="BE265"/>
  <c r="BE268"/>
  <c r="BE270"/>
  <c r="BE273"/>
  <c r="BE276"/>
  <c r="BE279"/>
  <c r="BE285"/>
  <c r="BE289"/>
  <c r="BE292"/>
  <c r="BE297"/>
  <c r="BE300"/>
  <c r="BE302"/>
  <c r="BE305"/>
  <c r="BE307"/>
  <c r="BE309"/>
  <c r="BE312"/>
  <c r="BE315"/>
  <c r="BE317"/>
  <c r="BE321"/>
  <c r="BE323"/>
  <c r="BE327"/>
  <c r="BE329"/>
  <c r="BE333"/>
  <c r="BE335"/>
  <c r="BE339"/>
  <c r="BE343"/>
  <c r="BE345"/>
  <c r="BE348"/>
  <c r="BE350"/>
  <c r="BE353"/>
  <c r="BE355"/>
  <c r="BE358"/>
  <c r="BE360"/>
  <c r="BE363"/>
  <c r="BE365"/>
  <c r="BE368"/>
  <c r="BE371"/>
  <c r="BE374"/>
  <c r="BE377"/>
  <c r="BE380"/>
  <c r="BE382"/>
  <c r="BE385"/>
  <c r="BE388"/>
  <c r="BE391"/>
  <c r="BE394"/>
  <c r="BE396"/>
  <c r="BE399"/>
  <c r="BE401"/>
  <c r="BE404"/>
  <c r="BE406"/>
  <c r="BE409"/>
  <c r="BE412"/>
  <c r="BE415"/>
  <c r="BE417"/>
  <c r="BE420"/>
  <c r="BE422"/>
  <c r="BE425"/>
  <c r="BE427"/>
  <c r="BE430"/>
  <c r="BE432"/>
  <c r="BE435"/>
  <c r="BE437"/>
  <c r="BE440"/>
  <c r="BE443"/>
  <c r="BE446"/>
  <c r="BE449"/>
  <c r="BE452"/>
  <c r="BE454"/>
  <c r="BE457"/>
  <c r="BE459"/>
  <c r="BE462"/>
  <c r="BE464"/>
  <c r="BE467"/>
  <c r="BE470"/>
  <c r="BE473"/>
  <c r="BE476"/>
  <c r="BE480"/>
  <c r="BE483"/>
  <c r="BE486"/>
  <c r="BE488"/>
  <c r="BE491"/>
  <c r="BE495"/>
  <c r="BE499"/>
  <c r="BE502"/>
  <c r="BE506"/>
  <c r="BE510"/>
  <c r="BE513"/>
  <c r="BE517"/>
  <c r="BE520"/>
  <c r="BE523"/>
  <c r="BE530"/>
  <c r="BE535"/>
  <c r="BE541"/>
  <c r="BE545"/>
  <c r="BE549"/>
  <c r="BE552"/>
  <c r="BE555"/>
  <c r="BE560"/>
  <c r="BE564"/>
  <c r="BE567"/>
  <c r="BE570"/>
  <c r="BE574"/>
  <c r="BE578"/>
  <c r="BE581"/>
  <c r="BE584"/>
  <c r="BE587"/>
  <c r="BE593"/>
  <c r="BE596"/>
  <c r="BE599"/>
  <c r="BE602"/>
  <c r="BE605"/>
  <c r="BE609"/>
  <c r="BE612"/>
  <c r="BE617"/>
  <c r="BE623"/>
  <c r="BE626"/>
  <c r="BE629"/>
  <c r="BE631"/>
  <c r="BE633"/>
  <c r="BE636"/>
  <c r="BE639"/>
  <c r="BE642"/>
  <c r="BE645"/>
  <c r="BE649"/>
  <c r="BE653"/>
  <c r="BE657"/>
  <c r="BE660"/>
  <c r="BE664"/>
  <c r="BE668"/>
  <c r="BE671"/>
  <c r="BE675"/>
  <c r="BE678"/>
  <c r="BE681"/>
  <c r="BE684"/>
  <c r="BE688"/>
  <c r="BE692"/>
  <c r="BE698"/>
  <c r="BE700"/>
  <c r="BE702"/>
  <c r="BE704"/>
  <c r="BE706"/>
  <c r="BE708"/>
  <c r="BK238"/>
  <c r="J238"/>
  <c r="J65"/>
  <c r="BK544"/>
  <c r="J544"/>
  <c r="J67"/>
  <c r="BK691"/>
  <c r="J691"/>
  <c r="J70"/>
  <c i="6" r="E48"/>
  <c r="J52"/>
  <c r="F55"/>
  <c r="BE94"/>
  <c r="BE98"/>
  <c r="BE103"/>
  <c r="BE108"/>
  <c r="BE113"/>
  <c r="BE116"/>
  <c r="BE121"/>
  <c r="BE124"/>
  <c r="BE128"/>
  <c r="BE131"/>
  <c r="BE134"/>
  <c r="BE136"/>
  <c r="BE140"/>
  <c r="BE142"/>
  <c r="BE145"/>
  <c r="BE149"/>
  <c r="BE153"/>
  <c r="BE156"/>
  <c r="BE159"/>
  <c r="BE162"/>
  <c r="BE165"/>
  <c r="BE168"/>
  <c r="BE171"/>
  <c r="BE174"/>
  <c r="BE177"/>
  <c r="BE180"/>
  <c r="BE182"/>
  <c r="BE185"/>
  <c r="BE187"/>
  <c r="BE191"/>
  <c r="BE193"/>
  <c r="BE197"/>
  <c r="BE199"/>
  <c r="BE203"/>
  <c r="BE207"/>
  <c r="BE209"/>
  <c r="BE213"/>
  <c r="BE216"/>
  <c r="BE219"/>
  <c r="BE222"/>
  <c r="BE225"/>
  <c r="BE228"/>
  <c r="BE231"/>
  <c r="BE235"/>
  <c r="BE238"/>
  <c r="BE242"/>
  <c r="BE245"/>
  <c r="BE248"/>
  <c r="BE250"/>
  <c r="BE254"/>
  <c r="BE256"/>
  <c r="BE260"/>
  <c r="BE264"/>
  <c r="BE266"/>
  <c r="BE270"/>
  <c r="BE273"/>
  <c r="BE275"/>
  <c r="BE279"/>
  <c r="BE281"/>
  <c r="BE285"/>
  <c r="BE287"/>
  <c r="BE290"/>
  <c r="BE293"/>
  <c r="BE296"/>
  <c r="BE300"/>
  <c r="BE304"/>
  <c r="BE307"/>
  <c r="BE312"/>
  <c r="BE315"/>
  <c r="BE317"/>
  <c r="BE320"/>
  <c r="BE322"/>
  <c r="BE324"/>
  <c r="BE326"/>
  <c r="BE329"/>
  <c r="BE332"/>
  <c r="BE334"/>
  <c r="BE338"/>
  <c r="BE340"/>
  <c r="BE344"/>
  <c r="BE348"/>
  <c r="BE350"/>
  <c r="BE354"/>
  <c r="BE356"/>
  <c r="BE360"/>
  <c r="BE364"/>
  <c r="BE366"/>
  <c r="BE369"/>
  <c r="BE371"/>
  <c r="BE374"/>
  <c r="BE376"/>
  <c r="BE379"/>
  <c r="BE381"/>
  <c r="BE384"/>
  <c r="BE386"/>
  <c r="BE389"/>
  <c r="BE392"/>
  <c r="BE395"/>
  <c r="BE398"/>
  <c r="BE400"/>
  <c r="BE403"/>
  <c r="BE411"/>
  <c r="BE414"/>
  <c r="BE417"/>
  <c r="BE419"/>
  <c r="BE422"/>
  <c r="BE424"/>
  <c r="BE430"/>
  <c r="BE435"/>
  <c r="BE438"/>
  <c r="BE440"/>
  <c r="BE446"/>
  <c r="BE454"/>
  <c r="BE456"/>
  <c r="BE459"/>
  <c r="BE461"/>
  <c r="BE466"/>
  <c r="BE471"/>
  <c r="BE480"/>
  <c r="BE489"/>
  <c r="BE499"/>
  <c r="BE504"/>
  <c r="BE507"/>
  <c r="BE509"/>
  <c r="BE514"/>
  <c r="BE517"/>
  <c r="BE520"/>
  <c r="BE523"/>
  <c r="BE526"/>
  <c r="BE532"/>
  <c r="BE538"/>
  <c r="BE547"/>
  <c r="BE552"/>
  <c r="BE571"/>
  <c r="BE574"/>
  <c r="BE615"/>
  <c r="BE618"/>
  <c r="BE621"/>
  <c r="BE626"/>
  <c r="BE644"/>
  <c r="BE647"/>
  <c r="BE650"/>
  <c i="7" r="BE357"/>
  <c r="BE360"/>
  <c r="BE363"/>
  <c r="BE366"/>
  <c r="BE368"/>
  <c r="BE372"/>
  <c r="BE374"/>
  <c r="BE378"/>
  <c r="BE382"/>
  <c r="BE384"/>
  <c r="BE388"/>
  <c r="BE390"/>
  <c r="BE394"/>
  <c r="BE398"/>
  <c r="BE400"/>
  <c r="BE403"/>
  <c r="BE405"/>
  <c r="BE408"/>
  <c r="BE410"/>
  <c r="BE413"/>
  <c r="BE415"/>
  <c r="BE418"/>
  <c r="BE420"/>
  <c r="BE423"/>
  <c r="BE426"/>
  <c r="BE429"/>
  <c r="BE432"/>
  <c r="BE434"/>
  <c r="BE437"/>
  <c r="BE440"/>
  <c r="BE442"/>
  <c r="BE445"/>
  <c r="BE447"/>
  <c r="BE451"/>
  <c r="BE453"/>
  <c r="BE456"/>
  <c r="BE459"/>
  <c r="BE461"/>
  <c r="BE464"/>
  <c r="BE466"/>
  <c r="BE469"/>
  <c r="BE472"/>
  <c r="BE475"/>
  <c r="BE477"/>
  <c r="BE480"/>
  <c r="BE482"/>
  <c r="BE485"/>
  <c r="BE488"/>
  <c r="BE491"/>
  <c r="BE493"/>
  <c r="BE496"/>
  <c r="BE498"/>
  <c r="BE501"/>
  <c r="BE503"/>
  <c r="BE506"/>
  <c r="BE508"/>
  <c r="BE511"/>
  <c r="BE513"/>
  <c r="BE516"/>
  <c r="BE519"/>
  <c r="BE522"/>
  <c r="BE525"/>
  <c r="BE528"/>
  <c r="BE530"/>
  <c r="BE533"/>
  <c r="BE536"/>
  <c r="BE538"/>
  <c r="BE541"/>
  <c r="BE543"/>
  <c r="BE546"/>
  <c r="BE548"/>
  <c r="BE551"/>
  <c r="BE553"/>
  <c r="BE556"/>
  <c r="BE559"/>
  <c r="BE562"/>
  <c r="BE565"/>
  <c r="BE568"/>
  <c r="BE571"/>
  <c r="BE574"/>
  <c r="BE577"/>
  <c r="BE580"/>
  <c r="BE583"/>
  <c r="BE586"/>
  <c r="BE588"/>
  <c r="BE591"/>
  <c r="BE595"/>
  <c r="BE599"/>
  <c r="BE602"/>
  <c r="BE606"/>
  <c r="BE610"/>
  <c r="BE613"/>
  <c r="BE618"/>
  <c r="BE624"/>
  <c r="BE631"/>
  <c r="BE634"/>
  <c r="BE637"/>
  <c r="BE641"/>
  <c r="BE643"/>
  <c r="BE647"/>
  <c r="BE650"/>
  <c r="BE655"/>
  <c r="BE661"/>
  <c r="BE665"/>
  <c r="BE669"/>
  <c r="BE672"/>
  <c r="BE675"/>
  <c r="BE680"/>
  <c r="BE686"/>
  <c r="BE689"/>
  <c r="BE692"/>
  <c r="BE696"/>
  <c r="BE700"/>
  <c r="BE704"/>
  <c r="BE708"/>
  <c r="BE712"/>
  <c r="BE716"/>
  <c r="BE719"/>
  <c r="BE723"/>
  <c r="BE727"/>
  <c r="BE730"/>
  <c r="BE733"/>
  <c r="BE736"/>
  <c r="BE739"/>
  <c r="BE742"/>
  <c r="BE745"/>
  <c r="BE749"/>
  <c r="BE752"/>
  <c r="BE756"/>
  <c r="BE759"/>
  <c r="BE762"/>
  <c r="BE766"/>
  <c r="BE769"/>
  <c r="BE775"/>
  <c r="BE777"/>
  <c r="BE779"/>
  <c r="BE782"/>
  <c r="BE785"/>
  <c r="BE787"/>
  <c r="BE790"/>
  <c r="BE794"/>
  <c r="BE798"/>
  <c r="BE801"/>
  <c r="BE805"/>
  <c r="BE808"/>
  <c r="BE810"/>
  <c r="BE813"/>
  <c r="BE819"/>
  <c r="BE821"/>
  <c r="BE823"/>
  <c r="BE825"/>
  <c r="BE827"/>
  <c r="BE829"/>
  <c i="8" r="E48"/>
  <c r="J52"/>
  <c r="F88"/>
  <c r="BE106"/>
  <c r="BE111"/>
  <c r="BE114"/>
  <c r="BE132"/>
  <c r="BE138"/>
  <c r="BE140"/>
  <c r="BE151"/>
  <c r="BE157"/>
  <c r="BE160"/>
  <c r="BE172"/>
  <c r="BE183"/>
  <c r="BE185"/>
  <c r="BE195"/>
  <c r="BE207"/>
  <c r="BE211"/>
  <c r="BE214"/>
  <c r="BE220"/>
  <c r="BE226"/>
  <c r="BE235"/>
  <c r="BE239"/>
  <c r="BE241"/>
  <c r="BE251"/>
  <c r="BE258"/>
  <c r="BE260"/>
  <c r="BE266"/>
  <c r="BE270"/>
  <c r="BE277"/>
  <c r="BE284"/>
  <c r="BE288"/>
  <c r="BE291"/>
  <c r="BE299"/>
  <c r="BE302"/>
  <c r="BE307"/>
  <c r="BE311"/>
  <c r="BE314"/>
  <c r="BE317"/>
  <c r="BE319"/>
  <c r="BE323"/>
  <c r="BE325"/>
  <c r="BE329"/>
  <c r="BE339"/>
  <c r="BE349"/>
  <c r="BE351"/>
  <c r="BE356"/>
  <c r="BE361"/>
  <c r="BE364"/>
  <c r="BE380"/>
  <c r="BE382"/>
  <c r="BE388"/>
  <c r="BE390"/>
  <c r="BE396"/>
  <c r="BE399"/>
  <c r="BE404"/>
  <c r="BE406"/>
  <c r="BE409"/>
  <c r="BE412"/>
  <c r="BE415"/>
  <c r="BE431"/>
  <c r="BE433"/>
  <c r="BE443"/>
  <c r="BE448"/>
  <c r="BE456"/>
  <c r="BE459"/>
  <c r="BE470"/>
  <c r="BE476"/>
  <c r="BE488"/>
  <c r="BE491"/>
  <c r="BE499"/>
  <c r="BE502"/>
  <c r="BE508"/>
  <c r="BE511"/>
  <c r="BE514"/>
  <c r="BE517"/>
  <c r="BE520"/>
  <c r="BE523"/>
  <c r="BE526"/>
  <c r="BE535"/>
  <c r="BE539"/>
  <c r="BE542"/>
  <c r="BE546"/>
  <c r="BE562"/>
  <c r="BE565"/>
  <c r="BE575"/>
  <c r="BE580"/>
  <c r="BE586"/>
  <c r="BE616"/>
  <c r="BE635"/>
  <c r="BE648"/>
  <c r="BE654"/>
  <c r="BE658"/>
  <c r="BE666"/>
  <c r="BE677"/>
  <c r="BE681"/>
  <c r="BE684"/>
  <c r="BE687"/>
  <c r="BE693"/>
  <c r="BE696"/>
  <c r="BE702"/>
  <c r="BE707"/>
  <c r="BE724"/>
  <c r="BE742"/>
  <c r="BE744"/>
  <c r="BE749"/>
  <c r="BE752"/>
  <c r="BE755"/>
  <c r="BE758"/>
  <c r="BE772"/>
  <c r="BE781"/>
  <c r="BE790"/>
  <c r="BE796"/>
  <c r="BE798"/>
  <c r="BE800"/>
  <c r="BE802"/>
  <c i="9" r="BE91"/>
  <c r="BE93"/>
  <c r="BE131"/>
  <c i="10" r="E48"/>
  <c r="J52"/>
  <c r="F82"/>
  <c r="BE87"/>
  <c r="BE91"/>
  <c r="BE101"/>
  <c r="BE105"/>
  <c r="BE114"/>
  <c r="BE117"/>
  <c r="BE123"/>
  <c r="BE129"/>
  <c r="BE131"/>
  <c r="BK86"/>
  <c r="J86"/>
  <c r="J60"/>
  <c i="11" r="J52"/>
  <c r="F55"/>
  <c r="E75"/>
  <c r="BE87"/>
  <c r="BE91"/>
  <c r="BE93"/>
  <c r="BE98"/>
  <c r="BE107"/>
  <c r="BE120"/>
  <c r="BE126"/>
  <c r="BE129"/>
  <c r="BE131"/>
  <c r="BK86"/>
  <c r="J86"/>
  <c r="J60"/>
  <c i="12" r="F82"/>
  <c r="BE93"/>
  <c r="BE105"/>
  <c r="BE107"/>
  <c r="BE114"/>
  <c r="BE117"/>
  <c i="2" r="BE121"/>
  <c r="BE124"/>
  <c r="BE131"/>
  <c r="BE134"/>
  <c r="BE136"/>
  <c r="BE142"/>
  <c r="BE163"/>
  <c r="BE172"/>
  <c r="BE191"/>
  <c r="BE195"/>
  <c r="BE197"/>
  <c r="BE209"/>
  <c r="BE215"/>
  <c r="BE217"/>
  <c r="BE226"/>
  <c r="BE229"/>
  <c r="BE233"/>
  <c r="BE237"/>
  <c r="BE240"/>
  <c r="BE243"/>
  <c r="BE245"/>
  <c r="BE249"/>
  <c r="BE251"/>
  <c r="BE255"/>
  <c r="BE259"/>
  <c r="BE261"/>
  <c r="BE265"/>
  <c r="BE268"/>
  <c r="BE270"/>
  <c r="BE274"/>
  <c r="BE276"/>
  <c r="BE280"/>
  <c r="BE284"/>
  <c r="BE286"/>
  <c r="BE290"/>
  <c r="BE292"/>
  <c r="BE295"/>
  <c r="BE298"/>
  <c r="BE301"/>
  <c r="BE305"/>
  <c r="BE320"/>
  <c r="BE328"/>
  <c r="BE330"/>
  <c r="BE332"/>
  <c r="BE346"/>
  <c r="BE350"/>
  <c r="BE358"/>
  <c r="BE366"/>
  <c r="BE368"/>
  <c r="BE371"/>
  <c r="BE373"/>
  <c r="BE381"/>
  <c r="BE383"/>
  <c r="BE391"/>
  <c r="BE393"/>
  <c r="BE399"/>
  <c r="BE410"/>
  <c r="BE415"/>
  <c r="BE418"/>
  <c r="BE421"/>
  <c r="BE424"/>
  <c r="BE427"/>
  <c r="BE432"/>
  <c r="BE451"/>
  <c r="BE459"/>
  <c r="BE467"/>
  <c r="BE475"/>
  <c r="BE477"/>
  <c r="BE482"/>
  <c r="BE485"/>
  <c r="BE492"/>
  <c r="BE495"/>
  <c r="BE504"/>
  <c r="BE507"/>
  <c r="BE512"/>
  <c r="BE515"/>
  <c r="BE520"/>
  <c r="BE523"/>
  <c r="BE528"/>
  <c r="BE530"/>
  <c r="BE533"/>
  <c r="BE535"/>
  <c r="BE541"/>
  <c r="BE544"/>
  <c r="BE547"/>
  <c r="BE562"/>
  <c r="BE568"/>
  <c r="BE584"/>
  <c r="BE640"/>
  <c r="BE643"/>
  <c r="BE651"/>
  <c r="BE654"/>
  <c r="BE665"/>
  <c r="BE676"/>
  <c r="BE687"/>
  <c r="BE696"/>
  <c r="BE699"/>
  <c r="BE706"/>
  <c r="BE710"/>
  <c r="BE720"/>
  <c r="BE723"/>
  <c r="BE728"/>
  <c r="BE731"/>
  <c r="BE734"/>
  <c r="BE740"/>
  <c r="BE744"/>
  <c i="3" r="J52"/>
  <c r="BE114"/>
  <c r="BE117"/>
  <c r="BE122"/>
  <c r="BE143"/>
  <c r="BE150"/>
  <c r="BE156"/>
  <c r="BE159"/>
  <c r="BE162"/>
  <c r="BE165"/>
  <c r="BE168"/>
  <c r="BE177"/>
  <c r="BE186"/>
  <c r="BE191"/>
  <c r="BE194"/>
  <c r="BE196"/>
  <c r="BE202"/>
  <c r="BE206"/>
  <c r="BE208"/>
  <c r="BE224"/>
  <c r="BE230"/>
  <c r="BE236"/>
  <c r="BE242"/>
  <c r="BE248"/>
  <c r="BE261"/>
  <c r="BE272"/>
  <c r="BE280"/>
  <c r="BE282"/>
  <c r="BE286"/>
  <c r="BE294"/>
  <c r="BE310"/>
  <c r="BE315"/>
  <c r="BE321"/>
  <c r="BE328"/>
  <c r="BE331"/>
  <c r="BE334"/>
  <c r="BE337"/>
  <c r="BE339"/>
  <c r="BE355"/>
  <c r="BE370"/>
  <c r="BE372"/>
  <c r="BE375"/>
  <c r="BE377"/>
  <c r="BE382"/>
  <c r="BE385"/>
  <c r="BE387"/>
  <c r="BE392"/>
  <c r="BE395"/>
  <c r="BE401"/>
  <c r="BE409"/>
  <c r="BE414"/>
  <c r="BE420"/>
  <c r="BE423"/>
  <c r="BE427"/>
  <c r="BE435"/>
  <c r="BE438"/>
  <c r="BE454"/>
  <c r="BE472"/>
  <c r="BE474"/>
  <c r="BE477"/>
  <c r="BE480"/>
  <c r="BE483"/>
  <c r="BE486"/>
  <c r="BE497"/>
  <c r="BE500"/>
  <c r="BE502"/>
  <c r="BE505"/>
  <c r="BE507"/>
  <c r="BE510"/>
  <c r="BE515"/>
  <c r="BE517"/>
  <c r="BE520"/>
  <c r="BE523"/>
  <c r="BE526"/>
  <c r="BE529"/>
  <c r="BE532"/>
  <c r="BE538"/>
  <c r="BE547"/>
  <c r="BE550"/>
  <c r="BE554"/>
  <c r="BE560"/>
  <c r="BE563"/>
  <c r="BE565"/>
  <c r="BE579"/>
  <c r="BE583"/>
  <c r="BE587"/>
  <c r="BE596"/>
  <c r="BE610"/>
  <c r="BE613"/>
  <c r="BE635"/>
  <c r="BE638"/>
  <c r="BE641"/>
  <c r="BE645"/>
  <c r="BE648"/>
  <c r="BE667"/>
  <c r="BE674"/>
  <c r="BE681"/>
  <c i="4" r="F55"/>
  <c r="BE98"/>
  <c r="BE109"/>
  <c r="BE186"/>
  <c r="BE189"/>
  <c r="BE195"/>
  <c r="BE197"/>
  <c r="BE206"/>
  <c r="BE208"/>
  <c r="BE214"/>
  <c r="BE217"/>
  <c r="BE219"/>
  <c r="BE238"/>
  <c r="BE245"/>
  <c r="BE247"/>
  <c r="BE253"/>
  <c r="BE264"/>
  <c r="BE270"/>
  <c r="BE285"/>
  <c r="BE287"/>
  <c r="BE296"/>
  <c r="BE300"/>
  <c r="BE304"/>
  <c r="BE307"/>
  <c r="BE311"/>
  <c r="BE317"/>
  <c r="BE320"/>
  <c r="BE334"/>
  <c r="BE355"/>
  <c r="BE357"/>
  <c r="BE361"/>
  <c r="BE367"/>
  <c r="BE370"/>
  <c r="BE375"/>
  <c r="BE388"/>
  <c r="BE391"/>
  <c r="BE393"/>
  <c r="BE399"/>
  <c r="BE401"/>
  <c r="BE404"/>
  <c r="BE407"/>
  <c r="BE413"/>
  <c r="BE415"/>
  <c r="BE423"/>
  <c r="BE434"/>
  <c r="BE436"/>
  <c r="BE442"/>
  <c r="BE445"/>
  <c r="BE447"/>
  <c r="BE450"/>
  <c r="BE452"/>
  <c r="BE455"/>
  <c r="BE457"/>
  <c r="BE460"/>
  <c r="BE462"/>
  <c r="BE465"/>
  <c r="BE467"/>
  <c r="BE470"/>
  <c r="BE473"/>
  <c r="BE476"/>
  <c r="BE479"/>
  <c r="BE482"/>
  <c r="BE484"/>
  <c r="BE487"/>
  <c r="BE490"/>
  <c r="BE493"/>
  <c r="BE495"/>
  <c r="BE498"/>
  <c r="BE500"/>
  <c r="BE503"/>
  <c r="BE505"/>
  <c r="BE508"/>
  <c r="BE510"/>
  <c r="BE513"/>
  <c r="BE516"/>
  <c r="BE519"/>
  <c r="BE522"/>
  <c r="BE525"/>
  <c r="BE528"/>
  <c r="BE531"/>
  <c r="BE534"/>
  <c r="BE537"/>
  <c r="BE540"/>
  <c r="BE544"/>
  <c r="BE550"/>
  <c r="BE558"/>
  <c r="BE569"/>
  <c r="BE577"/>
  <c r="BE590"/>
  <c r="BE597"/>
  <c r="BE600"/>
  <c r="BE603"/>
  <c r="BE622"/>
  <c r="BE628"/>
  <c r="BE635"/>
  <c r="BE638"/>
  <c r="BE644"/>
  <c r="BE660"/>
  <c r="BE663"/>
  <c r="BE666"/>
  <c r="BE669"/>
  <c r="BE672"/>
  <c r="BE678"/>
  <c r="BE681"/>
  <c r="BE685"/>
  <c r="BE693"/>
  <c r="BE697"/>
  <c r="BE701"/>
  <c r="BE709"/>
  <c r="BE711"/>
  <c r="BE713"/>
  <c r="BE715"/>
  <c r="BE717"/>
  <c i="5" r="BE94"/>
  <c r="BE98"/>
  <c r="BE103"/>
  <c r="BE109"/>
  <c r="BE114"/>
  <c r="BE122"/>
  <c r="BE125"/>
  <c r="BE129"/>
  <c r="BE137"/>
  <c r="BE141"/>
  <c r="BE164"/>
  <c r="BE176"/>
  <c r="BE198"/>
  <c r="BE208"/>
  <c r="BE210"/>
  <c r="BE216"/>
  <c r="BE220"/>
  <c r="BE223"/>
  <c r="BE226"/>
  <c r="BE229"/>
  <c r="BE235"/>
  <c r="BE239"/>
  <c r="BE241"/>
  <c r="BE245"/>
  <c r="BE251"/>
  <c i="6" r="BE406"/>
  <c r="BE408"/>
  <c r="BE427"/>
  <c r="BE433"/>
  <c r="BE443"/>
  <c r="BE449"/>
  <c r="BE451"/>
  <c r="BE464"/>
  <c r="BE469"/>
  <c r="BE474"/>
  <c r="BE477"/>
  <c r="BE483"/>
  <c r="BE486"/>
  <c r="BE491"/>
  <c r="BE494"/>
  <c r="BE497"/>
  <c r="BE502"/>
  <c r="BE512"/>
  <c r="BE529"/>
  <c r="BE535"/>
  <c r="BE541"/>
  <c r="BE544"/>
  <c r="BE549"/>
  <c r="BE556"/>
  <c r="BE560"/>
  <c r="BE563"/>
  <c r="BE567"/>
  <c r="BE579"/>
  <c r="BE583"/>
  <c r="BE590"/>
  <c r="BE593"/>
  <c r="BE596"/>
  <c r="BE601"/>
  <c r="BE607"/>
  <c r="BE611"/>
  <c r="BE632"/>
  <c r="BE635"/>
  <c r="BE638"/>
  <c r="BE641"/>
  <c r="BE656"/>
  <c r="BE660"/>
  <c r="BE664"/>
  <c r="BE668"/>
  <c r="BE672"/>
  <c r="BE675"/>
  <c r="BE679"/>
  <c r="BE683"/>
  <c r="BE686"/>
  <c r="BE689"/>
  <c r="BE692"/>
  <c r="BE695"/>
  <c r="BE698"/>
  <c r="BE704"/>
  <c r="BE709"/>
  <c r="BE715"/>
  <c r="BE720"/>
  <c r="BE726"/>
  <c r="BE733"/>
  <c r="BE736"/>
  <c r="BE739"/>
  <c r="BE741"/>
  <c r="BE743"/>
  <c r="BE746"/>
  <c r="BE749"/>
  <c r="BE752"/>
  <c r="BE755"/>
  <c r="BE758"/>
  <c r="BE762"/>
  <c r="BE766"/>
  <c r="BE769"/>
  <c r="BE773"/>
  <c r="BE776"/>
  <c r="BE778"/>
  <c r="BE781"/>
  <c r="BE786"/>
  <c r="BE790"/>
  <c r="BE796"/>
  <c r="BE798"/>
  <c r="BE800"/>
  <c r="BE802"/>
  <c r="BE804"/>
  <c r="BE806"/>
  <c r="BK234"/>
  <c r="J234"/>
  <c r="J65"/>
  <c r="BK610"/>
  <c r="J610"/>
  <c r="J67"/>
  <c i="7" r="E48"/>
  <c r="J52"/>
  <c r="F55"/>
  <c r="BE94"/>
  <c r="BE98"/>
  <c r="BE102"/>
  <c r="BE107"/>
  <c r="BE112"/>
  <c r="BE115"/>
  <c r="BE120"/>
  <c r="BE123"/>
  <c r="BE126"/>
  <c r="BE130"/>
  <c r="BE132"/>
  <c r="BE136"/>
  <c r="BE138"/>
  <c r="BE141"/>
  <c r="BE144"/>
  <c r="BE147"/>
  <c r="BE150"/>
  <c r="BE152"/>
  <c r="BE156"/>
  <c r="BE159"/>
  <c r="BE163"/>
  <c r="BE166"/>
  <c r="BE169"/>
  <c r="BE171"/>
  <c r="BE175"/>
  <c r="BE177"/>
  <c r="BE180"/>
  <c r="BE184"/>
  <c r="BE188"/>
  <c r="BE191"/>
  <c r="BE194"/>
  <c r="BE197"/>
  <c r="BE200"/>
  <c r="BE203"/>
  <c r="BE206"/>
  <c r="BE209"/>
  <c r="BE212"/>
  <c r="BE215"/>
  <c r="BE218"/>
  <c r="BE220"/>
  <c r="BE223"/>
  <c r="BE225"/>
  <c r="BE229"/>
  <c r="BE231"/>
  <c r="BE235"/>
  <c r="BE237"/>
  <c r="BE241"/>
  <c r="BE245"/>
  <c r="BE247"/>
  <c r="BE251"/>
  <c r="BE255"/>
  <c r="BE258"/>
  <c r="BE261"/>
  <c r="BE264"/>
  <c r="BE267"/>
  <c r="BE270"/>
  <c r="BE273"/>
  <c r="BE277"/>
  <c r="BE280"/>
  <c r="BE282"/>
  <c r="BE286"/>
  <c r="BE288"/>
  <c r="BE292"/>
  <c r="BE296"/>
  <c r="BE298"/>
  <c r="BE302"/>
  <c r="BE305"/>
  <c r="BE307"/>
  <c r="BE311"/>
  <c r="BE313"/>
  <c r="BE317"/>
  <c r="BE319"/>
  <c r="BE322"/>
  <c r="BE325"/>
  <c r="BE328"/>
  <c r="BE332"/>
  <c r="BE336"/>
  <c r="BE339"/>
  <c r="BE344"/>
  <c r="BE347"/>
  <c r="BE350"/>
  <c r="BE353"/>
  <c r="BE355"/>
  <c r="BK276"/>
  <c r="J276"/>
  <c r="J66"/>
  <c r="BK664"/>
  <c r="J664"/>
  <c r="J68"/>
  <c i="8" r="BE93"/>
  <c r="BE97"/>
  <c r="BE101"/>
  <c r="BE119"/>
  <c r="BE122"/>
  <c r="BE126"/>
  <c r="BE129"/>
  <c r="BE134"/>
  <c r="BE143"/>
  <c r="BE147"/>
  <c r="BE154"/>
  <c r="BE163"/>
  <c r="BE166"/>
  <c r="BE169"/>
  <c r="BE175"/>
  <c r="BE178"/>
  <c r="BE180"/>
  <c r="BE189"/>
  <c r="BE191"/>
  <c r="BE197"/>
  <c r="BE201"/>
  <c r="BE205"/>
  <c r="BE217"/>
  <c r="BE223"/>
  <c r="BE230"/>
  <c r="BE233"/>
  <c r="BE245"/>
  <c r="BE249"/>
  <c r="BE255"/>
  <c r="BE264"/>
  <c r="BE272"/>
  <c r="BE275"/>
  <c r="BE280"/>
  <c r="BE296"/>
  <c r="BE305"/>
  <c r="BE309"/>
  <c r="BE333"/>
  <c r="BE335"/>
  <c r="BE341"/>
  <c r="BE345"/>
  <c r="BE354"/>
  <c r="BE359"/>
  <c r="BE366"/>
  <c r="BE369"/>
  <c r="BE371"/>
  <c r="BE374"/>
  <c r="BE377"/>
  <c r="BE385"/>
  <c r="BE393"/>
  <c r="BE401"/>
  <c r="BE417"/>
  <c r="BE420"/>
  <c r="BE422"/>
  <c r="BE425"/>
  <c r="BE428"/>
  <c r="BE436"/>
  <c r="BE438"/>
  <c r="BE441"/>
  <c r="BE446"/>
  <c r="BE451"/>
  <c r="BE453"/>
  <c r="BE462"/>
  <c r="BE465"/>
  <c r="BE468"/>
  <c r="BE473"/>
  <c r="BE478"/>
  <c r="BE481"/>
  <c r="BE483"/>
  <c r="BE486"/>
  <c r="BE493"/>
  <c r="BE496"/>
  <c r="BE505"/>
  <c r="BE528"/>
  <c r="BE531"/>
  <c r="BE550"/>
  <c r="BE553"/>
  <c r="BE558"/>
  <c r="BE568"/>
  <c r="BE590"/>
  <c r="BE594"/>
  <c r="BE597"/>
  <c r="BE600"/>
  <c r="BE605"/>
  <c r="BE610"/>
  <c r="BE622"/>
  <c r="BE629"/>
  <c r="BE632"/>
  <c r="BE638"/>
  <c r="BE641"/>
  <c r="BE645"/>
  <c r="BE662"/>
  <c r="BE670"/>
  <c r="BE673"/>
  <c r="BE690"/>
  <c r="BE713"/>
  <c r="BE718"/>
  <c r="BE729"/>
  <c r="BE732"/>
  <c r="BE736"/>
  <c r="BE739"/>
  <c r="BE746"/>
  <c r="BE761"/>
  <c r="BE765"/>
  <c r="BE769"/>
  <c r="BE776"/>
  <c r="BE779"/>
  <c r="BE784"/>
  <c r="BE792"/>
  <c r="BE794"/>
  <c r="BK229"/>
  <c r="J229"/>
  <c r="J65"/>
  <c r="BK589"/>
  <c r="J589"/>
  <c r="J67"/>
  <c i="9" r="E48"/>
  <c r="J52"/>
  <c r="F55"/>
  <c r="BE87"/>
  <c r="BE98"/>
  <c r="BE101"/>
  <c r="BE105"/>
  <c r="BE107"/>
  <c r="BE112"/>
  <c r="BE114"/>
  <c r="BE117"/>
  <c r="BE120"/>
  <c r="BE123"/>
  <c r="BE126"/>
  <c r="BE129"/>
  <c r="BK86"/>
  <c r="J86"/>
  <c r="J60"/>
  <c i="10" r="BE93"/>
  <c r="BE98"/>
  <c r="BE107"/>
  <c r="BE112"/>
  <c r="BE120"/>
  <c r="BE126"/>
  <c i="11" r="BE101"/>
  <c r="BE105"/>
  <c r="BE112"/>
  <c r="BE114"/>
  <c r="BE117"/>
  <c r="BE123"/>
  <c i="12" r="E48"/>
  <c r="J52"/>
  <c r="BE87"/>
  <c r="BE91"/>
  <c r="BE98"/>
  <c r="BE101"/>
  <c r="BE112"/>
  <c r="BE120"/>
  <c r="BE123"/>
  <c r="BE126"/>
  <c r="BE129"/>
  <c r="BE131"/>
  <c r="BK86"/>
  <c r="J86"/>
  <c r="J60"/>
  <c i="2" r="J34"/>
  <c i="1" r="AW55"/>
  <c i="3" r="F34"/>
  <c i="1" r="BA56"/>
  <c i="3" r="F36"/>
  <c i="1" r="BC56"/>
  <c i="4" r="F37"/>
  <c i="1" r="BD57"/>
  <c i="5" r="F35"/>
  <c i="1" r="BB58"/>
  <c i="7" r="F34"/>
  <c i="1" r="BA60"/>
  <c i="7" r="F36"/>
  <c i="1" r="BC60"/>
  <c i="10" r="J34"/>
  <c i="1" r="AW63"/>
  <c i="11" r="F36"/>
  <c i="1" r="BC64"/>
  <c i="2" r="F36"/>
  <c i="1" r="BC55"/>
  <c i="4" r="F36"/>
  <c i="1" r="BC57"/>
  <c i="6" r="F35"/>
  <c i="1" r="BB59"/>
  <c i="8" r="F34"/>
  <c i="1" r="BA61"/>
  <c i="8" r="F37"/>
  <c i="1" r="BD61"/>
  <c i="12" r="F35"/>
  <c i="1" r="BB65"/>
  <c i="3" r="F35"/>
  <c i="1" r="BB56"/>
  <c i="8" r="F36"/>
  <c i="1" r="BC61"/>
  <c i="3" r="F37"/>
  <c i="1" r="BD56"/>
  <c i="6" r="F34"/>
  <c i="1" r="BA59"/>
  <c i="6" r="F36"/>
  <c i="1" r="BC59"/>
  <c i="8" r="F35"/>
  <c i="1" r="BB61"/>
  <c i="10" r="F34"/>
  <c i="1" r="BA63"/>
  <c i="10" r="F36"/>
  <c i="1" r="BC63"/>
  <c i="12" r="F37"/>
  <c i="1" r="BD65"/>
  <c i="2" r="F37"/>
  <c i="1" r="BD55"/>
  <c i="5" r="F34"/>
  <c i="1" r="BA58"/>
  <c i="5" r="F37"/>
  <c i="1" r="BD58"/>
  <c i="7" r="J34"/>
  <c i="1" r="AW60"/>
  <c i="8" r="J34"/>
  <c i="1" r="AW61"/>
  <c i="9" r="F35"/>
  <c i="1" r="BB62"/>
  <c i="11" r="F34"/>
  <c i="1" r="BA64"/>
  <c i="12" r="F36"/>
  <c i="1" r="BC65"/>
  <c i="3" r="J34"/>
  <c i="1" r="AW56"/>
  <c i="4" r="F34"/>
  <c i="1" r="BA57"/>
  <c i="6" r="J34"/>
  <c i="1" r="AW59"/>
  <c i="7" r="F35"/>
  <c i="1" r="BB60"/>
  <c i="9" r="F34"/>
  <c i="1" r="BA62"/>
  <c i="9" r="F37"/>
  <c i="1" r="BD62"/>
  <c i="10" r="F35"/>
  <c i="1" r="BB63"/>
  <c i="11" r="F37"/>
  <c i="1" r="BD64"/>
  <c i="12" r="F34"/>
  <c i="1" r="BA65"/>
  <c i="2" r="F34"/>
  <c i="1" r="BA55"/>
  <c i="4" r="J34"/>
  <c i="1" r="AW57"/>
  <c i="5" r="J34"/>
  <c i="1" r="AW58"/>
  <c i="5" r="F36"/>
  <c i="1" r="BC58"/>
  <c i="9" r="F36"/>
  <c i="1" r="BC62"/>
  <c i="10" r="F37"/>
  <c i="1" r="BD63"/>
  <c i="11" r="F35"/>
  <c i="1" r="BB64"/>
  <c i="2" r="F35"/>
  <c i="1" r="BB55"/>
  <c i="4" r="F35"/>
  <c i="1" r="BB57"/>
  <c i="6" r="F37"/>
  <c i="1" r="BD59"/>
  <c i="7" r="F37"/>
  <c i="1" r="BD60"/>
  <c i="9" r="J34"/>
  <c i="1" r="AW62"/>
  <c i="11" r="J34"/>
  <c i="1" r="AW64"/>
  <c i="12" r="J34"/>
  <c i="1" r="AW65"/>
  <c i="8" l="1" r="P229"/>
  <c i="6" r="R234"/>
  <c i="4" r="T244"/>
  <c i="2" r="P232"/>
  <c i="5" r="P238"/>
  <c i="3" r="R239"/>
  <c i="8" r="R229"/>
  <c i="6" r="P234"/>
  <c i="2" r="T232"/>
  <c i="5" r="R238"/>
  <c i="4" r="R244"/>
  <c i="3" r="P239"/>
  <c i="12" r="T89"/>
  <c r="T85"/>
  <c r="P89"/>
  <c r="P85"/>
  <c i="1" r="AU65"/>
  <c i="11" r="BK89"/>
  <c r="J89"/>
  <c r="J61"/>
  <c i="9" r="R89"/>
  <c r="R85"/>
  <c r="BK89"/>
  <c r="J89"/>
  <c r="J61"/>
  <c i="8" r="T91"/>
  <c r="P91"/>
  <c i="1" r="AU61"/>
  <c i="4" r="P92"/>
  <c i="1" r="AU57"/>
  <c i="2" r="P92"/>
  <c i="1" r="AU55"/>
  <c i="11" r="T89"/>
  <c r="T85"/>
  <c r="R89"/>
  <c r="R85"/>
  <c i="10" r="R89"/>
  <c r="R85"/>
  <c i="9" r="P89"/>
  <c r="P85"/>
  <c i="1" r="AU62"/>
  <c i="5" r="T92"/>
  <c r="R92"/>
  <c r="P92"/>
  <c i="1" r="AU58"/>
  <c i="4" r="R92"/>
  <c i="3" r="T92"/>
  <c r="P92"/>
  <c i="1" r="AU56"/>
  <c i="2" r="R92"/>
  <c i="12" r="R89"/>
  <c r="R85"/>
  <c i="10" r="T89"/>
  <c r="T85"/>
  <c r="P89"/>
  <c r="P85"/>
  <c i="1" r="AU63"/>
  <c i="8" r="R91"/>
  <c i="6" r="T92"/>
  <c r="R92"/>
  <c r="P92"/>
  <c i="1" r="AU59"/>
  <c i="4" r="T92"/>
  <c i="3" r="R92"/>
  <c i="2" r="T92"/>
  <c i="9" r="T89"/>
  <c r="T85"/>
  <c i="7" r="T118"/>
  <c r="T92"/>
  <c r="P118"/>
  <c r="P92"/>
  <c i="1" r="AU60"/>
  <c i="7" r="R92"/>
  <c i="2" r="J93"/>
  <c r="J60"/>
  <c r="BK119"/>
  <c r="J119"/>
  <c r="J62"/>
  <c i="3" r="J121"/>
  <c r="J63"/>
  <c r="BK733"/>
  <c r="J733"/>
  <c r="J71"/>
  <c i="4" r="BK120"/>
  <c r="J120"/>
  <c r="J62"/>
  <c r="BK705"/>
  <c r="J705"/>
  <c r="J71"/>
  <c i="5" r="BK120"/>
  <c r="J120"/>
  <c r="J62"/>
  <c r="BK696"/>
  <c r="J696"/>
  <c r="J71"/>
  <c i="7" r="J93"/>
  <c r="J60"/>
  <c r="BK118"/>
  <c r="J118"/>
  <c r="J62"/>
  <c i="9" r="J90"/>
  <c r="J62"/>
  <c i="10" r="BK85"/>
  <c r="J85"/>
  <c r="J59"/>
  <c r="J90"/>
  <c r="J62"/>
  <c i="11" r="J90"/>
  <c r="J62"/>
  <c i="2" r="BK752"/>
  <c r="J752"/>
  <c r="J71"/>
  <c i="6" r="BK119"/>
  <c r="J119"/>
  <c r="J62"/>
  <c r="BK794"/>
  <c r="J794"/>
  <c r="J71"/>
  <c i="7" r="BK817"/>
  <c r="J817"/>
  <c r="J71"/>
  <c i="8" r="BK117"/>
  <c r="J117"/>
  <c r="J62"/>
  <c r="BK788"/>
  <c r="J788"/>
  <c r="J70"/>
  <c i="9" r="BK85"/>
  <c r="J85"/>
  <c i="11" r="BK85"/>
  <c r="J85"/>
  <c i="12" r="BK89"/>
  <c r="J89"/>
  <c r="J61"/>
  <c i="11" r="J30"/>
  <c i="1" r="AG64"/>
  <c r="BC54"/>
  <c r="W32"/>
  <c i="4" r="F33"/>
  <c i="1" r="AZ57"/>
  <c i="5" r="J33"/>
  <c i="1" r="AV58"/>
  <c r="AT58"/>
  <c i="9" r="J33"/>
  <c i="1" r="AV62"/>
  <c r="AT62"/>
  <c i="10" r="J33"/>
  <c i="1" r="AV63"/>
  <c r="AT63"/>
  <c i="11" r="F33"/>
  <c i="1" r="AZ64"/>
  <c r="BB54"/>
  <c r="AX54"/>
  <c r="BD54"/>
  <c r="W33"/>
  <c i="2" r="F33"/>
  <c i="1" r="AZ55"/>
  <c i="3" r="F33"/>
  <c i="1" r="AZ56"/>
  <c i="6" r="J33"/>
  <c i="1" r="AV59"/>
  <c r="AT59"/>
  <c i="7" r="F33"/>
  <c i="1" r="AZ60"/>
  <c i="8" r="F33"/>
  <c i="1" r="AZ61"/>
  <c i="11" r="J33"/>
  <c i="1" r="AV64"/>
  <c r="AT64"/>
  <c i="12" r="J33"/>
  <c i="1" r="AV65"/>
  <c r="AT65"/>
  <c i="9" r="J30"/>
  <c i="1" r="AG62"/>
  <c r="BA54"/>
  <c r="AW54"/>
  <c r="AK30"/>
  <c i="4" r="J33"/>
  <c i="1" r="AV57"/>
  <c r="AT57"/>
  <c i="5" r="F33"/>
  <c i="1" r="AZ58"/>
  <c i="8" r="J33"/>
  <c i="1" r="AV61"/>
  <c r="AT61"/>
  <c i="2" r="J33"/>
  <c i="1" r="AV55"/>
  <c r="AT55"/>
  <c i="3" r="J33"/>
  <c i="1" r="AV56"/>
  <c r="AT56"/>
  <c i="6" r="F33"/>
  <c i="1" r="AZ59"/>
  <c i="7" r="J33"/>
  <c i="1" r="AV60"/>
  <c r="AT60"/>
  <c i="9" r="F33"/>
  <c i="1" r="AZ62"/>
  <c i="10" r="F33"/>
  <c i="1" r="AZ63"/>
  <c i="12" r="F33"/>
  <c i="1" r="AZ65"/>
  <c i="11" l="1" r="J39"/>
  <c i="9" r="J39"/>
  <c i="2" r="BK92"/>
  <c r="J92"/>
  <c r="J59"/>
  <c i="7" r="BK92"/>
  <c r="J92"/>
  <c i="3" r="BK92"/>
  <c r="J92"/>
  <c i="4" r="BK92"/>
  <c r="J92"/>
  <c r="J59"/>
  <c i="5" r="BK92"/>
  <c r="J92"/>
  <c r="J59"/>
  <c i="6" r="BK92"/>
  <c r="J92"/>
  <c r="J59"/>
  <c i="8" r="BK91"/>
  <c r="J91"/>
  <c r="J59"/>
  <c i="12" r="BK85"/>
  <c r="J85"/>
  <c r="J59"/>
  <c i="9" r="J59"/>
  <c i="11" r="J59"/>
  <c i="1" r="AN62"/>
  <c r="AN64"/>
  <c r="AU54"/>
  <c i="7" r="J30"/>
  <c i="1" r="AG60"/>
  <c r="AN60"/>
  <c i="3" r="J30"/>
  <c i="1" r="AG56"/>
  <c r="AN56"/>
  <c r="W31"/>
  <c r="AZ54"/>
  <c r="AV54"/>
  <c r="AK29"/>
  <c i="10" r="J30"/>
  <c i="1" r="AG63"/>
  <c r="AN63"/>
  <c r="W30"/>
  <c r="AY54"/>
  <c i="3" l="1" r="J59"/>
  <c i="7" r="J59"/>
  <c i="10" r="J39"/>
  <c i="3" r="J39"/>
  <c i="7" r="J39"/>
  <c i="1" r="AT54"/>
  <c i="4" r="J30"/>
  <c i="1" r="AG57"/>
  <c r="AN57"/>
  <c i="6" r="J30"/>
  <c i="1" r="AG59"/>
  <c r="AN59"/>
  <c i="12" r="J30"/>
  <c i="1" r="AG65"/>
  <c r="AN65"/>
  <c r="W29"/>
  <c i="2" r="J30"/>
  <c i="1" r="AG55"/>
  <c r="AN55"/>
  <c i="5" r="J30"/>
  <c i="1" r="AG58"/>
  <c r="AN58"/>
  <c i="8" r="J30"/>
  <c i="1" r="AG61"/>
  <c r="AN61"/>
  <c i="2" l="1" r="J39"/>
  <c i="4" r="J39"/>
  <c i="6" r="J39"/>
  <c i="12" r="J39"/>
  <c i="5" r="J39"/>
  <c i="8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<sst xmlns="http://schemas.openxmlformats.org/spreadsheetml/2006/main">
  <si>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</si>
  <si>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</si>
  <si>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</si>
  <si>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</si>
  <si>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</si>
  <si>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{86ea512a-1c51-4383-852d-19595a348349}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</si>
  <si>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</si>
  <si>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</si>
  <si>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</si>
  <si>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</si>
  <si>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</si>
  <si>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</si>
  <si>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</si>
  <si>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</si>
  <si>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20210525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</si>
  <si>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</si>
  <si>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</si>
  <si>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Preference veřejné dopravy města Třebíč</t>
  </si>
  <si>
    <t>KSO:</t>
  </si>
  <si>
    <t/>
  </si>
  <si>
    <t>CC-CZ:</t>
  </si>
  <si>
    <t>Místo:</t>
  </si>
  <si>
    <t>Město Třebíč</t>
  </si>
  <si>
    <t>Datum:</t>
  </si>
  <si>
    <t>25. 5. 2021</t>
  </si>
  <si>
    <t>Zadavatel:</t>
  </si>
  <si>
    <t>IČ:</t>
  </si>
  <si>
    <t>00290629</t>
  </si>
  <si>
    <t>DIČ:</t>
  </si>
  <si>
    <t>CZ00290629</t>
  </si>
  <si>
    <t>Uchazeč:</t>
  </si>
  <si>
    <t>Vyplň údaj</t>
  </si>
  <si>
    <t>Projektant:</t>
  </si>
  <si>
    <t>Ing. Karel Tomek</t>
  </si>
  <si>
    <t>True</t>
  </si>
  <si>
    <t>Zpracovatel:</t>
  </si>
  <si>
    <t>06770801</t>
  </si>
  <si>
    <t>Ivalú Macarena Ávila Herrera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</si>
  <si>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</si>
  <si>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</si>
  <si>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</si>
  <si>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</si>
  <si>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</si>
  <si>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</si>
  <si>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</si>
  <si>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</si>
  <si>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</si>
  <si>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</si>
  <si>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</si>
  <si>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</si>
  <si>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</si>
  <si>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</si>
  <si>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</si>
  <si>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</si>
  <si>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</si>
  <si>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</si>
  <si>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</si>
  <si>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</si>
  <si>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</si>
  <si>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</si>
  <si>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</si>
  <si>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</si>
  <si>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</si>
  <si>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</si>
  <si>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</si>
  <si>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</si>
  <si>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</si>
  <si>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</si>
  <si>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</si>
  <si>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</si>
  <si>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</si>
  <si>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</si>
  <si>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</si>
  <si>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</si>
  <si>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</si>
  <si>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</si>
  <si>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</si>
  <si>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</si>
  <si>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</si>
  <si>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C1.a</t>
  </si>
  <si>
    <t>Bráfova x Nádražní x Jungmannova - SSZ</t>
  </si>
  <si>
    <t>STA</t>
  </si>
  <si>
    <t>1</t>
  </si>
  <si>
    <t>{1ff29002-d4f6-4f7f-9c87-df3686da582f}</t>
  </si>
  <si>
    <t>828 82 15</t>
  </si>
  <si>
    <t>2</t>
  </si>
  <si>
    <t>D.a</t>
  </si>
  <si>
    <t>Masarykovo nám. - SSZ</t>
  </si>
  <si>
    <t>{5780b0fb-f386-42ea-b0e7-d870a79bf6bc}</t>
  </si>
  <si>
    <t>E1.a</t>
  </si>
  <si>
    <t>Komenského nám. JIH - SSZ</t>
  </si>
  <si>
    <t>{99f6598c-dc32-4ecf-8ffb-42852e46b21b}</t>
  </si>
  <si>
    <t>E2.a</t>
  </si>
  <si>
    <t>Komenského nám. BUS - SSZ</t>
  </si>
  <si>
    <t>{a9e52aa1-d11e-4627-b992-ec0cc7553f6e}</t>
  </si>
  <si>
    <t>G.a</t>
  </si>
  <si>
    <t>Znojemská x Družstevní x Kubišova - SSZ</t>
  </si>
  <si>
    <t>{f9b08116-6194-423a-b7d4-68e2cffe7c7e}</t>
  </si>
  <si>
    <t>I.a</t>
  </si>
  <si>
    <t>Jejkovská Brána x B. Václavka x S. Osovského x Soukenická - SSZ</t>
  </si>
  <si>
    <t>{6ba03c92-09c1-4e26-9a75-8ea77f51a76c}</t>
  </si>
  <si>
    <t>828 82 11</t>
  </si>
  <si>
    <t>II.a</t>
  </si>
  <si>
    <t>Znojemská x Okrajová x Demlova - SSZ</t>
  </si>
  <si>
    <t>{d2e2af88-94b6-42b2-a11f-1993e6f101a9}</t>
  </si>
  <si>
    <t>III.a.</t>
  </si>
  <si>
    <t>Purkyňovo nám.</t>
  </si>
  <si>
    <t>{9f15deb1-0e64-4328-8022-544bdaa5e84a}</t>
  </si>
  <si>
    <t>828 82 14</t>
  </si>
  <si>
    <t>IV.a.</t>
  </si>
  <si>
    <t>Hrotovická x Spojovací</t>
  </si>
  <si>
    <t>{088d070c-182f-4ff3-843c-62b477d51e16}</t>
  </si>
  <si>
    <t>V.a.</t>
  </si>
  <si>
    <t>Hrotovická x Kosmákova</t>
  </si>
  <si>
    <t>{2b01bdc4-454b-4b25-8833-5d731a012480}</t>
  </si>
  <si>
    <t>VI.a.</t>
  </si>
  <si>
    <t>Komenského nám. - sever</t>
  </si>
  <si>
    <t>{46a39622-6849-4415-b305-c17691edc597}</t>
  </si>
  <si>
    <t>KRYCÍ LIST SOUPISU PRACÍ</t>
  </si>
  <si>
    <t>Objekt:</t>
  </si>
  <si>
    <t>C1.a - Bráfova x Nádražní x Jungmannova - SSZ</t>
  </si>
  <si>
    <t>22242</t>
  </si>
  <si>
    <t>CZ-CPV:</t>
  </si>
  <si>
    <t>51112200-2</t>
  </si>
  <si>
    <t>CZ-CPA:</t>
  </si>
  <si>
    <t>42.22.22</t>
  </si>
  <si>
    <t>REKAPITULACE ČLENĚNÍ SOUPISU PRACÍ</t>
  </si>
  <si>
    <t>Kód dílu - Popis</t>
  </si>
  <si>
    <t>Cena celkem [CZK]</t>
  </si>
  <si>
    <t>-1</t>
  </si>
  <si>
    <t>9 - Ostatní konstrukce a práce-bourání</t>
  </si>
  <si>
    <t>783 - Dokončovací práce - nátěry</t>
  </si>
  <si>
    <t>PSV - Práce a dodávky PSV</t>
  </si>
  <si>
    <t xml:space="preserve">    742 - Elektroinstalace - slaboproud</t>
  </si>
  <si>
    <t>21-M - Elektromontáže</t>
  </si>
  <si>
    <t>22-M - Montáže oznam. a zabezp. zařízení</t>
  </si>
  <si>
    <t xml:space="preserve">    1 - Zemní práce</t>
  </si>
  <si>
    <t xml:space="preserve">    2 - Zakládání</t>
  </si>
  <si>
    <t xml:space="preserve">    5 - Komunikace</t>
  </si>
  <si>
    <t>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</si>
  <si>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</si>
  <si>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</si>
  <si>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</si>
  <si>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</si>
  <si>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</si>
  <si>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</si>
  <si>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</si>
  <si>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</si>
  <si>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</si>
  <si>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</si>
  <si>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</si>
  <si>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</si>
  <si>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</si>
  <si>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</si>
  <si>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</si>
  <si>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</si>
  <si>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</si>
  <si>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práce-bourání</t>
  </si>
  <si>
    <t>ROZPOCET</t>
  </si>
  <si>
    <t>K</t>
  </si>
  <si>
    <t>460230101.R01</t>
  </si>
  <si>
    <t>Drážka pro ind. smyčku - živičný kryt vč. zalití spáry</t>
  </si>
  <si>
    <t>m</t>
  </si>
  <si>
    <t>4</t>
  </si>
  <si>
    <t>-941052551</t>
  </si>
  <si>
    <t>PP</t>
  </si>
  <si>
    <t>VV</t>
  </si>
  <si>
    <t>14+12+12+13+13+12+11+14+12+15</t>
  </si>
  <si>
    <t>128*1,1 'Přepočtené koeficientem množství</t>
  </si>
  <si>
    <t>945412112</t>
  </si>
  <si>
    <t>Teleskopická hydraulická montážní plošina v zdvihu do 21 m</t>
  </si>
  <si>
    <t>den</t>
  </si>
  <si>
    <t>-1487238362</t>
  </si>
  <si>
    <t>2 "demontáže SSZ"</t>
  </si>
  <si>
    <t>4 "dny montáže SSZ"</t>
  </si>
  <si>
    <t>Součet</t>
  </si>
  <si>
    <t>3</t>
  </si>
  <si>
    <t>945412113</t>
  </si>
  <si>
    <t>Autojeřáb min. 8 t</t>
  </si>
  <si>
    <t>DEN</t>
  </si>
  <si>
    <t>-456200317</t>
  </si>
  <si>
    <t>P</t>
  </si>
  <si>
    <t>Poznámka k položce:_x000d_
Demontáže stožárů SSZ, naložení, složení aj.</t>
  </si>
  <si>
    <t>2 "dny montáže a demontáže stožárů a výložníků SSZ"</t>
  </si>
  <si>
    <t>945412114</t>
  </si>
  <si>
    <t>Traktorbagr rýpadlo-nakladač</t>
  </si>
  <si>
    <t>-1995689676</t>
  </si>
  <si>
    <t>Poznámka k položce:_x000d_
pomocné zemní práce, demontáže, výkopy, sondy aj.</t>
  </si>
  <si>
    <t>2 "zemní práce, sondy, převoz materiálů po steništi apod."</t>
  </si>
  <si>
    <t>783</t>
  </si>
  <si>
    <t>Dokončovací práce - nátěry</t>
  </si>
  <si>
    <t>5</t>
  </si>
  <si>
    <t>783291001</t>
  </si>
  <si>
    <t>Nátěry asfaltovým lakem kovových doplňkových konstrukcí jednonásobné</t>
  </si>
  <si>
    <t>m2</t>
  </si>
  <si>
    <t>16</t>
  </si>
  <si>
    <t>1168683541</t>
  </si>
  <si>
    <t>0,034*1*30</t>
  </si>
  <si>
    <t>6</t>
  </si>
  <si>
    <t>M</t>
  </si>
  <si>
    <t>286112520</t>
  </si>
  <si>
    <t>trubka KGEM s hrdlem 315X7,7X2M SN4KOEX,PVC</t>
  </si>
  <si>
    <t>kus</t>
  </si>
  <si>
    <t>32</t>
  </si>
  <si>
    <t>823663293</t>
  </si>
  <si>
    <t>3+2</t>
  </si>
  <si>
    <t>PSV</t>
  </si>
  <si>
    <t>Práce a dodávky PSV</t>
  </si>
  <si>
    <t>742</t>
  </si>
  <si>
    <t>Elektroinstalace - slaboproud</t>
  </si>
  <si>
    <t>7</t>
  </si>
  <si>
    <t>742121001</t>
  </si>
  <si>
    <t>Montáž kabelů sdělovacích pro vnitřní rozvody do 15 žil</t>
  </si>
  <si>
    <t>CS ÚRS 2020 01</t>
  </si>
  <si>
    <t>207344157</t>
  </si>
  <si>
    <t>Montáž kabelů sdělovacích pro vnitřní rozvody počtu žil do 15</t>
  </si>
  <si>
    <t>PSC</t>
  </si>
  <si>
    <t xml:space="preserve">Poznámka k souboru cen:_x000d_
1. Ceny lze použít i pro ocenění koaxiálních kabelů._x000d_
</t>
  </si>
  <si>
    <t>8</t>
  </si>
  <si>
    <t>34121015</t>
  </si>
  <si>
    <t>Instalační kabel CAT6 FTP PE venkovní</t>
  </si>
  <si>
    <t>-1656159841</t>
  </si>
  <si>
    <t>45</t>
  </si>
  <si>
    <t>45*1,2 'Přepočtené koeficientem množství</t>
  </si>
  <si>
    <t>742210051</t>
  </si>
  <si>
    <t>Montáž zařízení dálkového přenosu s připojením a naprogramováním</t>
  </si>
  <si>
    <t>2020166544</t>
  </si>
  <si>
    <t>1 "jednotka RSU"</t>
  </si>
  <si>
    <t>10</t>
  </si>
  <si>
    <t>38227040.R01</t>
  </si>
  <si>
    <t>Stacionární jednotka RSU (Road-Side Unit)</t>
  </si>
  <si>
    <t>477659306</t>
  </si>
  <si>
    <t xml:space="preserve">Stacionární jednotka RSU (Road-Side Unit) pro příjem zpráv standardu V2X z vozidel a naopak odesílání zpráv do vozidel.
Obecné vlastnosti jednotky RSU
	Jednotka pro montáž na sloup.
	Vysílání CAM zpráv.
	Příjem CAM zpráv a jejich agregace do souhrnných krátkodobých a dlouhodobých statistik o provozu.
	Podpora přeposílání zpráv na základě protokolu Geonet.
	Vysílání a příjem DENM zpráv, včetně jich generování.
	Vysílání a příjem IVI zpráv.
	Vysílání mapy křižovatky ve zprávě MAP a vysílání signálního plánu ve zprávě SPAT.
	Preference IZS přes zprávy CAM.
	Preference MHD či IZS přes zprávy SRM a SSM při propojení s řadičem.
	Podpora zabezpečené komunikace (integrovaný HSM modul).
	Možnost napojení na C-ITS BackOffice – přes vestavěný LTE modem nebo přes kabelové připojení.
	Provozní teplota okolí jednotky: od -30 °C do 65 °C nebo lepší
	Napájení: od +10 V do +32 V – koordinace se stávající technologií SSZ
	Spotřeba: cca do 15 W
	Rozměry cca (Š × V × H): 260 × 180 × 90 mm
	Hmotnost: cca 2 kg
	Integrace antén v jednotce.
	Typy konektorů antén jednotky RSU:
o	2x V2X – 12 dBi
o	LTE
o	GPS
	Hardwarové parametry jednotky RSU:
o	Procesor: min. takt. frekvence 1 GHz, dvě jádra, navíc 1 jádro 240 MHz
o	RAM (dynamická paměť): alespoň 1 GB – DDR 3
o	Úložiště dat: alespoň 16 GB interní flash disk
o	Základní komunikační rozhraní: V2X (ETSI ITS G5), LTE, Ethernet, RS 485
o	Pomocné rozhraní: RS-232, jednobitové vstupy a výstupy
o	LTE: 800 / 900 / 1800 / 2100/ 2600 MHz
o	V2X: 2 kanály 5,9 GHz, dual channel nebo diversity mode, podpora HW zabezpečení (HSM modul)
o	Dosah V2X: V zástavbě cca 300 m, ve volném terénu cca 1,5 km
o	Krytí: IP 68
	Ostatní komunikační parametry jednotky RSU:
o	LTE – Přenosová rychlost 	až 150 Mbit/s downlink, až 50 Mbit/s uplink, možnost diverzity, až dva nezávislé modemy
o	Ethernet – přenosová rychlost 	1x 1Gbit/s, 1×100 MBit/s
o	Komunikace s řadičem SSZ: Přes Ethernet napřímo nebo s využitím převodníku na dva vodiče. Převodník je integrován v jednotce.
</t>
  </si>
  <si>
    <t>11</t>
  </si>
  <si>
    <t>220260530.R01</t>
  </si>
  <si>
    <t>Montáž držáku pro stacionární jednotku RSU na výložník nebo stožár SSZ</t>
  </si>
  <si>
    <t>64</t>
  </si>
  <si>
    <t>1141370012</t>
  </si>
  <si>
    <t>12</t>
  </si>
  <si>
    <t>345713520.M13</t>
  </si>
  <si>
    <t>Držák na stožáru SSZ pro stacionární jednotu RSU</t>
  </si>
  <si>
    <t>256</t>
  </si>
  <si>
    <t>923536875</t>
  </si>
  <si>
    <t>1 "počet jednotek RSU"</t>
  </si>
  <si>
    <t>21-M</t>
  </si>
  <si>
    <t>Elektromontáže</t>
  </si>
  <si>
    <t>13</t>
  </si>
  <si>
    <t>210101234</t>
  </si>
  <si>
    <t>Propojení kabelů celoplastových spojkou do 1 kV venkovní smršťovací SVCZ 1 až 5 žíly do 4x25až35 mm2</t>
  </si>
  <si>
    <t>512</t>
  </si>
  <si>
    <t>-1460556907</t>
  </si>
  <si>
    <t>Propojení kabelů nebo vodičů spojkou do 1 kV venkovní smršťovací kabelů celoplastových, počtu a průřezu žil do 4 x 25 až 35 mm2</t>
  </si>
  <si>
    <t>14</t>
  </si>
  <si>
    <t>35436023</t>
  </si>
  <si>
    <t>spojka kabelová smršťovaná přímé do 1kV 91ah-22s 4x16-50mm, bez rozlišení Al nebo Cu vodiče, včetně lisovacích a tepeůně smrštitelných trubiček</t>
  </si>
  <si>
    <t>128</t>
  </si>
  <si>
    <t>1324499051</t>
  </si>
  <si>
    <t>210280003</t>
  </si>
  <si>
    <t>Zkoušky a prohlídky el rozvodů a zařízení celková prohlídka pro objem mtž prací do 1 000 000 Kč</t>
  </si>
  <si>
    <t>-979213432</t>
  </si>
  <si>
    <t>Zkoušky a prohlídky elektrických rozvodů a zařízení celková prohlídka, zkoušení, měření a vyhotovení revizní zprávy pro objem montážních prací přes 500 do 1000 tisíc Kč</t>
  </si>
  <si>
    <t xml:space="preserve">Poznámka k souboru cen:_x000d_
1. Ceny -0001 až -0010 jsou určeny pro objem montážních prací včetně nákladů na nosný a podružný materiál._x000d_
</t>
  </si>
  <si>
    <t>210280010</t>
  </si>
  <si>
    <t>Příplatek k celkové prohlídce za dalších i započatých 500 000 Kč přes 1 000 000 Kč</t>
  </si>
  <si>
    <t>-1949520954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</si>
  <si>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</si>
  <si>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17</t>
  </si>
  <si>
    <t>210280211</t>
  </si>
  <si>
    <t>Měření zemních odporů zemniče prvního nebo samostatného</t>
  </si>
  <si>
    <t>462442946</t>
  </si>
  <si>
    <t>1 "odkaz na výkres č. C1.a-2 a C1.a-3"</t>
  </si>
  <si>
    <t>18</t>
  </si>
  <si>
    <t>210280215</t>
  </si>
  <si>
    <t>Připlatek k měření zemních odporů prvního zemniče za každý další zemnič v síti</t>
  </si>
  <si>
    <t>715834893</t>
  </si>
  <si>
    <t>Měření zemních odporů zemniče Příplatek k ceně za každý další zemnič v síti</t>
  </si>
  <si>
    <t>10 "odkaz na výkres č. C1.a-2 a C1.a-3"</t>
  </si>
  <si>
    <t>19</t>
  </si>
  <si>
    <t>210280222</t>
  </si>
  <si>
    <t>Měření zemních odporů zemnící sítě délky pásku do 200 m</t>
  </si>
  <si>
    <t>906967835</t>
  </si>
  <si>
    <t>Měření zemních odporů zemnící sítě délky pásku přes 100 do 200 m</t>
  </si>
  <si>
    <t>20</t>
  </si>
  <si>
    <t>210280351</t>
  </si>
  <si>
    <t>Zkoušky kabelů silových do 1 kV, počtu a průřezu žil do 4x25 mm2</t>
  </si>
  <si>
    <t>-390545970</t>
  </si>
  <si>
    <t>Zkoušky vodičů a kabelů izolačních kabelů silových do 1 kV, počtu a průřezu žil do 4x25 mm2</t>
  </si>
  <si>
    <t>1 "odkaz na výkres č. C1.a-3"</t>
  </si>
  <si>
    <t>210280375</t>
  </si>
  <si>
    <t>Zkoušky kabelů ovládacích do 19 žil</t>
  </si>
  <si>
    <t>1676947546</t>
  </si>
  <si>
    <t>Zkoušky vodičů a kabelů izolačních kabelů ovládacích přes 16 do 19 žil</t>
  </si>
  <si>
    <t>2 "odkaz na výkres č. C1.a-3"</t>
  </si>
  <si>
    <t>22</t>
  </si>
  <si>
    <t>210280381</t>
  </si>
  <si>
    <t>Zkoušky kabelů ovládacích do 24 žil</t>
  </si>
  <si>
    <t>-450302447</t>
  </si>
  <si>
    <t>Zkoušky vodičů a kabelů izolačních kabelů ovládacích přes 24 do 24 žil</t>
  </si>
  <si>
    <t>23</t>
  </si>
  <si>
    <t>210280382</t>
  </si>
  <si>
    <t>Zkoušky kabelů ovládacích do 30 žil</t>
  </si>
  <si>
    <t>284720089</t>
  </si>
  <si>
    <t>Zkoušky vodičů a kabelů izolačních kabelů ovládacích přes 24 do 30 žil</t>
  </si>
  <si>
    <t>3 "odkaz na výkres č. C1.a-3"</t>
  </si>
  <si>
    <t>24</t>
  </si>
  <si>
    <t>210280384</t>
  </si>
  <si>
    <t>Zkoušky kabelů ovládacích do 48 žil</t>
  </si>
  <si>
    <t>-2031996607</t>
  </si>
  <si>
    <t>Zkoušky vodičů a kabelů izolačních kabelů ovládacích přes 37 do 48 žil</t>
  </si>
  <si>
    <t>25</t>
  </si>
  <si>
    <t>210280541</t>
  </si>
  <si>
    <t>Měření impedance nulové smyčky okruhu vedení jednofázového</t>
  </si>
  <si>
    <t>-1267788344</t>
  </si>
  <si>
    <t>Zkoušky a prohlídky elektrických přístrojů měření impedance nulové smyčky okruhu vedení jednofázového</t>
  </si>
  <si>
    <t>26</t>
  </si>
  <si>
    <t>210100003</t>
  </si>
  <si>
    <t>Ukončení vodičů v rozváděči nebo na přístroji včetně zapojení průřezu žíly do 16 mm2</t>
  </si>
  <si>
    <t>46953442</t>
  </si>
  <si>
    <t>4 "odkaz na výkres č. C1.a-3"</t>
  </si>
  <si>
    <t>27</t>
  </si>
  <si>
    <t>210100151</t>
  </si>
  <si>
    <t>Ukončení kabelů smršťovací záklopkou nebo páskou se zapojením bez letování žíly do 4x16 mm2</t>
  </si>
  <si>
    <t>989248746</t>
  </si>
  <si>
    <t>(1) "odkaz na výkres č. C1.a-3"</t>
  </si>
  <si>
    <t>28</t>
  </si>
  <si>
    <t>210101154</t>
  </si>
  <si>
    <t>Ukončení kabelů celoplastových kabelovou koncovkou do 1 kV staniční KSPe epoxidovou žíly 4x16 mm2</t>
  </si>
  <si>
    <t>349065455</t>
  </si>
  <si>
    <t>29</t>
  </si>
  <si>
    <t>354363140</t>
  </si>
  <si>
    <t>hlava rozdělovací, smršťovaná přímá do 1kV SKE-4F/1+2 5x 1,5-25</t>
  </si>
  <si>
    <t>-1256191154</t>
  </si>
  <si>
    <t>30</t>
  </si>
  <si>
    <t>210802170</t>
  </si>
  <si>
    <t>Montáž měděných vodičů CMSM, CMFM, A03VV, AO5, CGLU, CYH, CYLY, HO3VV, HO5 do 5x2,50 mm2 pevně</t>
  </si>
  <si>
    <t>1128444930</t>
  </si>
  <si>
    <t>31</t>
  </si>
  <si>
    <t>341433040</t>
  </si>
  <si>
    <t>Silový vodič YY-JZ 5x1,0 0,6/1kV black</t>
  </si>
  <si>
    <t>-1340400214</t>
  </si>
  <si>
    <t>600 "odkaz na výkres č. C1.a-3 a C1.a-5"</t>
  </si>
  <si>
    <t>600*1,15 'Přepočtené koeficientem množství</t>
  </si>
  <si>
    <t>210802174</t>
  </si>
  <si>
    <t>Montáž měděných vodičů CMSM, CMFM, A03VV, AO5, CGLU, CYH, CYLY, HO3VV, HO5 7x1,50 mm2 pevně</t>
  </si>
  <si>
    <t>287878045</t>
  </si>
  <si>
    <t>33</t>
  </si>
  <si>
    <t>341433220</t>
  </si>
  <si>
    <t>Silový vodič YY-JZ 7x1,0 0,6/1kV black</t>
  </si>
  <si>
    <t>1214463521</t>
  </si>
  <si>
    <t>200 "odkaz na výkres č. C1.a-3 a C1.a-5"</t>
  </si>
  <si>
    <t>200*1,15 'Přepočtené koeficientem množství</t>
  </si>
  <si>
    <t>34</t>
  </si>
  <si>
    <t>210812035</t>
  </si>
  <si>
    <t>Montáž kabel Cu plný kulatý do 1 kV 4x16 mm2 uložený volně nebo v liště (CYKY)</t>
  </si>
  <si>
    <t>-173423618</t>
  </si>
  <si>
    <t>Montáž izolovaných kabelů měděných do 1 kV bez ukončení plných a kulatých (CYKY, CHKE-R,...) uložených volně nebo v liště počtu a průřezu žil 4x16 mm2</t>
  </si>
  <si>
    <t>35</t>
  </si>
  <si>
    <t>341103000</t>
  </si>
  <si>
    <t>kabel silový s Cu jádrem NYY-J 4x16 mm2</t>
  </si>
  <si>
    <t>2122631843</t>
  </si>
  <si>
    <t>5*1,15 'Přepočtené koeficientem množství</t>
  </si>
  <si>
    <t>36</t>
  </si>
  <si>
    <t>210812011</t>
  </si>
  <si>
    <t>Montáž kabel Cu plný kulatý do 1 kV 3x1,5 až 6 mm2 uložený volně nebo v liště (CYKY)</t>
  </si>
  <si>
    <t>516429441</t>
  </si>
  <si>
    <t>Montáž izolovaných kabelů měděných do 1 kV bez ukončení plných a kulatých (CYKY, CHKE-R,...) uložených volně nebo v liště počtu a průřezu žil 3x1,5 až 6 mm2</t>
  </si>
  <si>
    <t>37</t>
  </si>
  <si>
    <t>341110360</t>
  </si>
  <si>
    <t>kabel silový s Cu jádrem 1kV 3x2,5mm2 NYY-J</t>
  </si>
  <si>
    <t>33457124</t>
  </si>
  <si>
    <t>45 "odkaz na výkres č. C1.a-3"</t>
  </si>
  <si>
    <t>45*1,15 'Přepočtené koeficientem množství</t>
  </si>
  <si>
    <t>38</t>
  </si>
  <si>
    <t>220960120</t>
  </si>
  <si>
    <t>Montáž dopravního videodetektoru na výložník</t>
  </si>
  <si>
    <t>513098459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</si>
  <si>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</si>
  <si>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39</t>
  </si>
  <si>
    <t>220960119</t>
  </si>
  <si>
    <t>Montáž dopravního videodetektoru na stožár</t>
  </si>
  <si>
    <t>979836470</t>
  </si>
  <si>
    <t>Montáž dopravního detektoru včetně rozměření a označení místa pro vyvrtání otvorů, vyvrtání otvorů, vyříznutí závitů, montáže skříňky se zapojením, nastavení a vyzkoušení, připojení uzemnění videodetektoru na stožár</t>
  </si>
  <si>
    <t>40</t>
  </si>
  <si>
    <t>220550001.R01</t>
  </si>
  <si>
    <t>Videodetektor snímající prostor před V5 Thermicam - termodetekce</t>
  </si>
  <si>
    <t>1390703835</t>
  </si>
  <si>
    <t>3+1 "odkaz na výkres č. C1.a-2, C1.a-3 a C1.a-5"</t>
  </si>
  <si>
    <t>41</t>
  </si>
  <si>
    <t>220550001.R02</t>
  </si>
  <si>
    <t>Videodetektor snímající vzdálené dopravní zóny - Trafficcam - videodetekce</t>
  </si>
  <si>
    <t>-544435195</t>
  </si>
  <si>
    <t>3 "odkaz na výkres č. C1.a-2, C1.a-3 a C1.a-5"</t>
  </si>
  <si>
    <t>42</t>
  </si>
  <si>
    <t>220550001.R03</t>
  </si>
  <si>
    <t>Montážní příslušenství kamerové detekce SSZ včetně kabeláže, kotevního příslušenství aj. potřebného materiálu dle dopravního řešení</t>
  </si>
  <si>
    <t>-2072731243</t>
  </si>
  <si>
    <t>7 "odkaz na výkres č. C1.a-2, C1.a-3 a C1.a-5"</t>
  </si>
  <si>
    <t>43</t>
  </si>
  <si>
    <t>220260530.R03</t>
  </si>
  <si>
    <t xml:space="preserve">Nastavení dopravního video detektoru na výložník SSZ z  montážní plošiny</t>
  </si>
  <si>
    <t>-1884647955</t>
  </si>
  <si>
    <t>Nastavení dopravního video detektoru na výložník SSZ z montážní plošiny</t>
  </si>
  <si>
    <t>6 "odkaz na výkres č. C1.a-2, C1.a-3 a C1.a-5"</t>
  </si>
  <si>
    <t>44</t>
  </si>
  <si>
    <t>220450009.R03</t>
  </si>
  <si>
    <t>SW licence detekce SSZ</t>
  </si>
  <si>
    <t>53400304</t>
  </si>
  <si>
    <t>1 "odkaz na přílohu č. C1.a-1"</t>
  </si>
  <si>
    <t>22-M</t>
  </si>
  <si>
    <t>Montáže oznam. a zabezp. zařízení</t>
  </si>
  <si>
    <t>220960001-D</t>
  </si>
  <si>
    <t>Demontáž stožáru nebo sloupku, včetně odpojení a demontáže kabeláže do stožáru a uzemnění; včetně ekologické likvidace</t>
  </si>
  <si>
    <t>-384205532</t>
  </si>
  <si>
    <t xml:space="preserve">Poznámka k souboru cen:_x000d_
1. V cenách 220 96 -0002 až -0004 nejsou započteny náklady na dodávku základové desky._x000d_
</t>
  </si>
  <si>
    <t>3 "odkaz na výkres č. C1.a-2"</t>
  </si>
  <si>
    <t>46</t>
  </si>
  <si>
    <t>220960003-D</t>
  </si>
  <si>
    <t>Demontáž stožáru (sloupku) výložníkového zapušťěného včetně odpojení a demontáže kabeláže a uzemnění; včetně ekologické likvidace</t>
  </si>
  <si>
    <t>526431745</t>
  </si>
  <si>
    <t>5 "odkaz na výkres č. C1.a-2"</t>
  </si>
  <si>
    <t>47</t>
  </si>
  <si>
    <t>220960182-D</t>
  </si>
  <si>
    <t>Demontáž mikroprocesorového řadiče MR včetně ekologické likvidace; zachování koordinační kabeláže bez újmy</t>
  </si>
  <si>
    <t>-1132155536</t>
  </si>
  <si>
    <t>1 "odkaz na výkres č. C1.a-2"</t>
  </si>
  <si>
    <t>48</t>
  </si>
  <si>
    <t>210800848</t>
  </si>
  <si>
    <t>Montáž měděných vodičů CSA, CSAS 1 kV 10 mm2 uložených pevně</t>
  </si>
  <si>
    <t>-1074805427</t>
  </si>
  <si>
    <t>49</t>
  </si>
  <si>
    <t>341425070</t>
  </si>
  <si>
    <t>vodič silový s Cu jádrem CSA 10 mm2</t>
  </si>
  <si>
    <t>50546736</t>
  </si>
  <si>
    <t>20+15+15+20+20+15+15+20+15+20 "odkaz na výkres č. C1.a-2 a C1.a-3"</t>
  </si>
  <si>
    <t>175*1,15 'Přepočtené koeficientem množství</t>
  </si>
  <si>
    <t>50</t>
  </si>
  <si>
    <t>220060771</t>
  </si>
  <si>
    <t>Montáž kabely závlačné ruční zatahování do rour kabelovodů jádro 1 mm TCE/KE, KFE, KEZE, 1 až 7 P</t>
  </si>
  <si>
    <t>-272461573</t>
  </si>
  <si>
    <t>51</t>
  </si>
  <si>
    <t>341300044 PC</t>
  </si>
  <si>
    <t>Kabel TCEKFE 1P 1,0 D</t>
  </si>
  <si>
    <t>1224994208</t>
  </si>
  <si>
    <t>180+170+110+100+90+15+15+60+150+170 "odkaz na výkres č. C1.a-2 a C1.a-3"</t>
  </si>
  <si>
    <t>1060*1,15 'Přepočtené koeficientem množství</t>
  </si>
  <si>
    <t>52</t>
  </si>
  <si>
    <t>341300045 PC</t>
  </si>
  <si>
    <t>Kabel TCEKFE 2P 1,0 D</t>
  </si>
  <si>
    <t>-585936209</t>
  </si>
  <si>
    <t>45 "odkaz na výkres č. C1.a-2 a C1.a-3"</t>
  </si>
  <si>
    <t>53</t>
  </si>
  <si>
    <t>220150653</t>
  </si>
  <si>
    <t>Montáž kabel pevně uložený TCEPKPFLE, TCEKEY D 0,8 mm Cu 10 NX</t>
  </si>
  <si>
    <t>1614096943</t>
  </si>
  <si>
    <t>54</t>
  </si>
  <si>
    <t>341261690</t>
  </si>
  <si>
    <t>kabel sdělovací Cu TCEPKPFLE 10x4x0,8 č.výrobku 1328010</t>
  </si>
  <si>
    <t>-660736380</t>
  </si>
  <si>
    <t>200 "odkaz na výkres č. C1.a-2 a C1.a-3"</t>
  </si>
  <si>
    <t>55</t>
  </si>
  <si>
    <t>341261690.R01</t>
  </si>
  <si>
    <t>D+M tepelně smrštitelná koncovka zaslepovací na kabel sdělovací Cu TCEPKPFLE 10x4x0,8</t>
  </si>
  <si>
    <t>-1964177578</t>
  </si>
  <si>
    <t>2 "odkaz na výkres č. C1.a-2 a C1.a-3"</t>
  </si>
  <si>
    <t>56</t>
  </si>
  <si>
    <t>220061553</t>
  </si>
  <si>
    <t>Montáž kabel návěstní zatažený do tvárnic NCEY 1 mm, NCYY 1,5 mm, CYAY 2,5 mm, do 19 žil</t>
  </si>
  <si>
    <t>1046129521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</si>
  <si>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19 žil</t>
  </si>
  <si>
    <t>57</t>
  </si>
  <si>
    <t>34111150</t>
  </si>
  <si>
    <t>kabel silový s Cu jádrem 1kV 19x1,5mm2</t>
  </si>
  <si>
    <t>-845730890</t>
  </si>
  <si>
    <t>95+80 "odkaz na výkres č. C1.a-2 a C1.a-3"</t>
  </si>
  <si>
    <t>58</t>
  </si>
  <si>
    <t>220061554</t>
  </si>
  <si>
    <t>Montáž kabel návěstní zatažený do tvárnic NYY 1,5 mm až 2,5 mm, do 30 žil</t>
  </si>
  <si>
    <t>-1171638913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</si>
  <si>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30 žil</t>
  </si>
  <si>
    <t>59</t>
  </si>
  <si>
    <t>341111650</t>
  </si>
  <si>
    <t>kabel silový s Cu jádrem NYY-J 30x1,5 mm2 06/1kV</t>
  </si>
  <si>
    <t>-2079072559</t>
  </si>
  <si>
    <t>150+130+140 "odkaz na výkres č. C1.a-2 a C1.a-3"</t>
  </si>
  <si>
    <t>420*1,15 'Přepočtené koeficientem množství</t>
  </si>
  <si>
    <t>60</t>
  </si>
  <si>
    <t>34111165</t>
  </si>
  <si>
    <t>kabel silový s Cu jádrem NYY-J 24x1,5 mm2 06/1kV</t>
  </si>
  <si>
    <t>318677243</t>
  </si>
  <si>
    <t>100 "odkaz na výkres č. C1.a-2 a C1.a-3"</t>
  </si>
  <si>
    <t>100*1,15 'Přepočtené koeficientem množství</t>
  </si>
  <si>
    <t>61</t>
  </si>
  <si>
    <t>220061556</t>
  </si>
  <si>
    <t>Montáž kabel návěstní zatažený do tvárnic NYY 1,5 mm až 2,5 mm, do 48 žil</t>
  </si>
  <si>
    <t>-1811013851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</si>
  <si>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48 žil</t>
  </si>
  <si>
    <t>62</t>
  </si>
  <si>
    <t>34111167</t>
  </si>
  <si>
    <t>kabel silový s Cu jádrem NYY-J 40x1,5 mm2 06/1kV</t>
  </si>
  <si>
    <t>-1288356361</t>
  </si>
  <si>
    <t>75+45 "odkaz na výkres č. C1.a-2 a C1.a-3"</t>
  </si>
  <si>
    <t>120*1,15 'Přepočtené koeficientem množství</t>
  </si>
  <si>
    <t>63</t>
  </si>
  <si>
    <t>220110346</t>
  </si>
  <si>
    <t>Montáž štítku kabelového průběžného</t>
  </si>
  <si>
    <t>903664188</t>
  </si>
  <si>
    <t>404611659 PC</t>
  </si>
  <si>
    <t>štítek kabelový s upevňovacím páskem</t>
  </si>
  <si>
    <t>ks</t>
  </si>
  <si>
    <t>-1359670836</t>
  </si>
  <si>
    <t>23*2+11*2 "odkaz na výkres č. C1.a-2 a C1.a-3"</t>
  </si>
  <si>
    <t>65</t>
  </si>
  <si>
    <t>226411270.R01</t>
  </si>
  <si>
    <t>D+M tepelně smrštitelné trubičky zž 1,0 m pro uzemnění</t>
  </si>
  <si>
    <t>-354610286</t>
  </si>
  <si>
    <t>14 "odkaz na výkres č. C1.a-2 a C1.a-3"</t>
  </si>
  <si>
    <t>66</t>
  </si>
  <si>
    <t>220111436</t>
  </si>
  <si>
    <t>Kontrolní a závěrečné měření kabelu pro rozvod signalize - počet žil připojených kabelů</t>
  </si>
  <si>
    <t>-375443492</t>
  </si>
  <si>
    <t xml:space="preserve">30+19+19+40+40+24+30+30 "odkaz na výkres č.  C1.a-3"</t>
  </si>
  <si>
    <t>67</t>
  </si>
  <si>
    <t>220111776</t>
  </si>
  <si>
    <t>Montáž vedení uzemňovacího v zemi z drátu</t>
  </si>
  <si>
    <t>1606358438</t>
  </si>
  <si>
    <t>Montáž vedení uzemňovacího v zemi včetně rozvinutí, uříznutí a navrtání otvorů pro spojení, zalití asfaltem z drátu</t>
  </si>
  <si>
    <t xml:space="preserve">Poznámka k souboru cen:_x000d_
1. V cenách 220 11-1771 až -1176 nejsou započteny náklady na dodávku drátu nebo pásku._x000d_
</t>
  </si>
  <si>
    <t>14*10</t>
  </si>
  <si>
    <t>68</t>
  </si>
  <si>
    <t>35441073</t>
  </si>
  <si>
    <t>drát D 10mm FeZn</t>
  </si>
  <si>
    <t>kg</t>
  </si>
  <si>
    <t>-60193813</t>
  </si>
  <si>
    <t>140*0,62</t>
  </si>
  <si>
    <t>86,8*1,2 'Přepočtené koeficientem množství</t>
  </si>
  <si>
    <t>69</t>
  </si>
  <si>
    <t>220111777</t>
  </si>
  <si>
    <t>Montáž vedení uzemňovací v zemi z pásku FeZn 30x4 mm</t>
  </si>
  <si>
    <t>309453874</t>
  </si>
  <si>
    <t>Montáž vedení uzemňovacího v zemi včetně rozvinutí, uříznutí a navrtání otvorů pro spojení, zalití asfaltem z pásku FeZn 30x4 mm</t>
  </si>
  <si>
    <t>15+15+5+2+3+5+35+3+3+4+15+30+10+10</t>
  </si>
  <si>
    <t>70</t>
  </si>
  <si>
    <t>35442062</t>
  </si>
  <si>
    <t>pás zemnící 30x4mm FeZn</t>
  </si>
  <si>
    <t>-1796279597</t>
  </si>
  <si>
    <t>Poznámka k položce:_x000d_
Hmotnost: 1,05m/kg</t>
  </si>
  <si>
    <t>(15+15+5+2+3+5+35+3+3+4+15+30+10+10)*1,05</t>
  </si>
  <si>
    <t>162,75*1,2 'Přepočtené koeficientem množství</t>
  </si>
  <si>
    <t>71</t>
  </si>
  <si>
    <t>741420021</t>
  </si>
  <si>
    <t>Montáž svorka hromosvodná se 2 šrouby</t>
  </si>
  <si>
    <t>-679832566</t>
  </si>
  <si>
    <t>Montáž hromosvodného vedení svorek se 2 šrouby</t>
  </si>
  <si>
    <t xml:space="preserve">Poznámka k souboru cen:_x000d_
1. Svodovými dráty se rozumí i jímací vedení na střeše._x000d_
</t>
  </si>
  <si>
    <t>72</t>
  </si>
  <si>
    <t>35441895</t>
  </si>
  <si>
    <t>svorka připojovací k připojení kovových částí</t>
  </si>
  <si>
    <t>-1302735522</t>
  </si>
  <si>
    <t>73</t>
  </si>
  <si>
    <t>741420022</t>
  </si>
  <si>
    <t>Montáž svorka hromosvodná se 3 šrouby</t>
  </si>
  <si>
    <t>-714075713</t>
  </si>
  <si>
    <t>Montáž hromosvodného vedení svorek se 3 a více šrouby</t>
  </si>
  <si>
    <t>74</t>
  </si>
  <si>
    <t>35441986</t>
  </si>
  <si>
    <t>svorka odbočovací a spojovací pro pásek 30x4 mm, FeZn</t>
  </si>
  <si>
    <t>-2108295213</t>
  </si>
  <si>
    <t>75</t>
  </si>
  <si>
    <t>35441996</t>
  </si>
  <si>
    <t>svorka odbočovací a spojovací pro spojování kruhových a páskových vodičů, FeZn</t>
  </si>
  <si>
    <t>408996042</t>
  </si>
  <si>
    <t>76</t>
  </si>
  <si>
    <t>220111881</t>
  </si>
  <si>
    <t>Uzemnění transformátorové nebo přístrojové skříně RE, RS</t>
  </si>
  <si>
    <t>-666492909</t>
  </si>
  <si>
    <t>77</t>
  </si>
  <si>
    <t>220180201</t>
  </si>
  <si>
    <t>Zatažení do tvárnicové tratě kabelu hmotnosti do 2 kg/m</t>
  </si>
  <si>
    <t>980804207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</si>
  <si>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</si>
  <si>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>735+90+1185+45</t>
  </si>
  <si>
    <t>78</t>
  </si>
  <si>
    <t>220182071</t>
  </si>
  <si>
    <t>Nasazení ochranné hadice na pokládaný kabel</t>
  </si>
  <si>
    <t>-1166348692</t>
  </si>
  <si>
    <t>79</t>
  </si>
  <si>
    <t>460520174</t>
  </si>
  <si>
    <t>Montáž trubek ochranných plastových ohebných do 110 mm uložených do rýhy</t>
  </si>
  <si>
    <t>1380432439</t>
  </si>
  <si>
    <t>Montáž trubek ochranných uložených volně do rýhy plastových ohebných, vnitřního průměru přes 90 do 110 mm</t>
  </si>
  <si>
    <t>80</t>
  </si>
  <si>
    <t>34571355</t>
  </si>
  <si>
    <t>trubka elektroinstalační ohebná dvouplášťová korugovaná (chránička) D 94/110mm, HDPE+LDPE</t>
  </si>
  <si>
    <t>1289326850</t>
  </si>
  <si>
    <t>(140+85+70+65+35+90+120+130)*0,65 "1/3 tras bude zatažení do připravených chrániček"</t>
  </si>
  <si>
    <t>477,75*1,2 'Přepočtené koeficientem množství</t>
  </si>
  <si>
    <t>81</t>
  </si>
  <si>
    <t>460520173</t>
  </si>
  <si>
    <t>Montáž trubek ochranných plastových ohebných do 90 mm uložených do rýhy</t>
  </si>
  <si>
    <t>-678623348</t>
  </si>
  <si>
    <t>Montáž trubek ochranných uložených volně do rýhy plastových ohebných, vnitřního průměru přes 50 do 90 mm</t>
  </si>
  <si>
    <t>82</t>
  </si>
  <si>
    <t>34571354</t>
  </si>
  <si>
    <t>trubka elektroinstalační ohebná dvouplášťová korugovaná (chránička) D 75/90mm, HDPE+LDPE</t>
  </si>
  <si>
    <t>-67551666</t>
  </si>
  <si>
    <t xml:space="preserve">40+30+20*0,65  "1/3 tras bude zatažení do připravených chrániček"</t>
  </si>
  <si>
    <t>83*1,2 'Přepočtené koeficientem množství</t>
  </si>
  <si>
    <t>83</t>
  </si>
  <si>
    <t>460520172</t>
  </si>
  <si>
    <t>Montáž trubek ochranných plastových ohebných do 50 mm uložených do rýhy</t>
  </si>
  <si>
    <t>1492794627</t>
  </si>
  <si>
    <t>Montáž trubek ochranných uložených volně do rýhy plastových ohebných, vnitřního průměru přes 32 do 50 mm</t>
  </si>
  <si>
    <t>84</t>
  </si>
  <si>
    <t>34571351</t>
  </si>
  <si>
    <t>trubka elektroinstalační ohebná dvouplášťová korugovaná (chránička) D 41/50mm, HDPE+LDPE</t>
  </si>
  <si>
    <t>-457763198</t>
  </si>
  <si>
    <t xml:space="preserve">(35+170+160+100+90+80+5+5+50+140+160+190)*0,65  "1/3 tras bude zatažení do připravených chrániček"</t>
  </si>
  <si>
    <t>770,25*1,2 'Přepočtené koeficientem množství</t>
  </si>
  <si>
    <t>85</t>
  </si>
  <si>
    <t>220182021</t>
  </si>
  <si>
    <t>Uložení HDPE trubky do výkopu včetně fixace</t>
  </si>
  <si>
    <t>187817989</t>
  </si>
  <si>
    <t>Uložení trubky HDPE do výkopu včetně fixace</t>
  </si>
  <si>
    <t>86</t>
  </si>
  <si>
    <t>345713600.M01</t>
  </si>
  <si>
    <t>trubka elektroinstalační ohebná pro optickou kabeláž, HDPE 40/33 mm</t>
  </si>
  <si>
    <t>1938371870</t>
  </si>
  <si>
    <t xml:space="preserve">45*0,65  "1/3 tras bude zatažení do připravených chrániček"</t>
  </si>
  <si>
    <t>29,25*1,15 'Přepočtené koeficientem množství</t>
  </si>
  <si>
    <t>87</t>
  </si>
  <si>
    <t>220271621</t>
  </si>
  <si>
    <t>Pocínování konce sdělovacích vodičů,silnoproudých šňůr v krabici</t>
  </si>
  <si>
    <t>-1108670844</t>
  </si>
  <si>
    <t>Poznámka k položce:_x000d_
Zapojení stožáru - počty vodičů</t>
  </si>
  <si>
    <t>30*5+6*7 "odkaz na výkres č. C1.a-5"</t>
  </si>
  <si>
    <t>88</t>
  </si>
  <si>
    <t>220300001.R02</t>
  </si>
  <si>
    <t>Zhotovení formy kabelové délky do 0,5 m na kabel do 5x2</t>
  </si>
  <si>
    <t>-1341673387</t>
  </si>
  <si>
    <t>89</t>
  </si>
  <si>
    <t>220300602</t>
  </si>
  <si>
    <t>Ukončení kabelu návěstního smršťovací záklopkou do 5x1/1,5</t>
  </si>
  <si>
    <t>1281068207</t>
  </si>
  <si>
    <t>Ukončení návěstních kabelů smršťovací záklopkou včetně odizolování, vyformování a zapojení vodičů na kabelech NYY, NCEY, NCYY do 5x1 nebo 1,5</t>
  </si>
  <si>
    <t>30*2 "odkaz na výkres č. C1.a-5"</t>
  </si>
  <si>
    <t>90</t>
  </si>
  <si>
    <t>220300001.R01</t>
  </si>
  <si>
    <t>Zhotovení formy kabelové délky do 0,5 m na kabel do 7x2</t>
  </si>
  <si>
    <t>-1292352655</t>
  </si>
  <si>
    <t>91</t>
  </si>
  <si>
    <t>220300601</t>
  </si>
  <si>
    <t>Ukončení kabelu návěstního smršťovací záklopkou do 7x1/1,5</t>
  </si>
  <si>
    <t>848255794</t>
  </si>
  <si>
    <t>Ukončení návěstních kabelů smršťovací záklopkou včetně odizolování, vyformování a zapojení vodičů na kabelech NYY, NCEY, NCYY do 7x1 nebo 1,5</t>
  </si>
  <si>
    <t>6*2 "odkaz na výkres č. C1.a-5"</t>
  </si>
  <si>
    <t>92</t>
  </si>
  <si>
    <t>220300004.R04</t>
  </si>
  <si>
    <t>Zhotovení formy kabelové délky do 0,5 m na kabelu do 19x2</t>
  </si>
  <si>
    <t>1605601109</t>
  </si>
  <si>
    <t>93</t>
  </si>
  <si>
    <t>220300604</t>
  </si>
  <si>
    <t>Ukončení kabelu návěstního smršťovací záklopkou do 19x1/1,5</t>
  </si>
  <si>
    <t>1655293376</t>
  </si>
  <si>
    <t>Ukončení návěstních kabelů smršťovací záklopkou včetně odizolování, vyformování a zapojení vodičů na kabelech NCEY, NCYY do 19x1 nebo 1,5</t>
  </si>
  <si>
    <t>2*2 "odkaz na výkres č. C1.a-3"</t>
  </si>
  <si>
    <t>94</t>
  </si>
  <si>
    <t>220300004.R02</t>
  </si>
  <si>
    <t>Zhotovení formy kabelové délky do 0,5 m na kabelu do 30x2</t>
  </si>
  <si>
    <t>-1989679386</t>
  </si>
  <si>
    <t>95</t>
  </si>
  <si>
    <t>220300606</t>
  </si>
  <si>
    <t>Ukončení kabelu návěstního smršťovací záklopkou do 37x1/1,5</t>
  </si>
  <si>
    <t>385400319</t>
  </si>
  <si>
    <t>Ukončení návěstních kabelů smršťovací záklopkou včetně odizolování, vyformování a zapojení vodičů na kabelech NYY, NCEY, NCYY do 37x1 nebo 1,5</t>
  </si>
  <si>
    <t>(4)*2 "odkaz na výkres č. C1.a-3"</t>
  </si>
  <si>
    <t>96</t>
  </si>
  <si>
    <t>220300004.R07</t>
  </si>
  <si>
    <t>Zhotovení formy kabelové délky do 0,5 m na kabelu do 48x2</t>
  </si>
  <si>
    <t>-459450623</t>
  </si>
  <si>
    <t>97</t>
  </si>
  <si>
    <t>220300607</t>
  </si>
  <si>
    <t>Ukončení kabelu návěstního smršťovací záklopkou do 48x1/1,5</t>
  </si>
  <si>
    <t>-919374647</t>
  </si>
  <si>
    <t>Ukončení návěstních kabelů smršťovací záklopkou včetně odizolování, vyformování a zapojení vodičů na kabelech NYY, NCEY, NCYY do 48x1 nebo 1,5</t>
  </si>
  <si>
    <t>2*4 "odkaz na výkres č. C1.a-3"</t>
  </si>
  <si>
    <t>98</t>
  </si>
  <si>
    <t>220300451</t>
  </si>
  <si>
    <t>Montáž forma pro kabely TCEKE, TCEKFY, TCEKY, TCEKEZE, TCEKEY do 2 P 1,0</t>
  </si>
  <si>
    <t>-1542768683</t>
  </si>
  <si>
    <t>99</t>
  </si>
  <si>
    <t>341300059 PC</t>
  </si>
  <si>
    <t>Vodotěsná spojka indukční smyčky</t>
  </si>
  <si>
    <t>-1572510047</t>
  </si>
  <si>
    <t>100</t>
  </si>
  <si>
    <t>220960002</t>
  </si>
  <si>
    <t>Montáž stožáru nebo sloupku přímého na základovém rámu</t>
  </si>
  <si>
    <t>2008697067</t>
  </si>
  <si>
    <t>Montáž stožáru nebo sloupku včetně postavení stožáru, usazení nebo zabetonování základu, zatažení kabelu do stožáru, připojení kabelu, připojení uzemnění přímého na základovém rámu</t>
  </si>
  <si>
    <t>101</t>
  </si>
  <si>
    <t>404611032 PC</t>
  </si>
  <si>
    <t>Stožár chodecký výšky 3,4 m</t>
  </si>
  <si>
    <t>-359389319</t>
  </si>
  <si>
    <t>2 "odkaz na výkres č. C1.a-2 a C1.a-5"</t>
  </si>
  <si>
    <t>102</t>
  </si>
  <si>
    <t>404611033 PC</t>
  </si>
  <si>
    <t>Stožár chodecký výšky 3,8 m</t>
  </si>
  <si>
    <t>-677537641</t>
  </si>
  <si>
    <t>1 "odkaz na výkres č. C1.a-2 a C1.a-5"</t>
  </si>
  <si>
    <t>103</t>
  </si>
  <si>
    <t>220960004</t>
  </si>
  <si>
    <t>Montáž sloupku ručního řízení</t>
  </si>
  <si>
    <t>1576658037</t>
  </si>
  <si>
    <t>104</t>
  </si>
  <si>
    <t>404111001 PC</t>
  </si>
  <si>
    <t>Sloupek ručního řízení</t>
  </si>
  <si>
    <t>-1167112314</t>
  </si>
  <si>
    <t>105</t>
  </si>
  <si>
    <t>404611038 PC</t>
  </si>
  <si>
    <t>Základový rám</t>
  </si>
  <si>
    <t>733279789</t>
  </si>
  <si>
    <t>2+1+1</t>
  </si>
  <si>
    <t>106</t>
  </si>
  <si>
    <t>220960003</t>
  </si>
  <si>
    <t>Montáž stožáru (sloupku) výložníkového zapušťěného</t>
  </si>
  <si>
    <t>-607754854</t>
  </si>
  <si>
    <t>107</t>
  </si>
  <si>
    <t>404611099 PC</t>
  </si>
  <si>
    <t>Stožár výložníkový SSZ s výložníkem délky 3,0 m</t>
  </si>
  <si>
    <t>-1914063147</t>
  </si>
  <si>
    <t>108</t>
  </si>
  <si>
    <t>404611097 PC</t>
  </si>
  <si>
    <t>Stožár výložníkový SSZ s výložníkem délky 4,0 m</t>
  </si>
  <si>
    <t>-1955290271</t>
  </si>
  <si>
    <t>109</t>
  </si>
  <si>
    <t>404611091 PC</t>
  </si>
  <si>
    <t>Stožár výložníkový SSZ s výložníkem délky 6,0 m</t>
  </si>
  <si>
    <t>497375643</t>
  </si>
  <si>
    <t>110</t>
  </si>
  <si>
    <t>404611065 PC</t>
  </si>
  <si>
    <t>Stožár výložníkový SSZ s výložníkem délky 7,5 m</t>
  </si>
  <si>
    <t>-64057046</t>
  </si>
  <si>
    <t>111</t>
  </si>
  <si>
    <t>220960005</t>
  </si>
  <si>
    <t>Montáž výložníku na stožár</t>
  </si>
  <si>
    <t>-1174600054</t>
  </si>
  <si>
    <t>5 "odkaz na výkres č. C1.a-2 a C1.a-5"</t>
  </si>
  <si>
    <t>112</t>
  </si>
  <si>
    <t>220960021</t>
  </si>
  <si>
    <t>Montáž svorkovnice stožárové</t>
  </si>
  <si>
    <t>-1314145225</t>
  </si>
  <si>
    <t>113</t>
  </si>
  <si>
    <t>404611031 PC</t>
  </si>
  <si>
    <t>Stožárová svorkovnice s krytím IP54 pro SSZ</t>
  </si>
  <si>
    <t>1308645883</t>
  </si>
  <si>
    <t>9 "odkaz na výkres č. C1.a-2 a C1.a-5"</t>
  </si>
  <si>
    <t>114</t>
  </si>
  <si>
    <t>220960031</t>
  </si>
  <si>
    <t>Montáž sestaveného návěstidla jednokomorového na stožár</t>
  </si>
  <si>
    <t>-1494238857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</si>
  <si>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</si>
  <si>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115</t>
  </si>
  <si>
    <t>220960032</t>
  </si>
  <si>
    <t>Montáž sestaveného návěstidla jednokomorového na výložník</t>
  </si>
  <si>
    <t>419104687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</si>
  <si>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výložník</t>
  </si>
  <si>
    <t xml:space="preserve">Poznámka k souboru cen:_x000d_
1. V cenách 220 96-0031 až - 0044 nejsou započteny náklady na:_x000d_
a) dodávku ucpávkové vývodky,_x000d_
b) dodávku vodiče._x000d_
</t>
  </si>
  <si>
    <t>116</t>
  </si>
  <si>
    <t>404613003 PC</t>
  </si>
  <si>
    <t xml:space="preserve">Návěstidlo jednosvětlové 1x200 zelené - světelný zdroj LED  (napájený 42V AC)</t>
  </si>
  <si>
    <t>1771497321</t>
  </si>
  <si>
    <t>4 "odkaz na výkres č. C1.a-2 a C1.a-5"</t>
  </si>
  <si>
    <t>117</t>
  </si>
  <si>
    <t>404613004 PC</t>
  </si>
  <si>
    <t xml:space="preserve">Návěstidlo jednosvětlové 1x200 žluté - světelný zdroj LED  (napájený 42V AC)</t>
  </si>
  <si>
    <t>583386783</t>
  </si>
  <si>
    <t>118</t>
  </si>
  <si>
    <t>404611007.PC</t>
  </si>
  <si>
    <t>Symbol šipka plná</t>
  </si>
  <si>
    <t>9539790</t>
  </si>
  <si>
    <t>3+6+6 "odkaz na výkres č. C1.a-2 a C1.a-5"</t>
  </si>
  <si>
    <t>119</t>
  </si>
  <si>
    <t>404611008.PC</t>
  </si>
  <si>
    <t>Symbol šipka obrysová</t>
  </si>
  <si>
    <t>1605073579</t>
  </si>
  <si>
    <t>120</t>
  </si>
  <si>
    <t>220960141</t>
  </si>
  <si>
    <t>Montáž kontrastního rámu pro jednokomorové návěstidlo</t>
  </si>
  <si>
    <t>-891333241</t>
  </si>
  <si>
    <t>121</t>
  </si>
  <si>
    <t>404613024 PC</t>
  </si>
  <si>
    <t>Kontrastní rám pro návěstidlo jednosvětlové 1x 200</t>
  </si>
  <si>
    <t>-1610605666</t>
  </si>
  <si>
    <t>122</t>
  </si>
  <si>
    <t>220960036</t>
  </si>
  <si>
    <t>Montáž sestaveného návěstidla dvoukomorového na stožár</t>
  </si>
  <si>
    <t>-1334583187</t>
  </si>
  <si>
    <t>123</t>
  </si>
  <si>
    <t>404613005 PC</t>
  </si>
  <si>
    <t xml:space="preserve">Návěstidlo chodecké 2x200 (červená a zelená) - světelný zdroj LED  (napájený 42V AC)</t>
  </si>
  <si>
    <t>778183982</t>
  </si>
  <si>
    <t>6 "odkaz na výkres č. C1.a-2 a C1.a-5"</t>
  </si>
  <si>
    <t>124</t>
  </si>
  <si>
    <t>404611001.PC</t>
  </si>
  <si>
    <t>Symbol stojící chodce</t>
  </si>
  <si>
    <t>-10168408</t>
  </si>
  <si>
    <t>125</t>
  </si>
  <si>
    <t>404611002.PC</t>
  </si>
  <si>
    <t>Symbol kráčející chodec</t>
  </si>
  <si>
    <t>2098375165</t>
  </si>
  <si>
    <t>8 "odkaz na výkres č. C1.a-2 a C1.a-5"</t>
  </si>
  <si>
    <t>126</t>
  </si>
  <si>
    <t>220960113</t>
  </si>
  <si>
    <t>Montáž signalizačního zařízení pro nevidomé na návěstidlo</t>
  </si>
  <si>
    <t>-257436374</t>
  </si>
  <si>
    <t>127</t>
  </si>
  <si>
    <t>404611516 PC</t>
  </si>
  <si>
    <t>Signalizační zařízení pro nevidomé</t>
  </si>
  <si>
    <t>-1964612421</t>
  </si>
  <si>
    <t>220960116 R.01</t>
  </si>
  <si>
    <t>Montáž příjímače aktivace signalizačního zařízení pro nevidomé</t>
  </si>
  <si>
    <t>1825681180</t>
  </si>
  <si>
    <t>129</t>
  </si>
  <si>
    <t>404611505 PC</t>
  </si>
  <si>
    <t>Přijímač aktivace signalizace pro nevidomé</t>
  </si>
  <si>
    <t>390266053</t>
  </si>
  <si>
    <t>2 "odkaz na výkres č. C1.a-1, C1.a-2 a C1.a-5"</t>
  </si>
  <si>
    <t>130</t>
  </si>
  <si>
    <t>220960126</t>
  </si>
  <si>
    <t>Montáž tlačítka pro chodce na stožár</t>
  </si>
  <si>
    <t>-530665375</t>
  </si>
  <si>
    <t>131</t>
  </si>
  <si>
    <t>404611501 PC</t>
  </si>
  <si>
    <t>Tlačítko pro chodce</t>
  </si>
  <si>
    <t>567602650</t>
  </si>
  <si>
    <t>6 "odkaz na výkres č. C1.a-1, C1.a-2 a C1.a-5"</t>
  </si>
  <si>
    <t>132</t>
  </si>
  <si>
    <t>220960143</t>
  </si>
  <si>
    <t>Montáž kontrastního rámu pro tříkomorové návěstidlo 3x 200</t>
  </si>
  <si>
    <t>2094172699</t>
  </si>
  <si>
    <t>133</t>
  </si>
  <si>
    <t>404613026 PC</t>
  </si>
  <si>
    <t>Kontrastní rám pro návěstidlo třísvětlové 3x 200</t>
  </si>
  <si>
    <t>-1155427362</t>
  </si>
  <si>
    <t>134</t>
  </si>
  <si>
    <t>404613007 PC</t>
  </si>
  <si>
    <t xml:space="preserve">Návěstidlo 3 světlové 200 - světelný zdroj LED  (napájený 42V AC)</t>
  </si>
  <si>
    <t>-143874165</t>
  </si>
  <si>
    <t>135</t>
  </si>
  <si>
    <t>220960041</t>
  </si>
  <si>
    <t>Montáž sestaveného návěstidla tříkomorového na stožár</t>
  </si>
  <si>
    <t>-648505893</t>
  </si>
  <si>
    <t>7 "odkaz na výkres č. C1.a-2 a C1.a-5"</t>
  </si>
  <si>
    <t>136</t>
  </si>
  <si>
    <t>220960042</t>
  </si>
  <si>
    <t>Montáž sestaveného návěstidla tříkomorového na výložník</t>
  </si>
  <si>
    <t>-1399857270</t>
  </si>
  <si>
    <t>137</t>
  </si>
  <si>
    <t>404611009</t>
  </si>
  <si>
    <t>Symbol šipka plná (rovně a vpravo)</t>
  </si>
  <si>
    <t>-655126220</t>
  </si>
  <si>
    <t>138</t>
  </si>
  <si>
    <t>404611160 PC</t>
  </si>
  <si>
    <t>Nosič návěstidla na výložník 3x 200</t>
  </si>
  <si>
    <t>-1086443333</t>
  </si>
  <si>
    <t>139</t>
  </si>
  <si>
    <t>404611651 PC</t>
  </si>
  <si>
    <t>Montážní pásky pro montáž návěstidel na stožár</t>
  </si>
  <si>
    <t>-749262676</t>
  </si>
  <si>
    <t>8*2+7*3 "odkaz na výkres č. C1.a-5"</t>
  </si>
  <si>
    <t>140</t>
  </si>
  <si>
    <t>404613019 PC</t>
  </si>
  <si>
    <t>Držák návěstidla (AL)</t>
  </si>
  <si>
    <t>297722519</t>
  </si>
  <si>
    <t>20*2+3 "odkaz na výkres č. C1.a-5"</t>
  </si>
  <si>
    <t>141</t>
  </si>
  <si>
    <t>404613021 PC</t>
  </si>
  <si>
    <t>Upevnění se šroubením pro L a T kus</t>
  </si>
  <si>
    <t>pár</t>
  </si>
  <si>
    <t>-2057984260</t>
  </si>
  <si>
    <t>142</t>
  </si>
  <si>
    <t>4046111167.PC</t>
  </si>
  <si>
    <t>Držák dvojitý T - kus</t>
  </si>
  <si>
    <t>470155277</t>
  </si>
  <si>
    <t>12 "odkaz na výkres č. C1.a-5"</t>
  </si>
  <si>
    <t>143</t>
  </si>
  <si>
    <t>4046111166.PC</t>
  </si>
  <si>
    <t>Držák L - kus</t>
  </si>
  <si>
    <t>-768283192</t>
  </si>
  <si>
    <t>10 "odkaz na výkres č. C1.a-5"</t>
  </si>
  <si>
    <t>144</t>
  </si>
  <si>
    <t>220960165</t>
  </si>
  <si>
    <t>Montáž jednozávitové indukční smyčky s impedančním transformátorem</t>
  </si>
  <si>
    <t>502301220</t>
  </si>
  <si>
    <t>145</t>
  </si>
  <si>
    <t>404611214 PC</t>
  </si>
  <si>
    <t>Impedanční transformátor pro jednozávitové smyčky</t>
  </si>
  <si>
    <t>684110821</t>
  </si>
  <si>
    <t>10 "odkaz na výkres č. C1.a-2, C1.a-3 a C1.a-5"</t>
  </si>
  <si>
    <t>146</t>
  </si>
  <si>
    <t>220960173</t>
  </si>
  <si>
    <t>Montáž skříňky ručního řízení ( RR ) na stožár</t>
  </si>
  <si>
    <t>1238338579</t>
  </si>
  <si>
    <t>Montáž skříňky ručního řízení včetně naměření, označení a vyvrtání otvorů pro připevnění skříňky a kabelu, vyříznutí závitů, montáže skříňky a protažení kabelu, zapojení kabelu na svorkovnici, zhotovení kabelové formy, vyzkoušení funkce na stožár</t>
  </si>
  <si>
    <t>147</t>
  </si>
  <si>
    <t>404611213</t>
  </si>
  <si>
    <t>Ruční řízení</t>
  </si>
  <si>
    <t>868746309</t>
  </si>
  <si>
    <t>1 "odkaz na výkres č. C1.a-2, C1.a-3"</t>
  </si>
  <si>
    <t>148</t>
  </si>
  <si>
    <t>220960175.R01</t>
  </si>
  <si>
    <t>Montáž šachty s poklopem pro smyčky</t>
  </si>
  <si>
    <t>1985939956</t>
  </si>
  <si>
    <t>149</t>
  </si>
  <si>
    <t>404611645 PC</t>
  </si>
  <si>
    <t>Šachta pro smyčky s poklopem plastovým</t>
  </si>
  <si>
    <t>-2010150071</t>
  </si>
  <si>
    <t>9 "odkaz na výkres č. C1.a-2, C1.a-3"</t>
  </si>
  <si>
    <t>150</t>
  </si>
  <si>
    <t>220960182</t>
  </si>
  <si>
    <t>Montáž mikroprocesorového řadiče MR dle specifikace PD</t>
  </si>
  <si>
    <t>-1069858452</t>
  </si>
  <si>
    <t>151</t>
  </si>
  <si>
    <t>220960111.R01</t>
  </si>
  <si>
    <t>Mikroprocesorový řadič MR SSZ dle projektové specifikace - řadič musí být kompatibilní se stávajícími řadiči ve městě Třebíč</t>
  </si>
  <si>
    <t>-1545858849</t>
  </si>
  <si>
    <t>Mikroprocesorový řadči MR SSZ dle projektové specifikace - řadič musí být kompatibilní se stávajícími řadiči ve městě Třebíč.
Zadavatel požaduje, aby z důvodu bezpodmínečného udržení dopravních vazeb (současné koordinace) na průtahu města byly dodané řadiče plně kompatibilní se stávajícími řadiči CROSS, u nichž je vzájemná synchronizace zajištěna sériovou linkou (datovou komunikací) mezi nimi prostřednictvím metalického koordinačního kabelu – tzn., že do doby výměny všech zastaralých řadičů musí nový řadič zajistit totožný způsob řízení, jako řadič původní. Uchazeč uvede, jakým způsobem bude právě uvedený požadavek zajištěn, přičemž tato schopnost bude následně prokázána v rámci testu. Současně musí nové řadiče bezezbytku splňovat veškeré požadavky uvedené v příslušných technických zprávách všech SO ve smyslu bodů přílohy obsahující jednotlivé zkoušky.</t>
  </si>
  <si>
    <t>1 "odkaz na výkres č. C1.a-1, C1.a-2, C1.a-3"</t>
  </si>
  <si>
    <t>152</t>
  </si>
  <si>
    <t>404611202 PC</t>
  </si>
  <si>
    <t>Základový rám pod řadič - plastový</t>
  </si>
  <si>
    <t>846018927</t>
  </si>
  <si>
    <t>153</t>
  </si>
  <si>
    <t>404611402 PC</t>
  </si>
  <si>
    <t>Převedení dopravního řešení do SW řadiče</t>
  </si>
  <si>
    <t>-558626920</t>
  </si>
  <si>
    <t>1 "na předmětnou křižovatku; odkaz na výkres č. C1.a-1 a C1.a-2"</t>
  </si>
  <si>
    <t>154</t>
  </si>
  <si>
    <t>220960443</t>
  </si>
  <si>
    <t>Připojení zařízení SSZ do koordinované skupiny</t>
  </si>
  <si>
    <t>591762804</t>
  </si>
  <si>
    <t>Připojení silničního signalizačního zařízení včetně vyhledání příslušných vodičů koordinačního kabelu, kontroly ovládacích napětí, propojení svorkovnice B a F do koordinované skupiny</t>
  </si>
  <si>
    <t>2 "odkaz na výkres č. C1.a-1, C1.a-2, C1.a-3"</t>
  </si>
  <si>
    <t>155</t>
  </si>
  <si>
    <t>220960192</t>
  </si>
  <si>
    <t>Regulace a aktivace jedné signální skupiny mikroprocesorového řadiče</t>
  </si>
  <si>
    <t>1004098410</t>
  </si>
  <si>
    <t xml:space="preserve">1 "odkaz na výkres č.  C1.a-2"</t>
  </si>
  <si>
    <t>156</t>
  </si>
  <si>
    <t>220960197</t>
  </si>
  <si>
    <t>Regulace a aktivace každé další signální skupiny bez použití montážní plošiny</t>
  </si>
  <si>
    <t>-527465446</t>
  </si>
  <si>
    <t>14 "odkaz na výkres č. C1.a-2"</t>
  </si>
  <si>
    <t>157</t>
  </si>
  <si>
    <t>220960198</t>
  </si>
  <si>
    <t>Regulace a aktivace každé další signální skupiny mikroprocesorového řadiče s použitím plošiny</t>
  </si>
  <si>
    <t>-1599300431</t>
  </si>
  <si>
    <t>6 "odkaz na výkres č. C1.a-2"</t>
  </si>
  <si>
    <t>158</t>
  </si>
  <si>
    <t>220960301</t>
  </si>
  <si>
    <t>Příprava ke komplexnímu vyzkoušení křižovatky s mikroprocesorovým řadičem MR</t>
  </si>
  <si>
    <t>-309360034</t>
  </si>
  <si>
    <t>159</t>
  </si>
  <si>
    <t>220960311</t>
  </si>
  <si>
    <t>Komplexní vyzkoušení křižovatky s mikroprocesorovým řadičem MR před uvedením zařízení do provozu</t>
  </si>
  <si>
    <t>-2117708240</t>
  </si>
  <si>
    <t>160</t>
  </si>
  <si>
    <t>404611400 PC</t>
  </si>
  <si>
    <t>Zpracování základního dopravního řešení SSZ (tabulky mezičasů, kolize ...)</t>
  </si>
  <si>
    <t>1998500354</t>
  </si>
  <si>
    <t>1 "pro předmětnou křižovatku; odkaz na výkres č. C1.a-1, C1.a-2, C1.a-3"</t>
  </si>
  <si>
    <t>161</t>
  </si>
  <si>
    <t>404611401 PC</t>
  </si>
  <si>
    <t>Zpracování sady dynamického dopravního řešení</t>
  </si>
  <si>
    <t>131193094</t>
  </si>
  <si>
    <t>162</t>
  </si>
  <si>
    <t>PM</t>
  </si>
  <si>
    <t>Přidružený materiál</t>
  </si>
  <si>
    <t>kpl</t>
  </si>
  <si>
    <t>-650192060</t>
  </si>
  <si>
    <t>Přidružený materiál jako jsou mimo jiné:
- Výrobní dokumentace stožárů a výložníků
- Výrobní dokumentace pro výrobu řadiče SSZ včetně modelování dopravního řešení
- Drobný spojovací a kotvicí materiál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
- Soustavné udržování dopravního značení
- Udržování přechodových lávek a oplocení staveniště</t>
  </si>
  <si>
    <t>163</t>
  </si>
  <si>
    <t>PPV</t>
  </si>
  <si>
    <t>Podíl přidružených výkonů</t>
  </si>
  <si>
    <t>146031545</t>
  </si>
  <si>
    <t>Podíl přidružených výkonů jako jsou mimo jiné:
- Zajištění přechodného dopravního značení odsouhlaseného DI PČR a osvětlení staveniště
- Revize elektro - ve smyslu ČSN 33 2000-6, ed.2 a ČSN 33 1500
- Kompletační a koordinační činnost s investorem stavby - mimo jiné např. se časově přizpůsobit požadovanému termínu realizace prací apod.
- Kompletační a koordinační činnost s provozovatelem SSZ a VO
- Kompletační a koordinační činnost se servisní společností SSZ
- Kompletační a koordinační činnost s ostatními SO
- Mimo staveništní doprava materiálů
- Doprava zaměstnanců
- Náklady na ubytování zaměstnanců</t>
  </si>
  <si>
    <t>Zemní práce</t>
  </si>
  <si>
    <t>164</t>
  </si>
  <si>
    <t>119002121</t>
  </si>
  <si>
    <t>Přechodová lávka délky do 2 m včetně zábradlí pro zabezpečení výkopu zřízení</t>
  </si>
  <si>
    <t>-908379827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</si>
  <si>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</si>
  <si>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</si>
  <si>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4 "odkaz na výkres č. C1.a-2"</t>
  </si>
  <si>
    <t>165</t>
  </si>
  <si>
    <t>119002122</t>
  </si>
  <si>
    <t>Přechodová lávka délky do 2 m včetně zábradlí pro zabezpečení výkopu odstranění</t>
  </si>
  <si>
    <t>-1876997521</t>
  </si>
  <si>
    <t>Pomocné konstrukce při zabezpečení výkopu vodorovné pochozí přechodová lávka délky do 2 m včetně zábradlí odstranění</t>
  </si>
  <si>
    <t>166</t>
  </si>
  <si>
    <t>95250800</t>
  </si>
  <si>
    <t>nájem za 8 až 28 dnů lávky přechodové 2000x900 zábradlí v 1000mm</t>
  </si>
  <si>
    <t>-749945754</t>
  </si>
  <si>
    <t>28 "odkaz na výkres č. C1.a-2"</t>
  </si>
  <si>
    <t>167</t>
  </si>
  <si>
    <t>119003227</t>
  </si>
  <si>
    <t>Mobilní plotová zábrana vyplněná dráty výšky do 2,2 m pro zabezpečení výkopu zřízení</t>
  </si>
  <si>
    <t>-450151066</t>
  </si>
  <si>
    <t>Pomocné konstrukce při zabezpečení výkopu svislé ocelové mobilní oplocení, výšky do 2,2 m panely vyplněné dráty zřízení</t>
  </si>
  <si>
    <t>105 "odkaz na výkres č. C1.a-2"</t>
  </si>
  <si>
    <t>168</t>
  </si>
  <si>
    <t>119003228</t>
  </si>
  <si>
    <t>Mobilní plotová zábrana vyplněná dráty výšky do 2,2 m pro zabezpečení výkopu odstranění</t>
  </si>
  <si>
    <t>640747260</t>
  </si>
  <si>
    <t>Pomocné konstrukce při zabezpečení výkopu svislé ocelové mobilní oplocení, výšky do 2,2 m panely vyplněné dráty odstranění</t>
  </si>
  <si>
    <t>169</t>
  </si>
  <si>
    <t>95250820</t>
  </si>
  <si>
    <t>nájem kus/měsíc dílce plotové-europloty, standardní panel medium 3500x2000mm</t>
  </si>
  <si>
    <t>729474594</t>
  </si>
  <si>
    <t>105/3,5 "odkaz na výkres č. C1.a-2"</t>
  </si>
  <si>
    <t>170</t>
  </si>
  <si>
    <t>113107111</t>
  </si>
  <si>
    <t>Odstranění podkladu pl do 50 m2 z kameniva těženého tl 100 mm</t>
  </si>
  <si>
    <t>-1858415262</t>
  </si>
  <si>
    <t>(15+15+5+2+3+5+35+3+3+4+15+30+10+10)*1 "chodníky; odkaz na výkres č. C1.a-2"</t>
  </si>
  <si>
    <t>171</t>
  </si>
  <si>
    <t>130001101</t>
  </si>
  <si>
    <t>Příplatek za ztížení vykopávky v blízkosti podzemního vedení</t>
  </si>
  <si>
    <t>M3</t>
  </si>
  <si>
    <t>284729237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</si>
  <si>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</si>
  <si>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</si>
  <si>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(35+15+10+5+10)*0,7*0,4 "odkaz na výkres č. C1.a-2"</t>
  </si>
  <si>
    <t>172</t>
  </si>
  <si>
    <t>162651112</t>
  </si>
  <si>
    <t>Vodorovné přemístění do 5000 m výkopku/sypaniny z horniny třídy těžitelnosti I, skupiny 1 až 3</t>
  </si>
  <si>
    <t>m3</t>
  </si>
  <si>
    <t>-492415284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</si>
  <si>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</si>
  <si>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</si>
  <si>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Poznámka k položce:_x000d_
Odvoz přebytku zeminy pro pískové lože a jam pro základy stožárů na místo určené investorem stavby - bez poplatku za uložení.</t>
  </si>
  <si>
    <t>(15+15+5+2+3+5+35+3+3+4+15+35+10+10)*0,4*0,3 "přebytek zeminy po kabelovém loži"</t>
  </si>
  <si>
    <t>(5*1,7*0,8*0,8+4*1,2*0,6*0,6) "přebytek zeminy pro jámy pro stožáry"</t>
  </si>
  <si>
    <t>173</t>
  </si>
  <si>
    <t>596211111</t>
  </si>
  <si>
    <t>Kladení zámkové dlažby komunikací pro pěší tl 60 mm skupiny A pl do 100 m2</t>
  </si>
  <si>
    <t>-16761543</t>
  </si>
  <si>
    <t>(15+15+5+2+3+5+35+3+3+4+15+30+10+10)*2 "odkaz na výkres č. C1.a-2"</t>
  </si>
  <si>
    <t>174</t>
  </si>
  <si>
    <t>592450400</t>
  </si>
  <si>
    <t>dlažba zámková přírodní - 20 % nový materiál</t>
  </si>
  <si>
    <t>-1735474665</t>
  </si>
  <si>
    <t>310*0,2 "odkaz na výkres č. C1.a-2"</t>
  </si>
  <si>
    <t>175</t>
  </si>
  <si>
    <t>171201201</t>
  </si>
  <si>
    <t>Uložení sypaniny na skládky</t>
  </si>
  <si>
    <t>-158534959</t>
  </si>
  <si>
    <t>176</t>
  </si>
  <si>
    <t>171201221</t>
  </si>
  <si>
    <t>Poplatek za uložení na skládce (skládkovné) zeminy a kamení kód odpadu 17 05 04</t>
  </si>
  <si>
    <t>t</t>
  </si>
  <si>
    <t>176644941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</si>
  <si>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</si>
  <si>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</si>
  <si>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(15+15+5+2+3+5+35+3+3+4+15+35+10+10)*0,4*0,3*1,7 "přebytek zeminy po kabelovém loži"</t>
  </si>
  <si>
    <t>(5*1,7*0,8*0,8+4*1,2*0,6*0,6)*1,7 "přebytek zeminy pro jámy pro stožáry"</t>
  </si>
  <si>
    <t>177</t>
  </si>
  <si>
    <t>181102302</t>
  </si>
  <si>
    <t>Úprava pláně v zářezech se zhutněním</t>
  </si>
  <si>
    <t>624583838</t>
  </si>
  <si>
    <t>(15+15+5+2+3+5+35+3+3+4+15+30+10+10)*0,7*3</t>
  </si>
  <si>
    <t>Zakládání</t>
  </si>
  <si>
    <t>178</t>
  </si>
  <si>
    <t>215901101</t>
  </si>
  <si>
    <t>Zhutnění podloží z hornin soudržných do 100% PS nebo nesoudržných sypkých I(d) do 0,8</t>
  </si>
  <si>
    <t>1006332142</t>
  </si>
  <si>
    <t>(15+15+5+2+3+5+35+3+3+4+15+30+10+10)</t>
  </si>
  <si>
    <t>Komunikace</t>
  </si>
  <si>
    <t>179</t>
  </si>
  <si>
    <t>564411121</t>
  </si>
  <si>
    <t>Podklad nebo podsyp z asfaltového recyklátu tl do 50 mm</t>
  </si>
  <si>
    <t>819401628</t>
  </si>
  <si>
    <t>(15+15+5+2+3+5+35+3+3+4+15+30+10+10)*0,5 "odkaz na výkres č. C1.a-2"</t>
  </si>
  <si>
    <t>180</t>
  </si>
  <si>
    <t>587211000</t>
  </si>
  <si>
    <t>asfaltový recyklát</t>
  </si>
  <si>
    <t>1977617236</t>
  </si>
  <si>
    <t>77,5*0,05*2,7 "odkaz na výkres č. C1.a-2 a C1.a-7"</t>
  </si>
  <si>
    <t>181</t>
  </si>
  <si>
    <t>564751111</t>
  </si>
  <si>
    <t>Podklad ze štěrkodratě vel. 0-63 mm tl 150 mm</t>
  </si>
  <si>
    <t>1837835123</t>
  </si>
  <si>
    <t>182</t>
  </si>
  <si>
    <t>583441970</t>
  </si>
  <si>
    <t>štěrkodrť frakce 0-63</t>
  </si>
  <si>
    <t>-738110772</t>
  </si>
  <si>
    <t>77,5*0,15*2,7 "odkaz na výkres č. C1.a-2 a C1.a-7"</t>
  </si>
  <si>
    <t>46-M</t>
  </si>
  <si>
    <t>Zemní práce při extr.mont.pracích</t>
  </si>
  <si>
    <t>183</t>
  </si>
  <si>
    <t>210292208</t>
  </si>
  <si>
    <t>Opravy dopravních značek</t>
  </si>
  <si>
    <t>-1337666449</t>
  </si>
  <si>
    <t>Opravy dopravních značek - demontáž stávající dopravní značky ze stožáru a montáž na nový svožár. Včetně kotvicího materiálu.</t>
  </si>
  <si>
    <t>184</t>
  </si>
  <si>
    <t>460010024</t>
  </si>
  <si>
    <t>Vytyčení trasy vedení kabelového podzemního v zastavěném prostoru</t>
  </si>
  <si>
    <t>km</t>
  </si>
  <si>
    <t>-779131909</t>
  </si>
  <si>
    <t>0,4 "odkaz na výkres č. C1.a-2"</t>
  </si>
  <si>
    <t>185</t>
  </si>
  <si>
    <t>460010025</t>
  </si>
  <si>
    <t>Vytyčení trasy inženýrských sítí v zastavěném prostoru</t>
  </si>
  <si>
    <t>-691108440</t>
  </si>
  <si>
    <t>186</t>
  </si>
  <si>
    <t>460030039</t>
  </si>
  <si>
    <t>Rozebrání dlažeb ručně z dlaždic zámkových do písku spáry nezalité</t>
  </si>
  <si>
    <t>887752564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</si>
  <si>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</si>
  <si>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</si>
  <si>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187</t>
  </si>
  <si>
    <t>460650176</t>
  </si>
  <si>
    <t>Očištění dlaždic betonových tvarovaných nebo zámkových z rozebraných dlažeb</t>
  </si>
  <si>
    <t>760289945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</si>
  <si>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</si>
  <si>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</si>
  <si>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188</t>
  </si>
  <si>
    <t>460030092</t>
  </si>
  <si>
    <t>Vytrhání obrub ležatých chodníkových s odhozením nebo naložením na dopravní prostředek</t>
  </si>
  <si>
    <t>758172953</t>
  </si>
  <si>
    <t>Přípravné terénní práce vytrhání obrub s odkopáním horniny a lože, s odhozením nebo naložením na dopravní prostředek ležatých chodníkových</t>
  </si>
  <si>
    <t>3*2 "odkaz na výkres č. C1.a-2"</t>
  </si>
  <si>
    <t>189</t>
  </si>
  <si>
    <t>460650192</t>
  </si>
  <si>
    <t>Očištění vybouraných obrubníků chodníkových od spojovacího materiálu s odklizením do 10 m</t>
  </si>
  <si>
    <t>993033130</t>
  </si>
  <si>
    <t>Vozovky a chodníky očištění vybouraných obrubníků od spojovacího materiálu z jakéhokoliv lože s odklizením a uložením očištěného materiálu na vzdálenost 10 m chodníkových</t>
  </si>
  <si>
    <t>190</t>
  </si>
  <si>
    <t>59217019</t>
  </si>
  <si>
    <t>obrubník betonový chodníkový 1000x100x200mm</t>
  </si>
  <si>
    <t>-207785339</t>
  </si>
  <si>
    <t>191</t>
  </si>
  <si>
    <t>460030095</t>
  </si>
  <si>
    <t>Vytrhání obrub ležatých silničních s odhozením nebo naložením na dopravní prostředek</t>
  </si>
  <si>
    <t>1265094406</t>
  </si>
  <si>
    <t>Přípravné terénní práce vytrhání obrub s odkopáním horniny a lože, s odhozením nebo naložením na dopravní prostředek ležatých silničních</t>
  </si>
  <si>
    <t>18*2 "odkaz na výkres č. C1.a-2"</t>
  </si>
  <si>
    <t>192</t>
  </si>
  <si>
    <t>460650195</t>
  </si>
  <si>
    <t>Očištění vybouraných obrubníků silničních od spojovacího materiálu s odklizením do 10 m</t>
  </si>
  <si>
    <t>1354174162</t>
  </si>
  <si>
    <t>Vozovky a chodníky očištění vybouraných obrubníků od spojovacího materiálu z jakéhokoliv lože s odklizením a uložením očištěného materiálu na vzdálenost 10 m silničních</t>
  </si>
  <si>
    <t>193</t>
  </si>
  <si>
    <t>59217031</t>
  </si>
  <si>
    <t>obrubník betonový silniční 1000x150x250mm</t>
  </si>
  <si>
    <t>1540764980</t>
  </si>
  <si>
    <t>36 "odkaz na výkres č. C1.a-2"</t>
  </si>
  <si>
    <t>194</t>
  </si>
  <si>
    <t>460050813</t>
  </si>
  <si>
    <t>Hloubení nezapažených jam pro stožáry strojně v hornině tř 3 - 4</t>
  </si>
  <si>
    <t>-1534669968</t>
  </si>
  <si>
    <t>1,7*0,8*0,8*5+1,2*0,6*0,6*4 "odkaz na výkres č. C1.a-2 a C1.a-6"</t>
  </si>
  <si>
    <t>195</t>
  </si>
  <si>
    <t>460080014</t>
  </si>
  <si>
    <t>Základové konstrukce z monolitického betonu C 16/20 bez bednění pro stožáry SSZ</t>
  </si>
  <si>
    <t>1087440606</t>
  </si>
  <si>
    <t>196</t>
  </si>
  <si>
    <t>460070563</t>
  </si>
  <si>
    <t>Hloubení nezapažených jam pro základy řadičů signalizace v hornině tř 3</t>
  </si>
  <si>
    <t>-1532470529</t>
  </si>
  <si>
    <t>197</t>
  </si>
  <si>
    <t>460080042</t>
  </si>
  <si>
    <t>Výztuž základových konstrukcí betonářskou ocelí 10 505</t>
  </si>
  <si>
    <t>1778574034</t>
  </si>
  <si>
    <t>0,008*5+0,005*4 "odkaz na výkres č. C1.a-6"</t>
  </si>
  <si>
    <t>198</t>
  </si>
  <si>
    <t>460150063</t>
  </si>
  <si>
    <t>Hloubení kabelových zapažených i nezapažených rýh ručně š 40 cm, hl 80 cm, v hornině tř 3</t>
  </si>
  <si>
    <t>2019940845</t>
  </si>
  <si>
    <t>Hloubení zapažených i nezapažených kabelových rýh ručně včetně urovnání dna s přemístěním výkopku do vzdálenosti 3 m od okraje jámy nebo naložením na dopravní prostředek šířky 40 cm, hloubky 80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</si>
  <si>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</si>
  <si>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5+35+3+3+4+15+30 "chodník; odkaz na výkres č. C1.a-2 a C1.a-7"</t>
  </si>
  <si>
    <t>199</t>
  </si>
  <si>
    <t>460560063</t>
  </si>
  <si>
    <t>Zásyp rýh ručně šířky 40 cm, hloubky 80 cm, z horniny třídy 3</t>
  </si>
  <si>
    <t>1283499453</t>
  </si>
  <si>
    <t>Zásyp kabelových rýh ručně s uložením výkopku ve vrstvách včetně zhutnění a urovnání povrchu šířky 40 cm hloubky 80 cm, v hornině třídy 3</t>
  </si>
  <si>
    <t>200</t>
  </si>
  <si>
    <t>460150433</t>
  </si>
  <si>
    <t>Hloubení kabelových zapažených i nezapažených rýh ručně š 55 cm, hl 80 cm, v hornině tř 3</t>
  </si>
  <si>
    <t>737034479</t>
  </si>
  <si>
    <t>Hloubení zapažených i nezapažených kabelových rýh ručně včetně urovnání dna s přemístěním výkopku do vzdálenosti 3 m od okraje jámy nebo naložením na dopravní prostředek šířky 55 cm, hloubky 80 cm, v hornině třídy 3</t>
  </si>
  <si>
    <t>10+10 "chodník; odkaz na výkres č. C1.a-2 a C1.a-7"</t>
  </si>
  <si>
    <t>201</t>
  </si>
  <si>
    <t>460560433</t>
  </si>
  <si>
    <t>Zásyp rýh ručně šířky 55 cm, hloubky 80 cm, z horniny třídy 3</t>
  </si>
  <si>
    <t>51320561</t>
  </si>
  <si>
    <t>Zásyp kabelových rýh ručně s uložením výkopku ve vrstvách včetně zhutnění a urovnání povrchu šířky 55 cm hloubky 80 cm, v hornině třídy 3</t>
  </si>
  <si>
    <t>202</t>
  </si>
  <si>
    <t>460150643</t>
  </si>
  <si>
    <t>Hloubení kabelových zapažených i nezapažených rýh ručně š 65 cm, hl 80 cm, v hornině tř 3</t>
  </si>
  <si>
    <t>-1457152402</t>
  </si>
  <si>
    <t>Hloubení zapažených i nezapažených kabelových rýh ručně včetně urovnání dna s přemístěním výkopku do vzdálenosti 3 m od okraje jámy nebo naložením na dopravní prostředek šířky 65 cm, hloubky 80 cm, v hornině třídy 3</t>
  </si>
  <si>
    <t>15+15+5+2+3 "odkaz na výkres č. C1.a-2, C1.a-3 a C1.a-7"</t>
  </si>
  <si>
    <t>203</t>
  </si>
  <si>
    <t>460560643</t>
  </si>
  <si>
    <t>Zásyp rýh ručně šířky 65 cm, hloubky 80 cm, z horniny třídy 3</t>
  </si>
  <si>
    <t>61842177</t>
  </si>
  <si>
    <t>Zásyp kabelových rýh ručně s uložením výkopku ve vrstvách včetně zhutnění a urovnání povrchu šířky 65 cm hloubky 80 cm, v hornině třídy 3</t>
  </si>
  <si>
    <t>204</t>
  </si>
  <si>
    <t>460421282</t>
  </si>
  <si>
    <t>Lože kabelů z písku tl 10 cm nad kabel, kryté plastovou folií, š lože do 80 cm</t>
  </si>
  <si>
    <t>-1639587171</t>
  </si>
  <si>
    <t>40+20+95 "odkaz na výkres č. C1.a-2"</t>
  </si>
  <si>
    <t>205</t>
  </si>
  <si>
    <t>460490013</t>
  </si>
  <si>
    <t>Krytí kabelů výstražnou fólií šířky 33 cm</t>
  </si>
  <si>
    <t>-1804251686</t>
  </si>
  <si>
    <t>206</t>
  </si>
  <si>
    <t>693113110</t>
  </si>
  <si>
    <t>pás varovný červený plný PE šíře 33 cm s potiskem</t>
  </si>
  <si>
    <t>bm</t>
  </si>
  <si>
    <t>-112351647</t>
  </si>
  <si>
    <t>200 "odkaz na výkres č. C1.a-2"</t>
  </si>
  <si>
    <t>207</t>
  </si>
  <si>
    <t>460490051</t>
  </si>
  <si>
    <t>Krytí spojek, koncovek a odbočnic pro kabely do 6 kV cihlami s ložem a zásypem pískem</t>
  </si>
  <si>
    <t>1093798491</t>
  </si>
  <si>
    <t>10+18+6 "odkaz na výkres č. C1.a-2"</t>
  </si>
  <si>
    <t>208</t>
  </si>
  <si>
    <t>460080014.D01</t>
  </si>
  <si>
    <t>Demontáž základových konstrukcí z monolitického betonu pro stožáry SSZ</t>
  </si>
  <si>
    <t>-457212524</t>
  </si>
  <si>
    <t>1,7*0,8*0,8*5+1,2*0,6*0,6*4 "odkaz na výkres č. C1.a-2"</t>
  </si>
  <si>
    <t>209</t>
  </si>
  <si>
    <t>460600061</t>
  </si>
  <si>
    <t>Odvoz suti a vybouraných hmot do 5 km - demontované základy stožárů</t>
  </si>
  <si>
    <t>2021494893</t>
  </si>
  <si>
    <t>(1,7*0,8*0,8*5+1,2*0,6*0,6*4)*2,1 "odkaz na výkres č. C1.a-2"</t>
  </si>
  <si>
    <t>210</t>
  </si>
  <si>
    <t>460600071</t>
  </si>
  <si>
    <t>Příplatek k odvozu suti a vybouraných hmot za každý další 1 km</t>
  </si>
  <si>
    <t>1535187846</t>
  </si>
  <si>
    <t>211</t>
  </si>
  <si>
    <t>460620014</t>
  </si>
  <si>
    <t>Provizorní úprava terénu se zhutněním, v hornině tř 3-4</t>
  </si>
  <si>
    <t>-1362864742</t>
  </si>
  <si>
    <t>155*0,6*3 "odkaz na výkres č. C1.a-2"</t>
  </si>
  <si>
    <t>HZS</t>
  </si>
  <si>
    <t>Hodinové zúčtovací sazby</t>
  </si>
  <si>
    <t>212</t>
  </si>
  <si>
    <t>HZS1212</t>
  </si>
  <si>
    <t>Hodinová zúčtovací sazba kopáč</t>
  </si>
  <si>
    <t>hod</t>
  </si>
  <si>
    <t>-1027352845</t>
  </si>
  <si>
    <t>Hodinové zúčtovací sazby profesí HSV zemní a pomocné práce kopáč</t>
  </si>
  <si>
    <t>Poznámka k položce:_x000d_
Obnažení stávajících chrániček, jejich pročištění.</t>
  </si>
  <si>
    <t>4*8 "odkaz na výkres č. C1.a-2"</t>
  </si>
  <si>
    <t>213</t>
  </si>
  <si>
    <t>HZS1292</t>
  </si>
  <si>
    <t>Hodinová zúčtovací sazba stavební dělník</t>
  </si>
  <si>
    <t>819441357</t>
  </si>
  <si>
    <t>Hodinové zúčtovací sazby profesí HSV zemní a pomocné práce stavební dělník</t>
  </si>
  <si>
    <t>VRN</t>
  </si>
  <si>
    <t>Vedlejší rozpočtové náklady</t>
  </si>
  <si>
    <t>VRN1</t>
  </si>
  <si>
    <t>Průzkumné, geodetické a projektové práce</t>
  </si>
  <si>
    <t>214</t>
  </si>
  <si>
    <t>012103000</t>
  </si>
  <si>
    <t>Geodetické práce před výstavbou</t>
  </si>
  <si>
    <t>soubor</t>
  </si>
  <si>
    <t>1024</t>
  </si>
  <si>
    <t>-2110348072</t>
  </si>
  <si>
    <t>Geodetické práce před výstavbou - vytýčení projektovaných zařízení a ostatních inženýrských sítí</t>
  </si>
  <si>
    <t>215</t>
  </si>
  <si>
    <t>012203000</t>
  </si>
  <si>
    <t>Geodetické práce při provádění stavby</t>
  </si>
  <si>
    <t>2071648739</t>
  </si>
  <si>
    <t>216</t>
  </si>
  <si>
    <t>012303000</t>
  </si>
  <si>
    <t>Geodetické práce po výstavbě</t>
  </si>
  <si>
    <t>987555605</t>
  </si>
  <si>
    <t>217</t>
  </si>
  <si>
    <t>013244000</t>
  </si>
  <si>
    <t>Dokumentace pro provádění stavby - realizační dokumentace stavby (RDS)</t>
  </si>
  <si>
    <t>1981861618</t>
  </si>
  <si>
    <t>218</t>
  </si>
  <si>
    <t>013254000</t>
  </si>
  <si>
    <t>Dokumentace skutečného provedení stavby</t>
  </si>
  <si>
    <t>1336421531</t>
  </si>
  <si>
    <t>219</t>
  </si>
  <si>
    <t>013274000</t>
  </si>
  <si>
    <t>Pasportizace objektu před započetím prací</t>
  </si>
  <si>
    <t>-19567864</t>
  </si>
  <si>
    <t>D.a - Masarykovo nám. - SSZ</t>
  </si>
  <si>
    <t>7*12+5+8+8+5+3*1 "odkaz na výkres č. D.a-3"</t>
  </si>
  <si>
    <t>113*1,1 'Přepočtené koeficientem množství</t>
  </si>
  <si>
    <t>3 "dny demontáže SSZ a VO"</t>
  </si>
  <si>
    <t>2 "dny demontáže SSZ"</t>
  </si>
  <si>
    <t>2 "dny montáže stožárů a výložníků SSZ"</t>
  </si>
  <si>
    <t>3 "pomocné práce při obnažování stávajících chrániček pod komunikací, převoz materiálů po steništi apod."</t>
  </si>
  <si>
    <t>-1872580307</t>
  </si>
  <si>
    <t>210204011-D</t>
  </si>
  <si>
    <t xml:space="preserve">Demontáž stožárů osvětlení včetně svítidla a výložníku, bez zemních prací  ocelových samostatně stojících, délky do 12 m, včetně naložení na dopravní prostředek, dopravu do 10 km na místo určené investorem, složení na místo určení</t>
  </si>
  <si>
    <t>KUS</t>
  </si>
  <si>
    <t>60131839</t>
  </si>
  <si>
    <t>Demontáž stožáru osvětlení včetně svítidla a výložníku, bez zemních prací ocelových samostatně stojících, délky do 12 m, včetně naložení na dopravní prostředek, dopravu do 10 km na místo určené investorem, složení na místo určení</t>
  </si>
  <si>
    <t>Poznámka k položce:_x000d_
včetně naložení na dopravní prostředek, dopravu do 10 km na místo určené investorem, složení na místo určení</t>
  </si>
  <si>
    <t>1 "odkaz na výkres č. D.a-3"</t>
  </si>
  <si>
    <t>1 "odkaz na výkres č. D.a-3 a D.a-4"</t>
  </si>
  <si>
    <t>9 "odkaz na výkres č. D.a-3 a D.a-4"</t>
  </si>
  <si>
    <t>210280221</t>
  </si>
  <si>
    <t>Měření zemních odporů zemnící sítě délky pásku do 100 m</t>
  </si>
  <si>
    <t>2 "odkaz na výkres č. D.a-3"</t>
  </si>
  <si>
    <t>1 "odkaz na výkres č. D.a-4"</t>
  </si>
  <si>
    <t>210280372</t>
  </si>
  <si>
    <t>Zkoušky kabelů ovládacích do 12 žil</t>
  </si>
  <si>
    <t>942579008</t>
  </si>
  <si>
    <t>Zkoušky vodičů a kabelů izolačních kabelů ovládacích přes 7 do 12 žil</t>
  </si>
  <si>
    <t>1624406577</t>
  </si>
  <si>
    <t>4 "odkaz na výkres č. D.a-4"</t>
  </si>
  <si>
    <t>210280542</t>
  </si>
  <si>
    <t>Měření impedance nulové smyčky okruhu vedení třífázového</t>
  </si>
  <si>
    <t>-1984935926</t>
  </si>
  <si>
    <t>Zkoušky a prohlídky elektrických přístrojů měření impedance nulové smyčky okruhu vedení třífázového</t>
  </si>
  <si>
    <t>2*4 "odkaz na výkres č. D.a-4"</t>
  </si>
  <si>
    <t>2 "odkaz na výkres č. D.a-4"</t>
  </si>
  <si>
    <t>350 "odkaz na výkres č. D.a-3 a D.a-6"</t>
  </si>
  <si>
    <t>350*1,15 'Přepočtené koeficientem množství</t>
  </si>
  <si>
    <t>300 "odkaz na výkres č. D.a-3 a D.a-6"</t>
  </si>
  <si>
    <t>300*1,15 'Přepočtené koeficientem množství</t>
  </si>
  <si>
    <t>10 "odkaz na výkres č. D.a-4"</t>
  </si>
  <si>
    <t>10*1,15 'Přepočtené koeficientem množství</t>
  </si>
  <si>
    <t>34111036</t>
  </si>
  <si>
    <t>kabel silový s Cu jádrem 1kV 3x2,5mm2</t>
  </si>
  <si>
    <t>-937297037</t>
  </si>
  <si>
    <t>50 "odkaz na výkres č. D.a-4"</t>
  </si>
  <si>
    <t>50*1,15 'Přepočtené koeficientem množství</t>
  </si>
  <si>
    <t>4 "odkaz na výkres č. D.a-3"</t>
  </si>
  <si>
    <t>1+1+1 "odkaz na výkres č. D.a-3"</t>
  </si>
  <si>
    <t>3+3 "odkaz na výkres č. D.a-3"</t>
  </si>
  <si>
    <t>6 "odkaz na výkres č. D.a-3"</t>
  </si>
  <si>
    <t>7*12+2*3+10*2+15*2 "odkaz na výkres č. D.a-3 a D.a-4"</t>
  </si>
  <si>
    <t>140*1,15 'Přepočtené koeficientem množství</t>
  </si>
  <si>
    <t>80+70+95+90+60+85 "odkaz na výkres č. D.a-4"</t>
  </si>
  <si>
    <t>480*1,15 'Přepočtené koeficientem množství</t>
  </si>
  <si>
    <t>15 "odkaz na výkres č. D.a-4"</t>
  </si>
  <si>
    <t>15*1,15 'Přepočtené koeficientem množství</t>
  </si>
  <si>
    <t>5 "odkaz na výkres č. D.a-3"</t>
  </si>
  <si>
    <t>1+1 "odkaz na výkres č. D.a-3"</t>
  </si>
  <si>
    <t>220061552</t>
  </si>
  <si>
    <t>Montáž kabel návěstní zatažený do tvárnic NYY 1,5 mm až 2,5 mm, do 12 žil</t>
  </si>
  <si>
    <t>-668767051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</si>
  <si>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12 žil</t>
  </si>
  <si>
    <t>341111300</t>
  </si>
  <si>
    <t>kabel silový s Cu jádrem NYY-J 12x1,5 mm2</t>
  </si>
  <si>
    <t>-1598510108</t>
  </si>
  <si>
    <t>65 "odkaz na výkres č. D.a-4"</t>
  </si>
  <si>
    <t>65*1,15 'Přepočtené koeficientem množství</t>
  </si>
  <si>
    <t>2132789675</t>
  </si>
  <si>
    <t>70+60+40+25 "odkaz na výkres č. D.a-4"</t>
  </si>
  <si>
    <t>195*1,15 'Přepočtené koeficientem množství</t>
  </si>
  <si>
    <t>80 "odkaz na výkres č. D.a-4"</t>
  </si>
  <si>
    <t>80*1,15 'Přepočtené koeficientem množství</t>
  </si>
  <si>
    <t>45 "odkaz na výkres č. D.a-4"</t>
  </si>
  <si>
    <t>17*2+20+6 "odkaz na výkres č. D.a-4"</t>
  </si>
  <si>
    <t>10 "odkaz na výkres č. D.a-3 a D.a-4"</t>
  </si>
  <si>
    <t>40+24+30+30+12+30+30 "odkaz na výkres č. D.a-4"</t>
  </si>
  <si>
    <t>15+10+15</t>
  </si>
  <si>
    <t>10*8</t>
  </si>
  <si>
    <t>120*0,62</t>
  </si>
  <si>
    <t>74,4*1,2 'Přepočtené koeficientem množství</t>
  </si>
  <si>
    <t>35+35+95</t>
  </si>
  <si>
    <t>(35+35+95)*1,05</t>
  </si>
  <si>
    <t>173,25*1,2 'Přepočtené koeficientem množství</t>
  </si>
  <si>
    <t>1+1 "odkaz na výkres č. D.a-3 a D.a-4"</t>
  </si>
  <si>
    <t>315+190+500+40 "odkaz na výkres č. D.a-4"</t>
  </si>
  <si>
    <t>35+70+60+50+55+30+15 "odkaz na výkres č. D.a-4"</t>
  </si>
  <si>
    <t>315*1,2 'Přepočtené koeficientem množství</t>
  </si>
  <si>
    <t>100+50+40 "odkaz na výkres č. D.a-4"</t>
  </si>
  <si>
    <t>190*1,2 'Přepočtené koeficientem množství</t>
  </si>
  <si>
    <t>40+5+75+70+60+85+80+50+35 "odkaz na výkres č. D.a-4"</t>
  </si>
  <si>
    <t>500*1,2 'Přepočtené koeficientem množství</t>
  </si>
  <si>
    <t>40 "odkaz na výkres č. D.a-4"</t>
  </si>
  <si>
    <t>40*1,15 'Přepočtené koeficientem množství</t>
  </si>
  <si>
    <t>36*5+20*7 "odkaz na výkres č. D.a-6"</t>
  </si>
  <si>
    <t>18*2 "odkaz na výkres č. D.a-6"</t>
  </si>
  <si>
    <t>10*2 "odkaz na výkres č. D.a-6"</t>
  </si>
  <si>
    <t>220300004.R03</t>
  </si>
  <si>
    <t>Zhotovení formy kabelové délky do 0,5 m na kabelu do 12x2</t>
  </si>
  <si>
    <t>220300603</t>
  </si>
  <si>
    <t>Ukončení kabelu návěstního smršťovací záklopkou do 12x1/1,5</t>
  </si>
  <si>
    <t>Ukončení návěstních kabelů smršťovací záklopkou včetně odizolování, vyformování a zapojení vodičů na kabelech NYY, NCEY, NCYY do 12x1 nebo 1,5</t>
  </si>
  <si>
    <t>976752360</t>
  </si>
  <si>
    <t>1691284838</t>
  </si>
  <si>
    <t>4*2 "odkaz na výkres č. D.a-4"</t>
  </si>
  <si>
    <t>6 "odkaz na výkres č. D.a-3 a D.a-4"</t>
  </si>
  <si>
    <t>2 "odkaz na výkres č. D.a-3 a D.a-6"</t>
  </si>
  <si>
    <t>1025872293</t>
  </si>
  <si>
    <t>2+2+1 "odkaz na výkres č. D.a-3"</t>
  </si>
  <si>
    <t>870504190</t>
  </si>
  <si>
    <t>404611092 PC</t>
  </si>
  <si>
    <t>Stožár výložníkový SSZ s výložníkem délky 6,5 m</t>
  </si>
  <si>
    <t>404611066 PC</t>
  </si>
  <si>
    <t>Stožár výložníkový SSZ s výložníkem délky 8,0 m</t>
  </si>
  <si>
    <t>1469835195</t>
  </si>
  <si>
    <t>8 "odkaz na výkres č. D.a-3 a D.a-6"</t>
  </si>
  <si>
    <t>1 "odkaz na výkres č. D.a-3 a D.a-6"</t>
  </si>
  <si>
    <t>1719670177</t>
  </si>
  <si>
    <t>8+1 "odkaz na výkres č. D.a-3 a D.a-6"</t>
  </si>
  <si>
    <t>8 "odkaz na výkres č. D.a-1, D.a-3 a D.a-6"</t>
  </si>
  <si>
    <t>2 "odkaz na výkres č. D.a-1, D.a-3 a D.a-6"</t>
  </si>
  <si>
    <t>4 "odkaz na výkres č. D.a-3 a D.a-6"</t>
  </si>
  <si>
    <t>6 "odkaz na výkres č. D.a-3 a D.a-6"</t>
  </si>
  <si>
    <t>9*2+5*3 "odkaz na výkres č. D.a-3 a D.a-6"</t>
  </si>
  <si>
    <t>14*2+1 "odkaz na výkres č. D.a-3 a D.a-6"</t>
  </si>
  <si>
    <t>1628396696</t>
  </si>
  <si>
    <t>6*3 "odkaz na výkres č. D.a-3 a D.a-6"</t>
  </si>
  <si>
    <t>7 "odkaz na výkres č. D.a-3 a D.a-4"</t>
  </si>
  <si>
    <t>Mikroprocesorový řadič MR SSZ dle projektové specifikace - řadič musí být kompatibilní se stávajícími řadiči ve městě Třebíč.
Zadavatel požaduje, aby z důvodu bezpodmínečného udržení dopravních vazeb (současné koordinace) na průtahu města byly dodané řadiče plně kompatibilní se stávajícími řadiči CROSS, u nichž je vzájemná synchronizace zajištěna sériovou linkou (datovou komunikací) mezi nimi prostřednictvím metalického koordinačního kabelu – tzn., že do doby výměny všech zastaralých řadičů musí nový řadič zajistit totožný způsob řízení, jako řadič původní. Uchazeč uvede, jakým způsobem bude právě uvedený požadavek zajištěn, přičemž tato schopnost bude následně prokázána v rámci testu. Současně musí nové řadiče bezezbytku splňovat veškeré požadavky uvedené v příslušných technických zprávách všech SO ve smyslu bodů přílohy obsahující jednotlivé zkoušky.</t>
  </si>
  <si>
    <t>1 "odkaz na výkres č. D.a-1, D.a-3 a D.a-4"</t>
  </si>
  <si>
    <t>1 "na předmětnou křižovatku; odkaz na výkres č. D.a-3 a D.a-4"</t>
  </si>
  <si>
    <t>2 "na předmětnou křižovatku; odkaz na přílohy č. D.a-1, D.a-3 a D.a-4"</t>
  </si>
  <si>
    <t>1 "odkaz na přílohy č. D.a-1 a D.a-3"</t>
  </si>
  <si>
    <t>9 "odkaz na přílohy č. D.a-1 a D.a-3"</t>
  </si>
  <si>
    <t>3 "odkaz na přílohy č. D.a-1 a D.a-3"</t>
  </si>
  <si>
    <t>1 "odkaz na přílohy č. D.a-1, D.a-3 a D.a-4"</t>
  </si>
  <si>
    <t>1 "pro předmětnou křižovatku; odkaz na výkres č. D.a-1, D.a-3 a D.a-4"</t>
  </si>
  <si>
    <t>Demontáž stožáru nebo sloupku včetně odborného odpojení a likvidace veškerého příslušenství včetně staré kabeláže, návěstidel, VO aj. Včetně ekologické likvidace a recyklačního poplatku.</t>
  </si>
  <si>
    <t>-1821708160</t>
  </si>
  <si>
    <t>220960005-D</t>
  </si>
  <si>
    <t>Demontáž výložníku na stožár včetně odborného odpojení a likvidace veškerého příslušenství včetně staré kabeláže, návěstidel, VO aj. Včetně ekologické likvidace a recyklačního poplatku.</t>
  </si>
  <si>
    <t>-1140115278</t>
  </si>
  <si>
    <t>3 "odkaz na výkres č. D.a-3"</t>
  </si>
  <si>
    <t>Demontáž stožáru (sloupku) výložníkového zapušťěného včetně odborného odpojení a likvidace veškerého příslušenství včetně staré kabeláže, návěstidel aj. Včetně ekologické likvidace a recyklačního poplatku.</t>
  </si>
  <si>
    <t>-698401363</t>
  </si>
  <si>
    <t>220960004-D</t>
  </si>
  <si>
    <t>-1958588664</t>
  </si>
  <si>
    <t>Demontáž sloupku ručního řízení včetně odborného odpojení a likvidace veškerého příslušenství včetně staré kabeláže. Včetně ekologické likvidace a recyklačního poplatku.</t>
  </si>
  <si>
    <t>28 "odkaz na výkres č. D.a-3"</t>
  </si>
  <si>
    <t>50*3,5 "odkaz na výkres č. D.a-3"</t>
  </si>
  <si>
    <t>50 "odkaz na výkres č. D.a-3"</t>
  </si>
  <si>
    <t>113106123</t>
  </si>
  <si>
    <t>Rozebrání dlažeb nebo dílců komunikací pro pěší ze zámkových dlaždic</t>
  </si>
  <si>
    <t>-472837414</t>
  </si>
  <si>
    <t>(35+95)*2 "odkaz na výkres č. D.a-3"</t>
  </si>
  <si>
    <t>(35+35+95)*0,7*0,4 "odkaz na výkres č. D.a-3"</t>
  </si>
  <si>
    <t>(35*0,7*0,3+35*0,55*0,3+95*0,4*0,3) "přebytek zeminy po kabelovém loži"</t>
  </si>
  <si>
    <t>(3*1,7*1*1+6*1,2*0,6*0,6) "přebytek zeminy pro jámy pro stožáry"</t>
  </si>
  <si>
    <t>dlažba zámková přírodní - 10 % nový materiál</t>
  </si>
  <si>
    <t>260*0,1 "odkaz na výkres č. D.a-3"</t>
  </si>
  <si>
    <t>35*0,7*0,3+35*0,55*0,3+95*0,4*0,3 "přebytek zeminy po kabelovém loži"</t>
  </si>
  <si>
    <t>3*1,7*1*1+6*1,2*0,6*0,6 "přebytek zeminy pro jámy pro stožáry"</t>
  </si>
  <si>
    <t>(35*0,7*0,3+35*0,55*0,3+95*0,4*0,3)*1,7 "přebytek zeminy po kabelovém loži"</t>
  </si>
  <si>
    <t>(3*1,7*1*1+6*1,2*0,6*0,6)*1,7 "přebytek zeminy pro jámy pro stožáry"</t>
  </si>
  <si>
    <t>(35+35+95)*0,7*3 "odkaz na výkres č. D.a-3"</t>
  </si>
  <si>
    <t>(35+35+95) "odkaz na výkres č. D.a-3"</t>
  </si>
  <si>
    <t>260*2*0,05*2,7 "odkaz na výkres č. D.a-3 a D.a-8"</t>
  </si>
  <si>
    <t>260*2*0,15*2,7 "odkaz na výkres č. D.a-3 a D.a-8"</t>
  </si>
  <si>
    <t>0,3 "odkaz na výkres č. D.a-3"</t>
  </si>
  <si>
    <t>1,7*1*1*3+1,2*0,6*0,6*4 "odkaz na výkres č. D.a-3 a D.a-6"</t>
  </si>
  <si>
    <t>1,7*1*1*3+1,2*0,6*0,6*4+1,2*1*1*1 "odkaz na výkres č. D.a-3"</t>
  </si>
  <si>
    <t>0,008*3+0,005*6</t>
  </si>
  <si>
    <t>30 "odkaz na výkres č. D.a-3 a D.a-8"</t>
  </si>
  <si>
    <t>35 "odkaz na výkres č. D.a-3 a D.a-8"</t>
  </si>
  <si>
    <t>460201604</t>
  </si>
  <si>
    <t>Hloubení kabelových nezapažených rýh jakýchkoli rozměrů strojně v hornině tř 3 - 4</t>
  </si>
  <si>
    <t>-246682422</t>
  </si>
  <si>
    <t>(15+20)*0,7*0,8+(40+25)*0,4*0,8 "odkaz na výkres č. D.a-3 a D.a-8"</t>
  </si>
  <si>
    <t>460561821</t>
  </si>
  <si>
    <t>Zásyp rýh strojně včetně zhutnění a urovnání povrchu - v zástavbě</t>
  </si>
  <si>
    <t>1688217864</t>
  </si>
  <si>
    <t>Zásyp kabelových rýh strojně s uložením výkopku ve vrstvách včetně zhutnění a urovnání povrchu v zástavbě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</si>
  <si>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</si>
  <si>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460201612</t>
  </si>
  <si>
    <t>Zarovnání kabelových rýh š do 80 cm po výkopu strojně</t>
  </si>
  <si>
    <t>-1261310317</t>
  </si>
  <si>
    <t>15+20+40+25 "odkaz na výkres č. D.a-3 a D.a-8"</t>
  </si>
  <si>
    <t>200 "odkaz na výkres č. D.a-3"</t>
  </si>
  <si>
    <t>10 "odkaz na výkres č. D.a-3"</t>
  </si>
  <si>
    <t>Odvoz suti a vybouraných hmot do 5 km - demontované základy stožárů SSZ</t>
  </si>
  <si>
    <t>300*0,6*3 "odkaz na výkres č. D.a-3"</t>
  </si>
  <si>
    <t>460650182</t>
  </si>
  <si>
    <t>Osazení betonových obrubníků ležatých chodníkových do betonu prostého</t>
  </si>
  <si>
    <t>-1660067825</t>
  </si>
  <si>
    <t>Vozovky a chodníky osazení obrubníku betonového do lože z betonu se zatřením spár cementovou maltou ležatého chodníkového</t>
  </si>
  <si>
    <t>59217017</t>
  </si>
  <si>
    <t>obrubník betonový chodníkový 1000x100x250mm</t>
  </si>
  <si>
    <t>463547081</t>
  </si>
  <si>
    <t>213487129</t>
  </si>
  <si>
    <t>Poznámka k položce:_x000d_
Obnažení stávajících chrániček pod komunikacemi, pročištění, zatažení kabeláže.</t>
  </si>
  <si>
    <t>8*3</t>
  </si>
  <si>
    <t>1823938555</t>
  </si>
  <si>
    <t>-121526491</t>
  </si>
  <si>
    <t>1828863222</t>
  </si>
  <si>
    <t>2036781837</t>
  </si>
  <si>
    <t>-1178271945</t>
  </si>
  <si>
    <t>847085411</t>
  </si>
  <si>
    <t>E1.a - Komenského nám. JIH - SSZ</t>
  </si>
  <si>
    <t>8*9+1*3+5*3+8 "odkaz na výkres č. E.1.a-2"</t>
  </si>
  <si>
    <t>98*1,1 'Přepočtené koeficientem množství</t>
  </si>
  <si>
    <t>Poznámka k položce:_x000d_
Demontáže stožárů SSZ, naložení, složení aj._x000d_
Demontáže stožárů musí být provedeny s ohledem na již zrekonstruovanou kabeláž SSZ tak, aby nedošlo k jejímu poškození.</t>
  </si>
  <si>
    <t>3 "dny montáže stožárů a výložníků SSZ"</t>
  </si>
  <si>
    <t>0,034*1*20</t>
  </si>
  <si>
    <t>4+1 "odkaz na výkres č. E.1.a-2"</t>
  </si>
  <si>
    <t>30 "odkaz na výkres č. E.1.a-2"</t>
  </si>
  <si>
    <t>30*1,2 'Přepočtené koeficientem množství</t>
  </si>
  <si>
    <t>210202013</t>
  </si>
  <si>
    <t>Montáž svítidlo výbojkové průmyslové nebo venkovní na výložník</t>
  </si>
  <si>
    <t>1083230732</t>
  </si>
  <si>
    <t>Montáž svítidel výbojkových se zapojením vodičů průmyslových nebo venkovních na výložník</t>
  </si>
  <si>
    <t>34848110</t>
  </si>
  <si>
    <t>svítidlo veřejného osvětlení, LED, 70 W, 4000 K</t>
  </si>
  <si>
    <t>2139156664</t>
  </si>
  <si>
    <t>svítidlo veřejného osvětlení, LED, 70 W, 4000 K - shodný typ svítidla, která jsou instalována na Komenského nám. v Třebíči</t>
  </si>
  <si>
    <t>1 "odkaz na výkres č. E.1.a-2"</t>
  </si>
  <si>
    <t>210204011</t>
  </si>
  <si>
    <t>Montáž stožárů osvětlení ocelových samostatně stojících délky do 12 m</t>
  </si>
  <si>
    <t>-514133828</t>
  </si>
  <si>
    <t>Montáž stožárů osvětlení, bez zemních prací ocelových samostatně stojících, délky do 12 m</t>
  </si>
  <si>
    <t>31674108</t>
  </si>
  <si>
    <t>stožár osvětlovací silniční, jm. výšky 9 m, žárově zinkovaaný zevnitř i vně s termoplastovou ochranou spodní částí po spodní okraj dvířek elektro-výzbroje</t>
  </si>
  <si>
    <t>-474281902</t>
  </si>
  <si>
    <t>210204103</t>
  </si>
  <si>
    <t>Montáž výložníků osvětlení jednoramenných sloupových hmotnosti do 35 kg</t>
  </si>
  <si>
    <t>870503128</t>
  </si>
  <si>
    <t>Montáž výložníků osvětlení jednoramenných sloupových, hmotnosti do 35 kg</t>
  </si>
  <si>
    <t>31674004</t>
  </si>
  <si>
    <t>Výložník rovný jednoduchý k osvětlovacím stožárům uličním vyložení 2500mm, žárově zinkovaný zevnitř i vně</t>
  </si>
  <si>
    <t>-2140391144</t>
  </si>
  <si>
    <t>10 "odkaz na výkres č. E.1.a-2"</t>
  </si>
  <si>
    <t>1 "odkaz na výkres č. E.1.a-2 a E.1.a-3"</t>
  </si>
  <si>
    <t>2 "odkaz na výkres č. E.1.a-2"</t>
  </si>
  <si>
    <t>4 "odkaz na výkres č. E.1.a-2"</t>
  </si>
  <si>
    <t>2*4 "odkaz na výkres č. E.1.a-2 a E.1.a-3"</t>
  </si>
  <si>
    <t>2 "odkaz na výkres č. E.1.a-2 a E.1.a-3"</t>
  </si>
  <si>
    <t>350 "odkaz na výkres č. E.1.a-2 a E.1.a-4"</t>
  </si>
  <si>
    <t>300 "odkaz na výkres č. E.1.a-2 a E.1.a-4"</t>
  </si>
  <si>
    <t>10 "odkaz na výkres č. E.1.a-2 a E.1.a-3"</t>
  </si>
  <si>
    <t>210813011</t>
  </si>
  <si>
    <t>Montáž kabel Cu plný kulatý do 1 kV 3x1,5 až 6 mm2 uložený pevně (CYKY)</t>
  </si>
  <si>
    <t>Montáž izolovaných kabelů měděných do 1 kV bez ukončení plných a kulatých (CYKY, CHKE-R,...) uložených pevně počtu a průřezu žil 3x1,5 až 6 mm2</t>
  </si>
  <si>
    <t>30+40 "odkaz na výkres č. E.1.a-2 a E.1.a-4"</t>
  </si>
  <si>
    <t>70*1,15 'Přepočtené koeficientem množství</t>
  </si>
  <si>
    <t>7 "odkaz na výkres č. E.1.a-2 a E.1.a-4"</t>
  </si>
  <si>
    <t>1756779608</t>
  </si>
  <si>
    <t>1 "odkaz na výkres č. E.1.a-2 a E.1.a-4"</t>
  </si>
  <si>
    <t>1+1+1+1 "odkaz na výkres č. E.1.a-2 a E.1.a-4"</t>
  </si>
  <si>
    <t>1+1+1 "odkaz na výkres č. E.1.a-2 a E.1.a-4"</t>
  </si>
  <si>
    <t>8*9+3*3+10*3+16 "odkaz na výkres č. E.1.a-2"</t>
  </si>
  <si>
    <t>127*1,15 'Přepočtené koeficientem množství</t>
  </si>
  <si>
    <t>100132994</t>
  </si>
  <si>
    <t>-525903952</t>
  </si>
  <si>
    <t>Montáž kabel návěstní zatažený do tvárnic NYY 1,5 mm až 2,5 mm, do 19 žil</t>
  </si>
  <si>
    <t>-1901878384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</si>
  <si>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19 žil</t>
  </si>
  <si>
    <t>-162038180</t>
  </si>
  <si>
    <t>20 "odkaz na výkres č. E.1.a-2"</t>
  </si>
  <si>
    <t>20*1,15 'Přepočtené koeficientem množství</t>
  </si>
  <si>
    <t>220081003</t>
  </si>
  <si>
    <t>Montáž smršťovací spojky Raychem na jednoplášťovém celoplastovém kabelu bez pancíře do 32 žil</t>
  </si>
  <si>
    <t>658676113</t>
  </si>
  <si>
    <t>Montáž spojky smršťovací pro kabely celoplastové jednoplášťové bez pancíře do 32 žil</t>
  </si>
  <si>
    <t>35436026.R01</t>
  </si>
  <si>
    <t>spojka kabelová smršťovaná přímé do 1kV pro signalizační kabely do 32 žil</t>
  </si>
  <si>
    <t>1533149736</t>
  </si>
  <si>
    <t>2*(8+10)+12 "odkaz na výkres č. E.1.a-2"</t>
  </si>
  <si>
    <t>11 "odkaz na výkres č. E.1.a-2"</t>
  </si>
  <si>
    <t>40+30+30+24+19+30+12+19 "odkaz na výkres č. E.1.a-2"</t>
  </si>
  <si>
    <t>11*8</t>
  </si>
  <si>
    <t>88*0,62</t>
  </si>
  <si>
    <t>54,56*1,2 'Přepočtené koeficientem množství</t>
  </si>
  <si>
    <t>(20)*1,05</t>
  </si>
  <si>
    <t>1754715618</t>
  </si>
  <si>
    <t>2 "odkaz na výkres č. E.1.a-1 a E.1.a-2"</t>
  </si>
  <si>
    <t>15+5+15 "odkaz na výkres č. E.1.a-2"</t>
  </si>
  <si>
    <t>15 "odkaz na výkres č. E.1.a-2"</t>
  </si>
  <si>
    <t>15*1,2 'Přepočtené koeficientem množství</t>
  </si>
  <si>
    <t>5 "odkaz na výkres č. E.1.a-2"</t>
  </si>
  <si>
    <t>5*1,2 'Přepočtené koeficientem množství</t>
  </si>
  <si>
    <t>32*5+28*7+8*3 "odkaz na výkres č. E.1.a-2 a E.1.a-4"</t>
  </si>
  <si>
    <t>16*2 "odkaz na výkres č. E.1.a-2 a E.1.a-4"</t>
  </si>
  <si>
    <t>28*2 "odkaz na výkres č. E.1.a-2 a E.1.a-4"</t>
  </si>
  <si>
    <t>-695867979</t>
  </si>
  <si>
    <t>111931305</t>
  </si>
  <si>
    <t>8 "odkaz na výkres č. E.1.a-2"</t>
  </si>
  <si>
    <t>2 "odkaz na výkres č. E.1.a-2 a E.1.a-4"</t>
  </si>
  <si>
    <t>-1943713184</t>
  </si>
  <si>
    <t>2+1 "odkaz na výkres č. E.1.a-2"</t>
  </si>
  <si>
    <t>404611064 PC</t>
  </si>
  <si>
    <t>815750508</t>
  </si>
  <si>
    <t>Stožár výložníkový SSZ s výložníkem délky 7,0 m</t>
  </si>
  <si>
    <t>4 "odkaz na výkres č. E.1.a-2 a E.1.a-4"</t>
  </si>
  <si>
    <t>9 "odkaz na výkres č. E.1.a-2 a E.1.a-4"</t>
  </si>
  <si>
    <t>3 "odkaz na výkres č. E.1.a-2 a E.1.a-4"</t>
  </si>
  <si>
    <t>1445057200</t>
  </si>
  <si>
    <t>256200229</t>
  </si>
  <si>
    <t>8 "odkaz na výkres č. E.1.a-2 a E.1.a-4"</t>
  </si>
  <si>
    <t>8+3 "odkaz na výkres č. E.1.a-2 a E.1.a-4"</t>
  </si>
  <si>
    <t>2 "odkaz na výkres č. E.1.a-1, E.1.a-2 a E.1.a-4"</t>
  </si>
  <si>
    <t>6 "odkaz na výkres č. E.1.a-2 a E.1.a-4"</t>
  </si>
  <si>
    <t>8*2+7*3 "odkaz na výkres č. E.1.a-2 a E.1.a-4"</t>
  </si>
  <si>
    <t>16*2+1 "odkaz na výkres č. E.1.a-2 a E.1.a-4"</t>
  </si>
  <si>
    <t>12*3 "odkaz na výkres č. E.1.a-2 a E.1.a-4"</t>
  </si>
  <si>
    <t>7 "odkaz na výkres č. E.1.a-2"</t>
  </si>
  <si>
    <t>1 "odkaz na výkres č. E.1.a-1 a E.1.a-2"</t>
  </si>
  <si>
    <t>3 "odkaz na výkres č. E.1.a-2"</t>
  </si>
  <si>
    <t>28 "odkaz na výkres č. E.1.a-2"</t>
  </si>
  <si>
    <t>70 "odkaz na výkres č. E.1.a-2"</t>
  </si>
  <si>
    <t>70/3,5 "odkaz na výkres č. E.1.a-2"</t>
  </si>
  <si>
    <t>(10)*2 "odkaz na výkres č. E.1.a-2"</t>
  </si>
  <si>
    <t>(10)*0,7*0,4 "odkaz na výkres č. E.1.a-2"</t>
  </si>
  <si>
    <t>(10*0,7*0,4)*2,1 "přebytek zeminy po kabelovém loži"</t>
  </si>
  <si>
    <t>(4*1,7*1*1+4*1,2*0,6*0,6)*2,1 "přebytek zeminy pro jámy pro stožáry"</t>
  </si>
  <si>
    <t>20*0,1 "odkaz na výkres č. E.1.a-2"</t>
  </si>
  <si>
    <t>10*0,7*0,3 "přebytek zeminy po kabelovém loži"</t>
  </si>
  <si>
    <t>4*1,7*1*1+4*1,2*0,6*0,6 "přebytek zeminy pro jámy pro stožáry"</t>
  </si>
  <si>
    <t>(10*0,7*0,3)*1,7 "přebytek zeminy po kabelovém loži"</t>
  </si>
  <si>
    <t>(4*1,7*1*1+4*1,2*0,6*0,6)*1,7 "přebytek zeminy pro jámy pro stožáry"</t>
  </si>
  <si>
    <t>(10)*0,7*3</t>
  </si>
  <si>
    <t>(10) "odkaz na výkres č. E.1.a-2"</t>
  </si>
  <si>
    <t>10*2*0,05*2,7 "odkaz na výkres č. E.1.a-2 a E.1.a-6"</t>
  </si>
  <si>
    <t>10*2*0,15*2,7 "odkaz na výkres č. E.1.a-2 a E.1.a-6"</t>
  </si>
  <si>
    <t>0,3 "odkaz na výkres č. E.1.a-2"</t>
  </si>
  <si>
    <t>1,7*1*1*5+1,2*0,6*0,6*3 "odkaz na výkres č. E.1.a-2 a E.1.a-4"</t>
  </si>
  <si>
    <t>1,7*1*1*3+1,2*0,6*0,6*4+1,2*1*1*1 "odkaz na výkres č. E.1.a-2"</t>
  </si>
  <si>
    <t>0,008*4+0,005*4</t>
  </si>
  <si>
    <t>12 "odkaz na výkres č. E.1.a-2"</t>
  </si>
  <si>
    <t>10*0,6*3 "odkaz na výkres č. E.1.a-2"</t>
  </si>
  <si>
    <t>Poznámka k položce:_x000d_
Obnažení stávajících kabelů v prostoru demontovaných stožárů.</t>
  </si>
  <si>
    <t>8*4</t>
  </si>
  <si>
    <t>-150826339</t>
  </si>
  <si>
    <t>1586946422</t>
  </si>
  <si>
    <t>-334624786</t>
  </si>
  <si>
    <t>295326589</t>
  </si>
  <si>
    <t>939073506</t>
  </si>
  <si>
    <t>-1382803824</t>
  </si>
  <si>
    <t>Poznámka k položce:_x000d_
Pasportizace dotčených zařízení SSZ a VO (demontáže osvětlení přechodů pro chodce).</t>
  </si>
  <si>
    <t>E2.a - Komenského nám. BUS - SSZ</t>
  </si>
  <si>
    <t>9*5+10 "odkaz na výkres č. E.2.a-2"</t>
  </si>
  <si>
    <t>55*1,1 'Přepočtené koeficientem množství</t>
  </si>
  <si>
    <t>1 "dny demontáže SSZ"</t>
  </si>
  <si>
    <t>1 "dny montáže stožárů a výložníků SSZ"</t>
  </si>
  <si>
    <t>5 "pomocné práce při obnažování stávajících chrániček pod komunikací, převoz materiálů po steništi apod."</t>
  </si>
  <si>
    <t>0,034*1*50</t>
  </si>
  <si>
    <t>3+1</t>
  </si>
  <si>
    <t>270 "odkaz na výkres č. E.2.a-3"</t>
  </si>
  <si>
    <t>270*1,2 'Přepočtené koeficientem množství</t>
  </si>
  <si>
    <t>1 "odkaz na výkres č. E.2.a-2 a E.2.a-3"</t>
  </si>
  <si>
    <t>Demontáž stožáru osvětlení včetně svítidla a výložníku, bez zemních prací ocelových samostatně stojících, délky do 12 m, včetně naložení na dopravní prostředek, dopravu na místo překládky, složení na místo</t>
  </si>
  <si>
    <t>Poznámka k položce:_x000d_
včetně naložení na dopravní prostředek, dopravu na místo přeložení</t>
  </si>
  <si>
    <t>1 "odkaz na výkres č. E.2.a-2"</t>
  </si>
  <si>
    <t>1 "odkaz na výkres č. E.2.a-1, E.2.a-2 a E.2.a-3"</t>
  </si>
  <si>
    <t>6 "odkaz na výkres č. E.2.a-1, E.2.a-2 a E.2.a-3"</t>
  </si>
  <si>
    <t>5 "odkaz na výkres č. E.2.a-2 a E.2.a-3"</t>
  </si>
  <si>
    <t>210280223</t>
  </si>
  <si>
    <t>Měření zemních odporů zemnicí sítě délky pásku do 500 m</t>
  </si>
  <si>
    <t>18184780</t>
  </si>
  <si>
    <t>Měření zemních odporů zemnící sítě délky pásku přes 200 do 500 m</t>
  </si>
  <si>
    <t>210280371</t>
  </si>
  <si>
    <t>Zkoušky kabelů ovládacích do 7 žil</t>
  </si>
  <si>
    <t>-1140982519</t>
  </si>
  <si>
    <t>Zkoušky vodičů a kabelů izolačních kabelů ovládacích od 5 do 7 žil</t>
  </si>
  <si>
    <t>2 "odkaz na výkres č. E.2.a-2 a E.2.a-3"</t>
  </si>
  <si>
    <t>3 "odkaz na výkres č. E.2.a-2 a E.2.a-3"</t>
  </si>
  <si>
    <t>2*4 "odkaz na výkres č. E.2.a-2 a E.2.a-3"</t>
  </si>
  <si>
    <t>60+20+10+10 "odkaz na výkres č. E.2.a-2 a E.2.a-4"</t>
  </si>
  <si>
    <t>50+20 "odkaz na výkres č. E.2.a-2 a E.2.a-4"</t>
  </si>
  <si>
    <t>kabel silový s Cu jádrem 4x16 mm2 CYKY-J</t>
  </si>
  <si>
    <t>20 "odkaz na výkres č. E.2.a-2 a E.2.a-3"</t>
  </si>
  <si>
    <t>52371509</t>
  </si>
  <si>
    <t>956559405</t>
  </si>
  <si>
    <t>270 "odkaz na výkres č. E.2.a-2 a E.2.a-3"</t>
  </si>
  <si>
    <t>270*1,15 'Přepočtené koeficientem množství</t>
  </si>
  <si>
    <t>6 "odkaz na výkres č. E.2.a-2"</t>
  </si>
  <si>
    <t>1+1+1 "odkaz na výkres č. E.2.a-2"</t>
  </si>
  <si>
    <t>3*12+2*20 "odkaz na výkres č. E.2.a-2 a E.2.a-3"</t>
  </si>
  <si>
    <t>76*1,15 'Přepočtené koeficientem množství</t>
  </si>
  <si>
    <t>310+310+310+240+240 "odkaz na výkres č. E.2.a-2 a E.2.a-3"</t>
  </si>
  <si>
    <t>1410*1,15 'Přepočtené koeficientem množství</t>
  </si>
  <si>
    <t>220061551</t>
  </si>
  <si>
    <t>Montáž kabel návěstní zatažený do tvárnic NCEY 1 mm, NCYY 1,5 mm, CYAY 2,5 mm, do 5 žil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</si>
  <si>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5 žil</t>
  </si>
  <si>
    <t>34111090</t>
  </si>
  <si>
    <t>kabel silový s Cu jádrem 1kV 5x1,5mm2 NYY-J</t>
  </si>
  <si>
    <t>65 "odkaz na výkres č. E.2.a-2 a E.2.a-3"</t>
  </si>
  <si>
    <t>270+290+270 "odkaz na výkres č. E.2.a-2 a E.2.a-3"</t>
  </si>
  <si>
    <t>830*1,15 'Přepočtené koeficientem množství</t>
  </si>
  <si>
    <t>kabel silový s Cu jádrem NYY-J 19x1,5mm2 0,6/1 kV</t>
  </si>
  <si>
    <t>290+270 "odkaz na výkres č. E.2.a-2 a E.2.a-3"</t>
  </si>
  <si>
    <t>15*2+10</t>
  </si>
  <si>
    <t>7 "odkaz na výkres č. E.2.a-2 a E.2.a-3"</t>
  </si>
  <si>
    <t>30+5+30+19+19+30 "odkaz na výkres č. E.2.a-2 a E.2.a-3"</t>
  </si>
  <si>
    <t>10*6</t>
  </si>
  <si>
    <t>80*0,62</t>
  </si>
  <si>
    <t>49,6*1,2 'Přepočtené koeficientem množství</t>
  </si>
  <si>
    <t>160+60+80+10+40+10+15</t>
  </si>
  <si>
    <t>(160+60+80+10+40+10+15)*1,05</t>
  </si>
  <si>
    <t>393,75*1,2 'Přepočtené koeficientem množství</t>
  </si>
  <si>
    <t>1350+400+1360+260 "odkaz na výkres č. E.2.a-2 a E.2.a-3"</t>
  </si>
  <si>
    <t>260+280+280+260+270 "odkaz na výkres č. E.2.a-2 a E.2.a-3"</t>
  </si>
  <si>
    <t>1350*1,2 'Přepočtené koeficientem množství</t>
  </si>
  <si>
    <t>300+100 "odkaz na výkres č. E.2.a-2 a E.2.a-3"</t>
  </si>
  <si>
    <t>400*1,2 'Přepočtené koeficientem množství</t>
  </si>
  <si>
    <t>300+300+300+230+230 "odkaz na výkres č. E.2.a-2 a E.2.a-3"</t>
  </si>
  <si>
    <t>1360*1,2 'Přepočtené koeficientem množství</t>
  </si>
  <si>
    <t>260 "odkaz na výkres č. E.2.a-2 a E.2.a-3"</t>
  </si>
  <si>
    <t>260*1,15 'Přepočtené koeficientem množství</t>
  </si>
  <si>
    <t>9*5+2*7 "odkaz na výkres č. E.2.a-2 a E.2.a-4"</t>
  </si>
  <si>
    <t>9*2 "odkaz na výkres č. E.2.a-2 a E.2.a-4"</t>
  </si>
  <si>
    <t>2*2 "odkaz na výkres č. E.2.a-2 a E.2.a-4"</t>
  </si>
  <si>
    <t>220300004.R01</t>
  </si>
  <si>
    <t>2*2 "odkaz na výkres č. E.2.a-2 a E.2.a-3"</t>
  </si>
  <si>
    <t>3*2 "odkaz na výkres č. E.2.a-2 a E.2.a-3"</t>
  </si>
  <si>
    <t>-1574197799</t>
  </si>
  <si>
    <t>1+1</t>
  </si>
  <si>
    <t>404611095 PC</t>
  </si>
  <si>
    <t>Stožár výložníkový SSZ s výložníkem délky 5,0 m</t>
  </si>
  <si>
    <t>-1342794748</t>
  </si>
  <si>
    <t>-1219149227</t>
  </si>
  <si>
    <t>3 "odkaz na výkres č. E.2.a-2"</t>
  </si>
  <si>
    <t>5 "odkaz na výkres č. E.2.a-2"</t>
  </si>
  <si>
    <t>2 "odkaz na výkres č. E.2.a-2 a E.2.a-4"</t>
  </si>
  <si>
    <t>2 "odkaz na výkres č. E.2.a-1, E.2.a-2 a E.2.a-4"</t>
  </si>
  <si>
    <t>1 "odkaz na výkres č. E.2.a-1, E.2.a-2 a E.2.a-4"</t>
  </si>
  <si>
    <t>3 "odkaz na výkres č. E.2.a-2 a E.2.a-4"</t>
  </si>
  <si>
    <t>2*2+6*3 "odkaz na výkres č. E.2.a-2 a E.2.a-4"</t>
  </si>
  <si>
    <t>5*2 "odkaz na výkres č. E.2.a-2 a E.2.a-4"</t>
  </si>
  <si>
    <t>6 "odkaz na výkres č. E.2.a-2 a E.2.a-4"</t>
  </si>
  <si>
    <t>6 "odkaz na výkres č. E.2.a-2 a E.2.a-3"</t>
  </si>
  <si>
    <t>4 "odkaz na výkres č. E.2.a-2"</t>
  </si>
  <si>
    <t>28 "odkaz na výkres č. E.2.a-2"</t>
  </si>
  <si>
    <t>210 "odkaz na výkres č. E.2.a-2"</t>
  </si>
  <si>
    <t>210/3.5 "odkaz na výkres č. E.2.a-2"</t>
  </si>
  <si>
    <t>(40+30+10)*0,7*0,8 "odkaz na výkres č. E.2.a-2"</t>
  </si>
  <si>
    <t>(160+10+10)*2 "odkaz na výkres č. E.2.a-2"</t>
  </si>
  <si>
    <t>360*0.1 "odkaz na výkres č. E.2.a-2"</t>
  </si>
  <si>
    <t>((160+60)*0,7*0,3+(80+10)*0,55*0,3+(40+10)*0,4*0,3) "přebytek zeminy po kabelovém loži"</t>
  </si>
  <si>
    <t>(3*1,7*1*1+2*1,2*0,6*0,6+1*1,7*0,8*0,8) "přebytek zeminy pro jámy pro stožáry"</t>
  </si>
  <si>
    <t>((160+60)*0,7*0,3+(80+10)*0,55*0,3+(40+10)*0,4*0,3)*1,7 "přebytek zeminy po kabelovém loži"</t>
  </si>
  <si>
    <t>(3*1,7*1*1+2*1,2*0,6*0,6+1*1,7*0,8*0,8)*1,7 "přebytek zeminy pro jámy pro stožáry"</t>
  </si>
  <si>
    <t>(160+60+80+10+40+10+15)*0,7*3</t>
  </si>
  <si>
    <t>160+60+80+10+40+10+15 "odkaz na výkres č. E.2.a-2"</t>
  </si>
  <si>
    <t>(160+5+80+10+40+10)*2 "odkaz na výkres č. E.2.a-2"</t>
  </si>
  <si>
    <t>610*2*0,05*2,7 "odkaz na výkres č. E.2.a-2 a E.2.a-7"</t>
  </si>
  <si>
    <t>15*0,8*2 "překop komunikace"</t>
  </si>
  <si>
    <t>(160+5+80+10+40+10)*2 "chodníky"</t>
  </si>
  <si>
    <t>634*2*0,15*2,7+12 "odkaz na výkres č. E.2.a-2 a E.2.a-7"</t>
  </si>
  <si>
    <t>0.5 "odkaz na výkres č. E.2.a-2"</t>
  </si>
  <si>
    <t>10 "odkaz na výkres č. E.2.a-2"</t>
  </si>
  <si>
    <t>460030191</t>
  </si>
  <si>
    <t>Řezání podkladu nebo krytu živičného tloušťky do 5 cm</t>
  </si>
  <si>
    <t>1115934508</t>
  </si>
  <si>
    <t>Přípravné terénní práce řezání spár v podkladu nebo krytu živičném, tloušťky do 5 cm</t>
  </si>
  <si>
    <t>10+80+40 "odkaz na výkres č. E.2.a-2"</t>
  </si>
  <si>
    <t>460070004</t>
  </si>
  <si>
    <t>Hloubení startovací jámy pro protlak v hornině 3 - 4</t>
  </si>
  <si>
    <t>-308457539</t>
  </si>
  <si>
    <t>3,5*1,5*2 "odkaz na výkres č. E.2.a-2"</t>
  </si>
  <si>
    <t>460310016</t>
  </si>
  <si>
    <t>Protlačování otvorů strojně neřízený zemní protlak v hornině tř 3 a 4 DN 120 mm</t>
  </si>
  <si>
    <t>-1503111454</t>
  </si>
  <si>
    <t>15 "odkaz na výkres č. E.2.a-2"</t>
  </si>
  <si>
    <t>460070005</t>
  </si>
  <si>
    <t>Koncová jáma protlaku v hornině 3 - 4</t>
  </si>
  <si>
    <t>-959484173</t>
  </si>
  <si>
    <t>3,5*0,4*2,5 "odkaz na výkres č. E.2.a-2"</t>
  </si>
  <si>
    <t>460300001</t>
  </si>
  <si>
    <t>Zásyp jam nebo rýh strojně včetně zhutnění v zástavbě</t>
  </si>
  <si>
    <t>-1228010715</t>
  </si>
  <si>
    <t>Zásyp jam strojně s uložením výkopku ve vrstvách včetně zhutnění a urovnání povrchu v zástavbě</t>
  </si>
  <si>
    <t xml:space="preserve">Poznámka k souboru cen:_x000d_
1. Ceny 460 30-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</si>
  <si>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3,5*1,5*2</t>
  </si>
  <si>
    <t>3,5*0,4*2,5</t>
  </si>
  <si>
    <t>1,7*1*1*3+1,2*0,6*0,6*2+1,7*0,8*0,8 "odkaz na výkres č. E.2.a-2 a E.2.a-5"</t>
  </si>
  <si>
    <t>1,7*1*1*3+1,2*0,6*0,6*1+1,7*0,8*0,8 "odkaz na výkres č. E.2.a-2 a E.2.a-5"</t>
  </si>
  <si>
    <t>0,008*4+0,005*2 "odkaz na výkres č. E.2.a-2 a E.2.a-5"</t>
  </si>
  <si>
    <t>-1311330122</t>
  </si>
  <si>
    <t>160 "odkaz na výkres č. E.2.a-2"</t>
  </si>
  <si>
    <t>15*0,6*1,2 "komunikace"</t>
  </si>
  <si>
    <t>(60)*0,7*0,8+(80+10)*0,55*0,8+(40+10)*0,4*0,8 "chodníky"</t>
  </si>
  <si>
    <t>60+80+10+40+10+15 "odkaz na výkres č. E.2.a-2"</t>
  </si>
  <si>
    <t>7 "odkaz na výkres č. E.2.a-2"</t>
  </si>
  <si>
    <t>(1,7*1*1*3+1,2*0,6*0,6*1+1,7*0,8*0,8)*2,1 "odkaz na výkres č. E.2.a-2"</t>
  </si>
  <si>
    <t>375 "odkaz na výkres č. E.2.a-2"</t>
  </si>
  <si>
    <t>460030193</t>
  </si>
  <si>
    <t>Řezání podkladu nebo krytu živičného tloušťky do 15 cm</t>
  </si>
  <si>
    <t>-802613178</t>
  </si>
  <si>
    <t>Přípravné terénní práce řezání spár v podkladu nebo krytu živičném, tloušťky přes 10 do 15 cm</t>
  </si>
  <si>
    <t>30 "odkaz na výkres č. E.2.a-2"</t>
  </si>
  <si>
    <t>460650912</t>
  </si>
  <si>
    <t>Vyspravení krytu komunikací po překopech kamenivem obalovaným asfaltem tl 6 cm</t>
  </si>
  <si>
    <t>-787719919</t>
  </si>
  <si>
    <t>Vozovky a chodníky vyspravení krytu komunikací bezesparých po překopech pro pokládání kabelů, včetně rozprostření, urovnání a zhutnění podkladu kamenivem obalovaným asfaltem tloušťky 6 cm</t>
  </si>
  <si>
    <t>5+80+40 "odkaz na výkres č. E.2.a-2 a E.2.a-7"</t>
  </si>
  <si>
    <t>58942431</t>
  </si>
  <si>
    <t>beton asfaltový vrstva obrusná ACO 8 pojivo asfalt 50/70</t>
  </si>
  <si>
    <t>-1981507183</t>
  </si>
  <si>
    <t>(5+80+40)*0,04*1*2,8 "odkaz na výkres č. E.2.a-2 a E.2.a-7"</t>
  </si>
  <si>
    <t>460650913</t>
  </si>
  <si>
    <t>-1688741190</t>
  </si>
  <si>
    <t>Vozovky a chodníky vyspravení krytu komunikací bezesparých po překopech pro pokládání kabelů, včetně rozprostření, urovnání a zhutnění podkladu kamenivem obalovaným asfaltem tloušťky 8 cm</t>
  </si>
  <si>
    <t>15*0,8*2 "odkaz na výkres č. E.2.a-2 a E.2.a-7"</t>
  </si>
  <si>
    <t>58942406</t>
  </si>
  <si>
    <t>beton asfaltový vrstva obrusná ACO 11+ pojivo asfalt 50/70</t>
  </si>
  <si>
    <t>1118574310</t>
  </si>
  <si>
    <t>15*0,8*0,08*2,8 "odkaz na výkres č. E.2.a-2 a E.2.a-7"</t>
  </si>
  <si>
    <t>11162550</t>
  </si>
  <si>
    <t>emulze asfaltová spojovací</t>
  </si>
  <si>
    <t>1760963579</t>
  </si>
  <si>
    <t>20 "odkaz na výkres č. E.2.a-2 a E.2.a-7"</t>
  </si>
  <si>
    <t>58943125</t>
  </si>
  <si>
    <t>beton asfaltový podkladní ACP 22+ pojivo asfalt 50/70</t>
  </si>
  <si>
    <t>420489987</t>
  </si>
  <si>
    <t>460030194.R01</t>
  </si>
  <si>
    <t>Opravy živičných povrchů místních komunikací a zalití spár asfaltovou emulzí</t>
  </si>
  <si>
    <t>-1001751930</t>
  </si>
  <si>
    <t>1664374725</t>
  </si>
  <si>
    <t>8*10</t>
  </si>
  <si>
    <t>602620955</t>
  </si>
  <si>
    <t>-911068755</t>
  </si>
  <si>
    <t>82977609</t>
  </si>
  <si>
    <t>-1828305554</t>
  </si>
  <si>
    <t>1881739520</t>
  </si>
  <si>
    <t>-1860463641</t>
  </si>
  <si>
    <t>G.a - Znojemská x Družstevní x Kubišova - SSZ</t>
  </si>
  <si>
    <t>10*5+3+4 "odkaz na přílohu č. G.a-2"</t>
  </si>
  <si>
    <t>57*1,1 'Přepočtené koeficientem množství</t>
  </si>
  <si>
    <t>1+1+1+1</t>
  </si>
  <si>
    <t>60 "odkaz na přílohu č. G.a-2 a G.a-3"</t>
  </si>
  <si>
    <t>60*1,2 'Přepočtené koeficientem množství</t>
  </si>
  <si>
    <t>3 "odkaz na přílohu č. G.a-2 a G.a-3"</t>
  </si>
  <si>
    <t>1 "odkaz na přílohu č. G.a-2 a G.a-3"</t>
  </si>
  <si>
    <t>6 "odkaz na přílohu č. G.a-2 a G.a-3"</t>
  </si>
  <si>
    <t>11 "odkaz na přílohu č. G.a-2 a G.a-3"</t>
  </si>
  <si>
    <t>1 "odkaz na přílohu č. G.a-2, G.a-3 a G.a-4"</t>
  </si>
  <si>
    <t>4 "odkaz na přílohu č. G.a-2 a G.a-3"</t>
  </si>
  <si>
    <t>5 "odkaz na přílohu č. G.a-2 a G.a-3"</t>
  </si>
  <si>
    <t>4*2 "odkaz na přílohu č. G.a-2, G.a-3 a G.a-4"</t>
  </si>
  <si>
    <t>(1)*2 "odkaz na přílohu č. G.a-2, G.a-3 a G.a-4"</t>
  </si>
  <si>
    <t>300 "odkaz na přílohu č. G.a-2, G.a-5"</t>
  </si>
  <si>
    <t>25 "odkaz na přílohu č. G.a-2 a G.a-3"</t>
  </si>
  <si>
    <t>25*1,15 'Přepočtené koeficientem množství</t>
  </si>
  <si>
    <t>34111080</t>
  </si>
  <si>
    <t>kabel silový s Cu jádrem 1kV 4x16mm2</t>
  </si>
  <si>
    <t>-1083488564</t>
  </si>
  <si>
    <t>3*10 "spojky VO"</t>
  </si>
  <si>
    <t>30*1,15 'Přepočtené koeficientem množství</t>
  </si>
  <si>
    <t>60 "odkaz na přílohu č. G.a-2, G.a-3"</t>
  </si>
  <si>
    <t>60*1,15 'Přepočtené koeficientem množství</t>
  </si>
  <si>
    <t>10 "odkaz na přílohu č. G.a-2"</t>
  </si>
  <si>
    <t>2 "odkaz na přílohu č. G.a-2"</t>
  </si>
  <si>
    <t>1+1+1+1+1 "odkaz na přílohu č. G.a-2"</t>
  </si>
  <si>
    <t>5+2 "odkaz na přílohu č. G.a-2"</t>
  </si>
  <si>
    <t>5+7 "odkaz na přílohu č. G.a-2"</t>
  </si>
  <si>
    <t>1 "odkaz na přílohu č. G.a-2"</t>
  </si>
  <si>
    <t>-996701775</t>
  </si>
  <si>
    <t>3 "odkaz na přílohu č. G.a-2"</t>
  </si>
  <si>
    <t>5 "odkaz na přílohu č. G.a-2"</t>
  </si>
  <si>
    <t>4 "odkaz na přílohu č. G.a-2"</t>
  </si>
  <si>
    <t>10*5+5+4*2 "odkaz na přílohu č. G.a-2"</t>
  </si>
  <si>
    <t>63*1,15 'Přepočtené koeficientem množství</t>
  </si>
  <si>
    <t>50+75+95+80+45 "odkaz na přílohu č. G.a-2 a G.a-3"</t>
  </si>
  <si>
    <t>345*1,15 'Přepočtené koeficientem množství</t>
  </si>
  <si>
    <t>15 "odkaz na přílohu č. G.a-2 a G.a-3"</t>
  </si>
  <si>
    <t>5+5 "odkaz na přílohu č. G.a-2 a G.a-3"</t>
  </si>
  <si>
    <t>2 "odkaz na přílohu č. G.a-2 a G.a-3"</t>
  </si>
  <si>
    <t>45+85+65+25 "odkaz na přílohu č. G.a-2 a G.a-3"</t>
  </si>
  <si>
    <t>220*1,15 'Přepočtené koeficientem množství</t>
  </si>
  <si>
    <t>35+55+80+60+35 "odkaz na přílohu č. G.a-2 a G.a-3"</t>
  </si>
  <si>
    <t>265*1,15 'Přepočtené koeficientem množství</t>
  </si>
  <si>
    <t>20*2+10*2 "odkaz na přílohu č. G.a-2 a G.a-3"</t>
  </si>
  <si>
    <t>12 "odkaz na přílohu č. G.a-2"</t>
  </si>
  <si>
    <t>40+19+40+19+40+19+40+40+19 "odkaz na přílohu č. G.a-3"</t>
  </si>
  <si>
    <t>12*10</t>
  </si>
  <si>
    <t>20+20+10+5+10+2+5+20+10+5+5+5+10+15+5+5+5+6+10+10+10+10</t>
  </si>
  <si>
    <t>(20+20+10+5+10+2+5+20+10+5+5+5+10+15+5+5+5+6+10+10+10+10)*1,05</t>
  </si>
  <si>
    <t>213,15*1,2 'Přepočtené koeficientem množství</t>
  </si>
  <si>
    <t>145+510+350+50 "odkaz na přílohu č. G.a-2 a G.a-3"</t>
  </si>
  <si>
    <t>50+35+20+40+10+10 "odkaz na přílohu č. G.a-2 a G.a-3"</t>
  </si>
  <si>
    <t>165*1,2 'Přepočtené koeficientem množství</t>
  </si>
  <si>
    <t>35+45+55+85+80+65+60+35+25 "odkaz na přílohu č. G.a-2 a G.a-3"</t>
  </si>
  <si>
    <t>485*1,2 'Přepočtené koeficientem množství</t>
  </si>
  <si>
    <t>34571353</t>
  </si>
  <si>
    <t>trubka elektroinstalační ohebná dvouplášťová korugovaná (chránička) D 61/75mm, HDPE+LDPE</t>
  </si>
  <si>
    <t>-371192805</t>
  </si>
  <si>
    <t>25*1,2 'Přepočtené koeficientem množství</t>
  </si>
  <si>
    <t>5+50+75+95+80+45 "odkaz na přílohu č. G.a-2 a G.a-3"</t>
  </si>
  <si>
    <t>350*1,2 'Přepočtené koeficientem množství</t>
  </si>
  <si>
    <t>50 "odkaz na přílohu č. G.a-2 a G.a-3"</t>
  </si>
  <si>
    <t>27*5+10*7 "odkaz na přílohu č. G.a-2 a G.a-5"</t>
  </si>
  <si>
    <t>27*2 "odkaz na přílohu č. G.a-2 a G.a-5"</t>
  </si>
  <si>
    <t>10*2 "odkaz na přílohu č. G.a-2 a G.a-5"</t>
  </si>
  <si>
    <t>2*4 "odkaz na přílohu č. G.a-2 a G.a-3"</t>
  </si>
  <si>
    <t>2*5 "odkaz na přílohu č. G.a-2 a G.a-3"</t>
  </si>
  <si>
    <t>4 "odkaz na přílohu č. G.a-2 a G.a-5"</t>
  </si>
  <si>
    <t>1 "odkaz na přílohu č. G.a-2 a G.a-5"</t>
  </si>
  <si>
    <t>4+1+1 "odkaz na přílohu č. G.a-2"</t>
  </si>
  <si>
    <t>2 "odkaz na přílohu č. G.a-2 a G.a-5"</t>
  </si>
  <si>
    <t>404611098 PC</t>
  </si>
  <si>
    <t>Stožár výložníkový SSZ s výložníkem délky 3,5 m</t>
  </si>
  <si>
    <t>2+2 "odkaz na přílohu č. G.a-2 a G.a-5"</t>
  </si>
  <si>
    <t>6 "odkaz na přílohu č. G.a-2 a G.a-5"</t>
  </si>
  <si>
    <t>3 "odkaz na přílohu č. G.a-2 a G.a-5"</t>
  </si>
  <si>
    <t>10 "odkaz na přílohu č. G.a-2 a G.a-5"</t>
  </si>
  <si>
    <t>2 "odkaz na přílohu č. G.a-1, G.a-2 a G.a-5"</t>
  </si>
  <si>
    <t>5 "odkaz na přílohu č. G.a-2 a G.a-5"</t>
  </si>
  <si>
    <t>404611010</t>
  </si>
  <si>
    <t>Symbol šipka plná (rovně a vlevo)</t>
  </si>
  <si>
    <t>940112438</t>
  </si>
  <si>
    <t>12*2+4*3 "odkaz na přílohu č. G.a-2 a G.a-5"</t>
  </si>
  <si>
    <t>15*2+3 "odkaz na přílohu č. G.a-2 a G.a-5"</t>
  </si>
  <si>
    <t>8 "odkaz na přílohu č. G.a-2 a G.a-5"</t>
  </si>
  <si>
    <t>1 "odkaz na přílohu č. G.a-1 a G.a-2"</t>
  </si>
  <si>
    <t>14 "odkaz na přílohu č. G.a-2"</t>
  </si>
  <si>
    <t>28 "odkaz na přílohu č. G.a-2"</t>
  </si>
  <si>
    <t>50*3,5 "odkaz na přílohu č. G.a-2"</t>
  </si>
  <si>
    <t>50 "odkaz na přílohu č. G.a-2"</t>
  </si>
  <si>
    <t>(5+10+2+5+20+5+5+5+5+5)*1 "chodníky"</t>
  </si>
  <si>
    <t>(6+8+8)*1 "komunikace"</t>
  </si>
  <si>
    <t>(15+20+10+10+10)*0,7*0,4 "odkaz na přílohu č. G.a-2"</t>
  </si>
  <si>
    <t>(20+20+10+5+10+2+5+20+10+5+5+5+10+15+15+6)*0,4*0,3 "přebytek zeminy po kabelovém loži"</t>
  </si>
  <si>
    <t>(4*1,7*0,8*0,8+6*1,2*0,6*0,6) "přebytek zeminy pro jámy pro stožáry"</t>
  </si>
  <si>
    <t>(5+10+2+5+20+5+5+5+5+5)*2 "odkaz na přílohu č. G.a-2"</t>
  </si>
  <si>
    <t>134*0,2 "odkaz na přílohu č. G.a-2"</t>
  </si>
  <si>
    <t>(275+70+39)*0,4*0,3 "přebytek zeminy po kabelovém loži"</t>
  </si>
  <si>
    <t>(3*1,7*0,8*0,8+3*1,2*0,6*0,6) "přebytek zeminy pro jámy pro stožáry"</t>
  </si>
  <si>
    <t>(275+70+39)*0,4*0,3*1,7 "přebytek zeminy po kabelovém loži"</t>
  </si>
  <si>
    <t>(3*1,7*0,8*0,8+3*1,2*0,6*0,6)*1,7 "přebytek zeminy pro jámy pro stožáry"</t>
  </si>
  <si>
    <t>(30+42+15+10+10+306)*0,7*3 "odkaz na přílohu č. G.a-2"</t>
  </si>
  <si>
    <t>(30+42+15+10+10+30+6) "odkaz na přílohu č. G.a-2"</t>
  </si>
  <si>
    <t>(42+10+30)*0,5</t>
  </si>
  <si>
    <t>41*0,05*2,7 "odkaz na přílohu č. G.a-2. G.a-7 a G.a-8"</t>
  </si>
  <si>
    <t>(6+8+8)*2 "komunikace"</t>
  </si>
  <si>
    <t>41 "chodníky"</t>
  </si>
  <si>
    <t>41*0,15*2,7 "odkaz na přílohu č. G.a-2. G.a-7 a G.a-8"</t>
  </si>
  <si>
    <t>(6+8+8)*2*0,15*2,7 "komunikace"</t>
  </si>
  <si>
    <t>0.4 "odkaz na přílohu č. G.a-2"</t>
  </si>
  <si>
    <t>1105496533</t>
  </si>
  <si>
    <t>3,5*1,5*2 "odkaz na přílohu č. G.a-2 a G.a-8"</t>
  </si>
  <si>
    <t>564124093</t>
  </si>
  <si>
    <t>10 "odkaz na přílohu č. G.a-2 a G.a-8"</t>
  </si>
  <si>
    <t>360062065</t>
  </si>
  <si>
    <t>3,5*0,4*2,5 "odkaz na přílohu č. G.a-2 a G.a-8"</t>
  </si>
  <si>
    <t>171151131</t>
  </si>
  <si>
    <t>Uložení sypaniny z hornin nesoudržných a soudržných střídavě do násypů zhutněných</t>
  </si>
  <si>
    <t>-1416331084</t>
  </si>
  <si>
    <t>Uložení sypanin do násypů s rozprostřením sypaniny ve vrstvách a s hrubým urovnáním zhutněných z hornin nesoudržných a soudržných střídavě ukládaných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</si>
  <si>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</si>
  <si>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(42+10+30)*2 "odkaz na přílohu č. G.a-2"</t>
  </si>
  <si>
    <t>2+2+2+2+2+2 "odkaz na přílohu č. G.a-2"</t>
  </si>
  <si>
    <t>8*2 "odkaz na přílohu č. G.a-2"</t>
  </si>
  <si>
    <t>16 "odkaz na přílohu č. G.a-2"</t>
  </si>
  <si>
    <t>1,7*0,8*0,8*4+1,2*0,6*0,6*6 "odkaz na přílohu č. G.a-2 a G.a-6"</t>
  </si>
  <si>
    <t>0,008*4+0,005*6</t>
  </si>
  <si>
    <t>5+10+2+5+20 "chodník"</t>
  </si>
  <si>
    <t>20+20+10 "zeleň"</t>
  </si>
  <si>
    <t>5+5 "chodník"</t>
  </si>
  <si>
    <t>10+5 "zeleň"</t>
  </si>
  <si>
    <t>(6+8+8)*0,7*1,2 "komunikace"</t>
  </si>
  <si>
    <t>(15+5+5+5)*0,7*0,8 "chodníky"</t>
  </si>
  <si>
    <t>(10)*0,7*0,8 "zeleň"</t>
  </si>
  <si>
    <t>371536027</t>
  </si>
  <si>
    <t>10+15+5+5+5+6+8+8</t>
  </si>
  <si>
    <t>30+42+10+10+30+6+8+8</t>
  </si>
  <si>
    <t>10+2+3 "odkaz na přílohu č. G.a-2"</t>
  </si>
  <si>
    <t>1,7*0,8*0,8*8+1,2*0,6*0,6*1 "odkaz na přílohu č. G.a-2"</t>
  </si>
  <si>
    <t>(1,7*0,8*0,8*8+1,2*0,6*0,6*1)*2,1 "odkaz na přílohu č. G.a-2"</t>
  </si>
  <si>
    <t>143*0,6*3 "odkaz na přílohu č. G.a-2, G.a-7 a G.a-8"</t>
  </si>
  <si>
    <t>460030194</t>
  </si>
  <si>
    <t>Řezání podkladu nebo krytu živičného tloušťky do 20 cm</t>
  </si>
  <si>
    <t>1957192007</t>
  </si>
  <si>
    <t>Přípravné terénní práce řezání spár v podkladu nebo krytu živičném, tloušťky přes 15 do 20 cm</t>
  </si>
  <si>
    <t>2*(6+8+8) "odkaz na přílohu č. G.a-2"</t>
  </si>
  <si>
    <t>26947935</t>
  </si>
  <si>
    <t>(6+8+8)*0,8 "odkaz na přílohu č. G.a-2, G.a-7 a G.a-8"</t>
  </si>
  <si>
    <t>498844276</t>
  </si>
  <si>
    <t>(6+8+8)*0,04*1*2,8 "odkaz na přílohu č. G.a-2, G.a-7 a G.a-8"</t>
  </si>
  <si>
    <t>1330335206</t>
  </si>
  <si>
    <t>(6+8+8)*0,8*2 "odkaz na přílohu č. G.a-2, G.a-7 a G.a-8"</t>
  </si>
  <si>
    <t>133060696</t>
  </si>
  <si>
    <t>(6+8+8)*0,8*0,08*2,8 "odkaz na přílohu č. G.a-2, G.a-7 a G.a-8"</t>
  </si>
  <si>
    <t>-1921305637</t>
  </si>
  <si>
    <t>804128646</t>
  </si>
  <si>
    <t>(6+8+8)*0,8*0,08*2,8</t>
  </si>
  <si>
    <t>-2145207965</t>
  </si>
  <si>
    <t>2*(6+8+8) "odkaz na přílohu č. G.a-2, G.a-7 a G.a-8"</t>
  </si>
  <si>
    <t>220</t>
  </si>
  <si>
    <t>221</t>
  </si>
  <si>
    <t>222</t>
  </si>
  <si>
    <t>223</t>
  </si>
  <si>
    <t>224</t>
  </si>
  <si>
    <t>I.a - Jejkovská Brána x B. Václavka x S. Osovského x Soukenická - SSZ</t>
  </si>
  <si>
    <t xml:space="preserve">    741 - Elektroinstalace - silnoproud</t>
  </si>
  <si>
    <t>7*9+5+5 "odkaz na přílohu č. I.a-3.1"</t>
  </si>
  <si>
    <t>73*1,1 'Přepočtené koeficientem množství</t>
  </si>
  <si>
    <t>1+2</t>
  </si>
  <si>
    <t>741</t>
  </si>
  <si>
    <t>Elektroinstalace - silnoproud</t>
  </si>
  <si>
    <t>741210002</t>
  </si>
  <si>
    <t>Montáž rozvodnice oceloplechová nebo plastová běžná do 50 kg</t>
  </si>
  <si>
    <t>-517735814</t>
  </si>
  <si>
    <t>Montáž rozvodnic oceloplechových nebo plastových bez zapojení vodičů běžných, hmotnosti do 50 kg</t>
  </si>
  <si>
    <t>1+1 "odkaz na přílohu č. I.a-3.1, I.a-4 a I.a-5"</t>
  </si>
  <si>
    <t>35711672</t>
  </si>
  <si>
    <t xml:space="preserve">rozvaděč elektroměrový kompaktní pilíř ER112/PKP7P     1x jednosazbový; Včetně vnitřního vystrojení QFA 20 A/1/B - zaplombovaný, nulový můstek, prostor pro 1f jednosazbový elektroměr pro přímé měření spotřeby el. E, pro EG.D (E-ON)</t>
  </si>
  <si>
    <t>876732249</t>
  </si>
  <si>
    <t xml:space="preserve">rozvaděč elektroměrový kompaktní pilíř ER112/PKP7P     1x jednosazbový
Včetně vnitřního vystrojení QFA 20 A/1/B - zaplombovaný, nulový můstek, prostor pro 1f jednosazbový elektroměr pro přímé měření spotřeby el. E, pro EG.D (E-ON)</t>
  </si>
  <si>
    <t>1 "odkaz na přílohu č. I.a-3.1, I.a-4 a I.a-5"</t>
  </si>
  <si>
    <t>35717665.R01</t>
  </si>
  <si>
    <t>termoplastový pilíř pro VO včetně PEN můstku, velikostně vhodný dle schéma SVO</t>
  </si>
  <si>
    <t>343478752</t>
  </si>
  <si>
    <t>Poznámka k položce:_x000d_
SVO</t>
  </si>
  <si>
    <t>1 "odkaz na přílohu č. I.a-3.1 a I.a-4"</t>
  </si>
  <si>
    <t>741312011.R01</t>
  </si>
  <si>
    <t>Montáž DIN lišty do rozváděče do 1,0 m</t>
  </si>
  <si>
    <t>-216267331</t>
  </si>
  <si>
    <t>34572251</t>
  </si>
  <si>
    <t>lišta elektroinstalační nosná kovová holá DIN TS35</t>
  </si>
  <si>
    <t>-1073040639</t>
  </si>
  <si>
    <t>Poznámka k položce:_x000d_
doplnění do stávajících SVO</t>
  </si>
  <si>
    <t>2*0,5 "odkaz na přílohu č. I.a-4"</t>
  </si>
  <si>
    <t>741320105</t>
  </si>
  <si>
    <t>Montáž jistič jednopólový nn do 25 A ve skříni</t>
  </si>
  <si>
    <t>-372323634</t>
  </si>
  <si>
    <t>Montáž jističů se zapojením vodičů jednopólových nn do 25 A ve skříni</t>
  </si>
  <si>
    <t>35822106</t>
  </si>
  <si>
    <t>jistič 1pólový-charakteristika B 4A</t>
  </si>
  <si>
    <t>-632289580</t>
  </si>
  <si>
    <t>2 "odkaz na přílohu č. I.a-4"</t>
  </si>
  <si>
    <t>35822111</t>
  </si>
  <si>
    <t>jistič 1pólový-charakteristika B 16A</t>
  </si>
  <si>
    <t>-646906887</t>
  </si>
  <si>
    <t>3 "odkaz na přílohu č. I.a-4"</t>
  </si>
  <si>
    <t>35822112</t>
  </si>
  <si>
    <t>jistič 1pólový-charakteristika B 20A</t>
  </si>
  <si>
    <t>-771198004</t>
  </si>
  <si>
    <t>35822113</t>
  </si>
  <si>
    <t>jistič 1pólový-charakteristika B 25A</t>
  </si>
  <si>
    <t>191305272</t>
  </si>
  <si>
    <t>3+3 "odkaz na přílohu č. I.a-4"</t>
  </si>
  <si>
    <t>741320022</t>
  </si>
  <si>
    <t>Montáž pojistek se zapojením vodičů pojistkových částí pojistkových odpínačů válcových pojistek 14x51 mm do 500 V 63 A</t>
  </si>
  <si>
    <t>-1735287624</t>
  </si>
  <si>
    <t>35824861.R01</t>
  </si>
  <si>
    <t>Pojistkový odpínač válcových pojistek 14x51 mm (do 63 A) 3f.</t>
  </si>
  <si>
    <t>-2106791052</t>
  </si>
  <si>
    <t>1+1 "odkaz na přílohu č. I.a-4"</t>
  </si>
  <si>
    <t>45 "odkaz na přílohu č. I.a-4"</t>
  </si>
  <si>
    <t>1 "odkaz na přílohu č. I.a-4"</t>
  </si>
  <si>
    <t>1 "odkaz na přílohu č. I.a-1, I.a-3.1, I.a-3.2. I.a-3.3 a I.a-4"</t>
  </si>
  <si>
    <t>6 "odkaz na přílohu č. I.a-1, I.a-3.1, I.a-3.2. I.a-3.3 a I.a-4"</t>
  </si>
  <si>
    <t>1 "odkaz na přílohu č. I.a-3.1, I.a-3.2. I.a-3.3 a I.a-4"</t>
  </si>
  <si>
    <t>10 "odkaz na přílohu č. I.a-3.1, I.a-3.2. I.a-3.3 a I.a-4"</t>
  </si>
  <si>
    <t>2+3 "odkaz na přílohu č. I.a-4"</t>
  </si>
  <si>
    <t>4 "odkaz na přílohu č. I.a-4"</t>
  </si>
  <si>
    <t>2*4*3+2*2*2 "odkaz na přílohu č. I.a-4"</t>
  </si>
  <si>
    <t>(3+2)*2 "odkaz na přílohu č. I.a-4"</t>
  </si>
  <si>
    <t>300 "odkaz na přílohu č. I.a-4 a I.a-6"</t>
  </si>
  <si>
    <t>55+10 "odkaz na přílohu č. I.a-4. I.a-5 a I.a-6"</t>
  </si>
  <si>
    <t>60+50+50 "odkaz na přílohu č. I.a-4"</t>
  </si>
  <si>
    <t>160*1,15 'Přepočtené koeficientem množství</t>
  </si>
  <si>
    <t>kabel silový s Cu jádrem 1kV 3x2,5mm2 CYKY-J</t>
  </si>
  <si>
    <t>50+30 "odkaz na přílohu č. I.a-4"</t>
  </si>
  <si>
    <t>60 "odkaz na přílohu č. I.a-4"</t>
  </si>
  <si>
    <t>2 "odkaz na přílohu č. I.a-3.1"</t>
  </si>
  <si>
    <t>1+1+1+1 "odkaz na přílohu č. I.a-3.1"</t>
  </si>
  <si>
    <t>1+1+1 "odkaz na přílohu č. I.a-3.1"</t>
  </si>
  <si>
    <t>3+3 "odkaz na přílohu č. I.a-3.1"</t>
  </si>
  <si>
    <t>1+1 "odkaz na přílohu č. I.a-3.1"</t>
  </si>
  <si>
    <t>1 "odkaz na přílohu č. I.a-3.1"</t>
  </si>
  <si>
    <t>15*5+20*2 "odkaz na přílohu č. I.a-3.1 a I.a-4"</t>
  </si>
  <si>
    <t>115*1,15 'Přepočtené koeficientem množství</t>
  </si>
  <si>
    <t>70+100+90+80+70+60+30 "odkaz na přílohu č. I.a-3.1 a I.a-4"</t>
  </si>
  <si>
    <t>500*1,15 'Přepočtené koeficientem množství</t>
  </si>
  <si>
    <t>15 "odkaz na přílohu č. I.a-3.1 a I.a-4"</t>
  </si>
  <si>
    <t>420+590 "odkaz na přílohu č. I.a-4"</t>
  </si>
  <si>
    <t>1010*1,15 'Přepočtené koeficientem množství</t>
  </si>
  <si>
    <t>60+30+25+50 "odkaz na přílohu č. I.a-4"</t>
  </si>
  <si>
    <t>165*1,15 'Přepočtené koeficientem množství</t>
  </si>
  <si>
    <t>60+50+30 "odkaz na přílohu č. I.a-4"</t>
  </si>
  <si>
    <t>21*2+5*2+12</t>
  </si>
  <si>
    <t>12 "odkaz na přílohu č. I.a-3.1"</t>
  </si>
  <si>
    <t>40+19+40+19+19+40+19 "odkaz na přílohu č. I.a-4"</t>
  </si>
  <si>
    <t>12*5</t>
  </si>
  <si>
    <t>60*0,62</t>
  </si>
  <si>
    <t>37,2*1,2 'Přepočtené koeficientem množství</t>
  </si>
  <si>
    <t>35+10+50+10+40+10+10+30+15</t>
  </si>
  <si>
    <t>(35+10+50+10+40+10+10+30+15)*1,05</t>
  </si>
  <si>
    <t>220,5*1,2 'Přepočtené koeficientem množství</t>
  </si>
  <si>
    <t>12 "odkaz na přílohu č. I.a-4"</t>
  </si>
  <si>
    <t>235+485+1035+50 "odkaz na přílohu č. I.a-4"</t>
  </si>
  <si>
    <t>15+20+15+20+10+10+20 "odkaz na přílohu č. I.a-3.1 a I.a-4"</t>
  </si>
  <si>
    <t>110*1,2 'Přepočtené koeficientem množství</t>
  </si>
  <si>
    <t>10+80+15 "odkaz na přílohu č. I.a-3.1 a I.a-4"</t>
  </si>
  <si>
    <t>105*1,2 'Přepočtené koeficientem množství</t>
  </si>
  <si>
    <t>20+0+20+0+15+15+0 "odkaz na přílohu č. I.a-3.1 a I.a-4"</t>
  </si>
  <si>
    <t>70*1,2 'Přepočtené koeficientem množství</t>
  </si>
  <si>
    <t>15+0+0+20+15+15+20+20+10+330+50+15</t>
  </si>
  <si>
    <t>510*1,2 'Přepočtené koeficientem množství</t>
  </si>
  <si>
    <t>20 "odkaz na přílohu č. I.a-3.1 a I.a-4"</t>
  </si>
  <si>
    <t>9*5+12*7 "odkaz na přílohu č. I.a-6"</t>
  </si>
  <si>
    <t>9*2 "odkaz na přílohu č. I.a-6"</t>
  </si>
  <si>
    <t>12*2 "odkaz na přílohu č. I.a-6"</t>
  </si>
  <si>
    <t>2*4 "odkaz na přílohu č. I.a-4"</t>
  </si>
  <si>
    <t>2*3 "odkaz na přílohu č. I.a-4"</t>
  </si>
  <si>
    <t>7 "odkaz na přílohu č. I.a-3.1 a I.a-4"</t>
  </si>
  <si>
    <t>2 "odkaz na přílohu č. I.a-3.1 a I.a-6"</t>
  </si>
  <si>
    <t>2+2+1 "odkaz na přílohu č. I.a-3.1, I.a-6 a I.a-7"</t>
  </si>
  <si>
    <t>-1909737159</t>
  </si>
  <si>
    <t>31674114.R01</t>
  </si>
  <si>
    <t>stožár osvětlovací jm. výšky 7,0 m - atypický - kuželový, svítidla kotvená na dřík, ŽZ zevnitř i vně s termoplastou ochranou spodní části, natřen schválenou RAL dle Revitalizace Karlova nám. - silnostěnný pro kotvení vánočních výzdob;</t>
  </si>
  <si>
    <t>-964826941</t>
  </si>
  <si>
    <t>2 "odkaz na přílohu č. I.a-3.1, I.a-4"</t>
  </si>
  <si>
    <t>1838554815</t>
  </si>
  <si>
    <t>Montáž svítidel veřejného osvětlení se zapojením vodičů průmyslových nebo venkovních na výložník</t>
  </si>
  <si>
    <t>34848110.R01</t>
  </si>
  <si>
    <t>Svítidlo veřejného osvětlení LED, 3000 K, se samostmíváním dle standardu majitele VO, záruka min. 5 let, uchycení na dřík silničního stožáru VO - svítidlo schváleno hlavním architektem projektu, NPÚ i investorem stavby</t>
  </si>
  <si>
    <t>1961206093</t>
  </si>
  <si>
    <t>Svítidlo veřejného osvětlení LED, 3000 K, se samostmíváním dle standardu majitele VO, záruka min. 5 let, uchycení na dřík silničního stožáru VO - svítidlo schváleno hlavním architektem projektu, NPÚ i investorem stavby dle stavby Revitalizace Karlova nám. v Třebíči</t>
  </si>
  <si>
    <t>Poznámka k položce:_x000d_
- svítidlo veřejného osvětlení LED, 72W, 3000 K, se samostmíváním_x000d_
- záruka min. 5 let_x000d_
- uchycení na dřík stožáru VO _x000d_
- svítidlo schváleno hlavním architektem projektu, NPÚ i investorem stavby; _x000d_
- dle schváleného světelně technického výpočtu projektové dokumentace (STV)</t>
  </si>
  <si>
    <t>1 "odkaz na přílohu č. I.a-3.1, I.a-6"</t>
  </si>
  <si>
    <t>8 "odkaz na přílohu č. I.a-3.1 a I.a-4"</t>
  </si>
  <si>
    <t>3 "odkaz na přílohu č. I.a-3.1, I.a-6"</t>
  </si>
  <si>
    <t>-40370574</t>
  </si>
  <si>
    <t>1 "odkaz na přílohu č. I.a-3.1 a I.a-6"</t>
  </si>
  <si>
    <t>6 "odkaz na přílohu č. I.a-3.1 a I.a-6"</t>
  </si>
  <si>
    <t>2 "odkaz na přílohu č. I.a-1, I.a-3.1 a I.a-6"</t>
  </si>
  <si>
    <t>4 "odkaz na přílohu č. I.a-3.1 a I.a-6"</t>
  </si>
  <si>
    <t>6*2+4*3</t>
  </si>
  <si>
    <t>10*2+1 "odkaz na přílohu č. I.a-3.1 a I.a-6"</t>
  </si>
  <si>
    <t>8 "odkaz na přílohu č. I.a-3.1 a I.a-6"</t>
  </si>
  <si>
    <t>1 "odkaz na přílohu č. I.a-1, I.a-3.1 a I.a-4"</t>
  </si>
  <si>
    <t>2 "odkaz na přílohu č. I.a-1, I.a-3.1 a I.a-4"</t>
  </si>
  <si>
    <t>9 "odkaz na přílohu č. I.a-3.1 a I.a-4"</t>
  </si>
  <si>
    <t>4 "odkaz na přílohu č. I.a-3.1"</t>
  </si>
  <si>
    <t>28 "odkaz na přílohu č. I.a-3.1"</t>
  </si>
  <si>
    <t>3,5*50 "odkaz na přílohu č. I.a-3.1"</t>
  </si>
  <si>
    <t>175/3,5 "odkaz na přílohu č. I.a-3.1"</t>
  </si>
  <si>
    <t>(20+30+8+70+35+65)*1-135 "chodníky"</t>
  </si>
  <si>
    <t>(15+6+8+10)*1 "komunikace"</t>
  </si>
  <si>
    <t>(15+6+8+10)*1,2*0,7</t>
  </si>
  <si>
    <t>(60+35+10+5+50+10+40+10+10+30+15+70)*0,7*0,4-37,8</t>
  </si>
  <si>
    <t>(275+70+39)*0,4*0,3-16,2 "přebytek zeminy po kabelovém loži"</t>
  </si>
  <si>
    <t>(70+35+65)*2-210</t>
  </si>
  <si>
    <t>130*0,2</t>
  </si>
  <si>
    <t>460650152</t>
  </si>
  <si>
    <t>Kladení dlažby z kostek kamenných drobných do lože z kameniva těženého</t>
  </si>
  <si>
    <t>-1834101677</t>
  </si>
  <si>
    <t>Vozovky a chodníky kladení dlažby včetně spárování, do lože z kameniva těženého z kostek kamenných drobných 10x10</t>
  </si>
  <si>
    <t>10*2</t>
  </si>
  <si>
    <t>58381075</t>
  </si>
  <si>
    <t>haklík hrubý(1t=2,0m2)</t>
  </si>
  <si>
    <t>-655343137</t>
  </si>
  <si>
    <t xml:space="preserve">haklík hrubý(1t=2,0m2)  - 10 % nový materiál</t>
  </si>
  <si>
    <t>460650153</t>
  </si>
  <si>
    <t>Kladení dlažby z kostek kamenných do mozaiky do lože z kameniva těženého</t>
  </si>
  <si>
    <t>-148914009</t>
  </si>
  <si>
    <t>Vozovky a chodníky kladení dlažby včetně spárování, do lože z kameniva těženého z kostek kamenných mozaikových</t>
  </si>
  <si>
    <t>(30+8)*2-30</t>
  </si>
  <si>
    <t>58381089</t>
  </si>
  <si>
    <t>haklík řezaný</t>
  </si>
  <si>
    <t>1968646052</t>
  </si>
  <si>
    <t xml:space="preserve">haklík řezaný  - 20 % nový materiál</t>
  </si>
  <si>
    <t>46*0,2</t>
  </si>
  <si>
    <t>(275+70+39)*0,4*0,3*1,7-27,54 "přebytek zeminy po kabelovém loži"</t>
  </si>
  <si>
    <t>(275+60+39)*0,7*3-283,5</t>
  </si>
  <si>
    <t>(275+70+39)-135</t>
  </si>
  <si>
    <t>(20+30+8+70+35+65)*0,5-67,5</t>
  </si>
  <si>
    <t>46,5*0,05*2,7 "odkaz na přílohu č. I.a-8 a I.a-9"</t>
  </si>
  <si>
    <t>(15+6+8+10)*2 "komunikace"</t>
  </si>
  <si>
    <t>114-135 "chodníky"</t>
  </si>
  <si>
    <t>114*0,15*2,7</t>
  </si>
  <si>
    <t>(192-114)*2*0,15*2,7-54,675 "komunikace"</t>
  </si>
  <si>
    <t>0,4 "odkaz na přílohu č. I.a-3.1,I.a-3.2 a I.a-3.3"</t>
  </si>
  <si>
    <t>460030032</t>
  </si>
  <si>
    <t>Rozebrání dlažeb ručně z kostek velkých do písku spáry zalité</t>
  </si>
  <si>
    <t>-1714266816</t>
  </si>
  <si>
    <t>Přípravné terénní práce vytrhání dlažby včetně ručního rozebrání, vytřídění, odhozu na hromady nebo naložení na dopravní prostředek a očistění kostek nebo dlaždic z pískového podkladu z kostek velkých, spáry zalité</t>
  </si>
  <si>
    <t>10*2 "odkaz na přílohu č. I.a-3.1,I.a-3.2 a I.a-3.3"</t>
  </si>
  <si>
    <t>460030035</t>
  </si>
  <si>
    <t>Rozebrání dlažeb ručně z kostek mozaikových do písku spáry zalité</t>
  </si>
  <si>
    <t>-889816023</t>
  </si>
  <si>
    <t>Přípravné terénní práce vytrhání dlažby včetně ručního rozebrání, vytřídění, odhozu na hromady nebo naložení na dopravní prostředek a očistění kostek nebo dlaždic z pískového podkladu z kostek mozaikových, spáry zalité</t>
  </si>
  <si>
    <t>(30+8)*2-30 "odkaz na přílohu č. I.a-3.1,I.a-3.2 a I.a-3.3"</t>
  </si>
  <si>
    <t>(70+35+65)*2-210 "odkaz na přílohu č. I.a-3.1,I.a-3.2 a I.a-3.3"</t>
  </si>
  <si>
    <t>20+46+130 "odkaz na přílohu č. I.a-3.1,I.a-3.2 a I.a-3.3"</t>
  </si>
  <si>
    <t>18 "odkaz na přílohu č. I.a-3.1,I.a-3.2 a I.a-3.3"</t>
  </si>
  <si>
    <t>-355619473</t>
  </si>
  <si>
    <t>-313120121</t>
  </si>
  <si>
    <t>8*2 "odkaz na přílohu č. I.a-3.1,I.a-3.2 a I.a-3.3"</t>
  </si>
  <si>
    <t>-916203980</t>
  </si>
  <si>
    <t>114972248</t>
  </si>
  <si>
    <t>1,7*0,8*0,8*3+1,2*0,6*0,6*3 "odkaz na přílohu č. I.a-7"</t>
  </si>
  <si>
    <t>1,7*0,8*0,8*3+1,2*0,6*0,6*3</t>
  </si>
  <si>
    <t>1,7*0,8*0,8*2</t>
  </si>
  <si>
    <t>0,008*3+0,005*3</t>
  </si>
  <si>
    <t>60+35+10+5+50+10+40+10+10+30+15+70-90-95</t>
  </si>
  <si>
    <t>90-45</t>
  </si>
  <si>
    <t>(15+6+8+10)*0,7*1,2</t>
  </si>
  <si>
    <t>15+6+8+10</t>
  </si>
  <si>
    <t>60+35+10+5+50+10+40+10+10+30+15+70</t>
  </si>
  <si>
    <t>-(95+45)</t>
  </si>
  <si>
    <t>12 "odkaz na přílohu č. I.a-3.1,I.a-3.2 a I.a-3.3"</t>
  </si>
  <si>
    <t>(384-45-95)*0,6*3</t>
  </si>
  <si>
    <t>2*(12+10)</t>
  </si>
  <si>
    <t>-1012473364</t>
  </si>
  <si>
    <t>(12+10)*0,8</t>
  </si>
  <si>
    <t>225</t>
  </si>
  <si>
    <t>2113537485</t>
  </si>
  <si>
    <t>(12+10)*0,04*1*2,8 "odkaz na přílohu č. I.a-3.1,I.a-3.2 a I.a-3.3"</t>
  </si>
  <si>
    <t>226</t>
  </si>
  <si>
    <t>-1283738133</t>
  </si>
  <si>
    <t>(12+10)*0,8*2 "odkaz na přílohu č. I.a-3.1,I.a-3.2 a I.a-3.3"</t>
  </si>
  <si>
    <t>227</t>
  </si>
  <si>
    <t>-59285417</t>
  </si>
  <si>
    <t>(12+10)*0,8*0,08*2,8 "odkaz na přílohu č. I.a-3.1,I.a-3.2 a I.a-3.3"</t>
  </si>
  <si>
    <t>228</t>
  </si>
  <si>
    <t>-201086308</t>
  </si>
  <si>
    <t>229</t>
  </si>
  <si>
    <t>-2098019063</t>
  </si>
  <si>
    <t>230</t>
  </si>
  <si>
    <t>-1492112650</t>
  </si>
  <si>
    <t>2*(12+10) "odkaz na přílohu č. I.a-3.1,I.a-3.2 a I.a-3.3"</t>
  </si>
  <si>
    <t>231</t>
  </si>
  <si>
    <t>1830813884</t>
  </si>
  <si>
    <t>232</t>
  </si>
  <si>
    <t>-191950669</t>
  </si>
  <si>
    <t>233</t>
  </si>
  <si>
    <t>974794816</t>
  </si>
  <si>
    <t>234</t>
  </si>
  <si>
    <t>-1742021396</t>
  </si>
  <si>
    <t>235</t>
  </si>
  <si>
    <t>602839272</t>
  </si>
  <si>
    <t>236</t>
  </si>
  <si>
    <t>63236850</t>
  </si>
  <si>
    <t>II.a - Znojemská x Okrajová x Demlova - SSZ</t>
  </si>
  <si>
    <t>11+12+10+11 "odkaz na přílohu č. II.a-2 a II.a-3"</t>
  </si>
  <si>
    <t>44*1,1 'Přepočtené koeficientem množství</t>
  </si>
  <si>
    <t>40 "odkaz na přílohu č. II.a-3"</t>
  </si>
  <si>
    <t>40*1,2 'Přepočtené koeficientem množství</t>
  </si>
  <si>
    <t>8 "odkaz na přílohu č. II.a-2 a II.a-3"</t>
  </si>
  <si>
    <t>1 "odkaz na přílohu č. II.a-2 a II.a-3"</t>
  </si>
  <si>
    <t>6 "odkaz na přílohu č. II.a-2 a II.a-3"</t>
  </si>
  <si>
    <t>9 "odkaz na přílohu č. II.a-2 a II.a-3"</t>
  </si>
  <si>
    <t>1 "odkaz na přílohu č. II.a-2, II.a-3 a II.a-4"</t>
  </si>
  <si>
    <t>4 "odkaz na přílohu č. II.a-2 a II.a-3"</t>
  </si>
  <si>
    <t>4*2 "odkaz na přílohu č. II.a-2 a II.a-3"</t>
  </si>
  <si>
    <t>(1)*2 "odkaz na přílohu č. II.a-2 a II.a-3"</t>
  </si>
  <si>
    <t>300 "odkaz na přílohu č. II.a-2 a II.a-5"</t>
  </si>
  <si>
    <t>200 "odkaz na přílohu č. II.a-2 a II.a-3"</t>
  </si>
  <si>
    <t>8*10 "spojky VO"</t>
  </si>
  <si>
    <t>40 "odkaz na přílohu č. II.a-2 a II.a-3"</t>
  </si>
  <si>
    <t>10 "odkaz na přílohu č. II.a-2"</t>
  </si>
  <si>
    <t>1+1+1+1 "odkaz na přílohu č. II.a-2"</t>
  </si>
  <si>
    <t>4+2 "odkaz na přílohu č. II.a-2"</t>
  </si>
  <si>
    <t>4+6 "odkaz na přílohu č. II.a-2"</t>
  </si>
  <si>
    <t>1 "odkaz na přílohu č. II.a-2"</t>
  </si>
  <si>
    <t>8 "odkaz na přílohu č. II.a-2"</t>
  </si>
  <si>
    <t>15+17+15+15 "odkaz na přílohu č. II.a-2 a II.a-3"</t>
  </si>
  <si>
    <t>62*1,15 'Přepočtené koeficientem množství</t>
  </si>
  <si>
    <t>45+85+80+70 "odkaz na přílohu č. II.a-3"</t>
  </si>
  <si>
    <t>280*1,15 'Přepočtené koeficientem množství</t>
  </si>
  <si>
    <t>15 "odkaz na přílohu č. II.a-3"</t>
  </si>
  <si>
    <t>190 "odkaz na přílohu č. II.a-3"</t>
  </si>
  <si>
    <t>190*1,15 'Přepočtené koeficientem množství</t>
  </si>
  <si>
    <t>2 "odkaz na přílohu č. II.a-3"</t>
  </si>
  <si>
    <t>50+70+50+20 "odkaz na přílohu č. II.a-3"</t>
  </si>
  <si>
    <t>30+60+60+40 "odkaz na přílohu č. II.a-3"</t>
  </si>
  <si>
    <t>17*2+10*2</t>
  </si>
  <si>
    <t>40+19+40+19+40+19+40+19</t>
  </si>
  <si>
    <t>10*10</t>
  </si>
  <si>
    <t>100*0,62</t>
  </si>
  <si>
    <t>62*1,2 'Přepočtené koeficientem množství</t>
  </si>
  <si>
    <t>40+40+30+110+55+10+20+12</t>
  </si>
  <si>
    <t>(40+40+30+110+55+10+20+12)*1,05</t>
  </si>
  <si>
    <t>332,85*1,2 'Přepočtené koeficientem množství</t>
  </si>
  <si>
    <t>12 "odkaz na přílohu č. II.a-2"</t>
  </si>
  <si>
    <t>300+440+425+30</t>
  </si>
  <si>
    <t>20+40+50+60+50+40+30+10 "odkaz na přílohu č. II.a-3"</t>
  </si>
  <si>
    <t>300*1,2 'Přepočtené koeficientem množství</t>
  </si>
  <si>
    <t>80+50+120 "odkaz na přílohu č. II.a-3"</t>
  </si>
  <si>
    <t>250*1,2 'Přepočtené koeficientem množství</t>
  </si>
  <si>
    <t>5+35+75+70+60+180 "odkaz na přílohu č. II.a-3"</t>
  </si>
  <si>
    <t>425*1,2 'Přepočtené koeficientem množství</t>
  </si>
  <si>
    <t>30 "odkaz na přílohu č. II.a-3"</t>
  </si>
  <si>
    <t>32*5+8*7 "odkaz na přílohu č. II.a-5"</t>
  </si>
  <si>
    <t>32*2 "odkaz na přílohu č. II.a-5"</t>
  </si>
  <si>
    <t>8*2 "odkaz na přílohu č. II.a-5"</t>
  </si>
  <si>
    <t>2*4 "odkaz na přílohu č. II.a-3"</t>
  </si>
  <si>
    <t>4 "odkaz na přílohu č. II.a-2 a II.a-5"</t>
  </si>
  <si>
    <t>4+1 "odkaz na přílohu č. II.a-2 a II.a-5"</t>
  </si>
  <si>
    <t>404611096 PC</t>
  </si>
  <si>
    <t>Stožár výložníkový SSZ s výložníkem délky 4,5 m</t>
  </si>
  <si>
    <t>2 "odkaz na přílohu č. II.a-2 a II.a-5"</t>
  </si>
  <si>
    <t>8 "odkaz na přílohu č. II.a-2 a II.a-5"</t>
  </si>
  <si>
    <t>2 "odkaz na přílohu č. II.a-1, II.a-2 a II.a-5"</t>
  </si>
  <si>
    <t>8 "odkaz na přílohu č. II.a-1, II.a-2 a II.a-5"</t>
  </si>
  <si>
    <t>12*2+4*3 "odkaz na přílohu č. II.a-2 a II.a-5"</t>
  </si>
  <si>
    <t>15*2+3 "odkaz na přílohu č. II.a-2 a II.a-5"</t>
  </si>
  <si>
    <t>6 "odkaz na přílohu č. II.a-2 a II.a-5"</t>
  </si>
  <si>
    <t>1 "odkaz na přílohu č. II.a-1, II.a-2 a II.a-3"</t>
  </si>
  <si>
    <t>15 "odkaz na přílohu č. II.a-2 a II.a-3"</t>
  </si>
  <si>
    <t>4 "odkaz na přílohu č. II.a-2"</t>
  </si>
  <si>
    <t>28 "odkaz na přílohu č. II.a-2"</t>
  </si>
  <si>
    <t>3,5*50 "odkaz na přílohu č. II.a-2"</t>
  </si>
  <si>
    <t>50 "odkaz na přílohu č. II.a-2"</t>
  </si>
  <si>
    <t>(40+30+55)*1 "chodníky"</t>
  </si>
  <si>
    <t>(10+10)*1 "komunikace"</t>
  </si>
  <si>
    <t>(30+10+20+80)*0,7*0,4 "odkaz na přílohu č. II.a-2"</t>
  </si>
  <si>
    <t>(40+30+55)*2 "odkaz na přílohu č. II.a-2"</t>
  </si>
  <si>
    <t>250*0,2 "odkaz na přílohu č. II.a-2"</t>
  </si>
  <si>
    <t>(40+40+30+110+55+10+20)*0,4*0,3 "přebytek zeminy po kabelovém loži"</t>
  </si>
  <si>
    <t>(4*1,7*0,8*0,8+6*4*1,2*0,6*0,6) "přebytek zeminy pro jámy pro stožáry"</t>
  </si>
  <si>
    <t>(40+40+30+110+55+10+20)*0,4*0,3*1,7 "přebytek zeminy po kabelovém loži"</t>
  </si>
  <si>
    <t>(4*1,7*0,8*0,8+6*4*1,2*0,6*0,6)*1,7 "přebytek zeminy pro jámy pro stožáry"</t>
  </si>
  <si>
    <t>(40+40+30+110+55+10+20)*0,7*3</t>
  </si>
  <si>
    <t>40+40+30+110+55+10+20 "odkaz na přílohu č. II.a-2"</t>
  </si>
  <si>
    <t>(40+30+55)*0,5 "odkaz na přílohu č. II.a-2, II.a-7 a II.a-8"</t>
  </si>
  <si>
    <t>62,5*0,05*2,7 "odkaz na přílohu č. II.a-2, II.a-7 a II.a-8"</t>
  </si>
  <si>
    <t>(10+10)*2 "komunikace"</t>
  </si>
  <si>
    <t>(40+30+55)*0,5 "chodníky"</t>
  </si>
  <si>
    <t>(10+10)*1*0,15*2*2,7 "komunikace"</t>
  </si>
  <si>
    <t>(40+30+55)*0,5*0,15*2,7 "chodníky"</t>
  </si>
  <si>
    <t>915111.R01</t>
  </si>
  <si>
    <t>D+M vodorovné dopravní značení BARVOU HLADKÉ</t>
  </si>
  <si>
    <t>-544161916</t>
  </si>
  <si>
    <t>(35+65+35+30)*0,250</t>
  </si>
  <si>
    <t>3,5*0,5*4</t>
  </si>
  <si>
    <t>15*4*0,125</t>
  </si>
  <si>
    <t>915211.R01</t>
  </si>
  <si>
    <t>D+M vodorovné dopravní značení PLASTEM HLADKÉ</t>
  </si>
  <si>
    <t>-607695556</t>
  </si>
  <si>
    <t>915221.R01</t>
  </si>
  <si>
    <t>487647096</t>
  </si>
  <si>
    <t>D+M vodorovné dopravní značení PLASTEM STRUKTURÁLNÍ NEHLUČNÉ</t>
  </si>
  <si>
    <t>0,4 "odkaz na přílohu č. II.a-2"</t>
  </si>
  <si>
    <t>3,5*1,5*2 "odkaz na přílohu č. II.a-2"</t>
  </si>
  <si>
    <t>460310104</t>
  </si>
  <si>
    <t>Řízený zemní provrt strojně v hornině tř 1 až 4 hloubky do 6 m vnějšího průměru přes 110 mm do 125 mm, včetně nákladů na dopravu a chráničky</t>
  </si>
  <si>
    <t>Zemní provrty strojně - řízené horizontální vrtání v hornině tř. 1 až 4 pro protlačení PE trub, v hloubce do 6 m vnějšího průměru vrtu přes 110 do 125 mm
- včetně nákladů na dopravu a chráničky</t>
  </si>
  <si>
    <t xml:space="preserve">Poznámka k souboru cen:_x000d_
1. V cenách -0001 až 0017 nejsou započteny náklady na:_x000d_
a) zemní práce nutné k provedení protlaku (startovací a cílové jámy),_x000d_
b) dodání chráničky a potrubí. Tyto materiály se oceňují ve specifikaci._x000d_
2. V cenách -0101 až 0109 jsou započteny i náklady na:_x000d_
a) případné vodorovné přemístění výkopku z protlačovaného potrubí a svislé přemístění výkopku z montážní jámy na povrch a jeho přehození na povrchu,_x000d_
b) úpravu čela potrubí pro protlačení._x000d_
3. V cenách -0101 až 0109 nejsou započteny náklady na:_x000d_
a) případné zemní práce nutné k provedení protlaku (startovací a cílové jámy),_x000d_
b) případné čerpání vody,_x000d_
c) montáž vedení a jeho příslušenství, slouží-li protlačená trouba jako ochranné potrubí,_x000d_
d) dodávku potrubí učeného k protlačení. Toto potrubí se oceňuje ve specifikaci. Ztratné lze stanovit ve výši 3%,_x000d_
e) překládání a zajišťování inženýrských sítí,_x000d_
f) vytýčení směru protlaku a stávajících inženýrských sítí._x000d_
</t>
  </si>
  <si>
    <t>3,5*0,4*2,5 "odkaz na přílohu č. II.a-2"</t>
  </si>
  <si>
    <t>2+2+2+2+2 "odkaz na přílohu č. II.a-2"</t>
  </si>
  <si>
    <t>6*2 "odkaz na přílohu č. II.a-2"</t>
  </si>
  <si>
    <t>1,7*0,8*0,8*4+1,2*0,6*0,6*5 "odkaz na přílohu č. II.a-2 a II.a-6"</t>
  </si>
  <si>
    <t>0,008*4+0,005*5</t>
  </si>
  <si>
    <t>25+10+5 "chodník"</t>
  </si>
  <si>
    <t>10+6+24 "zeleň"</t>
  </si>
  <si>
    <t>15+10+5 "chodník"</t>
  </si>
  <si>
    <t>110 "zeleň"</t>
  </si>
  <si>
    <t>1467225636</t>
  </si>
  <si>
    <t>15+10+5+5+10+10 "chodník"</t>
  </si>
  <si>
    <t>10 "zeleň"</t>
  </si>
  <si>
    <t>-1080824229</t>
  </si>
  <si>
    <t>(10+10)*0,7*1,2 "komunikace"</t>
  </si>
  <si>
    <t>10+10</t>
  </si>
  <si>
    <t>40+40+30+110+55+10+20</t>
  </si>
  <si>
    <t>8+8+2</t>
  </si>
  <si>
    <t>Demontáž základových konstrukcí z monolitického betonu pro stožáry</t>
  </si>
  <si>
    <t>1,7*0,8*0,8*8</t>
  </si>
  <si>
    <t>(1,7*0,8*0,8*8)*2,1</t>
  </si>
  <si>
    <t>305*0,6*3</t>
  </si>
  <si>
    <t>2*(10+10)</t>
  </si>
  <si>
    <t>(10+10)*0,8 "odkaz na přílohu č. II.a-2"</t>
  </si>
  <si>
    <t>(10+10)*0,04*1*2,8 "odkaz na přílohu č. II.a-2"</t>
  </si>
  <si>
    <t>(10+10)*0,8*2 "odkaz na přílohu č. II.a-2"</t>
  </si>
  <si>
    <t>(10+10)*0,8*0,08*2,8 "odkaz na přílohu č. II.a-2"</t>
  </si>
  <si>
    <t>2*(10+10) "odkaz na přílohu č. II.a-2"</t>
  </si>
  <si>
    <t>013244001</t>
  </si>
  <si>
    <t>Dokumentace pro provádění stavby - realizační dokumentace stavby (RDS) VODOROVNÉHO DOPRAVNÍHO ZNAČENÍ (VDZ)</t>
  </si>
  <si>
    <t>2047221673</t>
  </si>
  <si>
    <t>III.a. - Purkyňovo nám.</t>
  </si>
  <si>
    <t>51330000-4</t>
  </si>
  <si>
    <t>-730740863</t>
  </si>
  <si>
    <t>741122211</t>
  </si>
  <si>
    <t>Montáž kabel Cu plný kulatý žíla 3x1,5 až 6 mm2 uložený volně (CYKY)</t>
  </si>
  <si>
    <t>-1152182540</t>
  </si>
  <si>
    <t>Montáž kabelů měděných bez ukončení uložených volně nebo v liště plných kulatých (CYKY) počtu a průřezu žil 3x1,5 až 6 mm2</t>
  </si>
  <si>
    <t>45966454</t>
  </si>
  <si>
    <t>10 "odkaz na přílohu č. III.2"</t>
  </si>
  <si>
    <t>-2050608945</t>
  </si>
  <si>
    <t>1112389719</t>
  </si>
  <si>
    <t>Montáž držáku pro stacionární jednotku RSU na stožár</t>
  </si>
  <si>
    <t>1508607575</t>
  </si>
  <si>
    <t>345713520.M11</t>
  </si>
  <si>
    <t>1627606094</t>
  </si>
  <si>
    <t>Poznámka k položce:_x000d_
Včetně kotvicího a stahovacího materiálu.</t>
  </si>
  <si>
    <t>-1491874015</t>
  </si>
  <si>
    <t>-1792029363</t>
  </si>
  <si>
    <t>2 "odkaz na přílohu č. III.2"</t>
  </si>
  <si>
    <t>220960301.R01</t>
  </si>
  <si>
    <t>Příprava ke komplexnímu vyzkoušení křižovatky s mikroprocesorovým řadičem MR a stacionární jednotkou RSU</t>
  </si>
  <si>
    <t>494874727</t>
  </si>
  <si>
    <t xml:space="preserve">1 "odkaz na přílohu č.  III.1 a III.2"</t>
  </si>
  <si>
    <t>220960311.R01</t>
  </si>
  <si>
    <t>Komplexní vyzkoušení křižovatky s mikroprocesorovým řadičem MR a stacionární jednotkou RSU před uvedením zařízení do provozu</t>
  </si>
  <si>
    <t>1623732099</t>
  </si>
  <si>
    <t>-1514299925</t>
  </si>
  <si>
    <t>1 "odkaz na přílohu č. III.2"</t>
  </si>
  <si>
    <t>Zpracování sady dynamického dopravního řešení se stacionární jednotkou RSU</t>
  </si>
  <si>
    <t>1688697748</t>
  </si>
  <si>
    <t>-1103380811</t>
  </si>
  <si>
    <t>Přidružený materiál jako jsou mimo jiné:
- Drobný spojovací a kotvicí materiál
- Soustavné udržování dopravního značení</t>
  </si>
  <si>
    <t>1671459115</t>
  </si>
  <si>
    <t>Podíl přidružených výkonů jako jsou mimo jiné:
- Zajištění přechodného dopravního značení odsouhlaseného DI PČR
- Revize elektro - ve smyslu ČSN 33 2000-6, ed.2 a ČSN 33 1500
- Kompletační a koordinační činnost s investorem stavby - mimo jiné např. se časově přizpůsobit požadovanému termínu realizace prací apod.
- Kompletační a koordinační činnost s provozovatelem SSZ a VO
- Kompletační a koordinační činnost se servisní společností SSZ
- Kompletační a koordinační činnost s ostatními SO
- Mimo staveništní doprava materiálů
- Doprava zaměstnanců
- Náklady na ubytování zaměstnanců</t>
  </si>
  <si>
    <t>IV.a. - Hrotovická x Spojovací</t>
  </si>
  <si>
    <t xml:space="preserve">10 "odkaz na přílohu č.  IV.2"</t>
  </si>
  <si>
    <t xml:space="preserve">2 "odkaz na přílohu č.  IV.2"</t>
  </si>
  <si>
    <t xml:space="preserve">1 "odkaz na přílohu č.  IV.1 a IV.2"</t>
  </si>
  <si>
    <t>V.a. - Hrotovická x Kosmákova</t>
  </si>
  <si>
    <t xml:space="preserve">10 "odkaz na přílohu č.  V.1 a V.2"</t>
  </si>
  <si>
    <t xml:space="preserve">2 "odkaz na přílohu č.  V.2"</t>
  </si>
  <si>
    <t xml:space="preserve">1 "odkaz na přílohu č.  V.1 a V.2"</t>
  </si>
  <si>
    <t>VI.a. - Komenského nám. - sever</t>
  </si>
  <si>
    <t xml:space="preserve">10 "odkaz na přílohu č.  VI.2"</t>
  </si>
  <si>
    <t xml:space="preserve">2 "odkaz na přílohu č.  VI.2"</t>
  </si>
  <si>
    <t xml:space="preserve">1 "odkaz na přílohu č.  VI.1 a VI.2"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</si>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</sst>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20210525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Preference veřejné dopravy města Třebíč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Město Třebíč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25. 5. 2021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Třebíč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Ing. Karel Tomek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Ivalú Macarena Ávila Herrera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ROUND(SUM(AG55:AG65),2)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ROUND(SUM(AS55:AS65),2)</f>
        <v>0</v>
      </c>
      <c r="AT54" s="106">
        <f>ROUND(SUM(AV54:AW54),2)</f>
        <v>0</v>
      </c>
      <c r="AU54" s="107">
        <f>ROUND(SUM(AU55:AU65),5)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ROUND(SUM(AZ55:AZ65),2)</f>
        <v>0</v>
      </c>
      <c r="BA54" s="106">
        <f>ROUND(SUM(BA55:BA65),2)</f>
        <v>0</v>
      </c>
      <c r="BB54" s="106">
        <f>ROUND(SUM(BB55:BB65),2)</f>
        <v>0</v>
      </c>
      <c r="BC54" s="106">
        <f>ROUND(SUM(BC55:BC65),2)</f>
        <v>0</v>
      </c>
      <c r="BD54" s="108">
        <f>ROUND(SUM(BD55:BD65),2)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'C1.a - Bráfova x Nádražní...'!J30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'C1.a - Bráfova x Nádražní...'!P92</f>
        <v>0</v>
      </c>
      <c r="AV55" s="120">
        <f>'C1.a - Bráfova x Nádražní...'!J33</f>
        <v>0</v>
      </c>
      <c r="AW55" s="120">
        <f>'C1.a - Bráfova x Nádražní...'!J34</f>
        <v>0</v>
      </c>
      <c r="AX55" s="120">
        <f>'C1.a - Bráfova x Nádražní...'!J35</f>
        <v>0</v>
      </c>
      <c r="AY55" s="120">
        <f>'C1.a - Bráfova x Nádražní...'!J36</f>
        <v>0</v>
      </c>
      <c r="AZ55" s="120">
        <f>'C1.a - Bráfova x Nádražní...'!F33</f>
        <v>0</v>
      </c>
      <c r="BA55" s="120">
        <f>'C1.a - Bráfova x Nádražní...'!F34</f>
        <v>0</v>
      </c>
      <c r="BB55" s="120">
        <f>'C1.a - Bráfova x Nádražní...'!F35</f>
        <v>0</v>
      </c>
      <c r="BC55" s="120">
        <f>'C1.a - Bráfova x Nádražní...'!F36</f>
        <v>0</v>
      </c>
      <c r="BD55" s="122">
        <f>'C1.a - Bráfova x Nádražní...'!F37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84</v>
      </c>
      <c r="CM55" s="123" t="s">
        <v>85</v>
      </c>
    </row>
    <row r="56" s="7" customFormat="1" ht="16.5" customHeight="1">
      <c r="A56" s="111" t="s">
        <v>78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'D.a - Masarykovo nám. - SSZ'!J30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'D.a - Masarykovo nám. - SSZ'!P92</f>
        <v>0</v>
      </c>
      <c r="AV56" s="120">
        <f>'D.a - Masarykovo nám. - SSZ'!J33</f>
        <v>0</v>
      </c>
      <c r="AW56" s="120">
        <f>'D.a - Masarykovo nám. - SSZ'!J34</f>
        <v>0</v>
      </c>
      <c r="AX56" s="120">
        <f>'D.a - Masarykovo nám. - SSZ'!J35</f>
        <v>0</v>
      </c>
      <c r="AY56" s="120">
        <f>'D.a - Masarykovo nám. - SSZ'!J36</f>
        <v>0</v>
      </c>
      <c r="AZ56" s="120">
        <f>'D.a - Masarykovo nám. - SSZ'!F33</f>
        <v>0</v>
      </c>
      <c r="BA56" s="120">
        <f>'D.a - Masarykovo nám. - SSZ'!F34</f>
        <v>0</v>
      </c>
      <c r="BB56" s="120">
        <f>'D.a - Masarykovo nám. - SSZ'!F35</f>
        <v>0</v>
      </c>
      <c r="BC56" s="120">
        <f>'D.a - Masarykovo nám. - SSZ'!F36</f>
        <v>0</v>
      </c>
      <c r="BD56" s="122">
        <f>'D.a - Masarykovo nám. - SSZ'!F37</f>
        <v>0</v>
      </c>
      <c r="BE56" s="7"/>
      <c r="BT56" s="123" t="s">
        <v>82</v>
      </c>
      <c r="BV56" s="123" t="s">
        <v>76</v>
      </c>
      <c r="BW56" s="123" t="s">
        <v>88</v>
      </c>
      <c r="BX56" s="123" t="s">
        <v>5</v>
      </c>
      <c r="CL56" s="123" t="s">
        <v>84</v>
      </c>
      <c r="CM56" s="123" t="s">
        <v>85</v>
      </c>
    </row>
    <row r="57" s="7" customFormat="1" ht="16.5" customHeight="1">
      <c r="A57" s="111" t="s">
        <v>78</v>
      </c>
      <c r="B57" s="112"/>
      <c r="C57" s="113"/>
      <c r="D57" s="114" t="s">
        <v>89</v>
      </c>
      <c r="E57" s="114"/>
      <c r="F57" s="114"/>
      <c r="G57" s="114"/>
      <c r="H57" s="114"/>
      <c r="I57" s="115"/>
      <c r="J57" s="114" t="s">
        <v>90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'E1.a - Komenského nám. JI...'!J30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19">
        <v>0</v>
      </c>
      <c r="AT57" s="120">
        <f>ROUND(SUM(AV57:AW57),2)</f>
        <v>0</v>
      </c>
      <c r="AU57" s="121">
        <f>'E1.a - Komenského nám. JI...'!P92</f>
        <v>0</v>
      </c>
      <c r="AV57" s="120">
        <f>'E1.a - Komenského nám. JI...'!J33</f>
        <v>0</v>
      </c>
      <c r="AW57" s="120">
        <f>'E1.a - Komenského nám. JI...'!J34</f>
        <v>0</v>
      </c>
      <c r="AX57" s="120">
        <f>'E1.a - Komenského nám. JI...'!J35</f>
        <v>0</v>
      </c>
      <c r="AY57" s="120">
        <f>'E1.a - Komenského nám. JI...'!J36</f>
        <v>0</v>
      </c>
      <c r="AZ57" s="120">
        <f>'E1.a - Komenského nám. JI...'!F33</f>
        <v>0</v>
      </c>
      <c r="BA57" s="120">
        <f>'E1.a - Komenského nám. JI...'!F34</f>
        <v>0</v>
      </c>
      <c r="BB57" s="120">
        <f>'E1.a - Komenského nám. JI...'!F35</f>
        <v>0</v>
      </c>
      <c r="BC57" s="120">
        <f>'E1.a - Komenského nám. JI...'!F36</f>
        <v>0</v>
      </c>
      <c r="BD57" s="122">
        <f>'E1.a - Komenského nám. JI...'!F37</f>
        <v>0</v>
      </c>
      <c r="BE57" s="7"/>
      <c r="BT57" s="123" t="s">
        <v>82</v>
      </c>
      <c r="BV57" s="123" t="s">
        <v>76</v>
      </c>
      <c r="BW57" s="123" t="s">
        <v>91</v>
      </c>
      <c r="BX57" s="123" t="s">
        <v>5</v>
      </c>
      <c r="CL57" s="123" t="s">
        <v>84</v>
      </c>
      <c r="CM57" s="123" t="s">
        <v>85</v>
      </c>
    </row>
    <row r="58" s="7" customFormat="1" ht="16.5" customHeight="1">
      <c r="A58" s="111" t="s">
        <v>78</v>
      </c>
      <c r="B58" s="112"/>
      <c r="C58" s="113"/>
      <c r="D58" s="114" t="s">
        <v>92</v>
      </c>
      <c r="E58" s="114"/>
      <c r="F58" s="114"/>
      <c r="G58" s="114"/>
      <c r="H58" s="114"/>
      <c r="I58" s="115"/>
      <c r="J58" s="114" t="s">
        <v>93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'E2.a - Komenského nám. BU...'!J30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81</v>
      </c>
      <c r="AR58" s="118"/>
      <c r="AS58" s="119">
        <v>0</v>
      </c>
      <c r="AT58" s="120">
        <f>ROUND(SUM(AV58:AW58),2)</f>
        <v>0</v>
      </c>
      <c r="AU58" s="121">
        <f>'E2.a - Komenského nám. BU...'!P92</f>
        <v>0</v>
      </c>
      <c r="AV58" s="120">
        <f>'E2.a - Komenského nám. BU...'!J33</f>
        <v>0</v>
      </c>
      <c r="AW58" s="120">
        <f>'E2.a - Komenského nám. BU...'!J34</f>
        <v>0</v>
      </c>
      <c r="AX58" s="120">
        <f>'E2.a - Komenského nám. BU...'!J35</f>
        <v>0</v>
      </c>
      <c r="AY58" s="120">
        <f>'E2.a - Komenského nám. BU...'!J36</f>
        <v>0</v>
      </c>
      <c r="AZ58" s="120">
        <f>'E2.a - Komenského nám. BU...'!F33</f>
        <v>0</v>
      </c>
      <c r="BA58" s="120">
        <f>'E2.a - Komenského nám. BU...'!F34</f>
        <v>0</v>
      </c>
      <c r="BB58" s="120">
        <f>'E2.a - Komenského nám. BU...'!F35</f>
        <v>0</v>
      </c>
      <c r="BC58" s="120">
        <f>'E2.a - Komenského nám. BU...'!F36</f>
        <v>0</v>
      </c>
      <c r="BD58" s="122">
        <f>'E2.a - Komenského nám. BU...'!F37</f>
        <v>0</v>
      </c>
      <c r="BE58" s="7"/>
      <c r="BT58" s="123" t="s">
        <v>82</v>
      </c>
      <c r="BV58" s="123" t="s">
        <v>76</v>
      </c>
      <c r="BW58" s="123" t="s">
        <v>94</v>
      </c>
      <c r="BX58" s="123" t="s">
        <v>5</v>
      </c>
      <c r="CL58" s="123" t="s">
        <v>84</v>
      </c>
      <c r="CM58" s="123" t="s">
        <v>85</v>
      </c>
    </row>
    <row r="59" s="7" customFormat="1" ht="24.75" customHeight="1">
      <c r="A59" s="111" t="s">
        <v>78</v>
      </c>
      <c r="B59" s="112"/>
      <c r="C59" s="113"/>
      <c r="D59" s="114" t="s">
        <v>95</v>
      </c>
      <c r="E59" s="114"/>
      <c r="F59" s="114"/>
      <c r="G59" s="114"/>
      <c r="H59" s="114"/>
      <c r="I59" s="115"/>
      <c r="J59" s="114" t="s">
        <v>96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'G.a - Znojemská x Družste...'!J30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81</v>
      </c>
      <c r="AR59" s="118"/>
      <c r="AS59" s="119">
        <v>0</v>
      </c>
      <c r="AT59" s="120">
        <f>ROUND(SUM(AV59:AW59),2)</f>
        <v>0</v>
      </c>
      <c r="AU59" s="121">
        <f>'G.a - Znojemská x Družste...'!P92</f>
        <v>0</v>
      </c>
      <c r="AV59" s="120">
        <f>'G.a - Znojemská x Družste...'!J33</f>
        <v>0</v>
      </c>
      <c r="AW59" s="120">
        <f>'G.a - Znojemská x Družste...'!J34</f>
        <v>0</v>
      </c>
      <c r="AX59" s="120">
        <f>'G.a - Znojemská x Družste...'!J35</f>
        <v>0</v>
      </c>
      <c r="AY59" s="120">
        <f>'G.a - Znojemská x Družste...'!J36</f>
        <v>0</v>
      </c>
      <c r="AZ59" s="120">
        <f>'G.a - Znojemská x Družste...'!F33</f>
        <v>0</v>
      </c>
      <c r="BA59" s="120">
        <f>'G.a - Znojemská x Družste...'!F34</f>
        <v>0</v>
      </c>
      <c r="BB59" s="120">
        <f>'G.a - Znojemská x Družste...'!F35</f>
        <v>0</v>
      </c>
      <c r="BC59" s="120">
        <f>'G.a - Znojemská x Družste...'!F36</f>
        <v>0</v>
      </c>
      <c r="BD59" s="122">
        <f>'G.a - Znojemská x Družste...'!F37</f>
        <v>0</v>
      </c>
      <c r="BE59" s="7"/>
      <c r="BT59" s="123" t="s">
        <v>82</v>
      </c>
      <c r="BV59" s="123" t="s">
        <v>76</v>
      </c>
      <c r="BW59" s="123" t="s">
        <v>97</v>
      </c>
      <c r="BX59" s="123" t="s">
        <v>5</v>
      </c>
      <c r="CL59" s="123" t="s">
        <v>84</v>
      </c>
      <c r="CM59" s="123" t="s">
        <v>85</v>
      </c>
    </row>
    <row r="60" s="7" customFormat="1" ht="24.75" customHeight="1">
      <c r="A60" s="111" t="s">
        <v>78</v>
      </c>
      <c r="B60" s="112"/>
      <c r="C60" s="113"/>
      <c r="D60" s="114" t="s">
        <v>98</v>
      </c>
      <c r="E60" s="114"/>
      <c r="F60" s="114"/>
      <c r="G60" s="114"/>
      <c r="H60" s="114"/>
      <c r="I60" s="115"/>
      <c r="J60" s="114" t="s">
        <v>99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'I.a - Jejkovská Brána x B...'!J30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81</v>
      </c>
      <c r="AR60" s="118"/>
      <c r="AS60" s="119">
        <v>0</v>
      </c>
      <c r="AT60" s="120">
        <f>ROUND(SUM(AV60:AW60),2)</f>
        <v>0</v>
      </c>
      <c r="AU60" s="121">
        <f>'I.a - Jejkovská Brána x B...'!P92</f>
        <v>0</v>
      </c>
      <c r="AV60" s="120">
        <f>'I.a - Jejkovská Brána x B...'!J33</f>
        <v>0</v>
      </c>
      <c r="AW60" s="120">
        <f>'I.a - Jejkovská Brána x B...'!J34</f>
        <v>0</v>
      </c>
      <c r="AX60" s="120">
        <f>'I.a - Jejkovská Brána x B...'!J35</f>
        <v>0</v>
      </c>
      <c r="AY60" s="120">
        <f>'I.a - Jejkovská Brána x B...'!J36</f>
        <v>0</v>
      </c>
      <c r="AZ60" s="120">
        <f>'I.a - Jejkovská Brána x B...'!F33</f>
        <v>0</v>
      </c>
      <c r="BA60" s="120">
        <f>'I.a - Jejkovská Brána x B...'!F34</f>
        <v>0</v>
      </c>
      <c r="BB60" s="120">
        <f>'I.a - Jejkovská Brána x B...'!F35</f>
        <v>0</v>
      </c>
      <c r="BC60" s="120">
        <f>'I.a - Jejkovská Brána x B...'!F36</f>
        <v>0</v>
      </c>
      <c r="BD60" s="122">
        <f>'I.a - Jejkovská Brána x B...'!F37</f>
        <v>0</v>
      </c>
      <c r="BE60" s="7"/>
      <c r="BT60" s="123" t="s">
        <v>82</v>
      </c>
      <c r="BV60" s="123" t="s">
        <v>76</v>
      </c>
      <c r="BW60" s="123" t="s">
        <v>100</v>
      </c>
      <c r="BX60" s="123" t="s">
        <v>5</v>
      </c>
      <c r="CL60" s="123" t="s">
        <v>101</v>
      </c>
      <c r="CM60" s="123" t="s">
        <v>85</v>
      </c>
    </row>
    <row r="61" s="7" customFormat="1" ht="24.75" customHeight="1">
      <c r="A61" s="111" t="s">
        <v>78</v>
      </c>
      <c r="B61" s="112"/>
      <c r="C61" s="113"/>
      <c r="D61" s="114" t="s">
        <v>102</v>
      </c>
      <c r="E61" s="114"/>
      <c r="F61" s="114"/>
      <c r="G61" s="114"/>
      <c r="H61" s="114"/>
      <c r="I61" s="115"/>
      <c r="J61" s="114" t="s">
        <v>103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'II.a - Znojemská x Okrajo...'!J30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81</v>
      </c>
      <c r="AR61" s="118"/>
      <c r="AS61" s="119">
        <v>0</v>
      </c>
      <c r="AT61" s="120">
        <f>ROUND(SUM(AV61:AW61),2)</f>
        <v>0</v>
      </c>
      <c r="AU61" s="121">
        <f>'II.a - Znojemská x Okrajo...'!P91</f>
        <v>0</v>
      </c>
      <c r="AV61" s="120">
        <f>'II.a - Znojemská x Okrajo...'!J33</f>
        <v>0</v>
      </c>
      <c r="AW61" s="120">
        <f>'II.a - Znojemská x Okrajo...'!J34</f>
        <v>0</v>
      </c>
      <c r="AX61" s="120">
        <f>'II.a - Znojemská x Okrajo...'!J35</f>
        <v>0</v>
      </c>
      <c r="AY61" s="120">
        <f>'II.a - Znojemská x Okrajo...'!J36</f>
        <v>0</v>
      </c>
      <c r="AZ61" s="120">
        <f>'II.a - Znojemská x Okrajo...'!F33</f>
        <v>0</v>
      </c>
      <c r="BA61" s="120">
        <f>'II.a - Znojemská x Okrajo...'!F34</f>
        <v>0</v>
      </c>
      <c r="BB61" s="120">
        <f>'II.a - Znojemská x Okrajo...'!F35</f>
        <v>0</v>
      </c>
      <c r="BC61" s="120">
        <f>'II.a - Znojemská x Okrajo...'!F36</f>
        <v>0</v>
      </c>
      <c r="BD61" s="122">
        <f>'II.a - Znojemská x Okrajo...'!F37</f>
        <v>0</v>
      </c>
      <c r="BE61" s="7"/>
      <c r="BT61" s="123" t="s">
        <v>82</v>
      </c>
      <c r="BV61" s="123" t="s">
        <v>76</v>
      </c>
      <c r="BW61" s="123" t="s">
        <v>104</v>
      </c>
      <c r="BX61" s="123" t="s">
        <v>5</v>
      </c>
      <c r="CL61" s="123" t="s">
        <v>84</v>
      </c>
      <c r="CM61" s="123" t="s">
        <v>85</v>
      </c>
    </row>
    <row r="62" s="7" customFormat="1" ht="16.5" customHeight="1">
      <c r="A62" s="111" t="s">
        <v>78</v>
      </c>
      <c r="B62" s="112"/>
      <c r="C62" s="113"/>
      <c r="D62" s="114" t="s">
        <v>105</v>
      </c>
      <c r="E62" s="114"/>
      <c r="F62" s="114"/>
      <c r="G62" s="114"/>
      <c r="H62" s="114"/>
      <c r="I62" s="115"/>
      <c r="J62" s="114" t="s">
        <v>106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'III.a. - Purkyňovo nám.'!J30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81</v>
      </c>
      <c r="AR62" s="118"/>
      <c r="AS62" s="119">
        <v>0</v>
      </c>
      <c r="AT62" s="120">
        <f>ROUND(SUM(AV62:AW62),2)</f>
        <v>0</v>
      </c>
      <c r="AU62" s="121">
        <f>'III.a. - Purkyňovo nám.'!P85</f>
        <v>0</v>
      </c>
      <c r="AV62" s="120">
        <f>'III.a. - Purkyňovo nám.'!J33</f>
        <v>0</v>
      </c>
      <c r="AW62" s="120">
        <f>'III.a. - Purkyňovo nám.'!J34</f>
        <v>0</v>
      </c>
      <c r="AX62" s="120">
        <f>'III.a. - Purkyňovo nám.'!J35</f>
        <v>0</v>
      </c>
      <c r="AY62" s="120">
        <f>'III.a. - Purkyňovo nám.'!J36</f>
        <v>0</v>
      </c>
      <c r="AZ62" s="120">
        <f>'III.a. - Purkyňovo nám.'!F33</f>
        <v>0</v>
      </c>
      <c r="BA62" s="120">
        <f>'III.a. - Purkyňovo nám.'!F34</f>
        <v>0</v>
      </c>
      <c r="BB62" s="120">
        <f>'III.a. - Purkyňovo nám.'!F35</f>
        <v>0</v>
      </c>
      <c r="BC62" s="120">
        <f>'III.a. - Purkyňovo nám.'!F36</f>
        <v>0</v>
      </c>
      <c r="BD62" s="122">
        <f>'III.a. - Purkyňovo nám.'!F37</f>
        <v>0</v>
      </c>
      <c r="BE62" s="7"/>
      <c r="BT62" s="123" t="s">
        <v>82</v>
      </c>
      <c r="BV62" s="123" t="s">
        <v>76</v>
      </c>
      <c r="BW62" s="123" t="s">
        <v>107</v>
      </c>
      <c r="BX62" s="123" t="s">
        <v>5</v>
      </c>
      <c r="CL62" s="123" t="s">
        <v>108</v>
      </c>
      <c r="CM62" s="123" t="s">
        <v>85</v>
      </c>
    </row>
    <row r="63" s="7" customFormat="1" ht="16.5" customHeight="1">
      <c r="A63" s="111" t="s">
        <v>78</v>
      </c>
      <c r="B63" s="112"/>
      <c r="C63" s="113"/>
      <c r="D63" s="114" t="s">
        <v>109</v>
      </c>
      <c r="E63" s="114"/>
      <c r="F63" s="114"/>
      <c r="G63" s="114"/>
      <c r="H63" s="114"/>
      <c r="I63" s="115"/>
      <c r="J63" s="114" t="s">
        <v>110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'IV.a. - Hrotovická x Spoj...'!J30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81</v>
      </c>
      <c r="AR63" s="118"/>
      <c r="AS63" s="119">
        <v>0</v>
      </c>
      <c r="AT63" s="120">
        <f>ROUND(SUM(AV63:AW63),2)</f>
        <v>0</v>
      </c>
      <c r="AU63" s="121">
        <f>'IV.a. - Hrotovická x Spoj...'!P85</f>
        <v>0</v>
      </c>
      <c r="AV63" s="120">
        <f>'IV.a. - Hrotovická x Spoj...'!J33</f>
        <v>0</v>
      </c>
      <c r="AW63" s="120">
        <f>'IV.a. - Hrotovická x Spoj...'!J34</f>
        <v>0</v>
      </c>
      <c r="AX63" s="120">
        <f>'IV.a. - Hrotovická x Spoj...'!J35</f>
        <v>0</v>
      </c>
      <c r="AY63" s="120">
        <f>'IV.a. - Hrotovická x Spoj...'!J36</f>
        <v>0</v>
      </c>
      <c r="AZ63" s="120">
        <f>'IV.a. - Hrotovická x Spoj...'!F33</f>
        <v>0</v>
      </c>
      <c r="BA63" s="120">
        <f>'IV.a. - Hrotovická x Spoj...'!F34</f>
        <v>0</v>
      </c>
      <c r="BB63" s="120">
        <f>'IV.a. - Hrotovická x Spoj...'!F35</f>
        <v>0</v>
      </c>
      <c r="BC63" s="120">
        <f>'IV.a. - Hrotovická x Spoj...'!F36</f>
        <v>0</v>
      </c>
      <c r="BD63" s="122">
        <f>'IV.a. - Hrotovická x Spoj...'!F37</f>
        <v>0</v>
      </c>
      <c r="BE63" s="7"/>
      <c r="BT63" s="123" t="s">
        <v>82</v>
      </c>
      <c r="BV63" s="123" t="s">
        <v>76</v>
      </c>
      <c r="BW63" s="123" t="s">
        <v>111</v>
      </c>
      <c r="BX63" s="123" t="s">
        <v>5</v>
      </c>
      <c r="CL63" s="123" t="s">
        <v>108</v>
      </c>
      <c r="CM63" s="123" t="s">
        <v>85</v>
      </c>
    </row>
    <row r="64" s="7" customFormat="1" ht="16.5" customHeight="1">
      <c r="A64" s="111" t="s">
        <v>78</v>
      </c>
      <c r="B64" s="112"/>
      <c r="C64" s="113"/>
      <c r="D64" s="114" t="s">
        <v>112</v>
      </c>
      <c r="E64" s="114"/>
      <c r="F64" s="114"/>
      <c r="G64" s="114"/>
      <c r="H64" s="114"/>
      <c r="I64" s="115"/>
      <c r="J64" s="114" t="s">
        <v>113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'V.a. - Hrotovická x Kosmá...'!J30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81</v>
      </c>
      <c r="AR64" s="118"/>
      <c r="AS64" s="119">
        <v>0</v>
      </c>
      <c r="AT64" s="120">
        <f>ROUND(SUM(AV64:AW64),2)</f>
        <v>0</v>
      </c>
      <c r="AU64" s="121">
        <f>'V.a. - Hrotovická x Kosmá...'!P85</f>
        <v>0</v>
      </c>
      <c r="AV64" s="120">
        <f>'V.a. - Hrotovická x Kosmá...'!J33</f>
        <v>0</v>
      </c>
      <c r="AW64" s="120">
        <f>'V.a. - Hrotovická x Kosmá...'!J34</f>
        <v>0</v>
      </c>
      <c r="AX64" s="120">
        <f>'V.a. - Hrotovická x Kosmá...'!J35</f>
        <v>0</v>
      </c>
      <c r="AY64" s="120">
        <f>'V.a. - Hrotovická x Kosmá...'!J36</f>
        <v>0</v>
      </c>
      <c r="AZ64" s="120">
        <f>'V.a. - Hrotovická x Kosmá...'!F33</f>
        <v>0</v>
      </c>
      <c r="BA64" s="120">
        <f>'V.a. - Hrotovická x Kosmá...'!F34</f>
        <v>0</v>
      </c>
      <c r="BB64" s="120">
        <f>'V.a. - Hrotovická x Kosmá...'!F35</f>
        <v>0</v>
      </c>
      <c r="BC64" s="120">
        <f>'V.a. - Hrotovická x Kosmá...'!F36</f>
        <v>0</v>
      </c>
      <c r="BD64" s="122">
        <f>'V.a. - Hrotovická x Kosmá...'!F37</f>
        <v>0</v>
      </c>
      <c r="BE64" s="7"/>
      <c r="BT64" s="123" t="s">
        <v>82</v>
      </c>
      <c r="BV64" s="123" t="s">
        <v>76</v>
      </c>
      <c r="BW64" s="123" t="s">
        <v>114</v>
      </c>
      <c r="BX64" s="123" t="s">
        <v>5</v>
      </c>
      <c r="CL64" s="123" t="s">
        <v>108</v>
      </c>
      <c r="CM64" s="123" t="s">
        <v>85</v>
      </c>
    </row>
    <row r="65" s="7" customFormat="1" ht="16.5" customHeight="1">
      <c r="A65" s="111" t="s">
        <v>78</v>
      </c>
      <c r="B65" s="112"/>
      <c r="C65" s="113"/>
      <c r="D65" s="114" t="s">
        <v>115</v>
      </c>
      <c r="E65" s="114"/>
      <c r="F65" s="114"/>
      <c r="G65" s="114"/>
      <c r="H65" s="114"/>
      <c r="I65" s="115"/>
      <c r="J65" s="114" t="s">
        <v>116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'VI.a. - Komenského nám. -...'!J30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81</v>
      </c>
      <c r="AR65" s="118"/>
      <c r="AS65" s="124">
        <v>0</v>
      </c>
      <c r="AT65" s="125">
        <f>ROUND(SUM(AV65:AW65),2)</f>
        <v>0</v>
      </c>
      <c r="AU65" s="126">
        <f>'VI.a. - Komenského nám. -...'!P85</f>
        <v>0</v>
      </c>
      <c r="AV65" s="125">
        <f>'VI.a. - Komenského nám. -...'!J33</f>
        <v>0</v>
      </c>
      <c r="AW65" s="125">
        <f>'VI.a. - Komenského nám. -...'!J34</f>
        <v>0</v>
      </c>
      <c r="AX65" s="125">
        <f>'VI.a. - Komenského nám. -...'!J35</f>
        <v>0</v>
      </c>
      <c r="AY65" s="125">
        <f>'VI.a. - Komenského nám. -...'!J36</f>
        <v>0</v>
      </c>
      <c r="AZ65" s="125">
        <f>'VI.a. - Komenského nám. -...'!F33</f>
        <v>0</v>
      </c>
      <c r="BA65" s="125">
        <f>'VI.a. - Komenského nám. -...'!F34</f>
        <v>0</v>
      </c>
      <c r="BB65" s="125">
        <f>'VI.a. - Komenského nám. -...'!F35</f>
        <v>0</v>
      </c>
      <c r="BC65" s="125">
        <f>'VI.a. - Komenského nám. -...'!F36</f>
        <v>0</v>
      </c>
      <c r="BD65" s="127">
        <f>'VI.a. - Komenského nám. -...'!F37</f>
        <v>0</v>
      </c>
      <c r="BE65" s="7"/>
      <c r="BT65" s="123" t="s">
        <v>82</v>
      </c>
      <c r="BV65" s="123" t="s">
        <v>76</v>
      </c>
      <c r="BW65" s="123" t="s">
        <v>117</v>
      </c>
      <c r="BX65" s="123" t="s">
        <v>5</v>
      </c>
      <c r="CL65" s="123" t="s">
        <v>108</v>
      </c>
      <c r="CM65" s="123" t="s">
        <v>85</v>
      </c>
    </row>
    <row r="66" s="2" customFormat="1" ht="30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44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</sheetData>
  <sheetProtection sheet="1" formatColumns="0" formatRows="0" objects="1" scenarios="1" spinCount="100000" saltValue="/jHqfPKEzv9opfaZ51GmU1ToKVqj8t1tpsaJs8rSw/tyE73zC2N3Aki93zQL2Hh6BB+yL0JsNLiwsbv5hZS2+A==" hashValue="FepZbrhIX9b0VgUBUASCzazsJL9Q1NGmwly2+j1/Uz+oE0b9aafH+pmOMhAcNwtLZFk4IJ1MdmC6Xl0eGgCtog==" algorithmName="SHA-512" password="CC35"/>
  <mergeCells count="8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54:AP54"/>
  </mergeCells>
  <hyperlinks>
    <hyperlink ref="A55" location="'C1.a - Bráfova x Nádražní...'!C2" display="/"/>
    <hyperlink ref="A56" location="'D.a - Masarykovo nám. - SSZ'!C2" display="/"/>
    <hyperlink ref="A57" location="'E1.a - Komenského nám. JI...'!C2" display="/"/>
    <hyperlink ref="A58" location="'E2.a - Komenského nám. BU...'!C2" display="/"/>
    <hyperlink ref="A59" location="'G.a - Znojemská x Družste...'!C2" display="/"/>
    <hyperlink ref="A60" location="'I.a - Jejkovská Brána x B...'!C2" display="/"/>
    <hyperlink ref="A61" location="'II.a - Znojemská x Okrajo...'!C2" display="/"/>
    <hyperlink ref="A62" location="'III.a. - Purkyňovo nám.'!C2" display="/"/>
    <hyperlink ref="A63" location="'IV.a. - Hrotovická x Spoj...'!C2" display="/"/>
    <hyperlink ref="A64" location="'V.a. - Hrotovická x Kosmá...'!C2" display="/"/>
    <hyperlink ref="A65" location="'VI.a. - Komenského nám.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120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84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123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ROUND(J92,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ROUND((SUM(BE92:BE765)),  2)</f>
        <v>0</v>
      </c>
      <c r="G33" s="38"/>
      <c r="H33" s="38"/>
      <c r="I33" s="158">
        <v>0.20999999999999999</v>
      </c>
      <c r="J33" s="157">
        <f>ROUND(((SUM(BE92:BE765))*I33),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ROUND((SUM(BF92:BF765)),  2)</f>
        <v>0</v>
      </c>
      <c r="G34" s="38"/>
      <c r="H34" s="38"/>
      <c r="I34" s="158">
        <v>0.14999999999999999</v>
      </c>
      <c r="J34" s="157">
        <f>ROUND(((SUM(BF92:BF765))*I34),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ROUND((SUM(BG92:BG765)),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ROUND((SUM(BH92:BH765)),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ROUND((SUM(BI92:BI765)),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C1.a - Bráfova x Nádražní x Jungmannova - SSZ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J92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J93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131</v>
      </c>
      <c r="E61" s="182"/>
      <c r="F61" s="182"/>
      <c r="G61" s="182"/>
      <c r="H61" s="182"/>
      <c r="I61" s="183"/>
      <c r="J61" s="184">
        <f>J112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/>
      <c r="J62" s="184">
        <f>J119</f>
        <v>0</v>
      </c>
      <c r="K62" s="180"/>
      <c r="L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J120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J139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J232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6"/>
      <c r="C66" s="187"/>
      <c r="D66" s="188" t="s">
        <v>136</v>
      </c>
      <c r="E66" s="189"/>
      <c r="F66" s="189"/>
      <c r="G66" s="189"/>
      <c r="H66" s="189"/>
      <c r="I66" s="190"/>
      <c r="J66" s="191">
        <f>J572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137</v>
      </c>
      <c r="E67" s="189"/>
      <c r="F67" s="189"/>
      <c r="G67" s="189"/>
      <c r="H67" s="189"/>
      <c r="I67" s="190"/>
      <c r="J67" s="191">
        <f>J629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138</v>
      </c>
      <c r="E68" s="189"/>
      <c r="F68" s="189"/>
      <c r="G68" s="189"/>
      <c r="H68" s="189"/>
      <c r="I68" s="190"/>
      <c r="J68" s="191">
        <f>J633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9"/>
      <c r="C69" s="180"/>
      <c r="D69" s="181" t="s">
        <v>139</v>
      </c>
      <c r="E69" s="182"/>
      <c r="F69" s="182"/>
      <c r="G69" s="182"/>
      <c r="H69" s="182"/>
      <c r="I69" s="183"/>
      <c r="J69" s="184">
        <f>J647</f>
        <v>0</v>
      </c>
      <c r="K69" s="180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140</v>
      </c>
      <c r="E70" s="182"/>
      <c r="F70" s="182"/>
      <c r="G70" s="182"/>
      <c r="H70" s="182"/>
      <c r="I70" s="183"/>
      <c r="J70" s="184">
        <f>J743</f>
        <v>0</v>
      </c>
      <c r="K70" s="180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141</v>
      </c>
      <c r="E71" s="182"/>
      <c r="F71" s="182"/>
      <c r="G71" s="182"/>
      <c r="H71" s="182"/>
      <c r="I71" s="183"/>
      <c r="J71" s="184">
        <f>J752</f>
        <v>0</v>
      </c>
      <c r="K71" s="180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87"/>
      <c r="D72" s="188" t="s">
        <v>142</v>
      </c>
      <c r="E72" s="189"/>
      <c r="F72" s="189"/>
      <c r="G72" s="189"/>
      <c r="H72" s="189"/>
      <c r="I72" s="190"/>
      <c r="J72" s="191">
        <f>J753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143</v>
      </c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73" t="str">
        <f>E7</f>
        <v>Preference veřejné dopravy města Třebíč</v>
      </c>
      <c r="F82" s="32"/>
      <c r="G82" s="32"/>
      <c r="H82" s="32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119</v>
      </c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C1.a - Bráfova x Nádražní x Jungmannova - SSZ</v>
      </c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Město Třebíč</v>
      </c>
      <c r="G86" s="40"/>
      <c r="H86" s="40"/>
      <c r="I86" s="140" t="s">
        <v>23</v>
      </c>
      <c r="J86" s="72" t="str">
        <f>IF(J12="","",J12)</f>
        <v>25. 5. 2021</v>
      </c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Město Třebíč</v>
      </c>
      <c r="G88" s="40"/>
      <c r="H88" s="40"/>
      <c r="I88" s="140" t="s">
        <v>32</v>
      </c>
      <c r="J88" s="36" t="str">
        <f>E21</f>
        <v>Ing. Karel Tomek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140" t="s">
        <v>35</v>
      </c>
      <c r="J89" s="36" t="str">
        <f>E24</f>
        <v>Ivalú Macarena Ávila Herrera</v>
      </c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136"/>
      <c r="J90" s="40"/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93"/>
      <c r="B91" s="194"/>
      <c r="C91" s="195" t="s">
        <v>144</v>
      </c>
      <c r="D91" s="196" t="s">
        <v>59</v>
      </c>
      <c r="E91" s="196" t="s">
        <v>55</v>
      </c>
      <c r="F91" s="196" t="s">
        <v>56</v>
      </c>
      <c r="G91" s="196" t="s">
        <v>145</v>
      </c>
      <c r="H91" s="196" t="s">
        <v>146</v>
      </c>
      <c r="I91" s="197" t="s">
        <v>147</v>
      </c>
      <c r="J91" s="196" t="s">
        <v>128</v>
      </c>
      <c r="K91" s="198" t="s">
        <v>148</v>
      </c>
      <c r="L91" s="199"/>
      <c r="M91" s="92" t="s">
        <v>19</v>
      </c>
      <c r="N91" s="93" t="s">
        <v>44</v>
      </c>
      <c r="O91" s="93" t="s">
        <v>149</v>
      </c>
      <c r="P91" s="93" t="s">
        <v>150</v>
      </c>
      <c r="Q91" s="93" t="s">
        <v>151</v>
      </c>
      <c r="R91" s="93" t="s">
        <v>152</v>
      </c>
      <c r="S91" s="93" t="s">
        <v>153</v>
      </c>
      <c r="T91" s="94" t="s">
        <v>154</v>
      </c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</row>
    <row r="92" s="2" customFormat="1" ht="22.8" customHeight="1">
      <c r="A92" s="38"/>
      <c r="B92" s="39"/>
      <c r="C92" s="99" t="s">
        <v>155</v>
      </c>
      <c r="D92" s="40"/>
      <c r="E92" s="40"/>
      <c r="F92" s="40"/>
      <c r="G92" s="40"/>
      <c r="H92" s="40"/>
      <c r="I92" s="136"/>
      <c r="J92" s="200">
        <f>BK92</f>
        <v>0</v>
      </c>
      <c r="K92" s="40"/>
      <c r="L92" s="44"/>
      <c r="M92" s="95"/>
      <c r="N92" s="201"/>
      <c r="O92" s="96"/>
      <c r="P92" s="202">
        <f>P93+P112+P119+P139+P232+P647+P743+P752</f>
        <v>0</v>
      </c>
      <c r="Q92" s="96"/>
      <c r="R92" s="202">
        <f>R93+R112+R119+R139+R232+R647+R743+R752</f>
        <v>131.99825293999999</v>
      </c>
      <c r="S92" s="96"/>
      <c r="T92" s="203">
        <f>T93+T112+T119+T139+T232+T647+T743+T752</f>
        <v>24.800000000000001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129</v>
      </c>
      <c r="BK92" s="204">
        <f>BK93+BK112+BK119+BK139+BK232+BK647+BK743+BK752</f>
        <v>0</v>
      </c>
    </row>
    <row r="93" s="12" customFormat="1" ht="25.92" customHeight="1">
      <c r="A93" s="12"/>
      <c r="B93" s="205"/>
      <c r="C93" s="206"/>
      <c r="D93" s="207" t="s">
        <v>73</v>
      </c>
      <c r="E93" s="208" t="s">
        <v>156</v>
      </c>
      <c r="F93" s="208" t="s">
        <v>157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SUM(P94:P111)</f>
        <v>0</v>
      </c>
      <c r="Q93" s="213"/>
      <c r="R93" s="214">
        <f>SUM(R94:R111)</f>
        <v>0</v>
      </c>
      <c r="S93" s="213"/>
      <c r="T93" s="215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6" t="s">
        <v>82</v>
      </c>
      <c r="AT93" s="217" t="s">
        <v>73</v>
      </c>
      <c r="AU93" s="217" t="s">
        <v>74</v>
      </c>
      <c r="AY93" s="216" t="s">
        <v>158</v>
      </c>
      <c r="BK93" s="218">
        <f>SUM(BK94:BK111)</f>
        <v>0</v>
      </c>
    </row>
    <row r="94" s="2" customFormat="1" ht="16.5" customHeight="1">
      <c r="A94" s="38"/>
      <c r="B94" s="39"/>
      <c r="C94" s="219" t="s">
        <v>82</v>
      </c>
      <c r="D94" s="219" t="s">
        <v>159</v>
      </c>
      <c r="E94" s="220" t="s">
        <v>160</v>
      </c>
      <c r="F94" s="221" t="s">
        <v>161</v>
      </c>
      <c r="G94" s="222" t="s">
        <v>162</v>
      </c>
      <c r="H94" s="223">
        <v>140.80000000000001</v>
      </c>
      <c r="I94" s="224"/>
      <c r="J94" s="225">
        <f>ROUND(I94*H94,2)</f>
        <v>0</v>
      </c>
      <c r="K94" s="221" t="s">
        <v>19</v>
      </c>
      <c r="L94" s="44"/>
      <c r="M94" s="226" t="s">
        <v>19</v>
      </c>
      <c r="N94" s="227" t="s">
        <v>45</v>
      </c>
      <c r="O94" s="84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30" t="s">
        <v>163</v>
      </c>
      <c r="AT94" s="230" t="s">
        <v>159</v>
      </c>
      <c r="AU94" s="230" t="s">
        <v>82</v>
      </c>
      <c r="AY94" s="17" t="s">
        <v>158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7" t="s">
        <v>82</v>
      </c>
      <c r="BK94" s="231">
        <f>ROUND(I94*H94,2)</f>
        <v>0</v>
      </c>
      <c r="BL94" s="17" t="s">
        <v>163</v>
      </c>
      <c r="BM94" s="230" t="s">
        <v>164</v>
      </c>
    </row>
    <row r="95" s="2" customFormat="1">
      <c r="A95" s="38"/>
      <c r="B95" s="39"/>
      <c r="C95" s="40"/>
      <c r="D95" s="232" t="s">
        <v>165</v>
      </c>
      <c r="E95" s="40"/>
      <c r="F95" s="233" t="s">
        <v>161</v>
      </c>
      <c r="G95" s="40"/>
      <c r="H95" s="40"/>
      <c r="I95" s="136"/>
      <c r="J95" s="40"/>
      <c r="K95" s="40"/>
      <c r="L95" s="44"/>
      <c r="M95" s="234"/>
      <c r="N95" s="235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165</v>
      </c>
      <c r="AU95" s="17" t="s">
        <v>82</v>
      </c>
    </row>
    <row r="96" s="13" customFormat="1">
      <c r="A96" s="13"/>
      <c r="B96" s="236"/>
      <c r="C96" s="237"/>
      <c r="D96" s="232" t="s">
        <v>166</v>
      </c>
      <c r="E96" s="238" t="s">
        <v>19</v>
      </c>
      <c r="F96" s="239" t="s">
        <v>167</v>
      </c>
      <c r="G96" s="237"/>
      <c r="H96" s="240">
        <v>128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82</v>
      </c>
      <c r="AV96" s="13" t="s">
        <v>85</v>
      </c>
      <c r="AW96" s="13" t="s">
        <v>34</v>
      </c>
      <c r="AX96" s="13" t="s">
        <v>82</v>
      </c>
      <c r="AY96" s="246" t="s">
        <v>158</v>
      </c>
    </row>
    <row r="97" s="13" customFormat="1">
      <c r="A97" s="13"/>
      <c r="B97" s="236"/>
      <c r="C97" s="237"/>
      <c r="D97" s="232" t="s">
        <v>166</v>
      </c>
      <c r="E97" s="237"/>
      <c r="F97" s="239" t="s">
        <v>168</v>
      </c>
      <c r="G97" s="237"/>
      <c r="H97" s="240">
        <v>140.80000000000001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166</v>
      </c>
      <c r="AU97" s="246" t="s">
        <v>82</v>
      </c>
      <c r="AV97" s="13" t="s">
        <v>85</v>
      </c>
      <c r="AW97" s="13" t="s">
        <v>4</v>
      </c>
      <c r="AX97" s="13" t="s">
        <v>82</v>
      </c>
      <c r="AY97" s="246" t="s">
        <v>158</v>
      </c>
    </row>
    <row r="98" s="2" customFormat="1" ht="21.75" customHeight="1">
      <c r="A98" s="38"/>
      <c r="B98" s="39"/>
      <c r="C98" s="219" t="s">
        <v>85</v>
      </c>
      <c r="D98" s="219" t="s">
        <v>159</v>
      </c>
      <c r="E98" s="220" t="s">
        <v>169</v>
      </c>
      <c r="F98" s="221" t="s">
        <v>170</v>
      </c>
      <c r="G98" s="222" t="s">
        <v>171</v>
      </c>
      <c r="H98" s="223">
        <v>6</v>
      </c>
      <c r="I98" s="224"/>
      <c r="J98" s="225">
        <f>ROUND(I98*H98,2)</f>
        <v>0</v>
      </c>
      <c r="K98" s="221" t="s">
        <v>19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163</v>
      </c>
      <c r="AT98" s="230" t="s">
        <v>159</v>
      </c>
      <c r="AU98" s="230" t="s">
        <v>82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163</v>
      </c>
      <c r="BM98" s="230" t="s">
        <v>172</v>
      </c>
    </row>
    <row r="99" s="2" customFormat="1">
      <c r="A99" s="38"/>
      <c r="B99" s="39"/>
      <c r="C99" s="40"/>
      <c r="D99" s="232" t="s">
        <v>165</v>
      </c>
      <c r="E99" s="40"/>
      <c r="F99" s="233" t="s">
        <v>170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82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173</v>
      </c>
      <c r="G100" s="237"/>
      <c r="H100" s="240">
        <v>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82</v>
      </c>
      <c r="AV100" s="13" t="s">
        <v>85</v>
      </c>
      <c r="AW100" s="13" t="s">
        <v>34</v>
      </c>
      <c r="AX100" s="13" t="s">
        <v>74</v>
      </c>
      <c r="AY100" s="246" t="s">
        <v>158</v>
      </c>
    </row>
    <row r="101" s="13" customFormat="1">
      <c r="A101" s="13"/>
      <c r="B101" s="236"/>
      <c r="C101" s="237"/>
      <c r="D101" s="232" t="s">
        <v>166</v>
      </c>
      <c r="E101" s="238" t="s">
        <v>19</v>
      </c>
      <c r="F101" s="239" t="s">
        <v>174</v>
      </c>
      <c r="G101" s="237"/>
      <c r="H101" s="240">
        <v>4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166</v>
      </c>
      <c r="AU101" s="246" t="s">
        <v>82</v>
      </c>
      <c r="AV101" s="13" t="s">
        <v>85</v>
      </c>
      <c r="AW101" s="13" t="s">
        <v>34</v>
      </c>
      <c r="AX101" s="13" t="s">
        <v>74</v>
      </c>
      <c r="AY101" s="246" t="s">
        <v>158</v>
      </c>
    </row>
    <row r="102" s="14" customFormat="1">
      <c r="A102" s="14"/>
      <c r="B102" s="247"/>
      <c r="C102" s="248"/>
      <c r="D102" s="232" t="s">
        <v>166</v>
      </c>
      <c r="E102" s="249" t="s">
        <v>19</v>
      </c>
      <c r="F102" s="250" t="s">
        <v>175</v>
      </c>
      <c r="G102" s="248"/>
      <c r="H102" s="251">
        <v>6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166</v>
      </c>
      <c r="AU102" s="257" t="s">
        <v>82</v>
      </c>
      <c r="AV102" s="14" t="s">
        <v>163</v>
      </c>
      <c r="AW102" s="14" t="s">
        <v>34</v>
      </c>
      <c r="AX102" s="14" t="s">
        <v>82</v>
      </c>
      <c r="AY102" s="257" t="s">
        <v>158</v>
      </c>
    </row>
    <row r="103" s="2" customFormat="1" ht="16.5" customHeight="1">
      <c r="A103" s="38"/>
      <c r="B103" s="39"/>
      <c r="C103" s="219" t="s">
        <v>176</v>
      </c>
      <c r="D103" s="219" t="s">
        <v>159</v>
      </c>
      <c r="E103" s="220" t="s">
        <v>177</v>
      </c>
      <c r="F103" s="221" t="s">
        <v>178</v>
      </c>
      <c r="G103" s="222" t="s">
        <v>179</v>
      </c>
      <c r="H103" s="223">
        <v>2</v>
      </c>
      <c r="I103" s="224"/>
      <c r="J103" s="225">
        <f>ROUND(I103*H103,2)</f>
        <v>0</v>
      </c>
      <c r="K103" s="221" t="s">
        <v>19</v>
      </c>
      <c r="L103" s="44"/>
      <c r="M103" s="226" t="s">
        <v>19</v>
      </c>
      <c r="N103" s="227" t="s">
        <v>45</v>
      </c>
      <c r="O103" s="84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0" t="s">
        <v>163</v>
      </c>
      <c r="AT103" s="230" t="s">
        <v>159</v>
      </c>
      <c r="AU103" s="230" t="s">
        <v>82</v>
      </c>
      <c r="AY103" s="17" t="s">
        <v>158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7" t="s">
        <v>82</v>
      </c>
      <c r="BK103" s="231">
        <f>ROUND(I103*H103,2)</f>
        <v>0</v>
      </c>
      <c r="BL103" s="17" t="s">
        <v>163</v>
      </c>
      <c r="BM103" s="230" t="s">
        <v>180</v>
      </c>
    </row>
    <row r="104" s="2" customFormat="1">
      <c r="A104" s="38"/>
      <c r="B104" s="39"/>
      <c r="C104" s="40"/>
      <c r="D104" s="232" t="s">
        <v>165</v>
      </c>
      <c r="E104" s="40"/>
      <c r="F104" s="233" t="s">
        <v>178</v>
      </c>
      <c r="G104" s="40"/>
      <c r="H104" s="40"/>
      <c r="I104" s="136"/>
      <c r="J104" s="40"/>
      <c r="K104" s="40"/>
      <c r="L104" s="44"/>
      <c r="M104" s="234"/>
      <c r="N104" s="235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165</v>
      </c>
      <c r="AU104" s="17" t="s">
        <v>82</v>
      </c>
    </row>
    <row r="105" s="2" customFormat="1">
      <c r="A105" s="38"/>
      <c r="B105" s="39"/>
      <c r="C105" s="40"/>
      <c r="D105" s="232" t="s">
        <v>181</v>
      </c>
      <c r="E105" s="40"/>
      <c r="F105" s="258" t="s">
        <v>182</v>
      </c>
      <c r="G105" s="40"/>
      <c r="H105" s="40"/>
      <c r="I105" s="136"/>
      <c r="J105" s="40"/>
      <c r="K105" s="40"/>
      <c r="L105" s="44"/>
      <c r="M105" s="234"/>
      <c r="N105" s="235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181</v>
      </c>
      <c r="AU105" s="17" t="s">
        <v>82</v>
      </c>
    </row>
    <row r="106" s="13" customFormat="1">
      <c r="A106" s="13"/>
      <c r="B106" s="236"/>
      <c r="C106" s="237"/>
      <c r="D106" s="232" t="s">
        <v>166</v>
      </c>
      <c r="E106" s="238" t="s">
        <v>19</v>
      </c>
      <c r="F106" s="239" t="s">
        <v>183</v>
      </c>
      <c r="G106" s="237"/>
      <c r="H106" s="240">
        <v>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166</v>
      </c>
      <c r="AU106" s="246" t="s">
        <v>82</v>
      </c>
      <c r="AV106" s="13" t="s">
        <v>85</v>
      </c>
      <c r="AW106" s="13" t="s">
        <v>34</v>
      </c>
      <c r="AX106" s="13" t="s">
        <v>74</v>
      </c>
      <c r="AY106" s="246" t="s">
        <v>158</v>
      </c>
    </row>
    <row r="107" s="14" customFormat="1">
      <c r="A107" s="14"/>
      <c r="B107" s="247"/>
      <c r="C107" s="248"/>
      <c r="D107" s="232" t="s">
        <v>166</v>
      </c>
      <c r="E107" s="249" t="s">
        <v>19</v>
      </c>
      <c r="F107" s="250" t="s">
        <v>175</v>
      </c>
      <c r="G107" s="248"/>
      <c r="H107" s="251">
        <v>2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166</v>
      </c>
      <c r="AU107" s="257" t="s">
        <v>82</v>
      </c>
      <c r="AV107" s="14" t="s">
        <v>163</v>
      </c>
      <c r="AW107" s="14" t="s">
        <v>34</v>
      </c>
      <c r="AX107" s="14" t="s">
        <v>82</v>
      </c>
      <c r="AY107" s="257" t="s">
        <v>158</v>
      </c>
    </row>
    <row r="108" s="2" customFormat="1" ht="16.5" customHeight="1">
      <c r="A108" s="38"/>
      <c r="B108" s="39"/>
      <c r="C108" s="219" t="s">
        <v>163</v>
      </c>
      <c r="D108" s="219" t="s">
        <v>159</v>
      </c>
      <c r="E108" s="220" t="s">
        <v>184</v>
      </c>
      <c r="F108" s="221" t="s">
        <v>185</v>
      </c>
      <c r="G108" s="222" t="s">
        <v>179</v>
      </c>
      <c r="H108" s="223">
        <v>2</v>
      </c>
      <c r="I108" s="224"/>
      <c r="J108" s="225">
        <f>ROUND(I108*H108,2)</f>
        <v>0</v>
      </c>
      <c r="K108" s="221" t="s">
        <v>19</v>
      </c>
      <c r="L108" s="44"/>
      <c r="M108" s="226" t="s">
        <v>19</v>
      </c>
      <c r="N108" s="227" t="s">
        <v>45</v>
      </c>
      <c r="O108" s="84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30" t="s">
        <v>163</v>
      </c>
      <c r="AT108" s="230" t="s">
        <v>159</v>
      </c>
      <c r="AU108" s="230" t="s">
        <v>82</v>
      </c>
      <c r="AY108" s="17" t="s">
        <v>158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7" t="s">
        <v>82</v>
      </c>
      <c r="BK108" s="231">
        <f>ROUND(I108*H108,2)</f>
        <v>0</v>
      </c>
      <c r="BL108" s="17" t="s">
        <v>163</v>
      </c>
      <c r="BM108" s="230" t="s">
        <v>186</v>
      </c>
    </row>
    <row r="109" s="2" customFormat="1">
      <c r="A109" s="38"/>
      <c r="B109" s="39"/>
      <c r="C109" s="40"/>
      <c r="D109" s="232" t="s">
        <v>165</v>
      </c>
      <c r="E109" s="40"/>
      <c r="F109" s="233" t="s">
        <v>185</v>
      </c>
      <c r="G109" s="40"/>
      <c r="H109" s="40"/>
      <c r="I109" s="136"/>
      <c r="J109" s="40"/>
      <c r="K109" s="40"/>
      <c r="L109" s="44"/>
      <c r="M109" s="234"/>
      <c r="N109" s="23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165</v>
      </c>
      <c r="AU109" s="17" t="s">
        <v>82</v>
      </c>
    </row>
    <row r="110" s="2" customFormat="1">
      <c r="A110" s="38"/>
      <c r="B110" s="39"/>
      <c r="C110" s="40"/>
      <c r="D110" s="232" t="s">
        <v>181</v>
      </c>
      <c r="E110" s="40"/>
      <c r="F110" s="258" t="s">
        <v>187</v>
      </c>
      <c r="G110" s="40"/>
      <c r="H110" s="40"/>
      <c r="I110" s="136"/>
      <c r="J110" s="40"/>
      <c r="K110" s="40"/>
      <c r="L110" s="44"/>
      <c r="M110" s="234"/>
      <c r="N110" s="235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181</v>
      </c>
      <c r="AU110" s="17" t="s">
        <v>82</v>
      </c>
    </row>
    <row r="111" s="13" customFormat="1">
      <c r="A111" s="13"/>
      <c r="B111" s="236"/>
      <c r="C111" s="237"/>
      <c r="D111" s="232" t="s">
        <v>166</v>
      </c>
      <c r="E111" s="238" t="s">
        <v>19</v>
      </c>
      <c r="F111" s="239" t="s">
        <v>188</v>
      </c>
      <c r="G111" s="237"/>
      <c r="H111" s="240">
        <v>2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166</v>
      </c>
      <c r="AU111" s="246" t="s">
        <v>82</v>
      </c>
      <c r="AV111" s="13" t="s">
        <v>85</v>
      </c>
      <c r="AW111" s="13" t="s">
        <v>34</v>
      </c>
      <c r="AX111" s="13" t="s">
        <v>82</v>
      </c>
      <c r="AY111" s="246" t="s">
        <v>158</v>
      </c>
    </row>
    <row r="112" s="12" customFormat="1" ht="25.92" customHeight="1">
      <c r="A112" s="12"/>
      <c r="B112" s="205"/>
      <c r="C112" s="206"/>
      <c r="D112" s="207" t="s">
        <v>73</v>
      </c>
      <c r="E112" s="208" t="s">
        <v>189</v>
      </c>
      <c r="F112" s="208" t="s">
        <v>190</v>
      </c>
      <c r="G112" s="206"/>
      <c r="H112" s="206"/>
      <c r="I112" s="209"/>
      <c r="J112" s="210">
        <f>BK112</f>
        <v>0</v>
      </c>
      <c r="K112" s="206"/>
      <c r="L112" s="211"/>
      <c r="M112" s="212"/>
      <c r="N112" s="213"/>
      <c r="O112" s="213"/>
      <c r="P112" s="214">
        <f>SUM(P113:P118)</f>
        <v>0</v>
      </c>
      <c r="Q112" s="213"/>
      <c r="R112" s="214">
        <f>SUM(R113:R118)</f>
        <v>0.086004999999999998</v>
      </c>
      <c r="S112" s="213"/>
      <c r="T112" s="215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6" t="s">
        <v>85</v>
      </c>
      <c r="AT112" s="217" t="s">
        <v>73</v>
      </c>
      <c r="AU112" s="217" t="s">
        <v>74</v>
      </c>
      <c r="AY112" s="216" t="s">
        <v>158</v>
      </c>
      <c r="BK112" s="218">
        <f>SUM(BK113:BK118)</f>
        <v>0</v>
      </c>
    </row>
    <row r="113" s="2" customFormat="1" ht="21.75" customHeight="1">
      <c r="A113" s="38"/>
      <c r="B113" s="39"/>
      <c r="C113" s="219" t="s">
        <v>191</v>
      </c>
      <c r="D113" s="219" t="s">
        <v>159</v>
      </c>
      <c r="E113" s="220" t="s">
        <v>192</v>
      </c>
      <c r="F113" s="221" t="s">
        <v>193</v>
      </c>
      <c r="G113" s="222" t="s">
        <v>194</v>
      </c>
      <c r="H113" s="223">
        <v>1.02</v>
      </c>
      <c r="I113" s="224"/>
      <c r="J113" s="225">
        <f>ROUND(I113*H113,2)</f>
        <v>0</v>
      </c>
      <c r="K113" s="221" t="s">
        <v>19</v>
      </c>
      <c r="L113" s="44"/>
      <c r="M113" s="226" t="s">
        <v>19</v>
      </c>
      <c r="N113" s="227" t="s">
        <v>45</v>
      </c>
      <c r="O113" s="84"/>
      <c r="P113" s="228">
        <f>O113*H113</f>
        <v>0</v>
      </c>
      <c r="Q113" s="228">
        <v>0.00025000000000000001</v>
      </c>
      <c r="R113" s="228">
        <f>Q113*H113</f>
        <v>0.00025500000000000002</v>
      </c>
      <c r="S113" s="228">
        <v>0</v>
      </c>
      <c r="T113" s="229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30" t="s">
        <v>195</v>
      </c>
      <c r="AT113" s="230" t="s">
        <v>159</v>
      </c>
      <c r="AU113" s="230" t="s">
        <v>82</v>
      </c>
      <c r="AY113" s="17" t="s">
        <v>158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7" t="s">
        <v>82</v>
      </c>
      <c r="BK113" s="231">
        <f>ROUND(I113*H113,2)</f>
        <v>0</v>
      </c>
      <c r="BL113" s="17" t="s">
        <v>195</v>
      </c>
      <c r="BM113" s="230" t="s">
        <v>196</v>
      </c>
    </row>
    <row r="114" s="2" customFormat="1">
      <c r="A114" s="38"/>
      <c r="B114" s="39"/>
      <c r="C114" s="40"/>
      <c r="D114" s="232" t="s">
        <v>165</v>
      </c>
      <c r="E114" s="40"/>
      <c r="F114" s="233" t="s">
        <v>193</v>
      </c>
      <c r="G114" s="40"/>
      <c r="H114" s="40"/>
      <c r="I114" s="136"/>
      <c r="J114" s="40"/>
      <c r="K114" s="40"/>
      <c r="L114" s="44"/>
      <c r="M114" s="234"/>
      <c r="N114" s="235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165</v>
      </c>
      <c r="AU114" s="17" t="s">
        <v>82</v>
      </c>
    </row>
    <row r="115" s="13" customFormat="1">
      <c r="A115" s="13"/>
      <c r="B115" s="236"/>
      <c r="C115" s="237"/>
      <c r="D115" s="232" t="s">
        <v>166</v>
      </c>
      <c r="E115" s="238" t="s">
        <v>19</v>
      </c>
      <c r="F115" s="239" t="s">
        <v>197</v>
      </c>
      <c r="G115" s="237"/>
      <c r="H115" s="240">
        <v>1.02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166</v>
      </c>
      <c r="AU115" s="246" t="s">
        <v>82</v>
      </c>
      <c r="AV115" s="13" t="s">
        <v>85</v>
      </c>
      <c r="AW115" s="13" t="s">
        <v>34</v>
      </c>
      <c r="AX115" s="13" t="s">
        <v>82</v>
      </c>
      <c r="AY115" s="246" t="s">
        <v>158</v>
      </c>
    </row>
    <row r="116" s="2" customFormat="1" ht="16.5" customHeight="1">
      <c r="A116" s="38"/>
      <c r="B116" s="39"/>
      <c r="C116" s="259" t="s">
        <v>198</v>
      </c>
      <c r="D116" s="259" t="s">
        <v>199</v>
      </c>
      <c r="E116" s="260" t="s">
        <v>200</v>
      </c>
      <c r="F116" s="261" t="s">
        <v>201</v>
      </c>
      <c r="G116" s="262" t="s">
        <v>202</v>
      </c>
      <c r="H116" s="263">
        <v>5</v>
      </c>
      <c r="I116" s="264"/>
      <c r="J116" s="265">
        <f>ROUND(I116*H116,2)</f>
        <v>0</v>
      </c>
      <c r="K116" s="261" t="s">
        <v>19</v>
      </c>
      <c r="L116" s="266"/>
      <c r="M116" s="267" t="s">
        <v>19</v>
      </c>
      <c r="N116" s="268" t="s">
        <v>45</v>
      </c>
      <c r="O116" s="84"/>
      <c r="P116" s="228">
        <f>O116*H116</f>
        <v>0</v>
      </c>
      <c r="Q116" s="228">
        <v>0.017149999999999999</v>
      </c>
      <c r="R116" s="228">
        <f>Q116*H116</f>
        <v>0.085749999999999993</v>
      </c>
      <c r="S116" s="228">
        <v>0</v>
      </c>
      <c r="T116" s="229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30" t="s">
        <v>203</v>
      </c>
      <c r="AT116" s="230" t="s">
        <v>199</v>
      </c>
      <c r="AU116" s="230" t="s">
        <v>82</v>
      </c>
      <c r="AY116" s="17" t="s">
        <v>158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7" t="s">
        <v>82</v>
      </c>
      <c r="BK116" s="231">
        <f>ROUND(I116*H116,2)</f>
        <v>0</v>
      </c>
      <c r="BL116" s="17" t="s">
        <v>195</v>
      </c>
      <c r="BM116" s="230" t="s">
        <v>204</v>
      </c>
    </row>
    <row r="117" s="2" customFormat="1">
      <c r="A117" s="38"/>
      <c r="B117" s="39"/>
      <c r="C117" s="40"/>
      <c r="D117" s="232" t="s">
        <v>165</v>
      </c>
      <c r="E117" s="40"/>
      <c r="F117" s="233" t="s">
        <v>201</v>
      </c>
      <c r="G117" s="40"/>
      <c r="H117" s="40"/>
      <c r="I117" s="136"/>
      <c r="J117" s="40"/>
      <c r="K117" s="40"/>
      <c r="L117" s="44"/>
      <c r="M117" s="234"/>
      <c r="N117" s="235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165</v>
      </c>
      <c r="AU117" s="17" t="s">
        <v>82</v>
      </c>
    </row>
    <row r="118" s="13" customFormat="1">
      <c r="A118" s="13"/>
      <c r="B118" s="236"/>
      <c r="C118" s="237"/>
      <c r="D118" s="232" t="s">
        <v>166</v>
      </c>
      <c r="E118" s="238" t="s">
        <v>19</v>
      </c>
      <c r="F118" s="239" t="s">
        <v>205</v>
      </c>
      <c r="G118" s="237"/>
      <c r="H118" s="240">
        <v>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166</v>
      </c>
      <c r="AU118" s="246" t="s">
        <v>82</v>
      </c>
      <c r="AV118" s="13" t="s">
        <v>85</v>
      </c>
      <c r="AW118" s="13" t="s">
        <v>34</v>
      </c>
      <c r="AX118" s="13" t="s">
        <v>82</v>
      </c>
      <c r="AY118" s="246" t="s">
        <v>158</v>
      </c>
    </row>
    <row r="119" s="12" customFormat="1" ht="25.92" customHeight="1">
      <c r="A119" s="12"/>
      <c r="B119" s="205"/>
      <c r="C119" s="206"/>
      <c r="D119" s="207" t="s">
        <v>73</v>
      </c>
      <c r="E119" s="208" t="s">
        <v>206</v>
      </c>
      <c r="F119" s="208" t="s">
        <v>207</v>
      </c>
      <c r="G119" s="206"/>
      <c r="H119" s="206"/>
      <c r="I119" s="209"/>
      <c r="J119" s="210">
        <f>BK119</f>
        <v>0</v>
      </c>
      <c r="K119" s="206"/>
      <c r="L119" s="211"/>
      <c r="M119" s="212"/>
      <c r="N119" s="213"/>
      <c r="O119" s="213"/>
      <c r="P119" s="214">
        <f>P120</f>
        <v>0</v>
      </c>
      <c r="Q119" s="213"/>
      <c r="R119" s="214">
        <f>R120</f>
        <v>0.00316</v>
      </c>
      <c r="S119" s="213"/>
      <c r="T119" s="21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85</v>
      </c>
      <c r="AT119" s="217" t="s">
        <v>73</v>
      </c>
      <c r="AU119" s="217" t="s">
        <v>74</v>
      </c>
      <c r="AY119" s="216" t="s">
        <v>158</v>
      </c>
      <c r="BK119" s="218">
        <f>BK120</f>
        <v>0</v>
      </c>
    </row>
    <row r="120" s="12" customFormat="1" ht="22.8" customHeight="1">
      <c r="A120" s="12"/>
      <c r="B120" s="205"/>
      <c r="C120" s="206"/>
      <c r="D120" s="207" t="s">
        <v>73</v>
      </c>
      <c r="E120" s="269" t="s">
        <v>208</v>
      </c>
      <c r="F120" s="269" t="s">
        <v>209</v>
      </c>
      <c r="G120" s="206"/>
      <c r="H120" s="206"/>
      <c r="I120" s="209"/>
      <c r="J120" s="270">
        <f>BK120</f>
        <v>0</v>
      </c>
      <c r="K120" s="206"/>
      <c r="L120" s="211"/>
      <c r="M120" s="212"/>
      <c r="N120" s="213"/>
      <c r="O120" s="213"/>
      <c r="P120" s="214">
        <f>SUM(P121:P138)</f>
        <v>0</v>
      </c>
      <c r="Q120" s="213"/>
      <c r="R120" s="214">
        <f>SUM(R121:R138)</f>
        <v>0.00316</v>
      </c>
      <c r="S120" s="213"/>
      <c r="T120" s="215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85</v>
      </c>
      <c r="AT120" s="217" t="s">
        <v>73</v>
      </c>
      <c r="AU120" s="217" t="s">
        <v>82</v>
      </c>
      <c r="AY120" s="216" t="s">
        <v>158</v>
      </c>
      <c r="BK120" s="218">
        <f>SUM(BK121:BK138)</f>
        <v>0</v>
      </c>
    </row>
    <row r="121" s="2" customFormat="1" ht="16.5" customHeight="1">
      <c r="A121" s="38"/>
      <c r="B121" s="39"/>
      <c r="C121" s="219" t="s">
        <v>210</v>
      </c>
      <c r="D121" s="219" t="s">
        <v>159</v>
      </c>
      <c r="E121" s="220" t="s">
        <v>211</v>
      </c>
      <c r="F121" s="221" t="s">
        <v>212</v>
      </c>
      <c r="G121" s="222" t="s">
        <v>162</v>
      </c>
      <c r="H121" s="223">
        <v>45</v>
      </c>
      <c r="I121" s="224"/>
      <c r="J121" s="225">
        <f>ROUND(I121*H121,2)</f>
        <v>0</v>
      </c>
      <c r="K121" s="221" t="s">
        <v>213</v>
      </c>
      <c r="L121" s="44"/>
      <c r="M121" s="226" t="s">
        <v>19</v>
      </c>
      <c r="N121" s="227" t="s">
        <v>45</v>
      </c>
      <c r="O121" s="84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195</v>
      </c>
      <c r="AT121" s="230" t="s">
        <v>159</v>
      </c>
      <c r="AU121" s="230" t="s">
        <v>85</v>
      </c>
      <c r="AY121" s="17" t="s">
        <v>158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82</v>
      </c>
      <c r="BK121" s="231">
        <f>ROUND(I121*H121,2)</f>
        <v>0</v>
      </c>
      <c r="BL121" s="17" t="s">
        <v>195</v>
      </c>
      <c r="BM121" s="230" t="s">
        <v>214</v>
      </c>
    </row>
    <row r="122" s="2" customFormat="1">
      <c r="A122" s="38"/>
      <c r="B122" s="39"/>
      <c r="C122" s="40"/>
      <c r="D122" s="232" t="s">
        <v>165</v>
      </c>
      <c r="E122" s="40"/>
      <c r="F122" s="233" t="s">
        <v>215</v>
      </c>
      <c r="G122" s="40"/>
      <c r="H122" s="40"/>
      <c r="I122" s="136"/>
      <c r="J122" s="40"/>
      <c r="K122" s="40"/>
      <c r="L122" s="44"/>
      <c r="M122" s="234"/>
      <c r="N122" s="235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165</v>
      </c>
      <c r="AU122" s="17" t="s">
        <v>85</v>
      </c>
    </row>
    <row r="123" s="2" customFormat="1">
      <c r="A123" s="38"/>
      <c r="B123" s="39"/>
      <c r="C123" s="40"/>
      <c r="D123" s="232" t="s">
        <v>216</v>
      </c>
      <c r="E123" s="40"/>
      <c r="F123" s="258" t="s">
        <v>217</v>
      </c>
      <c r="G123" s="40"/>
      <c r="H123" s="40"/>
      <c r="I123" s="136"/>
      <c r="J123" s="40"/>
      <c r="K123" s="40"/>
      <c r="L123" s="44"/>
      <c r="M123" s="234"/>
      <c r="N123" s="235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216</v>
      </c>
      <c r="AU123" s="17" t="s">
        <v>85</v>
      </c>
    </row>
    <row r="124" s="2" customFormat="1" ht="16.5" customHeight="1">
      <c r="A124" s="38"/>
      <c r="B124" s="39"/>
      <c r="C124" s="259" t="s">
        <v>218</v>
      </c>
      <c r="D124" s="259" t="s">
        <v>199</v>
      </c>
      <c r="E124" s="260" t="s">
        <v>219</v>
      </c>
      <c r="F124" s="261" t="s">
        <v>220</v>
      </c>
      <c r="G124" s="262" t="s">
        <v>162</v>
      </c>
      <c r="H124" s="263">
        <v>54</v>
      </c>
      <c r="I124" s="264"/>
      <c r="J124" s="265">
        <f>ROUND(I124*H124,2)</f>
        <v>0</v>
      </c>
      <c r="K124" s="261" t="s">
        <v>213</v>
      </c>
      <c r="L124" s="266"/>
      <c r="M124" s="267" t="s">
        <v>19</v>
      </c>
      <c r="N124" s="268" t="s">
        <v>45</v>
      </c>
      <c r="O124" s="84"/>
      <c r="P124" s="228">
        <f>O124*H124</f>
        <v>0</v>
      </c>
      <c r="Q124" s="228">
        <v>4.0000000000000003E-05</v>
      </c>
      <c r="R124" s="228">
        <f>Q124*H124</f>
        <v>0.00216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203</v>
      </c>
      <c r="AT124" s="230" t="s">
        <v>199</v>
      </c>
      <c r="AU124" s="230" t="s">
        <v>85</v>
      </c>
      <c r="AY124" s="17" t="s">
        <v>158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82</v>
      </c>
      <c r="BK124" s="231">
        <f>ROUND(I124*H124,2)</f>
        <v>0</v>
      </c>
      <c r="BL124" s="17" t="s">
        <v>195</v>
      </c>
      <c r="BM124" s="230" t="s">
        <v>221</v>
      </c>
    </row>
    <row r="125" s="2" customFormat="1">
      <c r="A125" s="38"/>
      <c r="B125" s="39"/>
      <c r="C125" s="40"/>
      <c r="D125" s="232" t="s">
        <v>165</v>
      </c>
      <c r="E125" s="40"/>
      <c r="F125" s="233" t="s">
        <v>220</v>
      </c>
      <c r="G125" s="40"/>
      <c r="H125" s="40"/>
      <c r="I125" s="136"/>
      <c r="J125" s="40"/>
      <c r="K125" s="40"/>
      <c r="L125" s="44"/>
      <c r="M125" s="234"/>
      <c r="N125" s="235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165</v>
      </c>
      <c r="AU125" s="17" t="s">
        <v>85</v>
      </c>
    </row>
    <row r="126" s="13" customFormat="1">
      <c r="A126" s="13"/>
      <c r="B126" s="236"/>
      <c r="C126" s="237"/>
      <c r="D126" s="232" t="s">
        <v>166</v>
      </c>
      <c r="E126" s="238" t="s">
        <v>19</v>
      </c>
      <c r="F126" s="239" t="s">
        <v>222</v>
      </c>
      <c r="G126" s="237"/>
      <c r="H126" s="240">
        <v>45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166</v>
      </c>
      <c r="AU126" s="246" t="s">
        <v>85</v>
      </c>
      <c r="AV126" s="13" t="s">
        <v>85</v>
      </c>
      <c r="AW126" s="13" t="s">
        <v>34</v>
      </c>
      <c r="AX126" s="13" t="s">
        <v>82</v>
      </c>
      <c r="AY126" s="246" t="s">
        <v>158</v>
      </c>
    </row>
    <row r="127" s="13" customFormat="1">
      <c r="A127" s="13"/>
      <c r="B127" s="236"/>
      <c r="C127" s="237"/>
      <c r="D127" s="232" t="s">
        <v>166</v>
      </c>
      <c r="E127" s="237"/>
      <c r="F127" s="239" t="s">
        <v>223</v>
      </c>
      <c r="G127" s="237"/>
      <c r="H127" s="240">
        <v>54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166</v>
      </c>
      <c r="AU127" s="246" t="s">
        <v>85</v>
      </c>
      <c r="AV127" s="13" t="s">
        <v>85</v>
      </c>
      <c r="AW127" s="13" t="s">
        <v>4</v>
      </c>
      <c r="AX127" s="13" t="s">
        <v>82</v>
      </c>
      <c r="AY127" s="246" t="s">
        <v>158</v>
      </c>
    </row>
    <row r="128" s="2" customFormat="1" ht="21.75" customHeight="1">
      <c r="A128" s="38"/>
      <c r="B128" s="39"/>
      <c r="C128" s="219" t="s">
        <v>156</v>
      </c>
      <c r="D128" s="219" t="s">
        <v>159</v>
      </c>
      <c r="E128" s="220" t="s">
        <v>224</v>
      </c>
      <c r="F128" s="221" t="s">
        <v>225</v>
      </c>
      <c r="G128" s="222" t="s">
        <v>202</v>
      </c>
      <c r="H128" s="223">
        <v>1</v>
      </c>
      <c r="I128" s="224"/>
      <c r="J128" s="225">
        <f>ROUND(I128*H128,2)</f>
        <v>0</v>
      </c>
      <c r="K128" s="221" t="s">
        <v>213</v>
      </c>
      <c r="L128" s="44"/>
      <c r="M128" s="226" t="s">
        <v>19</v>
      </c>
      <c r="N128" s="227" t="s">
        <v>45</v>
      </c>
      <c r="O128" s="84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195</v>
      </c>
      <c r="AT128" s="230" t="s">
        <v>159</v>
      </c>
      <c r="AU128" s="230" t="s">
        <v>85</v>
      </c>
      <c r="AY128" s="17" t="s">
        <v>158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82</v>
      </c>
      <c r="BK128" s="231">
        <f>ROUND(I128*H128,2)</f>
        <v>0</v>
      </c>
      <c r="BL128" s="17" t="s">
        <v>195</v>
      </c>
      <c r="BM128" s="230" t="s">
        <v>226</v>
      </c>
    </row>
    <row r="129" s="2" customFormat="1">
      <c r="A129" s="38"/>
      <c r="B129" s="39"/>
      <c r="C129" s="40"/>
      <c r="D129" s="232" t="s">
        <v>165</v>
      </c>
      <c r="E129" s="40"/>
      <c r="F129" s="233" t="s">
        <v>225</v>
      </c>
      <c r="G129" s="40"/>
      <c r="H129" s="40"/>
      <c r="I129" s="136"/>
      <c r="J129" s="40"/>
      <c r="K129" s="40"/>
      <c r="L129" s="44"/>
      <c r="M129" s="234"/>
      <c r="N129" s="235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165</v>
      </c>
      <c r="AU129" s="17" t="s">
        <v>85</v>
      </c>
    </row>
    <row r="130" s="13" customFormat="1">
      <c r="A130" s="13"/>
      <c r="B130" s="236"/>
      <c r="C130" s="237"/>
      <c r="D130" s="232" t="s">
        <v>166</v>
      </c>
      <c r="E130" s="238" t="s">
        <v>19</v>
      </c>
      <c r="F130" s="239" t="s">
        <v>227</v>
      </c>
      <c r="G130" s="237"/>
      <c r="H130" s="240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166</v>
      </c>
      <c r="AU130" s="246" t="s">
        <v>85</v>
      </c>
      <c r="AV130" s="13" t="s">
        <v>85</v>
      </c>
      <c r="AW130" s="13" t="s">
        <v>34</v>
      </c>
      <c r="AX130" s="13" t="s">
        <v>82</v>
      </c>
      <c r="AY130" s="246" t="s">
        <v>158</v>
      </c>
    </row>
    <row r="131" s="2" customFormat="1" ht="16.5" customHeight="1">
      <c r="A131" s="38"/>
      <c r="B131" s="39"/>
      <c r="C131" s="259" t="s">
        <v>228</v>
      </c>
      <c r="D131" s="259" t="s">
        <v>199</v>
      </c>
      <c r="E131" s="260" t="s">
        <v>229</v>
      </c>
      <c r="F131" s="261" t="s">
        <v>230</v>
      </c>
      <c r="G131" s="262" t="s">
        <v>202</v>
      </c>
      <c r="H131" s="263">
        <v>1</v>
      </c>
      <c r="I131" s="264"/>
      <c r="J131" s="265">
        <f>ROUND(I131*H131,2)</f>
        <v>0</v>
      </c>
      <c r="K131" s="261" t="s">
        <v>19</v>
      </c>
      <c r="L131" s="266"/>
      <c r="M131" s="267" t="s">
        <v>19</v>
      </c>
      <c r="N131" s="268" t="s">
        <v>45</v>
      </c>
      <c r="O131" s="84"/>
      <c r="P131" s="228">
        <f>O131*H131</f>
        <v>0</v>
      </c>
      <c r="Q131" s="228">
        <v>0.001</v>
      </c>
      <c r="R131" s="228">
        <f>Q131*H131</f>
        <v>0.001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203</v>
      </c>
      <c r="AT131" s="230" t="s">
        <v>199</v>
      </c>
      <c r="AU131" s="230" t="s">
        <v>85</v>
      </c>
      <c r="AY131" s="17" t="s">
        <v>158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82</v>
      </c>
      <c r="BK131" s="231">
        <f>ROUND(I131*H131,2)</f>
        <v>0</v>
      </c>
      <c r="BL131" s="17" t="s">
        <v>195</v>
      </c>
      <c r="BM131" s="230" t="s">
        <v>231</v>
      </c>
    </row>
    <row r="132" s="2" customFormat="1">
      <c r="A132" s="38"/>
      <c r="B132" s="39"/>
      <c r="C132" s="40"/>
      <c r="D132" s="232" t="s">
        <v>165</v>
      </c>
      <c r="E132" s="40"/>
      <c r="F132" s="233" t="s">
        <v>232</v>
      </c>
      <c r="G132" s="40"/>
      <c r="H132" s="40"/>
      <c r="I132" s="136"/>
      <c r="J132" s="40"/>
      <c r="K132" s="40"/>
      <c r="L132" s="44"/>
      <c r="M132" s="234"/>
      <c r="N132" s="235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85</v>
      </c>
    </row>
    <row r="133" s="13" customFormat="1">
      <c r="A133" s="13"/>
      <c r="B133" s="236"/>
      <c r="C133" s="237"/>
      <c r="D133" s="232" t="s">
        <v>166</v>
      </c>
      <c r="E133" s="238" t="s">
        <v>19</v>
      </c>
      <c r="F133" s="239" t="s">
        <v>227</v>
      </c>
      <c r="G133" s="237"/>
      <c r="H133" s="240">
        <v>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166</v>
      </c>
      <c r="AU133" s="246" t="s">
        <v>85</v>
      </c>
      <c r="AV133" s="13" t="s">
        <v>85</v>
      </c>
      <c r="AW133" s="13" t="s">
        <v>34</v>
      </c>
      <c r="AX133" s="13" t="s">
        <v>82</v>
      </c>
      <c r="AY133" s="246" t="s">
        <v>158</v>
      </c>
    </row>
    <row r="134" s="2" customFormat="1" ht="21.75" customHeight="1">
      <c r="A134" s="38"/>
      <c r="B134" s="39"/>
      <c r="C134" s="219" t="s">
        <v>233</v>
      </c>
      <c r="D134" s="219" t="s">
        <v>159</v>
      </c>
      <c r="E134" s="220" t="s">
        <v>234</v>
      </c>
      <c r="F134" s="221" t="s">
        <v>235</v>
      </c>
      <c r="G134" s="222" t="s">
        <v>202</v>
      </c>
      <c r="H134" s="223">
        <v>1</v>
      </c>
      <c r="I134" s="224"/>
      <c r="J134" s="225">
        <f>ROUND(I134*H134,2)</f>
        <v>0</v>
      </c>
      <c r="K134" s="221" t="s">
        <v>19</v>
      </c>
      <c r="L134" s="44"/>
      <c r="M134" s="226" t="s">
        <v>19</v>
      </c>
      <c r="N134" s="227" t="s">
        <v>45</v>
      </c>
      <c r="O134" s="84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236</v>
      </c>
      <c r="AT134" s="230" t="s">
        <v>159</v>
      </c>
      <c r="AU134" s="230" t="s">
        <v>85</v>
      </c>
      <c r="AY134" s="17" t="s">
        <v>158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82</v>
      </c>
      <c r="BK134" s="231">
        <f>ROUND(I134*H134,2)</f>
        <v>0</v>
      </c>
      <c r="BL134" s="17" t="s">
        <v>236</v>
      </c>
      <c r="BM134" s="230" t="s">
        <v>237</v>
      </c>
    </row>
    <row r="135" s="2" customFormat="1">
      <c r="A135" s="38"/>
      <c r="B135" s="39"/>
      <c r="C135" s="40"/>
      <c r="D135" s="232" t="s">
        <v>165</v>
      </c>
      <c r="E135" s="40"/>
      <c r="F135" s="233" t="s">
        <v>235</v>
      </c>
      <c r="G135" s="40"/>
      <c r="H135" s="40"/>
      <c r="I135" s="136"/>
      <c r="J135" s="40"/>
      <c r="K135" s="40"/>
      <c r="L135" s="44"/>
      <c r="M135" s="234"/>
      <c r="N135" s="235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165</v>
      </c>
      <c r="AU135" s="17" t="s">
        <v>85</v>
      </c>
    </row>
    <row r="136" s="2" customFormat="1" ht="16.5" customHeight="1">
      <c r="A136" s="38"/>
      <c r="B136" s="39"/>
      <c r="C136" s="259" t="s">
        <v>238</v>
      </c>
      <c r="D136" s="259" t="s">
        <v>199</v>
      </c>
      <c r="E136" s="260" t="s">
        <v>239</v>
      </c>
      <c r="F136" s="261" t="s">
        <v>240</v>
      </c>
      <c r="G136" s="262" t="s">
        <v>202</v>
      </c>
      <c r="H136" s="263">
        <v>1</v>
      </c>
      <c r="I136" s="264"/>
      <c r="J136" s="265">
        <f>ROUND(I136*H136,2)</f>
        <v>0</v>
      </c>
      <c r="K136" s="261" t="s">
        <v>19</v>
      </c>
      <c r="L136" s="266"/>
      <c r="M136" s="267" t="s">
        <v>19</v>
      </c>
      <c r="N136" s="268" t="s">
        <v>45</v>
      </c>
      <c r="O136" s="84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241</v>
      </c>
      <c r="AT136" s="230" t="s">
        <v>199</v>
      </c>
      <c r="AU136" s="230" t="s">
        <v>85</v>
      </c>
      <c r="AY136" s="17" t="s">
        <v>158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82</v>
      </c>
      <c r="BK136" s="231">
        <f>ROUND(I136*H136,2)</f>
        <v>0</v>
      </c>
      <c r="BL136" s="17" t="s">
        <v>236</v>
      </c>
      <c r="BM136" s="230" t="s">
        <v>242</v>
      </c>
    </row>
    <row r="137" s="2" customFormat="1">
      <c r="A137" s="38"/>
      <c r="B137" s="39"/>
      <c r="C137" s="40"/>
      <c r="D137" s="232" t="s">
        <v>165</v>
      </c>
      <c r="E137" s="40"/>
      <c r="F137" s="233" t="s">
        <v>240</v>
      </c>
      <c r="G137" s="40"/>
      <c r="H137" s="40"/>
      <c r="I137" s="136"/>
      <c r="J137" s="40"/>
      <c r="K137" s="40"/>
      <c r="L137" s="44"/>
      <c r="M137" s="234"/>
      <c r="N137" s="235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165</v>
      </c>
      <c r="AU137" s="17" t="s">
        <v>85</v>
      </c>
    </row>
    <row r="138" s="13" customFormat="1">
      <c r="A138" s="13"/>
      <c r="B138" s="236"/>
      <c r="C138" s="237"/>
      <c r="D138" s="232" t="s">
        <v>166</v>
      </c>
      <c r="E138" s="238" t="s">
        <v>19</v>
      </c>
      <c r="F138" s="239" t="s">
        <v>243</v>
      </c>
      <c r="G138" s="237"/>
      <c r="H138" s="240">
        <v>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166</v>
      </c>
      <c r="AU138" s="246" t="s">
        <v>85</v>
      </c>
      <c r="AV138" s="13" t="s">
        <v>85</v>
      </c>
      <c r="AW138" s="13" t="s">
        <v>34</v>
      </c>
      <c r="AX138" s="13" t="s">
        <v>82</v>
      </c>
      <c r="AY138" s="246" t="s">
        <v>158</v>
      </c>
    </row>
    <row r="139" s="12" customFormat="1" ht="25.92" customHeight="1">
      <c r="A139" s="12"/>
      <c r="B139" s="205"/>
      <c r="C139" s="206"/>
      <c r="D139" s="207" t="s">
        <v>73</v>
      </c>
      <c r="E139" s="208" t="s">
        <v>244</v>
      </c>
      <c r="F139" s="208" t="s">
        <v>245</v>
      </c>
      <c r="G139" s="206"/>
      <c r="H139" s="206"/>
      <c r="I139" s="209"/>
      <c r="J139" s="210">
        <f>BK139</f>
        <v>0</v>
      </c>
      <c r="K139" s="206"/>
      <c r="L139" s="211"/>
      <c r="M139" s="212"/>
      <c r="N139" s="213"/>
      <c r="O139" s="213"/>
      <c r="P139" s="214">
        <f>SUM(P140:P231)</f>
        <v>0</v>
      </c>
      <c r="Q139" s="213"/>
      <c r="R139" s="214">
        <f>SUM(R140:R231)</f>
        <v>0.17481249999999998</v>
      </c>
      <c r="S139" s="213"/>
      <c r="T139" s="215">
        <f>SUM(T140:T231)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6" t="s">
        <v>176</v>
      </c>
      <c r="AT139" s="217" t="s">
        <v>73</v>
      </c>
      <c r="AU139" s="217" t="s">
        <v>74</v>
      </c>
      <c r="AY139" s="216" t="s">
        <v>158</v>
      </c>
      <c r="BK139" s="218">
        <f>SUM(BK140:BK231)</f>
        <v>0</v>
      </c>
    </row>
    <row r="140" s="2" customFormat="1" ht="33" customHeight="1">
      <c r="A140" s="38"/>
      <c r="B140" s="39"/>
      <c r="C140" s="219" t="s">
        <v>246</v>
      </c>
      <c r="D140" s="219" t="s">
        <v>159</v>
      </c>
      <c r="E140" s="220" t="s">
        <v>247</v>
      </c>
      <c r="F140" s="221" t="s">
        <v>248</v>
      </c>
      <c r="G140" s="222" t="s">
        <v>202</v>
      </c>
      <c r="H140" s="223">
        <v>1</v>
      </c>
      <c r="I140" s="224"/>
      <c r="J140" s="225">
        <f>ROUND(I140*H140,2)</f>
        <v>0</v>
      </c>
      <c r="K140" s="221" t="s">
        <v>213</v>
      </c>
      <c r="L140" s="44"/>
      <c r="M140" s="226" t="s">
        <v>19</v>
      </c>
      <c r="N140" s="227" t="s">
        <v>45</v>
      </c>
      <c r="O140" s="84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249</v>
      </c>
      <c r="AT140" s="230" t="s">
        <v>159</v>
      </c>
      <c r="AU140" s="230" t="s">
        <v>82</v>
      </c>
      <c r="AY140" s="17" t="s">
        <v>158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82</v>
      </c>
      <c r="BK140" s="231">
        <f>ROUND(I140*H140,2)</f>
        <v>0</v>
      </c>
      <c r="BL140" s="17" t="s">
        <v>249</v>
      </c>
      <c r="BM140" s="230" t="s">
        <v>250</v>
      </c>
    </row>
    <row r="141" s="2" customFormat="1">
      <c r="A141" s="38"/>
      <c r="B141" s="39"/>
      <c r="C141" s="40"/>
      <c r="D141" s="232" t="s">
        <v>165</v>
      </c>
      <c r="E141" s="40"/>
      <c r="F141" s="233" t="s">
        <v>251</v>
      </c>
      <c r="G141" s="40"/>
      <c r="H141" s="40"/>
      <c r="I141" s="136"/>
      <c r="J141" s="40"/>
      <c r="K141" s="40"/>
      <c r="L141" s="44"/>
      <c r="M141" s="234"/>
      <c r="N141" s="235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165</v>
      </c>
      <c r="AU141" s="17" t="s">
        <v>82</v>
      </c>
    </row>
    <row r="142" s="2" customFormat="1" ht="33" customHeight="1">
      <c r="A142" s="38"/>
      <c r="B142" s="39"/>
      <c r="C142" s="259" t="s">
        <v>252</v>
      </c>
      <c r="D142" s="259" t="s">
        <v>199</v>
      </c>
      <c r="E142" s="260" t="s">
        <v>253</v>
      </c>
      <c r="F142" s="261" t="s">
        <v>254</v>
      </c>
      <c r="G142" s="262" t="s">
        <v>202</v>
      </c>
      <c r="H142" s="263">
        <v>1</v>
      </c>
      <c r="I142" s="264"/>
      <c r="J142" s="265">
        <f>ROUND(I142*H142,2)</f>
        <v>0</v>
      </c>
      <c r="K142" s="261" t="s">
        <v>213</v>
      </c>
      <c r="L142" s="266"/>
      <c r="M142" s="267" t="s">
        <v>19</v>
      </c>
      <c r="N142" s="268" t="s">
        <v>45</v>
      </c>
      <c r="O142" s="84"/>
      <c r="P142" s="228">
        <f>O142*H142</f>
        <v>0</v>
      </c>
      <c r="Q142" s="228">
        <v>0.0080999999999999996</v>
      </c>
      <c r="R142" s="228">
        <f>Q142*H142</f>
        <v>0.0080999999999999996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255</v>
      </c>
      <c r="AT142" s="230" t="s">
        <v>199</v>
      </c>
      <c r="AU142" s="230" t="s">
        <v>82</v>
      </c>
      <c r="AY142" s="17" t="s">
        <v>158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82</v>
      </c>
      <c r="BK142" s="231">
        <f>ROUND(I142*H142,2)</f>
        <v>0</v>
      </c>
      <c r="BL142" s="17" t="s">
        <v>255</v>
      </c>
      <c r="BM142" s="230" t="s">
        <v>256</v>
      </c>
    </row>
    <row r="143" s="2" customFormat="1">
      <c r="A143" s="38"/>
      <c r="B143" s="39"/>
      <c r="C143" s="40"/>
      <c r="D143" s="232" t="s">
        <v>165</v>
      </c>
      <c r="E143" s="40"/>
      <c r="F143" s="233" t="s">
        <v>254</v>
      </c>
      <c r="G143" s="40"/>
      <c r="H143" s="40"/>
      <c r="I143" s="136"/>
      <c r="J143" s="40"/>
      <c r="K143" s="40"/>
      <c r="L143" s="44"/>
      <c r="M143" s="234"/>
      <c r="N143" s="235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165</v>
      </c>
      <c r="AU143" s="17" t="s">
        <v>82</v>
      </c>
    </row>
    <row r="144" s="13" customFormat="1">
      <c r="A144" s="13"/>
      <c r="B144" s="236"/>
      <c r="C144" s="237"/>
      <c r="D144" s="232" t="s">
        <v>166</v>
      </c>
      <c r="E144" s="238" t="s">
        <v>19</v>
      </c>
      <c r="F144" s="239" t="s">
        <v>82</v>
      </c>
      <c r="G144" s="237"/>
      <c r="H144" s="240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166</v>
      </c>
      <c r="AU144" s="246" t="s">
        <v>82</v>
      </c>
      <c r="AV144" s="13" t="s">
        <v>85</v>
      </c>
      <c r="AW144" s="13" t="s">
        <v>34</v>
      </c>
      <c r="AX144" s="13" t="s">
        <v>82</v>
      </c>
      <c r="AY144" s="246" t="s">
        <v>158</v>
      </c>
    </row>
    <row r="145" s="2" customFormat="1" ht="21.75" customHeight="1">
      <c r="A145" s="38"/>
      <c r="B145" s="39"/>
      <c r="C145" s="219" t="s">
        <v>8</v>
      </c>
      <c r="D145" s="219" t="s">
        <v>159</v>
      </c>
      <c r="E145" s="220" t="s">
        <v>257</v>
      </c>
      <c r="F145" s="221" t="s">
        <v>258</v>
      </c>
      <c r="G145" s="222" t="s">
        <v>202</v>
      </c>
      <c r="H145" s="223">
        <v>1</v>
      </c>
      <c r="I145" s="224"/>
      <c r="J145" s="225">
        <f>ROUND(I145*H145,2)</f>
        <v>0</v>
      </c>
      <c r="K145" s="221" t="s">
        <v>213</v>
      </c>
      <c r="L145" s="44"/>
      <c r="M145" s="226" t="s">
        <v>19</v>
      </c>
      <c r="N145" s="227" t="s">
        <v>45</v>
      </c>
      <c r="O145" s="84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236</v>
      </c>
      <c r="AT145" s="230" t="s">
        <v>159</v>
      </c>
      <c r="AU145" s="230" t="s">
        <v>82</v>
      </c>
      <c r="AY145" s="17" t="s">
        <v>158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82</v>
      </c>
      <c r="BK145" s="231">
        <f>ROUND(I145*H145,2)</f>
        <v>0</v>
      </c>
      <c r="BL145" s="17" t="s">
        <v>236</v>
      </c>
      <c r="BM145" s="230" t="s">
        <v>259</v>
      </c>
    </row>
    <row r="146" s="2" customFormat="1">
      <c r="A146" s="38"/>
      <c r="B146" s="39"/>
      <c r="C146" s="40"/>
      <c r="D146" s="232" t="s">
        <v>165</v>
      </c>
      <c r="E146" s="40"/>
      <c r="F146" s="233" t="s">
        <v>260</v>
      </c>
      <c r="G146" s="40"/>
      <c r="H146" s="40"/>
      <c r="I146" s="136"/>
      <c r="J146" s="40"/>
      <c r="K146" s="40"/>
      <c r="L146" s="44"/>
      <c r="M146" s="234"/>
      <c r="N146" s="235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165</v>
      </c>
      <c r="AU146" s="17" t="s">
        <v>82</v>
      </c>
    </row>
    <row r="147" s="2" customFormat="1">
      <c r="A147" s="38"/>
      <c r="B147" s="39"/>
      <c r="C147" s="40"/>
      <c r="D147" s="232" t="s">
        <v>216</v>
      </c>
      <c r="E147" s="40"/>
      <c r="F147" s="258" t="s">
        <v>261</v>
      </c>
      <c r="G147" s="40"/>
      <c r="H147" s="40"/>
      <c r="I147" s="136"/>
      <c r="J147" s="40"/>
      <c r="K147" s="40"/>
      <c r="L147" s="44"/>
      <c r="M147" s="234"/>
      <c r="N147" s="235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216</v>
      </c>
      <c r="AU147" s="17" t="s">
        <v>82</v>
      </c>
    </row>
    <row r="148" s="2" customFormat="1" ht="21.75" customHeight="1">
      <c r="A148" s="38"/>
      <c r="B148" s="39"/>
      <c r="C148" s="219" t="s">
        <v>195</v>
      </c>
      <c r="D148" s="219" t="s">
        <v>159</v>
      </c>
      <c r="E148" s="220" t="s">
        <v>262</v>
      </c>
      <c r="F148" s="221" t="s">
        <v>263</v>
      </c>
      <c r="G148" s="222" t="s">
        <v>202</v>
      </c>
      <c r="H148" s="223">
        <v>6</v>
      </c>
      <c r="I148" s="224"/>
      <c r="J148" s="225">
        <f>ROUND(I148*H148,2)</f>
        <v>0</v>
      </c>
      <c r="K148" s="221" t="s">
        <v>213</v>
      </c>
      <c r="L148" s="44"/>
      <c r="M148" s="226" t="s">
        <v>19</v>
      </c>
      <c r="N148" s="227" t="s">
        <v>45</v>
      </c>
      <c r="O148" s="84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236</v>
      </c>
      <c r="AT148" s="230" t="s">
        <v>159</v>
      </c>
      <c r="AU148" s="230" t="s">
        <v>82</v>
      </c>
      <c r="AY148" s="17" t="s">
        <v>158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82</v>
      </c>
      <c r="BK148" s="231">
        <f>ROUND(I148*H148,2)</f>
        <v>0</v>
      </c>
      <c r="BL148" s="17" t="s">
        <v>236</v>
      </c>
      <c r="BM148" s="230" t="s">
        <v>264</v>
      </c>
    </row>
    <row r="149" s="2" customFormat="1">
      <c r="A149" s="38"/>
      <c r="B149" s="39"/>
      <c r="C149" s="40"/>
      <c r="D149" s="232" t="s">
        <v>165</v>
      </c>
      <c r="E149" s="40"/>
      <c r="F149" s="233" t="s">
        <v>265</v>
      </c>
      <c r="G149" s="40"/>
      <c r="H149" s="40"/>
      <c r="I149" s="136"/>
      <c r="J149" s="40"/>
      <c r="K149" s="40"/>
      <c r="L149" s="44"/>
      <c r="M149" s="234"/>
      <c r="N149" s="235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165</v>
      </c>
      <c r="AU149" s="17" t="s">
        <v>82</v>
      </c>
    </row>
    <row r="150" s="2" customFormat="1">
      <c r="A150" s="38"/>
      <c r="B150" s="39"/>
      <c r="C150" s="40"/>
      <c r="D150" s="232" t="s">
        <v>216</v>
      </c>
      <c r="E150" s="40"/>
      <c r="F150" s="258" t="s">
        <v>261</v>
      </c>
      <c r="G150" s="40"/>
      <c r="H150" s="40"/>
      <c r="I150" s="136"/>
      <c r="J150" s="40"/>
      <c r="K150" s="40"/>
      <c r="L150" s="44"/>
      <c r="M150" s="234"/>
      <c r="N150" s="235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216</v>
      </c>
      <c r="AU150" s="17" t="s">
        <v>82</v>
      </c>
    </row>
    <row r="151" s="2" customFormat="1" ht="21.75" customHeight="1">
      <c r="A151" s="38"/>
      <c r="B151" s="39"/>
      <c r="C151" s="219" t="s">
        <v>266</v>
      </c>
      <c r="D151" s="219" t="s">
        <v>159</v>
      </c>
      <c r="E151" s="220" t="s">
        <v>267</v>
      </c>
      <c r="F151" s="221" t="s">
        <v>268</v>
      </c>
      <c r="G151" s="222" t="s">
        <v>202</v>
      </c>
      <c r="H151" s="223">
        <v>1</v>
      </c>
      <c r="I151" s="224"/>
      <c r="J151" s="225">
        <f>ROUND(I151*H151,2)</f>
        <v>0</v>
      </c>
      <c r="K151" s="221" t="s">
        <v>213</v>
      </c>
      <c r="L151" s="44"/>
      <c r="M151" s="226" t="s">
        <v>19</v>
      </c>
      <c r="N151" s="227" t="s">
        <v>45</v>
      </c>
      <c r="O151" s="84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236</v>
      </c>
      <c r="AT151" s="230" t="s">
        <v>159</v>
      </c>
      <c r="AU151" s="230" t="s">
        <v>82</v>
      </c>
      <c r="AY151" s="17" t="s">
        <v>158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82</v>
      </c>
      <c r="BK151" s="231">
        <f>ROUND(I151*H151,2)</f>
        <v>0</v>
      </c>
      <c r="BL151" s="17" t="s">
        <v>236</v>
      </c>
      <c r="BM151" s="230" t="s">
        <v>269</v>
      </c>
    </row>
    <row r="152" s="2" customFormat="1">
      <c r="A152" s="38"/>
      <c r="B152" s="39"/>
      <c r="C152" s="40"/>
      <c r="D152" s="232" t="s">
        <v>165</v>
      </c>
      <c r="E152" s="40"/>
      <c r="F152" s="233" t="s">
        <v>268</v>
      </c>
      <c r="G152" s="40"/>
      <c r="H152" s="40"/>
      <c r="I152" s="136"/>
      <c r="J152" s="40"/>
      <c r="K152" s="40"/>
      <c r="L152" s="44"/>
      <c r="M152" s="234"/>
      <c r="N152" s="235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165</v>
      </c>
      <c r="AU152" s="17" t="s">
        <v>82</v>
      </c>
    </row>
    <row r="153" s="13" customFormat="1">
      <c r="A153" s="13"/>
      <c r="B153" s="236"/>
      <c r="C153" s="237"/>
      <c r="D153" s="232" t="s">
        <v>166</v>
      </c>
      <c r="E153" s="238" t="s">
        <v>19</v>
      </c>
      <c r="F153" s="239" t="s">
        <v>270</v>
      </c>
      <c r="G153" s="237"/>
      <c r="H153" s="240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166</v>
      </c>
      <c r="AU153" s="246" t="s">
        <v>82</v>
      </c>
      <c r="AV153" s="13" t="s">
        <v>85</v>
      </c>
      <c r="AW153" s="13" t="s">
        <v>34</v>
      </c>
      <c r="AX153" s="13" t="s">
        <v>82</v>
      </c>
      <c r="AY153" s="246" t="s">
        <v>158</v>
      </c>
    </row>
    <row r="154" s="2" customFormat="1" ht="21.75" customHeight="1">
      <c r="A154" s="38"/>
      <c r="B154" s="39"/>
      <c r="C154" s="219" t="s">
        <v>271</v>
      </c>
      <c r="D154" s="219" t="s">
        <v>159</v>
      </c>
      <c r="E154" s="220" t="s">
        <v>272</v>
      </c>
      <c r="F154" s="221" t="s">
        <v>273</v>
      </c>
      <c r="G154" s="222" t="s">
        <v>202</v>
      </c>
      <c r="H154" s="223">
        <v>10</v>
      </c>
      <c r="I154" s="224"/>
      <c r="J154" s="225">
        <f>ROUND(I154*H154,2)</f>
        <v>0</v>
      </c>
      <c r="K154" s="221" t="s">
        <v>213</v>
      </c>
      <c r="L154" s="44"/>
      <c r="M154" s="226" t="s">
        <v>19</v>
      </c>
      <c r="N154" s="227" t="s">
        <v>45</v>
      </c>
      <c r="O154" s="84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236</v>
      </c>
      <c r="AT154" s="230" t="s">
        <v>159</v>
      </c>
      <c r="AU154" s="230" t="s">
        <v>82</v>
      </c>
      <c r="AY154" s="17" t="s">
        <v>158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82</v>
      </c>
      <c r="BK154" s="231">
        <f>ROUND(I154*H154,2)</f>
        <v>0</v>
      </c>
      <c r="BL154" s="17" t="s">
        <v>236</v>
      </c>
      <c r="BM154" s="230" t="s">
        <v>274</v>
      </c>
    </row>
    <row r="155" s="2" customFormat="1">
      <c r="A155" s="38"/>
      <c r="B155" s="39"/>
      <c r="C155" s="40"/>
      <c r="D155" s="232" t="s">
        <v>165</v>
      </c>
      <c r="E155" s="40"/>
      <c r="F155" s="233" t="s">
        <v>275</v>
      </c>
      <c r="G155" s="40"/>
      <c r="H155" s="40"/>
      <c r="I155" s="136"/>
      <c r="J155" s="40"/>
      <c r="K155" s="40"/>
      <c r="L155" s="44"/>
      <c r="M155" s="234"/>
      <c r="N155" s="235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165</v>
      </c>
      <c r="AU155" s="17" t="s">
        <v>82</v>
      </c>
    </row>
    <row r="156" s="13" customFormat="1">
      <c r="A156" s="13"/>
      <c r="B156" s="236"/>
      <c r="C156" s="237"/>
      <c r="D156" s="232" t="s">
        <v>166</v>
      </c>
      <c r="E156" s="238" t="s">
        <v>19</v>
      </c>
      <c r="F156" s="239" t="s">
        <v>276</v>
      </c>
      <c r="G156" s="237"/>
      <c r="H156" s="240">
        <v>10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166</v>
      </c>
      <c r="AU156" s="246" t="s">
        <v>82</v>
      </c>
      <c r="AV156" s="13" t="s">
        <v>85</v>
      </c>
      <c r="AW156" s="13" t="s">
        <v>34</v>
      </c>
      <c r="AX156" s="13" t="s">
        <v>82</v>
      </c>
      <c r="AY156" s="246" t="s">
        <v>158</v>
      </c>
    </row>
    <row r="157" s="2" customFormat="1" ht="21.75" customHeight="1">
      <c r="A157" s="38"/>
      <c r="B157" s="39"/>
      <c r="C157" s="219" t="s">
        <v>277</v>
      </c>
      <c r="D157" s="219" t="s">
        <v>159</v>
      </c>
      <c r="E157" s="220" t="s">
        <v>278</v>
      </c>
      <c r="F157" s="221" t="s">
        <v>279</v>
      </c>
      <c r="G157" s="222" t="s">
        <v>202</v>
      </c>
      <c r="H157" s="223">
        <v>1</v>
      </c>
      <c r="I157" s="224"/>
      <c r="J157" s="225">
        <f>ROUND(I157*H157,2)</f>
        <v>0</v>
      </c>
      <c r="K157" s="221" t="s">
        <v>213</v>
      </c>
      <c r="L157" s="44"/>
      <c r="M157" s="226" t="s">
        <v>19</v>
      </c>
      <c r="N157" s="227" t="s">
        <v>45</v>
      </c>
      <c r="O157" s="84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236</v>
      </c>
      <c r="AT157" s="230" t="s">
        <v>159</v>
      </c>
      <c r="AU157" s="230" t="s">
        <v>82</v>
      </c>
      <c r="AY157" s="17" t="s">
        <v>158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82</v>
      </c>
      <c r="BK157" s="231">
        <f>ROUND(I157*H157,2)</f>
        <v>0</v>
      </c>
      <c r="BL157" s="17" t="s">
        <v>236</v>
      </c>
      <c r="BM157" s="230" t="s">
        <v>280</v>
      </c>
    </row>
    <row r="158" s="2" customFormat="1">
      <c r="A158" s="38"/>
      <c r="B158" s="39"/>
      <c r="C158" s="40"/>
      <c r="D158" s="232" t="s">
        <v>165</v>
      </c>
      <c r="E158" s="40"/>
      <c r="F158" s="233" t="s">
        <v>281</v>
      </c>
      <c r="G158" s="40"/>
      <c r="H158" s="40"/>
      <c r="I158" s="136"/>
      <c r="J158" s="40"/>
      <c r="K158" s="40"/>
      <c r="L158" s="44"/>
      <c r="M158" s="234"/>
      <c r="N158" s="235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165</v>
      </c>
      <c r="AU158" s="17" t="s">
        <v>82</v>
      </c>
    </row>
    <row r="159" s="13" customFormat="1">
      <c r="A159" s="13"/>
      <c r="B159" s="236"/>
      <c r="C159" s="237"/>
      <c r="D159" s="232" t="s">
        <v>166</v>
      </c>
      <c r="E159" s="238" t="s">
        <v>19</v>
      </c>
      <c r="F159" s="239" t="s">
        <v>270</v>
      </c>
      <c r="G159" s="237"/>
      <c r="H159" s="240">
        <v>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166</v>
      </c>
      <c r="AU159" s="246" t="s">
        <v>82</v>
      </c>
      <c r="AV159" s="13" t="s">
        <v>85</v>
      </c>
      <c r="AW159" s="13" t="s">
        <v>34</v>
      </c>
      <c r="AX159" s="13" t="s">
        <v>82</v>
      </c>
      <c r="AY159" s="246" t="s">
        <v>158</v>
      </c>
    </row>
    <row r="160" s="2" customFormat="1" ht="21.75" customHeight="1">
      <c r="A160" s="38"/>
      <c r="B160" s="39"/>
      <c r="C160" s="219" t="s">
        <v>282</v>
      </c>
      <c r="D160" s="219" t="s">
        <v>159</v>
      </c>
      <c r="E160" s="220" t="s">
        <v>283</v>
      </c>
      <c r="F160" s="221" t="s">
        <v>284</v>
      </c>
      <c r="G160" s="222" t="s">
        <v>202</v>
      </c>
      <c r="H160" s="223">
        <v>1</v>
      </c>
      <c r="I160" s="224"/>
      <c r="J160" s="225">
        <f>ROUND(I160*H160,2)</f>
        <v>0</v>
      </c>
      <c r="K160" s="221" t="s">
        <v>213</v>
      </c>
      <c r="L160" s="44"/>
      <c r="M160" s="226" t="s">
        <v>19</v>
      </c>
      <c r="N160" s="227" t="s">
        <v>45</v>
      </c>
      <c r="O160" s="84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236</v>
      </c>
      <c r="AT160" s="230" t="s">
        <v>159</v>
      </c>
      <c r="AU160" s="230" t="s">
        <v>82</v>
      </c>
      <c r="AY160" s="17" t="s">
        <v>158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82</v>
      </c>
      <c r="BK160" s="231">
        <f>ROUND(I160*H160,2)</f>
        <v>0</v>
      </c>
      <c r="BL160" s="17" t="s">
        <v>236</v>
      </c>
      <c r="BM160" s="230" t="s">
        <v>285</v>
      </c>
    </row>
    <row r="161" s="2" customFormat="1">
      <c r="A161" s="38"/>
      <c r="B161" s="39"/>
      <c r="C161" s="40"/>
      <c r="D161" s="232" t="s">
        <v>165</v>
      </c>
      <c r="E161" s="40"/>
      <c r="F161" s="233" t="s">
        <v>286</v>
      </c>
      <c r="G161" s="40"/>
      <c r="H161" s="40"/>
      <c r="I161" s="136"/>
      <c r="J161" s="40"/>
      <c r="K161" s="40"/>
      <c r="L161" s="44"/>
      <c r="M161" s="234"/>
      <c r="N161" s="235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165</v>
      </c>
      <c r="AU161" s="17" t="s">
        <v>82</v>
      </c>
    </row>
    <row r="162" s="13" customFormat="1">
      <c r="A162" s="13"/>
      <c r="B162" s="236"/>
      <c r="C162" s="237"/>
      <c r="D162" s="232" t="s">
        <v>166</v>
      </c>
      <c r="E162" s="238" t="s">
        <v>19</v>
      </c>
      <c r="F162" s="239" t="s">
        <v>287</v>
      </c>
      <c r="G162" s="237"/>
      <c r="H162" s="240">
        <v>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166</v>
      </c>
      <c r="AU162" s="246" t="s">
        <v>82</v>
      </c>
      <c r="AV162" s="13" t="s">
        <v>85</v>
      </c>
      <c r="AW162" s="13" t="s">
        <v>34</v>
      </c>
      <c r="AX162" s="13" t="s">
        <v>82</v>
      </c>
      <c r="AY162" s="246" t="s">
        <v>158</v>
      </c>
    </row>
    <row r="163" s="2" customFormat="1" ht="16.5" customHeight="1">
      <c r="A163" s="38"/>
      <c r="B163" s="39"/>
      <c r="C163" s="219" t="s">
        <v>7</v>
      </c>
      <c r="D163" s="219" t="s">
        <v>159</v>
      </c>
      <c r="E163" s="220" t="s">
        <v>288</v>
      </c>
      <c r="F163" s="221" t="s">
        <v>289</v>
      </c>
      <c r="G163" s="222" t="s">
        <v>202</v>
      </c>
      <c r="H163" s="223">
        <v>2</v>
      </c>
      <c r="I163" s="224"/>
      <c r="J163" s="225">
        <f>ROUND(I163*H163,2)</f>
        <v>0</v>
      </c>
      <c r="K163" s="221" t="s">
        <v>213</v>
      </c>
      <c r="L163" s="44"/>
      <c r="M163" s="226" t="s">
        <v>19</v>
      </c>
      <c r="N163" s="227" t="s">
        <v>45</v>
      </c>
      <c r="O163" s="84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236</v>
      </c>
      <c r="AT163" s="230" t="s">
        <v>159</v>
      </c>
      <c r="AU163" s="230" t="s">
        <v>82</v>
      </c>
      <c r="AY163" s="17" t="s">
        <v>158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82</v>
      </c>
      <c r="BK163" s="231">
        <f>ROUND(I163*H163,2)</f>
        <v>0</v>
      </c>
      <c r="BL163" s="17" t="s">
        <v>236</v>
      </c>
      <c r="BM163" s="230" t="s">
        <v>290</v>
      </c>
    </row>
    <row r="164" s="2" customFormat="1">
      <c r="A164" s="38"/>
      <c r="B164" s="39"/>
      <c r="C164" s="40"/>
      <c r="D164" s="232" t="s">
        <v>165</v>
      </c>
      <c r="E164" s="40"/>
      <c r="F164" s="233" t="s">
        <v>291</v>
      </c>
      <c r="G164" s="40"/>
      <c r="H164" s="40"/>
      <c r="I164" s="136"/>
      <c r="J164" s="40"/>
      <c r="K164" s="40"/>
      <c r="L164" s="44"/>
      <c r="M164" s="234"/>
      <c r="N164" s="235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165</v>
      </c>
      <c r="AU164" s="17" t="s">
        <v>82</v>
      </c>
    </row>
    <row r="165" s="13" customFormat="1">
      <c r="A165" s="13"/>
      <c r="B165" s="236"/>
      <c r="C165" s="237"/>
      <c r="D165" s="232" t="s">
        <v>166</v>
      </c>
      <c r="E165" s="238" t="s">
        <v>19</v>
      </c>
      <c r="F165" s="239" t="s">
        <v>292</v>
      </c>
      <c r="G165" s="237"/>
      <c r="H165" s="240">
        <v>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166</v>
      </c>
      <c r="AU165" s="246" t="s">
        <v>82</v>
      </c>
      <c r="AV165" s="13" t="s">
        <v>85</v>
      </c>
      <c r="AW165" s="13" t="s">
        <v>34</v>
      </c>
      <c r="AX165" s="13" t="s">
        <v>82</v>
      </c>
      <c r="AY165" s="246" t="s">
        <v>158</v>
      </c>
    </row>
    <row r="166" s="2" customFormat="1" ht="16.5" customHeight="1">
      <c r="A166" s="38"/>
      <c r="B166" s="39"/>
      <c r="C166" s="219" t="s">
        <v>293</v>
      </c>
      <c r="D166" s="219" t="s">
        <v>159</v>
      </c>
      <c r="E166" s="220" t="s">
        <v>294</v>
      </c>
      <c r="F166" s="221" t="s">
        <v>295</v>
      </c>
      <c r="G166" s="222" t="s">
        <v>202</v>
      </c>
      <c r="H166" s="223">
        <v>1</v>
      </c>
      <c r="I166" s="224"/>
      <c r="J166" s="225">
        <f>ROUND(I166*H166,2)</f>
        <v>0</v>
      </c>
      <c r="K166" s="221" t="s">
        <v>213</v>
      </c>
      <c r="L166" s="44"/>
      <c r="M166" s="226" t="s">
        <v>19</v>
      </c>
      <c r="N166" s="227" t="s">
        <v>45</v>
      </c>
      <c r="O166" s="84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236</v>
      </c>
      <c r="AT166" s="230" t="s">
        <v>159</v>
      </c>
      <c r="AU166" s="230" t="s">
        <v>82</v>
      </c>
      <c r="AY166" s="17" t="s">
        <v>158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82</v>
      </c>
      <c r="BK166" s="231">
        <f>ROUND(I166*H166,2)</f>
        <v>0</v>
      </c>
      <c r="BL166" s="17" t="s">
        <v>236</v>
      </c>
      <c r="BM166" s="230" t="s">
        <v>296</v>
      </c>
    </row>
    <row r="167" s="2" customFormat="1">
      <c r="A167" s="38"/>
      <c r="B167" s="39"/>
      <c r="C167" s="40"/>
      <c r="D167" s="232" t="s">
        <v>165</v>
      </c>
      <c r="E167" s="40"/>
      <c r="F167" s="233" t="s">
        <v>297</v>
      </c>
      <c r="G167" s="40"/>
      <c r="H167" s="40"/>
      <c r="I167" s="136"/>
      <c r="J167" s="40"/>
      <c r="K167" s="40"/>
      <c r="L167" s="44"/>
      <c r="M167" s="234"/>
      <c r="N167" s="235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165</v>
      </c>
      <c r="AU167" s="17" t="s">
        <v>82</v>
      </c>
    </row>
    <row r="168" s="13" customFormat="1">
      <c r="A168" s="13"/>
      <c r="B168" s="236"/>
      <c r="C168" s="237"/>
      <c r="D168" s="232" t="s">
        <v>166</v>
      </c>
      <c r="E168" s="238" t="s">
        <v>19</v>
      </c>
      <c r="F168" s="239" t="s">
        <v>287</v>
      </c>
      <c r="G168" s="237"/>
      <c r="H168" s="240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166</v>
      </c>
      <c r="AU168" s="246" t="s">
        <v>82</v>
      </c>
      <c r="AV168" s="13" t="s">
        <v>85</v>
      </c>
      <c r="AW168" s="13" t="s">
        <v>34</v>
      </c>
      <c r="AX168" s="13" t="s">
        <v>82</v>
      </c>
      <c r="AY168" s="246" t="s">
        <v>158</v>
      </c>
    </row>
    <row r="169" s="2" customFormat="1" ht="16.5" customHeight="1">
      <c r="A169" s="38"/>
      <c r="B169" s="39"/>
      <c r="C169" s="219" t="s">
        <v>298</v>
      </c>
      <c r="D169" s="219" t="s">
        <v>159</v>
      </c>
      <c r="E169" s="220" t="s">
        <v>299</v>
      </c>
      <c r="F169" s="221" t="s">
        <v>300</v>
      </c>
      <c r="G169" s="222" t="s">
        <v>202</v>
      </c>
      <c r="H169" s="223">
        <v>3</v>
      </c>
      <c r="I169" s="224"/>
      <c r="J169" s="225">
        <f>ROUND(I169*H169,2)</f>
        <v>0</v>
      </c>
      <c r="K169" s="221" t="s">
        <v>213</v>
      </c>
      <c r="L169" s="44"/>
      <c r="M169" s="226" t="s">
        <v>19</v>
      </c>
      <c r="N169" s="227" t="s">
        <v>45</v>
      </c>
      <c r="O169" s="84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236</v>
      </c>
      <c r="AT169" s="230" t="s">
        <v>159</v>
      </c>
      <c r="AU169" s="230" t="s">
        <v>82</v>
      </c>
      <c r="AY169" s="17" t="s">
        <v>158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82</v>
      </c>
      <c r="BK169" s="231">
        <f>ROUND(I169*H169,2)</f>
        <v>0</v>
      </c>
      <c r="BL169" s="17" t="s">
        <v>236</v>
      </c>
      <c r="BM169" s="230" t="s">
        <v>301</v>
      </c>
    </row>
    <row r="170" s="2" customFormat="1">
      <c r="A170" s="38"/>
      <c r="B170" s="39"/>
      <c r="C170" s="40"/>
      <c r="D170" s="232" t="s">
        <v>165</v>
      </c>
      <c r="E170" s="40"/>
      <c r="F170" s="233" t="s">
        <v>302</v>
      </c>
      <c r="G170" s="40"/>
      <c r="H170" s="40"/>
      <c r="I170" s="136"/>
      <c r="J170" s="40"/>
      <c r="K170" s="40"/>
      <c r="L170" s="44"/>
      <c r="M170" s="234"/>
      <c r="N170" s="235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165</v>
      </c>
      <c r="AU170" s="17" t="s">
        <v>82</v>
      </c>
    </row>
    <row r="171" s="13" customFormat="1">
      <c r="A171" s="13"/>
      <c r="B171" s="236"/>
      <c r="C171" s="237"/>
      <c r="D171" s="232" t="s">
        <v>166</v>
      </c>
      <c r="E171" s="238" t="s">
        <v>19</v>
      </c>
      <c r="F171" s="239" t="s">
        <v>303</v>
      </c>
      <c r="G171" s="237"/>
      <c r="H171" s="240">
        <v>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166</v>
      </c>
      <c r="AU171" s="246" t="s">
        <v>82</v>
      </c>
      <c r="AV171" s="13" t="s">
        <v>85</v>
      </c>
      <c r="AW171" s="13" t="s">
        <v>34</v>
      </c>
      <c r="AX171" s="13" t="s">
        <v>82</v>
      </c>
      <c r="AY171" s="246" t="s">
        <v>158</v>
      </c>
    </row>
    <row r="172" s="2" customFormat="1" ht="16.5" customHeight="1">
      <c r="A172" s="38"/>
      <c r="B172" s="39"/>
      <c r="C172" s="219" t="s">
        <v>304</v>
      </c>
      <c r="D172" s="219" t="s">
        <v>159</v>
      </c>
      <c r="E172" s="220" t="s">
        <v>305</v>
      </c>
      <c r="F172" s="221" t="s">
        <v>306</v>
      </c>
      <c r="G172" s="222" t="s">
        <v>202</v>
      </c>
      <c r="H172" s="223">
        <v>2</v>
      </c>
      <c r="I172" s="224"/>
      <c r="J172" s="225">
        <f>ROUND(I172*H172,2)</f>
        <v>0</v>
      </c>
      <c r="K172" s="221" t="s">
        <v>213</v>
      </c>
      <c r="L172" s="44"/>
      <c r="M172" s="226" t="s">
        <v>19</v>
      </c>
      <c r="N172" s="227" t="s">
        <v>45</v>
      </c>
      <c r="O172" s="84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236</v>
      </c>
      <c r="AT172" s="230" t="s">
        <v>159</v>
      </c>
      <c r="AU172" s="230" t="s">
        <v>82</v>
      </c>
      <c r="AY172" s="17" t="s">
        <v>158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82</v>
      </c>
      <c r="BK172" s="231">
        <f>ROUND(I172*H172,2)</f>
        <v>0</v>
      </c>
      <c r="BL172" s="17" t="s">
        <v>236</v>
      </c>
      <c r="BM172" s="230" t="s">
        <v>307</v>
      </c>
    </row>
    <row r="173" s="2" customFormat="1">
      <c r="A173" s="38"/>
      <c r="B173" s="39"/>
      <c r="C173" s="40"/>
      <c r="D173" s="232" t="s">
        <v>165</v>
      </c>
      <c r="E173" s="40"/>
      <c r="F173" s="233" t="s">
        <v>308</v>
      </c>
      <c r="G173" s="40"/>
      <c r="H173" s="40"/>
      <c r="I173" s="136"/>
      <c r="J173" s="40"/>
      <c r="K173" s="40"/>
      <c r="L173" s="44"/>
      <c r="M173" s="234"/>
      <c r="N173" s="235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165</v>
      </c>
      <c r="AU173" s="17" t="s">
        <v>82</v>
      </c>
    </row>
    <row r="174" s="13" customFormat="1">
      <c r="A174" s="13"/>
      <c r="B174" s="236"/>
      <c r="C174" s="237"/>
      <c r="D174" s="232" t="s">
        <v>166</v>
      </c>
      <c r="E174" s="238" t="s">
        <v>19</v>
      </c>
      <c r="F174" s="239" t="s">
        <v>292</v>
      </c>
      <c r="G174" s="237"/>
      <c r="H174" s="240">
        <v>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166</v>
      </c>
      <c r="AU174" s="246" t="s">
        <v>82</v>
      </c>
      <c r="AV174" s="13" t="s">
        <v>85</v>
      </c>
      <c r="AW174" s="13" t="s">
        <v>34</v>
      </c>
      <c r="AX174" s="13" t="s">
        <v>82</v>
      </c>
      <c r="AY174" s="246" t="s">
        <v>158</v>
      </c>
    </row>
    <row r="175" s="2" customFormat="1" ht="21.75" customHeight="1">
      <c r="A175" s="38"/>
      <c r="B175" s="39"/>
      <c r="C175" s="219" t="s">
        <v>309</v>
      </c>
      <c r="D175" s="219" t="s">
        <v>159</v>
      </c>
      <c r="E175" s="220" t="s">
        <v>310</v>
      </c>
      <c r="F175" s="221" t="s">
        <v>311</v>
      </c>
      <c r="G175" s="222" t="s">
        <v>202</v>
      </c>
      <c r="H175" s="223">
        <v>1</v>
      </c>
      <c r="I175" s="224"/>
      <c r="J175" s="225">
        <f>ROUND(I175*H175,2)</f>
        <v>0</v>
      </c>
      <c r="K175" s="221" t="s">
        <v>213</v>
      </c>
      <c r="L175" s="44"/>
      <c r="M175" s="226" t="s">
        <v>19</v>
      </c>
      <c r="N175" s="227" t="s">
        <v>45</v>
      </c>
      <c r="O175" s="84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236</v>
      </c>
      <c r="AT175" s="230" t="s">
        <v>159</v>
      </c>
      <c r="AU175" s="230" t="s">
        <v>82</v>
      </c>
      <c r="AY175" s="17" t="s">
        <v>158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82</v>
      </c>
      <c r="BK175" s="231">
        <f>ROUND(I175*H175,2)</f>
        <v>0</v>
      </c>
      <c r="BL175" s="17" t="s">
        <v>236</v>
      </c>
      <c r="BM175" s="230" t="s">
        <v>312</v>
      </c>
    </row>
    <row r="176" s="2" customFormat="1">
      <c r="A176" s="38"/>
      <c r="B176" s="39"/>
      <c r="C176" s="40"/>
      <c r="D176" s="232" t="s">
        <v>165</v>
      </c>
      <c r="E176" s="40"/>
      <c r="F176" s="233" t="s">
        <v>313</v>
      </c>
      <c r="G176" s="40"/>
      <c r="H176" s="40"/>
      <c r="I176" s="136"/>
      <c r="J176" s="40"/>
      <c r="K176" s="40"/>
      <c r="L176" s="44"/>
      <c r="M176" s="234"/>
      <c r="N176" s="235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165</v>
      </c>
      <c r="AU176" s="17" t="s">
        <v>82</v>
      </c>
    </row>
    <row r="177" s="13" customFormat="1">
      <c r="A177" s="13"/>
      <c r="B177" s="236"/>
      <c r="C177" s="237"/>
      <c r="D177" s="232" t="s">
        <v>166</v>
      </c>
      <c r="E177" s="238" t="s">
        <v>19</v>
      </c>
      <c r="F177" s="239" t="s">
        <v>287</v>
      </c>
      <c r="G177" s="237"/>
      <c r="H177" s="240">
        <v>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166</v>
      </c>
      <c r="AU177" s="246" t="s">
        <v>82</v>
      </c>
      <c r="AV177" s="13" t="s">
        <v>85</v>
      </c>
      <c r="AW177" s="13" t="s">
        <v>34</v>
      </c>
      <c r="AX177" s="13" t="s">
        <v>82</v>
      </c>
      <c r="AY177" s="246" t="s">
        <v>158</v>
      </c>
    </row>
    <row r="178" s="2" customFormat="1" ht="21.75" customHeight="1">
      <c r="A178" s="38"/>
      <c r="B178" s="39"/>
      <c r="C178" s="219" t="s">
        <v>314</v>
      </c>
      <c r="D178" s="219" t="s">
        <v>159</v>
      </c>
      <c r="E178" s="220" t="s">
        <v>315</v>
      </c>
      <c r="F178" s="221" t="s">
        <v>316</v>
      </c>
      <c r="G178" s="222" t="s">
        <v>202</v>
      </c>
      <c r="H178" s="223">
        <v>4</v>
      </c>
      <c r="I178" s="224"/>
      <c r="J178" s="225">
        <f>ROUND(I178*H178,2)</f>
        <v>0</v>
      </c>
      <c r="K178" s="221" t="s">
        <v>213</v>
      </c>
      <c r="L178" s="44"/>
      <c r="M178" s="226" t="s">
        <v>19</v>
      </c>
      <c r="N178" s="227" t="s">
        <v>45</v>
      </c>
      <c r="O178" s="84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236</v>
      </c>
      <c r="AT178" s="230" t="s">
        <v>159</v>
      </c>
      <c r="AU178" s="230" t="s">
        <v>82</v>
      </c>
      <c r="AY178" s="17" t="s">
        <v>158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82</v>
      </c>
      <c r="BK178" s="231">
        <f>ROUND(I178*H178,2)</f>
        <v>0</v>
      </c>
      <c r="BL178" s="17" t="s">
        <v>236</v>
      </c>
      <c r="BM178" s="230" t="s">
        <v>317</v>
      </c>
    </row>
    <row r="179" s="2" customFormat="1">
      <c r="A179" s="38"/>
      <c r="B179" s="39"/>
      <c r="C179" s="40"/>
      <c r="D179" s="232" t="s">
        <v>165</v>
      </c>
      <c r="E179" s="40"/>
      <c r="F179" s="233" t="s">
        <v>316</v>
      </c>
      <c r="G179" s="40"/>
      <c r="H179" s="40"/>
      <c r="I179" s="136"/>
      <c r="J179" s="40"/>
      <c r="K179" s="40"/>
      <c r="L179" s="44"/>
      <c r="M179" s="234"/>
      <c r="N179" s="235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165</v>
      </c>
      <c r="AU179" s="17" t="s">
        <v>82</v>
      </c>
    </row>
    <row r="180" s="13" customFormat="1">
      <c r="A180" s="13"/>
      <c r="B180" s="236"/>
      <c r="C180" s="237"/>
      <c r="D180" s="232" t="s">
        <v>166</v>
      </c>
      <c r="E180" s="238" t="s">
        <v>19</v>
      </c>
      <c r="F180" s="239" t="s">
        <v>318</v>
      </c>
      <c r="G180" s="237"/>
      <c r="H180" s="240">
        <v>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166</v>
      </c>
      <c r="AU180" s="246" t="s">
        <v>82</v>
      </c>
      <c r="AV180" s="13" t="s">
        <v>85</v>
      </c>
      <c r="AW180" s="13" t="s">
        <v>34</v>
      </c>
      <c r="AX180" s="13" t="s">
        <v>82</v>
      </c>
      <c r="AY180" s="246" t="s">
        <v>158</v>
      </c>
    </row>
    <row r="181" s="2" customFormat="1" ht="21.75" customHeight="1">
      <c r="A181" s="38"/>
      <c r="B181" s="39"/>
      <c r="C181" s="219" t="s">
        <v>319</v>
      </c>
      <c r="D181" s="219" t="s">
        <v>159</v>
      </c>
      <c r="E181" s="220" t="s">
        <v>320</v>
      </c>
      <c r="F181" s="221" t="s">
        <v>321</v>
      </c>
      <c r="G181" s="222" t="s">
        <v>202</v>
      </c>
      <c r="H181" s="223">
        <v>1</v>
      </c>
      <c r="I181" s="224"/>
      <c r="J181" s="225">
        <f>ROUND(I181*H181,2)</f>
        <v>0</v>
      </c>
      <c r="K181" s="221" t="s">
        <v>213</v>
      </c>
      <c r="L181" s="44"/>
      <c r="M181" s="226" t="s">
        <v>19</v>
      </c>
      <c r="N181" s="227" t="s">
        <v>45</v>
      </c>
      <c r="O181" s="84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236</v>
      </c>
      <c r="AT181" s="230" t="s">
        <v>159</v>
      </c>
      <c r="AU181" s="230" t="s">
        <v>82</v>
      </c>
      <c r="AY181" s="17" t="s">
        <v>158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82</v>
      </c>
      <c r="BK181" s="231">
        <f>ROUND(I181*H181,2)</f>
        <v>0</v>
      </c>
      <c r="BL181" s="17" t="s">
        <v>236</v>
      </c>
      <c r="BM181" s="230" t="s">
        <v>322</v>
      </c>
    </row>
    <row r="182" s="2" customFormat="1">
      <c r="A182" s="38"/>
      <c r="B182" s="39"/>
      <c r="C182" s="40"/>
      <c r="D182" s="232" t="s">
        <v>165</v>
      </c>
      <c r="E182" s="40"/>
      <c r="F182" s="233" t="s">
        <v>321</v>
      </c>
      <c r="G182" s="40"/>
      <c r="H182" s="40"/>
      <c r="I182" s="136"/>
      <c r="J182" s="40"/>
      <c r="K182" s="40"/>
      <c r="L182" s="44"/>
      <c r="M182" s="234"/>
      <c r="N182" s="235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165</v>
      </c>
      <c r="AU182" s="17" t="s">
        <v>82</v>
      </c>
    </row>
    <row r="183" s="13" customFormat="1">
      <c r="A183" s="13"/>
      <c r="B183" s="236"/>
      <c r="C183" s="237"/>
      <c r="D183" s="232" t="s">
        <v>166</v>
      </c>
      <c r="E183" s="238" t="s">
        <v>19</v>
      </c>
      <c r="F183" s="239" t="s">
        <v>323</v>
      </c>
      <c r="G183" s="237"/>
      <c r="H183" s="240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166</v>
      </c>
      <c r="AU183" s="246" t="s">
        <v>82</v>
      </c>
      <c r="AV183" s="13" t="s">
        <v>85</v>
      </c>
      <c r="AW183" s="13" t="s">
        <v>34</v>
      </c>
      <c r="AX183" s="13" t="s">
        <v>82</v>
      </c>
      <c r="AY183" s="246" t="s">
        <v>158</v>
      </c>
    </row>
    <row r="184" s="2" customFormat="1" ht="21.75" customHeight="1">
      <c r="A184" s="38"/>
      <c r="B184" s="39"/>
      <c r="C184" s="219" t="s">
        <v>324</v>
      </c>
      <c r="D184" s="219" t="s">
        <v>159</v>
      </c>
      <c r="E184" s="220" t="s">
        <v>325</v>
      </c>
      <c r="F184" s="221" t="s">
        <v>326</v>
      </c>
      <c r="G184" s="222" t="s">
        <v>202</v>
      </c>
      <c r="H184" s="223">
        <v>1</v>
      </c>
      <c r="I184" s="224"/>
      <c r="J184" s="225">
        <f>ROUND(I184*H184,2)</f>
        <v>0</v>
      </c>
      <c r="K184" s="221" t="s">
        <v>213</v>
      </c>
      <c r="L184" s="44"/>
      <c r="M184" s="226" t="s">
        <v>19</v>
      </c>
      <c r="N184" s="227" t="s">
        <v>45</v>
      </c>
      <c r="O184" s="84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236</v>
      </c>
      <c r="AT184" s="230" t="s">
        <v>159</v>
      </c>
      <c r="AU184" s="230" t="s">
        <v>82</v>
      </c>
      <c r="AY184" s="17" t="s">
        <v>158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82</v>
      </c>
      <c r="BK184" s="231">
        <f>ROUND(I184*H184,2)</f>
        <v>0</v>
      </c>
      <c r="BL184" s="17" t="s">
        <v>236</v>
      </c>
      <c r="BM184" s="230" t="s">
        <v>327</v>
      </c>
    </row>
    <row r="185" s="2" customFormat="1">
      <c r="A185" s="38"/>
      <c r="B185" s="39"/>
      <c r="C185" s="40"/>
      <c r="D185" s="232" t="s">
        <v>165</v>
      </c>
      <c r="E185" s="40"/>
      <c r="F185" s="233" t="s">
        <v>326</v>
      </c>
      <c r="G185" s="40"/>
      <c r="H185" s="40"/>
      <c r="I185" s="136"/>
      <c r="J185" s="40"/>
      <c r="K185" s="40"/>
      <c r="L185" s="44"/>
      <c r="M185" s="234"/>
      <c r="N185" s="235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165</v>
      </c>
      <c r="AU185" s="17" t="s">
        <v>82</v>
      </c>
    </row>
    <row r="186" s="2" customFormat="1" ht="21.75" customHeight="1">
      <c r="A186" s="38"/>
      <c r="B186" s="39"/>
      <c r="C186" s="259" t="s">
        <v>328</v>
      </c>
      <c r="D186" s="259" t="s">
        <v>199</v>
      </c>
      <c r="E186" s="260" t="s">
        <v>329</v>
      </c>
      <c r="F186" s="261" t="s">
        <v>330</v>
      </c>
      <c r="G186" s="262" t="s">
        <v>202</v>
      </c>
      <c r="H186" s="263">
        <v>1</v>
      </c>
      <c r="I186" s="264"/>
      <c r="J186" s="265">
        <f>ROUND(I186*H186,2)</f>
        <v>0</v>
      </c>
      <c r="K186" s="261" t="s">
        <v>213</v>
      </c>
      <c r="L186" s="266"/>
      <c r="M186" s="267" t="s">
        <v>19</v>
      </c>
      <c r="N186" s="268" t="s">
        <v>45</v>
      </c>
      <c r="O186" s="84"/>
      <c r="P186" s="228">
        <f>O186*H186</f>
        <v>0</v>
      </c>
      <c r="Q186" s="228">
        <v>0.0037000000000000002</v>
      </c>
      <c r="R186" s="228">
        <f>Q186*H186</f>
        <v>0.0037000000000000002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241</v>
      </c>
      <c r="AT186" s="230" t="s">
        <v>199</v>
      </c>
      <c r="AU186" s="230" t="s">
        <v>82</v>
      </c>
      <c r="AY186" s="17" t="s">
        <v>158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82</v>
      </c>
      <c r="BK186" s="231">
        <f>ROUND(I186*H186,2)</f>
        <v>0</v>
      </c>
      <c r="BL186" s="17" t="s">
        <v>236</v>
      </c>
      <c r="BM186" s="230" t="s">
        <v>331</v>
      </c>
    </row>
    <row r="187" s="2" customFormat="1">
      <c r="A187" s="38"/>
      <c r="B187" s="39"/>
      <c r="C187" s="40"/>
      <c r="D187" s="232" t="s">
        <v>165</v>
      </c>
      <c r="E187" s="40"/>
      <c r="F187" s="233" t="s">
        <v>330</v>
      </c>
      <c r="G187" s="40"/>
      <c r="H187" s="40"/>
      <c r="I187" s="136"/>
      <c r="J187" s="40"/>
      <c r="K187" s="40"/>
      <c r="L187" s="44"/>
      <c r="M187" s="234"/>
      <c r="N187" s="235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165</v>
      </c>
      <c r="AU187" s="17" t="s">
        <v>82</v>
      </c>
    </row>
    <row r="188" s="13" customFormat="1">
      <c r="A188" s="13"/>
      <c r="B188" s="236"/>
      <c r="C188" s="237"/>
      <c r="D188" s="232" t="s">
        <v>166</v>
      </c>
      <c r="E188" s="238" t="s">
        <v>19</v>
      </c>
      <c r="F188" s="239" t="s">
        <v>323</v>
      </c>
      <c r="G188" s="237"/>
      <c r="H188" s="240">
        <v>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166</v>
      </c>
      <c r="AU188" s="246" t="s">
        <v>82</v>
      </c>
      <c r="AV188" s="13" t="s">
        <v>85</v>
      </c>
      <c r="AW188" s="13" t="s">
        <v>34</v>
      </c>
      <c r="AX188" s="13" t="s">
        <v>82</v>
      </c>
      <c r="AY188" s="246" t="s">
        <v>158</v>
      </c>
    </row>
    <row r="189" s="2" customFormat="1" ht="33" customHeight="1">
      <c r="A189" s="38"/>
      <c r="B189" s="39"/>
      <c r="C189" s="219" t="s">
        <v>332</v>
      </c>
      <c r="D189" s="219" t="s">
        <v>159</v>
      </c>
      <c r="E189" s="220" t="s">
        <v>333</v>
      </c>
      <c r="F189" s="221" t="s">
        <v>334</v>
      </c>
      <c r="G189" s="222" t="s">
        <v>162</v>
      </c>
      <c r="H189" s="223">
        <v>600</v>
      </c>
      <c r="I189" s="224"/>
      <c r="J189" s="225">
        <f>ROUND(I189*H189,2)</f>
        <v>0</v>
      </c>
      <c r="K189" s="221" t="s">
        <v>213</v>
      </c>
      <c r="L189" s="44"/>
      <c r="M189" s="226" t="s">
        <v>19</v>
      </c>
      <c r="N189" s="227" t="s">
        <v>45</v>
      </c>
      <c r="O189" s="84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236</v>
      </c>
      <c r="AT189" s="230" t="s">
        <v>159</v>
      </c>
      <c r="AU189" s="230" t="s">
        <v>82</v>
      </c>
      <c r="AY189" s="17" t="s">
        <v>158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82</v>
      </c>
      <c r="BK189" s="231">
        <f>ROUND(I189*H189,2)</f>
        <v>0</v>
      </c>
      <c r="BL189" s="17" t="s">
        <v>236</v>
      </c>
      <c r="BM189" s="230" t="s">
        <v>335</v>
      </c>
    </row>
    <row r="190" s="2" customFormat="1">
      <c r="A190" s="38"/>
      <c r="B190" s="39"/>
      <c r="C190" s="40"/>
      <c r="D190" s="232" t="s">
        <v>165</v>
      </c>
      <c r="E190" s="40"/>
      <c r="F190" s="233" t="s">
        <v>334</v>
      </c>
      <c r="G190" s="40"/>
      <c r="H190" s="40"/>
      <c r="I190" s="136"/>
      <c r="J190" s="40"/>
      <c r="K190" s="40"/>
      <c r="L190" s="44"/>
      <c r="M190" s="234"/>
      <c r="N190" s="235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165</v>
      </c>
      <c r="AU190" s="17" t="s">
        <v>82</v>
      </c>
    </row>
    <row r="191" s="2" customFormat="1" ht="16.5" customHeight="1">
      <c r="A191" s="38"/>
      <c r="B191" s="39"/>
      <c r="C191" s="259" t="s">
        <v>336</v>
      </c>
      <c r="D191" s="259" t="s">
        <v>199</v>
      </c>
      <c r="E191" s="260" t="s">
        <v>337</v>
      </c>
      <c r="F191" s="261" t="s">
        <v>338</v>
      </c>
      <c r="G191" s="262" t="s">
        <v>162</v>
      </c>
      <c r="H191" s="263">
        <v>690</v>
      </c>
      <c r="I191" s="264"/>
      <c r="J191" s="265">
        <f>ROUND(I191*H191,2)</f>
        <v>0</v>
      </c>
      <c r="K191" s="261" t="s">
        <v>19</v>
      </c>
      <c r="L191" s="266"/>
      <c r="M191" s="267" t="s">
        <v>19</v>
      </c>
      <c r="N191" s="268" t="s">
        <v>45</v>
      </c>
      <c r="O191" s="84"/>
      <c r="P191" s="228">
        <f>O191*H191</f>
        <v>0</v>
      </c>
      <c r="Q191" s="228">
        <v>0.00012999999999999999</v>
      </c>
      <c r="R191" s="228">
        <f>Q191*H191</f>
        <v>0.089699999999999988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241</v>
      </c>
      <c r="AT191" s="230" t="s">
        <v>199</v>
      </c>
      <c r="AU191" s="230" t="s">
        <v>82</v>
      </c>
      <c r="AY191" s="17" t="s">
        <v>158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82</v>
      </c>
      <c r="BK191" s="231">
        <f>ROUND(I191*H191,2)</f>
        <v>0</v>
      </c>
      <c r="BL191" s="17" t="s">
        <v>236</v>
      </c>
      <c r="BM191" s="230" t="s">
        <v>339</v>
      </c>
    </row>
    <row r="192" s="2" customFormat="1">
      <c r="A192" s="38"/>
      <c r="B192" s="39"/>
      <c r="C192" s="40"/>
      <c r="D192" s="232" t="s">
        <v>165</v>
      </c>
      <c r="E192" s="40"/>
      <c r="F192" s="233" t="s">
        <v>338</v>
      </c>
      <c r="G192" s="40"/>
      <c r="H192" s="40"/>
      <c r="I192" s="136"/>
      <c r="J192" s="40"/>
      <c r="K192" s="40"/>
      <c r="L192" s="44"/>
      <c r="M192" s="234"/>
      <c r="N192" s="235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165</v>
      </c>
      <c r="AU192" s="17" t="s">
        <v>82</v>
      </c>
    </row>
    <row r="193" s="13" customFormat="1">
      <c r="A193" s="13"/>
      <c r="B193" s="236"/>
      <c r="C193" s="237"/>
      <c r="D193" s="232" t="s">
        <v>166</v>
      </c>
      <c r="E193" s="238" t="s">
        <v>19</v>
      </c>
      <c r="F193" s="239" t="s">
        <v>340</v>
      </c>
      <c r="G193" s="237"/>
      <c r="H193" s="240">
        <v>600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166</v>
      </c>
      <c r="AU193" s="246" t="s">
        <v>82</v>
      </c>
      <c r="AV193" s="13" t="s">
        <v>85</v>
      </c>
      <c r="AW193" s="13" t="s">
        <v>34</v>
      </c>
      <c r="AX193" s="13" t="s">
        <v>82</v>
      </c>
      <c r="AY193" s="246" t="s">
        <v>158</v>
      </c>
    </row>
    <row r="194" s="13" customFormat="1">
      <c r="A194" s="13"/>
      <c r="B194" s="236"/>
      <c r="C194" s="237"/>
      <c r="D194" s="232" t="s">
        <v>166</v>
      </c>
      <c r="E194" s="237"/>
      <c r="F194" s="239" t="s">
        <v>341</v>
      </c>
      <c r="G194" s="237"/>
      <c r="H194" s="240">
        <v>690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166</v>
      </c>
      <c r="AU194" s="246" t="s">
        <v>82</v>
      </c>
      <c r="AV194" s="13" t="s">
        <v>85</v>
      </c>
      <c r="AW194" s="13" t="s">
        <v>4</v>
      </c>
      <c r="AX194" s="13" t="s">
        <v>82</v>
      </c>
      <c r="AY194" s="246" t="s">
        <v>158</v>
      </c>
    </row>
    <row r="195" s="2" customFormat="1" ht="21.75" customHeight="1">
      <c r="A195" s="38"/>
      <c r="B195" s="39"/>
      <c r="C195" s="219" t="s">
        <v>203</v>
      </c>
      <c r="D195" s="219" t="s">
        <v>159</v>
      </c>
      <c r="E195" s="220" t="s">
        <v>342</v>
      </c>
      <c r="F195" s="221" t="s">
        <v>343</v>
      </c>
      <c r="G195" s="222" t="s">
        <v>162</v>
      </c>
      <c r="H195" s="223">
        <v>200</v>
      </c>
      <c r="I195" s="224"/>
      <c r="J195" s="225">
        <f>ROUND(I195*H195,2)</f>
        <v>0</v>
      </c>
      <c r="K195" s="221" t="s">
        <v>19</v>
      </c>
      <c r="L195" s="44"/>
      <c r="M195" s="226" t="s">
        <v>19</v>
      </c>
      <c r="N195" s="227" t="s">
        <v>45</v>
      </c>
      <c r="O195" s="84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236</v>
      </c>
      <c r="AT195" s="230" t="s">
        <v>159</v>
      </c>
      <c r="AU195" s="230" t="s">
        <v>82</v>
      </c>
      <c r="AY195" s="17" t="s">
        <v>158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82</v>
      </c>
      <c r="BK195" s="231">
        <f>ROUND(I195*H195,2)</f>
        <v>0</v>
      </c>
      <c r="BL195" s="17" t="s">
        <v>236</v>
      </c>
      <c r="BM195" s="230" t="s">
        <v>344</v>
      </c>
    </row>
    <row r="196" s="2" customFormat="1">
      <c r="A196" s="38"/>
      <c r="B196" s="39"/>
      <c r="C196" s="40"/>
      <c r="D196" s="232" t="s">
        <v>165</v>
      </c>
      <c r="E196" s="40"/>
      <c r="F196" s="233" t="s">
        <v>343</v>
      </c>
      <c r="G196" s="40"/>
      <c r="H196" s="40"/>
      <c r="I196" s="136"/>
      <c r="J196" s="40"/>
      <c r="K196" s="40"/>
      <c r="L196" s="44"/>
      <c r="M196" s="234"/>
      <c r="N196" s="235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165</v>
      </c>
      <c r="AU196" s="17" t="s">
        <v>82</v>
      </c>
    </row>
    <row r="197" s="2" customFormat="1" ht="16.5" customHeight="1">
      <c r="A197" s="38"/>
      <c r="B197" s="39"/>
      <c r="C197" s="259" t="s">
        <v>345</v>
      </c>
      <c r="D197" s="259" t="s">
        <v>199</v>
      </c>
      <c r="E197" s="260" t="s">
        <v>346</v>
      </c>
      <c r="F197" s="261" t="s">
        <v>347</v>
      </c>
      <c r="G197" s="262" t="s">
        <v>162</v>
      </c>
      <c r="H197" s="263">
        <v>230</v>
      </c>
      <c r="I197" s="264"/>
      <c r="J197" s="265">
        <f>ROUND(I197*H197,2)</f>
        <v>0</v>
      </c>
      <c r="K197" s="261" t="s">
        <v>19</v>
      </c>
      <c r="L197" s="266"/>
      <c r="M197" s="267" t="s">
        <v>19</v>
      </c>
      <c r="N197" s="268" t="s">
        <v>45</v>
      </c>
      <c r="O197" s="84"/>
      <c r="P197" s="228">
        <f>O197*H197</f>
        <v>0</v>
      </c>
      <c r="Q197" s="228">
        <v>0.00024000000000000001</v>
      </c>
      <c r="R197" s="228">
        <f>Q197*H197</f>
        <v>0.055199999999999999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241</v>
      </c>
      <c r="AT197" s="230" t="s">
        <v>199</v>
      </c>
      <c r="AU197" s="230" t="s">
        <v>82</v>
      </c>
      <c r="AY197" s="17" t="s">
        <v>158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82</v>
      </c>
      <c r="BK197" s="231">
        <f>ROUND(I197*H197,2)</f>
        <v>0</v>
      </c>
      <c r="BL197" s="17" t="s">
        <v>236</v>
      </c>
      <c r="BM197" s="230" t="s">
        <v>348</v>
      </c>
    </row>
    <row r="198" s="2" customFormat="1">
      <c r="A198" s="38"/>
      <c r="B198" s="39"/>
      <c r="C198" s="40"/>
      <c r="D198" s="232" t="s">
        <v>165</v>
      </c>
      <c r="E198" s="40"/>
      <c r="F198" s="233" t="s">
        <v>347</v>
      </c>
      <c r="G198" s="40"/>
      <c r="H198" s="40"/>
      <c r="I198" s="136"/>
      <c r="J198" s="40"/>
      <c r="K198" s="40"/>
      <c r="L198" s="44"/>
      <c r="M198" s="234"/>
      <c r="N198" s="235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165</v>
      </c>
      <c r="AU198" s="17" t="s">
        <v>82</v>
      </c>
    </row>
    <row r="199" s="13" customFormat="1">
      <c r="A199" s="13"/>
      <c r="B199" s="236"/>
      <c r="C199" s="237"/>
      <c r="D199" s="232" t="s">
        <v>166</v>
      </c>
      <c r="E199" s="238" t="s">
        <v>19</v>
      </c>
      <c r="F199" s="239" t="s">
        <v>349</v>
      </c>
      <c r="G199" s="237"/>
      <c r="H199" s="240">
        <v>200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166</v>
      </c>
      <c r="AU199" s="246" t="s">
        <v>82</v>
      </c>
      <c r="AV199" s="13" t="s">
        <v>85</v>
      </c>
      <c r="AW199" s="13" t="s">
        <v>34</v>
      </c>
      <c r="AX199" s="13" t="s">
        <v>82</v>
      </c>
      <c r="AY199" s="246" t="s">
        <v>158</v>
      </c>
    </row>
    <row r="200" s="13" customFormat="1">
      <c r="A200" s="13"/>
      <c r="B200" s="236"/>
      <c r="C200" s="237"/>
      <c r="D200" s="232" t="s">
        <v>166</v>
      </c>
      <c r="E200" s="237"/>
      <c r="F200" s="239" t="s">
        <v>350</v>
      </c>
      <c r="G200" s="237"/>
      <c r="H200" s="240">
        <v>230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166</v>
      </c>
      <c r="AU200" s="246" t="s">
        <v>82</v>
      </c>
      <c r="AV200" s="13" t="s">
        <v>85</v>
      </c>
      <c r="AW200" s="13" t="s">
        <v>4</v>
      </c>
      <c r="AX200" s="13" t="s">
        <v>82</v>
      </c>
      <c r="AY200" s="246" t="s">
        <v>158</v>
      </c>
    </row>
    <row r="201" s="2" customFormat="1" ht="21.75" customHeight="1">
      <c r="A201" s="38"/>
      <c r="B201" s="39"/>
      <c r="C201" s="219" t="s">
        <v>351</v>
      </c>
      <c r="D201" s="219" t="s">
        <v>159</v>
      </c>
      <c r="E201" s="220" t="s">
        <v>352</v>
      </c>
      <c r="F201" s="221" t="s">
        <v>353</v>
      </c>
      <c r="G201" s="222" t="s">
        <v>162</v>
      </c>
      <c r="H201" s="223">
        <v>5</v>
      </c>
      <c r="I201" s="224"/>
      <c r="J201" s="225">
        <f>ROUND(I201*H201,2)</f>
        <v>0</v>
      </c>
      <c r="K201" s="221" t="s">
        <v>213</v>
      </c>
      <c r="L201" s="44"/>
      <c r="M201" s="226" t="s">
        <v>19</v>
      </c>
      <c r="N201" s="227" t="s">
        <v>45</v>
      </c>
      <c r="O201" s="84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236</v>
      </c>
      <c r="AT201" s="230" t="s">
        <v>159</v>
      </c>
      <c r="AU201" s="230" t="s">
        <v>82</v>
      </c>
      <c r="AY201" s="17" t="s">
        <v>158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82</v>
      </c>
      <c r="BK201" s="231">
        <f>ROUND(I201*H201,2)</f>
        <v>0</v>
      </c>
      <c r="BL201" s="17" t="s">
        <v>236</v>
      </c>
      <c r="BM201" s="230" t="s">
        <v>354</v>
      </c>
    </row>
    <row r="202" s="2" customFormat="1">
      <c r="A202" s="38"/>
      <c r="B202" s="39"/>
      <c r="C202" s="40"/>
      <c r="D202" s="232" t="s">
        <v>165</v>
      </c>
      <c r="E202" s="40"/>
      <c r="F202" s="233" t="s">
        <v>355</v>
      </c>
      <c r="G202" s="40"/>
      <c r="H202" s="40"/>
      <c r="I202" s="136"/>
      <c r="J202" s="40"/>
      <c r="K202" s="40"/>
      <c r="L202" s="44"/>
      <c r="M202" s="234"/>
      <c r="N202" s="235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165</v>
      </c>
      <c r="AU202" s="17" t="s">
        <v>82</v>
      </c>
    </row>
    <row r="203" s="2" customFormat="1" ht="16.5" customHeight="1">
      <c r="A203" s="38"/>
      <c r="B203" s="39"/>
      <c r="C203" s="259" t="s">
        <v>356</v>
      </c>
      <c r="D203" s="259" t="s">
        <v>199</v>
      </c>
      <c r="E203" s="260" t="s">
        <v>357</v>
      </c>
      <c r="F203" s="261" t="s">
        <v>358</v>
      </c>
      <c r="G203" s="262" t="s">
        <v>162</v>
      </c>
      <c r="H203" s="263">
        <v>5.75</v>
      </c>
      <c r="I203" s="264"/>
      <c r="J203" s="265">
        <f>ROUND(I203*H203,2)</f>
        <v>0</v>
      </c>
      <c r="K203" s="261" t="s">
        <v>19</v>
      </c>
      <c r="L203" s="266"/>
      <c r="M203" s="267" t="s">
        <v>19</v>
      </c>
      <c r="N203" s="268" t="s">
        <v>45</v>
      </c>
      <c r="O203" s="84"/>
      <c r="P203" s="228">
        <f>O203*H203</f>
        <v>0</v>
      </c>
      <c r="Q203" s="228">
        <v>0.0016199999999999999</v>
      </c>
      <c r="R203" s="228">
        <f>Q203*H203</f>
        <v>0.0093150000000000004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241</v>
      </c>
      <c r="AT203" s="230" t="s">
        <v>199</v>
      </c>
      <c r="AU203" s="230" t="s">
        <v>82</v>
      </c>
      <c r="AY203" s="17" t="s">
        <v>158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82</v>
      </c>
      <c r="BK203" s="231">
        <f>ROUND(I203*H203,2)</f>
        <v>0</v>
      </c>
      <c r="BL203" s="17" t="s">
        <v>236</v>
      </c>
      <c r="BM203" s="230" t="s">
        <v>359</v>
      </c>
    </row>
    <row r="204" s="2" customFormat="1">
      <c r="A204" s="38"/>
      <c r="B204" s="39"/>
      <c r="C204" s="40"/>
      <c r="D204" s="232" t="s">
        <v>165</v>
      </c>
      <c r="E204" s="40"/>
      <c r="F204" s="233" t="s">
        <v>358</v>
      </c>
      <c r="G204" s="40"/>
      <c r="H204" s="40"/>
      <c r="I204" s="136"/>
      <c r="J204" s="40"/>
      <c r="K204" s="40"/>
      <c r="L204" s="44"/>
      <c r="M204" s="234"/>
      <c r="N204" s="235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165</v>
      </c>
      <c r="AU204" s="17" t="s">
        <v>82</v>
      </c>
    </row>
    <row r="205" s="13" customFormat="1">
      <c r="A205" s="13"/>
      <c r="B205" s="236"/>
      <c r="C205" s="237"/>
      <c r="D205" s="232" t="s">
        <v>166</v>
      </c>
      <c r="E205" s="238" t="s">
        <v>19</v>
      </c>
      <c r="F205" s="239" t="s">
        <v>191</v>
      </c>
      <c r="G205" s="237"/>
      <c r="H205" s="240">
        <v>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166</v>
      </c>
      <c r="AU205" s="246" t="s">
        <v>82</v>
      </c>
      <c r="AV205" s="13" t="s">
        <v>85</v>
      </c>
      <c r="AW205" s="13" t="s">
        <v>34</v>
      </c>
      <c r="AX205" s="13" t="s">
        <v>82</v>
      </c>
      <c r="AY205" s="246" t="s">
        <v>158</v>
      </c>
    </row>
    <row r="206" s="13" customFormat="1">
      <c r="A206" s="13"/>
      <c r="B206" s="236"/>
      <c r="C206" s="237"/>
      <c r="D206" s="232" t="s">
        <v>166</v>
      </c>
      <c r="E206" s="237"/>
      <c r="F206" s="239" t="s">
        <v>360</v>
      </c>
      <c r="G206" s="237"/>
      <c r="H206" s="240">
        <v>5.75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166</v>
      </c>
      <c r="AU206" s="246" t="s">
        <v>82</v>
      </c>
      <c r="AV206" s="13" t="s">
        <v>85</v>
      </c>
      <c r="AW206" s="13" t="s">
        <v>4</v>
      </c>
      <c r="AX206" s="13" t="s">
        <v>82</v>
      </c>
      <c r="AY206" s="246" t="s">
        <v>158</v>
      </c>
    </row>
    <row r="207" s="2" customFormat="1" ht="21.75" customHeight="1">
      <c r="A207" s="38"/>
      <c r="B207" s="39"/>
      <c r="C207" s="219" t="s">
        <v>361</v>
      </c>
      <c r="D207" s="219" t="s">
        <v>159</v>
      </c>
      <c r="E207" s="220" t="s">
        <v>362</v>
      </c>
      <c r="F207" s="221" t="s">
        <v>363</v>
      </c>
      <c r="G207" s="222" t="s">
        <v>162</v>
      </c>
      <c r="H207" s="223">
        <v>45</v>
      </c>
      <c r="I207" s="224"/>
      <c r="J207" s="225">
        <f>ROUND(I207*H207,2)</f>
        <v>0</v>
      </c>
      <c r="K207" s="221" t="s">
        <v>213</v>
      </c>
      <c r="L207" s="44"/>
      <c r="M207" s="226" t="s">
        <v>19</v>
      </c>
      <c r="N207" s="227" t="s">
        <v>45</v>
      </c>
      <c r="O207" s="84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236</v>
      </c>
      <c r="AT207" s="230" t="s">
        <v>159</v>
      </c>
      <c r="AU207" s="230" t="s">
        <v>82</v>
      </c>
      <c r="AY207" s="17" t="s">
        <v>158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82</v>
      </c>
      <c r="BK207" s="231">
        <f>ROUND(I207*H207,2)</f>
        <v>0</v>
      </c>
      <c r="BL207" s="17" t="s">
        <v>236</v>
      </c>
      <c r="BM207" s="230" t="s">
        <v>364</v>
      </c>
    </row>
    <row r="208" s="2" customFormat="1">
      <c r="A208" s="38"/>
      <c r="B208" s="39"/>
      <c r="C208" s="40"/>
      <c r="D208" s="232" t="s">
        <v>165</v>
      </c>
      <c r="E208" s="40"/>
      <c r="F208" s="233" t="s">
        <v>365</v>
      </c>
      <c r="G208" s="40"/>
      <c r="H208" s="40"/>
      <c r="I208" s="136"/>
      <c r="J208" s="40"/>
      <c r="K208" s="40"/>
      <c r="L208" s="44"/>
      <c r="M208" s="234"/>
      <c r="N208" s="235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165</v>
      </c>
      <c r="AU208" s="17" t="s">
        <v>82</v>
      </c>
    </row>
    <row r="209" s="2" customFormat="1" ht="16.5" customHeight="1">
      <c r="A209" s="38"/>
      <c r="B209" s="39"/>
      <c r="C209" s="259" t="s">
        <v>366</v>
      </c>
      <c r="D209" s="259" t="s">
        <v>199</v>
      </c>
      <c r="E209" s="260" t="s">
        <v>367</v>
      </c>
      <c r="F209" s="261" t="s">
        <v>368</v>
      </c>
      <c r="G209" s="262" t="s">
        <v>162</v>
      </c>
      <c r="H209" s="263">
        <v>51.75</v>
      </c>
      <c r="I209" s="264"/>
      <c r="J209" s="265">
        <f>ROUND(I209*H209,2)</f>
        <v>0</v>
      </c>
      <c r="K209" s="261" t="s">
        <v>19</v>
      </c>
      <c r="L209" s="266"/>
      <c r="M209" s="267" t="s">
        <v>19</v>
      </c>
      <c r="N209" s="268" t="s">
        <v>45</v>
      </c>
      <c r="O209" s="84"/>
      <c r="P209" s="228">
        <f>O209*H209</f>
        <v>0</v>
      </c>
      <c r="Q209" s="228">
        <v>0.00017000000000000001</v>
      </c>
      <c r="R209" s="228">
        <f>Q209*H209</f>
        <v>0.0087974999999999998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255</v>
      </c>
      <c r="AT209" s="230" t="s">
        <v>199</v>
      </c>
      <c r="AU209" s="230" t="s">
        <v>82</v>
      </c>
      <c r="AY209" s="17" t="s">
        <v>158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82</v>
      </c>
      <c r="BK209" s="231">
        <f>ROUND(I209*H209,2)</f>
        <v>0</v>
      </c>
      <c r="BL209" s="17" t="s">
        <v>255</v>
      </c>
      <c r="BM209" s="230" t="s">
        <v>369</v>
      </c>
    </row>
    <row r="210" s="2" customFormat="1">
      <c r="A210" s="38"/>
      <c r="B210" s="39"/>
      <c r="C210" s="40"/>
      <c r="D210" s="232" t="s">
        <v>165</v>
      </c>
      <c r="E210" s="40"/>
      <c r="F210" s="233" t="s">
        <v>368</v>
      </c>
      <c r="G210" s="40"/>
      <c r="H210" s="40"/>
      <c r="I210" s="136"/>
      <c r="J210" s="40"/>
      <c r="K210" s="40"/>
      <c r="L210" s="44"/>
      <c r="M210" s="234"/>
      <c r="N210" s="235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165</v>
      </c>
      <c r="AU210" s="17" t="s">
        <v>82</v>
      </c>
    </row>
    <row r="211" s="13" customFormat="1">
      <c r="A211" s="13"/>
      <c r="B211" s="236"/>
      <c r="C211" s="237"/>
      <c r="D211" s="232" t="s">
        <v>166</v>
      </c>
      <c r="E211" s="238" t="s">
        <v>19</v>
      </c>
      <c r="F211" s="239" t="s">
        <v>370</v>
      </c>
      <c r="G211" s="237"/>
      <c r="H211" s="240">
        <v>45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166</v>
      </c>
      <c r="AU211" s="246" t="s">
        <v>82</v>
      </c>
      <c r="AV211" s="13" t="s">
        <v>85</v>
      </c>
      <c r="AW211" s="13" t="s">
        <v>34</v>
      </c>
      <c r="AX211" s="13" t="s">
        <v>82</v>
      </c>
      <c r="AY211" s="246" t="s">
        <v>158</v>
      </c>
    </row>
    <row r="212" s="13" customFormat="1">
      <c r="A212" s="13"/>
      <c r="B212" s="236"/>
      <c r="C212" s="237"/>
      <c r="D212" s="232" t="s">
        <v>166</v>
      </c>
      <c r="E212" s="237"/>
      <c r="F212" s="239" t="s">
        <v>371</v>
      </c>
      <c r="G212" s="237"/>
      <c r="H212" s="240">
        <v>51.75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166</v>
      </c>
      <c r="AU212" s="246" t="s">
        <v>82</v>
      </c>
      <c r="AV212" s="13" t="s">
        <v>85</v>
      </c>
      <c r="AW212" s="13" t="s">
        <v>4</v>
      </c>
      <c r="AX212" s="13" t="s">
        <v>82</v>
      </c>
      <c r="AY212" s="246" t="s">
        <v>158</v>
      </c>
    </row>
    <row r="213" s="2" customFormat="1" ht="16.5" customHeight="1">
      <c r="A213" s="38"/>
      <c r="B213" s="39"/>
      <c r="C213" s="219" t="s">
        <v>372</v>
      </c>
      <c r="D213" s="219" t="s">
        <v>159</v>
      </c>
      <c r="E213" s="220" t="s">
        <v>373</v>
      </c>
      <c r="F213" s="221" t="s">
        <v>374</v>
      </c>
      <c r="G213" s="222" t="s">
        <v>202</v>
      </c>
      <c r="H213" s="223">
        <v>6</v>
      </c>
      <c r="I213" s="224"/>
      <c r="J213" s="225">
        <f>ROUND(I213*H213,2)</f>
        <v>0</v>
      </c>
      <c r="K213" s="221" t="s">
        <v>213</v>
      </c>
      <c r="L213" s="44"/>
      <c r="M213" s="226" t="s">
        <v>19</v>
      </c>
      <c r="N213" s="227" t="s">
        <v>45</v>
      </c>
      <c r="O213" s="84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236</v>
      </c>
      <c r="AT213" s="230" t="s">
        <v>159</v>
      </c>
      <c r="AU213" s="230" t="s">
        <v>82</v>
      </c>
      <c r="AY213" s="17" t="s">
        <v>158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82</v>
      </c>
      <c r="BK213" s="231">
        <f>ROUND(I213*H213,2)</f>
        <v>0</v>
      </c>
      <c r="BL213" s="17" t="s">
        <v>236</v>
      </c>
      <c r="BM213" s="230" t="s">
        <v>375</v>
      </c>
    </row>
    <row r="214" s="2" customFormat="1">
      <c r="A214" s="38"/>
      <c r="B214" s="39"/>
      <c r="C214" s="40"/>
      <c r="D214" s="232" t="s">
        <v>165</v>
      </c>
      <c r="E214" s="40"/>
      <c r="F214" s="233" t="s">
        <v>376</v>
      </c>
      <c r="G214" s="40"/>
      <c r="H214" s="40"/>
      <c r="I214" s="136"/>
      <c r="J214" s="40"/>
      <c r="K214" s="40"/>
      <c r="L214" s="44"/>
      <c r="M214" s="234"/>
      <c r="N214" s="235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165</v>
      </c>
      <c r="AU214" s="17" t="s">
        <v>82</v>
      </c>
    </row>
    <row r="215" s="2" customFormat="1" ht="16.5" customHeight="1">
      <c r="A215" s="38"/>
      <c r="B215" s="39"/>
      <c r="C215" s="219" t="s">
        <v>377</v>
      </c>
      <c r="D215" s="219" t="s">
        <v>159</v>
      </c>
      <c r="E215" s="220" t="s">
        <v>378</v>
      </c>
      <c r="F215" s="221" t="s">
        <v>379</v>
      </c>
      <c r="G215" s="222" t="s">
        <v>202</v>
      </c>
      <c r="H215" s="223">
        <v>1</v>
      </c>
      <c r="I215" s="224"/>
      <c r="J215" s="225">
        <f>ROUND(I215*H215,2)</f>
        <v>0</v>
      </c>
      <c r="K215" s="221" t="s">
        <v>213</v>
      </c>
      <c r="L215" s="44"/>
      <c r="M215" s="226" t="s">
        <v>19</v>
      </c>
      <c r="N215" s="227" t="s">
        <v>45</v>
      </c>
      <c r="O215" s="84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236</v>
      </c>
      <c r="AT215" s="230" t="s">
        <v>159</v>
      </c>
      <c r="AU215" s="230" t="s">
        <v>82</v>
      </c>
      <c r="AY215" s="17" t="s">
        <v>158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82</v>
      </c>
      <c r="BK215" s="231">
        <f>ROUND(I215*H215,2)</f>
        <v>0</v>
      </c>
      <c r="BL215" s="17" t="s">
        <v>236</v>
      </c>
      <c r="BM215" s="230" t="s">
        <v>380</v>
      </c>
    </row>
    <row r="216" s="2" customFormat="1">
      <c r="A216" s="38"/>
      <c r="B216" s="39"/>
      <c r="C216" s="40"/>
      <c r="D216" s="232" t="s">
        <v>165</v>
      </c>
      <c r="E216" s="40"/>
      <c r="F216" s="233" t="s">
        <v>381</v>
      </c>
      <c r="G216" s="40"/>
      <c r="H216" s="40"/>
      <c r="I216" s="136"/>
      <c r="J216" s="40"/>
      <c r="K216" s="40"/>
      <c r="L216" s="44"/>
      <c r="M216" s="234"/>
      <c r="N216" s="235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165</v>
      </c>
      <c r="AU216" s="17" t="s">
        <v>82</v>
      </c>
    </row>
    <row r="217" s="2" customFormat="1" ht="21.75" customHeight="1">
      <c r="A217" s="38"/>
      <c r="B217" s="39"/>
      <c r="C217" s="259" t="s">
        <v>382</v>
      </c>
      <c r="D217" s="259" t="s">
        <v>199</v>
      </c>
      <c r="E217" s="260" t="s">
        <v>383</v>
      </c>
      <c r="F217" s="261" t="s">
        <v>384</v>
      </c>
      <c r="G217" s="262" t="s">
        <v>202</v>
      </c>
      <c r="H217" s="263">
        <v>4</v>
      </c>
      <c r="I217" s="264"/>
      <c r="J217" s="265">
        <f>ROUND(I217*H217,2)</f>
        <v>0</v>
      </c>
      <c r="K217" s="261" t="s">
        <v>19</v>
      </c>
      <c r="L217" s="266"/>
      <c r="M217" s="267" t="s">
        <v>19</v>
      </c>
      <c r="N217" s="268" t="s">
        <v>45</v>
      </c>
      <c r="O217" s="84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241</v>
      </c>
      <c r="AT217" s="230" t="s">
        <v>199</v>
      </c>
      <c r="AU217" s="230" t="s">
        <v>82</v>
      </c>
      <c r="AY217" s="17" t="s">
        <v>158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82</v>
      </c>
      <c r="BK217" s="231">
        <f>ROUND(I217*H217,2)</f>
        <v>0</v>
      </c>
      <c r="BL217" s="17" t="s">
        <v>236</v>
      </c>
      <c r="BM217" s="230" t="s">
        <v>385</v>
      </c>
    </row>
    <row r="218" s="2" customFormat="1">
      <c r="A218" s="38"/>
      <c r="B218" s="39"/>
      <c r="C218" s="40"/>
      <c r="D218" s="232" t="s">
        <v>165</v>
      </c>
      <c r="E218" s="40"/>
      <c r="F218" s="233" t="s">
        <v>384</v>
      </c>
      <c r="G218" s="40"/>
      <c r="H218" s="40"/>
      <c r="I218" s="136"/>
      <c r="J218" s="40"/>
      <c r="K218" s="40"/>
      <c r="L218" s="44"/>
      <c r="M218" s="234"/>
      <c r="N218" s="235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165</v>
      </c>
      <c r="AU218" s="17" t="s">
        <v>82</v>
      </c>
    </row>
    <row r="219" s="13" customFormat="1">
      <c r="A219" s="13"/>
      <c r="B219" s="236"/>
      <c r="C219" s="237"/>
      <c r="D219" s="232" t="s">
        <v>166</v>
      </c>
      <c r="E219" s="238" t="s">
        <v>19</v>
      </c>
      <c r="F219" s="239" t="s">
        <v>386</v>
      </c>
      <c r="G219" s="237"/>
      <c r="H219" s="240">
        <v>4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166</v>
      </c>
      <c r="AU219" s="246" t="s">
        <v>82</v>
      </c>
      <c r="AV219" s="13" t="s">
        <v>85</v>
      </c>
      <c r="AW219" s="13" t="s">
        <v>34</v>
      </c>
      <c r="AX219" s="13" t="s">
        <v>82</v>
      </c>
      <c r="AY219" s="246" t="s">
        <v>158</v>
      </c>
    </row>
    <row r="220" s="2" customFormat="1" ht="21.75" customHeight="1">
      <c r="A220" s="38"/>
      <c r="B220" s="39"/>
      <c r="C220" s="259" t="s">
        <v>387</v>
      </c>
      <c r="D220" s="259" t="s">
        <v>199</v>
      </c>
      <c r="E220" s="260" t="s">
        <v>388</v>
      </c>
      <c r="F220" s="261" t="s">
        <v>389</v>
      </c>
      <c r="G220" s="262" t="s">
        <v>202</v>
      </c>
      <c r="H220" s="263">
        <v>3</v>
      </c>
      <c r="I220" s="264"/>
      <c r="J220" s="265">
        <f>ROUND(I220*H220,2)</f>
        <v>0</v>
      </c>
      <c r="K220" s="261" t="s">
        <v>19</v>
      </c>
      <c r="L220" s="266"/>
      <c r="M220" s="267" t="s">
        <v>19</v>
      </c>
      <c r="N220" s="268" t="s">
        <v>45</v>
      </c>
      <c r="O220" s="84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241</v>
      </c>
      <c r="AT220" s="230" t="s">
        <v>199</v>
      </c>
      <c r="AU220" s="230" t="s">
        <v>82</v>
      </c>
      <c r="AY220" s="17" t="s">
        <v>158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82</v>
      </c>
      <c r="BK220" s="231">
        <f>ROUND(I220*H220,2)</f>
        <v>0</v>
      </c>
      <c r="BL220" s="17" t="s">
        <v>236</v>
      </c>
      <c r="BM220" s="230" t="s">
        <v>390</v>
      </c>
    </row>
    <row r="221" s="2" customFormat="1">
      <c r="A221" s="38"/>
      <c r="B221" s="39"/>
      <c r="C221" s="40"/>
      <c r="D221" s="232" t="s">
        <v>165</v>
      </c>
      <c r="E221" s="40"/>
      <c r="F221" s="233" t="s">
        <v>389</v>
      </c>
      <c r="G221" s="40"/>
      <c r="H221" s="40"/>
      <c r="I221" s="136"/>
      <c r="J221" s="40"/>
      <c r="K221" s="40"/>
      <c r="L221" s="44"/>
      <c r="M221" s="234"/>
      <c r="N221" s="235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165</v>
      </c>
      <c r="AU221" s="17" t="s">
        <v>82</v>
      </c>
    </row>
    <row r="222" s="13" customFormat="1">
      <c r="A222" s="13"/>
      <c r="B222" s="236"/>
      <c r="C222" s="237"/>
      <c r="D222" s="232" t="s">
        <v>166</v>
      </c>
      <c r="E222" s="238" t="s">
        <v>19</v>
      </c>
      <c r="F222" s="239" t="s">
        <v>391</v>
      </c>
      <c r="G222" s="237"/>
      <c r="H222" s="240">
        <v>3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166</v>
      </c>
      <c r="AU222" s="246" t="s">
        <v>82</v>
      </c>
      <c r="AV222" s="13" t="s">
        <v>85</v>
      </c>
      <c r="AW222" s="13" t="s">
        <v>34</v>
      </c>
      <c r="AX222" s="13" t="s">
        <v>82</v>
      </c>
      <c r="AY222" s="246" t="s">
        <v>158</v>
      </c>
    </row>
    <row r="223" s="2" customFormat="1" ht="33" customHeight="1">
      <c r="A223" s="38"/>
      <c r="B223" s="39"/>
      <c r="C223" s="259" t="s">
        <v>392</v>
      </c>
      <c r="D223" s="259" t="s">
        <v>199</v>
      </c>
      <c r="E223" s="260" t="s">
        <v>393</v>
      </c>
      <c r="F223" s="261" t="s">
        <v>394</v>
      </c>
      <c r="G223" s="262" t="s">
        <v>202</v>
      </c>
      <c r="H223" s="263">
        <v>7</v>
      </c>
      <c r="I223" s="264"/>
      <c r="J223" s="265">
        <f>ROUND(I223*H223,2)</f>
        <v>0</v>
      </c>
      <c r="K223" s="261" t="s">
        <v>19</v>
      </c>
      <c r="L223" s="266"/>
      <c r="M223" s="267" t="s">
        <v>19</v>
      </c>
      <c r="N223" s="268" t="s">
        <v>45</v>
      </c>
      <c r="O223" s="84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241</v>
      </c>
      <c r="AT223" s="230" t="s">
        <v>199</v>
      </c>
      <c r="AU223" s="230" t="s">
        <v>82</v>
      </c>
      <c r="AY223" s="17" t="s">
        <v>158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82</v>
      </c>
      <c r="BK223" s="231">
        <f>ROUND(I223*H223,2)</f>
        <v>0</v>
      </c>
      <c r="BL223" s="17" t="s">
        <v>236</v>
      </c>
      <c r="BM223" s="230" t="s">
        <v>395</v>
      </c>
    </row>
    <row r="224" s="2" customFormat="1">
      <c r="A224" s="38"/>
      <c r="B224" s="39"/>
      <c r="C224" s="40"/>
      <c r="D224" s="232" t="s">
        <v>165</v>
      </c>
      <c r="E224" s="40"/>
      <c r="F224" s="233" t="s">
        <v>394</v>
      </c>
      <c r="G224" s="40"/>
      <c r="H224" s="40"/>
      <c r="I224" s="136"/>
      <c r="J224" s="40"/>
      <c r="K224" s="40"/>
      <c r="L224" s="44"/>
      <c r="M224" s="234"/>
      <c r="N224" s="235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165</v>
      </c>
      <c r="AU224" s="17" t="s">
        <v>82</v>
      </c>
    </row>
    <row r="225" s="13" customFormat="1">
      <c r="A225" s="13"/>
      <c r="B225" s="236"/>
      <c r="C225" s="237"/>
      <c r="D225" s="232" t="s">
        <v>166</v>
      </c>
      <c r="E225" s="238" t="s">
        <v>19</v>
      </c>
      <c r="F225" s="239" t="s">
        <v>396</v>
      </c>
      <c r="G225" s="237"/>
      <c r="H225" s="240">
        <v>7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166</v>
      </c>
      <c r="AU225" s="246" t="s">
        <v>82</v>
      </c>
      <c r="AV225" s="13" t="s">
        <v>85</v>
      </c>
      <c r="AW225" s="13" t="s">
        <v>34</v>
      </c>
      <c r="AX225" s="13" t="s">
        <v>82</v>
      </c>
      <c r="AY225" s="246" t="s">
        <v>158</v>
      </c>
    </row>
    <row r="226" s="2" customFormat="1" ht="21.75" customHeight="1">
      <c r="A226" s="38"/>
      <c r="B226" s="39"/>
      <c r="C226" s="219" t="s">
        <v>397</v>
      </c>
      <c r="D226" s="219" t="s">
        <v>159</v>
      </c>
      <c r="E226" s="220" t="s">
        <v>398</v>
      </c>
      <c r="F226" s="221" t="s">
        <v>399</v>
      </c>
      <c r="G226" s="222" t="s">
        <v>202</v>
      </c>
      <c r="H226" s="223">
        <v>6</v>
      </c>
      <c r="I226" s="224"/>
      <c r="J226" s="225">
        <f>ROUND(I226*H226,2)</f>
        <v>0</v>
      </c>
      <c r="K226" s="221" t="s">
        <v>19</v>
      </c>
      <c r="L226" s="44"/>
      <c r="M226" s="226" t="s">
        <v>19</v>
      </c>
      <c r="N226" s="227" t="s">
        <v>45</v>
      </c>
      <c r="O226" s="84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236</v>
      </c>
      <c r="AT226" s="230" t="s">
        <v>159</v>
      </c>
      <c r="AU226" s="230" t="s">
        <v>82</v>
      </c>
      <c r="AY226" s="17" t="s">
        <v>158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82</v>
      </c>
      <c r="BK226" s="231">
        <f>ROUND(I226*H226,2)</f>
        <v>0</v>
      </c>
      <c r="BL226" s="17" t="s">
        <v>236</v>
      </c>
      <c r="BM226" s="230" t="s">
        <v>400</v>
      </c>
    </row>
    <row r="227" s="2" customFormat="1">
      <c r="A227" s="38"/>
      <c r="B227" s="39"/>
      <c r="C227" s="40"/>
      <c r="D227" s="232" t="s">
        <v>165</v>
      </c>
      <c r="E227" s="40"/>
      <c r="F227" s="233" t="s">
        <v>401</v>
      </c>
      <c r="G227" s="40"/>
      <c r="H227" s="40"/>
      <c r="I227" s="136"/>
      <c r="J227" s="40"/>
      <c r="K227" s="40"/>
      <c r="L227" s="44"/>
      <c r="M227" s="234"/>
      <c r="N227" s="235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165</v>
      </c>
      <c r="AU227" s="17" t="s">
        <v>82</v>
      </c>
    </row>
    <row r="228" s="13" customFormat="1">
      <c r="A228" s="13"/>
      <c r="B228" s="236"/>
      <c r="C228" s="237"/>
      <c r="D228" s="232" t="s">
        <v>166</v>
      </c>
      <c r="E228" s="238" t="s">
        <v>19</v>
      </c>
      <c r="F228" s="239" t="s">
        <v>402</v>
      </c>
      <c r="G228" s="237"/>
      <c r="H228" s="240">
        <v>6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166</v>
      </c>
      <c r="AU228" s="246" t="s">
        <v>82</v>
      </c>
      <c r="AV228" s="13" t="s">
        <v>85</v>
      </c>
      <c r="AW228" s="13" t="s">
        <v>34</v>
      </c>
      <c r="AX228" s="13" t="s">
        <v>82</v>
      </c>
      <c r="AY228" s="246" t="s">
        <v>158</v>
      </c>
    </row>
    <row r="229" s="2" customFormat="1" ht="16.5" customHeight="1">
      <c r="A229" s="38"/>
      <c r="B229" s="39"/>
      <c r="C229" s="219" t="s">
        <v>403</v>
      </c>
      <c r="D229" s="219" t="s">
        <v>159</v>
      </c>
      <c r="E229" s="220" t="s">
        <v>404</v>
      </c>
      <c r="F229" s="221" t="s">
        <v>405</v>
      </c>
      <c r="G229" s="222" t="s">
        <v>202</v>
      </c>
      <c r="H229" s="223">
        <v>1</v>
      </c>
      <c r="I229" s="224"/>
      <c r="J229" s="225">
        <f>ROUND(I229*H229,2)</f>
        <v>0</v>
      </c>
      <c r="K229" s="221" t="s">
        <v>19</v>
      </c>
      <c r="L229" s="44"/>
      <c r="M229" s="226" t="s">
        <v>19</v>
      </c>
      <c r="N229" s="227" t="s">
        <v>45</v>
      </c>
      <c r="O229" s="84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236</v>
      </c>
      <c r="AT229" s="230" t="s">
        <v>159</v>
      </c>
      <c r="AU229" s="230" t="s">
        <v>82</v>
      </c>
      <c r="AY229" s="17" t="s">
        <v>158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82</v>
      </c>
      <c r="BK229" s="231">
        <f>ROUND(I229*H229,2)</f>
        <v>0</v>
      </c>
      <c r="BL229" s="17" t="s">
        <v>236</v>
      </c>
      <c r="BM229" s="230" t="s">
        <v>406</v>
      </c>
    </row>
    <row r="230" s="2" customFormat="1">
      <c r="A230" s="38"/>
      <c r="B230" s="39"/>
      <c r="C230" s="40"/>
      <c r="D230" s="232" t="s">
        <v>165</v>
      </c>
      <c r="E230" s="40"/>
      <c r="F230" s="233" t="s">
        <v>405</v>
      </c>
      <c r="G230" s="40"/>
      <c r="H230" s="40"/>
      <c r="I230" s="136"/>
      <c r="J230" s="40"/>
      <c r="K230" s="40"/>
      <c r="L230" s="44"/>
      <c r="M230" s="234"/>
      <c r="N230" s="235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165</v>
      </c>
      <c r="AU230" s="17" t="s">
        <v>82</v>
      </c>
    </row>
    <row r="231" s="13" customFormat="1">
      <c r="A231" s="13"/>
      <c r="B231" s="236"/>
      <c r="C231" s="237"/>
      <c r="D231" s="232" t="s">
        <v>166</v>
      </c>
      <c r="E231" s="238" t="s">
        <v>19</v>
      </c>
      <c r="F231" s="239" t="s">
        <v>407</v>
      </c>
      <c r="G231" s="237"/>
      <c r="H231" s="240">
        <v>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166</v>
      </c>
      <c r="AU231" s="246" t="s">
        <v>82</v>
      </c>
      <c r="AV231" s="13" t="s">
        <v>85</v>
      </c>
      <c r="AW231" s="13" t="s">
        <v>34</v>
      </c>
      <c r="AX231" s="13" t="s">
        <v>82</v>
      </c>
      <c r="AY231" s="246" t="s">
        <v>158</v>
      </c>
    </row>
    <row r="232" s="12" customFormat="1" ht="25.92" customHeight="1">
      <c r="A232" s="12"/>
      <c r="B232" s="205"/>
      <c r="C232" s="206"/>
      <c r="D232" s="207" t="s">
        <v>73</v>
      </c>
      <c r="E232" s="208" t="s">
        <v>408</v>
      </c>
      <c r="F232" s="208" t="s">
        <v>409</v>
      </c>
      <c r="G232" s="206"/>
      <c r="H232" s="206"/>
      <c r="I232" s="209"/>
      <c r="J232" s="210">
        <f>BK232</f>
        <v>0</v>
      </c>
      <c r="K232" s="206"/>
      <c r="L232" s="211"/>
      <c r="M232" s="212"/>
      <c r="N232" s="213"/>
      <c r="O232" s="213"/>
      <c r="P232" s="214">
        <f>P233+SUM(P234:P572)+P629+P633</f>
        <v>0</v>
      </c>
      <c r="Q232" s="213"/>
      <c r="R232" s="214">
        <f>R233+SUM(R234:R572)+R629+R633</f>
        <v>83.236995000000007</v>
      </c>
      <c r="S232" s="213"/>
      <c r="T232" s="215">
        <f>T233+SUM(T234:T572)+T629+T633</f>
        <v>24.800000000000001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6" t="s">
        <v>176</v>
      </c>
      <c r="AT232" s="217" t="s">
        <v>73</v>
      </c>
      <c r="AU232" s="217" t="s">
        <v>74</v>
      </c>
      <c r="AY232" s="216" t="s">
        <v>158</v>
      </c>
      <c r="BK232" s="218">
        <f>BK233+SUM(BK234:BK572)+BK629+BK633</f>
        <v>0</v>
      </c>
    </row>
    <row r="233" s="2" customFormat="1" ht="33" customHeight="1">
      <c r="A233" s="38"/>
      <c r="B233" s="39"/>
      <c r="C233" s="219" t="s">
        <v>222</v>
      </c>
      <c r="D233" s="219" t="s">
        <v>159</v>
      </c>
      <c r="E233" s="220" t="s">
        <v>410</v>
      </c>
      <c r="F233" s="221" t="s">
        <v>411</v>
      </c>
      <c r="G233" s="222" t="s">
        <v>202</v>
      </c>
      <c r="H233" s="223">
        <v>3</v>
      </c>
      <c r="I233" s="224"/>
      <c r="J233" s="225">
        <f>ROUND(I233*H233,2)</f>
        <v>0</v>
      </c>
      <c r="K233" s="221" t="s">
        <v>19</v>
      </c>
      <c r="L233" s="44"/>
      <c r="M233" s="226" t="s">
        <v>19</v>
      </c>
      <c r="N233" s="227" t="s">
        <v>45</v>
      </c>
      <c r="O233" s="84"/>
      <c r="P233" s="228">
        <f>O233*H233</f>
        <v>0</v>
      </c>
      <c r="Q233" s="228">
        <v>0.8901</v>
      </c>
      <c r="R233" s="228">
        <f>Q233*H233</f>
        <v>2.6703000000000001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236</v>
      </c>
      <c r="AT233" s="230" t="s">
        <v>159</v>
      </c>
      <c r="AU233" s="230" t="s">
        <v>82</v>
      </c>
      <c r="AY233" s="17" t="s">
        <v>158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82</v>
      </c>
      <c r="BK233" s="231">
        <f>ROUND(I233*H233,2)</f>
        <v>0</v>
      </c>
      <c r="BL233" s="17" t="s">
        <v>236</v>
      </c>
      <c r="BM233" s="230" t="s">
        <v>412</v>
      </c>
    </row>
    <row r="234" s="2" customFormat="1">
      <c r="A234" s="38"/>
      <c r="B234" s="39"/>
      <c r="C234" s="40"/>
      <c r="D234" s="232" t="s">
        <v>165</v>
      </c>
      <c r="E234" s="40"/>
      <c r="F234" s="233" t="s">
        <v>411</v>
      </c>
      <c r="G234" s="40"/>
      <c r="H234" s="40"/>
      <c r="I234" s="136"/>
      <c r="J234" s="40"/>
      <c r="K234" s="40"/>
      <c r="L234" s="44"/>
      <c r="M234" s="234"/>
      <c r="N234" s="235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165</v>
      </c>
      <c r="AU234" s="17" t="s">
        <v>82</v>
      </c>
    </row>
    <row r="235" s="2" customFormat="1">
      <c r="A235" s="38"/>
      <c r="B235" s="39"/>
      <c r="C235" s="40"/>
      <c r="D235" s="232" t="s">
        <v>216</v>
      </c>
      <c r="E235" s="40"/>
      <c r="F235" s="258" t="s">
        <v>413</v>
      </c>
      <c r="G235" s="40"/>
      <c r="H235" s="40"/>
      <c r="I235" s="136"/>
      <c r="J235" s="40"/>
      <c r="K235" s="40"/>
      <c r="L235" s="44"/>
      <c r="M235" s="234"/>
      <c r="N235" s="235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216</v>
      </c>
      <c r="AU235" s="17" t="s">
        <v>82</v>
      </c>
    </row>
    <row r="236" s="13" customFormat="1">
      <c r="A236" s="13"/>
      <c r="B236" s="236"/>
      <c r="C236" s="237"/>
      <c r="D236" s="232" t="s">
        <v>166</v>
      </c>
      <c r="E236" s="238" t="s">
        <v>19</v>
      </c>
      <c r="F236" s="239" t="s">
        <v>414</v>
      </c>
      <c r="G236" s="237"/>
      <c r="H236" s="240">
        <v>3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166</v>
      </c>
      <c r="AU236" s="246" t="s">
        <v>82</v>
      </c>
      <c r="AV236" s="13" t="s">
        <v>85</v>
      </c>
      <c r="AW236" s="13" t="s">
        <v>34</v>
      </c>
      <c r="AX236" s="13" t="s">
        <v>82</v>
      </c>
      <c r="AY236" s="246" t="s">
        <v>158</v>
      </c>
    </row>
    <row r="237" s="2" customFormat="1" ht="33" customHeight="1">
      <c r="A237" s="38"/>
      <c r="B237" s="39"/>
      <c r="C237" s="219" t="s">
        <v>415</v>
      </c>
      <c r="D237" s="219" t="s">
        <v>159</v>
      </c>
      <c r="E237" s="220" t="s">
        <v>416</v>
      </c>
      <c r="F237" s="221" t="s">
        <v>417</v>
      </c>
      <c r="G237" s="222" t="s">
        <v>202</v>
      </c>
      <c r="H237" s="223">
        <v>5</v>
      </c>
      <c r="I237" s="224"/>
      <c r="J237" s="225">
        <f>ROUND(I237*H237,2)</f>
        <v>0</v>
      </c>
      <c r="K237" s="221" t="s">
        <v>19</v>
      </c>
      <c r="L237" s="44"/>
      <c r="M237" s="226" t="s">
        <v>19</v>
      </c>
      <c r="N237" s="227" t="s">
        <v>45</v>
      </c>
      <c r="O237" s="84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236</v>
      </c>
      <c r="AT237" s="230" t="s">
        <v>159</v>
      </c>
      <c r="AU237" s="230" t="s">
        <v>82</v>
      </c>
      <c r="AY237" s="17" t="s">
        <v>158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82</v>
      </c>
      <c r="BK237" s="231">
        <f>ROUND(I237*H237,2)</f>
        <v>0</v>
      </c>
      <c r="BL237" s="17" t="s">
        <v>236</v>
      </c>
      <c r="BM237" s="230" t="s">
        <v>418</v>
      </c>
    </row>
    <row r="238" s="2" customFormat="1">
      <c r="A238" s="38"/>
      <c r="B238" s="39"/>
      <c r="C238" s="40"/>
      <c r="D238" s="232" t="s">
        <v>165</v>
      </c>
      <c r="E238" s="40"/>
      <c r="F238" s="233" t="s">
        <v>417</v>
      </c>
      <c r="G238" s="40"/>
      <c r="H238" s="40"/>
      <c r="I238" s="136"/>
      <c r="J238" s="40"/>
      <c r="K238" s="40"/>
      <c r="L238" s="44"/>
      <c r="M238" s="234"/>
      <c r="N238" s="235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165</v>
      </c>
      <c r="AU238" s="17" t="s">
        <v>82</v>
      </c>
    </row>
    <row r="239" s="13" customFormat="1">
      <c r="A239" s="13"/>
      <c r="B239" s="236"/>
      <c r="C239" s="237"/>
      <c r="D239" s="232" t="s">
        <v>166</v>
      </c>
      <c r="E239" s="238" t="s">
        <v>19</v>
      </c>
      <c r="F239" s="239" t="s">
        <v>419</v>
      </c>
      <c r="G239" s="237"/>
      <c r="H239" s="240">
        <v>5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166</v>
      </c>
      <c r="AU239" s="246" t="s">
        <v>82</v>
      </c>
      <c r="AV239" s="13" t="s">
        <v>85</v>
      </c>
      <c r="AW239" s="13" t="s">
        <v>34</v>
      </c>
      <c r="AX239" s="13" t="s">
        <v>82</v>
      </c>
      <c r="AY239" s="246" t="s">
        <v>158</v>
      </c>
    </row>
    <row r="240" s="2" customFormat="1" ht="33" customHeight="1">
      <c r="A240" s="38"/>
      <c r="B240" s="39"/>
      <c r="C240" s="219" t="s">
        <v>420</v>
      </c>
      <c r="D240" s="219" t="s">
        <v>159</v>
      </c>
      <c r="E240" s="220" t="s">
        <v>421</v>
      </c>
      <c r="F240" s="221" t="s">
        <v>422</v>
      </c>
      <c r="G240" s="222" t="s">
        <v>202</v>
      </c>
      <c r="H240" s="223">
        <v>1</v>
      </c>
      <c r="I240" s="224"/>
      <c r="J240" s="225">
        <f>ROUND(I240*H240,2)</f>
        <v>0</v>
      </c>
      <c r="K240" s="221" t="s">
        <v>19</v>
      </c>
      <c r="L240" s="44"/>
      <c r="M240" s="226" t="s">
        <v>19</v>
      </c>
      <c r="N240" s="227" t="s">
        <v>45</v>
      </c>
      <c r="O240" s="84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236</v>
      </c>
      <c r="AT240" s="230" t="s">
        <v>159</v>
      </c>
      <c r="AU240" s="230" t="s">
        <v>82</v>
      </c>
      <c r="AY240" s="17" t="s">
        <v>158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82</v>
      </c>
      <c r="BK240" s="231">
        <f>ROUND(I240*H240,2)</f>
        <v>0</v>
      </c>
      <c r="BL240" s="17" t="s">
        <v>236</v>
      </c>
      <c r="BM240" s="230" t="s">
        <v>423</v>
      </c>
    </row>
    <row r="241" s="2" customFormat="1">
      <c r="A241" s="38"/>
      <c r="B241" s="39"/>
      <c r="C241" s="40"/>
      <c r="D241" s="232" t="s">
        <v>165</v>
      </c>
      <c r="E241" s="40"/>
      <c r="F241" s="233" t="s">
        <v>422</v>
      </c>
      <c r="G241" s="40"/>
      <c r="H241" s="40"/>
      <c r="I241" s="136"/>
      <c r="J241" s="40"/>
      <c r="K241" s="40"/>
      <c r="L241" s="44"/>
      <c r="M241" s="234"/>
      <c r="N241" s="235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165</v>
      </c>
      <c r="AU241" s="17" t="s">
        <v>82</v>
      </c>
    </row>
    <row r="242" s="13" customFormat="1">
      <c r="A242" s="13"/>
      <c r="B242" s="236"/>
      <c r="C242" s="237"/>
      <c r="D242" s="232" t="s">
        <v>166</v>
      </c>
      <c r="E242" s="238" t="s">
        <v>19</v>
      </c>
      <c r="F242" s="239" t="s">
        <v>424</v>
      </c>
      <c r="G242" s="237"/>
      <c r="H242" s="240">
        <v>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166</v>
      </c>
      <c r="AU242" s="246" t="s">
        <v>82</v>
      </c>
      <c r="AV242" s="13" t="s">
        <v>85</v>
      </c>
      <c r="AW242" s="13" t="s">
        <v>34</v>
      </c>
      <c r="AX242" s="13" t="s">
        <v>82</v>
      </c>
      <c r="AY242" s="246" t="s">
        <v>158</v>
      </c>
    </row>
    <row r="243" s="2" customFormat="1" ht="21.75" customHeight="1">
      <c r="A243" s="38"/>
      <c r="B243" s="39"/>
      <c r="C243" s="219" t="s">
        <v>425</v>
      </c>
      <c r="D243" s="219" t="s">
        <v>159</v>
      </c>
      <c r="E243" s="220" t="s">
        <v>426</v>
      </c>
      <c r="F243" s="221" t="s">
        <v>427</v>
      </c>
      <c r="G243" s="222" t="s">
        <v>162</v>
      </c>
      <c r="H243" s="223">
        <v>175</v>
      </c>
      <c r="I243" s="224"/>
      <c r="J243" s="225">
        <f>ROUND(I243*H243,2)</f>
        <v>0</v>
      </c>
      <c r="K243" s="221" t="s">
        <v>19</v>
      </c>
      <c r="L243" s="44"/>
      <c r="M243" s="226" t="s">
        <v>19</v>
      </c>
      <c r="N243" s="227" t="s">
        <v>45</v>
      </c>
      <c r="O243" s="84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236</v>
      </c>
      <c r="AT243" s="230" t="s">
        <v>159</v>
      </c>
      <c r="AU243" s="230" t="s">
        <v>82</v>
      </c>
      <c r="AY243" s="17" t="s">
        <v>158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82</v>
      </c>
      <c r="BK243" s="231">
        <f>ROUND(I243*H243,2)</f>
        <v>0</v>
      </c>
      <c r="BL243" s="17" t="s">
        <v>236</v>
      </c>
      <c r="BM243" s="230" t="s">
        <v>428</v>
      </c>
    </row>
    <row r="244" s="2" customFormat="1">
      <c r="A244" s="38"/>
      <c r="B244" s="39"/>
      <c r="C244" s="40"/>
      <c r="D244" s="232" t="s">
        <v>165</v>
      </c>
      <c r="E244" s="40"/>
      <c r="F244" s="233" t="s">
        <v>427</v>
      </c>
      <c r="G244" s="40"/>
      <c r="H244" s="40"/>
      <c r="I244" s="136"/>
      <c r="J244" s="40"/>
      <c r="K244" s="40"/>
      <c r="L244" s="44"/>
      <c r="M244" s="234"/>
      <c r="N244" s="235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165</v>
      </c>
      <c r="AU244" s="17" t="s">
        <v>82</v>
      </c>
    </row>
    <row r="245" s="2" customFormat="1" ht="16.5" customHeight="1">
      <c r="A245" s="38"/>
      <c r="B245" s="39"/>
      <c r="C245" s="259" t="s">
        <v>429</v>
      </c>
      <c r="D245" s="259" t="s">
        <v>199</v>
      </c>
      <c r="E245" s="260" t="s">
        <v>430</v>
      </c>
      <c r="F245" s="261" t="s">
        <v>431</v>
      </c>
      <c r="G245" s="262" t="s">
        <v>162</v>
      </c>
      <c r="H245" s="263">
        <v>201.25</v>
      </c>
      <c r="I245" s="264"/>
      <c r="J245" s="265">
        <f>ROUND(I245*H245,2)</f>
        <v>0</v>
      </c>
      <c r="K245" s="261" t="s">
        <v>19</v>
      </c>
      <c r="L245" s="266"/>
      <c r="M245" s="267" t="s">
        <v>19</v>
      </c>
      <c r="N245" s="268" t="s">
        <v>45</v>
      </c>
      <c r="O245" s="84"/>
      <c r="P245" s="228">
        <f>O245*H245</f>
        <v>0</v>
      </c>
      <c r="Q245" s="228">
        <v>0.00012</v>
      </c>
      <c r="R245" s="228">
        <f>Q245*H245</f>
        <v>0.024150000000000001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241</v>
      </c>
      <c r="AT245" s="230" t="s">
        <v>199</v>
      </c>
      <c r="AU245" s="230" t="s">
        <v>82</v>
      </c>
      <c r="AY245" s="17" t="s">
        <v>158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82</v>
      </c>
      <c r="BK245" s="231">
        <f>ROUND(I245*H245,2)</f>
        <v>0</v>
      </c>
      <c r="BL245" s="17" t="s">
        <v>236</v>
      </c>
      <c r="BM245" s="230" t="s">
        <v>432</v>
      </c>
    </row>
    <row r="246" s="2" customFormat="1">
      <c r="A246" s="38"/>
      <c r="B246" s="39"/>
      <c r="C246" s="40"/>
      <c r="D246" s="232" t="s">
        <v>165</v>
      </c>
      <c r="E246" s="40"/>
      <c r="F246" s="233" t="s">
        <v>431</v>
      </c>
      <c r="G246" s="40"/>
      <c r="H246" s="40"/>
      <c r="I246" s="136"/>
      <c r="J246" s="40"/>
      <c r="K246" s="40"/>
      <c r="L246" s="44"/>
      <c r="M246" s="234"/>
      <c r="N246" s="235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165</v>
      </c>
      <c r="AU246" s="17" t="s">
        <v>82</v>
      </c>
    </row>
    <row r="247" s="13" customFormat="1">
      <c r="A247" s="13"/>
      <c r="B247" s="236"/>
      <c r="C247" s="237"/>
      <c r="D247" s="232" t="s">
        <v>166</v>
      </c>
      <c r="E247" s="238" t="s">
        <v>19</v>
      </c>
      <c r="F247" s="239" t="s">
        <v>433</v>
      </c>
      <c r="G247" s="237"/>
      <c r="H247" s="240">
        <v>175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166</v>
      </c>
      <c r="AU247" s="246" t="s">
        <v>82</v>
      </c>
      <c r="AV247" s="13" t="s">
        <v>85</v>
      </c>
      <c r="AW247" s="13" t="s">
        <v>34</v>
      </c>
      <c r="AX247" s="13" t="s">
        <v>82</v>
      </c>
      <c r="AY247" s="246" t="s">
        <v>158</v>
      </c>
    </row>
    <row r="248" s="13" customFormat="1">
      <c r="A248" s="13"/>
      <c r="B248" s="236"/>
      <c r="C248" s="237"/>
      <c r="D248" s="232" t="s">
        <v>166</v>
      </c>
      <c r="E248" s="237"/>
      <c r="F248" s="239" t="s">
        <v>434</v>
      </c>
      <c r="G248" s="237"/>
      <c r="H248" s="240">
        <v>201.25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166</v>
      </c>
      <c r="AU248" s="246" t="s">
        <v>82</v>
      </c>
      <c r="AV248" s="13" t="s">
        <v>85</v>
      </c>
      <c r="AW248" s="13" t="s">
        <v>4</v>
      </c>
      <c r="AX248" s="13" t="s">
        <v>82</v>
      </c>
      <c r="AY248" s="246" t="s">
        <v>158</v>
      </c>
    </row>
    <row r="249" s="2" customFormat="1" ht="21.75" customHeight="1">
      <c r="A249" s="38"/>
      <c r="B249" s="39"/>
      <c r="C249" s="219" t="s">
        <v>435</v>
      </c>
      <c r="D249" s="219" t="s">
        <v>159</v>
      </c>
      <c r="E249" s="220" t="s">
        <v>436</v>
      </c>
      <c r="F249" s="221" t="s">
        <v>437</v>
      </c>
      <c r="G249" s="222" t="s">
        <v>162</v>
      </c>
      <c r="H249" s="223">
        <v>1105</v>
      </c>
      <c r="I249" s="224"/>
      <c r="J249" s="225">
        <f>ROUND(I249*H249,2)</f>
        <v>0</v>
      </c>
      <c r="K249" s="221" t="s">
        <v>213</v>
      </c>
      <c r="L249" s="44"/>
      <c r="M249" s="226" t="s">
        <v>19</v>
      </c>
      <c r="N249" s="227" t="s">
        <v>45</v>
      </c>
      <c r="O249" s="84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236</v>
      </c>
      <c r="AT249" s="230" t="s">
        <v>159</v>
      </c>
      <c r="AU249" s="230" t="s">
        <v>82</v>
      </c>
      <c r="AY249" s="17" t="s">
        <v>158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82</v>
      </c>
      <c r="BK249" s="231">
        <f>ROUND(I249*H249,2)</f>
        <v>0</v>
      </c>
      <c r="BL249" s="17" t="s">
        <v>236</v>
      </c>
      <c r="BM249" s="230" t="s">
        <v>438</v>
      </c>
    </row>
    <row r="250" s="2" customFormat="1">
      <c r="A250" s="38"/>
      <c r="B250" s="39"/>
      <c r="C250" s="40"/>
      <c r="D250" s="232" t="s">
        <v>165</v>
      </c>
      <c r="E250" s="40"/>
      <c r="F250" s="233" t="s">
        <v>437</v>
      </c>
      <c r="G250" s="40"/>
      <c r="H250" s="40"/>
      <c r="I250" s="136"/>
      <c r="J250" s="40"/>
      <c r="K250" s="40"/>
      <c r="L250" s="44"/>
      <c r="M250" s="234"/>
      <c r="N250" s="235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165</v>
      </c>
      <c r="AU250" s="17" t="s">
        <v>82</v>
      </c>
    </row>
    <row r="251" s="2" customFormat="1" ht="16.5" customHeight="1">
      <c r="A251" s="38"/>
      <c r="B251" s="39"/>
      <c r="C251" s="259" t="s">
        <v>439</v>
      </c>
      <c r="D251" s="259" t="s">
        <v>199</v>
      </c>
      <c r="E251" s="260" t="s">
        <v>440</v>
      </c>
      <c r="F251" s="261" t="s">
        <v>441</v>
      </c>
      <c r="G251" s="262" t="s">
        <v>162</v>
      </c>
      <c r="H251" s="263">
        <v>1219</v>
      </c>
      <c r="I251" s="264"/>
      <c r="J251" s="265">
        <f>ROUND(I251*H251,2)</f>
        <v>0</v>
      </c>
      <c r="K251" s="261" t="s">
        <v>19</v>
      </c>
      <c r="L251" s="266"/>
      <c r="M251" s="267" t="s">
        <v>19</v>
      </c>
      <c r="N251" s="268" t="s">
        <v>45</v>
      </c>
      <c r="O251" s="84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241</v>
      </c>
      <c r="AT251" s="230" t="s">
        <v>199</v>
      </c>
      <c r="AU251" s="230" t="s">
        <v>82</v>
      </c>
      <c r="AY251" s="17" t="s">
        <v>158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82</v>
      </c>
      <c r="BK251" s="231">
        <f>ROUND(I251*H251,2)</f>
        <v>0</v>
      </c>
      <c r="BL251" s="17" t="s">
        <v>236</v>
      </c>
      <c r="BM251" s="230" t="s">
        <v>442</v>
      </c>
    </row>
    <row r="252" s="2" customFormat="1">
      <c r="A252" s="38"/>
      <c r="B252" s="39"/>
      <c r="C252" s="40"/>
      <c r="D252" s="232" t="s">
        <v>165</v>
      </c>
      <c r="E252" s="40"/>
      <c r="F252" s="233" t="s">
        <v>441</v>
      </c>
      <c r="G252" s="40"/>
      <c r="H252" s="40"/>
      <c r="I252" s="136"/>
      <c r="J252" s="40"/>
      <c r="K252" s="40"/>
      <c r="L252" s="44"/>
      <c r="M252" s="234"/>
      <c r="N252" s="235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165</v>
      </c>
      <c r="AU252" s="17" t="s">
        <v>82</v>
      </c>
    </row>
    <row r="253" s="13" customFormat="1">
      <c r="A253" s="13"/>
      <c r="B253" s="236"/>
      <c r="C253" s="237"/>
      <c r="D253" s="232" t="s">
        <v>166</v>
      </c>
      <c r="E253" s="238" t="s">
        <v>19</v>
      </c>
      <c r="F253" s="239" t="s">
        <v>443</v>
      </c>
      <c r="G253" s="237"/>
      <c r="H253" s="240">
        <v>1060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166</v>
      </c>
      <c r="AU253" s="246" t="s">
        <v>82</v>
      </c>
      <c r="AV253" s="13" t="s">
        <v>85</v>
      </c>
      <c r="AW253" s="13" t="s">
        <v>34</v>
      </c>
      <c r="AX253" s="13" t="s">
        <v>82</v>
      </c>
      <c r="AY253" s="246" t="s">
        <v>158</v>
      </c>
    </row>
    <row r="254" s="13" customFormat="1">
      <c r="A254" s="13"/>
      <c r="B254" s="236"/>
      <c r="C254" s="237"/>
      <c r="D254" s="232" t="s">
        <v>166</v>
      </c>
      <c r="E254" s="237"/>
      <c r="F254" s="239" t="s">
        <v>444</v>
      </c>
      <c r="G254" s="237"/>
      <c r="H254" s="240">
        <v>1219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166</v>
      </c>
      <c r="AU254" s="246" t="s">
        <v>82</v>
      </c>
      <c r="AV254" s="13" t="s">
        <v>85</v>
      </c>
      <c r="AW254" s="13" t="s">
        <v>4</v>
      </c>
      <c r="AX254" s="13" t="s">
        <v>82</v>
      </c>
      <c r="AY254" s="246" t="s">
        <v>158</v>
      </c>
    </row>
    <row r="255" s="2" customFormat="1" ht="16.5" customHeight="1">
      <c r="A255" s="38"/>
      <c r="B255" s="39"/>
      <c r="C255" s="259" t="s">
        <v>445</v>
      </c>
      <c r="D255" s="259" t="s">
        <v>199</v>
      </c>
      <c r="E255" s="260" t="s">
        <v>446</v>
      </c>
      <c r="F255" s="261" t="s">
        <v>447</v>
      </c>
      <c r="G255" s="262" t="s">
        <v>162</v>
      </c>
      <c r="H255" s="263">
        <v>51.75</v>
      </c>
      <c r="I255" s="264"/>
      <c r="J255" s="265">
        <f>ROUND(I255*H255,2)</f>
        <v>0</v>
      </c>
      <c r="K255" s="261" t="s">
        <v>19</v>
      </c>
      <c r="L255" s="266"/>
      <c r="M255" s="267" t="s">
        <v>19</v>
      </c>
      <c r="N255" s="268" t="s">
        <v>45</v>
      </c>
      <c r="O255" s="84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241</v>
      </c>
      <c r="AT255" s="230" t="s">
        <v>199</v>
      </c>
      <c r="AU255" s="230" t="s">
        <v>82</v>
      </c>
      <c r="AY255" s="17" t="s">
        <v>158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82</v>
      </c>
      <c r="BK255" s="231">
        <f>ROUND(I255*H255,2)</f>
        <v>0</v>
      </c>
      <c r="BL255" s="17" t="s">
        <v>236</v>
      </c>
      <c r="BM255" s="230" t="s">
        <v>448</v>
      </c>
    </row>
    <row r="256" s="2" customFormat="1">
      <c r="A256" s="38"/>
      <c r="B256" s="39"/>
      <c r="C256" s="40"/>
      <c r="D256" s="232" t="s">
        <v>165</v>
      </c>
      <c r="E256" s="40"/>
      <c r="F256" s="233" t="s">
        <v>447</v>
      </c>
      <c r="G256" s="40"/>
      <c r="H256" s="40"/>
      <c r="I256" s="136"/>
      <c r="J256" s="40"/>
      <c r="K256" s="40"/>
      <c r="L256" s="44"/>
      <c r="M256" s="234"/>
      <c r="N256" s="235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165</v>
      </c>
      <c r="AU256" s="17" t="s">
        <v>82</v>
      </c>
    </row>
    <row r="257" s="13" customFormat="1">
      <c r="A257" s="13"/>
      <c r="B257" s="236"/>
      <c r="C257" s="237"/>
      <c r="D257" s="232" t="s">
        <v>166</v>
      </c>
      <c r="E257" s="238" t="s">
        <v>19</v>
      </c>
      <c r="F257" s="239" t="s">
        <v>449</v>
      </c>
      <c r="G257" s="237"/>
      <c r="H257" s="240">
        <v>45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166</v>
      </c>
      <c r="AU257" s="246" t="s">
        <v>82</v>
      </c>
      <c r="AV257" s="13" t="s">
        <v>85</v>
      </c>
      <c r="AW257" s="13" t="s">
        <v>34</v>
      </c>
      <c r="AX257" s="13" t="s">
        <v>82</v>
      </c>
      <c r="AY257" s="246" t="s">
        <v>158</v>
      </c>
    </row>
    <row r="258" s="13" customFormat="1">
      <c r="A258" s="13"/>
      <c r="B258" s="236"/>
      <c r="C258" s="237"/>
      <c r="D258" s="232" t="s">
        <v>166</v>
      </c>
      <c r="E258" s="237"/>
      <c r="F258" s="239" t="s">
        <v>371</v>
      </c>
      <c r="G258" s="237"/>
      <c r="H258" s="240">
        <v>51.75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166</v>
      </c>
      <c r="AU258" s="246" t="s">
        <v>82</v>
      </c>
      <c r="AV258" s="13" t="s">
        <v>85</v>
      </c>
      <c r="AW258" s="13" t="s">
        <v>4</v>
      </c>
      <c r="AX258" s="13" t="s">
        <v>82</v>
      </c>
      <c r="AY258" s="246" t="s">
        <v>158</v>
      </c>
    </row>
    <row r="259" s="2" customFormat="1" ht="21.75" customHeight="1">
      <c r="A259" s="38"/>
      <c r="B259" s="39"/>
      <c r="C259" s="219" t="s">
        <v>450</v>
      </c>
      <c r="D259" s="219" t="s">
        <v>159</v>
      </c>
      <c r="E259" s="220" t="s">
        <v>451</v>
      </c>
      <c r="F259" s="221" t="s">
        <v>452</v>
      </c>
      <c r="G259" s="222" t="s">
        <v>162</v>
      </c>
      <c r="H259" s="223">
        <v>200</v>
      </c>
      <c r="I259" s="224"/>
      <c r="J259" s="225">
        <f>ROUND(I259*H259,2)</f>
        <v>0</v>
      </c>
      <c r="K259" s="221" t="s">
        <v>19</v>
      </c>
      <c r="L259" s="44"/>
      <c r="M259" s="226" t="s">
        <v>19</v>
      </c>
      <c r="N259" s="227" t="s">
        <v>45</v>
      </c>
      <c r="O259" s="84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236</v>
      </c>
      <c r="AT259" s="230" t="s">
        <v>159</v>
      </c>
      <c r="AU259" s="230" t="s">
        <v>82</v>
      </c>
      <c r="AY259" s="17" t="s">
        <v>158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82</v>
      </c>
      <c r="BK259" s="231">
        <f>ROUND(I259*H259,2)</f>
        <v>0</v>
      </c>
      <c r="BL259" s="17" t="s">
        <v>236</v>
      </c>
      <c r="BM259" s="230" t="s">
        <v>453</v>
      </c>
    </row>
    <row r="260" s="2" customFormat="1">
      <c r="A260" s="38"/>
      <c r="B260" s="39"/>
      <c r="C260" s="40"/>
      <c r="D260" s="232" t="s">
        <v>165</v>
      </c>
      <c r="E260" s="40"/>
      <c r="F260" s="233" t="s">
        <v>452</v>
      </c>
      <c r="G260" s="40"/>
      <c r="H260" s="40"/>
      <c r="I260" s="136"/>
      <c r="J260" s="40"/>
      <c r="K260" s="40"/>
      <c r="L260" s="44"/>
      <c r="M260" s="234"/>
      <c r="N260" s="235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165</v>
      </c>
      <c r="AU260" s="17" t="s">
        <v>82</v>
      </c>
    </row>
    <row r="261" s="2" customFormat="1" ht="21.75" customHeight="1">
      <c r="A261" s="38"/>
      <c r="B261" s="39"/>
      <c r="C261" s="259" t="s">
        <v>454</v>
      </c>
      <c r="D261" s="259" t="s">
        <v>199</v>
      </c>
      <c r="E261" s="260" t="s">
        <v>455</v>
      </c>
      <c r="F261" s="261" t="s">
        <v>456</v>
      </c>
      <c r="G261" s="262" t="s">
        <v>162</v>
      </c>
      <c r="H261" s="263">
        <v>230</v>
      </c>
      <c r="I261" s="264"/>
      <c r="J261" s="265">
        <f>ROUND(I261*H261,2)</f>
        <v>0</v>
      </c>
      <c r="K261" s="261" t="s">
        <v>19</v>
      </c>
      <c r="L261" s="266"/>
      <c r="M261" s="267" t="s">
        <v>19</v>
      </c>
      <c r="N261" s="268" t="s">
        <v>45</v>
      </c>
      <c r="O261" s="84"/>
      <c r="P261" s="228">
        <f>O261*H261</f>
        <v>0</v>
      </c>
      <c r="Q261" s="228">
        <v>0.00042000000000000002</v>
      </c>
      <c r="R261" s="228">
        <f>Q261*H261</f>
        <v>0.096600000000000005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241</v>
      </c>
      <c r="AT261" s="230" t="s">
        <v>199</v>
      </c>
      <c r="AU261" s="230" t="s">
        <v>82</v>
      </c>
      <c r="AY261" s="17" t="s">
        <v>158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82</v>
      </c>
      <c r="BK261" s="231">
        <f>ROUND(I261*H261,2)</f>
        <v>0</v>
      </c>
      <c r="BL261" s="17" t="s">
        <v>236</v>
      </c>
      <c r="BM261" s="230" t="s">
        <v>457</v>
      </c>
    </row>
    <row r="262" s="2" customFormat="1">
      <c r="A262" s="38"/>
      <c r="B262" s="39"/>
      <c r="C262" s="40"/>
      <c r="D262" s="232" t="s">
        <v>165</v>
      </c>
      <c r="E262" s="40"/>
      <c r="F262" s="233" t="s">
        <v>456</v>
      </c>
      <c r="G262" s="40"/>
      <c r="H262" s="40"/>
      <c r="I262" s="136"/>
      <c r="J262" s="40"/>
      <c r="K262" s="40"/>
      <c r="L262" s="44"/>
      <c r="M262" s="234"/>
      <c r="N262" s="235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165</v>
      </c>
      <c r="AU262" s="17" t="s">
        <v>82</v>
      </c>
    </row>
    <row r="263" s="13" customFormat="1">
      <c r="A263" s="13"/>
      <c r="B263" s="236"/>
      <c r="C263" s="237"/>
      <c r="D263" s="232" t="s">
        <v>166</v>
      </c>
      <c r="E263" s="238" t="s">
        <v>19</v>
      </c>
      <c r="F263" s="239" t="s">
        <v>458</v>
      </c>
      <c r="G263" s="237"/>
      <c r="H263" s="240">
        <v>200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166</v>
      </c>
      <c r="AU263" s="246" t="s">
        <v>82</v>
      </c>
      <c r="AV263" s="13" t="s">
        <v>85</v>
      </c>
      <c r="AW263" s="13" t="s">
        <v>34</v>
      </c>
      <c r="AX263" s="13" t="s">
        <v>82</v>
      </c>
      <c r="AY263" s="246" t="s">
        <v>158</v>
      </c>
    </row>
    <row r="264" s="13" customFormat="1">
      <c r="A264" s="13"/>
      <c r="B264" s="236"/>
      <c r="C264" s="237"/>
      <c r="D264" s="232" t="s">
        <v>166</v>
      </c>
      <c r="E264" s="237"/>
      <c r="F264" s="239" t="s">
        <v>350</v>
      </c>
      <c r="G264" s="237"/>
      <c r="H264" s="240">
        <v>230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166</v>
      </c>
      <c r="AU264" s="246" t="s">
        <v>82</v>
      </c>
      <c r="AV264" s="13" t="s">
        <v>85</v>
      </c>
      <c r="AW264" s="13" t="s">
        <v>4</v>
      </c>
      <c r="AX264" s="13" t="s">
        <v>82</v>
      </c>
      <c r="AY264" s="246" t="s">
        <v>158</v>
      </c>
    </row>
    <row r="265" s="2" customFormat="1" ht="21.75" customHeight="1">
      <c r="A265" s="38"/>
      <c r="B265" s="39"/>
      <c r="C265" s="259" t="s">
        <v>459</v>
      </c>
      <c r="D265" s="259" t="s">
        <v>199</v>
      </c>
      <c r="E265" s="260" t="s">
        <v>460</v>
      </c>
      <c r="F265" s="261" t="s">
        <v>461</v>
      </c>
      <c r="G265" s="262" t="s">
        <v>202</v>
      </c>
      <c r="H265" s="263">
        <v>2</v>
      </c>
      <c r="I265" s="264"/>
      <c r="J265" s="265">
        <f>ROUND(I265*H265,2)</f>
        <v>0</v>
      </c>
      <c r="K265" s="261" t="s">
        <v>19</v>
      </c>
      <c r="L265" s="266"/>
      <c r="M265" s="267" t="s">
        <v>19</v>
      </c>
      <c r="N265" s="268" t="s">
        <v>45</v>
      </c>
      <c r="O265" s="84"/>
      <c r="P265" s="228">
        <f>O265*H265</f>
        <v>0</v>
      </c>
      <c r="Q265" s="228">
        <v>0.00042000000000000002</v>
      </c>
      <c r="R265" s="228">
        <f>Q265*H265</f>
        <v>0.00084000000000000003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241</v>
      </c>
      <c r="AT265" s="230" t="s">
        <v>199</v>
      </c>
      <c r="AU265" s="230" t="s">
        <v>82</v>
      </c>
      <c r="AY265" s="17" t="s">
        <v>158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82</v>
      </c>
      <c r="BK265" s="231">
        <f>ROUND(I265*H265,2)</f>
        <v>0</v>
      </c>
      <c r="BL265" s="17" t="s">
        <v>236</v>
      </c>
      <c r="BM265" s="230" t="s">
        <v>462</v>
      </c>
    </row>
    <row r="266" s="2" customFormat="1">
      <c r="A266" s="38"/>
      <c r="B266" s="39"/>
      <c r="C266" s="40"/>
      <c r="D266" s="232" t="s">
        <v>165</v>
      </c>
      <c r="E266" s="40"/>
      <c r="F266" s="233" t="s">
        <v>461</v>
      </c>
      <c r="G266" s="40"/>
      <c r="H266" s="40"/>
      <c r="I266" s="136"/>
      <c r="J266" s="40"/>
      <c r="K266" s="40"/>
      <c r="L266" s="44"/>
      <c r="M266" s="234"/>
      <c r="N266" s="235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165</v>
      </c>
      <c r="AU266" s="17" t="s">
        <v>82</v>
      </c>
    </row>
    <row r="267" s="13" customFormat="1">
      <c r="A267" s="13"/>
      <c r="B267" s="236"/>
      <c r="C267" s="237"/>
      <c r="D267" s="232" t="s">
        <v>166</v>
      </c>
      <c r="E267" s="238" t="s">
        <v>19</v>
      </c>
      <c r="F267" s="239" t="s">
        <v>463</v>
      </c>
      <c r="G267" s="237"/>
      <c r="H267" s="240">
        <v>2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166</v>
      </c>
      <c r="AU267" s="246" t="s">
        <v>82</v>
      </c>
      <c r="AV267" s="13" t="s">
        <v>85</v>
      </c>
      <c r="AW267" s="13" t="s">
        <v>34</v>
      </c>
      <c r="AX267" s="13" t="s">
        <v>82</v>
      </c>
      <c r="AY267" s="246" t="s">
        <v>158</v>
      </c>
    </row>
    <row r="268" s="2" customFormat="1" ht="21.75" customHeight="1">
      <c r="A268" s="38"/>
      <c r="B268" s="39"/>
      <c r="C268" s="219" t="s">
        <v>464</v>
      </c>
      <c r="D268" s="219" t="s">
        <v>159</v>
      </c>
      <c r="E268" s="220" t="s">
        <v>465</v>
      </c>
      <c r="F268" s="221" t="s">
        <v>466</v>
      </c>
      <c r="G268" s="222" t="s">
        <v>162</v>
      </c>
      <c r="H268" s="223">
        <v>175</v>
      </c>
      <c r="I268" s="224"/>
      <c r="J268" s="225">
        <f>ROUND(I268*H268,2)</f>
        <v>0</v>
      </c>
      <c r="K268" s="221" t="s">
        <v>213</v>
      </c>
      <c r="L268" s="44"/>
      <c r="M268" s="226" t="s">
        <v>19</v>
      </c>
      <c r="N268" s="227" t="s">
        <v>45</v>
      </c>
      <c r="O268" s="84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236</v>
      </c>
      <c r="AT268" s="230" t="s">
        <v>159</v>
      </c>
      <c r="AU268" s="230" t="s">
        <v>82</v>
      </c>
      <c r="AY268" s="17" t="s">
        <v>158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82</v>
      </c>
      <c r="BK268" s="231">
        <f>ROUND(I268*H268,2)</f>
        <v>0</v>
      </c>
      <c r="BL268" s="17" t="s">
        <v>236</v>
      </c>
      <c r="BM268" s="230" t="s">
        <v>467</v>
      </c>
    </row>
    <row r="269" s="2" customFormat="1">
      <c r="A269" s="38"/>
      <c r="B269" s="39"/>
      <c r="C269" s="40"/>
      <c r="D269" s="232" t="s">
        <v>165</v>
      </c>
      <c r="E269" s="40"/>
      <c r="F269" s="233" t="s">
        <v>468</v>
      </c>
      <c r="G269" s="40"/>
      <c r="H269" s="40"/>
      <c r="I269" s="136"/>
      <c r="J269" s="40"/>
      <c r="K269" s="40"/>
      <c r="L269" s="44"/>
      <c r="M269" s="234"/>
      <c r="N269" s="235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165</v>
      </c>
      <c r="AU269" s="17" t="s">
        <v>82</v>
      </c>
    </row>
    <row r="270" s="2" customFormat="1" ht="16.5" customHeight="1">
      <c r="A270" s="38"/>
      <c r="B270" s="39"/>
      <c r="C270" s="259" t="s">
        <v>469</v>
      </c>
      <c r="D270" s="259" t="s">
        <v>199</v>
      </c>
      <c r="E270" s="260" t="s">
        <v>470</v>
      </c>
      <c r="F270" s="261" t="s">
        <v>471</v>
      </c>
      <c r="G270" s="262" t="s">
        <v>162</v>
      </c>
      <c r="H270" s="263">
        <v>201.25</v>
      </c>
      <c r="I270" s="264"/>
      <c r="J270" s="265">
        <f>ROUND(I270*H270,2)</f>
        <v>0</v>
      </c>
      <c r="K270" s="261" t="s">
        <v>213</v>
      </c>
      <c r="L270" s="266"/>
      <c r="M270" s="267" t="s">
        <v>19</v>
      </c>
      <c r="N270" s="268" t="s">
        <v>45</v>
      </c>
      <c r="O270" s="84"/>
      <c r="P270" s="228">
        <f>O270*H270</f>
        <v>0</v>
      </c>
      <c r="Q270" s="228">
        <v>0.00048000000000000001</v>
      </c>
      <c r="R270" s="228">
        <f>Q270*H270</f>
        <v>0.096600000000000005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241</v>
      </c>
      <c r="AT270" s="230" t="s">
        <v>199</v>
      </c>
      <c r="AU270" s="230" t="s">
        <v>82</v>
      </c>
      <c r="AY270" s="17" t="s">
        <v>158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82</v>
      </c>
      <c r="BK270" s="231">
        <f>ROUND(I270*H270,2)</f>
        <v>0</v>
      </c>
      <c r="BL270" s="17" t="s">
        <v>236</v>
      </c>
      <c r="BM270" s="230" t="s">
        <v>472</v>
      </c>
    </row>
    <row r="271" s="2" customFormat="1">
      <c r="A271" s="38"/>
      <c r="B271" s="39"/>
      <c r="C271" s="40"/>
      <c r="D271" s="232" t="s">
        <v>165</v>
      </c>
      <c r="E271" s="40"/>
      <c r="F271" s="233" t="s">
        <v>471</v>
      </c>
      <c r="G271" s="40"/>
      <c r="H271" s="40"/>
      <c r="I271" s="136"/>
      <c r="J271" s="40"/>
      <c r="K271" s="40"/>
      <c r="L271" s="44"/>
      <c r="M271" s="234"/>
      <c r="N271" s="235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165</v>
      </c>
      <c r="AU271" s="17" t="s">
        <v>82</v>
      </c>
    </row>
    <row r="272" s="13" customFormat="1">
      <c r="A272" s="13"/>
      <c r="B272" s="236"/>
      <c r="C272" s="237"/>
      <c r="D272" s="232" t="s">
        <v>166</v>
      </c>
      <c r="E272" s="238" t="s">
        <v>19</v>
      </c>
      <c r="F272" s="239" t="s">
        <v>473</v>
      </c>
      <c r="G272" s="237"/>
      <c r="H272" s="240">
        <v>175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166</v>
      </c>
      <c r="AU272" s="246" t="s">
        <v>82</v>
      </c>
      <c r="AV272" s="13" t="s">
        <v>85</v>
      </c>
      <c r="AW272" s="13" t="s">
        <v>34</v>
      </c>
      <c r="AX272" s="13" t="s">
        <v>82</v>
      </c>
      <c r="AY272" s="246" t="s">
        <v>158</v>
      </c>
    </row>
    <row r="273" s="13" customFormat="1">
      <c r="A273" s="13"/>
      <c r="B273" s="236"/>
      <c r="C273" s="237"/>
      <c r="D273" s="232" t="s">
        <v>166</v>
      </c>
      <c r="E273" s="237"/>
      <c r="F273" s="239" t="s">
        <v>434</v>
      </c>
      <c r="G273" s="237"/>
      <c r="H273" s="240">
        <v>201.25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166</v>
      </c>
      <c r="AU273" s="246" t="s">
        <v>82</v>
      </c>
      <c r="AV273" s="13" t="s">
        <v>85</v>
      </c>
      <c r="AW273" s="13" t="s">
        <v>4</v>
      </c>
      <c r="AX273" s="13" t="s">
        <v>82</v>
      </c>
      <c r="AY273" s="246" t="s">
        <v>158</v>
      </c>
    </row>
    <row r="274" s="2" customFormat="1" ht="21.75" customHeight="1">
      <c r="A274" s="38"/>
      <c r="B274" s="39"/>
      <c r="C274" s="219" t="s">
        <v>474</v>
      </c>
      <c r="D274" s="219" t="s">
        <v>159</v>
      </c>
      <c r="E274" s="220" t="s">
        <v>475</v>
      </c>
      <c r="F274" s="221" t="s">
        <v>476</v>
      </c>
      <c r="G274" s="222" t="s">
        <v>162</v>
      </c>
      <c r="H274" s="223">
        <v>520</v>
      </c>
      <c r="I274" s="224"/>
      <c r="J274" s="225">
        <f>ROUND(I274*H274,2)</f>
        <v>0</v>
      </c>
      <c r="K274" s="221" t="s">
        <v>19</v>
      </c>
      <c r="L274" s="44"/>
      <c r="M274" s="226" t="s">
        <v>19</v>
      </c>
      <c r="N274" s="227" t="s">
        <v>45</v>
      </c>
      <c r="O274" s="84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236</v>
      </c>
      <c r="AT274" s="230" t="s">
        <v>159</v>
      </c>
      <c r="AU274" s="230" t="s">
        <v>82</v>
      </c>
      <c r="AY274" s="17" t="s">
        <v>158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82</v>
      </c>
      <c r="BK274" s="231">
        <f>ROUND(I274*H274,2)</f>
        <v>0</v>
      </c>
      <c r="BL274" s="17" t="s">
        <v>236</v>
      </c>
      <c r="BM274" s="230" t="s">
        <v>477</v>
      </c>
    </row>
    <row r="275" s="2" customFormat="1">
      <c r="A275" s="38"/>
      <c r="B275" s="39"/>
      <c r="C275" s="40"/>
      <c r="D275" s="232" t="s">
        <v>165</v>
      </c>
      <c r="E275" s="40"/>
      <c r="F275" s="233" t="s">
        <v>478</v>
      </c>
      <c r="G275" s="40"/>
      <c r="H275" s="40"/>
      <c r="I275" s="136"/>
      <c r="J275" s="40"/>
      <c r="K275" s="40"/>
      <c r="L275" s="44"/>
      <c r="M275" s="234"/>
      <c r="N275" s="235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165</v>
      </c>
      <c r="AU275" s="17" t="s">
        <v>82</v>
      </c>
    </row>
    <row r="276" s="2" customFormat="1" ht="16.5" customHeight="1">
      <c r="A276" s="38"/>
      <c r="B276" s="39"/>
      <c r="C276" s="259" t="s">
        <v>479</v>
      </c>
      <c r="D276" s="259" t="s">
        <v>199</v>
      </c>
      <c r="E276" s="260" t="s">
        <v>480</v>
      </c>
      <c r="F276" s="261" t="s">
        <v>481</v>
      </c>
      <c r="G276" s="262" t="s">
        <v>162</v>
      </c>
      <c r="H276" s="263">
        <v>483</v>
      </c>
      <c r="I276" s="264"/>
      <c r="J276" s="265">
        <f>ROUND(I276*H276,2)</f>
        <v>0</v>
      </c>
      <c r="K276" s="261" t="s">
        <v>19</v>
      </c>
      <c r="L276" s="266"/>
      <c r="M276" s="267" t="s">
        <v>19</v>
      </c>
      <c r="N276" s="268" t="s">
        <v>45</v>
      </c>
      <c r="O276" s="84"/>
      <c r="P276" s="228">
        <f>O276*H276</f>
        <v>0</v>
      </c>
      <c r="Q276" s="228">
        <v>0.00076000000000000004</v>
      </c>
      <c r="R276" s="228">
        <f>Q276*H276</f>
        <v>0.36708000000000002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241</v>
      </c>
      <c r="AT276" s="230" t="s">
        <v>199</v>
      </c>
      <c r="AU276" s="230" t="s">
        <v>82</v>
      </c>
      <c r="AY276" s="17" t="s">
        <v>158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82</v>
      </c>
      <c r="BK276" s="231">
        <f>ROUND(I276*H276,2)</f>
        <v>0</v>
      </c>
      <c r="BL276" s="17" t="s">
        <v>236</v>
      </c>
      <c r="BM276" s="230" t="s">
        <v>482</v>
      </c>
    </row>
    <row r="277" s="2" customFormat="1">
      <c r="A277" s="38"/>
      <c r="B277" s="39"/>
      <c r="C277" s="40"/>
      <c r="D277" s="232" t="s">
        <v>165</v>
      </c>
      <c r="E277" s="40"/>
      <c r="F277" s="233" t="s">
        <v>481</v>
      </c>
      <c r="G277" s="40"/>
      <c r="H277" s="40"/>
      <c r="I277" s="136"/>
      <c r="J277" s="40"/>
      <c r="K277" s="40"/>
      <c r="L277" s="44"/>
      <c r="M277" s="234"/>
      <c r="N277" s="235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165</v>
      </c>
      <c r="AU277" s="17" t="s">
        <v>82</v>
      </c>
    </row>
    <row r="278" s="13" customFormat="1">
      <c r="A278" s="13"/>
      <c r="B278" s="236"/>
      <c r="C278" s="237"/>
      <c r="D278" s="232" t="s">
        <v>166</v>
      </c>
      <c r="E278" s="238" t="s">
        <v>19</v>
      </c>
      <c r="F278" s="239" t="s">
        <v>483</v>
      </c>
      <c r="G278" s="237"/>
      <c r="H278" s="240">
        <v>420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166</v>
      </c>
      <c r="AU278" s="246" t="s">
        <v>82</v>
      </c>
      <c r="AV278" s="13" t="s">
        <v>85</v>
      </c>
      <c r="AW278" s="13" t="s">
        <v>34</v>
      </c>
      <c r="AX278" s="13" t="s">
        <v>82</v>
      </c>
      <c r="AY278" s="246" t="s">
        <v>158</v>
      </c>
    </row>
    <row r="279" s="13" customFormat="1">
      <c r="A279" s="13"/>
      <c r="B279" s="236"/>
      <c r="C279" s="237"/>
      <c r="D279" s="232" t="s">
        <v>166</v>
      </c>
      <c r="E279" s="237"/>
      <c r="F279" s="239" t="s">
        <v>484</v>
      </c>
      <c r="G279" s="237"/>
      <c r="H279" s="240">
        <v>483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166</v>
      </c>
      <c r="AU279" s="246" t="s">
        <v>82</v>
      </c>
      <c r="AV279" s="13" t="s">
        <v>85</v>
      </c>
      <c r="AW279" s="13" t="s">
        <v>4</v>
      </c>
      <c r="AX279" s="13" t="s">
        <v>82</v>
      </c>
      <c r="AY279" s="246" t="s">
        <v>158</v>
      </c>
    </row>
    <row r="280" s="2" customFormat="1" ht="16.5" customHeight="1">
      <c r="A280" s="38"/>
      <c r="B280" s="39"/>
      <c r="C280" s="259" t="s">
        <v>485</v>
      </c>
      <c r="D280" s="259" t="s">
        <v>199</v>
      </c>
      <c r="E280" s="260" t="s">
        <v>486</v>
      </c>
      <c r="F280" s="261" t="s">
        <v>487</v>
      </c>
      <c r="G280" s="262" t="s">
        <v>162</v>
      </c>
      <c r="H280" s="263">
        <v>115</v>
      </c>
      <c r="I280" s="264"/>
      <c r="J280" s="265">
        <f>ROUND(I280*H280,2)</f>
        <v>0</v>
      </c>
      <c r="K280" s="261" t="s">
        <v>213</v>
      </c>
      <c r="L280" s="266"/>
      <c r="M280" s="267" t="s">
        <v>19</v>
      </c>
      <c r="N280" s="268" t="s">
        <v>45</v>
      </c>
      <c r="O280" s="84"/>
      <c r="P280" s="228">
        <f>O280*H280</f>
        <v>0</v>
      </c>
      <c r="Q280" s="228">
        <v>0.00062</v>
      </c>
      <c r="R280" s="228">
        <f>Q280*H280</f>
        <v>0.071300000000000002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241</v>
      </c>
      <c r="AT280" s="230" t="s">
        <v>199</v>
      </c>
      <c r="AU280" s="230" t="s">
        <v>82</v>
      </c>
      <c r="AY280" s="17" t="s">
        <v>158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82</v>
      </c>
      <c r="BK280" s="231">
        <f>ROUND(I280*H280,2)</f>
        <v>0</v>
      </c>
      <c r="BL280" s="17" t="s">
        <v>236</v>
      </c>
      <c r="BM280" s="230" t="s">
        <v>488</v>
      </c>
    </row>
    <row r="281" s="2" customFormat="1">
      <c r="A281" s="38"/>
      <c r="B281" s="39"/>
      <c r="C281" s="40"/>
      <c r="D281" s="232" t="s">
        <v>165</v>
      </c>
      <c r="E281" s="40"/>
      <c r="F281" s="233" t="s">
        <v>487</v>
      </c>
      <c r="G281" s="40"/>
      <c r="H281" s="40"/>
      <c r="I281" s="136"/>
      <c r="J281" s="40"/>
      <c r="K281" s="40"/>
      <c r="L281" s="44"/>
      <c r="M281" s="234"/>
      <c r="N281" s="235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165</v>
      </c>
      <c r="AU281" s="17" t="s">
        <v>82</v>
      </c>
    </row>
    <row r="282" s="13" customFormat="1">
      <c r="A282" s="13"/>
      <c r="B282" s="236"/>
      <c r="C282" s="237"/>
      <c r="D282" s="232" t="s">
        <v>166</v>
      </c>
      <c r="E282" s="238" t="s">
        <v>19</v>
      </c>
      <c r="F282" s="239" t="s">
        <v>489</v>
      </c>
      <c r="G282" s="237"/>
      <c r="H282" s="240">
        <v>100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166</v>
      </c>
      <c r="AU282" s="246" t="s">
        <v>82</v>
      </c>
      <c r="AV282" s="13" t="s">
        <v>85</v>
      </c>
      <c r="AW282" s="13" t="s">
        <v>34</v>
      </c>
      <c r="AX282" s="13" t="s">
        <v>82</v>
      </c>
      <c r="AY282" s="246" t="s">
        <v>158</v>
      </c>
    </row>
    <row r="283" s="13" customFormat="1">
      <c r="A283" s="13"/>
      <c r="B283" s="236"/>
      <c r="C283" s="237"/>
      <c r="D283" s="232" t="s">
        <v>166</v>
      </c>
      <c r="E283" s="237"/>
      <c r="F283" s="239" t="s">
        <v>490</v>
      </c>
      <c r="G283" s="237"/>
      <c r="H283" s="240">
        <v>115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166</v>
      </c>
      <c r="AU283" s="246" t="s">
        <v>82</v>
      </c>
      <c r="AV283" s="13" t="s">
        <v>85</v>
      </c>
      <c r="AW283" s="13" t="s">
        <v>4</v>
      </c>
      <c r="AX283" s="13" t="s">
        <v>82</v>
      </c>
      <c r="AY283" s="246" t="s">
        <v>158</v>
      </c>
    </row>
    <row r="284" s="2" customFormat="1" ht="21.75" customHeight="1">
      <c r="A284" s="38"/>
      <c r="B284" s="39"/>
      <c r="C284" s="219" t="s">
        <v>491</v>
      </c>
      <c r="D284" s="219" t="s">
        <v>159</v>
      </c>
      <c r="E284" s="220" t="s">
        <v>492</v>
      </c>
      <c r="F284" s="221" t="s">
        <v>493</v>
      </c>
      <c r="G284" s="222" t="s">
        <v>162</v>
      </c>
      <c r="H284" s="223">
        <v>120</v>
      </c>
      <c r="I284" s="224"/>
      <c r="J284" s="225">
        <f>ROUND(I284*H284,2)</f>
        <v>0</v>
      </c>
      <c r="K284" s="221" t="s">
        <v>213</v>
      </c>
      <c r="L284" s="44"/>
      <c r="M284" s="226" t="s">
        <v>19</v>
      </c>
      <c r="N284" s="227" t="s">
        <v>45</v>
      </c>
      <c r="O284" s="84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0" t="s">
        <v>236</v>
      </c>
      <c r="AT284" s="230" t="s">
        <v>159</v>
      </c>
      <c r="AU284" s="230" t="s">
        <v>82</v>
      </c>
      <c r="AY284" s="17" t="s">
        <v>158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7" t="s">
        <v>82</v>
      </c>
      <c r="BK284" s="231">
        <f>ROUND(I284*H284,2)</f>
        <v>0</v>
      </c>
      <c r="BL284" s="17" t="s">
        <v>236</v>
      </c>
      <c r="BM284" s="230" t="s">
        <v>494</v>
      </c>
    </row>
    <row r="285" s="2" customFormat="1">
      <c r="A285" s="38"/>
      <c r="B285" s="39"/>
      <c r="C285" s="40"/>
      <c r="D285" s="232" t="s">
        <v>165</v>
      </c>
      <c r="E285" s="40"/>
      <c r="F285" s="233" t="s">
        <v>495</v>
      </c>
      <c r="G285" s="40"/>
      <c r="H285" s="40"/>
      <c r="I285" s="136"/>
      <c r="J285" s="40"/>
      <c r="K285" s="40"/>
      <c r="L285" s="44"/>
      <c r="M285" s="234"/>
      <c r="N285" s="235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165</v>
      </c>
      <c r="AU285" s="17" t="s">
        <v>82</v>
      </c>
    </row>
    <row r="286" s="2" customFormat="1" ht="16.5" customHeight="1">
      <c r="A286" s="38"/>
      <c r="B286" s="39"/>
      <c r="C286" s="259" t="s">
        <v>496</v>
      </c>
      <c r="D286" s="259" t="s">
        <v>199</v>
      </c>
      <c r="E286" s="260" t="s">
        <v>497</v>
      </c>
      <c r="F286" s="261" t="s">
        <v>498</v>
      </c>
      <c r="G286" s="262" t="s">
        <v>162</v>
      </c>
      <c r="H286" s="263">
        <v>138</v>
      </c>
      <c r="I286" s="264"/>
      <c r="J286" s="265">
        <f>ROUND(I286*H286,2)</f>
        <v>0</v>
      </c>
      <c r="K286" s="261" t="s">
        <v>19</v>
      </c>
      <c r="L286" s="266"/>
      <c r="M286" s="267" t="s">
        <v>19</v>
      </c>
      <c r="N286" s="268" t="s">
        <v>45</v>
      </c>
      <c r="O286" s="84"/>
      <c r="P286" s="228">
        <f>O286*H286</f>
        <v>0</v>
      </c>
      <c r="Q286" s="228">
        <v>0.00062</v>
      </c>
      <c r="R286" s="228">
        <f>Q286*H286</f>
        <v>0.085559999999999997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255</v>
      </c>
      <c r="AT286" s="230" t="s">
        <v>199</v>
      </c>
      <c r="AU286" s="230" t="s">
        <v>82</v>
      </c>
      <c r="AY286" s="17" t="s">
        <v>158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82</v>
      </c>
      <c r="BK286" s="231">
        <f>ROUND(I286*H286,2)</f>
        <v>0</v>
      </c>
      <c r="BL286" s="17" t="s">
        <v>255</v>
      </c>
      <c r="BM286" s="230" t="s">
        <v>499</v>
      </c>
    </row>
    <row r="287" s="2" customFormat="1">
      <c r="A287" s="38"/>
      <c r="B287" s="39"/>
      <c r="C287" s="40"/>
      <c r="D287" s="232" t="s">
        <v>165</v>
      </c>
      <c r="E287" s="40"/>
      <c r="F287" s="233" t="s">
        <v>498</v>
      </c>
      <c r="G287" s="40"/>
      <c r="H287" s="40"/>
      <c r="I287" s="136"/>
      <c r="J287" s="40"/>
      <c r="K287" s="40"/>
      <c r="L287" s="44"/>
      <c r="M287" s="234"/>
      <c r="N287" s="235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165</v>
      </c>
      <c r="AU287" s="17" t="s">
        <v>82</v>
      </c>
    </row>
    <row r="288" s="13" customFormat="1">
      <c r="A288" s="13"/>
      <c r="B288" s="236"/>
      <c r="C288" s="237"/>
      <c r="D288" s="232" t="s">
        <v>166</v>
      </c>
      <c r="E288" s="238" t="s">
        <v>19</v>
      </c>
      <c r="F288" s="239" t="s">
        <v>500</v>
      </c>
      <c r="G288" s="237"/>
      <c r="H288" s="240">
        <v>120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166</v>
      </c>
      <c r="AU288" s="246" t="s">
        <v>82</v>
      </c>
      <c r="AV288" s="13" t="s">
        <v>85</v>
      </c>
      <c r="AW288" s="13" t="s">
        <v>34</v>
      </c>
      <c r="AX288" s="13" t="s">
        <v>82</v>
      </c>
      <c r="AY288" s="246" t="s">
        <v>158</v>
      </c>
    </row>
    <row r="289" s="13" customFormat="1">
      <c r="A289" s="13"/>
      <c r="B289" s="236"/>
      <c r="C289" s="237"/>
      <c r="D289" s="232" t="s">
        <v>166</v>
      </c>
      <c r="E289" s="237"/>
      <c r="F289" s="239" t="s">
        <v>501</v>
      </c>
      <c r="G289" s="237"/>
      <c r="H289" s="240">
        <v>138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166</v>
      </c>
      <c r="AU289" s="246" t="s">
        <v>82</v>
      </c>
      <c r="AV289" s="13" t="s">
        <v>85</v>
      </c>
      <c r="AW289" s="13" t="s">
        <v>4</v>
      </c>
      <c r="AX289" s="13" t="s">
        <v>82</v>
      </c>
      <c r="AY289" s="246" t="s">
        <v>158</v>
      </c>
    </row>
    <row r="290" s="2" customFormat="1" ht="16.5" customHeight="1">
      <c r="A290" s="38"/>
      <c r="B290" s="39"/>
      <c r="C290" s="219" t="s">
        <v>502</v>
      </c>
      <c r="D290" s="219" t="s">
        <v>159</v>
      </c>
      <c r="E290" s="220" t="s">
        <v>503</v>
      </c>
      <c r="F290" s="221" t="s">
        <v>504</v>
      </c>
      <c r="G290" s="222" t="s">
        <v>202</v>
      </c>
      <c r="H290" s="223">
        <v>68</v>
      </c>
      <c r="I290" s="224"/>
      <c r="J290" s="225">
        <f>ROUND(I290*H290,2)</f>
        <v>0</v>
      </c>
      <c r="K290" s="221" t="s">
        <v>19</v>
      </c>
      <c r="L290" s="44"/>
      <c r="M290" s="226" t="s">
        <v>19</v>
      </c>
      <c r="N290" s="227" t="s">
        <v>45</v>
      </c>
      <c r="O290" s="84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236</v>
      </c>
      <c r="AT290" s="230" t="s">
        <v>159</v>
      </c>
      <c r="AU290" s="230" t="s">
        <v>82</v>
      </c>
      <c r="AY290" s="17" t="s">
        <v>158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82</v>
      </c>
      <c r="BK290" s="231">
        <f>ROUND(I290*H290,2)</f>
        <v>0</v>
      </c>
      <c r="BL290" s="17" t="s">
        <v>236</v>
      </c>
      <c r="BM290" s="230" t="s">
        <v>505</v>
      </c>
    </row>
    <row r="291" s="2" customFormat="1">
      <c r="A291" s="38"/>
      <c r="B291" s="39"/>
      <c r="C291" s="40"/>
      <c r="D291" s="232" t="s">
        <v>165</v>
      </c>
      <c r="E291" s="40"/>
      <c r="F291" s="233" t="s">
        <v>504</v>
      </c>
      <c r="G291" s="40"/>
      <c r="H291" s="40"/>
      <c r="I291" s="136"/>
      <c r="J291" s="40"/>
      <c r="K291" s="40"/>
      <c r="L291" s="44"/>
      <c r="M291" s="234"/>
      <c r="N291" s="235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165</v>
      </c>
      <c r="AU291" s="17" t="s">
        <v>82</v>
      </c>
    </row>
    <row r="292" s="2" customFormat="1" ht="16.5" customHeight="1">
      <c r="A292" s="38"/>
      <c r="B292" s="39"/>
      <c r="C292" s="259" t="s">
        <v>236</v>
      </c>
      <c r="D292" s="259" t="s">
        <v>199</v>
      </c>
      <c r="E292" s="260" t="s">
        <v>506</v>
      </c>
      <c r="F292" s="261" t="s">
        <v>507</v>
      </c>
      <c r="G292" s="262" t="s">
        <v>508</v>
      </c>
      <c r="H292" s="263">
        <v>68</v>
      </c>
      <c r="I292" s="264"/>
      <c r="J292" s="265">
        <f>ROUND(I292*H292,2)</f>
        <v>0</v>
      </c>
      <c r="K292" s="261" t="s">
        <v>19</v>
      </c>
      <c r="L292" s="266"/>
      <c r="M292" s="267" t="s">
        <v>19</v>
      </c>
      <c r="N292" s="268" t="s">
        <v>45</v>
      </c>
      <c r="O292" s="84"/>
      <c r="P292" s="228">
        <f>O292*H292</f>
        <v>0</v>
      </c>
      <c r="Q292" s="228">
        <v>0.00062</v>
      </c>
      <c r="R292" s="228">
        <f>Q292*H292</f>
        <v>0.042160000000000003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241</v>
      </c>
      <c r="AT292" s="230" t="s">
        <v>199</v>
      </c>
      <c r="AU292" s="230" t="s">
        <v>82</v>
      </c>
      <c r="AY292" s="17" t="s">
        <v>158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82</v>
      </c>
      <c r="BK292" s="231">
        <f>ROUND(I292*H292,2)</f>
        <v>0</v>
      </c>
      <c r="BL292" s="17" t="s">
        <v>236</v>
      </c>
      <c r="BM292" s="230" t="s">
        <v>509</v>
      </c>
    </row>
    <row r="293" s="2" customFormat="1">
      <c r="A293" s="38"/>
      <c r="B293" s="39"/>
      <c r="C293" s="40"/>
      <c r="D293" s="232" t="s">
        <v>165</v>
      </c>
      <c r="E293" s="40"/>
      <c r="F293" s="233" t="s">
        <v>507</v>
      </c>
      <c r="G293" s="40"/>
      <c r="H293" s="40"/>
      <c r="I293" s="136"/>
      <c r="J293" s="40"/>
      <c r="K293" s="40"/>
      <c r="L293" s="44"/>
      <c r="M293" s="234"/>
      <c r="N293" s="235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165</v>
      </c>
      <c r="AU293" s="17" t="s">
        <v>82</v>
      </c>
    </row>
    <row r="294" s="13" customFormat="1">
      <c r="A294" s="13"/>
      <c r="B294" s="236"/>
      <c r="C294" s="237"/>
      <c r="D294" s="232" t="s">
        <v>166</v>
      </c>
      <c r="E294" s="238" t="s">
        <v>19</v>
      </c>
      <c r="F294" s="239" t="s">
        <v>510</v>
      </c>
      <c r="G294" s="237"/>
      <c r="H294" s="240">
        <v>68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166</v>
      </c>
      <c r="AU294" s="246" t="s">
        <v>82</v>
      </c>
      <c r="AV294" s="13" t="s">
        <v>85</v>
      </c>
      <c r="AW294" s="13" t="s">
        <v>34</v>
      </c>
      <c r="AX294" s="13" t="s">
        <v>82</v>
      </c>
      <c r="AY294" s="246" t="s">
        <v>158</v>
      </c>
    </row>
    <row r="295" s="2" customFormat="1" ht="21.75" customHeight="1">
      <c r="A295" s="38"/>
      <c r="B295" s="39"/>
      <c r="C295" s="259" t="s">
        <v>511</v>
      </c>
      <c r="D295" s="259" t="s">
        <v>199</v>
      </c>
      <c r="E295" s="260" t="s">
        <v>512</v>
      </c>
      <c r="F295" s="261" t="s">
        <v>513</v>
      </c>
      <c r="G295" s="262" t="s">
        <v>508</v>
      </c>
      <c r="H295" s="263">
        <v>14</v>
      </c>
      <c r="I295" s="264"/>
      <c r="J295" s="265">
        <f>ROUND(I295*H295,2)</f>
        <v>0</v>
      </c>
      <c r="K295" s="261" t="s">
        <v>19</v>
      </c>
      <c r="L295" s="266"/>
      <c r="M295" s="267" t="s">
        <v>19</v>
      </c>
      <c r="N295" s="268" t="s">
        <v>45</v>
      </c>
      <c r="O295" s="84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241</v>
      </c>
      <c r="AT295" s="230" t="s">
        <v>199</v>
      </c>
      <c r="AU295" s="230" t="s">
        <v>82</v>
      </c>
      <c r="AY295" s="17" t="s">
        <v>158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82</v>
      </c>
      <c r="BK295" s="231">
        <f>ROUND(I295*H295,2)</f>
        <v>0</v>
      </c>
      <c r="BL295" s="17" t="s">
        <v>236</v>
      </c>
      <c r="BM295" s="230" t="s">
        <v>514</v>
      </c>
    </row>
    <row r="296" s="2" customFormat="1">
      <c r="A296" s="38"/>
      <c r="B296" s="39"/>
      <c r="C296" s="40"/>
      <c r="D296" s="232" t="s">
        <v>165</v>
      </c>
      <c r="E296" s="40"/>
      <c r="F296" s="233" t="s">
        <v>513</v>
      </c>
      <c r="G296" s="40"/>
      <c r="H296" s="40"/>
      <c r="I296" s="136"/>
      <c r="J296" s="40"/>
      <c r="K296" s="40"/>
      <c r="L296" s="44"/>
      <c r="M296" s="234"/>
      <c r="N296" s="235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165</v>
      </c>
      <c r="AU296" s="17" t="s">
        <v>82</v>
      </c>
    </row>
    <row r="297" s="13" customFormat="1">
      <c r="A297" s="13"/>
      <c r="B297" s="236"/>
      <c r="C297" s="237"/>
      <c r="D297" s="232" t="s">
        <v>166</v>
      </c>
      <c r="E297" s="238" t="s">
        <v>19</v>
      </c>
      <c r="F297" s="239" t="s">
        <v>515</v>
      </c>
      <c r="G297" s="237"/>
      <c r="H297" s="240">
        <v>14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166</v>
      </c>
      <c r="AU297" s="246" t="s">
        <v>82</v>
      </c>
      <c r="AV297" s="13" t="s">
        <v>85</v>
      </c>
      <c r="AW297" s="13" t="s">
        <v>34</v>
      </c>
      <c r="AX297" s="13" t="s">
        <v>82</v>
      </c>
      <c r="AY297" s="246" t="s">
        <v>158</v>
      </c>
    </row>
    <row r="298" s="2" customFormat="1" ht="21.75" customHeight="1">
      <c r="A298" s="38"/>
      <c r="B298" s="39"/>
      <c r="C298" s="219" t="s">
        <v>516</v>
      </c>
      <c r="D298" s="219" t="s">
        <v>159</v>
      </c>
      <c r="E298" s="220" t="s">
        <v>517</v>
      </c>
      <c r="F298" s="221" t="s">
        <v>518</v>
      </c>
      <c r="G298" s="222" t="s">
        <v>202</v>
      </c>
      <c r="H298" s="223">
        <v>232</v>
      </c>
      <c r="I298" s="224"/>
      <c r="J298" s="225">
        <f>ROUND(I298*H298,2)</f>
        <v>0</v>
      </c>
      <c r="K298" s="221" t="s">
        <v>213</v>
      </c>
      <c r="L298" s="44"/>
      <c r="M298" s="226" t="s">
        <v>19</v>
      </c>
      <c r="N298" s="227" t="s">
        <v>45</v>
      </c>
      <c r="O298" s="84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0" t="s">
        <v>236</v>
      </c>
      <c r="AT298" s="230" t="s">
        <v>159</v>
      </c>
      <c r="AU298" s="230" t="s">
        <v>82</v>
      </c>
      <c r="AY298" s="17" t="s">
        <v>158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7" t="s">
        <v>82</v>
      </c>
      <c r="BK298" s="231">
        <f>ROUND(I298*H298,2)</f>
        <v>0</v>
      </c>
      <c r="BL298" s="17" t="s">
        <v>236</v>
      </c>
      <c r="BM298" s="230" t="s">
        <v>519</v>
      </c>
    </row>
    <row r="299" s="2" customFormat="1">
      <c r="A299" s="38"/>
      <c r="B299" s="39"/>
      <c r="C299" s="40"/>
      <c r="D299" s="232" t="s">
        <v>165</v>
      </c>
      <c r="E299" s="40"/>
      <c r="F299" s="233" t="s">
        <v>518</v>
      </c>
      <c r="G299" s="40"/>
      <c r="H299" s="40"/>
      <c r="I299" s="136"/>
      <c r="J299" s="40"/>
      <c r="K299" s="40"/>
      <c r="L299" s="44"/>
      <c r="M299" s="234"/>
      <c r="N299" s="235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165</v>
      </c>
      <c r="AU299" s="17" t="s">
        <v>82</v>
      </c>
    </row>
    <row r="300" s="13" customFormat="1">
      <c r="A300" s="13"/>
      <c r="B300" s="236"/>
      <c r="C300" s="237"/>
      <c r="D300" s="232" t="s">
        <v>166</v>
      </c>
      <c r="E300" s="238" t="s">
        <v>19</v>
      </c>
      <c r="F300" s="239" t="s">
        <v>520</v>
      </c>
      <c r="G300" s="237"/>
      <c r="H300" s="240">
        <v>232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166</v>
      </c>
      <c r="AU300" s="246" t="s">
        <v>82</v>
      </c>
      <c r="AV300" s="13" t="s">
        <v>85</v>
      </c>
      <c r="AW300" s="13" t="s">
        <v>34</v>
      </c>
      <c r="AX300" s="13" t="s">
        <v>82</v>
      </c>
      <c r="AY300" s="246" t="s">
        <v>158</v>
      </c>
    </row>
    <row r="301" s="2" customFormat="1" ht="16.5" customHeight="1">
      <c r="A301" s="38"/>
      <c r="B301" s="39"/>
      <c r="C301" s="219" t="s">
        <v>521</v>
      </c>
      <c r="D301" s="219" t="s">
        <v>159</v>
      </c>
      <c r="E301" s="220" t="s">
        <v>522</v>
      </c>
      <c r="F301" s="221" t="s">
        <v>523</v>
      </c>
      <c r="G301" s="222" t="s">
        <v>162</v>
      </c>
      <c r="H301" s="223">
        <v>140</v>
      </c>
      <c r="I301" s="224"/>
      <c r="J301" s="225">
        <f>ROUND(I301*H301,2)</f>
        <v>0</v>
      </c>
      <c r="K301" s="221" t="s">
        <v>213</v>
      </c>
      <c r="L301" s="44"/>
      <c r="M301" s="226" t="s">
        <v>19</v>
      </c>
      <c r="N301" s="227" t="s">
        <v>45</v>
      </c>
      <c r="O301" s="84"/>
      <c r="P301" s="228">
        <f>O301*H301</f>
        <v>0</v>
      </c>
      <c r="Q301" s="228">
        <v>5.0000000000000002E-05</v>
      </c>
      <c r="R301" s="228">
        <f>Q301*H301</f>
        <v>0.0070000000000000001</v>
      </c>
      <c r="S301" s="228">
        <v>0</v>
      </c>
      <c r="T301" s="22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0" t="s">
        <v>236</v>
      </c>
      <c r="AT301" s="230" t="s">
        <v>159</v>
      </c>
      <c r="AU301" s="230" t="s">
        <v>82</v>
      </c>
      <c r="AY301" s="17" t="s">
        <v>158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7" t="s">
        <v>82</v>
      </c>
      <c r="BK301" s="231">
        <f>ROUND(I301*H301,2)</f>
        <v>0</v>
      </c>
      <c r="BL301" s="17" t="s">
        <v>236</v>
      </c>
      <c r="BM301" s="230" t="s">
        <v>524</v>
      </c>
    </row>
    <row r="302" s="2" customFormat="1">
      <c r="A302" s="38"/>
      <c r="B302" s="39"/>
      <c r="C302" s="40"/>
      <c r="D302" s="232" t="s">
        <v>165</v>
      </c>
      <c r="E302" s="40"/>
      <c r="F302" s="233" t="s">
        <v>525</v>
      </c>
      <c r="G302" s="40"/>
      <c r="H302" s="40"/>
      <c r="I302" s="136"/>
      <c r="J302" s="40"/>
      <c r="K302" s="40"/>
      <c r="L302" s="44"/>
      <c r="M302" s="234"/>
      <c r="N302" s="235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165</v>
      </c>
      <c r="AU302" s="17" t="s">
        <v>82</v>
      </c>
    </row>
    <row r="303" s="2" customFormat="1">
      <c r="A303" s="38"/>
      <c r="B303" s="39"/>
      <c r="C303" s="40"/>
      <c r="D303" s="232" t="s">
        <v>216</v>
      </c>
      <c r="E303" s="40"/>
      <c r="F303" s="258" t="s">
        <v>526</v>
      </c>
      <c r="G303" s="40"/>
      <c r="H303" s="40"/>
      <c r="I303" s="136"/>
      <c r="J303" s="40"/>
      <c r="K303" s="40"/>
      <c r="L303" s="44"/>
      <c r="M303" s="234"/>
      <c r="N303" s="235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216</v>
      </c>
      <c r="AU303" s="17" t="s">
        <v>82</v>
      </c>
    </row>
    <row r="304" s="13" customFormat="1">
      <c r="A304" s="13"/>
      <c r="B304" s="236"/>
      <c r="C304" s="237"/>
      <c r="D304" s="232" t="s">
        <v>166</v>
      </c>
      <c r="E304" s="238" t="s">
        <v>19</v>
      </c>
      <c r="F304" s="239" t="s">
        <v>527</v>
      </c>
      <c r="G304" s="237"/>
      <c r="H304" s="240">
        <v>140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166</v>
      </c>
      <c r="AU304" s="246" t="s">
        <v>82</v>
      </c>
      <c r="AV304" s="13" t="s">
        <v>85</v>
      </c>
      <c r="AW304" s="13" t="s">
        <v>34</v>
      </c>
      <c r="AX304" s="13" t="s">
        <v>82</v>
      </c>
      <c r="AY304" s="246" t="s">
        <v>158</v>
      </c>
    </row>
    <row r="305" s="2" customFormat="1" ht="16.5" customHeight="1">
      <c r="A305" s="38"/>
      <c r="B305" s="39"/>
      <c r="C305" s="259" t="s">
        <v>528</v>
      </c>
      <c r="D305" s="259" t="s">
        <v>199</v>
      </c>
      <c r="E305" s="260" t="s">
        <v>529</v>
      </c>
      <c r="F305" s="261" t="s">
        <v>530</v>
      </c>
      <c r="G305" s="262" t="s">
        <v>531</v>
      </c>
      <c r="H305" s="263">
        <v>104.16</v>
      </c>
      <c r="I305" s="264"/>
      <c r="J305" s="265">
        <f>ROUND(I305*H305,2)</f>
        <v>0</v>
      </c>
      <c r="K305" s="261" t="s">
        <v>213</v>
      </c>
      <c r="L305" s="266"/>
      <c r="M305" s="267" t="s">
        <v>19</v>
      </c>
      <c r="N305" s="268" t="s">
        <v>45</v>
      </c>
      <c r="O305" s="84"/>
      <c r="P305" s="228">
        <f>O305*H305</f>
        <v>0</v>
      </c>
      <c r="Q305" s="228">
        <v>0.001</v>
      </c>
      <c r="R305" s="228">
        <f>Q305*H305</f>
        <v>0.10416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241</v>
      </c>
      <c r="AT305" s="230" t="s">
        <v>199</v>
      </c>
      <c r="AU305" s="230" t="s">
        <v>82</v>
      </c>
      <c r="AY305" s="17" t="s">
        <v>158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82</v>
      </c>
      <c r="BK305" s="231">
        <f>ROUND(I305*H305,2)</f>
        <v>0</v>
      </c>
      <c r="BL305" s="17" t="s">
        <v>236</v>
      </c>
      <c r="BM305" s="230" t="s">
        <v>532</v>
      </c>
    </row>
    <row r="306" s="2" customFormat="1">
      <c r="A306" s="38"/>
      <c r="B306" s="39"/>
      <c r="C306" s="40"/>
      <c r="D306" s="232" t="s">
        <v>165</v>
      </c>
      <c r="E306" s="40"/>
      <c r="F306" s="233" t="s">
        <v>530</v>
      </c>
      <c r="G306" s="40"/>
      <c r="H306" s="40"/>
      <c r="I306" s="136"/>
      <c r="J306" s="40"/>
      <c r="K306" s="40"/>
      <c r="L306" s="44"/>
      <c r="M306" s="234"/>
      <c r="N306" s="235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165</v>
      </c>
      <c r="AU306" s="17" t="s">
        <v>82</v>
      </c>
    </row>
    <row r="307" s="13" customFormat="1">
      <c r="A307" s="13"/>
      <c r="B307" s="236"/>
      <c r="C307" s="237"/>
      <c r="D307" s="232" t="s">
        <v>166</v>
      </c>
      <c r="E307" s="238" t="s">
        <v>19</v>
      </c>
      <c r="F307" s="239" t="s">
        <v>533</v>
      </c>
      <c r="G307" s="237"/>
      <c r="H307" s="240">
        <v>86.799999999999997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166</v>
      </c>
      <c r="AU307" s="246" t="s">
        <v>82</v>
      </c>
      <c r="AV307" s="13" t="s">
        <v>85</v>
      </c>
      <c r="AW307" s="13" t="s">
        <v>34</v>
      </c>
      <c r="AX307" s="13" t="s">
        <v>82</v>
      </c>
      <c r="AY307" s="246" t="s">
        <v>158</v>
      </c>
    </row>
    <row r="308" s="13" customFormat="1">
      <c r="A308" s="13"/>
      <c r="B308" s="236"/>
      <c r="C308" s="237"/>
      <c r="D308" s="232" t="s">
        <v>166</v>
      </c>
      <c r="E308" s="237"/>
      <c r="F308" s="239" t="s">
        <v>534</v>
      </c>
      <c r="G308" s="237"/>
      <c r="H308" s="240">
        <v>104.16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166</v>
      </c>
      <c r="AU308" s="246" t="s">
        <v>82</v>
      </c>
      <c r="AV308" s="13" t="s">
        <v>85</v>
      </c>
      <c r="AW308" s="13" t="s">
        <v>4</v>
      </c>
      <c r="AX308" s="13" t="s">
        <v>82</v>
      </c>
      <c r="AY308" s="246" t="s">
        <v>158</v>
      </c>
    </row>
    <row r="309" s="2" customFormat="1" ht="21.75" customHeight="1">
      <c r="A309" s="38"/>
      <c r="B309" s="39"/>
      <c r="C309" s="219" t="s">
        <v>535</v>
      </c>
      <c r="D309" s="219" t="s">
        <v>159</v>
      </c>
      <c r="E309" s="220" t="s">
        <v>536</v>
      </c>
      <c r="F309" s="221" t="s">
        <v>537</v>
      </c>
      <c r="G309" s="222" t="s">
        <v>162</v>
      </c>
      <c r="H309" s="223">
        <v>155</v>
      </c>
      <c r="I309" s="224"/>
      <c r="J309" s="225">
        <f>ROUND(I309*H309,2)</f>
        <v>0</v>
      </c>
      <c r="K309" s="221" t="s">
        <v>19</v>
      </c>
      <c r="L309" s="44"/>
      <c r="M309" s="226" t="s">
        <v>19</v>
      </c>
      <c r="N309" s="227" t="s">
        <v>45</v>
      </c>
      <c r="O309" s="84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236</v>
      </c>
      <c r="AT309" s="230" t="s">
        <v>159</v>
      </c>
      <c r="AU309" s="230" t="s">
        <v>82</v>
      </c>
      <c r="AY309" s="17" t="s">
        <v>158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82</v>
      </c>
      <c r="BK309" s="231">
        <f>ROUND(I309*H309,2)</f>
        <v>0</v>
      </c>
      <c r="BL309" s="17" t="s">
        <v>236</v>
      </c>
      <c r="BM309" s="230" t="s">
        <v>538</v>
      </c>
    </row>
    <row r="310" s="2" customFormat="1">
      <c r="A310" s="38"/>
      <c r="B310" s="39"/>
      <c r="C310" s="40"/>
      <c r="D310" s="232" t="s">
        <v>165</v>
      </c>
      <c r="E310" s="40"/>
      <c r="F310" s="233" t="s">
        <v>539</v>
      </c>
      <c r="G310" s="40"/>
      <c r="H310" s="40"/>
      <c r="I310" s="136"/>
      <c r="J310" s="40"/>
      <c r="K310" s="40"/>
      <c r="L310" s="44"/>
      <c r="M310" s="234"/>
      <c r="N310" s="235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165</v>
      </c>
      <c r="AU310" s="17" t="s">
        <v>82</v>
      </c>
    </row>
    <row r="311" s="13" customFormat="1">
      <c r="A311" s="13"/>
      <c r="B311" s="236"/>
      <c r="C311" s="237"/>
      <c r="D311" s="232" t="s">
        <v>166</v>
      </c>
      <c r="E311" s="238" t="s">
        <v>19</v>
      </c>
      <c r="F311" s="239" t="s">
        <v>540</v>
      </c>
      <c r="G311" s="237"/>
      <c r="H311" s="240">
        <v>155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166</v>
      </c>
      <c r="AU311" s="246" t="s">
        <v>82</v>
      </c>
      <c r="AV311" s="13" t="s">
        <v>85</v>
      </c>
      <c r="AW311" s="13" t="s">
        <v>34</v>
      </c>
      <c r="AX311" s="13" t="s">
        <v>82</v>
      </c>
      <c r="AY311" s="246" t="s">
        <v>158</v>
      </c>
    </row>
    <row r="312" s="2" customFormat="1" ht="16.5" customHeight="1">
      <c r="A312" s="38"/>
      <c r="B312" s="39"/>
      <c r="C312" s="259" t="s">
        <v>541</v>
      </c>
      <c r="D312" s="259" t="s">
        <v>199</v>
      </c>
      <c r="E312" s="260" t="s">
        <v>542</v>
      </c>
      <c r="F312" s="261" t="s">
        <v>543</v>
      </c>
      <c r="G312" s="262" t="s">
        <v>531</v>
      </c>
      <c r="H312" s="263">
        <v>195.30000000000001</v>
      </c>
      <c r="I312" s="264"/>
      <c r="J312" s="265">
        <f>ROUND(I312*H312,2)</f>
        <v>0</v>
      </c>
      <c r="K312" s="261" t="s">
        <v>213</v>
      </c>
      <c r="L312" s="266"/>
      <c r="M312" s="267" t="s">
        <v>19</v>
      </c>
      <c r="N312" s="268" t="s">
        <v>45</v>
      </c>
      <c r="O312" s="84"/>
      <c r="P312" s="228">
        <f>O312*H312</f>
        <v>0</v>
      </c>
      <c r="Q312" s="228">
        <v>0.001</v>
      </c>
      <c r="R312" s="228">
        <f>Q312*H312</f>
        <v>0.19530000000000003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241</v>
      </c>
      <c r="AT312" s="230" t="s">
        <v>199</v>
      </c>
      <c r="AU312" s="230" t="s">
        <v>82</v>
      </c>
      <c r="AY312" s="17" t="s">
        <v>158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82</v>
      </c>
      <c r="BK312" s="231">
        <f>ROUND(I312*H312,2)</f>
        <v>0</v>
      </c>
      <c r="BL312" s="17" t="s">
        <v>236</v>
      </c>
      <c r="BM312" s="230" t="s">
        <v>544</v>
      </c>
    </row>
    <row r="313" s="2" customFormat="1">
      <c r="A313" s="38"/>
      <c r="B313" s="39"/>
      <c r="C313" s="40"/>
      <c r="D313" s="232" t="s">
        <v>165</v>
      </c>
      <c r="E313" s="40"/>
      <c r="F313" s="233" t="s">
        <v>543</v>
      </c>
      <c r="G313" s="40"/>
      <c r="H313" s="40"/>
      <c r="I313" s="136"/>
      <c r="J313" s="40"/>
      <c r="K313" s="40"/>
      <c r="L313" s="44"/>
      <c r="M313" s="234"/>
      <c r="N313" s="235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165</v>
      </c>
      <c r="AU313" s="17" t="s">
        <v>82</v>
      </c>
    </row>
    <row r="314" s="2" customFormat="1">
      <c r="A314" s="38"/>
      <c r="B314" s="39"/>
      <c r="C314" s="40"/>
      <c r="D314" s="232" t="s">
        <v>181</v>
      </c>
      <c r="E314" s="40"/>
      <c r="F314" s="258" t="s">
        <v>545</v>
      </c>
      <c r="G314" s="40"/>
      <c r="H314" s="40"/>
      <c r="I314" s="136"/>
      <c r="J314" s="40"/>
      <c r="K314" s="40"/>
      <c r="L314" s="44"/>
      <c r="M314" s="234"/>
      <c r="N314" s="235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181</v>
      </c>
      <c r="AU314" s="17" t="s">
        <v>82</v>
      </c>
    </row>
    <row r="315" s="13" customFormat="1">
      <c r="A315" s="13"/>
      <c r="B315" s="236"/>
      <c r="C315" s="237"/>
      <c r="D315" s="232" t="s">
        <v>166</v>
      </c>
      <c r="E315" s="238" t="s">
        <v>19</v>
      </c>
      <c r="F315" s="239" t="s">
        <v>546</v>
      </c>
      <c r="G315" s="237"/>
      <c r="H315" s="240">
        <v>162.75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166</v>
      </c>
      <c r="AU315" s="246" t="s">
        <v>82</v>
      </c>
      <c r="AV315" s="13" t="s">
        <v>85</v>
      </c>
      <c r="AW315" s="13" t="s">
        <v>34</v>
      </c>
      <c r="AX315" s="13" t="s">
        <v>82</v>
      </c>
      <c r="AY315" s="246" t="s">
        <v>158</v>
      </c>
    </row>
    <row r="316" s="13" customFormat="1">
      <c r="A316" s="13"/>
      <c r="B316" s="236"/>
      <c r="C316" s="237"/>
      <c r="D316" s="232" t="s">
        <v>166</v>
      </c>
      <c r="E316" s="237"/>
      <c r="F316" s="239" t="s">
        <v>547</v>
      </c>
      <c r="G316" s="237"/>
      <c r="H316" s="240">
        <v>195.30000000000001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166</v>
      </c>
      <c r="AU316" s="246" t="s">
        <v>82</v>
      </c>
      <c r="AV316" s="13" t="s">
        <v>85</v>
      </c>
      <c r="AW316" s="13" t="s">
        <v>4</v>
      </c>
      <c r="AX316" s="13" t="s">
        <v>82</v>
      </c>
      <c r="AY316" s="246" t="s">
        <v>158</v>
      </c>
    </row>
    <row r="317" s="2" customFormat="1" ht="16.5" customHeight="1">
      <c r="A317" s="38"/>
      <c r="B317" s="39"/>
      <c r="C317" s="219" t="s">
        <v>548</v>
      </c>
      <c r="D317" s="219" t="s">
        <v>159</v>
      </c>
      <c r="E317" s="220" t="s">
        <v>549</v>
      </c>
      <c r="F317" s="221" t="s">
        <v>550</v>
      </c>
      <c r="G317" s="222" t="s">
        <v>202</v>
      </c>
      <c r="H317" s="223">
        <v>14</v>
      </c>
      <c r="I317" s="224"/>
      <c r="J317" s="225">
        <f>ROUND(I317*H317,2)</f>
        <v>0</v>
      </c>
      <c r="K317" s="221" t="s">
        <v>213</v>
      </c>
      <c r="L317" s="44"/>
      <c r="M317" s="226" t="s">
        <v>19</v>
      </c>
      <c r="N317" s="227" t="s">
        <v>45</v>
      </c>
      <c r="O317" s="84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195</v>
      </c>
      <c r="AT317" s="230" t="s">
        <v>159</v>
      </c>
      <c r="AU317" s="230" t="s">
        <v>82</v>
      </c>
      <c r="AY317" s="17" t="s">
        <v>158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82</v>
      </c>
      <c r="BK317" s="231">
        <f>ROUND(I317*H317,2)</f>
        <v>0</v>
      </c>
      <c r="BL317" s="17" t="s">
        <v>195</v>
      </c>
      <c r="BM317" s="230" t="s">
        <v>551</v>
      </c>
    </row>
    <row r="318" s="2" customFormat="1">
      <c r="A318" s="38"/>
      <c r="B318" s="39"/>
      <c r="C318" s="40"/>
      <c r="D318" s="232" t="s">
        <v>165</v>
      </c>
      <c r="E318" s="40"/>
      <c r="F318" s="233" t="s">
        <v>552</v>
      </c>
      <c r="G318" s="40"/>
      <c r="H318" s="40"/>
      <c r="I318" s="136"/>
      <c r="J318" s="40"/>
      <c r="K318" s="40"/>
      <c r="L318" s="44"/>
      <c r="M318" s="234"/>
      <c r="N318" s="235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165</v>
      </c>
      <c r="AU318" s="17" t="s">
        <v>82</v>
      </c>
    </row>
    <row r="319" s="2" customFormat="1">
      <c r="A319" s="38"/>
      <c r="B319" s="39"/>
      <c r="C319" s="40"/>
      <c r="D319" s="232" t="s">
        <v>216</v>
      </c>
      <c r="E319" s="40"/>
      <c r="F319" s="258" t="s">
        <v>553</v>
      </c>
      <c r="G319" s="40"/>
      <c r="H319" s="40"/>
      <c r="I319" s="136"/>
      <c r="J319" s="40"/>
      <c r="K319" s="40"/>
      <c r="L319" s="44"/>
      <c r="M319" s="234"/>
      <c r="N319" s="235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216</v>
      </c>
      <c r="AU319" s="17" t="s">
        <v>82</v>
      </c>
    </row>
    <row r="320" s="2" customFormat="1" ht="16.5" customHeight="1">
      <c r="A320" s="38"/>
      <c r="B320" s="39"/>
      <c r="C320" s="259" t="s">
        <v>554</v>
      </c>
      <c r="D320" s="259" t="s">
        <v>199</v>
      </c>
      <c r="E320" s="260" t="s">
        <v>555</v>
      </c>
      <c r="F320" s="261" t="s">
        <v>556</v>
      </c>
      <c r="G320" s="262" t="s">
        <v>202</v>
      </c>
      <c r="H320" s="263">
        <v>14</v>
      </c>
      <c r="I320" s="264"/>
      <c r="J320" s="265">
        <f>ROUND(I320*H320,2)</f>
        <v>0</v>
      </c>
      <c r="K320" s="261" t="s">
        <v>213</v>
      </c>
      <c r="L320" s="266"/>
      <c r="M320" s="267" t="s">
        <v>19</v>
      </c>
      <c r="N320" s="268" t="s">
        <v>45</v>
      </c>
      <c r="O320" s="84"/>
      <c r="P320" s="228">
        <f>O320*H320</f>
        <v>0</v>
      </c>
      <c r="Q320" s="228">
        <v>0.00016000000000000001</v>
      </c>
      <c r="R320" s="228">
        <f>Q320*H320</f>
        <v>0.0022400000000000002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241</v>
      </c>
      <c r="AT320" s="230" t="s">
        <v>199</v>
      </c>
      <c r="AU320" s="230" t="s">
        <v>82</v>
      </c>
      <c r="AY320" s="17" t="s">
        <v>158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82</v>
      </c>
      <c r="BK320" s="231">
        <f>ROUND(I320*H320,2)</f>
        <v>0</v>
      </c>
      <c r="BL320" s="17" t="s">
        <v>236</v>
      </c>
      <c r="BM320" s="230" t="s">
        <v>557</v>
      </c>
    </row>
    <row r="321" s="2" customFormat="1">
      <c r="A321" s="38"/>
      <c r="B321" s="39"/>
      <c r="C321" s="40"/>
      <c r="D321" s="232" t="s">
        <v>165</v>
      </c>
      <c r="E321" s="40"/>
      <c r="F321" s="233" t="s">
        <v>556</v>
      </c>
      <c r="G321" s="40"/>
      <c r="H321" s="40"/>
      <c r="I321" s="136"/>
      <c r="J321" s="40"/>
      <c r="K321" s="40"/>
      <c r="L321" s="44"/>
      <c r="M321" s="234"/>
      <c r="N321" s="235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165</v>
      </c>
      <c r="AU321" s="17" t="s">
        <v>82</v>
      </c>
    </row>
    <row r="322" s="13" customFormat="1">
      <c r="A322" s="13"/>
      <c r="B322" s="236"/>
      <c r="C322" s="237"/>
      <c r="D322" s="232" t="s">
        <v>166</v>
      </c>
      <c r="E322" s="238" t="s">
        <v>19</v>
      </c>
      <c r="F322" s="239" t="s">
        <v>515</v>
      </c>
      <c r="G322" s="237"/>
      <c r="H322" s="240">
        <v>14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166</v>
      </c>
      <c r="AU322" s="246" t="s">
        <v>82</v>
      </c>
      <c r="AV322" s="13" t="s">
        <v>85</v>
      </c>
      <c r="AW322" s="13" t="s">
        <v>34</v>
      </c>
      <c r="AX322" s="13" t="s">
        <v>82</v>
      </c>
      <c r="AY322" s="246" t="s">
        <v>158</v>
      </c>
    </row>
    <row r="323" s="2" customFormat="1" ht="16.5" customHeight="1">
      <c r="A323" s="38"/>
      <c r="B323" s="39"/>
      <c r="C323" s="219" t="s">
        <v>558</v>
      </c>
      <c r="D323" s="219" t="s">
        <v>159</v>
      </c>
      <c r="E323" s="220" t="s">
        <v>559</v>
      </c>
      <c r="F323" s="221" t="s">
        <v>560</v>
      </c>
      <c r="G323" s="222" t="s">
        <v>202</v>
      </c>
      <c r="H323" s="223">
        <v>68</v>
      </c>
      <c r="I323" s="224"/>
      <c r="J323" s="225">
        <f>ROUND(I323*H323,2)</f>
        <v>0</v>
      </c>
      <c r="K323" s="221" t="s">
        <v>213</v>
      </c>
      <c r="L323" s="44"/>
      <c r="M323" s="226" t="s">
        <v>19</v>
      </c>
      <c r="N323" s="227" t="s">
        <v>45</v>
      </c>
      <c r="O323" s="84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195</v>
      </c>
      <c r="AT323" s="230" t="s">
        <v>159</v>
      </c>
      <c r="AU323" s="230" t="s">
        <v>82</v>
      </c>
      <c r="AY323" s="17" t="s">
        <v>158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82</v>
      </c>
      <c r="BK323" s="231">
        <f>ROUND(I323*H323,2)</f>
        <v>0</v>
      </c>
      <c r="BL323" s="17" t="s">
        <v>195</v>
      </c>
      <c r="BM323" s="230" t="s">
        <v>561</v>
      </c>
    </row>
    <row r="324" s="2" customFormat="1">
      <c r="A324" s="38"/>
      <c r="B324" s="39"/>
      <c r="C324" s="40"/>
      <c r="D324" s="232" t="s">
        <v>165</v>
      </c>
      <c r="E324" s="40"/>
      <c r="F324" s="233" t="s">
        <v>562</v>
      </c>
      <c r="G324" s="40"/>
      <c r="H324" s="40"/>
      <c r="I324" s="136"/>
      <c r="J324" s="40"/>
      <c r="K324" s="40"/>
      <c r="L324" s="44"/>
      <c r="M324" s="234"/>
      <c r="N324" s="235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165</v>
      </c>
      <c r="AU324" s="17" t="s">
        <v>82</v>
      </c>
    </row>
    <row r="325" s="2" customFormat="1">
      <c r="A325" s="38"/>
      <c r="B325" s="39"/>
      <c r="C325" s="40"/>
      <c r="D325" s="232" t="s">
        <v>216</v>
      </c>
      <c r="E325" s="40"/>
      <c r="F325" s="258" t="s">
        <v>553</v>
      </c>
      <c r="G325" s="40"/>
      <c r="H325" s="40"/>
      <c r="I325" s="136"/>
      <c r="J325" s="40"/>
      <c r="K325" s="40"/>
      <c r="L325" s="44"/>
      <c r="M325" s="234"/>
      <c r="N325" s="235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216</v>
      </c>
      <c r="AU325" s="17" t="s">
        <v>82</v>
      </c>
    </row>
    <row r="326" s="2" customFormat="1" ht="21.75" customHeight="1">
      <c r="A326" s="38"/>
      <c r="B326" s="39"/>
      <c r="C326" s="259" t="s">
        <v>563</v>
      </c>
      <c r="D326" s="259" t="s">
        <v>199</v>
      </c>
      <c r="E326" s="260" t="s">
        <v>564</v>
      </c>
      <c r="F326" s="261" t="s">
        <v>565</v>
      </c>
      <c r="G326" s="262" t="s">
        <v>202</v>
      </c>
      <c r="H326" s="263">
        <v>38</v>
      </c>
      <c r="I326" s="264"/>
      <c r="J326" s="265">
        <f>ROUND(I326*H326,2)</f>
        <v>0</v>
      </c>
      <c r="K326" s="261" t="s">
        <v>213</v>
      </c>
      <c r="L326" s="266"/>
      <c r="M326" s="267" t="s">
        <v>19</v>
      </c>
      <c r="N326" s="268" t="s">
        <v>45</v>
      </c>
      <c r="O326" s="84"/>
      <c r="P326" s="228">
        <f>O326*H326</f>
        <v>0</v>
      </c>
      <c r="Q326" s="228">
        <v>0.00025999999999999998</v>
      </c>
      <c r="R326" s="228">
        <f>Q326*H326</f>
        <v>0.0098799999999999999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241</v>
      </c>
      <c r="AT326" s="230" t="s">
        <v>199</v>
      </c>
      <c r="AU326" s="230" t="s">
        <v>82</v>
      </c>
      <c r="AY326" s="17" t="s">
        <v>158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82</v>
      </c>
      <c r="BK326" s="231">
        <f>ROUND(I326*H326,2)</f>
        <v>0</v>
      </c>
      <c r="BL326" s="17" t="s">
        <v>236</v>
      </c>
      <c r="BM326" s="230" t="s">
        <v>566</v>
      </c>
    </row>
    <row r="327" s="2" customFormat="1">
      <c r="A327" s="38"/>
      <c r="B327" s="39"/>
      <c r="C327" s="40"/>
      <c r="D327" s="232" t="s">
        <v>165</v>
      </c>
      <c r="E327" s="40"/>
      <c r="F327" s="233" t="s">
        <v>565</v>
      </c>
      <c r="G327" s="40"/>
      <c r="H327" s="40"/>
      <c r="I327" s="136"/>
      <c r="J327" s="40"/>
      <c r="K327" s="40"/>
      <c r="L327" s="44"/>
      <c r="M327" s="234"/>
      <c r="N327" s="235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165</v>
      </c>
      <c r="AU327" s="17" t="s">
        <v>82</v>
      </c>
    </row>
    <row r="328" s="2" customFormat="1" ht="21.75" customHeight="1">
      <c r="A328" s="38"/>
      <c r="B328" s="39"/>
      <c r="C328" s="259" t="s">
        <v>567</v>
      </c>
      <c r="D328" s="259" t="s">
        <v>199</v>
      </c>
      <c r="E328" s="260" t="s">
        <v>568</v>
      </c>
      <c r="F328" s="261" t="s">
        <v>569</v>
      </c>
      <c r="G328" s="262" t="s">
        <v>202</v>
      </c>
      <c r="H328" s="263">
        <v>30</v>
      </c>
      <c r="I328" s="264"/>
      <c r="J328" s="265">
        <f>ROUND(I328*H328,2)</f>
        <v>0</v>
      </c>
      <c r="K328" s="261" t="s">
        <v>213</v>
      </c>
      <c r="L328" s="266"/>
      <c r="M328" s="267" t="s">
        <v>19</v>
      </c>
      <c r="N328" s="268" t="s">
        <v>45</v>
      </c>
      <c r="O328" s="84"/>
      <c r="P328" s="228">
        <f>O328*H328</f>
        <v>0</v>
      </c>
      <c r="Q328" s="228">
        <v>0.00069999999999999999</v>
      </c>
      <c r="R328" s="228">
        <f>Q328*H328</f>
        <v>0.021000000000000001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241</v>
      </c>
      <c r="AT328" s="230" t="s">
        <v>199</v>
      </c>
      <c r="AU328" s="230" t="s">
        <v>82</v>
      </c>
      <c r="AY328" s="17" t="s">
        <v>158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82</v>
      </c>
      <c r="BK328" s="231">
        <f>ROUND(I328*H328,2)</f>
        <v>0</v>
      </c>
      <c r="BL328" s="17" t="s">
        <v>236</v>
      </c>
      <c r="BM328" s="230" t="s">
        <v>570</v>
      </c>
    </row>
    <row r="329" s="2" customFormat="1">
      <c r="A329" s="38"/>
      <c r="B329" s="39"/>
      <c r="C329" s="40"/>
      <c r="D329" s="232" t="s">
        <v>165</v>
      </c>
      <c r="E329" s="40"/>
      <c r="F329" s="233" t="s">
        <v>569</v>
      </c>
      <c r="G329" s="40"/>
      <c r="H329" s="40"/>
      <c r="I329" s="136"/>
      <c r="J329" s="40"/>
      <c r="K329" s="40"/>
      <c r="L329" s="44"/>
      <c r="M329" s="234"/>
      <c r="N329" s="235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165</v>
      </c>
      <c r="AU329" s="17" t="s">
        <v>82</v>
      </c>
    </row>
    <row r="330" s="2" customFormat="1" ht="21.75" customHeight="1">
      <c r="A330" s="38"/>
      <c r="B330" s="39"/>
      <c r="C330" s="219" t="s">
        <v>571</v>
      </c>
      <c r="D330" s="219" t="s">
        <v>159</v>
      </c>
      <c r="E330" s="220" t="s">
        <v>572</v>
      </c>
      <c r="F330" s="221" t="s">
        <v>573</v>
      </c>
      <c r="G330" s="222" t="s">
        <v>202</v>
      </c>
      <c r="H330" s="223">
        <v>1</v>
      </c>
      <c r="I330" s="224"/>
      <c r="J330" s="225">
        <f>ROUND(I330*H330,2)</f>
        <v>0</v>
      </c>
      <c r="K330" s="221" t="s">
        <v>19</v>
      </c>
      <c r="L330" s="44"/>
      <c r="M330" s="226" t="s">
        <v>19</v>
      </c>
      <c r="N330" s="227" t="s">
        <v>45</v>
      </c>
      <c r="O330" s="84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0" t="s">
        <v>236</v>
      </c>
      <c r="AT330" s="230" t="s">
        <v>159</v>
      </c>
      <c r="AU330" s="230" t="s">
        <v>82</v>
      </c>
      <c r="AY330" s="17" t="s">
        <v>158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7" t="s">
        <v>82</v>
      </c>
      <c r="BK330" s="231">
        <f>ROUND(I330*H330,2)</f>
        <v>0</v>
      </c>
      <c r="BL330" s="17" t="s">
        <v>236</v>
      </c>
      <c r="BM330" s="230" t="s">
        <v>574</v>
      </c>
    </row>
    <row r="331" s="2" customFormat="1">
      <c r="A331" s="38"/>
      <c r="B331" s="39"/>
      <c r="C331" s="40"/>
      <c r="D331" s="232" t="s">
        <v>165</v>
      </c>
      <c r="E331" s="40"/>
      <c r="F331" s="233" t="s">
        <v>573</v>
      </c>
      <c r="G331" s="40"/>
      <c r="H331" s="40"/>
      <c r="I331" s="136"/>
      <c r="J331" s="40"/>
      <c r="K331" s="40"/>
      <c r="L331" s="44"/>
      <c r="M331" s="234"/>
      <c r="N331" s="235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165</v>
      </c>
      <c r="AU331" s="17" t="s">
        <v>82</v>
      </c>
    </row>
    <row r="332" s="2" customFormat="1" ht="21.75" customHeight="1">
      <c r="A332" s="38"/>
      <c r="B332" s="39"/>
      <c r="C332" s="219" t="s">
        <v>575</v>
      </c>
      <c r="D332" s="219" t="s">
        <v>159</v>
      </c>
      <c r="E332" s="220" t="s">
        <v>576</v>
      </c>
      <c r="F332" s="221" t="s">
        <v>577</v>
      </c>
      <c r="G332" s="222" t="s">
        <v>162</v>
      </c>
      <c r="H332" s="223">
        <v>2055</v>
      </c>
      <c r="I332" s="224"/>
      <c r="J332" s="225">
        <f>ROUND(I332*H332,2)</f>
        <v>0</v>
      </c>
      <c r="K332" s="221" t="s">
        <v>213</v>
      </c>
      <c r="L332" s="44"/>
      <c r="M332" s="226" t="s">
        <v>19</v>
      </c>
      <c r="N332" s="227" t="s">
        <v>45</v>
      </c>
      <c r="O332" s="84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236</v>
      </c>
      <c r="AT332" s="230" t="s">
        <v>159</v>
      </c>
      <c r="AU332" s="230" t="s">
        <v>82</v>
      </c>
      <c r="AY332" s="17" t="s">
        <v>158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82</v>
      </c>
      <c r="BK332" s="231">
        <f>ROUND(I332*H332,2)</f>
        <v>0</v>
      </c>
      <c r="BL332" s="17" t="s">
        <v>236</v>
      </c>
      <c r="BM332" s="230" t="s">
        <v>578</v>
      </c>
    </row>
    <row r="333" s="2" customFormat="1">
      <c r="A333" s="38"/>
      <c r="B333" s="39"/>
      <c r="C333" s="40"/>
      <c r="D333" s="232" t="s">
        <v>165</v>
      </c>
      <c r="E333" s="40"/>
      <c r="F333" s="233" t="s">
        <v>579</v>
      </c>
      <c r="G333" s="40"/>
      <c r="H333" s="40"/>
      <c r="I333" s="136"/>
      <c r="J333" s="40"/>
      <c r="K333" s="40"/>
      <c r="L333" s="44"/>
      <c r="M333" s="234"/>
      <c r="N333" s="235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165</v>
      </c>
      <c r="AU333" s="17" t="s">
        <v>82</v>
      </c>
    </row>
    <row r="334" s="13" customFormat="1">
      <c r="A334" s="13"/>
      <c r="B334" s="236"/>
      <c r="C334" s="237"/>
      <c r="D334" s="232" t="s">
        <v>166</v>
      </c>
      <c r="E334" s="238" t="s">
        <v>19</v>
      </c>
      <c r="F334" s="239" t="s">
        <v>580</v>
      </c>
      <c r="G334" s="237"/>
      <c r="H334" s="240">
        <v>2055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166</v>
      </c>
      <c r="AU334" s="246" t="s">
        <v>82</v>
      </c>
      <c r="AV334" s="13" t="s">
        <v>85</v>
      </c>
      <c r="AW334" s="13" t="s">
        <v>34</v>
      </c>
      <c r="AX334" s="13" t="s">
        <v>82</v>
      </c>
      <c r="AY334" s="246" t="s">
        <v>158</v>
      </c>
    </row>
    <row r="335" s="2" customFormat="1" ht="16.5" customHeight="1">
      <c r="A335" s="38"/>
      <c r="B335" s="39"/>
      <c r="C335" s="219" t="s">
        <v>581</v>
      </c>
      <c r="D335" s="219" t="s">
        <v>159</v>
      </c>
      <c r="E335" s="220" t="s">
        <v>582</v>
      </c>
      <c r="F335" s="221" t="s">
        <v>583</v>
      </c>
      <c r="G335" s="222" t="s">
        <v>162</v>
      </c>
      <c r="H335" s="223">
        <v>2055</v>
      </c>
      <c r="I335" s="224"/>
      <c r="J335" s="225">
        <f>ROUND(I335*H335,2)</f>
        <v>0</v>
      </c>
      <c r="K335" s="221" t="s">
        <v>213</v>
      </c>
      <c r="L335" s="44"/>
      <c r="M335" s="226" t="s">
        <v>19</v>
      </c>
      <c r="N335" s="227" t="s">
        <v>45</v>
      </c>
      <c r="O335" s="84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236</v>
      </c>
      <c r="AT335" s="230" t="s">
        <v>159</v>
      </c>
      <c r="AU335" s="230" t="s">
        <v>82</v>
      </c>
      <c r="AY335" s="17" t="s">
        <v>158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82</v>
      </c>
      <c r="BK335" s="231">
        <f>ROUND(I335*H335,2)</f>
        <v>0</v>
      </c>
      <c r="BL335" s="17" t="s">
        <v>236</v>
      </c>
      <c r="BM335" s="230" t="s">
        <v>584</v>
      </c>
    </row>
    <row r="336" s="2" customFormat="1">
      <c r="A336" s="38"/>
      <c r="B336" s="39"/>
      <c r="C336" s="40"/>
      <c r="D336" s="232" t="s">
        <v>165</v>
      </c>
      <c r="E336" s="40"/>
      <c r="F336" s="233" t="s">
        <v>583</v>
      </c>
      <c r="G336" s="40"/>
      <c r="H336" s="40"/>
      <c r="I336" s="136"/>
      <c r="J336" s="40"/>
      <c r="K336" s="40"/>
      <c r="L336" s="44"/>
      <c r="M336" s="234"/>
      <c r="N336" s="235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165</v>
      </c>
      <c r="AU336" s="17" t="s">
        <v>82</v>
      </c>
    </row>
    <row r="337" s="13" customFormat="1">
      <c r="A337" s="13"/>
      <c r="B337" s="236"/>
      <c r="C337" s="237"/>
      <c r="D337" s="232" t="s">
        <v>166</v>
      </c>
      <c r="E337" s="238" t="s">
        <v>19</v>
      </c>
      <c r="F337" s="239" t="s">
        <v>580</v>
      </c>
      <c r="G337" s="237"/>
      <c r="H337" s="240">
        <v>2055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166</v>
      </c>
      <c r="AU337" s="246" t="s">
        <v>82</v>
      </c>
      <c r="AV337" s="13" t="s">
        <v>85</v>
      </c>
      <c r="AW337" s="13" t="s">
        <v>34</v>
      </c>
      <c r="AX337" s="13" t="s">
        <v>82</v>
      </c>
      <c r="AY337" s="246" t="s">
        <v>158</v>
      </c>
    </row>
    <row r="338" s="2" customFormat="1" ht="21.75" customHeight="1">
      <c r="A338" s="38"/>
      <c r="B338" s="39"/>
      <c r="C338" s="219" t="s">
        <v>585</v>
      </c>
      <c r="D338" s="219" t="s">
        <v>159</v>
      </c>
      <c r="E338" s="220" t="s">
        <v>586</v>
      </c>
      <c r="F338" s="221" t="s">
        <v>587</v>
      </c>
      <c r="G338" s="222" t="s">
        <v>162</v>
      </c>
      <c r="H338" s="223">
        <v>477.75</v>
      </c>
      <c r="I338" s="224"/>
      <c r="J338" s="225">
        <f>ROUND(I338*H338,2)</f>
        <v>0</v>
      </c>
      <c r="K338" s="221" t="s">
        <v>213</v>
      </c>
      <c r="L338" s="44"/>
      <c r="M338" s="226" t="s">
        <v>19</v>
      </c>
      <c r="N338" s="227" t="s">
        <v>45</v>
      </c>
      <c r="O338" s="84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0" t="s">
        <v>236</v>
      </c>
      <c r="AT338" s="230" t="s">
        <v>159</v>
      </c>
      <c r="AU338" s="230" t="s">
        <v>82</v>
      </c>
      <c r="AY338" s="17" t="s">
        <v>158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7" t="s">
        <v>82</v>
      </c>
      <c r="BK338" s="231">
        <f>ROUND(I338*H338,2)</f>
        <v>0</v>
      </c>
      <c r="BL338" s="17" t="s">
        <v>236</v>
      </c>
      <c r="BM338" s="230" t="s">
        <v>588</v>
      </c>
    </row>
    <row r="339" s="2" customFormat="1">
      <c r="A339" s="38"/>
      <c r="B339" s="39"/>
      <c r="C339" s="40"/>
      <c r="D339" s="232" t="s">
        <v>165</v>
      </c>
      <c r="E339" s="40"/>
      <c r="F339" s="233" t="s">
        <v>589</v>
      </c>
      <c r="G339" s="40"/>
      <c r="H339" s="40"/>
      <c r="I339" s="136"/>
      <c r="J339" s="40"/>
      <c r="K339" s="40"/>
      <c r="L339" s="44"/>
      <c r="M339" s="234"/>
      <c r="N339" s="235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165</v>
      </c>
      <c r="AU339" s="17" t="s">
        <v>82</v>
      </c>
    </row>
    <row r="340" s="2" customFormat="1" ht="21.75" customHeight="1">
      <c r="A340" s="38"/>
      <c r="B340" s="39"/>
      <c r="C340" s="259" t="s">
        <v>590</v>
      </c>
      <c r="D340" s="259" t="s">
        <v>199</v>
      </c>
      <c r="E340" s="260" t="s">
        <v>591</v>
      </c>
      <c r="F340" s="261" t="s">
        <v>592</v>
      </c>
      <c r="G340" s="262" t="s">
        <v>162</v>
      </c>
      <c r="H340" s="263">
        <v>573.29999999999995</v>
      </c>
      <c r="I340" s="264"/>
      <c r="J340" s="265">
        <f>ROUND(I340*H340,2)</f>
        <v>0</v>
      </c>
      <c r="K340" s="261" t="s">
        <v>213</v>
      </c>
      <c r="L340" s="266"/>
      <c r="M340" s="267" t="s">
        <v>19</v>
      </c>
      <c r="N340" s="268" t="s">
        <v>45</v>
      </c>
      <c r="O340" s="84"/>
      <c r="P340" s="228">
        <f>O340*H340</f>
        <v>0</v>
      </c>
      <c r="Q340" s="228">
        <v>0.00068999999999999997</v>
      </c>
      <c r="R340" s="228">
        <f>Q340*H340</f>
        <v>0.39557699999999996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241</v>
      </c>
      <c r="AT340" s="230" t="s">
        <v>199</v>
      </c>
      <c r="AU340" s="230" t="s">
        <v>82</v>
      </c>
      <c r="AY340" s="17" t="s">
        <v>158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82</v>
      </c>
      <c r="BK340" s="231">
        <f>ROUND(I340*H340,2)</f>
        <v>0</v>
      </c>
      <c r="BL340" s="17" t="s">
        <v>236</v>
      </c>
      <c r="BM340" s="230" t="s">
        <v>593</v>
      </c>
    </row>
    <row r="341" s="2" customFormat="1">
      <c r="A341" s="38"/>
      <c r="B341" s="39"/>
      <c r="C341" s="40"/>
      <c r="D341" s="232" t="s">
        <v>165</v>
      </c>
      <c r="E341" s="40"/>
      <c r="F341" s="233" t="s">
        <v>592</v>
      </c>
      <c r="G341" s="40"/>
      <c r="H341" s="40"/>
      <c r="I341" s="136"/>
      <c r="J341" s="40"/>
      <c r="K341" s="40"/>
      <c r="L341" s="44"/>
      <c r="M341" s="234"/>
      <c r="N341" s="235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165</v>
      </c>
      <c r="AU341" s="17" t="s">
        <v>82</v>
      </c>
    </row>
    <row r="342" s="13" customFormat="1">
      <c r="A342" s="13"/>
      <c r="B342" s="236"/>
      <c r="C342" s="237"/>
      <c r="D342" s="232" t="s">
        <v>166</v>
      </c>
      <c r="E342" s="238" t="s">
        <v>19</v>
      </c>
      <c r="F342" s="239" t="s">
        <v>594</v>
      </c>
      <c r="G342" s="237"/>
      <c r="H342" s="240">
        <v>477.75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166</v>
      </c>
      <c r="AU342" s="246" t="s">
        <v>82</v>
      </c>
      <c r="AV342" s="13" t="s">
        <v>85</v>
      </c>
      <c r="AW342" s="13" t="s">
        <v>34</v>
      </c>
      <c r="AX342" s="13" t="s">
        <v>82</v>
      </c>
      <c r="AY342" s="246" t="s">
        <v>158</v>
      </c>
    </row>
    <row r="343" s="13" customFormat="1">
      <c r="A343" s="13"/>
      <c r="B343" s="236"/>
      <c r="C343" s="237"/>
      <c r="D343" s="232" t="s">
        <v>166</v>
      </c>
      <c r="E343" s="237"/>
      <c r="F343" s="239" t="s">
        <v>595</v>
      </c>
      <c r="G343" s="237"/>
      <c r="H343" s="240">
        <v>573.29999999999995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166</v>
      </c>
      <c r="AU343" s="246" t="s">
        <v>82</v>
      </c>
      <c r="AV343" s="13" t="s">
        <v>85</v>
      </c>
      <c r="AW343" s="13" t="s">
        <v>4</v>
      </c>
      <c r="AX343" s="13" t="s">
        <v>82</v>
      </c>
      <c r="AY343" s="246" t="s">
        <v>158</v>
      </c>
    </row>
    <row r="344" s="2" customFormat="1" ht="21.75" customHeight="1">
      <c r="A344" s="38"/>
      <c r="B344" s="39"/>
      <c r="C344" s="219" t="s">
        <v>596</v>
      </c>
      <c r="D344" s="219" t="s">
        <v>159</v>
      </c>
      <c r="E344" s="220" t="s">
        <v>597</v>
      </c>
      <c r="F344" s="221" t="s">
        <v>598</v>
      </c>
      <c r="G344" s="222" t="s">
        <v>162</v>
      </c>
      <c r="H344" s="223">
        <v>83</v>
      </c>
      <c r="I344" s="224"/>
      <c r="J344" s="225">
        <f>ROUND(I344*H344,2)</f>
        <v>0</v>
      </c>
      <c r="K344" s="221" t="s">
        <v>213</v>
      </c>
      <c r="L344" s="44"/>
      <c r="M344" s="226" t="s">
        <v>19</v>
      </c>
      <c r="N344" s="227" t="s">
        <v>45</v>
      </c>
      <c r="O344" s="84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236</v>
      </c>
      <c r="AT344" s="230" t="s">
        <v>159</v>
      </c>
      <c r="AU344" s="230" t="s">
        <v>82</v>
      </c>
      <c r="AY344" s="17" t="s">
        <v>158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82</v>
      </c>
      <c r="BK344" s="231">
        <f>ROUND(I344*H344,2)</f>
        <v>0</v>
      </c>
      <c r="BL344" s="17" t="s">
        <v>236</v>
      </c>
      <c r="BM344" s="230" t="s">
        <v>599</v>
      </c>
    </row>
    <row r="345" s="2" customFormat="1">
      <c r="A345" s="38"/>
      <c r="B345" s="39"/>
      <c r="C345" s="40"/>
      <c r="D345" s="232" t="s">
        <v>165</v>
      </c>
      <c r="E345" s="40"/>
      <c r="F345" s="233" t="s">
        <v>600</v>
      </c>
      <c r="G345" s="40"/>
      <c r="H345" s="40"/>
      <c r="I345" s="136"/>
      <c r="J345" s="40"/>
      <c r="K345" s="40"/>
      <c r="L345" s="44"/>
      <c r="M345" s="234"/>
      <c r="N345" s="235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165</v>
      </c>
      <c r="AU345" s="17" t="s">
        <v>82</v>
      </c>
    </row>
    <row r="346" s="2" customFormat="1" ht="21.75" customHeight="1">
      <c r="A346" s="38"/>
      <c r="B346" s="39"/>
      <c r="C346" s="259" t="s">
        <v>601</v>
      </c>
      <c r="D346" s="259" t="s">
        <v>199</v>
      </c>
      <c r="E346" s="260" t="s">
        <v>602</v>
      </c>
      <c r="F346" s="261" t="s">
        <v>603</v>
      </c>
      <c r="G346" s="262" t="s">
        <v>162</v>
      </c>
      <c r="H346" s="263">
        <v>99.599999999999994</v>
      </c>
      <c r="I346" s="264"/>
      <c r="J346" s="265">
        <f>ROUND(I346*H346,2)</f>
        <v>0</v>
      </c>
      <c r="K346" s="261" t="s">
        <v>213</v>
      </c>
      <c r="L346" s="266"/>
      <c r="M346" s="267" t="s">
        <v>19</v>
      </c>
      <c r="N346" s="268" t="s">
        <v>45</v>
      </c>
      <c r="O346" s="84"/>
      <c r="P346" s="228">
        <f>O346*H346</f>
        <v>0</v>
      </c>
      <c r="Q346" s="228">
        <v>0.00055000000000000003</v>
      </c>
      <c r="R346" s="228">
        <f>Q346*H346</f>
        <v>0.054780000000000002</v>
      </c>
      <c r="S346" s="228">
        <v>0</v>
      </c>
      <c r="T346" s="22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0" t="s">
        <v>241</v>
      </c>
      <c r="AT346" s="230" t="s">
        <v>199</v>
      </c>
      <c r="AU346" s="230" t="s">
        <v>82</v>
      </c>
      <c r="AY346" s="17" t="s">
        <v>158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7" t="s">
        <v>82</v>
      </c>
      <c r="BK346" s="231">
        <f>ROUND(I346*H346,2)</f>
        <v>0</v>
      </c>
      <c r="BL346" s="17" t="s">
        <v>236</v>
      </c>
      <c r="BM346" s="230" t="s">
        <v>604</v>
      </c>
    </row>
    <row r="347" s="2" customFormat="1">
      <c r="A347" s="38"/>
      <c r="B347" s="39"/>
      <c r="C347" s="40"/>
      <c r="D347" s="232" t="s">
        <v>165</v>
      </c>
      <c r="E347" s="40"/>
      <c r="F347" s="233" t="s">
        <v>603</v>
      </c>
      <c r="G347" s="40"/>
      <c r="H347" s="40"/>
      <c r="I347" s="136"/>
      <c r="J347" s="40"/>
      <c r="K347" s="40"/>
      <c r="L347" s="44"/>
      <c r="M347" s="234"/>
      <c r="N347" s="235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165</v>
      </c>
      <c r="AU347" s="17" t="s">
        <v>82</v>
      </c>
    </row>
    <row r="348" s="13" customFormat="1">
      <c r="A348" s="13"/>
      <c r="B348" s="236"/>
      <c r="C348" s="237"/>
      <c r="D348" s="232" t="s">
        <v>166</v>
      </c>
      <c r="E348" s="238" t="s">
        <v>19</v>
      </c>
      <c r="F348" s="239" t="s">
        <v>605</v>
      </c>
      <c r="G348" s="237"/>
      <c r="H348" s="240">
        <v>83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166</v>
      </c>
      <c r="AU348" s="246" t="s">
        <v>82</v>
      </c>
      <c r="AV348" s="13" t="s">
        <v>85</v>
      </c>
      <c r="AW348" s="13" t="s">
        <v>34</v>
      </c>
      <c r="AX348" s="13" t="s">
        <v>82</v>
      </c>
      <c r="AY348" s="246" t="s">
        <v>158</v>
      </c>
    </row>
    <row r="349" s="13" customFormat="1">
      <c r="A349" s="13"/>
      <c r="B349" s="236"/>
      <c r="C349" s="237"/>
      <c r="D349" s="232" t="s">
        <v>166</v>
      </c>
      <c r="E349" s="237"/>
      <c r="F349" s="239" t="s">
        <v>606</v>
      </c>
      <c r="G349" s="237"/>
      <c r="H349" s="240">
        <v>99.599999999999994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166</v>
      </c>
      <c r="AU349" s="246" t="s">
        <v>82</v>
      </c>
      <c r="AV349" s="13" t="s">
        <v>85</v>
      </c>
      <c r="AW349" s="13" t="s">
        <v>4</v>
      </c>
      <c r="AX349" s="13" t="s">
        <v>82</v>
      </c>
      <c r="AY349" s="246" t="s">
        <v>158</v>
      </c>
    </row>
    <row r="350" s="2" customFormat="1" ht="21.75" customHeight="1">
      <c r="A350" s="38"/>
      <c r="B350" s="39"/>
      <c r="C350" s="219" t="s">
        <v>607</v>
      </c>
      <c r="D350" s="219" t="s">
        <v>159</v>
      </c>
      <c r="E350" s="220" t="s">
        <v>608</v>
      </c>
      <c r="F350" s="221" t="s">
        <v>609</v>
      </c>
      <c r="G350" s="222" t="s">
        <v>162</v>
      </c>
      <c r="H350" s="223">
        <v>770.25</v>
      </c>
      <c r="I350" s="224"/>
      <c r="J350" s="225">
        <f>ROUND(I350*H350,2)</f>
        <v>0</v>
      </c>
      <c r="K350" s="221" t="s">
        <v>213</v>
      </c>
      <c r="L350" s="44"/>
      <c r="M350" s="226" t="s">
        <v>19</v>
      </c>
      <c r="N350" s="227" t="s">
        <v>45</v>
      </c>
      <c r="O350" s="84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0" t="s">
        <v>236</v>
      </c>
      <c r="AT350" s="230" t="s">
        <v>159</v>
      </c>
      <c r="AU350" s="230" t="s">
        <v>82</v>
      </c>
      <c r="AY350" s="17" t="s">
        <v>158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7" t="s">
        <v>82</v>
      </c>
      <c r="BK350" s="231">
        <f>ROUND(I350*H350,2)</f>
        <v>0</v>
      </c>
      <c r="BL350" s="17" t="s">
        <v>236</v>
      </c>
      <c r="BM350" s="230" t="s">
        <v>610</v>
      </c>
    </row>
    <row r="351" s="2" customFormat="1">
      <c r="A351" s="38"/>
      <c r="B351" s="39"/>
      <c r="C351" s="40"/>
      <c r="D351" s="232" t="s">
        <v>165</v>
      </c>
      <c r="E351" s="40"/>
      <c r="F351" s="233" t="s">
        <v>611</v>
      </c>
      <c r="G351" s="40"/>
      <c r="H351" s="40"/>
      <c r="I351" s="136"/>
      <c r="J351" s="40"/>
      <c r="K351" s="40"/>
      <c r="L351" s="44"/>
      <c r="M351" s="234"/>
      <c r="N351" s="235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165</v>
      </c>
      <c r="AU351" s="17" t="s">
        <v>82</v>
      </c>
    </row>
    <row r="352" s="2" customFormat="1" ht="21.75" customHeight="1">
      <c r="A352" s="38"/>
      <c r="B352" s="39"/>
      <c r="C352" s="259" t="s">
        <v>612</v>
      </c>
      <c r="D352" s="259" t="s">
        <v>199</v>
      </c>
      <c r="E352" s="260" t="s">
        <v>613</v>
      </c>
      <c r="F352" s="261" t="s">
        <v>614</v>
      </c>
      <c r="G352" s="262" t="s">
        <v>162</v>
      </c>
      <c r="H352" s="263">
        <v>924.29999999999995</v>
      </c>
      <c r="I352" s="264"/>
      <c r="J352" s="265">
        <f>ROUND(I352*H352,2)</f>
        <v>0</v>
      </c>
      <c r="K352" s="261" t="s">
        <v>213</v>
      </c>
      <c r="L352" s="266"/>
      <c r="M352" s="267" t="s">
        <v>19</v>
      </c>
      <c r="N352" s="268" t="s">
        <v>45</v>
      </c>
      <c r="O352" s="84"/>
      <c r="P352" s="228">
        <f>O352*H352</f>
        <v>0</v>
      </c>
      <c r="Q352" s="228">
        <v>0.00025999999999999998</v>
      </c>
      <c r="R352" s="228">
        <f>Q352*H352</f>
        <v>0.24031799999999998</v>
      </c>
      <c r="S352" s="228">
        <v>0</v>
      </c>
      <c r="T352" s="22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0" t="s">
        <v>241</v>
      </c>
      <c r="AT352" s="230" t="s">
        <v>199</v>
      </c>
      <c r="AU352" s="230" t="s">
        <v>82</v>
      </c>
      <c r="AY352" s="17" t="s">
        <v>158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7" t="s">
        <v>82</v>
      </c>
      <c r="BK352" s="231">
        <f>ROUND(I352*H352,2)</f>
        <v>0</v>
      </c>
      <c r="BL352" s="17" t="s">
        <v>236</v>
      </c>
      <c r="BM352" s="230" t="s">
        <v>615</v>
      </c>
    </row>
    <row r="353" s="2" customFormat="1">
      <c r="A353" s="38"/>
      <c r="B353" s="39"/>
      <c r="C353" s="40"/>
      <c r="D353" s="232" t="s">
        <v>165</v>
      </c>
      <c r="E353" s="40"/>
      <c r="F353" s="233" t="s">
        <v>614</v>
      </c>
      <c r="G353" s="40"/>
      <c r="H353" s="40"/>
      <c r="I353" s="136"/>
      <c r="J353" s="40"/>
      <c r="K353" s="40"/>
      <c r="L353" s="44"/>
      <c r="M353" s="234"/>
      <c r="N353" s="235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165</v>
      </c>
      <c r="AU353" s="17" t="s">
        <v>82</v>
      </c>
    </row>
    <row r="354" s="13" customFormat="1">
      <c r="A354" s="13"/>
      <c r="B354" s="236"/>
      <c r="C354" s="237"/>
      <c r="D354" s="232" t="s">
        <v>166</v>
      </c>
      <c r="E354" s="238" t="s">
        <v>19</v>
      </c>
      <c r="F354" s="239" t="s">
        <v>616</v>
      </c>
      <c r="G354" s="237"/>
      <c r="H354" s="240">
        <v>770.25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166</v>
      </c>
      <c r="AU354" s="246" t="s">
        <v>82</v>
      </c>
      <c r="AV354" s="13" t="s">
        <v>85</v>
      </c>
      <c r="AW354" s="13" t="s">
        <v>34</v>
      </c>
      <c r="AX354" s="13" t="s">
        <v>82</v>
      </c>
      <c r="AY354" s="246" t="s">
        <v>158</v>
      </c>
    </row>
    <row r="355" s="13" customFormat="1">
      <c r="A355" s="13"/>
      <c r="B355" s="236"/>
      <c r="C355" s="237"/>
      <c r="D355" s="232" t="s">
        <v>166</v>
      </c>
      <c r="E355" s="237"/>
      <c r="F355" s="239" t="s">
        <v>617</v>
      </c>
      <c r="G355" s="237"/>
      <c r="H355" s="240">
        <v>924.29999999999995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166</v>
      </c>
      <c r="AU355" s="246" t="s">
        <v>82</v>
      </c>
      <c r="AV355" s="13" t="s">
        <v>85</v>
      </c>
      <c r="AW355" s="13" t="s">
        <v>4</v>
      </c>
      <c r="AX355" s="13" t="s">
        <v>82</v>
      </c>
      <c r="AY355" s="246" t="s">
        <v>158</v>
      </c>
    </row>
    <row r="356" s="2" customFormat="1" ht="16.5" customHeight="1">
      <c r="A356" s="38"/>
      <c r="B356" s="39"/>
      <c r="C356" s="219" t="s">
        <v>618</v>
      </c>
      <c r="D356" s="219" t="s">
        <v>159</v>
      </c>
      <c r="E356" s="220" t="s">
        <v>619</v>
      </c>
      <c r="F356" s="221" t="s">
        <v>620</v>
      </c>
      <c r="G356" s="222" t="s">
        <v>162</v>
      </c>
      <c r="H356" s="223">
        <v>29.25</v>
      </c>
      <c r="I356" s="224"/>
      <c r="J356" s="225">
        <f>ROUND(I356*H356,2)</f>
        <v>0</v>
      </c>
      <c r="K356" s="221" t="s">
        <v>213</v>
      </c>
      <c r="L356" s="44"/>
      <c r="M356" s="226" t="s">
        <v>19</v>
      </c>
      <c r="N356" s="227" t="s">
        <v>45</v>
      </c>
      <c r="O356" s="84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0" t="s">
        <v>236</v>
      </c>
      <c r="AT356" s="230" t="s">
        <v>159</v>
      </c>
      <c r="AU356" s="230" t="s">
        <v>82</v>
      </c>
      <c r="AY356" s="17" t="s">
        <v>158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7" t="s">
        <v>82</v>
      </c>
      <c r="BK356" s="231">
        <f>ROUND(I356*H356,2)</f>
        <v>0</v>
      </c>
      <c r="BL356" s="17" t="s">
        <v>236</v>
      </c>
      <c r="BM356" s="230" t="s">
        <v>621</v>
      </c>
    </row>
    <row r="357" s="2" customFormat="1">
      <c r="A357" s="38"/>
      <c r="B357" s="39"/>
      <c r="C357" s="40"/>
      <c r="D357" s="232" t="s">
        <v>165</v>
      </c>
      <c r="E357" s="40"/>
      <c r="F357" s="233" t="s">
        <v>622</v>
      </c>
      <c r="G357" s="40"/>
      <c r="H357" s="40"/>
      <c r="I357" s="136"/>
      <c r="J357" s="40"/>
      <c r="K357" s="40"/>
      <c r="L357" s="44"/>
      <c r="M357" s="234"/>
      <c r="N357" s="235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165</v>
      </c>
      <c r="AU357" s="17" t="s">
        <v>82</v>
      </c>
    </row>
    <row r="358" s="2" customFormat="1" ht="21.75" customHeight="1">
      <c r="A358" s="38"/>
      <c r="B358" s="39"/>
      <c r="C358" s="259" t="s">
        <v>623</v>
      </c>
      <c r="D358" s="259" t="s">
        <v>199</v>
      </c>
      <c r="E358" s="260" t="s">
        <v>624</v>
      </c>
      <c r="F358" s="261" t="s">
        <v>625</v>
      </c>
      <c r="G358" s="262" t="s">
        <v>162</v>
      </c>
      <c r="H358" s="263">
        <v>33.637999999999998</v>
      </c>
      <c r="I358" s="264"/>
      <c r="J358" s="265">
        <f>ROUND(I358*H358,2)</f>
        <v>0</v>
      </c>
      <c r="K358" s="261" t="s">
        <v>19</v>
      </c>
      <c r="L358" s="266"/>
      <c r="M358" s="267" t="s">
        <v>19</v>
      </c>
      <c r="N358" s="268" t="s">
        <v>45</v>
      </c>
      <c r="O358" s="84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0" t="s">
        <v>241</v>
      </c>
      <c r="AT358" s="230" t="s">
        <v>199</v>
      </c>
      <c r="AU358" s="230" t="s">
        <v>82</v>
      </c>
      <c r="AY358" s="17" t="s">
        <v>158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7" t="s">
        <v>82</v>
      </c>
      <c r="BK358" s="231">
        <f>ROUND(I358*H358,2)</f>
        <v>0</v>
      </c>
      <c r="BL358" s="17" t="s">
        <v>236</v>
      </c>
      <c r="BM358" s="230" t="s">
        <v>626</v>
      </c>
    </row>
    <row r="359" s="2" customFormat="1">
      <c r="A359" s="38"/>
      <c r="B359" s="39"/>
      <c r="C359" s="40"/>
      <c r="D359" s="232" t="s">
        <v>165</v>
      </c>
      <c r="E359" s="40"/>
      <c r="F359" s="233" t="s">
        <v>625</v>
      </c>
      <c r="G359" s="40"/>
      <c r="H359" s="40"/>
      <c r="I359" s="136"/>
      <c r="J359" s="40"/>
      <c r="K359" s="40"/>
      <c r="L359" s="44"/>
      <c r="M359" s="234"/>
      <c r="N359" s="235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165</v>
      </c>
      <c r="AU359" s="17" t="s">
        <v>82</v>
      </c>
    </row>
    <row r="360" s="13" customFormat="1">
      <c r="A360" s="13"/>
      <c r="B360" s="236"/>
      <c r="C360" s="237"/>
      <c r="D360" s="232" t="s">
        <v>166</v>
      </c>
      <c r="E360" s="238" t="s">
        <v>19</v>
      </c>
      <c r="F360" s="239" t="s">
        <v>627</v>
      </c>
      <c r="G360" s="237"/>
      <c r="H360" s="240">
        <v>29.25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166</v>
      </c>
      <c r="AU360" s="246" t="s">
        <v>82</v>
      </c>
      <c r="AV360" s="13" t="s">
        <v>85</v>
      </c>
      <c r="AW360" s="13" t="s">
        <v>34</v>
      </c>
      <c r="AX360" s="13" t="s">
        <v>82</v>
      </c>
      <c r="AY360" s="246" t="s">
        <v>158</v>
      </c>
    </row>
    <row r="361" s="13" customFormat="1">
      <c r="A361" s="13"/>
      <c r="B361" s="236"/>
      <c r="C361" s="237"/>
      <c r="D361" s="232" t="s">
        <v>166</v>
      </c>
      <c r="E361" s="237"/>
      <c r="F361" s="239" t="s">
        <v>628</v>
      </c>
      <c r="G361" s="237"/>
      <c r="H361" s="240">
        <v>33.637999999999998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166</v>
      </c>
      <c r="AU361" s="246" t="s">
        <v>82</v>
      </c>
      <c r="AV361" s="13" t="s">
        <v>85</v>
      </c>
      <c r="AW361" s="13" t="s">
        <v>4</v>
      </c>
      <c r="AX361" s="13" t="s">
        <v>82</v>
      </c>
      <c r="AY361" s="246" t="s">
        <v>158</v>
      </c>
    </row>
    <row r="362" s="2" customFormat="1" ht="21.75" customHeight="1">
      <c r="A362" s="38"/>
      <c r="B362" s="39"/>
      <c r="C362" s="219" t="s">
        <v>629</v>
      </c>
      <c r="D362" s="219" t="s">
        <v>159</v>
      </c>
      <c r="E362" s="220" t="s">
        <v>630</v>
      </c>
      <c r="F362" s="221" t="s">
        <v>631</v>
      </c>
      <c r="G362" s="222" t="s">
        <v>202</v>
      </c>
      <c r="H362" s="223">
        <v>192</v>
      </c>
      <c r="I362" s="224"/>
      <c r="J362" s="225">
        <f>ROUND(I362*H362,2)</f>
        <v>0</v>
      </c>
      <c r="K362" s="221" t="s">
        <v>19</v>
      </c>
      <c r="L362" s="44"/>
      <c r="M362" s="226" t="s">
        <v>19</v>
      </c>
      <c r="N362" s="227" t="s">
        <v>45</v>
      </c>
      <c r="O362" s="84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0" t="s">
        <v>236</v>
      </c>
      <c r="AT362" s="230" t="s">
        <v>159</v>
      </c>
      <c r="AU362" s="230" t="s">
        <v>82</v>
      </c>
      <c r="AY362" s="17" t="s">
        <v>158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7" t="s">
        <v>82</v>
      </c>
      <c r="BK362" s="231">
        <f>ROUND(I362*H362,2)</f>
        <v>0</v>
      </c>
      <c r="BL362" s="17" t="s">
        <v>236</v>
      </c>
      <c r="BM362" s="230" t="s">
        <v>632</v>
      </c>
    </row>
    <row r="363" s="2" customFormat="1">
      <c r="A363" s="38"/>
      <c r="B363" s="39"/>
      <c r="C363" s="40"/>
      <c r="D363" s="232" t="s">
        <v>165</v>
      </c>
      <c r="E363" s="40"/>
      <c r="F363" s="233" t="s">
        <v>631</v>
      </c>
      <c r="G363" s="40"/>
      <c r="H363" s="40"/>
      <c r="I363" s="136"/>
      <c r="J363" s="40"/>
      <c r="K363" s="40"/>
      <c r="L363" s="44"/>
      <c r="M363" s="234"/>
      <c r="N363" s="235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165</v>
      </c>
      <c r="AU363" s="17" t="s">
        <v>82</v>
      </c>
    </row>
    <row r="364" s="2" customFormat="1">
      <c r="A364" s="38"/>
      <c r="B364" s="39"/>
      <c r="C364" s="40"/>
      <c r="D364" s="232" t="s">
        <v>181</v>
      </c>
      <c r="E364" s="40"/>
      <c r="F364" s="258" t="s">
        <v>633</v>
      </c>
      <c r="G364" s="40"/>
      <c r="H364" s="40"/>
      <c r="I364" s="136"/>
      <c r="J364" s="40"/>
      <c r="K364" s="40"/>
      <c r="L364" s="44"/>
      <c r="M364" s="234"/>
      <c r="N364" s="235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181</v>
      </c>
      <c r="AU364" s="17" t="s">
        <v>82</v>
      </c>
    </row>
    <row r="365" s="13" customFormat="1">
      <c r="A365" s="13"/>
      <c r="B365" s="236"/>
      <c r="C365" s="237"/>
      <c r="D365" s="232" t="s">
        <v>166</v>
      </c>
      <c r="E365" s="238" t="s">
        <v>19</v>
      </c>
      <c r="F365" s="239" t="s">
        <v>634</v>
      </c>
      <c r="G365" s="237"/>
      <c r="H365" s="240">
        <v>192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166</v>
      </c>
      <c r="AU365" s="246" t="s">
        <v>82</v>
      </c>
      <c r="AV365" s="13" t="s">
        <v>85</v>
      </c>
      <c r="AW365" s="13" t="s">
        <v>34</v>
      </c>
      <c r="AX365" s="13" t="s">
        <v>82</v>
      </c>
      <c r="AY365" s="246" t="s">
        <v>158</v>
      </c>
    </row>
    <row r="366" s="2" customFormat="1" ht="21.75" customHeight="1">
      <c r="A366" s="38"/>
      <c r="B366" s="39"/>
      <c r="C366" s="219" t="s">
        <v>635</v>
      </c>
      <c r="D366" s="219" t="s">
        <v>159</v>
      </c>
      <c r="E366" s="220" t="s">
        <v>636</v>
      </c>
      <c r="F366" s="221" t="s">
        <v>637</v>
      </c>
      <c r="G366" s="222" t="s">
        <v>202</v>
      </c>
      <c r="H366" s="223">
        <v>60</v>
      </c>
      <c r="I366" s="224"/>
      <c r="J366" s="225">
        <f>ROUND(I366*H366,2)</f>
        <v>0</v>
      </c>
      <c r="K366" s="221" t="s">
        <v>19</v>
      </c>
      <c r="L366" s="44"/>
      <c r="M366" s="226" t="s">
        <v>19</v>
      </c>
      <c r="N366" s="227" t="s">
        <v>45</v>
      </c>
      <c r="O366" s="84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0" t="s">
        <v>236</v>
      </c>
      <c r="AT366" s="230" t="s">
        <v>159</v>
      </c>
      <c r="AU366" s="230" t="s">
        <v>82</v>
      </c>
      <c r="AY366" s="17" t="s">
        <v>158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7" t="s">
        <v>82</v>
      </c>
      <c r="BK366" s="231">
        <f>ROUND(I366*H366,2)</f>
        <v>0</v>
      </c>
      <c r="BL366" s="17" t="s">
        <v>236</v>
      </c>
      <c r="BM366" s="230" t="s">
        <v>638</v>
      </c>
    </row>
    <row r="367" s="2" customFormat="1">
      <c r="A367" s="38"/>
      <c r="B367" s="39"/>
      <c r="C367" s="40"/>
      <c r="D367" s="232" t="s">
        <v>165</v>
      </c>
      <c r="E367" s="40"/>
      <c r="F367" s="233" t="s">
        <v>637</v>
      </c>
      <c r="G367" s="40"/>
      <c r="H367" s="40"/>
      <c r="I367" s="136"/>
      <c r="J367" s="40"/>
      <c r="K367" s="40"/>
      <c r="L367" s="44"/>
      <c r="M367" s="234"/>
      <c r="N367" s="235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165</v>
      </c>
      <c r="AU367" s="17" t="s">
        <v>82</v>
      </c>
    </row>
    <row r="368" s="2" customFormat="1" ht="21.75" customHeight="1">
      <c r="A368" s="38"/>
      <c r="B368" s="39"/>
      <c r="C368" s="219" t="s">
        <v>639</v>
      </c>
      <c r="D368" s="219" t="s">
        <v>159</v>
      </c>
      <c r="E368" s="220" t="s">
        <v>640</v>
      </c>
      <c r="F368" s="221" t="s">
        <v>641</v>
      </c>
      <c r="G368" s="222" t="s">
        <v>202</v>
      </c>
      <c r="H368" s="223">
        <v>60</v>
      </c>
      <c r="I368" s="224"/>
      <c r="J368" s="225">
        <f>ROUND(I368*H368,2)</f>
        <v>0</v>
      </c>
      <c r="K368" s="221" t="s">
        <v>213</v>
      </c>
      <c r="L368" s="44"/>
      <c r="M368" s="226" t="s">
        <v>19</v>
      </c>
      <c r="N368" s="227" t="s">
        <v>45</v>
      </c>
      <c r="O368" s="84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236</v>
      </c>
      <c r="AT368" s="230" t="s">
        <v>159</v>
      </c>
      <c r="AU368" s="230" t="s">
        <v>82</v>
      </c>
      <c r="AY368" s="17" t="s">
        <v>158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82</v>
      </c>
      <c r="BK368" s="231">
        <f>ROUND(I368*H368,2)</f>
        <v>0</v>
      </c>
      <c r="BL368" s="17" t="s">
        <v>236</v>
      </c>
      <c r="BM368" s="230" t="s">
        <v>642</v>
      </c>
    </row>
    <row r="369" s="2" customFormat="1">
      <c r="A369" s="38"/>
      <c r="B369" s="39"/>
      <c r="C369" s="40"/>
      <c r="D369" s="232" t="s">
        <v>165</v>
      </c>
      <c r="E369" s="40"/>
      <c r="F369" s="233" t="s">
        <v>643</v>
      </c>
      <c r="G369" s="40"/>
      <c r="H369" s="40"/>
      <c r="I369" s="136"/>
      <c r="J369" s="40"/>
      <c r="K369" s="40"/>
      <c r="L369" s="44"/>
      <c r="M369" s="234"/>
      <c r="N369" s="235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165</v>
      </c>
      <c r="AU369" s="17" t="s">
        <v>82</v>
      </c>
    </row>
    <row r="370" s="13" customFormat="1">
      <c r="A370" s="13"/>
      <c r="B370" s="236"/>
      <c r="C370" s="237"/>
      <c r="D370" s="232" t="s">
        <v>166</v>
      </c>
      <c r="E370" s="238" t="s">
        <v>19</v>
      </c>
      <c r="F370" s="239" t="s">
        <v>644</v>
      </c>
      <c r="G370" s="237"/>
      <c r="H370" s="240">
        <v>60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166</v>
      </c>
      <c r="AU370" s="246" t="s">
        <v>82</v>
      </c>
      <c r="AV370" s="13" t="s">
        <v>85</v>
      </c>
      <c r="AW370" s="13" t="s">
        <v>34</v>
      </c>
      <c r="AX370" s="13" t="s">
        <v>82</v>
      </c>
      <c r="AY370" s="246" t="s">
        <v>158</v>
      </c>
    </row>
    <row r="371" s="2" customFormat="1" ht="21.75" customHeight="1">
      <c r="A371" s="38"/>
      <c r="B371" s="39"/>
      <c r="C371" s="219" t="s">
        <v>645</v>
      </c>
      <c r="D371" s="219" t="s">
        <v>159</v>
      </c>
      <c r="E371" s="220" t="s">
        <v>646</v>
      </c>
      <c r="F371" s="221" t="s">
        <v>647</v>
      </c>
      <c r="G371" s="222" t="s">
        <v>202</v>
      </c>
      <c r="H371" s="223">
        <v>12</v>
      </c>
      <c r="I371" s="224"/>
      <c r="J371" s="225">
        <f>ROUND(I371*H371,2)</f>
        <v>0</v>
      </c>
      <c r="K371" s="221" t="s">
        <v>19</v>
      </c>
      <c r="L371" s="44"/>
      <c r="M371" s="226" t="s">
        <v>19</v>
      </c>
      <c r="N371" s="227" t="s">
        <v>45</v>
      </c>
      <c r="O371" s="84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236</v>
      </c>
      <c r="AT371" s="230" t="s">
        <v>159</v>
      </c>
      <c r="AU371" s="230" t="s">
        <v>82</v>
      </c>
      <c r="AY371" s="17" t="s">
        <v>158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82</v>
      </c>
      <c r="BK371" s="231">
        <f>ROUND(I371*H371,2)</f>
        <v>0</v>
      </c>
      <c r="BL371" s="17" t="s">
        <v>236</v>
      </c>
      <c r="BM371" s="230" t="s">
        <v>648</v>
      </c>
    </row>
    <row r="372" s="2" customFormat="1">
      <c r="A372" s="38"/>
      <c r="B372" s="39"/>
      <c r="C372" s="40"/>
      <c r="D372" s="232" t="s">
        <v>165</v>
      </c>
      <c r="E372" s="40"/>
      <c r="F372" s="233" t="s">
        <v>647</v>
      </c>
      <c r="G372" s="40"/>
      <c r="H372" s="40"/>
      <c r="I372" s="136"/>
      <c r="J372" s="40"/>
      <c r="K372" s="40"/>
      <c r="L372" s="44"/>
      <c r="M372" s="234"/>
      <c r="N372" s="235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165</v>
      </c>
      <c r="AU372" s="17" t="s">
        <v>82</v>
      </c>
    </row>
    <row r="373" s="2" customFormat="1" ht="21.75" customHeight="1">
      <c r="A373" s="38"/>
      <c r="B373" s="39"/>
      <c r="C373" s="219" t="s">
        <v>649</v>
      </c>
      <c r="D373" s="219" t="s">
        <v>159</v>
      </c>
      <c r="E373" s="220" t="s">
        <v>650</v>
      </c>
      <c r="F373" s="221" t="s">
        <v>651</v>
      </c>
      <c r="G373" s="222" t="s">
        <v>202</v>
      </c>
      <c r="H373" s="223">
        <v>12</v>
      </c>
      <c r="I373" s="224"/>
      <c r="J373" s="225">
        <f>ROUND(I373*H373,2)</f>
        <v>0</v>
      </c>
      <c r="K373" s="221" t="s">
        <v>213</v>
      </c>
      <c r="L373" s="44"/>
      <c r="M373" s="226" t="s">
        <v>19</v>
      </c>
      <c r="N373" s="227" t="s">
        <v>45</v>
      </c>
      <c r="O373" s="84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0" t="s">
        <v>236</v>
      </c>
      <c r="AT373" s="230" t="s">
        <v>159</v>
      </c>
      <c r="AU373" s="230" t="s">
        <v>82</v>
      </c>
      <c r="AY373" s="17" t="s">
        <v>158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7" t="s">
        <v>82</v>
      </c>
      <c r="BK373" s="231">
        <f>ROUND(I373*H373,2)</f>
        <v>0</v>
      </c>
      <c r="BL373" s="17" t="s">
        <v>236</v>
      </c>
      <c r="BM373" s="230" t="s">
        <v>652</v>
      </c>
    </row>
    <row r="374" s="2" customFormat="1">
      <c r="A374" s="38"/>
      <c r="B374" s="39"/>
      <c r="C374" s="40"/>
      <c r="D374" s="232" t="s">
        <v>165</v>
      </c>
      <c r="E374" s="40"/>
      <c r="F374" s="233" t="s">
        <v>653</v>
      </c>
      <c r="G374" s="40"/>
      <c r="H374" s="40"/>
      <c r="I374" s="136"/>
      <c r="J374" s="40"/>
      <c r="K374" s="40"/>
      <c r="L374" s="44"/>
      <c r="M374" s="234"/>
      <c r="N374" s="235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165</v>
      </c>
      <c r="AU374" s="17" t="s">
        <v>82</v>
      </c>
    </row>
    <row r="375" s="13" customFormat="1">
      <c r="A375" s="13"/>
      <c r="B375" s="236"/>
      <c r="C375" s="237"/>
      <c r="D375" s="232" t="s">
        <v>166</v>
      </c>
      <c r="E375" s="238" t="s">
        <v>19</v>
      </c>
      <c r="F375" s="239" t="s">
        <v>654</v>
      </c>
      <c r="G375" s="237"/>
      <c r="H375" s="240">
        <v>12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166</v>
      </c>
      <c r="AU375" s="246" t="s">
        <v>82</v>
      </c>
      <c r="AV375" s="13" t="s">
        <v>85</v>
      </c>
      <c r="AW375" s="13" t="s">
        <v>34</v>
      </c>
      <c r="AX375" s="13" t="s">
        <v>82</v>
      </c>
      <c r="AY375" s="246" t="s">
        <v>158</v>
      </c>
    </row>
    <row r="376" s="2" customFormat="1" ht="21.75" customHeight="1">
      <c r="A376" s="38"/>
      <c r="B376" s="39"/>
      <c r="C376" s="219" t="s">
        <v>655</v>
      </c>
      <c r="D376" s="219" t="s">
        <v>159</v>
      </c>
      <c r="E376" s="220" t="s">
        <v>656</v>
      </c>
      <c r="F376" s="221" t="s">
        <v>657</v>
      </c>
      <c r="G376" s="222" t="s">
        <v>202</v>
      </c>
      <c r="H376" s="223">
        <v>4</v>
      </c>
      <c r="I376" s="224"/>
      <c r="J376" s="225">
        <f>ROUND(I376*H376,2)</f>
        <v>0</v>
      </c>
      <c r="K376" s="221" t="s">
        <v>19</v>
      </c>
      <c r="L376" s="44"/>
      <c r="M376" s="226" t="s">
        <v>19</v>
      </c>
      <c r="N376" s="227" t="s">
        <v>45</v>
      </c>
      <c r="O376" s="84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236</v>
      </c>
      <c r="AT376" s="230" t="s">
        <v>159</v>
      </c>
      <c r="AU376" s="230" t="s">
        <v>82</v>
      </c>
      <c r="AY376" s="17" t="s">
        <v>158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82</v>
      </c>
      <c r="BK376" s="231">
        <f>ROUND(I376*H376,2)</f>
        <v>0</v>
      </c>
      <c r="BL376" s="17" t="s">
        <v>236</v>
      </c>
      <c r="BM376" s="230" t="s">
        <v>658</v>
      </c>
    </row>
    <row r="377" s="2" customFormat="1">
      <c r="A377" s="38"/>
      <c r="B377" s="39"/>
      <c r="C377" s="40"/>
      <c r="D377" s="232" t="s">
        <v>165</v>
      </c>
      <c r="E377" s="40"/>
      <c r="F377" s="233" t="s">
        <v>657</v>
      </c>
      <c r="G377" s="40"/>
      <c r="H377" s="40"/>
      <c r="I377" s="136"/>
      <c r="J377" s="40"/>
      <c r="K377" s="40"/>
      <c r="L377" s="44"/>
      <c r="M377" s="234"/>
      <c r="N377" s="235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165</v>
      </c>
      <c r="AU377" s="17" t="s">
        <v>82</v>
      </c>
    </row>
    <row r="378" s="2" customFormat="1" ht="21.75" customHeight="1">
      <c r="A378" s="38"/>
      <c r="B378" s="39"/>
      <c r="C378" s="219" t="s">
        <v>659</v>
      </c>
      <c r="D378" s="219" t="s">
        <v>159</v>
      </c>
      <c r="E378" s="220" t="s">
        <v>660</v>
      </c>
      <c r="F378" s="221" t="s">
        <v>661</v>
      </c>
      <c r="G378" s="222" t="s">
        <v>202</v>
      </c>
      <c r="H378" s="223">
        <v>4</v>
      </c>
      <c r="I378" s="224"/>
      <c r="J378" s="225">
        <f>ROUND(I378*H378,2)</f>
        <v>0</v>
      </c>
      <c r="K378" s="221" t="s">
        <v>213</v>
      </c>
      <c r="L378" s="44"/>
      <c r="M378" s="226" t="s">
        <v>19</v>
      </c>
      <c r="N378" s="227" t="s">
        <v>45</v>
      </c>
      <c r="O378" s="84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236</v>
      </c>
      <c r="AT378" s="230" t="s">
        <v>159</v>
      </c>
      <c r="AU378" s="230" t="s">
        <v>82</v>
      </c>
      <c r="AY378" s="17" t="s">
        <v>158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82</v>
      </c>
      <c r="BK378" s="231">
        <f>ROUND(I378*H378,2)</f>
        <v>0</v>
      </c>
      <c r="BL378" s="17" t="s">
        <v>236</v>
      </c>
      <c r="BM378" s="230" t="s">
        <v>662</v>
      </c>
    </row>
    <row r="379" s="2" customFormat="1">
      <c r="A379" s="38"/>
      <c r="B379" s="39"/>
      <c r="C379" s="40"/>
      <c r="D379" s="232" t="s">
        <v>165</v>
      </c>
      <c r="E379" s="40"/>
      <c r="F379" s="233" t="s">
        <v>663</v>
      </c>
      <c r="G379" s="40"/>
      <c r="H379" s="40"/>
      <c r="I379" s="136"/>
      <c r="J379" s="40"/>
      <c r="K379" s="40"/>
      <c r="L379" s="44"/>
      <c r="M379" s="234"/>
      <c r="N379" s="235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165</v>
      </c>
      <c r="AU379" s="17" t="s">
        <v>82</v>
      </c>
    </row>
    <row r="380" s="13" customFormat="1">
      <c r="A380" s="13"/>
      <c r="B380" s="236"/>
      <c r="C380" s="237"/>
      <c r="D380" s="232" t="s">
        <v>166</v>
      </c>
      <c r="E380" s="238" t="s">
        <v>19</v>
      </c>
      <c r="F380" s="239" t="s">
        <v>664</v>
      </c>
      <c r="G380" s="237"/>
      <c r="H380" s="240">
        <v>4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166</v>
      </c>
      <c r="AU380" s="246" t="s">
        <v>82</v>
      </c>
      <c r="AV380" s="13" t="s">
        <v>85</v>
      </c>
      <c r="AW380" s="13" t="s">
        <v>34</v>
      </c>
      <c r="AX380" s="13" t="s">
        <v>82</v>
      </c>
      <c r="AY380" s="246" t="s">
        <v>158</v>
      </c>
    </row>
    <row r="381" s="2" customFormat="1" ht="21.75" customHeight="1">
      <c r="A381" s="38"/>
      <c r="B381" s="39"/>
      <c r="C381" s="219" t="s">
        <v>665</v>
      </c>
      <c r="D381" s="219" t="s">
        <v>159</v>
      </c>
      <c r="E381" s="220" t="s">
        <v>666</v>
      </c>
      <c r="F381" s="221" t="s">
        <v>667</v>
      </c>
      <c r="G381" s="222" t="s">
        <v>202</v>
      </c>
      <c r="H381" s="223">
        <v>8</v>
      </c>
      <c r="I381" s="224"/>
      <c r="J381" s="225">
        <f>ROUND(I381*H381,2)</f>
        <v>0</v>
      </c>
      <c r="K381" s="221" t="s">
        <v>19</v>
      </c>
      <c r="L381" s="44"/>
      <c r="M381" s="226" t="s">
        <v>19</v>
      </c>
      <c r="N381" s="227" t="s">
        <v>45</v>
      </c>
      <c r="O381" s="84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0" t="s">
        <v>236</v>
      </c>
      <c r="AT381" s="230" t="s">
        <v>159</v>
      </c>
      <c r="AU381" s="230" t="s">
        <v>82</v>
      </c>
      <c r="AY381" s="17" t="s">
        <v>158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7" t="s">
        <v>82</v>
      </c>
      <c r="BK381" s="231">
        <f>ROUND(I381*H381,2)</f>
        <v>0</v>
      </c>
      <c r="BL381" s="17" t="s">
        <v>236</v>
      </c>
      <c r="BM381" s="230" t="s">
        <v>668</v>
      </c>
    </row>
    <row r="382" s="2" customFormat="1">
      <c r="A382" s="38"/>
      <c r="B382" s="39"/>
      <c r="C382" s="40"/>
      <c r="D382" s="232" t="s">
        <v>165</v>
      </c>
      <c r="E382" s="40"/>
      <c r="F382" s="233" t="s">
        <v>667</v>
      </c>
      <c r="G382" s="40"/>
      <c r="H382" s="40"/>
      <c r="I382" s="136"/>
      <c r="J382" s="40"/>
      <c r="K382" s="40"/>
      <c r="L382" s="44"/>
      <c r="M382" s="234"/>
      <c r="N382" s="235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165</v>
      </c>
      <c r="AU382" s="17" t="s">
        <v>82</v>
      </c>
    </row>
    <row r="383" s="2" customFormat="1" ht="21.75" customHeight="1">
      <c r="A383" s="38"/>
      <c r="B383" s="39"/>
      <c r="C383" s="219" t="s">
        <v>669</v>
      </c>
      <c r="D383" s="219" t="s">
        <v>159</v>
      </c>
      <c r="E383" s="220" t="s">
        <v>670</v>
      </c>
      <c r="F383" s="221" t="s">
        <v>671</v>
      </c>
      <c r="G383" s="222" t="s">
        <v>202</v>
      </c>
      <c r="H383" s="223">
        <v>8</v>
      </c>
      <c r="I383" s="224"/>
      <c r="J383" s="225">
        <f>ROUND(I383*H383,2)</f>
        <v>0</v>
      </c>
      <c r="K383" s="221" t="s">
        <v>19</v>
      </c>
      <c r="L383" s="44"/>
      <c r="M383" s="226" t="s">
        <v>19</v>
      </c>
      <c r="N383" s="227" t="s">
        <v>45</v>
      </c>
      <c r="O383" s="84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0" t="s">
        <v>236</v>
      </c>
      <c r="AT383" s="230" t="s">
        <v>159</v>
      </c>
      <c r="AU383" s="230" t="s">
        <v>82</v>
      </c>
      <c r="AY383" s="17" t="s">
        <v>158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7" t="s">
        <v>82</v>
      </c>
      <c r="BK383" s="231">
        <f>ROUND(I383*H383,2)</f>
        <v>0</v>
      </c>
      <c r="BL383" s="17" t="s">
        <v>236</v>
      </c>
      <c r="BM383" s="230" t="s">
        <v>672</v>
      </c>
    </row>
    <row r="384" s="2" customFormat="1">
      <c r="A384" s="38"/>
      <c r="B384" s="39"/>
      <c r="C384" s="40"/>
      <c r="D384" s="232" t="s">
        <v>165</v>
      </c>
      <c r="E384" s="40"/>
      <c r="F384" s="233" t="s">
        <v>673</v>
      </c>
      <c r="G384" s="40"/>
      <c r="H384" s="40"/>
      <c r="I384" s="136"/>
      <c r="J384" s="40"/>
      <c r="K384" s="40"/>
      <c r="L384" s="44"/>
      <c r="M384" s="234"/>
      <c r="N384" s="235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165</v>
      </c>
      <c r="AU384" s="17" t="s">
        <v>82</v>
      </c>
    </row>
    <row r="385" s="13" customFormat="1">
      <c r="A385" s="13"/>
      <c r="B385" s="236"/>
      <c r="C385" s="237"/>
      <c r="D385" s="232" t="s">
        <v>166</v>
      </c>
      <c r="E385" s="238" t="s">
        <v>19</v>
      </c>
      <c r="F385" s="239" t="s">
        <v>674</v>
      </c>
      <c r="G385" s="237"/>
      <c r="H385" s="240">
        <v>8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166</v>
      </c>
      <c r="AU385" s="246" t="s">
        <v>82</v>
      </c>
      <c r="AV385" s="13" t="s">
        <v>85</v>
      </c>
      <c r="AW385" s="13" t="s">
        <v>34</v>
      </c>
      <c r="AX385" s="13" t="s">
        <v>82</v>
      </c>
      <c r="AY385" s="246" t="s">
        <v>158</v>
      </c>
    </row>
    <row r="386" s="2" customFormat="1" ht="21.75" customHeight="1">
      <c r="A386" s="38"/>
      <c r="B386" s="39"/>
      <c r="C386" s="219" t="s">
        <v>675</v>
      </c>
      <c r="D386" s="219" t="s">
        <v>159</v>
      </c>
      <c r="E386" s="220" t="s">
        <v>676</v>
      </c>
      <c r="F386" s="221" t="s">
        <v>677</v>
      </c>
      <c r="G386" s="222" t="s">
        <v>202</v>
      </c>
      <c r="H386" s="223">
        <v>8</v>
      </c>
      <c r="I386" s="224"/>
      <c r="J386" s="225">
        <f>ROUND(I386*H386,2)</f>
        <v>0</v>
      </c>
      <c r="K386" s="221" t="s">
        <v>19</v>
      </c>
      <c r="L386" s="44"/>
      <c r="M386" s="226" t="s">
        <v>19</v>
      </c>
      <c r="N386" s="227" t="s">
        <v>45</v>
      </c>
      <c r="O386" s="84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0" t="s">
        <v>236</v>
      </c>
      <c r="AT386" s="230" t="s">
        <v>159</v>
      </c>
      <c r="AU386" s="230" t="s">
        <v>82</v>
      </c>
      <c r="AY386" s="17" t="s">
        <v>158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7" t="s">
        <v>82</v>
      </c>
      <c r="BK386" s="231">
        <f>ROUND(I386*H386,2)</f>
        <v>0</v>
      </c>
      <c r="BL386" s="17" t="s">
        <v>236</v>
      </c>
      <c r="BM386" s="230" t="s">
        <v>678</v>
      </c>
    </row>
    <row r="387" s="2" customFormat="1">
      <c r="A387" s="38"/>
      <c r="B387" s="39"/>
      <c r="C387" s="40"/>
      <c r="D387" s="232" t="s">
        <v>165</v>
      </c>
      <c r="E387" s="40"/>
      <c r="F387" s="233" t="s">
        <v>677</v>
      </c>
      <c r="G387" s="40"/>
      <c r="H387" s="40"/>
      <c r="I387" s="136"/>
      <c r="J387" s="40"/>
      <c r="K387" s="40"/>
      <c r="L387" s="44"/>
      <c r="M387" s="234"/>
      <c r="N387" s="235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165</v>
      </c>
      <c r="AU387" s="17" t="s">
        <v>82</v>
      </c>
    </row>
    <row r="388" s="2" customFormat="1" ht="21.75" customHeight="1">
      <c r="A388" s="38"/>
      <c r="B388" s="39"/>
      <c r="C388" s="219" t="s">
        <v>679</v>
      </c>
      <c r="D388" s="219" t="s">
        <v>159</v>
      </c>
      <c r="E388" s="220" t="s">
        <v>680</v>
      </c>
      <c r="F388" s="221" t="s">
        <v>681</v>
      </c>
      <c r="G388" s="222" t="s">
        <v>202</v>
      </c>
      <c r="H388" s="223">
        <v>8</v>
      </c>
      <c r="I388" s="224"/>
      <c r="J388" s="225">
        <f>ROUND(I388*H388,2)</f>
        <v>0</v>
      </c>
      <c r="K388" s="221" t="s">
        <v>213</v>
      </c>
      <c r="L388" s="44"/>
      <c r="M388" s="226" t="s">
        <v>19</v>
      </c>
      <c r="N388" s="227" t="s">
        <v>45</v>
      </c>
      <c r="O388" s="84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236</v>
      </c>
      <c r="AT388" s="230" t="s">
        <v>159</v>
      </c>
      <c r="AU388" s="230" t="s">
        <v>82</v>
      </c>
      <c r="AY388" s="17" t="s">
        <v>158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82</v>
      </c>
      <c r="BK388" s="231">
        <f>ROUND(I388*H388,2)</f>
        <v>0</v>
      </c>
      <c r="BL388" s="17" t="s">
        <v>236</v>
      </c>
      <c r="BM388" s="230" t="s">
        <v>682</v>
      </c>
    </row>
    <row r="389" s="2" customFormat="1">
      <c r="A389" s="38"/>
      <c r="B389" s="39"/>
      <c r="C389" s="40"/>
      <c r="D389" s="232" t="s">
        <v>165</v>
      </c>
      <c r="E389" s="40"/>
      <c r="F389" s="233" t="s">
        <v>683</v>
      </c>
      <c r="G389" s="40"/>
      <c r="H389" s="40"/>
      <c r="I389" s="136"/>
      <c r="J389" s="40"/>
      <c r="K389" s="40"/>
      <c r="L389" s="44"/>
      <c r="M389" s="234"/>
      <c r="N389" s="235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165</v>
      </c>
      <c r="AU389" s="17" t="s">
        <v>82</v>
      </c>
    </row>
    <row r="390" s="13" customFormat="1">
      <c r="A390" s="13"/>
      <c r="B390" s="236"/>
      <c r="C390" s="237"/>
      <c r="D390" s="232" t="s">
        <v>166</v>
      </c>
      <c r="E390" s="238" t="s">
        <v>19</v>
      </c>
      <c r="F390" s="239" t="s">
        <v>684</v>
      </c>
      <c r="G390" s="237"/>
      <c r="H390" s="240">
        <v>8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166</v>
      </c>
      <c r="AU390" s="246" t="s">
        <v>82</v>
      </c>
      <c r="AV390" s="13" t="s">
        <v>85</v>
      </c>
      <c r="AW390" s="13" t="s">
        <v>34</v>
      </c>
      <c r="AX390" s="13" t="s">
        <v>82</v>
      </c>
      <c r="AY390" s="246" t="s">
        <v>158</v>
      </c>
    </row>
    <row r="391" s="2" customFormat="1" ht="21.75" customHeight="1">
      <c r="A391" s="38"/>
      <c r="B391" s="39"/>
      <c r="C391" s="219" t="s">
        <v>685</v>
      </c>
      <c r="D391" s="219" t="s">
        <v>159</v>
      </c>
      <c r="E391" s="220" t="s">
        <v>686</v>
      </c>
      <c r="F391" s="221" t="s">
        <v>687</v>
      </c>
      <c r="G391" s="222" t="s">
        <v>202</v>
      </c>
      <c r="H391" s="223">
        <v>10</v>
      </c>
      <c r="I391" s="224"/>
      <c r="J391" s="225">
        <f>ROUND(I391*H391,2)</f>
        <v>0</v>
      </c>
      <c r="K391" s="221" t="s">
        <v>213</v>
      </c>
      <c r="L391" s="44"/>
      <c r="M391" s="226" t="s">
        <v>19</v>
      </c>
      <c r="N391" s="227" t="s">
        <v>45</v>
      </c>
      <c r="O391" s="84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0" t="s">
        <v>236</v>
      </c>
      <c r="AT391" s="230" t="s">
        <v>159</v>
      </c>
      <c r="AU391" s="230" t="s">
        <v>82</v>
      </c>
      <c r="AY391" s="17" t="s">
        <v>158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7" t="s">
        <v>82</v>
      </c>
      <c r="BK391" s="231">
        <f>ROUND(I391*H391,2)</f>
        <v>0</v>
      </c>
      <c r="BL391" s="17" t="s">
        <v>236</v>
      </c>
      <c r="BM391" s="230" t="s">
        <v>688</v>
      </c>
    </row>
    <row r="392" s="2" customFormat="1">
      <c r="A392" s="38"/>
      <c r="B392" s="39"/>
      <c r="C392" s="40"/>
      <c r="D392" s="232" t="s">
        <v>165</v>
      </c>
      <c r="E392" s="40"/>
      <c r="F392" s="233" t="s">
        <v>687</v>
      </c>
      <c r="G392" s="40"/>
      <c r="H392" s="40"/>
      <c r="I392" s="136"/>
      <c r="J392" s="40"/>
      <c r="K392" s="40"/>
      <c r="L392" s="44"/>
      <c r="M392" s="234"/>
      <c r="N392" s="235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165</v>
      </c>
      <c r="AU392" s="17" t="s">
        <v>82</v>
      </c>
    </row>
    <row r="393" s="2" customFormat="1" ht="16.5" customHeight="1">
      <c r="A393" s="38"/>
      <c r="B393" s="39"/>
      <c r="C393" s="259" t="s">
        <v>689</v>
      </c>
      <c r="D393" s="259" t="s">
        <v>199</v>
      </c>
      <c r="E393" s="260" t="s">
        <v>690</v>
      </c>
      <c r="F393" s="261" t="s">
        <v>691</v>
      </c>
      <c r="G393" s="262" t="s">
        <v>202</v>
      </c>
      <c r="H393" s="263">
        <v>10</v>
      </c>
      <c r="I393" s="264"/>
      <c r="J393" s="265">
        <f>ROUND(I393*H393,2)</f>
        <v>0</v>
      </c>
      <c r="K393" s="261" t="s">
        <v>19</v>
      </c>
      <c r="L393" s="266"/>
      <c r="M393" s="267" t="s">
        <v>19</v>
      </c>
      <c r="N393" s="268" t="s">
        <v>45</v>
      </c>
      <c r="O393" s="84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0" t="s">
        <v>241</v>
      </c>
      <c r="AT393" s="230" t="s">
        <v>199</v>
      </c>
      <c r="AU393" s="230" t="s">
        <v>82</v>
      </c>
      <c r="AY393" s="17" t="s">
        <v>158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7" t="s">
        <v>82</v>
      </c>
      <c r="BK393" s="231">
        <f>ROUND(I393*H393,2)</f>
        <v>0</v>
      </c>
      <c r="BL393" s="17" t="s">
        <v>236</v>
      </c>
      <c r="BM393" s="230" t="s">
        <v>692</v>
      </c>
    </row>
    <row r="394" s="2" customFormat="1">
      <c r="A394" s="38"/>
      <c r="B394" s="39"/>
      <c r="C394" s="40"/>
      <c r="D394" s="232" t="s">
        <v>165</v>
      </c>
      <c r="E394" s="40"/>
      <c r="F394" s="233" t="s">
        <v>691</v>
      </c>
      <c r="G394" s="40"/>
      <c r="H394" s="40"/>
      <c r="I394" s="136"/>
      <c r="J394" s="40"/>
      <c r="K394" s="40"/>
      <c r="L394" s="44"/>
      <c r="M394" s="234"/>
      <c r="N394" s="235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165</v>
      </c>
      <c r="AU394" s="17" t="s">
        <v>82</v>
      </c>
    </row>
    <row r="395" s="13" customFormat="1">
      <c r="A395" s="13"/>
      <c r="B395" s="236"/>
      <c r="C395" s="237"/>
      <c r="D395" s="232" t="s">
        <v>166</v>
      </c>
      <c r="E395" s="238" t="s">
        <v>19</v>
      </c>
      <c r="F395" s="239" t="s">
        <v>276</v>
      </c>
      <c r="G395" s="237"/>
      <c r="H395" s="240">
        <v>10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166</v>
      </c>
      <c r="AU395" s="246" t="s">
        <v>82</v>
      </c>
      <c r="AV395" s="13" t="s">
        <v>85</v>
      </c>
      <c r="AW395" s="13" t="s">
        <v>34</v>
      </c>
      <c r="AX395" s="13" t="s">
        <v>82</v>
      </c>
      <c r="AY395" s="246" t="s">
        <v>158</v>
      </c>
    </row>
    <row r="396" s="2" customFormat="1" ht="21.75" customHeight="1">
      <c r="A396" s="38"/>
      <c r="B396" s="39"/>
      <c r="C396" s="219" t="s">
        <v>693</v>
      </c>
      <c r="D396" s="219" t="s">
        <v>159</v>
      </c>
      <c r="E396" s="220" t="s">
        <v>694</v>
      </c>
      <c r="F396" s="221" t="s">
        <v>695</v>
      </c>
      <c r="G396" s="222" t="s">
        <v>202</v>
      </c>
      <c r="H396" s="223">
        <v>3</v>
      </c>
      <c r="I396" s="224"/>
      <c r="J396" s="225">
        <f>ROUND(I396*H396,2)</f>
        <v>0</v>
      </c>
      <c r="K396" s="221" t="s">
        <v>213</v>
      </c>
      <c r="L396" s="44"/>
      <c r="M396" s="226" t="s">
        <v>19</v>
      </c>
      <c r="N396" s="227" t="s">
        <v>45</v>
      </c>
      <c r="O396" s="84"/>
      <c r="P396" s="228">
        <f>O396*H396</f>
        <v>0</v>
      </c>
      <c r="Q396" s="228">
        <v>0.57010000000000005</v>
      </c>
      <c r="R396" s="228">
        <f>Q396*H396</f>
        <v>1.7103000000000002</v>
      </c>
      <c r="S396" s="228">
        <v>0</v>
      </c>
      <c r="T396" s="22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0" t="s">
        <v>236</v>
      </c>
      <c r="AT396" s="230" t="s">
        <v>159</v>
      </c>
      <c r="AU396" s="230" t="s">
        <v>82</v>
      </c>
      <c r="AY396" s="17" t="s">
        <v>158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7" t="s">
        <v>82</v>
      </c>
      <c r="BK396" s="231">
        <f>ROUND(I396*H396,2)</f>
        <v>0</v>
      </c>
      <c r="BL396" s="17" t="s">
        <v>236</v>
      </c>
      <c r="BM396" s="230" t="s">
        <v>696</v>
      </c>
    </row>
    <row r="397" s="2" customFormat="1">
      <c r="A397" s="38"/>
      <c r="B397" s="39"/>
      <c r="C397" s="40"/>
      <c r="D397" s="232" t="s">
        <v>165</v>
      </c>
      <c r="E397" s="40"/>
      <c r="F397" s="233" t="s">
        <v>697</v>
      </c>
      <c r="G397" s="40"/>
      <c r="H397" s="40"/>
      <c r="I397" s="136"/>
      <c r="J397" s="40"/>
      <c r="K397" s="40"/>
      <c r="L397" s="44"/>
      <c r="M397" s="234"/>
      <c r="N397" s="235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165</v>
      </c>
      <c r="AU397" s="17" t="s">
        <v>82</v>
      </c>
    </row>
    <row r="398" s="2" customFormat="1">
      <c r="A398" s="38"/>
      <c r="B398" s="39"/>
      <c r="C398" s="40"/>
      <c r="D398" s="232" t="s">
        <v>216</v>
      </c>
      <c r="E398" s="40"/>
      <c r="F398" s="258" t="s">
        <v>413</v>
      </c>
      <c r="G398" s="40"/>
      <c r="H398" s="40"/>
      <c r="I398" s="136"/>
      <c r="J398" s="40"/>
      <c r="K398" s="40"/>
      <c r="L398" s="44"/>
      <c r="M398" s="234"/>
      <c r="N398" s="235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216</v>
      </c>
      <c r="AU398" s="17" t="s">
        <v>82</v>
      </c>
    </row>
    <row r="399" s="2" customFormat="1" ht="16.5" customHeight="1">
      <c r="A399" s="38"/>
      <c r="B399" s="39"/>
      <c r="C399" s="259" t="s">
        <v>698</v>
      </c>
      <c r="D399" s="259" t="s">
        <v>199</v>
      </c>
      <c r="E399" s="260" t="s">
        <v>699</v>
      </c>
      <c r="F399" s="261" t="s">
        <v>700</v>
      </c>
      <c r="G399" s="262" t="s">
        <v>202</v>
      </c>
      <c r="H399" s="263">
        <v>2</v>
      </c>
      <c r="I399" s="264"/>
      <c r="J399" s="265">
        <f>ROUND(I399*H399,2)</f>
        <v>0</v>
      </c>
      <c r="K399" s="261" t="s">
        <v>19</v>
      </c>
      <c r="L399" s="266"/>
      <c r="M399" s="267" t="s">
        <v>19</v>
      </c>
      <c r="N399" s="268" t="s">
        <v>45</v>
      </c>
      <c r="O399" s="84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0" t="s">
        <v>241</v>
      </c>
      <c r="AT399" s="230" t="s">
        <v>199</v>
      </c>
      <c r="AU399" s="230" t="s">
        <v>82</v>
      </c>
      <c r="AY399" s="17" t="s">
        <v>158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7" t="s">
        <v>82</v>
      </c>
      <c r="BK399" s="231">
        <f>ROUND(I399*H399,2)</f>
        <v>0</v>
      </c>
      <c r="BL399" s="17" t="s">
        <v>236</v>
      </c>
      <c r="BM399" s="230" t="s">
        <v>701</v>
      </c>
    </row>
    <row r="400" s="2" customFormat="1">
      <c r="A400" s="38"/>
      <c r="B400" s="39"/>
      <c r="C400" s="40"/>
      <c r="D400" s="232" t="s">
        <v>165</v>
      </c>
      <c r="E400" s="40"/>
      <c r="F400" s="233" t="s">
        <v>700</v>
      </c>
      <c r="G400" s="40"/>
      <c r="H400" s="40"/>
      <c r="I400" s="136"/>
      <c r="J400" s="40"/>
      <c r="K400" s="40"/>
      <c r="L400" s="44"/>
      <c r="M400" s="234"/>
      <c r="N400" s="235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165</v>
      </c>
      <c r="AU400" s="17" t="s">
        <v>82</v>
      </c>
    </row>
    <row r="401" s="13" customFormat="1">
      <c r="A401" s="13"/>
      <c r="B401" s="236"/>
      <c r="C401" s="237"/>
      <c r="D401" s="232" t="s">
        <v>166</v>
      </c>
      <c r="E401" s="238" t="s">
        <v>19</v>
      </c>
      <c r="F401" s="239" t="s">
        <v>702</v>
      </c>
      <c r="G401" s="237"/>
      <c r="H401" s="240">
        <v>2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166</v>
      </c>
      <c r="AU401" s="246" t="s">
        <v>82</v>
      </c>
      <c r="AV401" s="13" t="s">
        <v>85</v>
      </c>
      <c r="AW401" s="13" t="s">
        <v>34</v>
      </c>
      <c r="AX401" s="13" t="s">
        <v>82</v>
      </c>
      <c r="AY401" s="246" t="s">
        <v>158</v>
      </c>
    </row>
    <row r="402" s="2" customFormat="1" ht="16.5" customHeight="1">
      <c r="A402" s="38"/>
      <c r="B402" s="39"/>
      <c r="C402" s="259" t="s">
        <v>703</v>
      </c>
      <c r="D402" s="259" t="s">
        <v>199</v>
      </c>
      <c r="E402" s="260" t="s">
        <v>704</v>
      </c>
      <c r="F402" s="261" t="s">
        <v>705</v>
      </c>
      <c r="G402" s="262" t="s">
        <v>202</v>
      </c>
      <c r="H402" s="263">
        <v>1</v>
      </c>
      <c r="I402" s="264"/>
      <c r="J402" s="265">
        <f>ROUND(I402*H402,2)</f>
        <v>0</v>
      </c>
      <c r="K402" s="261" t="s">
        <v>19</v>
      </c>
      <c r="L402" s="266"/>
      <c r="M402" s="267" t="s">
        <v>19</v>
      </c>
      <c r="N402" s="268" t="s">
        <v>45</v>
      </c>
      <c r="O402" s="84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0" t="s">
        <v>241</v>
      </c>
      <c r="AT402" s="230" t="s">
        <v>199</v>
      </c>
      <c r="AU402" s="230" t="s">
        <v>82</v>
      </c>
      <c r="AY402" s="17" t="s">
        <v>158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7" t="s">
        <v>82</v>
      </c>
      <c r="BK402" s="231">
        <f>ROUND(I402*H402,2)</f>
        <v>0</v>
      </c>
      <c r="BL402" s="17" t="s">
        <v>236</v>
      </c>
      <c r="BM402" s="230" t="s">
        <v>706</v>
      </c>
    </row>
    <row r="403" s="2" customFormat="1">
      <c r="A403" s="38"/>
      <c r="B403" s="39"/>
      <c r="C403" s="40"/>
      <c r="D403" s="232" t="s">
        <v>165</v>
      </c>
      <c r="E403" s="40"/>
      <c r="F403" s="233" t="s">
        <v>705</v>
      </c>
      <c r="G403" s="40"/>
      <c r="H403" s="40"/>
      <c r="I403" s="136"/>
      <c r="J403" s="40"/>
      <c r="K403" s="40"/>
      <c r="L403" s="44"/>
      <c r="M403" s="234"/>
      <c r="N403" s="235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165</v>
      </c>
      <c r="AU403" s="17" t="s">
        <v>82</v>
      </c>
    </row>
    <row r="404" s="13" customFormat="1">
      <c r="A404" s="13"/>
      <c r="B404" s="236"/>
      <c r="C404" s="237"/>
      <c r="D404" s="232" t="s">
        <v>166</v>
      </c>
      <c r="E404" s="238" t="s">
        <v>19</v>
      </c>
      <c r="F404" s="239" t="s">
        <v>707</v>
      </c>
      <c r="G404" s="237"/>
      <c r="H404" s="240">
        <v>1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166</v>
      </c>
      <c r="AU404" s="246" t="s">
        <v>82</v>
      </c>
      <c r="AV404" s="13" t="s">
        <v>85</v>
      </c>
      <c r="AW404" s="13" t="s">
        <v>34</v>
      </c>
      <c r="AX404" s="13" t="s">
        <v>82</v>
      </c>
      <c r="AY404" s="246" t="s">
        <v>158</v>
      </c>
    </row>
    <row r="405" s="2" customFormat="1" ht="16.5" customHeight="1">
      <c r="A405" s="38"/>
      <c r="B405" s="39"/>
      <c r="C405" s="219" t="s">
        <v>708</v>
      </c>
      <c r="D405" s="219" t="s">
        <v>159</v>
      </c>
      <c r="E405" s="220" t="s">
        <v>709</v>
      </c>
      <c r="F405" s="221" t="s">
        <v>710</v>
      </c>
      <c r="G405" s="222" t="s">
        <v>202</v>
      </c>
      <c r="H405" s="223">
        <v>1</v>
      </c>
      <c r="I405" s="224"/>
      <c r="J405" s="225">
        <f>ROUND(I405*H405,2)</f>
        <v>0</v>
      </c>
      <c r="K405" s="221" t="s">
        <v>213</v>
      </c>
      <c r="L405" s="44"/>
      <c r="M405" s="226" t="s">
        <v>19</v>
      </c>
      <c r="N405" s="227" t="s">
        <v>45</v>
      </c>
      <c r="O405" s="84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0" t="s">
        <v>236</v>
      </c>
      <c r="AT405" s="230" t="s">
        <v>159</v>
      </c>
      <c r="AU405" s="230" t="s">
        <v>82</v>
      </c>
      <c r="AY405" s="17" t="s">
        <v>158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7" t="s">
        <v>82</v>
      </c>
      <c r="BK405" s="231">
        <f>ROUND(I405*H405,2)</f>
        <v>0</v>
      </c>
      <c r="BL405" s="17" t="s">
        <v>236</v>
      </c>
      <c r="BM405" s="230" t="s">
        <v>711</v>
      </c>
    </row>
    <row r="406" s="2" customFormat="1">
      <c r="A406" s="38"/>
      <c r="B406" s="39"/>
      <c r="C406" s="40"/>
      <c r="D406" s="232" t="s">
        <v>165</v>
      </c>
      <c r="E406" s="40"/>
      <c r="F406" s="233" t="s">
        <v>710</v>
      </c>
      <c r="G406" s="40"/>
      <c r="H406" s="40"/>
      <c r="I406" s="136"/>
      <c r="J406" s="40"/>
      <c r="K406" s="40"/>
      <c r="L406" s="44"/>
      <c r="M406" s="234"/>
      <c r="N406" s="235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165</v>
      </c>
      <c r="AU406" s="17" t="s">
        <v>82</v>
      </c>
    </row>
    <row r="407" s="2" customFormat="1" ht="16.5" customHeight="1">
      <c r="A407" s="38"/>
      <c r="B407" s="39"/>
      <c r="C407" s="259" t="s">
        <v>712</v>
      </c>
      <c r="D407" s="259" t="s">
        <v>199</v>
      </c>
      <c r="E407" s="260" t="s">
        <v>713</v>
      </c>
      <c r="F407" s="261" t="s">
        <v>714</v>
      </c>
      <c r="G407" s="262" t="s">
        <v>202</v>
      </c>
      <c r="H407" s="263">
        <v>1</v>
      </c>
      <c r="I407" s="264"/>
      <c r="J407" s="265">
        <f>ROUND(I407*H407,2)</f>
        <v>0</v>
      </c>
      <c r="K407" s="261" t="s">
        <v>19</v>
      </c>
      <c r="L407" s="266"/>
      <c r="M407" s="267" t="s">
        <v>19</v>
      </c>
      <c r="N407" s="268" t="s">
        <v>45</v>
      </c>
      <c r="O407" s="84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0" t="s">
        <v>241</v>
      </c>
      <c r="AT407" s="230" t="s">
        <v>199</v>
      </c>
      <c r="AU407" s="230" t="s">
        <v>82</v>
      </c>
      <c r="AY407" s="17" t="s">
        <v>158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7" t="s">
        <v>82</v>
      </c>
      <c r="BK407" s="231">
        <f>ROUND(I407*H407,2)</f>
        <v>0</v>
      </c>
      <c r="BL407" s="17" t="s">
        <v>236</v>
      </c>
      <c r="BM407" s="230" t="s">
        <v>715</v>
      </c>
    </row>
    <row r="408" s="2" customFormat="1">
      <c r="A408" s="38"/>
      <c r="B408" s="39"/>
      <c r="C408" s="40"/>
      <c r="D408" s="232" t="s">
        <v>165</v>
      </c>
      <c r="E408" s="40"/>
      <c r="F408" s="233" t="s">
        <v>714</v>
      </c>
      <c r="G408" s="40"/>
      <c r="H408" s="40"/>
      <c r="I408" s="136"/>
      <c r="J408" s="40"/>
      <c r="K408" s="40"/>
      <c r="L408" s="44"/>
      <c r="M408" s="234"/>
      <c r="N408" s="235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165</v>
      </c>
      <c r="AU408" s="17" t="s">
        <v>82</v>
      </c>
    </row>
    <row r="409" s="13" customFormat="1">
      <c r="A409" s="13"/>
      <c r="B409" s="236"/>
      <c r="C409" s="237"/>
      <c r="D409" s="232" t="s">
        <v>166</v>
      </c>
      <c r="E409" s="238" t="s">
        <v>19</v>
      </c>
      <c r="F409" s="239" t="s">
        <v>424</v>
      </c>
      <c r="G409" s="237"/>
      <c r="H409" s="240">
        <v>1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166</v>
      </c>
      <c r="AU409" s="246" t="s">
        <v>82</v>
      </c>
      <c r="AV409" s="13" t="s">
        <v>85</v>
      </c>
      <c r="AW409" s="13" t="s">
        <v>34</v>
      </c>
      <c r="AX409" s="13" t="s">
        <v>82</v>
      </c>
      <c r="AY409" s="246" t="s">
        <v>158</v>
      </c>
    </row>
    <row r="410" s="2" customFormat="1" ht="16.5" customHeight="1">
      <c r="A410" s="38"/>
      <c r="B410" s="39"/>
      <c r="C410" s="259" t="s">
        <v>716</v>
      </c>
      <c r="D410" s="259" t="s">
        <v>199</v>
      </c>
      <c r="E410" s="260" t="s">
        <v>717</v>
      </c>
      <c r="F410" s="261" t="s">
        <v>718</v>
      </c>
      <c r="G410" s="262" t="s">
        <v>202</v>
      </c>
      <c r="H410" s="263">
        <v>4</v>
      </c>
      <c r="I410" s="264"/>
      <c r="J410" s="265">
        <f>ROUND(I410*H410,2)</f>
        <v>0</v>
      </c>
      <c r="K410" s="261" t="s">
        <v>19</v>
      </c>
      <c r="L410" s="266"/>
      <c r="M410" s="267" t="s">
        <v>19</v>
      </c>
      <c r="N410" s="268" t="s">
        <v>45</v>
      </c>
      <c r="O410" s="84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0" t="s">
        <v>241</v>
      </c>
      <c r="AT410" s="230" t="s">
        <v>199</v>
      </c>
      <c r="AU410" s="230" t="s">
        <v>82</v>
      </c>
      <c r="AY410" s="17" t="s">
        <v>158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7" t="s">
        <v>82</v>
      </c>
      <c r="BK410" s="231">
        <f>ROUND(I410*H410,2)</f>
        <v>0</v>
      </c>
      <c r="BL410" s="17" t="s">
        <v>236</v>
      </c>
      <c r="BM410" s="230" t="s">
        <v>719</v>
      </c>
    </row>
    <row r="411" s="2" customFormat="1">
      <c r="A411" s="38"/>
      <c r="B411" s="39"/>
      <c r="C411" s="40"/>
      <c r="D411" s="232" t="s">
        <v>165</v>
      </c>
      <c r="E411" s="40"/>
      <c r="F411" s="233" t="s">
        <v>718</v>
      </c>
      <c r="G411" s="40"/>
      <c r="H411" s="40"/>
      <c r="I411" s="136"/>
      <c r="J411" s="40"/>
      <c r="K411" s="40"/>
      <c r="L411" s="44"/>
      <c r="M411" s="234"/>
      <c r="N411" s="235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165</v>
      </c>
      <c r="AU411" s="17" t="s">
        <v>82</v>
      </c>
    </row>
    <row r="412" s="13" customFormat="1">
      <c r="A412" s="13"/>
      <c r="B412" s="236"/>
      <c r="C412" s="237"/>
      <c r="D412" s="232" t="s">
        <v>166</v>
      </c>
      <c r="E412" s="238" t="s">
        <v>19</v>
      </c>
      <c r="F412" s="239" t="s">
        <v>720</v>
      </c>
      <c r="G412" s="237"/>
      <c r="H412" s="240">
        <v>4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166</v>
      </c>
      <c r="AU412" s="246" t="s">
        <v>82</v>
      </c>
      <c r="AV412" s="13" t="s">
        <v>85</v>
      </c>
      <c r="AW412" s="13" t="s">
        <v>34</v>
      </c>
      <c r="AX412" s="13" t="s">
        <v>82</v>
      </c>
      <c r="AY412" s="246" t="s">
        <v>158</v>
      </c>
    </row>
    <row r="413" s="2" customFormat="1" ht="16.5" customHeight="1">
      <c r="A413" s="38"/>
      <c r="B413" s="39"/>
      <c r="C413" s="219" t="s">
        <v>721</v>
      </c>
      <c r="D413" s="219" t="s">
        <v>159</v>
      </c>
      <c r="E413" s="220" t="s">
        <v>722</v>
      </c>
      <c r="F413" s="221" t="s">
        <v>723</v>
      </c>
      <c r="G413" s="222" t="s">
        <v>202</v>
      </c>
      <c r="H413" s="223">
        <v>5</v>
      </c>
      <c r="I413" s="224"/>
      <c r="J413" s="225">
        <f>ROUND(I413*H413,2)</f>
        <v>0</v>
      </c>
      <c r="K413" s="221" t="s">
        <v>213</v>
      </c>
      <c r="L413" s="44"/>
      <c r="M413" s="226" t="s">
        <v>19</v>
      </c>
      <c r="N413" s="227" t="s">
        <v>45</v>
      </c>
      <c r="O413" s="84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0" t="s">
        <v>236</v>
      </c>
      <c r="AT413" s="230" t="s">
        <v>159</v>
      </c>
      <c r="AU413" s="230" t="s">
        <v>82</v>
      </c>
      <c r="AY413" s="17" t="s">
        <v>158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7" t="s">
        <v>82</v>
      </c>
      <c r="BK413" s="231">
        <f>ROUND(I413*H413,2)</f>
        <v>0</v>
      </c>
      <c r="BL413" s="17" t="s">
        <v>236</v>
      </c>
      <c r="BM413" s="230" t="s">
        <v>724</v>
      </c>
    </row>
    <row r="414" s="2" customFormat="1">
      <c r="A414" s="38"/>
      <c r="B414" s="39"/>
      <c r="C414" s="40"/>
      <c r="D414" s="232" t="s">
        <v>165</v>
      </c>
      <c r="E414" s="40"/>
      <c r="F414" s="233" t="s">
        <v>723</v>
      </c>
      <c r="G414" s="40"/>
      <c r="H414" s="40"/>
      <c r="I414" s="136"/>
      <c r="J414" s="40"/>
      <c r="K414" s="40"/>
      <c r="L414" s="44"/>
      <c r="M414" s="234"/>
      <c r="N414" s="235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165</v>
      </c>
      <c r="AU414" s="17" t="s">
        <v>82</v>
      </c>
    </row>
    <row r="415" s="2" customFormat="1" ht="16.5" customHeight="1">
      <c r="A415" s="38"/>
      <c r="B415" s="39"/>
      <c r="C415" s="259" t="s">
        <v>725</v>
      </c>
      <c r="D415" s="259" t="s">
        <v>199</v>
      </c>
      <c r="E415" s="260" t="s">
        <v>726</v>
      </c>
      <c r="F415" s="261" t="s">
        <v>727</v>
      </c>
      <c r="G415" s="262" t="s">
        <v>202</v>
      </c>
      <c r="H415" s="263">
        <v>1</v>
      </c>
      <c r="I415" s="264"/>
      <c r="J415" s="265">
        <f>ROUND(I415*H415,2)</f>
        <v>0</v>
      </c>
      <c r="K415" s="261" t="s">
        <v>19</v>
      </c>
      <c r="L415" s="266"/>
      <c r="M415" s="267" t="s">
        <v>19</v>
      </c>
      <c r="N415" s="268" t="s">
        <v>45</v>
      </c>
      <c r="O415" s="84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0" t="s">
        <v>241</v>
      </c>
      <c r="AT415" s="230" t="s">
        <v>199</v>
      </c>
      <c r="AU415" s="230" t="s">
        <v>82</v>
      </c>
      <c r="AY415" s="17" t="s">
        <v>158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7" t="s">
        <v>82</v>
      </c>
      <c r="BK415" s="231">
        <f>ROUND(I415*H415,2)</f>
        <v>0</v>
      </c>
      <c r="BL415" s="17" t="s">
        <v>236</v>
      </c>
      <c r="BM415" s="230" t="s">
        <v>728</v>
      </c>
    </row>
    <row r="416" s="2" customFormat="1">
      <c r="A416" s="38"/>
      <c r="B416" s="39"/>
      <c r="C416" s="40"/>
      <c r="D416" s="232" t="s">
        <v>165</v>
      </c>
      <c r="E416" s="40"/>
      <c r="F416" s="233" t="s">
        <v>727</v>
      </c>
      <c r="G416" s="40"/>
      <c r="H416" s="40"/>
      <c r="I416" s="136"/>
      <c r="J416" s="40"/>
      <c r="K416" s="40"/>
      <c r="L416" s="44"/>
      <c r="M416" s="234"/>
      <c r="N416" s="235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165</v>
      </c>
      <c r="AU416" s="17" t="s">
        <v>82</v>
      </c>
    </row>
    <row r="417" s="13" customFormat="1">
      <c r="A417" s="13"/>
      <c r="B417" s="236"/>
      <c r="C417" s="237"/>
      <c r="D417" s="232" t="s">
        <v>166</v>
      </c>
      <c r="E417" s="238" t="s">
        <v>19</v>
      </c>
      <c r="F417" s="239" t="s">
        <v>707</v>
      </c>
      <c r="G417" s="237"/>
      <c r="H417" s="240">
        <v>1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166</v>
      </c>
      <c r="AU417" s="246" t="s">
        <v>82</v>
      </c>
      <c r="AV417" s="13" t="s">
        <v>85</v>
      </c>
      <c r="AW417" s="13" t="s">
        <v>34</v>
      </c>
      <c r="AX417" s="13" t="s">
        <v>82</v>
      </c>
      <c r="AY417" s="246" t="s">
        <v>158</v>
      </c>
    </row>
    <row r="418" s="2" customFormat="1" ht="16.5" customHeight="1">
      <c r="A418" s="38"/>
      <c r="B418" s="39"/>
      <c r="C418" s="259" t="s">
        <v>729</v>
      </c>
      <c r="D418" s="259" t="s">
        <v>199</v>
      </c>
      <c r="E418" s="260" t="s">
        <v>730</v>
      </c>
      <c r="F418" s="261" t="s">
        <v>731</v>
      </c>
      <c r="G418" s="262" t="s">
        <v>202</v>
      </c>
      <c r="H418" s="263">
        <v>1</v>
      </c>
      <c r="I418" s="264"/>
      <c r="J418" s="265">
        <f>ROUND(I418*H418,2)</f>
        <v>0</v>
      </c>
      <c r="K418" s="261" t="s">
        <v>19</v>
      </c>
      <c r="L418" s="266"/>
      <c r="M418" s="267" t="s">
        <v>19</v>
      </c>
      <c r="N418" s="268" t="s">
        <v>45</v>
      </c>
      <c r="O418" s="84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0" t="s">
        <v>241</v>
      </c>
      <c r="AT418" s="230" t="s">
        <v>199</v>
      </c>
      <c r="AU418" s="230" t="s">
        <v>82</v>
      </c>
      <c r="AY418" s="17" t="s">
        <v>158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7" t="s">
        <v>82</v>
      </c>
      <c r="BK418" s="231">
        <f>ROUND(I418*H418,2)</f>
        <v>0</v>
      </c>
      <c r="BL418" s="17" t="s">
        <v>236</v>
      </c>
      <c r="BM418" s="230" t="s">
        <v>732</v>
      </c>
    </row>
    <row r="419" s="2" customFormat="1">
      <c r="A419" s="38"/>
      <c r="B419" s="39"/>
      <c r="C419" s="40"/>
      <c r="D419" s="232" t="s">
        <v>165</v>
      </c>
      <c r="E419" s="40"/>
      <c r="F419" s="233" t="s">
        <v>731</v>
      </c>
      <c r="G419" s="40"/>
      <c r="H419" s="40"/>
      <c r="I419" s="136"/>
      <c r="J419" s="40"/>
      <c r="K419" s="40"/>
      <c r="L419" s="44"/>
      <c r="M419" s="234"/>
      <c r="N419" s="235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165</v>
      </c>
      <c r="AU419" s="17" t="s">
        <v>82</v>
      </c>
    </row>
    <row r="420" s="13" customFormat="1">
      <c r="A420" s="13"/>
      <c r="B420" s="236"/>
      <c r="C420" s="237"/>
      <c r="D420" s="232" t="s">
        <v>166</v>
      </c>
      <c r="E420" s="238" t="s">
        <v>19</v>
      </c>
      <c r="F420" s="239" t="s">
        <v>707</v>
      </c>
      <c r="G420" s="237"/>
      <c r="H420" s="240">
        <v>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166</v>
      </c>
      <c r="AU420" s="246" t="s">
        <v>82</v>
      </c>
      <c r="AV420" s="13" t="s">
        <v>85</v>
      </c>
      <c r="AW420" s="13" t="s">
        <v>34</v>
      </c>
      <c r="AX420" s="13" t="s">
        <v>82</v>
      </c>
      <c r="AY420" s="246" t="s">
        <v>158</v>
      </c>
    </row>
    <row r="421" s="2" customFormat="1" ht="16.5" customHeight="1">
      <c r="A421" s="38"/>
      <c r="B421" s="39"/>
      <c r="C421" s="259" t="s">
        <v>733</v>
      </c>
      <c r="D421" s="259" t="s">
        <v>199</v>
      </c>
      <c r="E421" s="260" t="s">
        <v>734</v>
      </c>
      <c r="F421" s="261" t="s">
        <v>735</v>
      </c>
      <c r="G421" s="262" t="s">
        <v>202</v>
      </c>
      <c r="H421" s="263">
        <v>2</v>
      </c>
      <c r="I421" s="264"/>
      <c r="J421" s="265">
        <f>ROUND(I421*H421,2)</f>
        <v>0</v>
      </c>
      <c r="K421" s="261" t="s">
        <v>19</v>
      </c>
      <c r="L421" s="266"/>
      <c r="M421" s="267" t="s">
        <v>19</v>
      </c>
      <c r="N421" s="268" t="s">
        <v>45</v>
      </c>
      <c r="O421" s="84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0" t="s">
        <v>241</v>
      </c>
      <c r="AT421" s="230" t="s">
        <v>199</v>
      </c>
      <c r="AU421" s="230" t="s">
        <v>82</v>
      </c>
      <c r="AY421" s="17" t="s">
        <v>158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7" t="s">
        <v>82</v>
      </c>
      <c r="BK421" s="231">
        <f>ROUND(I421*H421,2)</f>
        <v>0</v>
      </c>
      <c r="BL421" s="17" t="s">
        <v>236</v>
      </c>
      <c r="BM421" s="230" t="s">
        <v>736</v>
      </c>
    </row>
    <row r="422" s="2" customFormat="1">
      <c r="A422" s="38"/>
      <c r="B422" s="39"/>
      <c r="C422" s="40"/>
      <c r="D422" s="232" t="s">
        <v>165</v>
      </c>
      <c r="E422" s="40"/>
      <c r="F422" s="233" t="s">
        <v>735</v>
      </c>
      <c r="G422" s="40"/>
      <c r="H422" s="40"/>
      <c r="I422" s="136"/>
      <c r="J422" s="40"/>
      <c r="K422" s="40"/>
      <c r="L422" s="44"/>
      <c r="M422" s="234"/>
      <c r="N422" s="235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165</v>
      </c>
      <c r="AU422" s="17" t="s">
        <v>82</v>
      </c>
    </row>
    <row r="423" s="13" customFormat="1">
      <c r="A423" s="13"/>
      <c r="B423" s="236"/>
      <c r="C423" s="237"/>
      <c r="D423" s="232" t="s">
        <v>166</v>
      </c>
      <c r="E423" s="238" t="s">
        <v>19</v>
      </c>
      <c r="F423" s="239" t="s">
        <v>702</v>
      </c>
      <c r="G423" s="237"/>
      <c r="H423" s="240">
        <v>2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166</v>
      </c>
      <c r="AU423" s="246" t="s">
        <v>82</v>
      </c>
      <c r="AV423" s="13" t="s">
        <v>85</v>
      </c>
      <c r="AW423" s="13" t="s">
        <v>34</v>
      </c>
      <c r="AX423" s="13" t="s">
        <v>82</v>
      </c>
      <c r="AY423" s="246" t="s">
        <v>158</v>
      </c>
    </row>
    <row r="424" s="2" customFormat="1" ht="16.5" customHeight="1">
      <c r="A424" s="38"/>
      <c r="B424" s="39"/>
      <c r="C424" s="259" t="s">
        <v>737</v>
      </c>
      <c r="D424" s="259" t="s">
        <v>199</v>
      </c>
      <c r="E424" s="260" t="s">
        <v>738</v>
      </c>
      <c r="F424" s="261" t="s">
        <v>739</v>
      </c>
      <c r="G424" s="262" t="s">
        <v>202</v>
      </c>
      <c r="H424" s="263">
        <v>1</v>
      </c>
      <c r="I424" s="264"/>
      <c r="J424" s="265">
        <f>ROUND(I424*H424,2)</f>
        <v>0</v>
      </c>
      <c r="K424" s="261" t="s">
        <v>19</v>
      </c>
      <c r="L424" s="266"/>
      <c r="M424" s="267" t="s">
        <v>19</v>
      </c>
      <c r="N424" s="268" t="s">
        <v>45</v>
      </c>
      <c r="O424" s="84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0" t="s">
        <v>241</v>
      </c>
      <c r="AT424" s="230" t="s">
        <v>199</v>
      </c>
      <c r="AU424" s="230" t="s">
        <v>82</v>
      </c>
      <c r="AY424" s="17" t="s">
        <v>158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7" t="s">
        <v>82</v>
      </c>
      <c r="BK424" s="231">
        <f>ROUND(I424*H424,2)</f>
        <v>0</v>
      </c>
      <c r="BL424" s="17" t="s">
        <v>236</v>
      </c>
      <c r="BM424" s="230" t="s">
        <v>740</v>
      </c>
    </row>
    <row r="425" s="2" customFormat="1">
      <c r="A425" s="38"/>
      <c r="B425" s="39"/>
      <c r="C425" s="40"/>
      <c r="D425" s="232" t="s">
        <v>165</v>
      </c>
      <c r="E425" s="40"/>
      <c r="F425" s="233" t="s">
        <v>739</v>
      </c>
      <c r="G425" s="40"/>
      <c r="H425" s="40"/>
      <c r="I425" s="136"/>
      <c r="J425" s="40"/>
      <c r="K425" s="40"/>
      <c r="L425" s="44"/>
      <c r="M425" s="234"/>
      <c r="N425" s="235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165</v>
      </c>
      <c r="AU425" s="17" t="s">
        <v>82</v>
      </c>
    </row>
    <row r="426" s="13" customFormat="1">
      <c r="A426" s="13"/>
      <c r="B426" s="236"/>
      <c r="C426" s="237"/>
      <c r="D426" s="232" t="s">
        <v>166</v>
      </c>
      <c r="E426" s="238" t="s">
        <v>19</v>
      </c>
      <c r="F426" s="239" t="s">
        <v>707</v>
      </c>
      <c r="G426" s="237"/>
      <c r="H426" s="240">
        <v>1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166</v>
      </c>
      <c r="AU426" s="246" t="s">
        <v>82</v>
      </c>
      <c r="AV426" s="13" t="s">
        <v>85</v>
      </c>
      <c r="AW426" s="13" t="s">
        <v>34</v>
      </c>
      <c r="AX426" s="13" t="s">
        <v>82</v>
      </c>
      <c r="AY426" s="246" t="s">
        <v>158</v>
      </c>
    </row>
    <row r="427" s="2" customFormat="1" ht="16.5" customHeight="1">
      <c r="A427" s="38"/>
      <c r="B427" s="39"/>
      <c r="C427" s="219" t="s">
        <v>741</v>
      </c>
      <c r="D427" s="219" t="s">
        <v>159</v>
      </c>
      <c r="E427" s="220" t="s">
        <v>742</v>
      </c>
      <c r="F427" s="221" t="s">
        <v>743</v>
      </c>
      <c r="G427" s="222" t="s">
        <v>202</v>
      </c>
      <c r="H427" s="223">
        <v>5</v>
      </c>
      <c r="I427" s="224"/>
      <c r="J427" s="225">
        <f>ROUND(I427*H427,2)</f>
        <v>0</v>
      </c>
      <c r="K427" s="221" t="s">
        <v>213</v>
      </c>
      <c r="L427" s="44"/>
      <c r="M427" s="226" t="s">
        <v>19</v>
      </c>
      <c r="N427" s="227" t="s">
        <v>45</v>
      </c>
      <c r="O427" s="84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0" t="s">
        <v>236</v>
      </c>
      <c r="AT427" s="230" t="s">
        <v>159</v>
      </c>
      <c r="AU427" s="230" t="s">
        <v>82</v>
      </c>
      <c r="AY427" s="17" t="s">
        <v>158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7" t="s">
        <v>82</v>
      </c>
      <c r="BK427" s="231">
        <f>ROUND(I427*H427,2)</f>
        <v>0</v>
      </c>
      <c r="BL427" s="17" t="s">
        <v>236</v>
      </c>
      <c r="BM427" s="230" t="s">
        <v>744</v>
      </c>
    </row>
    <row r="428" s="2" customFormat="1">
      <c r="A428" s="38"/>
      <c r="B428" s="39"/>
      <c r="C428" s="40"/>
      <c r="D428" s="232" t="s">
        <v>165</v>
      </c>
      <c r="E428" s="40"/>
      <c r="F428" s="233" t="s">
        <v>743</v>
      </c>
      <c r="G428" s="40"/>
      <c r="H428" s="40"/>
      <c r="I428" s="136"/>
      <c r="J428" s="40"/>
      <c r="K428" s="40"/>
      <c r="L428" s="44"/>
      <c r="M428" s="234"/>
      <c r="N428" s="235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165</v>
      </c>
      <c r="AU428" s="17" t="s">
        <v>82</v>
      </c>
    </row>
    <row r="429" s="13" customFormat="1">
      <c r="A429" s="13"/>
      <c r="B429" s="236"/>
      <c r="C429" s="237"/>
      <c r="D429" s="232" t="s">
        <v>166</v>
      </c>
      <c r="E429" s="238" t="s">
        <v>19</v>
      </c>
      <c r="F429" s="239" t="s">
        <v>745</v>
      </c>
      <c r="G429" s="237"/>
      <c r="H429" s="240">
        <v>5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166</v>
      </c>
      <c r="AU429" s="246" t="s">
        <v>82</v>
      </c>
      <c r="AV429" s="13" t="s">
        <v>85</v>
      </c>
      <c r="AW429" s="13" t="s">
        <v>34</v>
      </c>
      <c r="AX429" s="13" t="s">
        <v>82</v>
      </c>
      <c r="AY429" s="246" t="s">
        <v>158</v>
      </c>
    </row>
    <row r="430" s="2" customFormat="1" ht="16.5" customHeight="1">
      <c r="A430" s="38"/>
      <c r="B430" s="39"/>
      <c r="C430" s="219" t="s">
        <v>746</v>
      </c>
      <c r="D430" s="219" t="s">
        <v>159</v>
      </c>
      <c r="E430" s="220" t="s">
        <v>747</v>
      </c>
      <c r="F430" s="221" t="s">
        <v>748</v>
      </c>
      <c r="G430" s="222" t="s">
        <v>202</v>
      </c>
      <c r="H430" s="223">
        <v>9</v>
      </c>
      <c r="I430" s="224"/>
      <c r="J430" s="225">
        <f>ROUND(I430*H430,2)</f>
        <v>0</v>
      </c>
      <c r="K430" s="221" t="s">
        <v>213</v>
      </c>
      <c r="L430" s="44"/>
      <c r="M430" s="226" t="s">
        <v>19</v>
      </c>
      <c r="N430" s="227" t="s">
        <v>45</v>
      </c>
      <c r="O430" s="84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0" t="s">
        <v>236</v>
      </c>
      <c r="AT430" s="230" t="s">
        <v>159</v>
      </c>
      <c r="AU430" s="230" t="s">
        <v>82</v>
      </c>
      <c r="AY430" s="17" t="s">
        <v>158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7" t="s">
        <v>82</v>
      </c>
      <c r="BK430" s="231">
        <f>ROUND(I430*H430,2)</f>
        <v>0</v>
      </c>
      <c r="BL430" s="17" t="s">
        <v>236</v>
      </c>
      <c r="BM430" s="230" t="s">
        <v>749</v>
      </c>
    </row>
    <row r="431" s="2" customFormat="1">
      <c r="A431" s="38"/>
      <c r="B431" s="39"/>
      <c r="C431" s="40"/>
      <c r="D431" s="232" t="s">
        <v>165</v>
      </c>
      <c r="E431" s="40"/>
      <c r="F431" s="233" t="s">
        <v>748</v>
      </c>
      <c r="G431" s="40"/>
      <c r="H431" s="40"/>
      <c r="I431" s="136"/>
      <c r="J431" s="40"/>
      <c r="K431" s="40"/>
      <c r="L431" s="44"/>
      <c r="M431" s="234"/>
      <c r="N431" s="235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165</v>
      </c>
      <c r="AU431" s="17" t="s">
        <v>82</v>
      </c>
    </row>
    <row r="432" s="2" customFormat="1" ht="16.5" customHeight="1">
      <c r="A432" s="38"/>
      <c r="B432" s="39"/>
      <c r="C432" s="259" t="s">
        <v>750</v>
      </c>
      <c r="D432" s="259" t="s">
        <v>199</v>
      </c>
      <c r="E432" s="260" t="s">
        <v>751</v>
      </c>
      <c r="F432" s="261" t="s">
        <v>752</v>
      </c>
      <c r="G432" s="262" t="s">
        <v>202</v>
      </c>
      <c r="H432" s="263">
        <v>9</v>
      </c>
      <c r="I432" s="264"/>
      <c r="J432" s="265">
        <f>ROUND(I432*H432,2)</f>
        <v>0</v>
      </c>
      <c r="K432" s="261" t="s">
        <v>19</v>
      </c>
      <c r="L432" s="266"/>
      <c r="M432" s="267" t="s">
        <v>19</v>
      </c>
      <c r="N432" s="268" t="s">
        <v>45</v>
      </c>
      <c r="O432" s="84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0" t="s">
        <v>241</v>
      </c>
      <c r="AT432" s="230" t="s">
        <v>199</v>
      </c>
      <c r="AU432" s="230" t="s">
        <v>82</v>
      </c>
      <c r="AY432" s="17" t="s">
        <v>158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7" t="s">
        <v>82</v>
      </c>
      <c r="BK432" s="231">
        <f>ROUND(I432*H432,2)</f>
        <v>0</v>
      </c>
      <c r="BL432" s="17" t="s">
        <v>236</v>
      </c>
      <c r="BM432" s="230" t="s">
        <v>753</v>
      </c>
    </row>
    <row r="433" s="2" customFormat="1">
      <c r="A433" s="38"/>
      <c r="B433" s="39"/>
      <c r="C433" s="40"/>
      <c r="D433" s="232" t="s">
        <v>165</v>
      </c>
      <c r="E433" s="40"/>
      <c r="F433" s="233" t="s">
        <v>752</v>
      </c>
      <c r="G433" s="40"/>
      <c r="H433" s="40"/>
      <c r="I433" s="136"/>
      <c r="J433" s="40"/>
      <c r="K433" s="40"/>
      <c r="L433" s="44"/>
      <c r="M433" s="234"/>
      <c r="N433" s="235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165</v>
      </c>
      <c r="AU433" s="17" t="s">
        <v>82</v>
      </c>
    </row>
    <row r="434" s="13" customFormat="1">
      <c r="A434" s="13"/>
      <c r="B434" s="236"/>
      <c r="C434" s="237"/>
      <c r="D434" s="232" t="s">
        <v>166</v>
      </c>
      <c r="E434" s="238" t="s">
        <v>19</v>
      </c>
      <c r="F434" s="239" t="s">
        <v>754</v>
      </c>
      <c r="G434" s="237"/>
      <c r="H434" s="240">
        <v>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166</v>
      </c>
      <c r="AU434" s="246" t="s">
        <v>82</v>
      </c>
      <c r="AV434" s="13" t="s">
        <v>85</v>
      </c>
      <c r="AW434" s="13" t="s">
        <v>34</v>
      </c>
      <c r="AX434" s="13" t="s">
        <v>82</v>
      </c>
      <c r="AY434" s="246" t="s">
        <v>158</v>
      </c>
    </row>
    <row r="435" s="2" customFormat="1" ht="21.75" customHeight="1">
      <c r="A435" s="38"/>
      <c r="B435" s="39"/>
      <c r="C435" s="219" t="s">
        <v>755</v>
      </c>
      <c r="D435" s="219" t="s">
        <v>159</v>
      </c>
      <c r="E435" s="220" t="s">
        <v>756</v>
      </c>
      <c r="F435" s="221" t="s">
        <v>757</v>
      </c>
      <c r="G435" s="222" t="s">
        <v>202</v>
      </c>
      <c r="H435" s="223">
        <v>5</v>
      </c>
      <c r="I435" s="224"/>
      <c r="J435" s="225">
        <f>ROUND(I435*H435,2)</f>
        <v>0</v>
      </c>
      <c r="K435" s="221" t="s">
        <v>213</v>
      </c>
      <c r="L435" s="44"/>
      <c r="M435" s="226" t="s">
        <v>19</v>
      </c>
      <c r="N435" s="227" t="s">
        <v>45</v>
      </c>
      <c r="O435" s="84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0" t="s">
        <v>236</v>
      </c>
      <c r="AT435" s="230" t="s">
        <v>159</v>
      </c>
      <c r="AU435" s="230" t="s">
        <v>82</v>
      </c>
      <c r="AY435" s="17" t="s">
        <v>158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7" t="s">
        <v>82</v>
      </c>
      <c r="BK435" s="231">
        <f>ROUND(I435*H435,2)</f>
        <v>0</v>
      </c>
      <c r="BL435" s="17" t="s">
        <v>236</v>
      </c>
      <c r="BM435" s="230" t="s">
        <v>758</v>
      </c>
    </row>
    <row r="436" s="2" customFormat="1">
      <c r="A436" s="38"/>
      <c r="B436" s="39"/>
      <c r="C436" s="40"/>
      <c r="D436" s="232" t="s">
        <v>165</v>
      </c>
      <c r="E436" s="40"/>
      <c r="F436" s="233" t="s">
        <v>759</v>
      </c>
      <c r="G436" s="40"/>
      <c r="H436" s="40"/>
      <c r="I436" s="136"/>
      <c r="J436" s="40"/>
      <c r="K436" s="40"/>
      <c r="L436" s="44"/>
      <c r="M436" s="234"/>
      <c r="N436" s="235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165</v>
      </c>
      <c r="AU436" s="17" t="s">
        <v>82</v>
      </c>
    </row>
    <row r="437" s="13" customFormat="1">
      <c r="A437" s="13"/>
      <c r="B437" s="236"/>
      <c r="C437" s="237"/>
      <c r="D437" s="232" t="s">
        <v>166</v>
      </c>
      <c r="E437" s="238" t="s">
        <v>19</v>
      </c>
      <c r="F437" s="239" t="s">
        <v>745</v>
      </c>
      <c r="G437" s="237"/>
      <c r="H437" s="240">
        <v>5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6" t="s">
        <v>166</v>
      </c>
      <c r="AU437" s="246" t="s">
        <v>82</v>
      </c>
      <c r="AV437" s="13" t="s">
        <v>85</v>
      </c>
      <c r="AW437" s="13" t="s">
        <v>34</v>
      </c>
      <c r="AX437" s="13" t="s">
        <v>82</v>
      </c>
      <c r="AY437" s="246" t="s">
        <v>158</v>
      </c>
    </row>
    <row r="438" s="2" customFormat="1" ht="21.75" customHeight="1">
      <c r="A438" s="38"/>
      <c r="B438" s="39"/>
      <c r="C438" s="219" t="s">
        <v>760</v>
      </c>
      <c r="D438" s="219" t="s">
        <v>159</v>
      </c>
      <c r="E438" s="220" t="s">
        <v>761</v>
      </c>
      <c r="F438" s="221" t="s">
        <v>762</v>
      </c>
      <c r="G438" s="222" t="s">
        <v>202</v>
      </c>
      <c r="H438" s="223">
        <v>1</v>
      </c>
      <c r="I438" s="224"/>
      <c r="J438" s="225">
        <f>ROUND(I438*H438,2)</f>
        <v>0</v>
      </c>
      <c r="K438" s="221" t="s">
        <v>213</v>
      </c>
      <c r="L438" s="44"/>
      <c r="M438" s="226" t="s">
        <v>19</v>
      </c>
      <c r="N438" s="227" t="s">
        <v>45</v>
      </c>
      <c r="O438" s="84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0" t="s">
        <v>236</v>
      </c>
      <c r="AT438" s="230" t="s">
        <v>159</v>
      </c>
      <c r="AU438" s="230" t="s">
        <v>82</v>
      </c>
      <c r="AY438" s="17" t="s">
        <v>158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7" t="s">
        <v>82</v>
      </c>
      <c r="BK438" s="231">
        <f>ROUND(I438*H438,2)</f>
        <v>0</v>
      </c>
      <c r="BL438" s="17" t="s">
        <v>236</v>
      </c>
      <c r="BM438" s="230" t="s">
        <v>763</v>
      </c>
    </row>
    <row r="439" s="2" customFormat="1">
      <c r="A439" s="38"/>
      <c r="B439" s="39"/>
      <c r="C439" s="40"/>
      <c r="D439" s="232" t="s">
        <v>165</v>
      </c>
      <c r="E439" s="40"/>
      <c r="F439" s="233" t="s">
        <v>764</v>
      </c>
      <c r="G439" s="40"/>
      <c r="H439" s="40"/>
      <c r="I439" s="136"/>
      <c r="J439" s="40"/>
      <c r="K439" s="40"/>
      <c r="L439" s="44"/>
      <c r="M439" s="234"/>
      <c r="N439" s="235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165</v>
      </c>
      <c r="AU439" s="17" t="s">
        <v>82</v>
      </c>
    </row>
    <row r="440" s="2" customFormat="1">
      <c r="A440" s="38"/>
      <c r="B440" s="39"/>
      <c r="C440" s="40"/>
      <c r="D440" s="232" t="s">
        <v>216</v>
      </c>
      <c r="E440" s="40"/>
      <c r="F440" s="258" t="s">
        <v>765</v>
      </c>
      <c r="G440" s="40"/>
      <c r="H440" s="40"/>
      <c r="I440" s="136"/>
      <c r="J440" s="40"/>
      <c r="K440" s="40"/>
      <c r="L440" s="44"/>
      <c r="M440" s="234"/>
      <c r="N440" s="235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216</v>
      </c>
      <c r="AU440" s="17" t="s">
        <v>82</v>
      </c>
    </row>
    <row r="441" s="13" customFormat="1">
      <c r="A441" s="13"/>
      <c r="B441" s="236"/>
      <c r="C441" s="237"/>
      <c r="D441" s="232" t="s">
        <v>166</v>
      </c>
      <c r="E441" s="238" t="s">
        <v>19</v>
      </c>
      <c r="F441" s="239" t="s">
        <v>707</v>
      </c>
      <c r="G441" s="237"/>
      <c r="H441" s="240">
        <v>1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166</v>
      </c>
      <c r="AU441" s="246" t="s">
        <v>82</v>
      </c>
      <c r="AV441" s="13" t="s">
        <v>85</v>
      </c>
      <c r="AW441" s="13" t="s">
        <v>34</v>
      </c>
      <c r="AX441" s="13" t="s">
        <v>82</v>
      </c>
      <c r="AY441" s="246" t="s">
        <v>158</v>
      </c>
    </row>
    <row r="442" s="2" customFormat="1" ht="21.75" customHeight="1">
      <c r="A442" s="38"/>
      <c r="B442" s="39"/>
      <c r="C442" s="259" t="s">
        <v>766</v>
      </c>
      <c r="D442" s="259" t="s">
        <v>199</v>
      </c>
      <c r="E442" s="260" t="s">
        <v>767</v>
      </c>
      <c r="F442" s="261" t="s">
        <v>768</v>
      </c>
      <c r="G442" s="262" t="s">
        <v>202</v>
      </c>
      <c r="H442" s="263">
        <v>4</v>
      </c>
      <c r="I442" s="264"/>
      <c r="J442" s="265">
        <f>ROUND(I442*H442,2)</f>
        <v>0</v>
      </c>
      <c r="K442" s="261" t="s">
        <v>19</v>
      </c>
      <c r="L442" s="266"/>
      <c r="M442" s="267" t="s">
        <v>19</v>
      </c>
      <c r="N442" s="268" t="s">
        <v>45</v>
      </c>
      <c r="O442" s="84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0" t="s">
        <v>241</v>
      </c>
      <c r="AT442" s="230" t="s">
        <v>199</v>
      </c>
      <c r="AU442" s="230" t="s">
        <v>82</v>
      </c>
      <c r="AY442" s="17" t="s">
        <v>158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7" t="s">
        <v>82</v>
      </c>
      <c r="BK442" s="231">
        <f>ROUND(I442*H442,2)</f>
        <v>0</v>
      </c>
      <c r="BL442" s="17" t="s">
        <v>236</v>
      </c>
      <c r="BM442" s="230" t="s">
        <v>769</v>
      </c>
    </row>
    <row r="443" s="2" customFormat="1">
      <c r="A443" s="38"/>
      <c r="B443" s="39"/>
      <c r="C443" s="40"/>
      <c r="D443" s="232" t="s">
        <v>165</v>
      </c>
      <c r="E443" s="40"/>
      <c r="F443" s="233" t="s">
        <v>768</v>
      </c>
      <c r="G443" s="40"/>
      <c r="H443" s="40"/>
      <c r="I443" s="136"/>
      <c r="J443" s="40"/>
      <c r="K443" s="40"/>
      <c r="L443" s="44"/>
      <c r="M443" s="234"/>
      <c r="N443" s="235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165</v>
      </c>
      <c r="AU443" s="17" t="s">
        <v>82</v>
      </c>
    </row>
    <row r="444" s="13" customFormat="1">
      <c r="A444" s="13"/>
      <c r="B444" s="236"/>
      <c r="C444" s="237"/>
      <c r="D444" s="232" t="s">
        <v>166</v>
      </c>
      <c r="E444" s="238" t="s">
        <v>19</v>
      </c>
      <c r="F444" s="239" t="s">
        <v>770</v>
      </c>
      <c r="G444" s="237"/>
      <c r="H444" s="240">
        <v>4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166</v>
      </c>
      <c r="AU444" s="246" t="s">
        <v>82</v>
      </c>
      <c r="AV444" s="13" t="s">
        <v>85</v>
      </c>
      <c r="AW444" s="13" t="s">
        <v>34</v>
      </c>
      <c r="AX444" s="13" t="s">
        <v>82</v>
      </c>
      <c r="AY444" s="246" t="s">
        <v>158</v>
      </c>
    </row>
    <row r="445" s="2" customFormat="1" ht="21.75" customHeight="1">
      <c r="A445" s="38"/>
      <c r="B445" s="39"/>
      <c r="C445" s="259" t="s">
        <v>771</v>
      </c>
      <c r="D445" s="259" t="s">
        <v>199</v>
      </c>
      <c r="E445" s="260" t="s">
        <v>772</v>
      </c>
      <c r="F445" s="261" t="s">
        <v>773</v>
      </c>
      <c r="G445" s="262" t="s">
        <v>202</v>
      </c>
      <c r="H445" s="263">
        <v>2</v>
      </c>
      <c r="I445" s="264"/>
      <c r="J445" s="265">
        <f>ROUND(I445*H445,2)</f>
        <v>0</v>
      </c>
      <c r="K445" s="261" t="s">
        <v>19</v>
      </c>
      <c r="L445" s="266"/>
      <c r="M445" s="267" t="s">
        <v>19</v>
      </c>
      <c r="N445" s="268" t="s">
        <v>45</v>
      </c>
      <c r="O445" s="84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0" t="s">
        <v>241</v>
      </c>
      <c r="AT445" s="230" t="s">
        <v>199</v>
      </c>
      <c r="AU445" s="230" t="s">
        <v>82</v>
      </c>
      <c r="AY445" s="17" t="s">
        <v>158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7" t="s">
        <v>82</v>
      </c>
      <c r="BK445" s="231">
        <f>ROUND(I445*H445,2)</f>
        <v>0</v>
      </c>
      <c r="BL445" s="17" t="s">
        <v>236</v>
      </c>
      <c r="BM445" s="230" t="s">
        <v>774</v>
      </c>
    </row>
    <row r="446" s="2" customFormat="1">
      <c r="A446" s="38"/>
      <c r="B446" s="39"/>
      <c r="C446" s="40"/>
      <c r="D446" s="232" t="s">
        <v>165</v>
      </c>
      <c r="E446" s="40"/>
      <c r="F446" s="233" t="s">
        <v>773</v>
      </c>
      <c r="G446" s="40"/>
      <c r="H446" s="40"/>
      <c r="I446" s="136"/>
      <c r="J446" s="40"/>
      <c r="K446" s="40"/>
      <c r="L446" s="44"/>
      <c r="M446" s="234"/>
      <c r="N446" s="235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165</v>
      </c>
      <c r="AU446" s="17" t="s">
        <v>82</v>
      </c>
    </row>
    <row r="447" s="13" customFormat="1">
      <c r="A447" s="13"/>
      <c r="B447" s="236"/>
      <c r="C447" s="237"/>
      <c r="D447" s="232" t="s">
        <v>166</v>
      </c>
      <c r="E447" s="238" t="s">
        <v>19</v>
      </c>
      <c r="F447" s="239" t="s">
        <v>702</v>
      </c>
      <c r="G447" s="237"/>
      <c r="H447" s="240">
        <v>2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166</v>
      </c>
      <c r="AU447" s="246" t="s">
        <v>82</v>
      </c>
      <c r="AV447" s="13" t="s">
        <v>85</v>
      </c>
      <c r="AW447" s="13" t="s">
        <v>34</v>
      </c>
      <c r="AX447" s="13" t="s">
        <v>82</v>
      </c>
      <c r="AY447" s="246" t="s">
        <v>158</v>
      </c>
    </row>
    <row r="448" s="2" customFormat="1" ht="16.5" customHeight="1">
      <c r="A448" s="38"/>
      <c r="B448" s="39"/>
      <c r="C448" s="259" t="s">
        <v>775</v>
      </c>
      <c r="D448" s="259" t="s">
        <v>199</v>
      </c>
      <c r="E448" s="260" t="s">
        <v>776</v>
      </c>
      <c r="F448" s="261" t="s">
        <v>777</v>
      </c>
      <c r="G448" s="262" t="s">
        <v>202</v>
      </c>
      <c r="H448" s="263">
        <v>15</v>
      </c>
      <c r="I448" s="264"/>
      <c r="J448" s="265">
        <f>ROUND(I448*H448,2)</f>
        <v>0</v>
      </c>
      <c r="K448" s="261" t="s">
        <v>19</v>
      </c>
      <c r="L448" s="266"/>
      <c r="M448" s="267" t="s">
        <v>19</v>
      </c>
      <c r="N448" s="268" t="s">
        <v>45</v>
      </c>
      <c r="O448" s="84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0" t="s">
        <v>241</v>
      </c>
      <c r="AT448" s="230" t="s">
        <v>199</v>
      </c>
      <c r="AU448" s="230" t="s">
        <v>82</v>
      </c>
      <c r="AY448" s="17" t="s">
        <v>158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7" t="s">
        <v>82</v>
      </c>
      <c r="BK448" s="231">
        <f>ROUND(I448*H448,2)</f>
        <v>0</v>
      </c>
      <c r="BL448" s="17" t="s">
        <v>236</v>
      </c>
      <c r="BM448" s="230" t="s">
        <v>778</v>
      </c>
    </row>
    <row r="449" s="2" customFormat="1">
      <c r="A449" s="38"/>
      <c r="B449" s="39"/>
      <c r="C449" s="40"/>
      <c r="D449" s="232" t="s">
        <v>165</v>
      </c>
      <c r="E449" s="40"/>
      <c r="F449" s="233" t="s">
        <v>777</v>
      </c>
      <c r="G449" s="40"/>
      <c r="H449" s="40"/>
      <c r="I449" s="136"/>
      <c r="J449" s="40"/>
      <c r="K449" s="40"/>
      <c r="L449" s="44"/>
      <c r="M449" s="234"/>
      <c r="N449" s="235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165</v>
      </c>
      <c r="AU449" s="17" t="s">
        <v>82</v>
      </c>
    </row>
    <row r="450" s="13" customFormat="1">
      <c r="A450" s="13"/>
      <c r="B450" s="236"/>
      <c r="C450" s="237"/>
      <c r="D450" s="232" t="s">
        <v>166</v>
      </c>
      <c r="E450" s="238" t="s">
        <v>19</v>
      </c>
      <c r="F450" s="239" t="s">
        <v>779</v>
      </c>
      <c r="G450" s="237"/>
      <c r="H450" s="240">
        <v>15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166</v>
      </c>
      <c r="AU450" s="246" t="s">
        <v>82</v>
      </c>
      <c r="AV450" s="13" t="s">
        <v>85</v>
      </c>
      <c r="AW450" s="13" t="s">
        <v>34</v>
      </c>
      <c r="AX450" s="13" t="s">
        <v>82</v>
      </c>
      <c r="AY450" s="246" t="s">
        <v>158</v>
      </c>
    </row>
    <row r="451" s="2" customFormat="1" ht="16.5" customHeight="1">
      <c r="A451" s="38"/>
      <c r="B451" s="39"/>
      <c r="C451" s="259" t="s">
        <v>780</v>
      </c>
      <c r="D451" s="259" t="s">
        <v>199</v>
      </c>
      <c r="E451" s="260" t="s">
        <v>781</v>
      </c>
      <c r="F451" s="261" t="s">
        <v>782</v>
      </c>
      <c r="G451" s="262" t="s">
        <v>202</v>
      </c>
      <c r="H451" s="263">
        <v>1</v>
      </c>
      <c r="I451" s="264"/>
      <c r="J451" s="265">
        <f>ROUND(I451*H451,2)</f>
        <v>0</v>
      </c>
      <c r="K451" s="261" t="s">
        <v>19</v>
      </c>
      <c r="L451" s="266"/>
      <c r="M451" s="267" t="s">
        <v>19</v>
      </c>
      <c r="N451" s="268" t="s">
        <v>45</v>
      </c>
      <c r="O451" s="84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0" t="s">
        <v>241</v>
      </c>
      <c r="AT451" s="230" t="s">
        <v>199</v>
      </c>
      <c r="AU451" s="230" t="s">
        <v>82</v>
      </c>
      <c r="AY451" s="17" t="s">
        <v>158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7" t="s">
        <v>82</v>
      </c>
      <c r="BK451" s="231">
        <f>ROUND(I451*H451,2)</f>
        <v>0</v>
      </c>
      <c r="BL451" s="17" t="s">
        <v>236</v>
      </c>
      <c r="BM451" s="230" t="s">
        <v>783</v>
      </c>
    </row>
    <row r="452" s="2" customFormat="1">
      <c r="A452" s="38"/>
      <c r="B452" s="39"/>
      <c r="C452" s="40"/>
      <c r="D452" s="232" t="s">
        <v>165</v>
      </c>
      <c r="E452" s="40"/>
      <c r="F452" s="233" t="s">
        <v>782</v>
      </c>
      <c r="G452" s="40"/>
      <c r="H452" s="40"/>
      <c r="I452" s="136"/>
      <c r="J452" s="40"/>
      <c r="K452" s="40"/>
      <c r="L452" s="44"/>
      <c r="M452" s="234"/>
      <c r="N452" s="235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165</v>
      </c>
      <c r="AU452" s="17" t="s">
        <v>82</v>
      </c>
    </row>
    <row r="453" s="13" customFormat="1">
      <c r="A453" s="13"/>
      <c r="B453" s="236"/>
      <c r="C453" s="237"/>
      <c r="D453" s="232" t="s">
        <v>166</v>
      </c>
      <c r="E453" s="238" t="s">
        <v>19</v>
      </c>
      <c r="F453" s="239" t="s">
        <v>707</v>
      </c>
      <c r="G453" s="237"/>
      <c r="H453" s="240">
        <v>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6" t="s">
        <v>166</v>
      </c>
      <c r="AU453" s="246" t="s">
        <v>82</v>
      </c>
      <c r="AV453" s="13" t="s">
        <v>85</v>
      </c>
      <c r="AW453" s="13" t="s">
        <v>34</v>
      </c>
      <c r="AX453" s="13" t="s">
        <v>82</v>
      </c>
      <c r="AY453" s="246" t="s">
        <v>158</v>
      </c>
    </row>
    <row r="454" s="2" customFormat="1" ht="21.75" customHeight="1">
      <c r="A454" s="38"/>
      <c r="B454" s="39"/>
      <c r="C454" s="219" t="s">
        <v>784</v>
      </c>
      <c r="D454" s="219" t="s">
        <v>159</v>
      </c>
      <c r="E454" s="220" t="s">
        <v>785</v>
      </c>
      <c r="F454" s="221" t="s">
        <v>786</v>
      </c>
      <c r="G454" s="222" t="s">
        <v>202</v>
      </c>
      <c r="H454" s="223">
        <v>2</v>
      </c>
      <c r="I454" s="224"/>
      <c r="J454" s="225">
        <f>ROUND(I454*H454,2)</f>
        <v>0</v>
      </c>
      <c r="K454" s="221" t="s">
        <v>213</v>
      </c>
      <c r="L454" s="44"/>
      <c r="M454" s="226" t="s">
        <v>19</v>
      </c>
      <c r="N454" s="227" t="s">
        <v>45</v>
      </c>
      <c r="O454" s="84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0" t="s">
        <v>236</v>
      </c>
      <c r="AT454" s="230" t="s">
        <v>159</v>
      </c>
      <c r="AU454" s="230" t="s">
        <v>82</v>
      </c>
      <c r="AY454" s="17" t="s">
        <v>158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7" t="s">
        <v>82</v>
      </c>
      <c r="BK454" s="231">
        <f>ROUND(I454*H454,2)</f>
        <v>0</v>
      </c>
      <c r="BL454" s="17" t="s">
        <v>236</v>
      </c>
      <c r="BM454" s="230" t="s">
        <v>787</v>
      </c>
    </row>
    <row r="455" s="2" customFormat="1">
      <c r="A455" s="38"/>
      <c r="B455" s="39"/>
      <c r="C455" s="40"/>
      <c r="D455" s="232" t="s">
        <v>165</v>
      </c>
      <c r="E455" s="40"/>
      <c r="F455" s="233" t="s">
        <v>786</v>
      </c>
      <c r="G455" s="40"/>
      <c r="H455" s="40"/>
      <c r="I455" s="136"/>
      <c r="J455" s="40"/>
      <c r="K455" s="40"/>
      <c r="L455" s="44"/>
      <c r="M455" s="234"/>
      <c r="N455" s="235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165</v>
      </c>
      <c r="AU455" s="17" t="s">
        <v>82</v>
      </c>
    </row>
    <row r="456" s="2" customFormat="1" ht="16.5" customHeight="1">
      <c r="A456" s="38"/>
      <c r="B456" s="39"/>
      <c r="C456" s="259" t="s">
        <v>788</v>
      </c>
      <c r="D456" s="259" t="s">
        <v>199</v>
      </c>
      <c r="E456" s="260" t="s">
        <v>789</v>
      </c>
      <c r="F456" s="261" t="s">
        <v>790</v>
      </c>
      <c r="G456" s="262" t="s">
        <v>202</v>
      </c>
      <c r="H456" s="263">
        <v>2</v>
      </c>
      <c r="I456" s="264"/>
      <c r="J456" s="265">
        <f>ROUND(I456*H456,2)</f>
        <v>0</v>
      </c>
      <c r="K456" s="261" t="s">
        <v>19</v>
      </c>
      <c r="L456" s="266"/>
      <c r="M456" s="267" t="s">
        <v>19</v>
      </c>
      <c r="N456" s="268" t="s">
        <v>45</v>
      </c>
      <c r="O456" s="84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0" t="s">
        <v>241</v>
      </c>
      <c r="AT456" s="230" t="s">
        <v>199</v>
      </c>
      <c r="AU456" s="230" t="s">
        <v>82</v>
      </c>
      <c r="AY456" s="17" t="s">
        <v>158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7" t="s">
        <v>82</v>
      </c>
      <c r="BK456" s="231">
        <f>ROUND(I456*H456,2)</f>
        <v>0</v>
      </c>
      <c r="BL456" s="17" t="s">
        <v>236</v>
      </c>
      <c r="BM456" s="230" t="s">
        <v>791</v>
      </c>
    </row>
    <row r="457" s="2" customFormat="1">
      <c r="A457" s="38"/>
      <c r="B457" s="39"/>
      <c r="C457" s="40"/>
      <c r="D457" s="232" t="s">
        <v>165</v>
      </c>
      <c r="E457" s="40"/>
      <c r="F457" s="233" t="s">
        <v>790</v>
      </c>
      <c r="G457" s="40"/>
      <c r="H457" s="40"/>
      <c r="I457" s="136"/>
      <c r="J457" s="40"/>
      <c r="K457" s="40"/>
      <c r="L457" s="44"/>
      <c r="M457" s="234"/>
      <c r="N457" s="235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165</v>
      </c>
      <c r="AU457" s="17" t="s">
        <v>82</v>
      </c>
    </row>
    <row r="458" s="13" customFormat="1">
      <c r="A458" s="13"/>
      <c r="B458" s="236"/>
      <c r="C458" s="237"/>
      <c r="D458" s="232" t="s">
        <v>166</v>
      </c>
      <c r="E458" s="238" t="s">
        <v>19</v>
      </c>
      <c r="F458" s="239" t="s">
        <v>702</v>
      </c>
      <c r="G458" s="237"/>
      <c r="H458" s="240">
        <v>2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166</v>
      </c>
      <c r="AU458" s="246" t="s">
        <v>82</v>
      </c>
      <c r="AV458" s="13" t="s">
        <v>85</v>
      </c>
      <c r="AW458" s="13" t="s">
        <v>34</v>
      </c>
      <c r="AX458" s="13" t="s">
        <v>82</v>
      </c>
      <c r="AY458" s="246" t="s">
        <v>158</v>
      </c>
    </row>
    <row r="459" s="2" customFormat="1" ht="21.75" customHeight="1">
      <c r="A459" s="38"/>
      <c r="B459" s="39"/>
      <c r="C459" s="219" t="s">
        <v>792</v>
      </c>
      <c r="D459" s="219" t="s">
        <v>159</v>
      </c>
      <c r="E459" s="220" t="s">
        <v>793</v>
      </c>
      <c r="F459" s="221" t="s">
        <v>794</v>
      </c>
      <c r="G459" s="222" t="s">
        <v>202</v>
      </c>
      <c r="H459" s="223">
        <v>6</v>
      </c>
      <c r="I459" s="224"/>
      <c r="J459" s="225">
        <f>ROUND(I459*H459,2)</f>
        <v>0</v>
      </c>
      <c r="K459" s="221" t="s">
        <v>213</v>
      </c>
      <c r="L459" s="44"/>
      <c r="M459" s="226" t="s">
        <v>19</v>
      </c>
      <c r="N459" s="227" t="s">
        <v>45</v>
      </c>
      <c r="O459" s="84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0" t="s">
        <v>236</v>
      </c>
      <c r="AT459" s="230" t="s">
        <v>159</v>
      </c>
      <c r="AU459" s="230" t="s">
        <v>82</v>
      </c>
      <c r="AY459" s="17" t="s">
        <v>158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7" t="s">
        <v>82</v>
      </c>
      <c r="BK459" s="231">
        <f>ROUND(I459*H459,2)</f>
        <v>0</v>
      </c>
      <c r="BL459" s="17" t="s">
        <v>236</v>
      </c>
      <c r="BM459" s="230" t="s">
        <v>795</v>
      </c>
    </row>
    <row r="460" s="2" customFormat="1">
      <c r="A460" s="38"/>
      <c r="B460" s="39"/>
      <c r="C460" s="40"/>
      <c r="D460" s="232" t="s">
        <v>165</v>
      </c>
      <c r="E460" s="40"/>
      <c r="F460" s="233" t="s">
        <v>794</v>
      </c>
      <c r="G460" s="40"/>
      <c r="H460" s="40"/>
      <c r="I460" s="136"/>
      <c r="J460" s="40"/>
      <c r="K460" s="40"/>
      <c r="L460" s="44"/>
      <c r="M460" s="234"/>
      <c r="N460" s="235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165</v>
      </c>
      <c r="AU460" s="17" t="s">
        <v>82</v>
      </c>
    </row>
    <row r="461" s="2" customFormat="1" ht="21.75" customHeight="1">
      <c r="A461" s="38"/>
      <c r="B461" s="39"/>
      <c r="C461" s="259" t="s">
        <v>796</v>
      </c>
      <c r="D461" s="259" t="s">
        <v>199</v>
      </c>
      <c r="E461" s="260" t="s">
        <v>797</v>
      </c>
      <c r="F461" s="261" t="s">
        <v>798</v>
      </c>
      <c r="G461" s="262" t="s">
        <v>202</v>
      </c>
      <c r="H461" s="263">
        <v>6</v>
      </c>
      <c r="I461" s="264"/>
      <c r="J461" s="265">
        <f>ROUND(I461*H461,2)</f>
        <v>0</v>
      </c>
      <c r="K461" s="261" t="s">
        <v>19</v>
      </c>
      <c r="L461" s="266"/>
      <c r="M461" s="267" t="s">
        <v>19</v>
      </c>
      <c r="N461" s="268" t="s">
        <v>45</v>
      </c>
      <c r="O461" s="84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0" t="s">
        <v>241</v>
      </c>
      <c r="AT461" s="230" t="s">
        <v>199</v>
      </c>
      <c r="AU461" s="230" t="s">
        <v>82</v>
      </c>
      <c r="AY461" s="17" t="s">
        <v>158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7" t="s">
        <v>82</v>
      </c>
      <c r="BK461" s="231">
        <f>ROUND(I461*H461,2)</f>
        <v>0</v>
      </c>
      <c r="BL461" s="17" t="s">
        <v>236</v>
      </c>
      <c r="BM461" s="230" t="s">
        <v>799</v>
      </c>
    </row>
    <row r="462" s="2" customFormat="1">
      <c r="A462" s="38"/>
      <c r="B462" s="39"/>
      <c r="C462" s="40"/>
      <c r="D462" s="232" t="s">
        <v>165</v>
      </c>
      <c r="E462" s="40"/>
      <c r="F462" s="233" t="s">
        <v>798</v>
      </c>
      <c r="G462" s="40"/>
      <c r="H462" s="40"/>
      <c r="I462" s="136"/>
      <c r="J462" s="40"/>
      <c r="K462" s="40"/>
      <c r="L462" s="44"/>
      <c r="M462" s="234"/>
      <c r="N462" s="235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165</v>
      </c>
      <c r="AU462" s="17" t="s">
        <v>82</v>
      </c>
    </row>
    <row r="463" s="13" customFormat="1">
      <c r="A463" s="13"/>
      <c r="B463" s="236"/>
      <c r="C463" s="237"/>
      <c r="D463" s="232" t="s">
        <v>166</v>
      </c>
      <c r="E463" s="238" t="s">
        <v>19</v>
      </c>
      <c r="F463" s="239" t="s">
        <v>800</v>
      </c>
      <c r="G463" s="237"/>
      <c r="H463" s="240">
        <v>6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166</v>
      </c>
      <c r="AU463" s="246" t="s">
        <v>82</v>
      </c>
      <c r="AV463" s="13" t="s">
        <v>85</v>
      </c>
      <c r="AW463" s="13" t="s">
        <v>34</v>
      </c>
      <c r="AX463" s="13" t="s">
        <v>82</v>
      </c>
      <c r="AY463" s="246" t="s">
        <v>158</v>
      </c>
    </row>
    <row r="464" s="2" customFormat="1" ht="16.5" customHeight="1">
      <c r="A464" s="38"/>
      <c r="B464" s="39"/>
      <c r="C464" s="259" t="s">
        <v>801</v>
      </c>
      <c r="D464" s="259" t="s">
        <v>199</v>
      </c>
      <c r="E464" s="260" t="s">
        <v>802</v>
      </c>
      <c r="F464" s="261" t="s">
        <v>803</v>
      </c>
      <c r="G464" s="262" t="s">
        <v>202</v>
      </c>
      <c r="H464" s="263">
        <v>6</v>
      </c>
      <c r="I464" s="264"/>
      <c r="J464" s="265">
        <f>ROUND(I464*H464,2)</f>
        <v>0</v>
      </c>
      <c r="K464" s="261" t="s">
        <v>19</v>
      </c>
      <c r="L464" s="266"/>
      <c r="M464" s="267" t="s">
        <v>19</v>
      </c>
      <c r="N464" s="268" t="s">
        <v>45</v>
      </c>
      <c r="O464" s="84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0" t="s">
        <v>241</v>
      </c>
      <c r="AT464" s="230" t="s">
        <v>199</v>
      </c>
      <c r="AU464" s="230" t="s">
        <v>82</v>
      </c>
      <c r="AY464" s="17" t="s">
        <v>158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7" t="s">
        <v>82</v>
      </c>
      <c r="BK464" s="231">
        <f>ROUND(I464*H464,2)</f>
        <v>0</v>
      </c>
      <c r="BL464" s="17" t="s">
        <v>236</v>
      </c>
      <c r="BM464" s="230" t="s">
        <v>804</v>
      </c>
    </row>
    <row r="465" s="2" customFormat="1">
      <c r="A465" s="38"/>
      <c r="B465" s="39"/>
      <c r="C465" s="40"/>
      <c r="D465" s="232" t="s">
        <v>165</v>
      </c>
      <c r="E465" s="40"/>
      <c r="F465" s="233" t="s">
        <v>803</v>
      </c>
      <c r="G465" s="40"/>
      <c r="H465" s="40"/>
      <c r="I465" s="136"/>
      <c r="J465" s="40"/>
      <c r="K465" s="40"/>
      <c r="L465" s="44"/>
      <c r="M465" s="234"/>
      <c r="N465" s="235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165</v>
      </c>
      <c r="AU465" s="17" t="s">
        <v>82</v>
      </c>
    </row>
    <row r="466" s="13" customFormat="1">
      <c r="A466" s="13"/>
      <c r="B466" s="236"/>
      <c r="C466" s="237"/>
      <c r="D466" s="232" t="s">
        <v>166</v>
      </c>
      <c r="E466" s="238" t="s">
        <v>19</v>
      </c>
      <c r="F466" s="239" t="s">
        <v>800</v>
      </c>
      <c r="G466" s="237"/>
      <c r="H466" s="240">
        <v>6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166</v>
      </c>
      <c r="AU466" s="246" t="s">
        <v>82</v>
      </c>
      <c r="AV466" s="13" t="s">
        <v>85</v>
      </c>
      <c r="AW466" s="13" t="s">
        <v>34</v>
      </c>
      <c r="AX466" s="13" t="s">
        <v>82</v>
      </c>
      <c r="AY466" s="246" t="s">
        <v>158</v>
      </c>
    </row>
    <row r="467" s="2" customFormat="1" ht="16.5" customHeight="1">
      <c r="A467" s="38"/>
      <c r="B467" s="39"/>
      <c r="C467" s="259" t="s">
        <v>805</v>
      </c>
      <c r="D467" s="259" t="s">
        <v>199</v>
      </c>
      <c r="E467" s="260" t="s">
        <v>806</v>
      </c>
      <c r="F467" s="261" t="s">
        <v>807</v>
      </c>
      <c r="G467" s="262" t="s">
        <v>202</v>
      </c>
      <c r="H467" s="263">
        <v>8</v>
      </c>
      <c r="I467" s="264"/>
      <c r="J467" s="265">
        <f>ROUND(I467*H467,2)</f>
        <v>0</v>
      </c>
      <c r="K467" s="261" t="s">
        <v>19</v>
      </c>
      <c r="L467" s="266"/>
      <c r="M467" s="267" t="s">
        <v>19</v>
      </c>
      <c r="N467" s="268" t="s">
        <v>45</v>
      </c>
      <c r="O467" s="84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0" t="s">
        <v>241</v>
      </c>
      <c r="AT467" s="230" t="s">
        <v>199</v>
      </c>
      <c r="AU467" s="230" t="s">
        <v>82</v>
      </c>
      <c r="AY467" s="17" t="s">
        <v>158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7" t="s">
        <v>82</v>
      </c>
      <c r="BK467" s="231">
        <f>ROUND(I467*H467,2)</f>
        <v>0</v>
      </c>
      <c r="BL467" s="17" t="s">
        <v>236</v>
      </c>
      <c r="BM467" s="230" t="s">
        <v>808</v>
      </c>
    </row>
    <row r="468" s="2" customFormat="1">
      <c r="A468" s="38"/>
      <c r="B468" s="39"/>
      <c r="C468" s="40"/>
      <c r="D468" s="232" t="s">
        <v>165</v>
      </c>
      <c r="E468" s="40"/>
      <c r="F468" s="233" t="s">
        <v>807</v>
      </c>
      <c r="G468" s="40"/>
      <c r="H468" s="40"/>
      <c r="I468" s="136"/>
      <c r="J468" s="40"/>
      <c r="K468" s="40"/>
      <c r="L468" s="44"/>
      <c r="M468" s="234"/>
      <c r="N468" s="235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165</v>
      </c>
      <c r="AU468" s="17" t="s">
        <v>82</v>
      </c>
    </row>
    <row r="469" s="13" customFormat="1">
      <c r="A469" s="13"/>
      <c r="B469" s="236"/>
      <c r="C469" s="237"/>
      <c r="D469" s="232" t="s">
        <v>166</v>
      </c>
      <c r="E469" s="238" t="s">
        <v>19</v>
      </c>
      <c r="F469" s="239" t="s">
        <v>809</v>
      </c>
      <c r="G469" s="237"/>
      <c r="H469" s="240">
        <v>8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166</v>
      </c>
      <c r="AU469" s="246" t="s">
        <v>82</v>
      </c>
      <c r="AV469" s="13" t="s">
        <v>85</v>
      </c>
      <c r="AW469" s="13" t="s">
        <v>34</v>
      </c>
      <c r="AX469" s="13" t="s">
        <v>82</v>
      </c>
      <c r="AY469" s="246" t="s">
        <v>158</v>
      </c>
    </row>
    <row r="470" s="2" customFormat="1" ht="21.75" customHeight="1">
      <c r="A470" s="38"/>
      <c r="B470" s="39"/>
      <c r="C470" s="219" t="s">
        <v>810</v>
      </c>
      <c r="D470" s="219" t="s">
        <v>159</v>
      </c>
      <c r="E470" s="220" t="s">
        <v>811</v>
      </c>
      <c r="F470" s="221" t="s">
        <v>812</v>
      </c>
      <c r="G470" s="222" t="s">
        <v>202</v>
      </c>
      <c r="H470" s="223">
        <v>6</v>
      </c>
      <c r="I470" s="224"/>
      <c r="J470" s="225">
        <f>ROUND(I470*H470,2)</f>
        <v>0</v>
      </c>
      <c r="K470" s="221" t="s">
        <v>213</v>
      </c>
      <c r="L470" s="44"/>
      <c r="M470" s="226" t="s">
        <v>19</v>
      </c>
      <c r="N470" s="227" t="s">
        <v>45</v>
      </c>
      <c r="O470" s="84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0" t="s">
        <v>236</v>
      </c>
      <c r="AT470" s="230" t="s">
        <v>159</v>
      </c>
      <c r="AU470" s="230" t="s">
        <v>82</v>
      </c>
      <c r="AY470" s="17" t="s">
        <v>158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7" t="s">
        <v>82</v>
      </c>
      <c r="BK470" s="231">
        <f>ROUND(I470*H470,2)</f>
        <v>0</v>
      </c>
      <c r="BL470" s="17" t="s">
        <v>236</v>
      </c>
      <c r="BM470" s="230" t="s">
        <v>813</v>
      </c>
    </row>
    <row r="471" s="2" customFormat="1">
      <c r="A471" s="38"/>
      <c r="B471" s="39"/>
      <c r="C471" s="40"/>
      <c r="D471" s="232" t="s">
        <v>165</v>
      </c>
      <c r="E471" s="40"/>
      <c r="F471" s="233" t="s">
        <v>812</v>
      </c>
      <c r="G471" s="40"/>
      <c r="H471" s="40"/>
      <c r="I471" s="136"/>
      <c r="J471" s="40"/>
      <c r="K471" s="40"/>
      <c r="L471" s="44"/>
      <c r="M471" s="234"/>
      <c r="N471" s="235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165</v>
      </c>
      <c r="AU471" s="17" t="s">
        <v>82</v>
      </c>
    </row>
    <row r="472" s="2" customFormat="1" ht="16.5" customHeight="1">
      <c r="A472" s="38"/>
      <c r="B472" s="39"/>
      <c r="C472" s="259" t="s">
        <v>814</v>
      </c>
      <c r="D472" s="259" t="s">
        <v>199</v>
      </c>
      <c r="E472" s="260" t="s">
        <v>815</v>
      </c>
      <c r="F472" s="261" t="s">
        <v>816</v>
      </c>
      <c r="G472" s="262" t="s">
        <v>202</v>
      </c>
      <c r="H472" s="263">
        <v>6</v>
      </c>
      <c r="I472" s="264"/>
      <c r="J472" s="265">
        <f>ROUND(I472*H472,2)</f>
        <v>0</v>
      </c>
      <c r="K472" s="261" t="s">
        <v>19</v>
      </c>
      <c r="L472" s="266"/>
      <c r="M472" s="267" t="s">
        <v>19</v>
      </c>
      <c r="N472" s="268" t="s">
        <v>45</v>
      </c>
      <c r="O472" s="84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0" t="s">
        <v>241</v>
      </c>
      <c r="AT472" s="230" t="s">
        <v>199</v>
      </c>
      <c r="AU472" s="230" t="s">
        <v>82</v>
      </c>
      <c r="AY472" s="17" t="s">
        <v>158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7" t="s">
        <v>82</v>
      </c>
      <c r="BK472" s="231">
        <f>ROUND(I472*H472,2)</f>
        <v>0</v>
      </c>
      <c r="BL472" s="17" t="s">
        <v>236</v>
      </c>
      <c r="BM472" s="230" t="s">
        <v>817</v>
      </c>
    </row>
    <row r="473" s="2" customFormat="1">
      <c r="A473" s="38"/>
      <c r="B473" s="39"/>
      <c r="C473" s="40"/>
      <c r="D473" s="232" t="s">
        <v>165</v>
      </c>
      <c r="E473" s="40"/>
      <c r="F473" s="233" t="s">
        <v>816</v>
      </c>
      <c r="G473" s="40"/>
      <c r="H473" s="40"/>
      <c r="I473" s="136"/>
      <c r="J473" s="40"/>
      <c r="K473" s="40"/>
      <c r="L473" s="44"/>
      <c r="M473" s="234"/>
      <c r="N473" s="235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165</v>
      </c>
      <c r="AU473" s="17" t="s">
        <v>82</v>
      </c>
    </row>
    <row r="474" s="13" customFormat="1">
      <c r="A474" s="13"/>
      <c r="B474" s="236"/>
      <c r="C474" s="237"/>
      <c r="D474" s="232" t="s">
        <v>166</v>
      </c>
      <c r="E474" s="238" t="s">
        <v>19</v>
      </c>
      <c r="F474" s="239" t="s">
        <v>800</v>
      </c>
      <c r="G474" s="237"/>
      <c r="H474" s="240">
        <v>6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166</v>
      </c>
      <c r="AU474" s="246" t="s">
        <v>82</v>
      </c>
      <c r="AV474" s="13" t="s">
        <v>85</v>
      </c>
      <c r="AW474" s="13" t="s">
        <v>34</v>
      </c>
      <c r="AX474" s="13" t="s">
        <v>82</v>
      </c>
      <c r="AY474" s="246" t="s">
        <v>158</v>
      </c>
    </row>
    <row r="475" s="2" customFormat="1" ht="21.75" customHeight="1">
      <c r="A475" s="38"/>
      <c r="B475" s="39"/>
      <c r="C475" s="259" t="s">
        <v>255</v>
      </c>
      <c r="D475" s="259" t="s">
        <v>199</v>
      </c>
      <c r="E475" s="260" t="s">
        <v>818</v>
      </c>
      <c r="F475" s="261" t="s">
        <v>819</v>
      </c>
      <c r="G475" s="262" t="s">
        <v>202</v>
      </c>
      <c r="H475" s="263">
        <v>2</v>
      </c>
      <c r="I475" s="264"/>
      <c r="J475" s="265">
        <f>ROUND(I475*H475,2)</f>
        <v>0</v>
      </c>
      <c r="K475" s="261" t="s">
        <v>19</v>
      </c>
      <c r="L475" s="266"/>
      <c r="M475" s="267" t="s">
        <v>19</v>
      </c>
      <c r="N475" s="268" t="s">
        <v>45</v>
      </c>
      <c r="O475" s="84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0" t="s">
        <v>241</v>
      </c>
      <c r="AT475" s="230" t="s">
        <v>199</v>
      </c>
      <c r="AU475" s="230" t="s">
        <v>82</v>
      </c>
      <c r="AY475" s="17" t="s">
        <v>158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7" t="s">
        <v>82</v>
      </c>
      <c r="BK475" s="231">
        <f>ROUND(I475*H475,2)</f>
        <v>0</v>
      </c>
      <c r="BL475" s="17" t="s">
        <v>236</v>
      </c>
      <c r="BM475" s="230" t="s">
        <v>820</v>
      </c>
    </row>
    <row r="476" s="2" customFormat="1">
      <c r="A476" s="38"/>
      <c r="B476" s="39"/>
      <c r="C476" s="40"/>
      <c r="D476" s="232" t="s">
        <v>165</v>
      </c>
      <c r="E476" s="40"/>
      <c r="F476" s="233" t="s">
        <v>819</v>
      </c>
      <c r="G476" s="40"/>
      <c r="H476" s="40"/>
      <c r="I476" s="136"/>
      <c r="J476" s="40"/>
      <c r="K476" s="40"/>
      <c r="L476" s="44"/>
      <c r="M476" s="234"/>
      <c r="N476" s="235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165</v>
      </c>
      <c r="AU476" s="17" t="s">
        <v>82</v>
      </c>
    </row>
    <row r="477" s="2" customFormat="1" ht="16.5" customHeight="1">
      <c r="A477" s="38"/>
      <c r="B477" s="39"/>
      <c r="C477" s="259" t="s">
        <v>821</v>
      </c>
      <c r="D477" s="259" t="s">
        <v>199</v>
      </c>
      <c r="E477" s="260" t="s">
        <v>822</v>
      </c>
      <c r="F477" s="261" t="s">
        <v>823</v>
      </c>
      <c r="G477" s="262" t="s">
        <v>202</v>
      </c>
      <c r="H477" s="263">
        <v>2</v>
      </c>
      <c r="I477" s="264"/>
      <c r="J477" s="265">
        <f>ROUND(I477*H477,2)</f>
        <v>0</v>
      </c>
      <c r="K477" s="261" t="s">
        <v>19</v>
      </c>
      <c r="L477" s="266"/>
      <c r="M477" s="267" t="s">
        <v>19</v>
      </c>
      <c r="N477" s="268" t="s">
        <v>45</v>
      </c>
      <c r="O477" s="84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0" t="s">
        <v>241</v>
      </c>
      <c r="AT477" s="230" t="s">
        <v>199</v>
      </c>
      <c r="AU477" s="230" t="s">
        <v>82</v>
      </c>
      <c r="AY477" s="17" t="s">
        <v>158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7" t="s">
        <v>82</v>
      </c>
      <c r="BK477" s="231">
        <f>ROUND(I477*H477,2)</f>
        <v>0</v>
      </c>
      <c r="BL477" s="17" t="s">
        <v>236</v>
      </c>
      <c r="BM477" s="230" t="s">
        <v>824</v>
      </c>
    </row>
    <row r="478" s="2" customFormat="1">
      <c r="A478" s="38"/>
      <c r="B478" s="39"/>
      <c r="C478" s="40"/>
      <c r="D478" s="232" t="s">
        <v>165</v>
      </c>
      <c r="E478" s="40"/>
      <c r="F478" s="233" t="s">
        <v>823</v>
      </c>
      <c r="G478" s="40"/>
      <c r="H478" s="40"/>
      <c r="I478" s="136"/>
      <c r="J478" s="40"/>
      <c r="K478" s="40"/>
      <c r="L478" s="44"/>
      <c r="M478" s="234"/>
      <c r="N478" s="235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165</v>
      </c>
      <c r="AU478" s="17" t="s">
        <v>82</v>
      </c>
    </row>
    <row r="479" s="13" customFormat="1">
      <c r="A479" s="13"/>
      <c r="B479" s="236"/>
      <c r="C479" s="237"/>
      <c r="D479" s="232" t="s">
        <v>166</v>
      </c>
      <c r="E479" s="238" t="s">
        <v>19</v>
      </c>
      <c r="F479" s="239" t="s">
        <v>825</v>
      </c>
      <c r="G479" s="237"/>
      <c r="H479" s="240">
        <v>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166</v>
      </c>
      <c r="AU479" s="246" t="s">
        <v>82</v>
      </c>
      <c r="AV479" s="13" t="s">
        <v>85</v>
      </c>
      <c r="AW479" s="13" t="s">
        <v>34</v>
      </c>
      <c r="AX479" s="13" t="s">
        <v>82</v>
      </c>
      <c r="AY479" s="246" t="s">
        <v>158</v>
      </c>
    </row>
    <row r="480" s="2" customFormat="1" ht="16.5" customHeight="1">
      <c r="A480" s="38"/>
      <c r="B480" s="39"/>
      <c r="C480" s="219" t="s">
        <v>826</v>
      </c>
      <c r="D480" s="219" t="s">
        <v>159</v>
      </c>
      <c r="E480" s="220" t="s">
        <v>827</v>
      </c>
      <c r="F480" s="221" t="s">
        <v>828</v>
      </c>
      <c r="G480" s="222" t="s">
        <v>202</v>
      </c>
      <c r="H480" s="223">
        <v>6</v>
      </c>
      <c r="I480" s="224"/>
      <c r="J480" s="225">
        <f>ROUND(I480*H480,2)</f>
        <v>0</v>
      </c>
      <c r="K480" s="221" t="s">
        <v>19</v>
      </c>
      <c r="L480" s="44"/>
      <c r="M480" s="226" t="s">
        <v>19</v>
      </c>
      <c r="N480" s="227" t="s">
        <v>45</v>
      </c>
      <c r="O480" s="84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0" t="s">
        <v>236</v>
      </c>
      <c r="AT480" s="230" t="s">
        <v>159</v>
      </c>
      <c r="AU480" s="230" t="s">
        <v>82</v>
      </c>
      <c r="AY480" s="17" t="s">
        <v>158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7" t="s">
        <v>82</v>
      </c>
      <c r="BK480" s="231">
        <f>ROUND(I480*H480,2)</f>
        <v>0</v>
      </c>
      <c r="BL480" s="17" t="s">
        <v>236</v>
      </c>
      <c r="BM480" s="230" t="s">
        <v>829</v>
      </c>
    </row>
    <row r="481" s="2" customFormat="1">
      <c r="A481" s="38"/>
      <c r="B481" s="39"/>
      <c r="C481" s="40"/>
      <c r="D481" s="232" t="s">
        <v>165</v>
      </c>
      <c r="E481" s="40"/>
      <c r="F481" s="233" t="s">
        <v>828</v>
      </c>
      <c r="G481" s="40"/>
      <c r="H481" s="40"/>
      <c r="I481" s="136"/>
      <c r="J481" s="40"/>
      <c r="K481" s="40"/>
      <c r="L481" s="44"/>
      <c r="M481" s="234"/>
      <c r="N481" s="235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165</v>
      </c>
      <c r="AU481" s="17" t="s">
        <v>82</v>
      </c>
    </row>
    <row r="482" s="2" customFormat="1" ht="16.5" customHeight="1">
      <c r="A482" s="38"/>
      <c r="B482" s="39"/>
      <c r="C482" s="259" t="s">
        <v>830</v>
      </c>
      <c r="D482" s="259" t="s">
        <v>199</v>
      </c>
      <c r="E482" s="260" t="s">
        <v>831</v>
      </c>
      <c r="F482" s="261" t="s">
        <v>832</v>
      </c>
      <c r="G482" s="262" t="s">
        <v>202</v>
      </c>
      <c r="H482" s="263">
        <v>6</v>
      </c>
      <c r="I482" s="264"/>
      <c r="J482" s="265">
        <f>ROUND(I482*H482,2)</f>
        <v>0</v>
      </c>
      <c r="K482" s="261" t="s">
        <v>19</v>
      </c>
      <c r="L482" s="266"/>
      <c r="M482" s="267" t="s">
        <v>19</v>
      </c>
      <c r="N482" s="268" t="s">
        <v>45</v>
      </c>
      <c r="O482" s="84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0" t="s">
        <v>241</v>
      </c>
      <c r="AT482" s="230" t="s">
        <v>199</v>
      </c>
      <c r="AU482" s="230" t="s">
        <v>82</v>
      </c>
      <c r="AY482" s="17" t="s">
        <v>158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7" t="s">
        <v>82</v>
      </c>
      <c r="BK482" s="231">
        <f>ROUND(I482*H482,2)</f>
        <v>0</v>
      </c>
      <c r="BL482" s="17" t="s">
        <v>236</v>
      </c>
      <c r="BM482" s="230" t="s">
        <v>833</v>
      </c>
    </row>
    <row r="483" s="2" customFormat="1">
      <c r="A483" s="38"/>
      <c r="B483" s="39"/>
      <c r="C483" s="40"/>
      <c r="D483" s="232" t="s">
        <v>165</v>
      </c>
      <c r="E483" s="40"/>
      <c r="F483" s="233" t="s">
        <v>832</v>
      </c>
      <c r="G483" s="40"/>
      <c r="H483" s="40"/>
      <c r="I483" s="136"/>
      <c r="J483" s="40"/>
      <c r="K483" s="40"/>
      <c r="L483" s="44"/>
      <c r="M483" s="234"/>
      <c r="N483" s="235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165</v>
      </c>
      <c r="AU483" s="17" t="s">
        <v>82</v>
      </c>
    </row>
    <row r="484" s="13" customFormat="1">
      <c r="A484" s="13"/>
      <c r="B484" s="236"/>
      <c r="C484" s="237"/>
      <c r="D484" s="232" t="s">
        <v>166</v>
      </c>
      <c r="E484" s="238" t="s">
        <v>19</v>
      </c>
      <c r="F484" s="239" t="s">
        <v>834</v>
      </c>
      <c r="G484" s="237"/>
      <c r="H484" s="240">
        <v>6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166</v>
      </c>
      <c r="AU484" s="246" t="s">
        <v>82</v>
      </c>
      <c r="AV484" s="13" t="s">
        <v>85</v>
      </c>
      <c r="AW484" s="13" t="s">
        <v>34</v>
      </c>
      <c r="AX484" s="13" t="s">
        <v>82</v>
      </c>
      <c r="AY484" s="246" t="s">
        <v>158</v>
      </c>
    </row>
    <row r="485" s="2" customFormat="1" ht="21.75" customHeight="1">
      <c r="A485" s="38"/>
      <c r="B485" s="39"/>
      <c r="C485" s="219" t="s">
        <v>835</v>
      </c>
      <c r="D485" s="219" t="s">
        <v>159</v>
      </c>
      <c r="E485" s="220" t="s">
        <v>836</v>
      </c>
      <c r="F485" s="221" t="s">
        <v>837</v>
      </c>
      <c r="G485" s="222" t="s">
        <v>202</v>
      </c>
      <c r="H485" s="223">
        <v>6</v>
      </c>
      <c r="I485" s="224"/>
      <c r="J485" s="225">
        <f>ROUND(I485*H485,2)</f>
        <v>0</v>
      </c>
      <c r="K485" s="221" t="s">
        <v>213</v>
      </c>
      <c r="L485" s="44"/>
      <c r="M485" s="226" t="s">
        <v>19</v>
      </c>
      <c r="N485" s="227" t="s">
        <v>45</v>
      </c>
      <c r="O485" s="84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0" t="s">
        <v>236</v>
      </c>
      <c r="AT485" s="230" t="s">
        <v>159</v>
      </c>
      <c r="AU485" s="230" t="s">
        <v>82</v>
      </c>
      <c r="AY485" s="17" t="s">
        <v>158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7" t="s">
        <v>82</v>
      </c>
      <c r="BK485" s="231">
        <f>ROUND(I485*H485,2)</f>
        <v>0</v>
      </c>
      <c r="BL485" s="17" t="s">
        <v>236</v>
      </c>
      <c r="BM485" s="230" t="s">
        <v>838</v>
      </c>
    </row>
    <row r="486" s="2" customFormat="1">
      <c r="A486" s="38"/>
      <c r="B486" s="39"/>
      <c r="C486" s="40"/>
      <c r="D486" s="232" t="s">
        <v>165</v>
      </c>
      <c r="E486" s="40"/>
      <c r="F486" s="233" t="s">
        <v>837</v>
      </c>
      <c r="G486" s="40"/>
      <c r="H486" s="40"/>
      <c r="I486" s="136"/>
      <c r="J486" s="40"/>
      <c r="K486" s="40"/>
      <c r="L486" s="44"/>
      <c r="M486" s="234"/>
      <c r="N486" s="235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165</v>
      </c>
      <c r="AU486" s="17" t="s">
        <v>82</v>
      </c>
    </row>
    <row r="487" s="2" customFormat="1" ht="16.5" customHeight="1">
      <c r="A487" s="38"/>
      <c r="B487" s="39"/>
      <c r="C487" s="259" t="s">
        <v>839</v>
      </c>
      <c r="D487" s="259" t="s">
        <v>199</v>
      </c>
      <c r="E487" s="260" t="s">
        <v>840</v>
      </c>
      <c r="F487" s="261" t="s">
        <v>841</v>
      </c>
      <c r="G487" s="262" t="s">
        <v>202</v>
      </c>
      <c r="H487" s="263">
        <v>6</v>
      </c>
      <c r="I487" s="264"/>
      <c r="J487" s="265">
        <f>ROUND(I487*H487,2)</f>
        <v>0</v>
      </c>
      <c r="K487" s="261" t="s">
        <v>19</v>
      </c>
      <c r="L487" s="266"/>
      <c r="M487" s="267" t="s">
        <v>19</v>
      </c>
      <c r="N487" s="268" t="s">
        <v>45</v>
      </c>
      <c r="O487" s="84"/>
      <c r="P487" s="228">
        <f>O487*H487</f>
        <v>0</v>
      </c>
      <c r="Q487" s="228">
        <v>0</v>
      </c>
      <c r="R487" s="228">
        <f>Q487*H487</f>
        <v>0</v>
      </c>
      <c r="S487" s="228">
        <v>0</v>
      </c>
      <c r="T487" s="229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0" t="s">
        <v>241</v>
      </c>
      <c r="AT487" s="230" t="s">
        <v>199</v>
      </c>
      <c r="AU487" s="230" t="s">
        <v>82</v>
      </c>
      <c r="AY487" s="17" t="s">
        <v>158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7" t="s">
        <v>82</v>
      </c>
      <c r="BK487" s="231">
        <f>ROUND(I487*H487,2)</f>
        <v>0</v>
      </c>
      <c r="BL487" s="17" t="s">
        <v>236</v>
      </c>
      <c r="BM487" s="230" t="s">
        <v>842</v>
      </c>
    </row>
    <row r="488" s="2" customFormat="1">
      <c r="A488" s="38"/>
      <c r="B488" s="39"/>
      <c r="C488" s="40"/>
      <c r="D488" s="232" t="s">
        <v>165</v>
      </c>
      <c r="E488" s="40"/>
      <c r="F488" s="233" t="s">
        <v>841</v>
      </c>
      <c r="G488" s="40"/>
      <c r="H488" s="40"/>
      <c r="I488" s="136"/>
      <c r="J488" s="40"/>
      <c r="K488" s="40"/>
      <c r="L488" s="44"/>
      <c r="M488" s="234"/>
      <c r="N488" s="235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165</v>
      </c>
      <c r="AU488" s="17" t="s">
        <v>82</v>
      </c>
    </row>
    <row r="489" s="13" customFormat="1">
      <c r="A489" s="13"/>
      <c r="B489" s="236"/>
      <c r="C489" s="237"/>
      <c r="D489" s="232" t="s">
        <v>166</v>
      </c>
      <c r="E489" s="238" t="s">
        <v>19</v>
      </c>
      <c r="F489" s="239" t="s">
        <v>800</v>
      </c>
      <c r="G489" s="237"/>
      <c r="H489" s="240">
        <v>6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166</v>
      </c>
      <c r="AU489" s="246" t="s">
        <v>82</v>
      </c>
      <c r="AV489" s="13" t="s">
        <v>85</v>
      </c>
      <c r="AW489" s="13" t="s">
        <v>34</v>
      </c>
      <c r="AX489" s="13" t="s">
        <v>82</v>
      </c>
      <c r="AY489" s="246" t="s">
        <v>158</v>
      </c>
    </row>
    <row r="490" s="2" customFormat="1" ht="21.75" customHeight="1">
      <c r="A490" s="38"/>
      <c r="B490" s="39"/>
      <c r="C490" s="259" t="s">
        <v>843</v>
      </c>
      <c r="D490" s="259" t="s">
        <v>199</v>
      </c>
      <c r="E490" s="260" t="s">
        <v>844</v>
      </c>
      <c r="F490" s="261" t="s">
        <v>845</v>
      </c>
      <c r="G490" s="262" t="s">
        <v>202</v>
      </c>
      <c r="H490" s="263">
        <v>13</v>
      </c>
      <c r="I490" s="264"/>
      <c r="J490" s="265">
        <f>ROUND(I490*H490,2)</f>
        <v>0</v>
      </c>
      <c r="K490" s="261" t="s">
        <v>19</v>
      </c>
      <c r="L490" s="266"/>
      <c r="M490" s="267" t="s">
        <v>19</v>
      </c>
      <c r="N490" s="268" t="s">
        <v>45</v>
      </c>
      <c r="O490" s="84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0" t="s">
        <v>241</v>
      </c>
      <c r="AT490" s="230" t="s">
        <v>199</v>
      </c>
      <c r="AU490" s="230" t="s">
        <v>82</v>
      </c>
      <c r="AY490" s="17" t="s">
        <v>158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7" t="s">
        <v>82</v>
      </c>
      <c r="BK490" s="231">
        <f>ROUND(I490*H490,2)</f>
        <v>0</v>
      </c>
      <c r="BL490" s="17" t="s">
        <v>236</v>
      </c>
      <c r="BM490" s="230" t="s">
        <v>846</v>
      </c>
    </row>
    <row r="491" s="2" customFormat="1">
      <c r="A491" s="38"/>
      <c r="B491" s="39"/>
      <c r="C491" s="40"/>
      <c r="D491" s="232" t="s">
        <v>165</v>
      </c>
      <c r="E491" s="40"/>
      <c r="F491" s="233" t="s">
        <v>845</v>
      </c>
      <c r="G491" s="40"/>
      <c r="H491" s="40"/>
      <c r="I491" s="136"/>
      <c r="J491" s="40"/>
      <c r="K491" s="40"/>
      <c r="L491" s="44"/>
      <c r="M491" s="234"/>
      <c r="N491" s="235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165</v>
      </c>
      <c r="AU491" s="17" t="s">
        <v>82</v>
      </c>
    </row>
    <row r="492" s="2" customFormat="1" ht="21.75" customHeight="1">
      <c r="A492" s="38"/>
      <c r="B492" s="39"/>
      <c r="C492" s="219" t="s">
        <v>847</v>
      </c>
      <c r="D492" s="219" t="s">
        <v>159</v>
      </c>
      <c r="E492" s="220" t="s">
        <v>848</v>
      </c>
      <c r="F492" s="221" t="s">
        <v>849</v>
      </c>
      <c r="G492" s="222" t="s">
        <v>202</v>
      </c>
      <c r="H492" s="223">
        <v>7</v>
      </c>
      <c r="I492" s="224"/>
      <c r="J492" s="225">
        <f>ROUND(I492*H492,2)</f>
        <v>0</v>
      </c>
      <c r="K492" s="221" t="s">
        <v>213</v>
      </c>
      <c r="L492" s="44"/>
      <c r="M492" s="226" t="s">
        <v>19</v>
      </c>
      <c r="N492" s="227" t="s">
        <v>45</v>
      </c>
      <c r="O492" s="84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0" t="s">
        <v>236</v>
      </c>
      <c r="AT492" s="230" t="s">
        <v>159</v>
      </c>
      <c r="AU492" s="230" t="s">
        <v>82</v>
      </c>
      <c r="AY492" s="17" t="s">
        <v>158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7" t="s">
        <v>82</v>
      </c>
      <c r="BK492" s="231">
        <f>ROUND(I492*H492,2)</f>
        <v>0</v>
      </c>
      <c r="BL492" s="17" t="s">
        <v>236</v>
      </c>
      <c r="BM492" s="230" t="s">
        <v>850</v>
      </c>
    </row>
    <row r="493" s="2" customFormat="1">
      <c r="A493" s="38"/>
      <c r="B493" s="39"/>
      <c r="C493" s="40"/>
      <c r="D493" s="232" t="s">
        <v>165</v>
      </c>
      <c r="E493" s="40"/>
      <c r="F493" s="233" t="s">
        <v>849</v>
      </c>
      <c r="G493" s="40"/>
      <c r="H493" s="40"/>
      <c r="I493" s="136"/>
      <c r="J493" s="40"/>
      <c r="K493" s="40"/>
      <c r="L493" s="44"/>
      <c r="M493" s="234"/>
      <c r="N493" s="235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165</v>
      </c>
      <c r="AU493" s="17" t="s">
        <v>82</v>
      </c>
    </row>
    <row r="494" s="13" customFormat="1">
      <c r="A494" s="13"/>
      <c r="B494" s="236"/>
      <c r="C494" s="237"/>
      <c r="D494" s="232" t="s">
        <v>166</v>
      </c>
      <c r="E494" s="238" t="s">
        <v>19</v>
      </c>
      <c r="F494" s="239" t="s">
        <v>851</v>
      </c>
      <c r="G494" s="237"/>
      <c r="H494" s="240">
        <v>7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166</v>
      </c>
      <c r="AU494" s="246" t="s">
        <v>82</v>
      </c>
      <c r="AV494" s="13" t="s">
        <v>85</v>
      </c>
      <c r="AW494" s="13" t="s">
        <v>34</v>
      </c>
      <c r="AX494" s="13" t="s">
        <v>82</v>
      </c>
      <c r="AY494" s="246" t="s">
        <v>158</v>
      </c>
    </row>
    <row r="495" s="2" customFormat="1" ht="21.75" customHeight="1">
      <c r="A495" s="38"/>
      <c r="B495" s="39"/>
      <c r="C495" s="219" t="s">
        <v>852</v>
      </c>
      <c r="D495" s="219" t="s">
        <v>159</v>
      </c>
      <c r="E495" s="220" t="s">
        <v>853</v>
      </c>
      <c r="F495" s="221" t="s">
        <v>854</v>
      </c>
      <c r="G495" s="222" t="s">
        <v>202</v>
      </c>
      <c r="H495" s="223">
        <v>6</v>
      </c>
      <c r="I495" s="224"/>
      <c r="J495" s="225">
        <f>ROUND(I495*H495,2)</f>
        <v>0</v>
      </c>
      <c r="K495" s="221" t="s">
        <v>213</v>
      </c>
      <c r="L495" s="44"/>
      <c r="M495" s="226" t="s">
        <v>19</v>
      </c>
      <c r="N495" s="227" t="s">
        <v>45</v>
      </c>
      <c r="O495" s="84"/>
      <c r="P495" s="228">
        <f>O495*H495</f>
        <v>0</v>
      </c>
      <c r="Q495" s="228">
        <v>0</v>
      </c>
      <c r="R495" s="228">
        <f>Q495*H495</f>
        <v>0</v>
      </c>
      <c r="S495" s="228">
        <v>0</v>
      </c>
      <c r="T495" s="22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0" t="s">
        <v>236</v>
      </c>
      <c r="AT495" s="230" t="s">
        <v>159</v>
      </c>
      <c r="AU495" s="230" t="s">
        <v>82</v>
      </c>
      <c r="AY495" s="17" t="s">
        <v>158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7" t="s">
        <v>82</v>
      </c>
      <c r="BK495" s="231">
        <f>ROUND(I495*H495,2)</f>
        <v>0</v>
      </c>
      <c r="BL495" s="17" t="s">
        <v>236</v>
      </c>
      <c r="BM495" s="230" t="s">
        <v>855</v>
      </c>
    </row>
    <row r="496" s="2" customFormat="1">
      <c r="A496" s="38"/>
      <c r="B496" s="39"/>
      <c r="C496" s="40"/>
      <c r="D496" s="232" t="s">
        <v>165</v>
      </c>
      <c r="E496" s="40"/>
      <c r="F496" s="233" t="s">
        <v>854</v>
      </c>
      <c r="G496" s="40"/>
      <c r="H496" s="40"/>
      <c r="I496" s="136"/>
      <c r="J496" s="40"/>
      <c r="K496" s="40"/>
      <c r="L496" s="44"/>
      <c r="M496" s="234"/>
      <c r="N496" s="235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165</v>
      </c>
      <c r="AU496" s="17" t="s">
        <v>82</v>
      </c>
    </row>
    <row r="497" s="13" customFormat="1">
      <c r="A497" s="13"/>
      <c r="B497" s="236"/>
      <c r="C497" s="237"/>
      <c r="D497" s="232" t="s">
        <v>166</v>
      </c>
      <c r="E497" s="238" t="s">
        <v>19</v>
      </c>
      <c r="F497" s="239" t="s">
        <v>800</v>
      </c>
      <c r="G497" s="237"/>
      <c r="H497" s="240">
        <v>6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166</v>
      </c>
      <c r="AU497" s="246" t="s">
        <v>82</v>
      </c>
      <c r="AV497" s="13" t="s">
        <v>85</v>
      </c>
      <c r="AW497" s="13" t="s">
        <v>34</v>
      </c>
      <c r="AX497" s="13" t="s">
        <v>82</v>
      </c>
      <c r="AY497" s="246" t="s">
        <v>158</v>
      </c>
    </row>
    <row r="498" s="2" customFormat="1" ht="16.5" customHeight="1">
      <c r="A498" s="38"/>
      <c r="B498" s="39"/>
      <c r="C498" s="259" t="s">
        <v>856</v>
      </c>
      <c r="D498" s="259" t="s">
        <v>199</v>
      </c>
      <c r="E498" s="260" t="s">
        <v>857</v>
      </c>
      <c r="F498" s="261" t="s">
        <v>858</v>
      </c>
      <c r="G498" s="262" t="s">
        <v>202</v>
      </c>
      <c r="H498" s="263">
        <v>6</v>
      </c>
      <c r="I498" s="264"/>
      <c r="J498" s="265">
        <f>ROUND(I498*H498,2)</f>
        <v>0</v>
      </c>
      <c r="K498" s="261" t="s">
        <v>19</v>
      </c>
      <c r="L498" s="266"/>
      <c r="M498" s="267" t="s">
        <v>19</v>
      </c>
      <c r="N498" s="268" t="s">
        <v>45</v>
      </c>
      <c r="O498" s="84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0" t="s">
        <v>241</v>
      </c>
      <c r="AT498" s="230" t="s">
        <v>199</v>
      </c>
      <c r="AU498" s="230" t="s">
        <v>82</v>
      </c>
      <c r="AY498" s="17" t="s">
        <v>158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7" t="s">
        <v>82</v>
      </c>
      <c r="BK498" s="231">
        <f>ROUND(I498*H498,2)</f>
        <v>0</v>
      </c>
      <c r="BL498" s="17" t="s">
        <v>236</v>
      </c>
      <c r="BM498" s="230" t="s">
        <v>859</v>
      </c>
    </row>
    <row r="499" s="2" customFormat="1">
      <c r="A499" s="38"/>
      <c r="B499" s="39"/>
      <c r="C499" s="40"/>
      <c r="D499" s="232" t="s">
        <v>165</v>
      </c>
      <c r="E499" s="40"/>
      <c r="F499" s="233" t="s">
        <v>858</v>
      </c>
      <c r="G499" s="40"/>
      <c r="H499" s="40"/>
      <c r="I499" s="136"/>
      <c r="J499" s="40"/>
      <c r="K499" s="40"/>
      <c r="L499" s="44"/>
      <c r="M499" s="234"/>
      <c r="N499" s="235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165</v>
      </c>
      <c r="AU499" s="17" t="s">
        <v>82</v>
      </c>
    </row>
    <row r="500" s="13" customFormat="1">
      <c r="A500" s="13"/>
      <c r="B500" s="236"/>
      <c r="C500" s="237"/>
      <c r="D500" s="232" t="s">
        <v>166</v>
      </c>
      <c r="E500" s="238" t="s">
        <v>19</v>
      </c>
      <c r="F500" s="239" t="s">
        <v>800</v>
      </c>
      <c r="G500" s="237"/>
      <c r="H500" s="240">
        <v>6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166</v>
      </c>
      <c r="AU500" s="246" t="s">
        <v>82</v>
      </c>
      <c r="AV500" s="13" t="s">
        <v>85</v>
      </c>
      <c r="AW500" s="13" t="s">
        <v>34</v>
      </c>
      <c r="AX500" s="13" t="s">
        <v>82</v>
      </c>
      <c r="AY500" s="246" t="s">
        <v>158</v>
      </c>
    </row>
    <row r="501" s="2" customFormat="1" ht="16.5" customHeight="1">
      <c r="A501" s="38"/>
      <c r="B501" s="39"/>
      <c r="C501" s="259" t="s">
        <v>860</v>
      </c>
      <c r="D501" s="259" t="s">
        <v>199</v>
      </c>
      <c r="E501" s="260" t="s">
        <v>861</v>
      </c>
      <c r="F501" s="261" t="s">
        <v>862</v>
      </c>
      <c r="G501" s="262" t="s">
        <v>202</v>
      </c>
      <c r="H501" s="263">
        <v>6</v>
      </c>
      <c r="I501" s="264"/>
      <c r="J501" s="265">
        <f>ROUND(I501*H501,2)</f>
        <v>0</v>
      </c>
      <c r="K501" s="261" t="s">
        <v>19</v>
      </c>
      <c r="L501" s="266"/>
      <c r="M501" s="267" t="s">
        <v>19</v>
      </c>
      <c r="N501" s="268" t="s">
        <v>45</v>
      </c>
      <c r="O501" s="84"/>
      <c r="P501" s="228">
        <f>O501*H501</f>
        <v>0</v>
      </c>
      <c r="Q501" s="228">
        <v>0</v>
      </c>
      <c r="R501" s="228">
        <f>Q501*H501</f>
        <v>0</v>
      </c>
      <c r="S501" s="228">
        <v>0</v>
      </c>
      <c r="T501" s="229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0" t="s">
        <v>241</v>
      </c>
      <c r="AT501" s="230" t="s">
        <v>199</v>
      </c>
      <c r="AU501" s="230" t="s">
        <v>82</v>
      </c>
      <c r="AY501" s="17" t="s">
        <v>158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7" t="s">
        <v>82</v>
      </c>
      <c r="BK501" s="231">
        <f>ROUND(I501*H501,2)</f>
        <v>0</v>
      </c>
      <c r="BL501" s="17" t="s">
        <v>236</v>
      </c>
      <c r="BM501" s="230" t="s">
        <v>863</v>
      </c>
    </row>
    <row r="502" s="2" customFormat="1">
      <c r="A502" s="38"/>
      <c r="B502" s="39"/>
      <c r="C502" s="40"/>
      <c r="D502" s="232" t="s">
        <v>165</v>
      </c>
      <c r="E502" s="40"/>
      <c r="F502" s="233" t="s">
        <v>862</v>
      </c>
      <c r="G502" s="40"/>
      <c r="H502" s="40"/>
      <c r="I502" s="136"/>
      <c r="J502" s="40"/>
      <c r="K502" s="40"/>
      <c r="L502" s="44"/>
      <c r="M502" s="234"/>
      <c r="N502" s="235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165</v>
      </c>
      <c r="AU502" s="17" t="s">
        <v>82</v>
      </c>
    </row>
    <row r="503" s="13" customFormat="1">
      <c r="A503" s="13"/>
      <c r="B503" s="236"/>
      <c r="C503" s="237"/>
      <c r="D503" s="232" t="s">
        <v>166</v>
      </c>
      <c r="E503" s="238" t="s">
        <v>19</v>
      </c>
      <c r="F503" s="239" t="s">
        <v>800</v>
      </c>
      <c r="G503" s="237"/>
      <c r="H503" s="240">
        <v>6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166</v>
      </c>
      <c r="AU503" s="246" t="s">
        <v>82</v>
      </c>
      <c r="AV503" s="13" t="s">
        <v>85</v>
      </c>
      <c r="AW503" s="13" t="s">
        <v>34</v>
      </c>
      <c r="AX503" s="13" t="s">
        <v>82</v>
      </c>
      <c r="AY503" s="246" t="s">
        <v>158</v>
      </c>
    </row>
    <row r="504" s="2" customFormat="1" ht="16.5" customHeight="1">
      <c r="A504" s="38"/>
      <c r="B504" s="39"/>
      <c r="C504" s="259" t="s">
        <v>864</v>
      </c>
      <c r="D504" s="259" t="s">
        <v>199</v>
      </c>
      <c r="E504" s="260" t="s">
        <v>865</v>
      </c>
      <c r="F504" s="261" t="s">
        <v>866</v>
      </c>
      <c r="G504" s="262" t="s">
        <v>202</v>
      </c>
      <c r="H504" s="263">
        <v>37</v>
      </c>
      <c r="I504" s="264"/>
      <c r="J504" s="265">
        <f>ROUND(I504*H504,2)</f>
        <v>0</v>
      </c>
      <c r="K504" s="261" t="s">
        <v>19</v>
      </c>
      <c r="L504" s="266"/>
      <c r="M504" s="267" t="s">
        <v>19</v>
      </c>
      <c r="N504" s="268" t="s">
        <v>45</v>
      </c>
      <c r="O504" s="84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0" t="s">
        <v>241</v>
      </c>
      <c r="AT504" s="230" t="s">
        <v>199</v>
      </c>
      <c r="AU504" s="230" t="s">
        <v>82</v>
      </c>
      <c r="AY504" s="17" t="s">
        <v>158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7" t="s">
        <v>82</v>
      </c>
      <c r="BK504" s="231">
        <f>ROUND(I504*H504,2)</f>
        <v>0</v>
      </c>
      <c r="BL504" s="17" t="s">
        <v>236</v>
      </c>
      <c r="BM504" s="230" t="s">
        <v>867</v>
      </c>
    </row>
    <row r="505" s="2" customFormat="1">
      <c r="A505" s="38"/>
      <c r="B505" s="39"/>
      <c r="C505" s="40"/>
      <c r="D505" s="232" t="s">
        <v>165</v>
      </c>
      <c r="E505" s="40"/>
      <c r="F505" s="233" t="s">
        <v>866</v>
      </c>
      <c r="G505" s="40"/>
      <c r="H505" s="40"/>
      <c r="I505" s="136"/>
      <c r="J505" s="40"/>
      <c r="K505" s="40"/>
      <c r="L505" s="44"/>
      <c r="M505" s="234"/>
      <c r="N505" s="235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165</v>
      </c>
      <c r="AU505" s="17" t="s">
        <v>82</v>
      </c>
    </row>
    <row r="506" s="13" customFormat="1">
      <c r="A506" s="13"/>
      <c r="B506" s="236"/>
      <c r="C506" s="237"/>
      <c r="D506" s="232" t="s">
        <v>166</v>
      </c>
      <c r="E506" s="238" t="s">
        <v>19</v>
      </c>
      <c r="F506" s="239" t="s">
        <v>868</v>
      </c>
      <c r="G506" s="237"/>
      <c r="H506" s="240">
        <v>37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166</v>
      </c>
      <c r="AU506" s="246" t="s">
        <v>82</v>
      </c>
      <c r="AV506" s="13" t="s">
        <v>85</v>
      </c>
      <c r="AW506" s="13" t="s">
        <v>34</v>
      </c>
      <c r="AX506" s="13" t="s">
        <v>82</v>
      </c>
      <c r="AY506" s="246" t="s">
        <v>158</v>
      </c>
    </row>
    <row r="507" s="2" customFormat="1" ht="16.5" customHeight="1">
      <c r="A507" s="38"/>
      <c r="B507" s="39"/>
      <c r="C507" s="259" t="s">
        <v>869</v>
      </c>
      <c r="D507" s="259" t="s">
        <v>199</v>
      </c>
      <c r="E507" s="260" t="s">
        <v>870</v>
      </c>
      <c r="F507" s="261" t="s">
        <v>871</v>
      </c>
      <c r="G507" s="262" t="s">
        <v>202</v>
      </c>
      <c r="H507" s="263">
        <v>43</v>
      </c>
      <c r="I507" s="264"/>
      <c r="J507" s="265">
        <f>ROUND(I507*H507,2)</f>
        <v>0</v>
      </c>
      <c r="K507" s="261" t="s">
        <v>19</v>
      </c>
      <c r="L507" s="266"/>
      <c r="M507" s="267" t="s">
        <v>19</v>
      </c>
      <c r="N507" s="268" t="s">
        <v>45</v>
      </c>
      <c r="O507" s="84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0" t="s">
        <v>241</v>
      </c>
      <c r="AT507" s="230" t="s">
        <v>199</v>
      </c>
      <c r="AU507" s="230" t="s">
        <v>82</v>
      </c>
      <c r="AY507" s="17" t="s">
        <v>158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7" t="s">
        <v>82</v>
      </c>
      <c r="BK507" s="231">
        <f>ROUND(I507*H507,2)</f>
        <v>0</v>
      </c>
      <c r="BL507" s="17" t="s">
        <v>236</v>
      </c>
      <c r="BM507" s="230" t="s">
        <v>872</v>
      </c>
    </row>
    <row r="508" s="2" customFormat="1">
      <c r="A508" s="38"/>
      <c r="B508" s="39"/>
      <c r="C508" s="40"/>
      <c r="D508" s="232" t="s">
        <v>165</v>
      </c>
      <c r="E508" s="40"/>
      <c r="F508" s="233" t="s">
        <v>871</v>
      </c>
      <c r="G508" s="40"/>
      <c r="H508" s="40"/>
      <c r="I508" s="136"/>
      <c r="J508" s="40"/>
      <c r="K508" s="40"/>
      <c r="L508" s="44"/>
      <c r="M508" s="234"/>
      <c r="N508" s="235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165</v>
      </c>
      <c r="AU508" s="17" t="s">
        <v>82</v>
      </c>
    </row>
    <row r="509" s="13" customFormat="1">
      <c r="A509" s="13"/>
      <c r="B509" s="236"/>
      <c r="C509" s="237"/>
      <c r="D509" s="232" t="s">
        <v>166</v>
      </c>
      <c r="E509" s="238" t="s">
        <v>19</v>
      </c>
      <c r="F509" s="239" t="s">
        <v>873</v>
      </c>
      <c r="G509" s="237"/>
      <c r="H509" s="240">
        <v>43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166</v>
      </c>
      <c r="AU509" s="246" t="s">
        <v>82</v>
      </c>
      <c r="AV509" s="13" t="s">
        <v>85</v>
      </c>
      <c r="AW509" s="13" t="s">
        <v>34</v>
      </c>
      <c r="AX509" s="13" t="s">
        <v>82</v>
      </c>
      <c r="AY509" s="246" t="s">
        <v>158</v>
      </c>
    </row>
    <row r="510" s="2" customFormat="1" ht="16.5" customHeight="1">
      <c r="A510" s="38"/>
      <c r="B510" s="39"/>
      <c r="C510" s="259" t="s">
        <v>874</v>
      </c>
      <c r="D510" s="259" t="s">
        <v>199</v>
      </c>
      <c r="E510" s="260" t="s">
        <v>875</v>
      </c>
      <c r="F510" s="261" t="s">
        <v>876</v>
      </c>
      <c r="G510" s="262" t="s">
        <v>877</v>
      </c>
      <c r="H510" s="263">
        <v>22</v>
      </c>
      <c r="I510" s="264"/>
      <c r="J510" s="265">
        <f>ROUND(I510*H510,2)</f>
        <v>0</v>
      </c>
      <c r="K510" s="261" t="s">
        <v>19</v>
      </c>
      <c r="L510" s="266"/>
      <c r="M510" s="267" t="s">
        <v>19</v>
      </c>
      <c r="N510" s="268" t="s">
        <v>45</v>
      </c>
      <c r="O510" s="84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0" t="s">
        <v>241</v>
      </c>
      <c r="AT510" s="230" t="s">
        <v>199</v>
      </c>
      <c r="AU510" s="230" t="s">
        <v>82</v>
      </c>
      <c r="AY510" s="17" t="s">
        <v>158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7" t="s">
        <v>82</v>
      </c>
      <c r="BK510" s="231">
        <f>ROUND(I510*H510,2)</f>
        <v>0</v>
      </c>
      <c r="BL510" s="17" t="s">
        <v>236</v>
      </c>
      <c r="BM510" s="230" t="s">
        <v>878</v>
      </c>
    </row>
    <row r="511" s="2" customFormat="1">
      <c r="A511" s="38"/>
      <c r="B511" s="39"/>
      <c r="C511" s="40"/>
      <c r="D511" s="232" t="s">
        <v>165</v>
      </c>
      <c r="E511" s="40"/>
      <c r="F511" s="233" t="s">
        <v>876</v>
      </c>
      <c r="G511" s="40"/>
      <c r="H511" s="40"/>
      <c r="I511" s="136"/>
      <c r="J511" s="40"/>
      <c r="K511" s="40"/>
      <c r="L511" s="44"/>
      <c r="M511" s="234"/>
      <c r="N511" s="235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165</v>
      </c>
      <c r="AU511" s="17" t="s">
        <v>82</v>
      </c>
    </row>
    <row r="512" s="2" customFormat="1" ht="16.5" customHeight="1">
      <c r="A512" s="38"/>
      <c r="B512" s="39"/>
      <c r="C512" s="259" t="s">
        <v>879</v>
      </c>
      <c r="D512" s="259" t="s">
        <v>199</v>
      </c>
      <c r="E512" s="260" t="s">
        <v>880</v>
      </c>
      <c r="F512" s="261" t="s">
        <v>881</v>
      </c>
      <c r="G512" s="262" t="s">
        <v>202</v>
      </c>
      <c r="H512" s="263">
        <v>12</v>
      </c>
      <c r="I512" s="264"/>
      <c r="J512" s="265">
        <f>ROUND(I512*H512,2)</f>
        <v>0</v>
      </c>
      <c r="K512" s="261" t="s">
        <v>19</v>
      </c>
      <c r="L512" s="266"/>
      <c r="M512" s="267" t="s">
        <v>19</v>
      </c>
      <c r="N512" s="268" t="s">
        <v>45</v>
      </c>
      <c r="O512" s="84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0" t="s">
        <v>241</v>
      </c>
      <c r="AT512" s="230" t="s">
        <v>199</v>
      </c>
      <c r="AU512" s="230" t="s">
        <v>82</v>
      </c>
      <c r="AY512" s="17" t="s">
        <v>158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7" t="s">
        <v>82</v>
      </c>
      <c r="BK512" s="231">
        <f>ROUND(I512*H512,2)</f>
        <v>0</v>
      </c>
      <c r="BL512" s="17" t="s">
        <v>236</v>
      </c>
      <c r="BM512" s="230" t="s">
        <v>882</v>
      </c>
    </row>
    <row r="513" s="2" customFormat="1">
      <c r="A513" s="38"/>
      <c r="B513" s="39"/>
      <c r="C513" s="40"/>
      <c r="D513" s="232" t="s">
        <v>165</v>
      </c>
      <c r="E513" s="40"/>
      <c r="F513" s="233" t="s">
        <v>881</v>
      </c>
      <c r="G513" s="40"/>
      <c r="H513" s="40"/>
      <c r="I513" s="136"/>
      <c r="J513" s="40"/>
      <c r="K513" s="40"/>
      <c r="L513" s="44"/>
      <c r="M513" s="234"/>
      <c r="N513" s="235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165</v>
      </c>
      <c r="AU513" s="17" t="s">
        <v>82</v>
      </c>
    </row>
    <row r="514" s="13" customFormat="1">
      <c r="A514" s="13"/>
      <c r="B514" s="236"/>
      <c r="C514" s="237"/>
      <c r="D514" s="232" t="s">
        <v>166</v>
      </c>
      <c r="E514" s="238" t="s">
        <v>19</v>
      </c>
      <c r="F514" s="239" t="s">
        <v>883</v>
      </c>
      <c r="G514" s="237"/>
      <c r="H514" s="240">
        <v>12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166</v>
      </c>
      <c r="AU514" s="246" t="s">
        <v>82</v>
      </c>
      <c r="AV514" s="13" t="s">
        <v>85</v>
      </c>
      <c r="AW514" s="13" t="s">
        <v>34</v>
      </c>
      <c r="AX514" s="13" t="s">
        <v>82</v>
      </c>
      <c r="AY514" s="246" t="s">
        <v>158</v>
      </c>
    </row>
    <row r="515" s="2" customFormat="1" ht="16.5" customHeight="1">
      <c r="A515" s="38"/>
      <c r="B515" s="39"/>
      <c r="C515" s="259" t="s">
        <v>884</v>
      </c>
      <c r="D515" s="259" t="s">
        <v>199</v>
      </c>
      <c r="E515" s="260" t="s">
        <v>885</v>
      </c>
      <c r="F515" s="261" t="s">
        <v>886</v>
      </c>
      <c r="G515" s="262" t="s">
        <v>202</v>
      </c>
      <c r="H515" s="263">
        <v>10</v>
      </c>
      <c r="I515" s="264"/>
      <c r="J515" s="265">
        <f>ROUND(I515*H515,2)</f>
        <v>0</v>
      </c>
      <c r="K515" s="261" t="s">
        <v>19</v>
      </c>
      <c r="L515" s="266"/>
      <c r="M515" s="267" t="s">
        <v>19</v>
      </c>
      <c r="N515" s="268" t="s">
        <v>45</v>
      </c>
      <c r="O515" s="84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0" t="s">
        <v>241</v>
      </c>
      <c r="AT515" s="230" t="s">
        <v>199</v>
      </c>
      <c r="AU515" s="230" t="s">
        <v>82</v>
      </c>
      <c r="AY515" s="17" t="s">
        <v>158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7" t="s">
        <v>82</v>
      </c>
      <c r="BK515" s="231">
        <f>ROUND(I515*H515,2)</f>
        <v>0</v>
      </c>
      <c r="BL515" s="17" t="s">
        <v>236</v>
      </c>
      <c r="BM515" s="230" t="s">
        <v>887</v>
      </c>
    </row>
    <row r="516" s="2" customFormat="1">
      <c r="A516" s="38"/>
      <c r="B516" s="39"/>
      <c r="C516" s="40"/>
      <c r="D516" s="232" t="s">
        <v>165</v>
      </c>
      <c r="E516" s="40"/>
      <c r="F516" s="233" t="s">
        <v>886</v>
      </c>
      <c r="G516" s="40"/>
      <c r="H516" s="40"/>
      <c r="I516" s="136"/>
      <c r="J516" s="40"/>
      <c r="K516" s="40"/>
      <c r="L516" s="44"/>
      <c r="M516" s="234"/>
      <c r="N516" s="235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165</v>
      </c>
      <c r="AU516" s="17" t="s">
        <v>82</v>
      </c>
    </row>
    <row r="517" s="13" customFormat="1">
      <c r="A517" s="13"/>
      <c r="B517" s="236"/>
      <c r="C517" s="237"/>
      <c r="D517" s="232" t="s">
        <v>166</v>
      </c>
      <c r="E517" s="238" t="s">
        <v>19</v>
      </c>
      <c r="F517" s="239" t="s">
        <v>888</v>
      </c>
      <c r="G517" s="237"/>
      <c r="H517" s="240">
        <v>10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6" t="s">
        <v>166</v>
      </c>
      <c r="AU517" s="246" t="s">
        <v>82</v>
      </c>
      <c r="AV517" s="13" t="s">
        <v>85</v>
      </c>
      <c r="AW517" s="13" t="s">
        <v>34</v>
      </c>
      <c r="AX517" s="13" t="s">
        <v>82</v>
      </c>
      <c r="AY517" s="246" t="s">
        <v>158</v>
      </c>
    </row>
    <row r="518" s="2" customFormat="1" ht="21.75" customHeight="1">
      <c r="A518" s="38"/>
      <c r="B518" s="39"/>
      <c r="C518" s="219" t="s">
        <v>889</v>
      </c>
      <c r="D518" s="219" t="s">
        <v>159</v>
      </c>
      <c r="E518" s="220" t="s">
        <v>890</v>
      </c>
      <c r="F518" s="221" t="s">
        <v>891</v>
      </c>
      <c r="G518" s="222" t="s">
        <v>202</v>
      </c>
      <c r="H518" s="223">
        <v>10</v>
      </c>
      <c r="I518" s="224"/>
      <c r="J518" s="225">
        <f>ROUND(I518*H518,2)</f>
        <v>0</v>
      </c>
      <c r="K518" s="221" t="s">
        <v>213</v>
      </c>
      <c r="L518" s="44"/>
      <c r="M518" s="226" t="s">
        <v>19</v>
      </c>
      <c r="N518" s="227" t="s">
        <v>45</v>
      </c>
      <c r="O518" s="84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0" t="s">
        <v>236</v>
      </c>
      <c r="AT518" s="230" t="s">
        <v>159</v>
      </c>
      <c r="AU518" s="230" t="s">
        <v>82</v>
      </c>
      <c r="AY518" s="17" t="s">
        <v>158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7" t="s">
        <v>82</v>
      </c>
      <c r="BK518" s="231">
        <f>ROUND(I518*H518,2)</f>
        <v>0</v>
      </c>
      <c r="BL518" s="17" t="s">
        <v>236</v>
      </c>
      <c r="BM518" s="230" t="s">
        <v>892</v>
      </c>
    </row>
    <row r="519" s="2" customFormat="1">
      <c r="A519" s="38"/>
      <c r="B519" s="39"/>
      <c r="C519" s="40"/>
      <c r="D519" s="232" t="s">
        <v>165</v>
      </c>
      <c r="E519" s="40"/>
      <c r="F519" s="233" t="s">
        <v>891</v>
      </c>
      <c r="G519" s="40"/>
      <c r="H519" s="40"/>
      <c r="I519" s="136"/>
      <c r="J519" s="40"/>
      <c r="K519" s="40"/>
      <c r="L519" s="44"/>
      <c r="M519" s="234"/>
      <c r="N519" s="235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165</v>
      </c>
      <c r="AU519" s="17" t="s">
        <v>82</v>
      </c>
    </row>
    <row r="520" s="2" customFormat="1" ht="16.5" customHeight="1">
      <c r="A520" s="38"/>
      <c r="B520" s="39"/>
      <c r="C520" s="259" t="s">
        <v>893</v>
      </c>
      <c r="D520" s="259" t="s">
        <v>199</v>
      </c>
      <c r="E520" s="260" t="s">
        <v>894</v>
      </c>
      <c r="F520" s="261" t="s">
        <v>895</v>
      </c>
      <c r="G520" s="262" t="s">
        <v>202</v>
      </c>
      <c r="H520" s="263">
        <v>10</v>
      </c>
      <c r="I520" s="264"/>
      <c r="J520" s="265">
        <f>ROUND(I520*H520,2)</f>
        <v>0</v>
      </c>
      <c r="K520" s="261" t="s">
        <v>19</v>
      </c>
      <c r="L520" s="266"/>
      <c r="M520" s="267" t="s">
        <v>19</v>
      </c>
      <c r="N520" s="268" t="s">
        <v>45</v>
      </c>
      <c r="O520" s="84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0" t="s">
        <v>241</v>
      </c>
      <c r="AT520" s="230" t="s">
        <v>199</v>
      </c>
      <c r="AU520" s="230" t="s">
        <v>82</v>
      </c>
      <c r="AY520" s="17" t="s">
        <v>158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7" t="s">
        <v>82</v>
      </c>
      <c r="BK520" s="231">
        <f>ROUND(I520*H520,2)</f>
        <v>0</v>
      </c>
      <c r="BL520" s="17" t="s">
        <v>236</v>
      </c>
      <c r="BM520" s="230" t="s">
        <v>896</v>
      </c>
    </row>
    <row r="521" s="2" customFormat="1">
      <c r="A521" s="38"/>
      <c r="B521" s="39"/>
      <c r="C521" s="40"/>
      <c r="D521" s="232" t="s">
        <v>165</v>
      </c>
      <c r="E521" s="40"/>
      <c r="F521" s="233" t="s">
        <v>895</v>
      </c>
      <c r="G521" s="40"/>
      <c r="H521" s="40"/>
      <c r="I521" s="136"/>
      <c r="J521" s="40"/>
      <c r="K521" s="40"/>
      <c r="L521" s="44"/>
      <c r="M521" s="234"/>
      <c r="N521" s="235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165</v>
      </c>
      <c r="AU521" s="17" t="s">
        <v>82</v>
      </c>
    </row>
    <row r="522" s="13" customFormat="1">
      <c r="A522" s="13"/>
      <c r="B522" s="236"/>
      <c r="C522" s="237"/>
      <c r="D522" s="232" t="s">
        <v>166</v>
      </c>
      <c r="E522" s="238" t="s">
        <v>19</v>
      </c>
      <c r="F522" s="239" t="s">
        <v>897</v>
      </c>
      <c r="G522" s="237"/>
      <c r="H522" s="240">
        <v>10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166</v>
      </c>
      <c r="AU522" s="246" t="s">
        <v>82</v>
      </c>
      <c r="AV522" s="13" t="s">
        <v>85</v>
      </c>
      <c r="AW522" s="13" t="s">
        <v>34</v>
      </c>
      <c r="AX522" s="13" t="s">
        <v>82</v>
      </c>
      <c r="AY522" s="246" t="s">
        <v>158</v>
      </c>
    </row>
    <row r="523" s="2" customFormat="1" ht="16.5" customHeight="1">
      <c r="A523" s="38"/>
      <c r="B523" s="39"/>
      <c r="C523" s="219" t="s">
        <v>898</v>
      </c>
      <c r="D523" s="219" t="s">
        <v>159</v>
      </c>
      <c r="E523" s="220" t="s">
        <v>899</v>
      </c>
      <c r="F523" s="221" t="s">
        <v>900</v>
      </c>
      <c r="G523" s="222" t="s">
        <v>202</v>
      </c>
      <c r="H523" s="223">
        <v>1</v>
      </c>
      <c r="I523" s="224"/>
      <c r="J523" s="225">
        <f>ROUND(I523*H523,2)</f>
        <v>0</v>
      </c>
      <c r="K523" s="221" t="s">
        <v>213</v>
      </c>
      <c r="L523" s="44"/>
      <c r="M523" s="226" t="s">
        <v>19</v>
      </c>
      <c r="N523" s="227" t="s">
        <v>45</v>
      </c>
      <c r="O523" s="84"/>
      <c r="P523" s="228">
        <f>O523*H523</f>
        <v>0</v>
      </c>
      <c r="Q523" s="228">
        <v>0</v>
      </c>
      <c r="R523" s="228">
        <f>Q523*H523</f>
        <v>0</v>
      </c>
      <c r="S523" s="228">
        <v>0</v>
      </c>
      <c r="T523" s="229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0" t="s">
        <v>236</v>
      </c>
      <c r="AT523" s="230" t="s">
        <v>159</v>
      </c>
      <c r="AU523" s="230" t="s">
        <v>82</v>
      </c>
      <c r="AY523" s="17" t="s">
        <v>158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7" t="s">
        <v>82</v>
      </c>
      <c r="BK523" s="231">
        <f>ROUND(I523*H523,2)</f>
        <v>0</v>
      </c>
      <c r="BL523" s="17" t="s">
        <v>236</v>
      </c>
      <c r="BM523" s="230" t="s">
        <v>901</v>
      </c>
    </row>
    <row r="524" s="2" customFormat="1">
      <c r="A524" s="38"/>
      <c r="B524" s="39"/>
      <c r="C524" s="40"/>
      <c r="D524" s="232" t="s">
        <v>165</v>
      </c>
      <c r="E524" s="40"/>
      <c r="F524" s="233" t="s">
        <v>902</v>
      </c>
      <c r="G524" s="40"/>
      <c r="H524" s="40"/>
      <c r="I524" s="136"/>
      <c r="J524" s="40"/>
      <c r="K524" s="40"/>
      <c r="L524" s="44"/>
      <c r="M524" s="234"/>
      <c r="N524" s="235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165</v>
      </c>
      <c r="AU524" s="17" t="s">
        <v>82</v>
      </c>
    </row>
    <row r="525" s="2" customFormat="1" ht="16.5" customHeight="1">
      <c r="A525" s="38"/>
      <c r="B525" s="39"/>
      <c r="C525" s="259" t="s">
        <v>903</v>
      </c>
      <c r="D525" s="259" t="s">
        <v>199</v>
      </c>
      <c r="E525" s="260" t="s">
        <v>904</v>
      </c>
      <c r="F525" s="261" t="s">
        <v>905</v>
      </c>
      <c r="G525" s="262" t="s">
        <v>202</v>
      </c>
      <c r="H525" s="263">
        <v>1</v>
      </c>
      <c r="I525" s="264"/>
      <c r="J525" s="265">
        <f>ROUND(I525*H525,2)</f>
        <v>0</v>
      </c>
      <c r="K525" s="261" t="s">
        <v>19</v>
      </c>
      <c r="L525" s="266"/>
      <c r="M525" s="267" t="s">
        <v>19</v>
      </c>
      <c r="N525" s="268" t="s">
        <v>45</v>
      </c>
      <c r="O525" s="84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0" t="s">
        <v>241</v>
      </c>
      <c r="AT525" s="230" t="s">
        <v>199</v>
      </c>
      <c r="AU525" s="230" t="s">
        <v>82</v>
      </c>
      <c r="AY525" s="17" t="s">
        <v>158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7" t="s">
        <v>82</v>
      </c>
      <c r="BK525" s="231">
        <f>ROUND(I525*H525,2)</f>
        <v>0</v>
      </c>
      <c r="BL525" s="17" t="s">
        <v>236</v>
      </c>
      <c r="BM525" s="230" t="s">
        <v>906</v>
      </c>
    </row>
    <row r="526" s="2" customFormat="1">
      <c r="A526" s="38"/>
      <c r="B526" s="39"/>
      <c r="C526" s="40"/>
      <c r="D526" s="232" t="s">
        <v>165</v>
      </c>
      <c r="E526" s="40"/>
      <c r="F526" s="233" t="s">
        <v>905</v>
      </c>
      <c r="G526" s="40"/>
      <c r="H526" s="40"/>
      <c r="I526" s="136"/>
      <c r="J526" s="40"/>
      <c r="K526" s="40"/>
      <c r="L526" s="44"/>
      <c r="M526" s="234"/>
      <c r="N526" s="235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165</v>
      </c>
      <c r="AU526" s="17" t="s">
        <v>82</v>
      </c>
    </row>
    <row r="527" s="13" customFormat="1">
      <c r="A527" s="13"/>
      <c r="B527" s="236"/>
      <c r="C527" s="237"/>
      <c r="D527" s="232" t="s">
        <v>166</v>
      </c>
      <c r="E527" s="238" t="s">
        <v>19</v>
      </c>
      <c r="F527" s="239" t="s">
        <v>907</v>
      </c>
      <c r="G527" s="237"/>
      <c r="H527" s="240">
        <v>1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166</v>
      </c>
      <c r="AU527" s="246" t="s">
        <v>82</v>
      </c>
      <c r="AV527" s="13" t="s">
        <v>85</v>
      </c>
      <c r="AW527" s="13" t="s">
        <v>34</v>
      </c>
      <c r="AX527" s="13" t="s">
        <v>82</v>
      </c>
      <c r="AY527" s="246" t="s">
        <v>158</v>
      </c>
    </row>
    <row r="528" s="2" customFormat="1" ht="16.5" customHeight="1">
      <c r="A528" s="38"/>
      <c r="B528" s="39"/>
      <c r="C528" s="219" t="s">
        <v>908</v>
      </c>
      <c r="D528" s="219" t="s">
        <v>159</v>
      </c>
      <c r="E528" s="220" t="s">
        <v>909</v>
      </c>
      <c r="F528" s="221" t="s">
        <v>910</v>
      </c>
      <c r="G528" s="222" t="s">
        <v>202</v>
      </c>
      <c r="H528" s="223">
        <v>9</v>
      </c>
      <c r="I528" s="224"/>
      <c r="J528" s="225">
        <f>ROUND(I528*H528,2)</f>
        <v>0</v>
      </c>
      <c r="K528" s="221" t="s">
        <v>19</v>
      </c>
      <c r="L528" s="44"/>
      <c r="M528" s="226" t="s">
        <v>19</v>
      </c>
      <c r="N528" s="227" t="s">
        <v>45</v>
      </c>
      <c r="O528" s="84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0" t="s">
        <v>236</v>
      </c>
      <c r="AT528" s="230" t="s">
        <v>159</v>
      </c>
      <c r="AU528" s="230" t="s">
        <v>82</v>
      </c>
      <c r="AY528" s="17" t="s">
        <v>158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7" t="s">
        <v>82</v>
      </c>
      <c r="BK528" s="231">
        <f>ROUND(I528*H528,2)</f>
        <v>0</v>
      </c>
      <c r="BL528" s="17" t="s">
        <v>236</v>
      </c>
      <c r="BM528" s="230" t="s">
        <v>911</v>
      </c>
    </row>
    <row r="529" s="2" customFormat="1">
      <c r="A529" s="38"/>
      <c r="B529" s="39"/>
      <c r="C529" s="40"/>
      <c r="D529" s="232" t="s">
        <v>165</v>
      </c>
      <c r="E529" s="40"/>
      <c r="F529" s="233" t="s">
        <v>910</v>
      </c>
      <c r="G529" s="40"/>
      <c r="H529" s="40"/>
      <c r="I529" s="136"/>
      <c r="J529" s="40"/>
      <c r="K529" s="40"/>
      <c r="L529" s="44"/>
      <c r="M529" s="234"/>
      <c r="N529" s="235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165</v>
      </c>
      <c r="AU529" s="17" t="s">
        <v>82</v>
      </c>
    </row>
    <row r="530" s="2" customFormat="1" ht="16.5" customHeight="1">
      <c r="A530" s="38"/>
      <c r="B530" s="39"/>
      <c r="C530" s="259" t="s">
        <v>912</v>
      </c>
      <c r="D530" s="259" t="s">
        <v>199</v>
      </c>
      <c r="E530" s="260" t="s">
        <v>913</v>
      </c>
      <c r="F530" s="261" t="s">
        <v>914</v>
      </c>
      <c r="G530" s="262" t="s">
        <v>202</v>
      </c>
      <c r="H530" s="263">
        <v>9</v>
      </c>
      <c r="I530" s="264"/>
      <c r="J530" s="265">
        <f>ROUND(I530*H530,2)</f>
        <v>0</v>
      </c>
      <c r="K530" s="261" t="s">
        <v>19</v>
      </c>
      <c r="L530" s="266"/>
      <c r="M530" s="267" t="s">
        <v>19</v>
      </c>
      <c r="N530" s="268" t="s">
        <v>45</v>
      </c>
      <c r="O530" s="84"/>
      <c r="P530" s="228">
        <f>O530*H530</f>
        <v>0</v>
      </c>
      <c r="Q530" s="228">
        <v>0</v>
      </c>
      <c r="R530" s="228">
        <f>Q530*H530</f>
        <v>0</v>
      </c>
      <c r="S530" s="228">
        <v>0</v>
      </c>
      <c r="T530" s="229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0" t="s">
        <v>241</v>
      </c>
      <c r="AT530" s="230" t="s">
        <v>199</v>
      </c>
      <c r="AU530" s="230" t="s">
        <v>82</v>
      </c>
      <c r="AY530" s="17" t="s">
        <v>158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7" t="s">
        <v>82</v>
      </c>
      <c r="BK530" s="231">
        <f>ROUND(I530*H530,2)</f>
        <v>0</v>
      </c>
      <c r="BL530" s="17" t="s">
        <v>236</v>
      </c>
      <c r="BM530" s="230" t="s">
        <v>915</v>
      </c>
    </row>
    <row r="531" s="2" customFormat="1">
      <c r="A531" s="38"/>
      <c r="B531" s="39"/>
      <c r="C531" s="40"/>
      <c r="D531" s="232" t="s">
        <v>165</v>
      </c>
      <c r="E531" s="40"/>
      <c r="F531" s="233" t="s">
        <v>914</v>
      </c>
      <c r="G531" s="40"/>
      <c r="H531" s="40"/>
      <c r="I531" s="136"/>
      <c r="J531" s="40"/>
      <c r="K531" s="40"/>
      <c r="L531" s="44"/>
      <c r="M531" s="234"/>
      <c r="N531" s="235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165</v>
      </c>
      <c r="AU531" s="17" t="s">
        <v>82</v>
      </c>
    </row>
    <row r="532" s="13" customFormat="1">
      <c r="A532" s="13"/>
      <c r="B532" s="236"/>
      <c r="C532" s="237"/>
      <c r="D532" s="232" t="s">
        <v>166</v>
      </c>
      <c r="E532" s="238" t="s">
        <v>19</v>
      </c>
      <c r="F532" s="239" t="s">
        <v>916</v>
      </c>
      <c r="G532" s="237"/>
      <c r="H532" s="240">
        <v>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166</v>
      </c>
      <c r="AU532" s="246" t="s">
        <v>82</v>
      </c>
      <c r="AV532" s="13" t="s">
        <v>85</v>
      </c>
      <c r="AW532" s="13" t="s">
        <v>34</v>
      </c>
      <c r="AX532" s="13" t="s">
        <v>82</v>
      </c>
      <c r="AY532" s="246" t="s">
        <v>158</v>
      </c>
    </row>
    <row r="533" s="2" customFormat="1" ht="21.75" customHeight="1">
      <c r="A533" s="38"/>
      <c r="B533" s="39"/>
      <c r="C533" s="219" t="s">
        <v>917</v>
      </c>
      <c r="D533" s="219" t="s">
        <v>159</v>
      </c>
      <c r="E533" s="220" t="s">
        <v>918</v>
      </c>
      <c r="F533" s="221" t="s">
        <v>919</v>
      </c>
      <c r="G533" s="222" t="s">
        <v>202</v>
      </c>
      <c r="H533" s="223">
        <v>1</v>
      </c>
      <c r="I533" s="224"/>
      <c r="J533" s="225">
        <f>ROUND(I533*H533,2)</f>
        <v>0</v>
      </c>
      <c r="K533" s="221" t="s">
        <v>19</v>
      </c>
      <c r="L533" s="44"/>
      <c r="M533" s="226" t="s">
        <v>19</v>
      </c>
      <c r="N533" s="227" t="s">
        <v>45</v>
      </c>
      <c r="O533" s="84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0" t="s">
        <v>236</v>
      </c>
      <c r="AT533" s="230" t="s">
        <v>159</v>
      </c>
      <c r="AU533" s="230" t="s">
        <v>82</v>
      </c>
      <c r="AY533" s="17" t="s">
        <v>158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7" t="s">
        <v>82</v>
      </c>
      <c r="BK533" s="231">
        <f>ROUND(I533*H533,2)</f>
        <v>0</v>
      </c>
      <c r="BL533" s="17" t="s">
        <v>236</v>
      </c>
      <c r="BM533" s="230" t="s">
        <v>920</v>
      </c>
    </row>
    <row r="534" s="2" customFormat="1">
      <c r="A534" s="38"/>
      <c r="B534" s="39"/>
      <c r="C534" s="40"/>
      <c r="D534" s="232" t="s">
        <v>165</v>
      </c>
      <c r="E534" s="40"/>
      <c r="F534" s="233" t="s">
        <v>919</v>
      </c>
      <c r="G534" s="40"/>
      <c r="H534" s="40"/>
      <c r="I534" s="136"/>
      <c r="J534" s="40"/>
      <c r="K534" s="40"/>
      <c r="L534" s="44"/>
      <c r="M534" s="234"/>
      <c r="N534" s="235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165</v>
      </c>
      <c r="AU534" s="17" t="s">
        <v>82</v>
      </c>
    </row>
    <row r="535" s="2" customFormat="1" ht="33" customHeight="1">
      <c r="A535" s="38"/>
      <c r="B535" s="39"/>
      <c r="C535" s="259" t="s">
        <v>921</v>
      </c>
      <c r="D535" s="259" t="s">
        <v>199</v>
      </c>
      <c r="E535" s="260" t="s">
        <v>922</v>
      </c>
      <c r="F535" s="261" t="s">
        <v>923</v>
      </c>
      <c r="G535" s="262" t="s">
        <v>202</v>
      </c>
      <c r="H535" s="263">
        <v>1</v>
      </c>
      <c r="I535" s="264"/>
      <c r="J535" s="265">
        <f>ROUND(I535*H535,2)</f>
        <v>0</v>
      </c>
      <c r="K535" s="261" t="s">
        <v>19</v>
      </c>
      <c r="L535" s="266"/>
      <c r="M535" s="267" t="s">
        <v>19</v>
      </c>
      <c r="N535" s="268" t="s">
        <v>45</v>
      </c>
      <c r="O535" s="84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0" t="s">
        <v>241</v>
      </c>
      <c r="AT535" s="230" t="s">
        <v>199</v>
      </c>
      <c r="AU535" s="230" t="s">
        <v>82</v>
      </c>
      <c r="AY535" s="17" t="s">
        <v>158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7" t="s">
        <v>82</v>
      </c>
      <c r="BK535" s="231">
        <f>ROUND(I535*H535,2)</f>
        <v>0</v>
      </c>
      <c r="BL535" s="17" t="s">
        <v>236</v>
      </c>
      <c r="BM535" s="230" t="s">
        <v>924</v>
      </c>
    </row>
    <row r="536" s="2" customFormat="1">
      <c r="A536" s="38"/>
      <c r="B536" s="39"/>
      <c r="C536" s="40"/>
      <c r="D536" s="232" t="s">
        <v>165</v>
      </c>
      <c r="E536" s="40"/>
      <c r="F536" s="233" t="s">
        <v>925</v>
      </c>
      <c r="G536" s="40"/>
      <c r="H536" s="40"/>
      <c r="I536" s="136"/>
      <c r="J536" s="40"/>
      <c r="K536" s="40"/>
      <c r="L536" s="44"/>
      <c r="M536" s="234"/>
      <c r="N536" s="235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165</v>
      </c>
      <c r="AU536" s="17" t="s">
        <v>82</v>
      </c>
    </row>
    <row r="537" s="13" customFormat="1">
      <c r="A537" s="13"/>
      <c r="B537" s="236"/>
      <c r="C537" s="237"/>
      <c r="D537" s="232" t="s">
        <v>166</v>
      </c>
      <c r="E537" s="238" t="s">
        <v>19</v>
      </c>
      <c r="F537" s="239" t="s">
        <v>926</v>
      </c>
      <c r="G537" s="237"/>
      <c r="H537" s="240">
        <v>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166</v>
      </c>
      <c r="AU537" s="246" t="s">
        <v>82</v>
      </c>
      <c r="AV537" s="13" t="s">
        <v>85</v>
      </c>
      <c r="AW537" s="13" t="s">
        <v>34</v>
      </c>
      <c r="AX537" s="13" t="s">
        <v>82</v>
      </c>
      <c r="AY537" s="246" t="s">
        <v>158</v>
      </c>
    </row>
    <row r="538" s="2" customFormat="1" ht="16.5" customHeight="1">
      <c r="A538" s="38"/>
      <c r="B538" s="39"/>
      <c r="C538" s="259" t="s">
        <v>927</v>
      </c>
      <c r="D538" s="259" t="s">
        <v>199</v>
      </c>
      <c r="E538" s="260" t="s">
        <v>928</v>
      </c>
      <c r="F538" s="261" t="s">
        <v>929</v>
      </c>
      <c r="G538" s="262" t="s">
        <v>202</v>
      </c>
      <c r="H538" s="263">
        <v>1</v>
      </c>
      <c r="I538" s="264"/>
      <c r="J538" s="265">
        <f>ROUND(I538*H538,2)</f>
        <v>0</v>
      </c>
      <c r="K538" s="261" t="s">
        <v>19</v>
      </c>
      <c r="L538" s="266"/>
      <c r="M538" s="267" t="s">
        <v>19</v>
      </c>
      <c r="N538" s="268" t="s">
        <v>45</v>
      </c>
      <c r="O538" s="84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0" t="s">
        <v>241</v>
      </c>
      <c r="AT538" s="230" t="s">
        <v>199</v>
      </c>
      <c r="AU538" s="230" t="s">
        <v>82</v>
      </c>
      <c r="AY538" s="17" t="s">
        <v>158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7" t="s">
        <v>82</v>
      </c>
      <c r="BK538" s="231">
        <f>ROUND(I538*H538,2)</f>
        <v>0</v>
      </c>
      <c r="BL538" s="17" t="s">
        <v>236</v>
      </c>
      <c r="BM538" s="230" t="s">
        <v>930</v>
      </c>
    </row>
    <row r="539" s="2" customFormat="1">
      <c r="A539" s="38"/>
      <c r="B539" s="39"/>
      <c r="C539" s="40"/>
      <c r="D539" s="232" t="s">
        <v>165</v>
      </c>
      <c r="E539" s="40"/>
      <c r="F539" s="233" t="s">
        <v>929</v>
      </c>
      <c r="G539" s="40"/>
      <c r="H539" s="40"/>
      <c r="I539" s="136"/>
      <c r="J539" s="40"/>
      <c r="K539" s="40"/>
      <c r="L539" s="44"/>
      <c r="M539" s="234"/>
      <c r="N539" s="235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165</v>
      </c>
      <c r="AU539" s="17" t="s">
        <v>82</v>
      </c>
    </row>
    <row r="540" s="13" customFormat="1">
      <c r="A540" s="13"/>
      <c r="B540" s="236"/>
      <c r="C540" s="237"/>
      <c r="D540" s="232" t="s">
        <v>166</v>
      </c>
      <c r="E540" s="238" t="s">
        <v>19</v>
      </c>
      <c r="F540" s="239" t="s">
        <v>926</v>
      </c>
      <c r="G540" s="237"/>
      <c r="H540" s="240">
        <v>1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6" t="s">
        <v>166</v>
      </c>
      <c r="AU540" s="246" t="s">
        <v>82</v>
      </c>
      <c r="AV540" s="13" t="s">
        <v>85</v>
      </c>
      <c r="AW540" s="13" t="s">
        <v>34</v>
      </c>
      <c r="AX540" s="13" t="s">
        <v>82</v>
      </c>
      <c r="AY540" s="246" t="s">
        <v>158</v>
      </c>
    </row>
    <row r="541" s="2" customFormat="1" ht="16.5" customHeight="1">
      <c r="A541" s="38"/>
      <c r="B541" s="39"/>
      <c r="C541" s="259" t="s">
        <v>931</v>
      </c>
      <c r="D541" s="259" t="s">
        <v>199</v>
      </c>
      <c r="E541" s="260" t="s">
        <v>932</v>
      </c>
      <c r="F541" s="261" t="s">
        <v>933</v>
      </c>
      <c r="G541" s="262" t="s">
        <v>202</v>
      </c>
      <c r="H541" s="263">
        <v>1</v>
      </c>
      <c r="I541" s="264"/>
      <c r="J541" s="265">
        <f>ROUND(I541*H541,2)</f>
        <v>0</v>
      </c>
      <c r="K541" s="261" t="s">
        <v>19</v>
      </c>
      <c r="L541" s="266"/>
      <c r="M541" s="267" t="s">
        <v>19</v>
      </c>
      <c r="N541" s="268" t="s">
        <v>45</v>
      </c>
      <c r="O541" s="84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0" t="s">
        <v>241</v>
      </c>
      <c r="AT541" s="230" t="s">
        <v>199</v>
      </c>
      <c r="AU541" s="230" t="s">
        <v>82</v>
      </c>
      <c r="AY541" s="17" t="s">
        <v>158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7" t="s">
        <v>82</v>
      </c>
      <c r="BK541" s="231">
        <f>ROUND(I541*H541,2)</f>
        <v>0</v>
      </c>
      <c r="BL541" s="17" t="s">
        <v>236</v>
      </c>
      <c r="BM541" s="230" t="s">
        <v>934</v>
      </c>
    </row>
    <row r="542" s="2" customFormat="1">
      <c r="A542" s="38"/>
      <c r="B542" s="39"/>
      <c r="C542" s="40"/>
      <c r="D542" s="232" t="s">
        <v>165</v>
      </c>
      <c r="E542" s="40"/>
      <c r="F542" s="233" t="s">
        <v>933</v>
      </c>
      <c r="G542" s="40"/>
      <c r="H542" s="40"/>
      <c r="I542" s="136"/>
      <c r="J542" s="40"/>
      <c r="K542" s="40"/>
      <c r="L542" s="44"/>
      <c r="M542" s="234"/>
      <c r="N542" s="235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165</v>
      </c>
      <c r="AU542" s="17" t="s">
        <v>82</v>
      </c>
    </row>
    <row r="543" s="13" customFormat="1">
      <c r="A543" s="13"/>
      <c r="B543" s="236"/>
      <c r="C543" s="237"/>
      <c r="D543" s="232" t="s">
        <v>166</v>
      </c>
      <c r="E543" s="238" t="s">
        <v>19</v>
      </c>
      <c r="F543" s="239" t="s">
        <v>935</v>
      </c>
      <c r="G543" s="237"/>
      <c r="H543" s="240">
        <v>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166</v>
      </c>
      <c r="AU543" s="246" t="s">
        <v>82</v>
      </c>
      <c r="AV543" s="13" t="s">
        <v>85</v>
      </c>
      <c r="AW543" s="13" t="s">
        <v>34</v>
      </c>
      <c r="AX543" s="13" t="s">
        <v>82</v>
      </c>
      <c r="AY543" s="246" t="s">
        <v>158</v>
      </c>
    </row>
    <row r="544" s="2" customFormat="1" ht="16.5" customHeight="1">
      <c r="A544" s="38"/>
      <c r="B544" s="39"/>
      <c r="C544" s="219" t="s">
        <v>936</v>
      </c>
      <c r="D544" s="219" t="s">
        <v>159</v>
      </c>
      <c r="E544" s="220" t="s">
        <v>937</v>
      </c>
      <c r="F544" s="221" t="s">
        <v>938</v>
      </c>
      <c r="G544" s="222" t="s">
        <v>202</v>
      </c>
      <c r="H544" s="223">
        <v>2</v>
      </c>
      <c r="I544" s="224"/>
      <c r="J544" s="225">
        <f>ROUND(I544*H544,2)</f>
        <v>0</v>
      </c>
      <c r="K544" s="221" t="s">
        <v>213</v>
      </c>
      <c r="L544" s="44"/>
      <c r="M544" s="226" t="s">
        <v>19</v>
      </c>
      <c r="N544" s="227" t="s">
        <v>45</v>
      </c>
      <c r="O544" s="84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0" t="s">
        <v>236</v>
      </c>
      <c r="AT544" s="230" t="s">
        <v>159</v>
      </c>
      <c r="AU544" s="230" t="s">
        <v>82</v>
      </c>
      <c r="AY544" s="17" t="s">
        <v>158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7" t="s">
        <v>82</v>
      </c>
      <c r="BK544" s="231">
        <f>ROUND(I544*H544,2)</f>
        <v>0</v>
      </c>
      <c r="BL544" s="17" t="s">
        <v>236</v>
      </c>
      <c r="BM544" s="230" t="s">
        <v>939</v>
      </c>
    </row>
    <row r="545" s="2" customFormat="1">
      <c r="A545" s="38"/>
      <c r="B545" s="39"/>
      <c r="C545" s="40"/>
      <c r="D545" s="232" t="s">
        <v>165</v>
      </c>
      <c r="E545" s="40"/>
      <c r="F545" s="233" t="s">
        <v>940</v>
      </c>
      <c r="G545" s="40"/>
      <c r="H545" s="40"/>
      <c r="I545" s="136"/>
      <c r="J545" s="40"/>
      <c r="K545" s="40"/>
      <c r="L545" s="44"/>
      <c r="M545" s="234"/>
      <c r="N545" s="235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165</v>
      </c>
      <c r="AU545" s="17" t="s">
        <v>82</v>
      </c>
    </row>
    <row r="546" s="13" customFormat="1">
      <c r="A546" s="13"/>
      <c r="B546" s="236"/>
      <c r="C546" s="237"/>
      <c r="D546" s="232" t="s">
        <v>166</v>
      </c>
      <c r="E546" s="238" t="s">
        <v>19</v>
      </c>
      <c r="F546" s="239" t="s">
        <v>941</v>
      </c>
      <c r="G546" s="237"/>
      <c r="H546" s="240">
        <v>2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166</v>
      </c>
      <c r="AU546" s="246" t="s">
        <v>82</v>
      </c>
      <c r="AV546" s="13" t="s">
        <v>85</v>
      </c>
      <c r="AW546" s="13" t="s">
        <v>34</v>
      </c>
      <c r="AX546" s="13" t="s">
        <v>82</v>
      </c>
      <c r="AY546" s="246" t="s">
        <v>158</v>
      </c>
    </row>
    <row r="547" s="2" customFormat="1" ht="21.75" customHeight="1">
      <c r="A547" s="38"/>
      <c r="B547" s="39"/>
      <c r="C547" s="219" t="s">
        <v>942</v>
      </c>
      <c r="D547" s="219" t="s">
        <v>159</v>
      </c>
      <c r="E547" s="220" t="s">
        <v>943</v>
      </c>
      <c r="F547" s="221" t="s">
        <v>944</v>
      </c>
      <c r="G547" s="222" t="s">
        <v>202</v>
      </c>
      <c r="H547" s="223">
        <v>1</v>
      </c>
      <c r="I547" s="224"/>
      <c r="J547" s="225">
        <f>ROUND(I547*H547,2)</f>
        <v>0</v>
      </c>
      <c r="K547" s="221" t="s">
        <v>213</v>
      </c>
      <c r="L547" s="44"/>
      <c r="M547" s="226" t="s">
        <v>19</v>
      </c>
      <c r="N547" s="227" t="s">
        <v>45</v>
      </c>
      <c r="O547" s="84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0" t="s">
        <v>236</v>
      </c>
      <c r="AT547" s="230" t="s">
        <v>159</v>
      </c>
      <c r="AU547" s="230" t="s">
        <v>82</v>
      </c>
      <c r="AY547" s="17" t="s">
        <v>158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7" t="s">
        <v>82</v>
      </c>
      <c r="BK547" s="231">
        <f>ROUND(I547*H547,2)</f>
        <v>0</v>
      </c>
      <c r="BL547" s="17" t="s">
        <v>236</v>
      </c>
      <c r="BM547" s="230" t="s">
        <v>945</v>
      </c>
    </row>
    <row r="548" s="2" customFormat="1">
      <c r="A548" s="38"/>
      <c r="B548" s="39"/>
      <c r="C548" s="40"/>
      <c r="D548" s="232" t="s">
        <v>165</v>
      </c>
      <c r="E548" s="40"/>
      <c r="F548" s="233" t="s">
        <v>944</v>
      </c>
      <c r="G548" s="40"/>
      <c r="H548" s="40"/>
      <c r="I548" s="136"/>
      <c r="J548" s="40"/>
      <c r="K548" s="40"/>
      <c r="L548" s="44"/>
      <c r="M548" s="234"/>
      <c r="N548" s="235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165</v>
      </c>
      <c r="AU548" s="17" t="s">
        <v>82</v>
      </c>
    </row>
    <row r="549" s="13" customFormat="1">
      <c r="A549" s="13"/>
      <c r="B549" s="236"/>
      <c r="C549" s="237"/>
      <c r="D549" s="232" t="s">
        <v>166</v>
      </c>
      <c r="E549" s="238" t="s">
        <v>19</v>
      </c>
      <c r="F549" s="239" t="s">
        <v>946</v>
      </c>
      <c r="G549" s="237"/>
      <c r="H549" s="240">
        <v>1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6" t="s">
        <v>166</v>
      </c>
      <c r="AU549" s="246" t="s">
        <v>82</v>
      </c>
      <c r="AV549" s="13" t="s">
        <v>85</v>
      </c>
      <c r="AW549" s="13" t="s">
        <v>34</v>
      </c>
      <c r="AX549" s="13" t="s">
        <v>82</v>
      </c>
      <c r="AY549" s="246" t="s">
        <v>158</v>
      </c>
    </row>
    <row r="550" s="2" customFormat="1" ht="21.75" customHeight="1">
      <c r="A550" s="38"/>
      <c r="B550" s="39"/>
      <c r="C550" s="219" t="s">
        <v>947</v>
      </c>
      <c r="D550" s="219" t="s">
        <v>159</v>
      </c>
      <c r="E550" s="220" t="s">
        <v>948</v>
      </c>
      <c r="F550" s="221" t="s">
        <v>949</v>
      </c>
      <c r="G550" s="222" t="s">
        <v>202</v>
      </c>
      <c r="H550" s="223">
        <v>14</v>
      </c>
      <c r="I550" s="224"/>
      <c r="J550" s="225">
        <f>ROUND(I550*H550,2)</f>
        <v>0</v>
      </c>
      <c r="K550" s="221" t="s">
        <v>213</v>
      </c>
      <c r="L550" s="44"/>
      <c r="M550" s="226" t="s">
        <v>19</v>
      </c>
      <c r="N550" s="227" t="s">
        <v>45</v>
      </c>
      <c r="O550" s="84"/>
      <c r="P550" s="228">
        <f>O550*H550</f>
        <v>0</v>
      </c>
      <c r="Q550" s="228">
        <v>0</v>
      </c>
      <c r="R550" s="228">
        <f>Q550*H550</f>
        <v>0</v>
      </c>
      <c r="S550" s="228">
        <v>0</v>
      </c>
      <c r="T550" s="229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0" t="s">
        <v>236</v>
      </c>
      <c r="AT550" s="230" t="s">
        <v>159</v>
      </c>
      <c r="AU550" s="230" t="s">
        <v>82</v>
      </c>
      <c r="AY550" s="17" t="s">
        <v>158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7" t="s">
        <v>82</v>
      </c>
      <c r="BK550" s="231">
        <f>ROUND(I550*H550,2)</f>
        <v>0</v>
      </c>
      <c r="BL550" s="17" t="s">
        <v>236</v>
      </c>
      <c r="BM550" s="230" t="s">
        <v>950</v>
      </c>
    </row>
    <row r="551" s="2" customFormat="1">
      <c r="A551" s="38"/>
      <c r="B551" s="39"/>
      <c r="C551" s="40"/>
      <c r="D551" s="232" t="s">
        <v>165</v>
      </c>
      <c r="E551" s="40"/>
      <c r="F551" s="233" t="s">
        <v>949</v>
      </c>
      <c r="G551" s="40"/>
      <c r="H551" s="40"/>
      <c r="I551" s="136"/>
      <c r="J551" s="40"/>
      <c r="K551" s="40"/>
      <c r="L551" s="44"/>
      <c r="M551" s="234"/>
      <c r="N551" s="235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165</v>
      </c>
      <c r="AU551" s="17" t="s">
        <v>82</v>
      </c>
    </row>
    <row r="552" s="13" customFormat="1">
      <c r="A552" s="13"/>
      <c r="B552" s="236"/>
      <c r="C552" s="237"/>
      <c r="D552" s="232" t="s">
        <v>166</v>
      </c>
      <c r="E552" s="238" t="s">
        <v>19</v>
      </c>
      <c r="F552" s="239" t="s">
        <v>951</v>
      </c>
      <c r="G552" s="237"/>
      <c r="H552" s="240">
        <v>14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166</v>
      </c>
      <c r="AU552" s="246" t="s">
        <v>82</v>
      </c>
      <c r="AV552" s="13" t="s">
        <v>85</v>
      </c>
      <c r="AW552" s="13" t="s">
        <v>34</v>
      </c>
      <c r="AX552" s="13" t="s">
        <v>82</v>
      </c>
      <c r="AY552" s="246" t="s">
        <v>158</v>
      </c>
    </row>
    <row r="553" s="2" customFormat="1" ht="21.75" customHeight="1">
      <c r="A553" s="38"/>
      <c r="B553" s="39"/>
      <c r="C553" s="219" t="s">
        <v>952</v>
      </c>
      <c r="D553" s="219" t="s">
        <v>159</v>
      </c>
      <c r="E553" s="220" t="s">
        <v>953</v>
      </c>
      <c r="F553" s="221" t="s">
        <v>954</v>
      </c>
      <c r="G553" s="222" t="s">
        <v>202</v>
      </c>
      <c r="H553" s="223">
        <v>6</v>
      </c>
      <c r="I553" s="224"/>
      <c r="J553" s="225">
        <f>ROUND(I553*H553,2)</f>
        <v>0</v>
      </c>
      <c r="K553" s="221" t="s">
        <v>213</v>
      </c>
      <c r="L553" s="44"/>
      <c r="M553" s="226" t="s">
        <v>19</v>
      </c>
      <c r="N553" s="227" t="s">
        <v>45</v>
      </c>
      <c r="O553" s="84"/>
      <c r="P553" s="228">
        <f>O553*H553</f>
        <v>0</v>
      </c>
      <c r="Q553" s="228">
        <v>0</v>
      </c>
      <c r="R553" s="228">
        <f>Q553*H553</f>
        <v>0</v>
      </c>
      <c r="S553" s="228">
        <v>0</v>
      </c>
      <c r="T553" s="229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0" t="s">
        <v>236</v>
      </c>
      <c r="AT553" s="230" t="s">
        <v>159</v>
      </c>
      <c r="AU553" s="230" t="s">
        <v>82</v>
      </c>
      <c r="AY553" s="17" t="s">
        <v>158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7" t="s">
        <v>82</v>
      </c>
      <c r="BK553" s="231">
        <f>ROUND(I553*H553,2)</f>
        <v>0</v>
      </c>
      <c r="BL553" s="17" t="s">
        <v>236</v>
      </c>
      <c r="BM553" s="230" t="s">
        <v>955</v>
      </c>
    </row>
    <row r="554" s="2" customFormat="1">
      <c r="A554" s="38"/>
      <c r="B554" s="39"/>
      <c r="C554" s="40"/>
      <c r="D554" s="232" t="s">
        <v>165</v>
      </c>
      <c r="E554" s="40"/>
      <c r="F554" s="233" t="s">
        <v>954</v>
      </c>
      <c r="G554" s="40"/>
      <c r="H554" s="40"/>
      <c r="I554" s="136"/>
      <c r="J554" s="40"/>
      <c r="K554" s="40"/>
      <c r="L554" s="44"/>
      <c r="M554" s="234"/>
      <c r="N554" s="235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165</v>
      </c>
      <c r="AU554" s="17" t="s">
        <v>82</v>
      </c>
    </row>
    <row r="555" s="13" customFormat="1">
      <c r="A555" s="13"/>
      <c r="B555" s="236"/>
      <c r="C555" s="237"/>
      <c r="D555" s="232" t="s">
        <v>166</v>
      </c>
      <c r="E555" s="238" t="s">
        <v>19</v>
      </c>
      <c r="F555" s="239" t="s">
        <v>956</v>
      </c>
      <c r="G555" s="237"/>
      <c r="H555" s="240">
        <v>6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166</v>
      </c>
      <c r="AU555" s="246" t="s">
        <v>82</v>
      </c>
      <c r="AV555" s="13" t="s">
        <v>85</v>
      </c>
      <c r="AW555" s="13" t="s">
        <v>34</v>
      </c>
      <c r="AX555" s="13" t="s">
        <v>82</v>
      </c>
      <c r="AY555" s="246" t="s">
        <v>158</v>
      </c>
    </row>
    <row r="556" s="2" customFormat="1" ht="21.75" customHeight="1">
      <c r="A556" s="38"/>
      <c r="B556" s="39"/>
      <c r="C556" s="219" t="s">
        <v>957</v>
      </c>
      <c r="D556" s="219" t="s">
        <v>159</v>
      </c>
      <c r="E556" s="220" t="s">
        <v>958</v>
      </c>
      <c r="F556" s="221" t="s">
        <v>959</v>
      </c>
      <c r="G556" s="222" t="s">
        <v>202</v>
      </c>
      <c r="H556" s="223">
        <v>1</v>
      </c>
      <c r="I556" s="224"/>
      <c r="J556" s="225">
        <f>ROUND(I556*H556,2)</f>
        <v>0</v>
      </c>
      <c r="K556" s="221" t="s">
        <v>213</v>
      </c>
      <c r="L556" s="44"/>
      <c r="M556" s="226" t="s">
        <v>19</v>
      </c>
      <c r="N556" s="227" t="s">
        <v>45</v>
      </c>
      <c r="O556" s="84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0" t="s">
        <v>236</v>
      </c>
      <c r="AT556" s="230" t="s">
        <v>159</v>
      </c>
      <c r="AU556" s="230" t="s">
        <v>82</v>
      </c>
      <c r="AY556" s="17" t="s">
        <v>158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7" t="s">
        <v>82</v>
      </c>
      <c r="BK556" s="231">
        <f>ROUND(I556*H556,2)</f>
        <v>0</v>
      </c>
      <c r="BL556" s="17" t="s">
        <v>236</v>
      </c>
      <c r="BM556" s="230" t="s">
        <v>960</v>
      </c>
    </row>
    <row r="557" s="2" customFormat="1">
      <c r="A557" s="38"/>
      <c r="B557" s="39"/>
      <c r="C557" s="40"/>
      <c r="D557" s="232" t="s">
        <v>165</v>
      </c>
      <c r="E557" s="40"/>
      <c r="F557" s="233" t="s">
        <v>959</v>
      </c>
      <c r="G557" s="40"/>
      <c r="H557" s="40"/>
      <c r="I557" s="136"/>
      <c r="J557" s="40"/>
      <c r="K557" s="40"/>
      <c r="L557" s="44"/>
      <c r="M557" s="234"/>
      <c r="N557" s="235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165</v>
      </c>
      <c r="AU557" s="17" t="s">
        <v>82</v>
      </c>
    </row>
    <row r="558" s="13" customFormat="1">
      <c r="A558" s="13"/>
      <c r="B558" s="236"/>
      <c r="C558" s="237"/>
      <c r="D558" s="232" t="s">
        <v>166</v>
      </c>
      <c r="E558" s="238" t="s">
        <v>19</v>
      </c>
      <c r="F558" s="239" t="s">
        <v>926</v>
      </c>
      <c r="G558" s="237"/>
      <c r="H558" s="240">
        <v>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166</v>
      </c>
      <c r="AU558" s="246" t="s">
        <v>82</v>
      </c>
      <c r="AV558" s="13" t="s">
        <v>85</v>
      </c>
      <c r="AW558" s="13" t="s">
        <v>34</v>
      </c>
      <c r="AX558" s="13" t="s">
        <v>82</v>
      </c>
      <c r="AY558" s="246" t="s">
        <v>158</v>
      </c>
    </row>
    <row r="559" s="2" customFormat="1" ht="21.75" customHeight="1">
      <c r="A559" s="38"/>
      <c r="B559" s="39"/>
      <c r="C559" s="219" t="s">
        <v>961</v>
      </c>
      <c r="D559" s="219" t="s">
        <v>159</v>
      </c>
      <c r="E559" s="220" t="s">
        <v>962</v>
      </c>
      <c r="F559" s="221" t="s">
        <v>963</v>
      </c>
      <c r="G559" s="222" t="s">
        <v>202</v>
      </c>
      <c r="H559" s="223">
        <v>1</v>
      </c>
      <c r="I559" s="224"/>
      <c r="J559" s="225">
        <f>ROUND(I559*H559,2)</f>
        <v>0</v>
      </c>
      <c r="K559" s="221" t="s">
        <v>19</v>
      </c>
      <c r="L559" s="44"/>
      <c r="M559" s="226" t="s">
        <v>19</v>
      </c>
      <c r="N559" s="227" t="s">
        <v>45</v>
      </c>
      <c r="O559" s="84"/>
      <c r="P559" s="228">
        <f>O559*H559</f>
        <v>0</v>
      </c>
      <c r="Q559" s="228">
        <v>0</v>
      </c>
      <c r="R559" s="228">
        <f>Q559*H559</f>
        <v>0</v>
      </c>
      <c r="S559" s="228">
        <v>0</v>
      </c>
      <c r="T559" s="229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0" t="s">
        <v>236</v>
      </c>
      <c r="AT559" s="230" t="s">
        <v>159</v>
      </c>
      <c r="AU559" s="230" t="s">
        <v>82</v>
      </c>
      <c r="AY559" s="17" t="s">
        <v>158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7" t="s">
        <v>82</v>
      </c>
      <c r="BK559" s="231">
        <f>ROUND(I559*H559,2)</f>
        <v>0</v>
      </c>
      <c r="BL559" s="17" t="s">
        <v>236</v>
      </c>
      <c r="BM559" s="230" t="s">
        <v>964</v>
      </c>
    </row>
    <row r="560" s="2" customFormat="1">
      <c r="A560" s="38"/>
      <c r="B560" s="39"/>
      <c r="C560" s="40"/>
      <c r="D560" s="232" t="s">
        <v>165</v>
      </c>
      <c r="E560" s="40"/>
      <c r="F560" s="233" t="s">
        <v>963</v>
      </c>
      <c r="G560" s="40"/>
      <c r="H560" s="40"/>
      <c r="I560" s="136"/>
      <c r="J560" s="40"/>
      <c r="K560" s="40"/>
      <c r="L560" s="44"/>
      <c r="M560" s="234"/>
      <c r="N560" s="235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165</v>
      </c>
      <c r="AU560" s="17" t="s">
        <v>82</v>
      </c>
    </row>
    <row r="561" s="13" customFormat="1">
      <c r="A561" s="13"/>
      <c r="B561" s="236"/>
      <c r="C561" s="237"/>
      <c r="D561" s="232" t="s">
        <v>166</v>
      </c>
      <c r="E561" s="238" t="s">
        <v>19</v>
      </c>
      <c r="F561" s="239" t="s">
        <v>926</v>
      </c>
      <c r="G561" s="237"/>
      <c r="H561" s="240">
        <v>1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166</v>
      </c>
      <c r="AU561" s="246" t="s">
        <v>82</v>
      </c>
      <c r="AV561" s="13" t="s">
        <v>85</v>
      </c>
      <c r="AW561" s="13" t="s">
        <v>34</v>
      </c>
      <c r="AX561" s="13" t="s">
        <v>82</v>
      </c>
      <c r="AY561" s="246" t="s">
        <v>158</v>
      </c>
    </row>
    <row r="562" s="2" customFormat="1" ht="21.75" customHeight="1">
      <c r="A562" s="38"/>
      <c r="B562" s="39"/>
      <c r="C562" s="219" t="s">
        <v>965</v>
      </c>
      <c r="D562" s="219" t="s">
        <v>159</v>
      </c>
      <c r="E562" s="220" t="s">
        <v>966</v>
      </c>
      <c r="F562" s="221" t="s">
        <v>967</v>
      </c>
      <c r="G562" s="222" t="s">
        <v>202</v>
      </c>
      <c r="H562" s="223">
        <v>1</v>
      </c>
      <c r="I562" s="224"/>
      <c r="J562" s="225">
        <f>ROUND(I562*H562,2)</f>
        <v>0</v>
      </c>
      <c r="K562" s="221" t="s">
        <v>19</v>
      </c>
      <c r="L562" s="44"/>
      <c r="M562" s="226" t="s">
        <v>19</v>
      </c>
      <c r="N562" s="227" t="s">
        <v>45</v>
      </c>
      <c r="O562" s="84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0" t="s">
        <v>236</v>
      </c>
      <c r="AT562" s="230" t="s">
        <v>159</v>
      </c>
      <c r="AU562" s="230" t="s">
        <v>82</v>
      </c>
      <c r="AY562" s="17" t="s">
        <v>158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7" t="s">
        <v>82</v>
      </c>
      <c r="BK562" s="231">
        <f>ROUND(I562*H562,2)</f>
        <v>0</v>
      </c>
      <c r="BL562" s="17" t="s">
        <v>236</v>
      </c>
      <c r="BM562" s="230" t="s">
        <v>968</v>
      </c>
    </row>
    <row r="563" s="2" customFormat="1">
      <c r="A563" s="38"/>
      <c r="B563" s="39"/>
      <c r="C563" s="40"/>
      <c r="D563" s="232" t="s">
        <v>165</v>
      </c>
      <c r="E563" s="40"/>
      <c r="F563" s="233" t="s">
        <v>967</v>
      </c>
      <c r="G563" s="40"/>
      <c r="H563" s="40"/>
      <c r="I563" s="136"/>
      <c r="J563" s="40"/>
      <c r="K563" s="40"/>
      <c r="L563" s="44"/>
      <c r="M563" s="234"/>
      <c r="N563" s="235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165</v>
      </c>
      <c r="AU563" s="17" t="s">
        <v>82</v>
      </c>
    </row>
    <row r="564" s="13" customFormat="1">
      <c r="A564" s="13"/>
      <c r="B564" s="236"/>
      <c r="C564" s="237"/>
      <c r="D564" s="232" t="s">
        <v>166</v>
      </c>
      <c r="E564" s="238" t="s">
        <v>19</v>
      </c>
      <c r="F564" s="239" t="s">
        <v>969</v>
      </c>
      <c r="G564" s="237"/>
      <c r="H564" s="240">
        <v>1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166</v>
      </c>
      <c r="AU564" s="246" t="s">
        <v>82</v>
      </c>
      <c r="AV564" s="13" t="s">
        <v>85</v>
      </c>
      <c r="AW564" s="13" t="s">
        <v>34</v>
      </c>
      <c r="AX564" s="13" t="s">
        <v>82</v>
      </c>
      <c r="AY564" s="246" t="s">
        <v>158</v>
      </c>
    </row>
    <row r="565" s="2" customFormat="1" ht="16.5" customHeight="1">
      <c r="A565" s="38"/>
      <c r="B565" s="39"/>
      <c r="C565" s="219" t="s">
        <v>970</v>
      </c>
      <c r="D565" s="219" t="s">
        <v>159</v>
      </c>
      <c r="E565" s="220" t="s">
        <v>971</v>
      </c>
      <c r="F565" s="221" t="s">
        <v>972</v>
      </c>
      <c r="G565" s="222" t="s">
        <v>202</v>
      </c>
      <c r="H565" s="223">
        <v>1</v>
      </c>
      <c r="I565" s="224"/>
      <c r="J565" s="225">
        <f>ROUND(I565*H565,2)</f>
        <v>0</v>
      </c>
      <c r="K565" s="221" t="s">
        <v>19</v>
      </c>
      <c r="L565" s="44"/>
      <c r="M565" s="226" t="s">
        <v>19</v>
      </c>
      <c r="N565" s="227" t="s">
        <v>45</v>
      </c>
      <c r="O565" s="84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0" t="s">
        <v>236</v>
      </c>
      <c r="AT565" s="230" t="s">
        <v>159</v>
      </c>
      <c r="AU565" s="230" t="s">
        <v>82</v>
      </c>
      <c r="AY565" s="17" t="s">
        <v>158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7" t="s">
        <v>82</v>
      </c>
      <c r="BK565" s="231">
        <f>ROUND(I565*H565,2)</f>
        <v>0</v>
      </c>
      <c r="BL565" s="17" t="s">
        <v>236</v>
      </c>
      <c r="BM565" s="230" t="s">
        <v>973</v>
      </c>
    </row>
    <row r="566" s="2" customFormat="1">
      <c r="A566" s="38"/>
      <c r="B566" s="39"/>
      <c r="C566" s="40"/>
      <c r="D566" s="232" t="s">
        <v>165</v>
      </c>
      <c r="E566" s="40"/>
      <c r="F566" s="233" t="s">
        <v>972</v>
      </c>
      <c r="G566" s="40"/>
      <c r="H566" s="40"/>
      <c r="I566" s="136"/>
      <c r="J566" s="40"/>
      <c r="K566" s="40"/>
      <c r="L566" s="44"/>
      <c r="M566" s="234"/>
      <c r="N566" s="235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165</v>
      </c>
      <c r="AU566" s="17" t="s">
        <v>82</v>
      </c>
    </row>
    <row r="567" s="13" customFormat="1">
      <c r="A567" s="13"/>
      <c r="B567" s="236"/>
      <c r="C567" s="237"/>
      <c r="D567" s="232" t="s">
        <v>166</v>
      </c>
      <c r="E567" s="238" t="s">
        <v>19</v>
      </c>
      <c r="F567" s="239" t="s">
        <v>969</v>
      </c>
      <c r="G567" s="237"/>
      <c r="H567" s="240">
        <v>1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166</v>
      </c>
      <c r="AU567" s="246" t="s">
        <v>82</v>
      </c>
      <c r="AV567" s="13" t="s">
        <v>85</v>
      </c>
      <c r="AW567" s="13" t="s">
        <v>34</v>
      </c>
      <c r="AX567" s="13" t="s">
        <v>82</v>
      </c>
      <c r="AY567" s="246" t="s">
        <v>158</v>
      </c>
    </row>
    <row r="568" s="2" customFormat="1" ht="16.5" customHeight="1">
      <c r="A568" s="38"/>
      <c r="B568" s="39"/>
      <c r="C568" s="219" t="s">
        <v>974</v>
      </c>
      <c r="D568" s="219" t="s">
        <v>159</v>
      </c>
      <c r="E568" s="220" t="s">
        <v>975</v>
      </c>
      <c r="F568" s="221" t="s">
        <v>976</v>
      </c>
      <c r="G568" s="222" t="s">
        <v>977</v>
      </c>
      <c r="H568" s="223">
        <v>1</v>
      </c>
      <c r="I568" s="224"/>
      <c r="J568" s="225">
        <f>ROUND(I568*H568,2)</f>
        <v>0</v>
      </c>
      <c r="K568" s="221" t="s">
        <v>19</v>
      </c>
      <c r="L568" s="44"/>
      <c r="M568" s="226" t="s">
        <v>19</v>
      </c>
      <c r="N568" s="227" t="s">
        <v>45</v>
      </c>
      <c r="O568" s="84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0" t="s">
        <v>236</v>
      </c>
      <c r="AT568" s="230" t="s">
        <v>159</v>
      </c>
      <c r="AU568" s="230" t="s">
        <v>82</v>
      </c>
      <c r="AY568" s="17" t="s">
        <v>158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7" t="s">
        <v>82</v>
      </c>
      <c r="BK568" s="231">
        <f>ROUND(I568*H568,2)</f>
        <v>0</v>
      </c>
      <c r="BL568" s="17" t="s">
        <v>236</v>
      </c>
      <c r="BM568" s="230" t="s">
        <v>978</v>
      </c>
    </row>
    <row r="569" s="2" customFormat="1">
      <c r="A569" s="38"/>
      <c r="B569" s="39"/>
      <c r="C569" s="40"/>
      <c r="D569" s="232" t="s">
        <v>165</v>
      </c>
      <c r="E569" s="40"/>
      <c r="F569" s="233" t="s">
        <v>979</v>
      </c>
      <c r="G569" s="40"/>
      <c r="H569" s="40"/>
      <c r="I569" s="136"/>
      <c r="J569" s="40"/>
      <c r="K569" s="40"/>
      <c r="L569" s="44"/>
      <c r="M569" s="234"/>
      <c r="N569" s="235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165</v>
      </c>
      <c r="AU569" s="17" t="s">
        <v>82</v>
      </c>
    </row>
    <row r="570" s="2" customFormat="1" ht="16.5" customHeight="1">
      <c r="A570" s="38"/>
      <c r="B570" s="39"/>
      <c r="C570" s="219" t="s">
        <v>980</v>
      </c>
      <c r="D570" s="219" t="s">
        <v>159</v>
      </c>
      <c r="E570" s="220" t="s">
        <v>981</v>
      </c>
      <c r="F570" s="221" t="s">
        <v>982</v>
      </c>
      <c r="G570" s="222" t="s">
        <v>977</v>
      </c>
      <c r="H570" s="223">
        <v>1</v>
      </c>
      <c r="I570" s="224"/>
      <c r="J570" s="225">
        <f>ROUND(I570*H570,2)</f>
        <v>0</v>
      </c>
      <c r="K570" s="221" t="s">
        <v>19</v>
      </c>
      <c r="L570" s="44"/>
      <c r="M570" s="226" t="s">
        <v>19</v>
      </c>
      <c r="N570" s="227" t="s">
        <v>45</v>
      </c>
      <c r="O570" s="84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0" t="s">
        <v>236</v>
      </c>
      <c r="AT570" s="230" t="s">
        <v>159</v>
      </c>
      <c r="AU570" s="230" t="s">
        <v>82</v>
      </c>
      <c r="AY570" s="17" t="s">
        <v>158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7" t="s">
        <v>82</v>
      </c>
      <c r="BK570" s="231">
        <f>ROUND(I570*H570,2)</f>
        <v>0</v>
      </c>
      <c r="BL570" s="17" t="s">
        <v>236</v>
      </c>
      <c r="BM570" s="230" t="s">
        <v>983</v>
      </c>
    </row>
    <row r="571" s="2" customFormat="1">
      <c r="A571" s="38"/>
      <c r="B571" s="39"/>
      <c r="C571" s="40"/>
      <c r="D571" s="232" t="s">
        <v>165</v>
      </c>
      <c r="E571" s="40"/>
      <c r="F571" s="233" t="s">
        <v>984</v>
      </c>
      <c r="G571" s="40"/>
      <c r="H571" s="40"/>
      <c r="I571" s="136"/>
      <c r="J571" s="40"/>
      <c r="K571" s="40"/>
      <c r="L571" s="44"/>
      <c r="M571" s="234"/>
      <c r="N571" s="235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165</v>
      </c>
      <c r="AU571" s="17" t="s">
        <v>82</v>
      </c>
    </row>
    <row r="572" s="12" customFormat="1" ht="22.8" customHeight="1">
      <c r="A572" s="12"/>
      <c r="B572" s="205"/>
      <c r="C572" s="206"/>
      <c r="D572" s="207" t="s">
        <v>73</v>
      </c>
      <c r="E572" s="269" t="s">
        <v>82</v>
      </c>
      <c r="F572" s="269" t="s">
        <v>985</v>
      </c>
      <c r="G572" s="206"/>
      <c r="H572" s="206"/>
      <c r="I572" s="209"/>
      <c r="J572" s="270">
        <f>BK572</f>
        <v>0</v>
      </c>
      <c r="K572" s="206"/>
      <c r="L572" s="211"/>
      <c r="M572" s="212"/>
      <c r="N572" s="213"/>
      <c r="O572" s="213"/>
      <c r="P572" s="214">
        <f>SUM(P573:P628)</f>
        <v>0</v>
      </c>
      <c r="Q572" s="213"/>
      <c r="R572" s="214">
        <f>SUM(R573:R628)</f>
        <v>35.190850000000005</v>
      </c>
      <c r="S572" s="213"/>
      <c r="T572" s="215">
        <f>SUM(T573:T628)</f>
        <v>24.800000000000001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6" t="s">
        <v>82</v>
      </c>
      <c r="AT572" s="217" t="s">
        <v>73</v>
      </c>
      <c r="AU572" s="217" t="s">
        <v>82</v>
      </c>
      <c r="AY572" s="216" t="s">
        <v>158</v>
      </c>
      <c r="BK572" s="218">
        <f>SUM(BK573:BK628)</f>
        <v>0</v>
      </c>
    </row>
    <row r="573" s="2" customFormat="1" ht="21.75" customHeight="1">
      <c r="A573" s="38"/>
      <c r="B573" s="39"/>
      <c r="C573" s="219" t="s">
        <v>986</v>
      </c>
      <c r="D573" s="219" t="s">
        <v>159</v>
      </c>
      <c r="E573" s="220" t="s">
        <v>987</v>
      </c>
      <c r="F573" s="221" t="s">
        <v>988</v>
      </c>
      <c r="G573" s="222" t="s">
        <v>202</v>
      </c>
      <c r="H573" s="223">
        <v>4</v>
      </c>
      <c r="I573" s="224"/>
      <c r="J573" s="225">
        <f>ROUND(I573*H573,2)</f>
        <v>0</v>
      </c>
      <c r="K573" s="221" t="s">
        <v>213</v>
      </c>
      <c r="L573" s="44"/>
      <c r="M573" s="226" t="s">
        <v>19</v>
      </c>
      <c r="N573" s="227" t="s">
        <v>45</v>
      </c>
      <c r="O573" s="84"/>
      <c r="P573" s="228">
        <f>O573*H573</f>
        <v>0</v>
      </c>
      <c r="Q573" s="228">
        <v>0.00064999999999999997</v>
      </c>
      <c r="R573" s="228">
        <f>Q573*H573</f>
        <v>0.0025999999999999999</v>
      </c>
      <c r="S573" s="228">
        <v>0</v>
      </c>
      <c r="T573" s="229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0" t="s">
        <v>249</v>
      </c>
      <c r="AT573" s="230" t="s">
        <v>159</v>
      </c>
      <c r="AU573" s="230" t="s">
        <v>85</v>
      </c>
      <c r="AY573" s="17" t="s">
        <v>158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7" t="s">
        <v>82</v>
      </c>
      <c r="BK573" s="231">
        <f>ROUND(I573*H573,2)</f>
        <v>0</v>
      </c>
      <c r="BL573" s="17" t="s">
        <v>249</v>
      </c>
      <c r="BM573" s="230" t="s">
        <v>989</v>
      </c>
    </row>
    <row r="574" s="2" customFormat="1">
      <c r="A574" s="38"/>
      <c r="B574" s="39"/>
      <c r="C574" s="40"/>
      <c r="D574" s="232" t="s">
        <v>165</v>
      </c>
      <c r="E574" s="40"/>
      <c r="F574" s="233" t="s">
        <v>990</v>
      </c>
      <c r="G574" s="40"/>
      <c r="H574" s="40"/>
      <c r="I574" s="136"/>
      <c r="J574" s="40"/>
      <c r="K574" s="40"/>
      <c r="L574" s="44"/>
      <c r="M574" s="234"/>
      <c r="N574" s="235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165</v>
      </c>
      <c r="AU574" s="17" t="s">
        <v>85</v>
      </c>
    </row>
    <row r="575" s="2" customFormat="1">
      <c r="A575" s="38"/>
      <c r="B575" s="39"/>
      <c r="C575" s="40"/>
      <c r="D575" s="232" t="s">
        <v>216</v>
      </c>
      <c r="E575" s="40"/>
      <c r="F575" s="258" t="s">
        <v>991</v>
      </c>
      <c r="G575" s="40"/>
      <c r="H575" s="40"/>
      <c r="I575" s="136"/>
      <c r="J575" s="40"/>
      <c r="K575" s="40"/>
      <c r="L575" s="44"/>
      <c r="M575" s="234"/>
      <c r="N575" s="235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216</v>
      </c>
      <c r="AU575" s="17" t="s">
        <v>85</v>
      </c>
    </row>
    <row r="576" s="13" customFormat="1">
      <c r="A576" s="13"/>
      <c r="B576" s="236"/>
      <c r="C576" s="237"/>
      <c r="D576" s="232" t="s">
        <v>166</v>
      </c>
      <c r="E576" s="238" t="s">
        <v>19</v>
      </c>
      <c r="F576" s="239" t="s">
        <v>992</v>
      </c>
      <c r="G576" s="237"/>
      <c r="H576" s="240">
        <v>4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166</v>
      </c>
      <c r="AU576" s="246" t="s">
        <v>85</v>
      </c>
      <c r="AV576" s="13" t="s">
        <v>85</v>
      </c>
      <c r="AW576" s="13" t="s">
        <v>34</v>
      </c>
      <c r="AX576" s="13" t="s">
        <v>82</v>
      </c>
      <c r="AY576" s="246" t="s">
        <v>158</v>
      </c>
    </row>
    <row r="577" s="2" customFormat="1" ht="21.75" customHeight="1">
      <c r="A577" s="38"/>
      <c r="B577" s="39"/>
      <c r="C577" s="219" t="s">
        <v>993</v>
      </c>
      <c r="D577" s="219" t="s">
        <v>159</v>
      </c>
      <c r="E577" s="220" t="s">
        <v>994</v>
      </c>
      <c r="F577" s="221" t="s">
        <v>995</v>
      </c>
      <c r="G577" s="222" t="s">
        <v>202</v>
      </c>
      <c r="H577" s="223">
        <v>4</v>
      </c>
      <c r="I577" s="224"/>
      <c r="J577" s="225">
        <f>ROUND(I577*H577,2)</f>
        <v>0</v>
      </c>
      <c r="K577" s="221" t="s">
        <v>213</v>
      </c>
      <c r="L577" s="44"/>
      <c r="M577" s="226" t="s">
        <v>19</v>
      </c>
      <c r="N577" s="227" t="s">
        <v>45</v>
      </c>
      <c r="O577" s="84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0" t="s">
        <v>249</v>
      </c>
      <c r="AT577" s="230" t="s">
        <v>159</v>
      </c>
      <c r="AU577" s="230" t="s">
        <v>85</v>
      </c>
      <c r="AY577" s="17" t="s">
        <v>158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7" t="s">
        <v>82</v>
      </c>
      <c r="BK577" s="231">
        <f>ROUND(I577*H577,2)</f>
        <v>0</v>
      </c>
      <c r="BL577" s="17" t="s">
        <v>249</v>
      </c>
      <c r="BM577" s="230" t="s">
        <v>996</v>
      </c>
    </row>
    <row r="578" s="2" customFormat="1">
      <c r="A578" s="38"/>
      <c r="B578" s="39"/>
      <c r="C578" s="40"/>
      <c r="D578" s="232" t="s">
        <v>165</v>
      </c>
      <c r="E578" s="40"/>
      <c r="F578" s="233" t="s">
        <v>997</v>
      </c>
      <c r="G578" s="40"/>
      <c r="H578" s="40"/>
      <c r="I578" s="136"/>
      <c r="J578" s="40"/>
      <c r="K578" s="40"/>
      <c r="L578" s="44"/>
      <c r="M578" s="234"/>
      <c r="N578" s="235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165</v>
      </c>
      <c r="AU578" s="17" t="s">
        <v>85</v>
      </c>
    </row>
    <row r="579" s="2" customFormat="1">
      <c r="A579" s="38"/>
      <c r="B579" s="39"/>
      <c r="C579" s="40"/>
      <c r="D579" s="232" t="s">
        <v>216</v>
      </c>
      <c r="E579" s="40"/>
      <c r="F579" s="258" t="s">
        <v>991</v>
      </c>
      <c r="G579" s="40"/>
      <c r="H579" s="40"/>
      <c r="I579" s="136"/>
      <c r="J579" s="40"/>
      <c r="K579" s="40"/>
      <c r="L579" s="44"/>
      <c r="M579" s="234"/>
      <c r="N579" s="235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216</v>
      </c>
      <c r="AU579" s="17" t="s">
        <v>85</v>
      </c>
    </row>
    <row r="580" s="13" customFormat="1">
      <c r="A580" s="13"/>
      <c r="B580" s="236"/>
      <c r="C580" s="237"/>
      <c r="D580" s="232" t="s">
        <v>166</v>
      </c>
      <c r="E580" s="238" t="s">
        <v>19</v>
      </c>
      <c r="F580" s="239" t="s">
        <v>992</v>
      </c>
      <c r="G580" s="237"/>
      <c r="H580" s="240">
        <v>4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6" t="s">
        <v>166</v>
      </c>
      <c r="AU580" s="246" t="s">
        <v>85</v>
      </c>
      <c r="AV580" s="13" t="s">
        <v>85</v>
      </c>
      <c r="AW580" s="13" t="s">
        <v>34</v>
      </c>
      <c r="AX580" s="13" t="s">
        <v>82</v>
      </c>
      <c r="AY580" s="246" t="s">
        <v>158</v>
      </c>
    </row>
    <row r="581" s="2" customFormat="1" ht="21.75" customHeight="1">
      <c r="A581" s="38"/>
      <c r="B581" s="39"/>
      <c r="C581" s="259" t="s">
        <v>998</v>
      </c>
      <c r="D581" s="259" t="s">
        <v>199</v>
      </c>
      <c r="E581" s="260" t="s">
        <v>999</v>
      </c>
      <c r="F581" s="261" t="s">
        <v>1000</v>
      </c>
      <c r="G581" s="262" t="s">
        <v>202</v>
      </c>
      <c r="H581" s="263">
        <v>28</v>
      </c>
      <c r="I581" s="264"/>
      <c r="J581" s="265">
        <f>ROUND(I581*H581,2)</f>
        <v>0</v>
      </c>
      <c r="K581" s="261" t="s">
        <v>213</v>
      </c>
      <c r="L581" s="266"/>
      <c r="M581" s="267" t="s">
        <v>19</v>
      </c>
      <c r="N581" s="268" t="s">
        <v>45</v>
      </c>
      <c r="O581" s="84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0" t="s">
        <v>249</v>
      </c>
      <c r="AT581" s="230" t="s">
        <v>199</v>
      </c>
      <c r="AU581" s="230" t="s">
        <v>85</v>
      </c>
      <c r="AY581" s="17" t="s">
        <v>158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7" t="s">
        <v>82</v>
      </c>
      <c r="BK581" s="231">
        <f>ROUND(I581*H581,2)</f>
        <v>0</v>
      </c>
      <c r="BL581" s="17" t="s">
        <v>249</v>
      </c>
      <c r="BM581" s="230" t="s">
        <v>1001</v>
      </c>
    </row>
    <row r="582" s="2" customFormat="1">
      <c r="A582" s="38"/>
      <c r="B582" s="39"/>
      <c r="C582" s="40"/>
      <c r="D582" s="232" t="s">
        <v>165</v>
      </c>
      <c r="E582" s="40"/>
      <c r="F582" s="233" t="s">
        <v>1000</v>
      </c>
      <c r="G582" s="40"/>
      <c r="H582" s="40"/>
      <c r="I582" s="136"/>
      <c r="J582" s="40"/>
      <c r="K582" s="40"/>
      <c r="L582" s="44"/>
      <c r="M582" s="234"/>
      <c r="N582" s="235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165</v>
      </c>
      <c r="AU582" s="17" t="s">
        <v>85</v>
      </c>
    </row>
    <row r="583" s="13" customFormat="1">
      <c r="A583" s="13"/>
      <c r="B583" s="236"/>
      <c r="C583" s="237"/>
      <c r="D583" s="232" t="s">
        <v>166</v>
      </c>
      <c r="E583" s="238" t="s">
        <v>19</v>
      </c>
      <c r="F583" s="239" t="s">
        <v>1002</v>
      </c>
      <c r="G583" s="237"/>
      <c r="H583" s="240">
        <v>28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6" t="s">
        <v>166</v>
      </c>
      <c r="AU583" s="246" t="s">
        <v>85</v>
      </c>
      <c r="AV583" s="13" t="s">
        <v>85</v>
      </c>
      <c r="AW583" s="13" t="s">
        <v>34</v>
      </c>
      <c r="AX583" s="13" t="s">
        <v>82</v>
      </c>
      <c r="AY583" s="246" t="s">
        <v>158</v>
      </c>
    </row>
    <row r="584" s="2" customFormat="1" ht="21.75" customHeight="1">
      <c r="A584" s="38"/>
      <c r="B584" s="39"/>
      <c r="C584" s="219" t="s">
        <v>1003</v>
      </c>
      <c r="D584" s="219" t="s">
        <v>159</v>
      </c>
      <c r="E584" s="220" t="s">
        <v>1004</v>
      </c>
      <c r="F584" s="221" t="s">
        <v>1005</v>
      </c>
      <c r="G584" s="222" t="s">
        <v>162</v>
      </c>
      <c r="H584" s="223">
        <v>105</v>
      </c>
      <c r="I584" s="224"/>
      <c r="J584" s="225">
        <f>ROUND(I584*H584,2)</f>
        <v>0</v>
      </c>
      <c r="K584" s="221" t="s">
        <v>213</v>
      </c>
      <c r="L584" s="44"/>
      <c r="M584" s="226" t="s">
        <v>19</v>
      </c>
      <c r="N584" s="227" t="s">
        <v>45</v>
      </c>
      <c r="O584" s="84"/>
      <c r="P584" s="228">
        <f>O584*H584</f>
        <v>0</v>
      </c>
      <c r="Q584" s="228">
        <v>0.00014999999999999999</v>
      </c>
      <c r="R584" s="228">
        <f>Q584*H584</f>
        <v>0.01575</v>
      </c>
      <c r="S584" s="228">
        <v>0</v>
      </c>
      <c r="T584" s="229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0" t="s">
        <v>195</v>
      </c>
      <c r="AT584" s="230" t="s">
        <v>159</v>
      </c>
      <c r="AU584" s="230" t="s">
        <v>85</v>
      </c>
      <c r="AY584" s="17" t="s">
        <v>158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7" t="s">
        <v>82</v>
      </c>
      <c r="BK584" s="231">
        <f>ROUND(I584*H584,2)</f>
        <v>0</v>
      </c>
      <c r="BL584" s="17" t="s">
        <v>195</v>
      </c>
      <c r="BM584" s="230" t="s">
        <v>1006</v>
      </c>
    </row>
    <row r="585" s="2" customFormat="1">
      <c r="A585" s="38"/>
      <c r="B585" s="39"/>
      <c r="C585" s="40"/>
      <c r="D585" s="232" t="s">
        <v>165</v>
      </c>
      <c r="E585" s="40"/>
      <c r="F585" s="233" t="s">
        <v>1007</v>
      </c>
      <c r="G585" s="40"/>
      <c r="H585" s="40"/>
      <c r="I585" s="136"/>
      <c r="J585" s="40"/>
      <c r="K585" s="40"/>
      <c r="L585" s="44"/>
      <c r="M585" s="234"/>
      <c r="N585" s="235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165</v>
      </c>
      <c r="AU585" s="17" t="s">
        <v>85</v>
      </c>
    </row>
    <row r="586" s="2" customFormat="1">
      <c r="A586" s="38"/>
      <c r="B586" s="39"/>
      <c r="C586" s="40"/>
      <c r="D586" s="232" t="s">
        <v>216</v>
      </c>
      <c r="E586" s="40"/>
      <c r="F586" s="258" t="s">
        <v>991</v>
      </c>
      <c r="G586" s="40"/>
      <c r="H586" s="40"/>
      <c r="I586" s="136"/>
      <c r="J586" s="40"/>
      <c r="K586" s="40"/>
      <c r="L586" s="44"/>
      <c r="M586" s="234"/>
      <c r="N586" s="235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216</v>
      </c>
      <c r="AU586" s="17" t="s">
        <v>85</v>
      </c>
    </row>
    <row r="587" s="13" customFormat="1">
      <c r="A587" s="13"/>
      <c r="B587" s="236"/>
      <c r="C587" s="237"/>
      <c r="D587" s="232" t="s">
        <v>166</v>
      </c>
      <c r="E587" s="238" t="s">
        <v>19</v>
      </c>
      <c r="F587" s="239" t="s">
        <v>1008</v>
      </c>
      <c r="G587" s="237"/>
      <c r="H587" s="240">
        <v>105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166</v>
      </c>
      <c r="AU587" s="246" t="s">
        <v>85</v>
      </c>
      <c r="AV587" s="13" t="s">
        <v>85</v>
      </c>
      <c r="AW587" s="13" t="s">
        <v>34</v>
      </c>
      <c r="AX587" s="13" t="s">
        <v>82</v>
      </c>
      <c r="AY587" s="246" t="s">
        <v>158</v>
      </c>
    </row>
    <row r="588" s="2" customFormat="1" ht="21.75" customHeight="1">
      <c r="A588" s="38"/>
      <c r="B588" s="39"/>
      <c r="C588" s="219" t="s">
        <v>1009</v>
      </c>
      <c r="D588" s="219" t="s">
        <v>159</v>
      </c>
      <c r="E588" s="220" t="s">
        <v>1010</v>
      </c>
      <c r="F588" s="221" t="s">
        <v>1011</v>
      </c>
      <c r="G588" s="222" t="s">
        <v>162</v>
      </c>
      <c r="H588" s="223">
        <v>105</v>
      </c>
      <c r="I588" s="224"/>
      <c r="J588" s="225">
        <f>ROUND(I588*H588,2)</f>
        <v>0</v>
      </c>
      <c r="K588" s="221" t="s">
        <v>213</v>
      </c>
      <c r="L588" s="44"/>
      <c r="M588" s="226" t="s">
        <v>19</v>
      </c>
      <c r="N588" s="227" t="s">
        <v>45</v>
      </c>
      <c r="O588" s="84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0" t="s">
        <v>249</v>
      </c>
      <c r="AT588" s="230" t="s">
        <v>159</v>
      </c>
      <c r="AU588" s="230" t="s">
        <v>85</v>
      </c>
      <c r="AY588" s="17" t="s">
        <v>158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7" t="s">
        <v>82</v>
      </c>
      <c r="BK588" s="231">
        <f>ROUND(I588*H588,2)</f>
        <v>0</v>
      </c>
      <c r="BL588" s="17" t="s">
        <v>249</v>
      </c>
      <c r="BM588" s="230" t="s">
        <v>1012</v>
      </c>
    </row>
    <row r="589" s="2" customFormat="1">
      <c r="A589" s="38"/>
      <c r="B589" s="39"/>
      <c r="C589" s="40"/>
      <c r="D589" s="232" t="s">
        <v>165</v>
      </c>
      <c r="E589" s="40"/>
      <c r="F589" s="233" t="s">
        <v>1013</v>
      </c>
      <c r="G589" s="40"/>
      <c r="H589" s="40"/>
      <c r="I589" s="136"/>
      <c r="J589" s="40"/>
      <c r="K589" s="40"/>
      <c r="L589" s="44"/>
      <c r="M589" s="234"/>
      <c r="N589" s="235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165</v>
      </c>
      <c r="AU589" s="17" t="s">
        <v>85</v>
      </c>
    </row>
    <row r="590" s="2" customFormat="1">
      <c r="A590" s="38"/>
      <c r="B590" s="39"/>
      <c r="C590" s="40"/>
      <c r="D590" s="232" t="s">
        <v>216</v>
      </c>
      <c r="E590" s="40"/>
      <c r="F590" s="258" t="s">
        <v>991</v>
      </c>
      <c r="G590" s="40"/>
      <c r="H590" s="40"/>
      <c r="I590" s="136"/>
      <c r="J590" s="40"/>
      <c r="K590" s="40"/>
      <c r="L590" s="44"/>
      <c r="M590" s="234"/>
      <c r="N590" s="235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216</v>
      </c>
      <c r="AU590" s="17" t="s">
        <v>85</v>
      </c>
    </row>
    <row r="591" s="13" customFormat="1">
      <c r="A591" s="13"/>
      <c r="B591" s="236"/>
      <c r="C591" s="237"/>
      <c r="D591" s="232" t="s">
        <v>166</v>
      </c>
      <c r="E591" s="238" t="s">
        <v>19</v>
      </c>
      <c r="F591" s="239" t="s">
        <v>1008</v>
      </c>
      <c r="G591" s="237"/>
      <c r="H591" s="240">
        <v>105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6" t="s">
        <v>166</v>
      </c>
      <c r="AU591" s="246" t="s">
        <v>85</v>
      </c>
      <c r="AV591" s="13" t="s">
        <v>85</v>
      </c>
      <c r="AW591" s="13" t="s">
        <v>34</v>
      </c>
      <c r="AX591" s="13" t="s">
        <v>82</v>
      </c>
      <c r="AY591" s="246" t="s">
        <v>158</v>
      </c>
    </row>
    <row r="592" s="2" customFormat="1" ht="21.75" customHeight="1">
      <c r="A592" s="38"/>
      <c r="B592" s="39"/>
      <c r="C592" s="259" t="s">
        <v>1014</v>
      </c>
      <c r="D592" s="259" t="s">
        <v>199</v>
      </c>
      <c r="E592" s="260" t="s">
        <v>1015</v>
      </c>
      <c r="F592" s="261" t="s">
        <v>1016</v>
      </c>
      <c r="G592" s="262" t="s">
        <v>202</v>
      </c>
      <c r="H592" s="263">
        <v>30</v>
      </c>
      <c r="I592" s="264"/>
      <c r="J592" s="265">
        <f>ROUND(I592*H592,2)</f>
        <v>0</v>
      </c>
      <c r="K592" s="261" t="s">
        <v>213</v>
      </c>
      <c r="L592" s="266"/>
      <c r="M592" s="267" t="s">
        <v>19</v>
      </c>
      <c r="N592" s="268" t="s">
        <v>45</v>
      </c>
      <c r="O592" s="84"/>
      <c r="P592" s="228">
        <f>O592*H592</f>
        <v>0</v>
      </c>
      <c r="Q592" s="228">
        <v>0.012500000000000001</v>
      </c>
      <c r="R592" s="228">
        <f>Q592*H592</f>
        <v>0.375</v>
      </c>
      <c r="S592" s="228">
        <v>0</v>
      </c>
      <c r="T592" s="229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0" t="s">
        <v>249</v>
      </c>
      <c r="AT592" s="230" t="s">
        <v>199</v>
      </c>
      <c r="AU592" s="230" t="s">
        <v>85</v>
      </c>
      <c r="AY592" s="17" t="s">
        <v>158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7" t="s">
        <v>82</v>
      </c>
      <c r="BK592" s="231">
        <f>ROUND(I592*H592,2)</f>
        <v>0</v>
      </c>
      <c r="BL592" s="17" t="s">
        <v>249</v>
      </c>
      <c r="BM592" s="230" t="s">
        <v>1017</v>
      </c>
    </row>
    <row r="593" s="2" customFormat="1">
      <c r="A593" s="38"/>
      <c r="B593" s="39"/>
      <c r="C593" s="40"/>
      <c r="D593" s="232" t="s">
        <v>165</v>
      </c>
      <c r="E593" s="40"/>
      <c r="F593" s="233" t="s">
        <v>1016</v>
      </c>
      <c r="G593" s="40"/>
      <c r="H593" s="40"/>
      <c r="I593" s="136"/>
      <c r="J593" s="40"/>
      <c r="K593" s="40"/>
      <c r="L593" s="44"/>
      <c r="M593" s="234"/>
      <c r="N593" s="235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165</v>
      </c>
      <c r="AU593" s="17" t="s">
        <v>85</v>
      </c>
    </row>
    <row r="594" s="13" customFormat="1">
      <c r="A594" s="13"/>
      <c r="B594" s="236"/>
      <c r="C594" s="237"/>
      <c r="D594" s="232" t="s">
        <v>166</v>
      </c>
      <c r="E594" s="238" t="s">
        <v>19</v>
      </c>
      <c r="F594" s="239" t="s">
        <v>1018</v>
      </c>
      <c r="G594" s="237"/>
      <c r="H594" s="240">
        <v>30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166</v>
      </c>
      <c r="AU594" s="246" t="s">
        <v>85</v>
      </c>
      <c r="AV594" s="13" t="s">
        <v>85</v>
      </c>
      <c r="AW594" s="13" t="s">
        <v>34</v>
      </c>
      <c r="AX594" s="13" t="s">
        <v>82</v>
      </c>
      <c r="AY594" s="246" t="s">
        <v>158</v>
      </c>
    </row>
    <row r="595" s="2" customFormat="1" ht="21.75" customHeight="1">
      <c r="A595" s="38"/>
      <c r="B595" s="39"/>
      <c r="C595" s="219" t="s">
        <v>1019</v>
      </c>
      <c r="D595" s="219" t="s">
        <v>159</v>
      </c>
      <c r="E595" s="220" t="s">
        <v>1020</v>
      </c>
      <c r="F595" s="221" t="s">
        <v>1021</v>
      </c>
      <c r="G595" s="222" t="s">
        <v>194</v>
      </c>
      <c r="H595" s="223">
        <v>155</v>
      </c>
      <c r="I595" s="224"/>
      <c r="J595" s="225">
        <f>ROUND(I595*H595,2)</f>
        <v>0</v>
      </c>
      <c r="K595" s="221" t="s">
        <v>213</v>
      </c>
      <c r="L595" s="44"/>
      <c r="M595" s="226" t="s">
        <v>19</v>
      </c>
      <c r="N595" s="227" t="s">
        <v>45</v>
      </c>
      <c r="O595" s="84"/>
      <c r="P595" s="228">
        <f>O595*H595</f>
        <v>0</v>
      </c>
      <c r="Q595" s="228">
        <v>0</v>
      </c>
      <c r="R595" s="228">
        <f>Q595*H595</f>
        <v>0</v>
      </c>
      <c r="S595" s="228">
        <v>0.16</v>
      </c>
      <c r="T595" s="229">
        <f>S595*H595</f>
        <v>24.800000000000001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0" t="s">
        <v>163</v>
      </c>
      <c r="AT595" s="230" t="s">
        <v>159</v>
      </c>
      <c r="AU595" s="230" t="s">
        <v>85</v>
      </c>
      <c r="AY595" s="17" t="s">
        <v>158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7" t="s">
        <v>82</v>
      </c>
      <c r="BK595" s="231">
        <f>ROUND(I595*H595,2)</f>
        <v>0</v>
      </c>
      <c r="BL595" s="17" t="s">
        <v>163</v>
      </c>
      <c r="BM595" s="230" t="s">
        <v>1022</v>
      </c>
    </row>
    <row r="596" s="2" customFormat="1">
      <c r="A596" s="38"/>
      <c r="B596" s="39"/>
      <c r="C596" s="40"/>
      <c r="D596" s="232" t="s">
        <v>165</v>
      </c>
      <c r="E596" s="40"/>
      <c r="F596" s="233" t="s">
        <v>1021</v>
      </c>
      <c r="G596" s="40"/>
      <c r="H596" s="40"/>
      <c r="I596" s="136"/>
      <c r="J596" s="40"/>
      <c r="K596" s="40"/>
      <c r="L596" s="44"/>
      <c r="M596" s="234"/>
      <c r="N596" s="235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165</v>
      </c>
      <c r="AU596" s="17" t="s">
        <v>85</v>
      </c>
    </row>
    <row r="597" s="13" customFormat="1">
      <c r="A597" s="13"/>
      <c r="B597" s="236"/>
      <c r="C597" s="237"/>
      <c r="D597" s="232" t="s">
        <v>166</v>
      </c>
      <c r="E597" s="238" t="s">
        <v>19</v>
      </c>
      <c r="F597" s="239" t="s">
        <v>1023</v>
      </c>
      <c r="G597" s="237"/>
      <c r="H597" s="240">
        <v>155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166</v>
      </c>
      <c r="AU597" s="246" t="s">
        <v>85</v>
      </c>
      <c r="AV597" s="13" t="s">
        <v>85</v>
      </c>
      <c r="AW597" s="13" t="s">
        <v>34</v>
      </c>
      <c r="AX597" s="13" t="s">
        <v>82</v>
      </c>
      <c r="AY597" s="246" t="s">
        <v>158</v>
      </c>
    </row>
    <row r="598" s="2" customFormat="1" ht="21.75" customHeight="1">
      <c r="A598" s="38"/>
      <c r="B598" s="39"/>
      <c r="C598" s="219" t="s">
        <v>1024</v>
      </c>
      <c r="D598" s="219" t="s">
        <v>159</v>
      </c>
      <c r="E598" s="220" t="s">
        <v>1025</v>
      </c>
      <c r="F598" s="221" t="s">
        <v>1026</v>
      </c>
      <c r="G598" s="222" t="s">
        <v>1027</v>
      </c>
      <c r="H598" s="223">
        <v>21</v>
      </c>
      <c r="I598" s="224"/>
      <c r="J598" s="225">
        <f>ROUND(I598*H598,2)</f>
        <v>0</v>
      </c>
      <c r="K598" s="221" t="s">
        <v>213</v>
      </c>
      <c r="L598" s="44"/>
      <c r="M598" s="226" t="s">
        <v>19</v>
      </c>
      <c r="N598" s="227" t="s">
        <v>45</v>
      </c>
      <c r="O598" s="84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0" t="s">
        <v>163</v>
      </c>
      <c r="AT598" s="230" t="s">
        <v>159</v>
      </c>
      <c r="AU598" s="230" t="s">
        <v>85</v>
      </c>
      <c r="AY598" s="17" t="s">
        <v>158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7" t="s">
        <v>82</v>
      </c>
      <c r="BK598" s="231">
        <f>ROUND(I598*H598,2)</f>
        <v>0</v>
      </c>
      <c r="BL598" s="17" t="s">
        <v>163</v>
      </c>
      <c r="BM598" s="230" t="s">
        <v>1028</v>
      </c>
    </row>
    <row r="599" s="2" customFormat="1">
      <c r="A599" s="38"/>
      <c r="B599" s="39"/>
      <c r="C599" s="40"/>
      <c r="D599" s="232" t="s">
        <v>165</v>
      </c>
      <c r="E599" s="40"/>
      <c r="F599" s="233" t="s">
        <v>1029</v>
      </c>
      <c r="G599" s="40"/>
      <c r="H599" s="40"/>
      <c r="I599" s="136"/>
      <c r="J599" s="40"/>
      <c r="K599" s="40"/>
      <c r="L599" s="44"/>
      <c r="M599" s="234"/>
      <c r="N599" s="235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165</v>
      </c>
      <c r="AU599" s="17" t="s">
        <v>85</v>
      </c>
    </row>
    <row r="600" s="2" customFormat="1">
      <c r="A600" s="38"/>
      <c r="B600" s="39"/>
      <c r="C600" s="40"/>
      <c r="D600" s="232" t="s">
        <v>216</v>
      </c>
      <c r="E600" s="40"/>
      <c r="F600" s="258" t="s">
        <v>1030</v>
      </c>
      <c r="G600" s="40"/>
      <c r="H600" s="40"/>
      <c r="I600" s="136"/>
      <c r="J600" s="40"/>
      <c r="K600" s="40"/>
      <c r="L600" s="44"/>
      <c r="M600" s="234"/>
      <c r="N600" s="235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216</v>
      </c>
      <c r="AU600" s="17" t="s">
        <v>85</v>
      </c>
    </row>
    <row r="601" s="13" customFormat="1">
      <c r="A601" s="13"/>
      <c r="B601" s="236"/>
      <c r="C601" s="237"/>
      <c r="D601" s="232" t="s">
        <v>166</v>
      </c>
      <c r="E601" s="238" t="s">
        <v>19</v>
      </c>
      <c r="F601" s="239" t="s">
        <v>1031</v>
      </c>
      <c r="G601" s="237"/>
      <c r="H601" s="240">
        <v>21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166</v>
      </c>
      <c r="AU601" s="246" t="s">
        <v>85</v>
      </c>
      <c r="AV601" s="13" t="s">
        <v>85</v>
      </c>
      <c r="AW601" s="13" t="s">
        <v>34</v>
      </c>
      <c r="AX601" s="13" t="s">
        <v>82</v>
      </c>
      <c r="AY601" s="246" t="s">
        <v>158</v>
      </c>
    </row>
    <row r="602" s="2" customFormat="1" ht="21.75" customHeight="1">
      <c r="A602" s="38"/>
      <c r="B602" s="39"/>
      <c r="C602" s="219" t="s">
        <v>1032</v>
      </c>
      <c r="D602" s="219" t="s">
        <v>159</v>
      </c>
      <c r="E602" s="220" t="s">
        <v>1033</v>
      </c>
      <c r="F602" s="221" t="s">
        <v>1034</v>
      </c>
      <c r="G602" s="222" t="s">
        <v>1035</v>
      </c>
      <c r="H602" s="223">
        <v>26.367999999999999</v>
      </c>
      <c r="I602" s="224"/>
      <c r="J602" s="225">
        <f>ROUND(I602*H602,2)</f>
        <v>0</v>
      </c>
      <c r="K602" s="221" t="s">
        <v>213</v>
      </c>
      <c r="L602" s="44"/>
      <c r="M602" s="226" t="s">
        <v>19</v>
      </c>
      <c r="N602" s="227" t="s">
        <v>45</v>
      </c>
      <c r="O602" s="84"/>
      <c r="P602" s="228">
        <f>O602*H602</f>
        <v>0</v>
      </c>
      <c r="Q602" s="228">
        <v>0</v>
      </c>
      <c r="R602" s="228">
        <f>Q602*H602</f>
        <v>0</v>
      </c>
      <c r="S602" s="228">
        <v>0</v>
      </c>
      <c r="T602" s="229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0" t="s">
        <v>163</v>
      </c>
      <c r="AT602" s="230" t="s">
        <v>159</v>
      </c>
      <c r="AU602" s="230" t="s">
        <v>85</v>
      </c>
      <c r="AY602" s="17" t="s">
        <v>158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7" t="s">
        <v>82</v>
      </c>
      <c r="BK602" s="231">
        <f>ROUND(I602*H602,2)</f>
        <v>0</v>
      </c>
      <c r="BL602" s="17" t="s">
        <v>163</v>
      </c>
      <c r="BM602" s="230" t="s">
        <v>1036</v>
      </c>
    </row>
    <row r="603" s="2" customFormat="1">
      <c r="A603" s="38"/>
      <c r="B603" s="39"/>
      <c r="C603" s="40"/>
      <c r="D603" s="232" t="s">
        <v>165</v>
      </c>
      <c r="E603" s="40"/>
      <c r="F603" s="233" t="s">
        <v>1037</v>
      </c>
      <c r="G603" s="40"/>
      <c r="H603" s="40"/>
      <c r="I603" s="136"/>
      <c r="J603" s="40"/>
      <c r="K603" s="40"/>
      <c r="L603" s="44"/>
      <c r="M603" s="234"/>
      <c r="N603" s="235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165</v>
      </c>
      <c r="AU603" s="17" t="s">
        <v>85</v>
      </c>
    </row>
    <row r="604" s="2" customFormat="1">
      <c r="A604" s="38"/>
      <c r="B604" s="39"/>
      <c r="C604" s="40"/>
      <c r="D604" s="232" t="s">
        <v>216</v>
      </c>
      <c r="E604" s="40"/>
      <c r="F604" s="258" t="s">
        <v>1038</v>
      </c>
      <c r="G604" s="40"/>
      <c r="H604" s="40"/>
      <c r="I604" s="136"/>
      <c r="J604" s="40"/>
      <c r="K604" s="40"/>
      <c r="L604" s="44"/>
      <c r="M604" s="234"/>
      <c r="N604" s="235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216</v>
      </c>
      <c r="AU604" s="17" t="s">
        <v>85</v>
      </c>
    </row>
    <row r="605" s="2" customFormat="1">
      <c r="A605" s="38"/>
      <c r="B605" s="39"/>
      <c r="C605" s="40"/>
      <c r="D605" s="232" t="s">
        <v>181</v>
      </c>
      <c r="E605" s="40"/>
      <c r="F605" s="258" t="s">
        <v>1039</v>
      </c>
      <c r="G605" s="40"/>
      <c r="H605" s="40"/>
      <c r="I605" s="136"/>
      <c r="J605" s="40"/>
      <c r="K605" s="40"/>
      <c r="L605" s="44"/>
      <c r="M605" s="234"/>
      <c r="N605" s="235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181</v>
      </c>
      <c r="AU605" s="17" t="s">
        <v>85</v>
      </c>
    </row>
    <row r="606" s="13" customFormat="1">
      <c r="A606" s="13"/>
      <c r="B606" s="236"/>
      <c r="C606" s="237"/>
      <c r="D606" s="232" t="s">
        <v>166</v>
      </c>
      <c r="E606" s="238" t="s">
        <v>19</v>
      </c>
      <c r="F606" s="239" t="s">
        <v>1040</v>
      </c>
      <c r="G606" s="237"/>
      <c r="H606" s="240">
        <v>19.199999999999999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166</v>
      </c>
      <c r="AU606" s="246" t="s">
        <v>85</v>
      </c>
      <c r="AV606" s="13" t="s">
        <v>85</v>
      </c>
      <c r="AW606" s="13" t="s">
        <v>34</v>
      </c>
      <c r="AX606" s="13" t="s">
        <v>74</v>
      </c>
      <c r="AY606" s="246" t="s">
        <v>158</v>
      </c>
    </row>
    <row r="607" s="13" customFormat="1">
      <c r="A607" s="13"/>
      <c r="B607" s="236"/>
      <c r="C607" s="237"/>
      <c r="D607" s="232" t="s">
        <v>166</v>
      </c>
      <c r="E607" s="238" t="s">
        <v>19</v>
      </c>
      <c r="F607" s="239" t="s">
        <v>1041</v>
      </c>
      <c r="G607" s="237"/>
      <c r="H607" s="240">
        <v>7.1680000000000001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166</v>
      </c>
      <c r="AU607" s="246" t="s">
        <v>85</v>
      </c>
      <c r="AV607" s="13" t="s">
        <v>85</v>
      </c>
      <c r="AW607" s="13" t="s">
        <v>34</v>
      </c>
      <c r="AX607" s="13" t="s">
        <v>74</v>
      </c>
      <c r="AY607" s="246" t="s">
        <v>158</v>
      </c>
    </row>
    <row r="608" s="14" customFormat="1">
      <c r="A608" s="14"/>
      <c r="B608" s="247"/>
      <c r="C608" s="248"/>
      <c r="D608" s="232" t="s">
        <v>166</v>
      </c>
      <c r="E608" s="249" t="s">
        <v>19</v>
      </c>
      <c r="F608" s="250" t="s">
        <v>175</v>
      </c>
      <c r="G608" s="248"/>
      <c r="H608" s="251">
        <v>26.367999999999999</v>
      </c>
      <c r="I608" s="252"/>
      <c r="J608" s="248"/>
      <c r="K608" s="248"/>
      <c r="L608" s="253"/>
      <c r="M608" s="254"/>
      <c r="N608" s="255"/>
      <c r="O608" s="255"/>
      <c r="P608" s="255"/>
      <c r="Q608" s="255"/>
      <c r="R608" s="255"/>
      <c r="S608" s="255"/>
      <c r="T608" s="25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7" t="s">
        <v>166</v>
      </c>
      <c r="AU608" s="257" t="s">
        <v>85</v>
      </c>
      <c r="AV608" s="14" t="s">
        <v>163</v>
      </c>
      <c r="AW608" s="14" t="s">
        <v>34</v>
      </c>
      <c r="AX608" s="14" t="s">
        <v>82</v>
      </c>
      <c r="AY608" s="257" t="s">
        <v>158</v>
      </c>
    </row>
    <row r="609" s="2" customFormat="1" ht="21.75" customHeight="1">
      <c r="A609" s="38"/>
      <c r="B609" s="39"/>
      <c r="C609" s="219" t="s">
        <v>1042</v>
      </c>
      <c r="D609" s="219" t="s">
        <v>159</v>
      </c>
      <c r="E609" s="220" t="s">
        <v>1043</v>
      </c>
      <c r="F609" s="221" t="s">
        <v>1044</v>
      </c>
      <c r="G609" s="222" t="s">
        <v>194</v>
      </c>
      <c r="H609" s="223">
        <v>310</v>
      </c>
      <c r="I609" s="224"/>
      <c r="J609" s="225">
        <f>ROUND(I609*H609,2)</f>
        <v>0</v>
      </c>
      <c r="K609" s="221" t="s">
        <v>19</v>
      </c>
      <c r="L609" s="44"/>
      <c r="M609" s="226" t="s">
        <v>19</v>
      </c>
      <c r="N609" s="227" t="s">
        <v>45</v>
      </c>
      <c r="O609" s="84"/>
      <c r="P609" s="228">
        <f>O609*H609</f>
        <v>0</v>
      </c>
      <c r="Q609" s="228">
        <v>0.084250000000000005</v>
      </c>
      <c r="R609" s="228">
        <f>Q609*H609</f>
        <v>26.117500000000003</v>
      </c>
      <c r="S609" s="228">
        <v>0</v>
      </c>
      <c r="T609" s="229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0" t="s">
        <v>163</v>
      </c>
      <c r="AT609" s="230" t="s">
        <v>159</v>
      </c>
      <c r="AU609" s="230" t="s">
        <v>85</v>
      </c>
      <c r="AY609" s="17" t="s">
        <v>158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7" t="s">
        <v>82</v>
      </c>
      <c r="BK609" s="231">
        <f>ROUND(I609*H609,2)</f>
        <v>0</v>
      </c>
      <c r="BL609" s="17" t="s">
        <v>163</v>
      </c>
      <c r="BM609" s="230" t="s">
        <v>1045</v>
      </c>
    </row>
    <row r="610" s="2" customFormat="1">
      <c r="A610" s="38"/>
      <c r="B610" s="39"/>
      <c r="C610" s="40"/>
      <c r="D610" s="232" t="s">
        <v>165</v>
      </c>
      <c r="E610" s="40"/>
      <c r="F610" s="233" t="s">
        <v>1044</v>
      </c>
      <c r="G610" s="40"/>
      <c r="H610" s="40"/>
      <c r="I610" s="136"/>
      <c r="J610" s="40"/>
      <c r="K610" s="40"/>
      <c r="L610" s="44"/>
      <c r="M610" s="234"/>
      <c r="N610" s="235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165</v>
      </c>
      <c r="AU610" s="17" t="s">
        <v>85</v>
      </c>
    </row>
    <row r="611" s="13" customFormat="1">
      <c r="A611" s="13"/>
      <c r="B611" s="236"/>
      <c r="C611" s="237"/>
      <c r="D611" s="232" t="s">
        <v>166</v>
      </c>
      <c r="E611" s="238" t="s">
        <v>19</v>
      </c>
      <c r="F611" s="239" t="s">
        <v>1046</v>
      </c>
      <c r="G611" s="237"/>
      <c r="H611" s="240">
        <v>310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166</v>
      </c>
      <c r="AU611" s="246" t="s">
        <v>85</v>
      </c>
      <c r="AV611" s="13" t="s">
        <v>85</v>
      </c>
      <c r="AW611" s="13" t="s">
        <v>34</v>
      </c>
      <c r="AX611" s="13" t="s">
        <v>82</v>
      </c>
      <c r="AY611" s="246" t="s">
        <v>158</v>
      </c>
    </row>
    <row r="612" s="2" customFormat="1" ht="16.5" customHeight="1">
      <c r="A612" s="38"/>
      <c r="B612" s="39"/>
      <c r="C612" s="259" t="s">
        <v>1047</v>
      </c>
      <c r="D612" s="259" t="s">
        <v>199</v>
      </c>
      <c r="E612" s="260" t="s">
        <v>1048</v>
      </c>
      <c r="F612" s="261" t="s">
        <v>1049</v>
      </c>
      <c r="G612" s="262" t="s">
        <v>194</v>
      </c>
      <c r="H612" s="263">
        <v>62</v>
      </c>
      <c r="I612" s="264"/>
      <c r="J612" s="265">
        <f>ROUND(I612*H612,2)</f>
        <v>0</v>
      </c>
      <c r="K612" s="261" t="s">
        <v>19</v>
      </c>
      <c r="L612" s="266"/>
      <c r="M612" s="267" t="s">
        <v>19</v>
      </c>
      <c r="N612" s="268" t="s">
        <v>45</v>
      </c>
      <c r="O612" s="84"/>
      <c r="P612" s="228">
        <f>O612*H612</f>
        <v>0</v>
      </c>
      <c r="Q612" s="228">
        <v>0.14000000000000001</v>
      </c>
      <c r="R612" s="228">
        <f>Q612*H612</f>
        <v>8.6800000000000015</v>
      </c>
      <c r="S612" s="228">
        <v>0</v>
      </c>
      <c r="T612" s="229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0" t="s">
        <v>218</v>
      </c>
      <c r="AT612" s="230" t="s">
        <v>199</v>
      </c>
      <c r="AU612" s="230" t="s">
        <v>85</v>
      </c>
      <c r="AY612" s="17" t="s">
        <v>158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7" t="s">
        <v>82</v>
      </c>
      <c r="BK612" s="231">
        <f>ROUND(I612*H612,2)</f>
        <v>0</v>
      </c>
      <c r="BL612" s="17" t="s">
        <v>163</v>
      </c>
      <c r="BM612" s="230" t="s">
        <v>1050</v>
      </c>
    </row>
    <row r="613" s="2" customFormat="1">
      <c r="A613" s="38"/>
      <c r="B613" s="39"/>
      <c r="C613" s="40"/>
      <c r="D613" s="232" t="s">
        <v>165</v>
      </c>
      <c r="E613" s="40"/>
      <c r="F613" s="233" t="s">
        <v>1049</v>
      </c>
      <c r="G613" s="40"/>
      <c r="H613" s="40"/>
      <c r="I613" s="136"/>
      <c r="J613" s="40"/>
      <c r="K613" s="40"/>
      <c r="L613" s="44"/>
      <c r="M613" s="234"/>
      <c r="N613" s="235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165</v>
      </c>
      <c r="AU613" s="17" t="s">
        <v>85</v>
      </c>
    </row>
    <row r="614" s="13" customFormat="1">
      <c r="A614" s="13"/>
      <c r="B614" s="236"/>
      <c r="C614" s="237"/>
      <c r="D614" s="232" t="s">
        <v>166</v>
      </c>
      <c r="E614" s="238" t="s">
        <v>19</v>
      </c>
      <c r="F614" s="239" t="s">
        <v>1051</v>
      </c>
      <c r="G614" s="237"/>
      <c r="H614" s="240">
        <v>62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6" t="s">
        <v>166</v>
      </c>
      <c r="AU614" s="246" t="s">
        <v>85</v>
      </c>
      <c r="AV614" s="13" t="s">
        <v>85</v>
      </c>
      <c r="AW614" s="13" t="s">
        <v>34</v>
      </c>
      <c r="AX614" s="13" t="s">
        <v>82</v>
      </c>
      <c r="AY614" s="246" t="s">
        <v>158</v>
      </c>
    </row>
    <row r="615" s="2" customFormat="1" ht="16.5" customHeight="1">
      <c r="A615" s="38"/>
      <c r="B615" s="39"/>
      <c r="C615" s="219" t="s">
        <v>1052</v>
      </c>
      <c r="D615" s="219" t="s">
        <v>159</v>
      </c>
      <c r="E615" s="220" t="s">
        <v>1053</v>
      </c>
      <c r="F615" s="221" t="s">
        <v>1054</v>
      </c>
      <c r="G615" s="222" t="s">
        <v>1035</v>
      </c>
      <c r="H615" s="223">
        <v>26.367999999999999</v>
      </c>
      <c r="I615" s="224"/>
      <c r="J615" s="225">
        <f>ROUND(I615*H615,2)</f>
        <v>0</v>
      </c>
      <c r="K615" s="221" t="s">
        <v>213</v>
      </c>
      <c r="L615" s="44"/>
      <c r="M615" s="226" t="s">
        <v>19</v>
      </c>
      <c r="N615" s="227" t="s">
        <v>45</v>
      </c>
      <c r="O615" s="84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30" t="s">
        <v>163</v>
      </c>
      <c r="AT615" s="230" t="s">
        <v>159</v>
      </c>
      <c r="AU615" s="230" t="s">
        <v>85</v>
      </c>
      <c r="AY615" s="17" t="s">
        <v>158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7" t="s">
        <v>82</v>
      </c>
      <c r="BK615" s="231">
        <f>ROUND(I615*H615,2)</f>
        <v>0</v>
      </c>
      <c r="BL615" s="17" t="s">
        <v>163</v>
      </c>
      <c r="BM615" s="230" t="s">
        <v>1055</v>
      </c>
    </row>
    <row r="616" s="2" customFormat="1">
      <c r="A616" s="38"/>
      <c r="B616" s="39"/>
      <c r="C616" s="40"/>
      <c r="D616" s="232" t="s">
        <v>165</v>
      </c>
      <c r="E616" s="40"/>
      <c r="F616" s="233" t="s">
        <v>1054</v>
      </c>
      <c r="G616" s="40"/>
      <c r="H616" s="40"/>
      <c r="I616" s="136"/>
      <c r="J616" s="40"/>
      <c r="K616" s="40"/>
      <c r="L616" s="44"/>
      <c r="M616" s="234"/>
      <c r="N616" s="235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165</v>
      </c>
      <c r="AU616" s="17" t="s">
        <v>85</v>
      </c>
    </row>
    <row r="617" s="13" customFormat="1">
      <c r="A617" s="13"/>
      <c r="B617" s="236"/>
      <c r="C617" s="237"/>
      <c r="D617" s="232" t="s">
        <v>166</v>
      </c>
      <c r="E617" s="238" t="s">
        <v>19</v>
      </c>
      <c r="F617" s="239" t="s">
        <v>1040</v>
      </c>
      <c r="G617" s="237"/>
      <c r="H617" s="240">
        <v>19.199999999999999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166</v>
      </c>
      <c r="AU617" s="246" t="s">
        <v>85</v>
      </c>
      <c r="AV617" s="13" t="s">
        <v>85</v>
      </c>
      <c r="AW617" s="13" t="s">
        <v>34</v>
      </c>
      <c r="AX617" s="13" t="s">
        <v>74</v>
      </c>
      <c r="AY617" s="246" t="s">
        <v>158</v>
      </c>
    </row>
    <row r="618" s="13" customFormat="1">
      <c r="A618" s="13"/>
      <c r="B618" s="236"/>
      <c r="C618" s="237"/>
      <c r="D618" s="232" t="s">
        <v>166</v>
      </c>
      <c r="E618" s="238" t="s">
        <v>19</v>
      </c>
      <c r="F618" s="239" t="s">
        <v>1041</v>
      </c>
      <c r="G618" s="237"/>
      <c r="H618" s="240">
        <v>7.1680000000000001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166</v>
      </c>
      <c r="AU618" s="246" t="s">
        <v>85</v>
      </c>
      <c r="AV618" s="13" t="s">
        <v>85</v>
      </c>
      <c r="AW618" s="13" t="s">
        <v>34</v>
      </c>
      <c r="AX618" s="13" t="s">
        <v>74</v>
      </c>
      <c r="AY618" s="246" t="s">
        <v>158</v>
      </c>
    </row>
    <row r="619" s="14" customFormat="1">
      <c r="A619" s="14"/>
      <c r="B619" s="247"/>
      <c r="C619" s="248"/>
      <c r="D619" s="232" t="s">
        <v>166</v>
      </c>
      <c r="E619" s="249" t="s">
        <v>19</v>
      </c>
      <c r="F619" s="250" t="s">
        <v>175</v>
      </c>
      <c r="G619" s="248"/>
      <c r="H619" s="251">
        <v>26.367999999999999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7" t="s">
        <v>166</v>
      </c>
      <c r="AU619" s="257" t="s">
        <v>85</v>
      </c>
      <c r="AV619" s="14" t="s">
        <v>163</v>
      </c>
      <c r="AW619" s="14" t="s">
        <v>34</v>
      </c>
      <c r="AX619" s="14" t="s">
        <v>82</v>
      </c>
      <c r="AY619" s="257" t="s">
        <v>158</v>
      </c>
    </row>
    <row r="620" s="2" customFormat="1" ht="21.75" customHeight="1">
      <c r="A620" s="38"/>
      <c r="B620" s="39"/>
      <c r="C620" s="219" t="s">
        <v>1056</v>
      </c>
      <c r="D620" s="219" t="s">
        <v>159</v>
      </c>
      <c r="E620" s="220" t="s">
        <v>1057</v>
      </c>
      <c r="F620" s="221" t="s">
        <v>1058</v>
      </c>
      <c r="G620" s="222" t="s">
        <v>1059</v>
      </c>
      <c r="H620" s="223">
        <v>44.826000000000001</v>
      </c>
      <c r="I620" s="224"/>
      <c r="J620" s="225">
        <f>ROUND(I620*H620,2)</f>
        <v>0</v>
      </c>
      <c r="K620" s="221" t="s">
        <v>213</v>
      </c>
      <c r="L620" s="44"/>
      <c r="M620" s="226" t="s">
        <v>19</v>
      </c>
      <c r="N620" s="227" t="s">
        <v>45</v>
      </c>
      <c r="O620" s="84"/>
      <c r="P620" s="228">
        <f>O620*H620</f>
        <v>0</v>
      </c>
      <c r="Q620" s="228">
        <v>0</v>
      </c>
      <c r="R620" s="228">
        <f>Q620*H620</f>
        <v>0</v>
      </c>
      <c r="S620" s="228">
        <v>0</v>
      </c>
      <c r="T620" s="229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30" t="s">
        <v>163</v>
      </c>
      <c r="AT620" s="230" t="s">
        <v>159</v>
      </c>
      <c r="AU620" s="230" t="s">
        <v>85</v>
      </c>
      <c r="AY620" s="17" t="s">
        <v>158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7" t="s">
        <v>82</v>
      </c>
      <c r="BK620" s="231">
        <f>ROUND(I620*H620,2)</f>
        <v>0</v>
      </c>
      <c r="BL620" s="17" t="s">
        <v>163</v>
      </c>
      <c r="BM620" s="230" t="s">
        <v>1060</v>
      </c>
    </row>
    <row r="621" s="2" customFormat="1">
      <c r="A621" s="38"/>
      <c r="B621" s="39"/>
      <c r="C621" s="40"/>
      <c r="D621" s="232" t="s">
        <v>165</v>
      </c>
      <c r="E621" s="40"/>
      <c r="F621" s="233" t="s">
        <v>1061</v>
      </c>
      <c r="G621" s="40"/>
      <c r="H621" s="40"/>
      <c r="I621" s="136"/>
      <c r="J621" s="40"/>
      <c r="K621" s="40"/>
      <c r="L621" s="44"/>
      <c r="M621" s="234"/>
      <c r="N621" s="235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165</v>
      </c>
      <c r="AU621" s="17" t="s">
        <v>85</v>
      </c>
    </row>
    <row r="622" s="2" customFormat="1">
      <c r="A622" s="38"/>
      <c r="B622" s="39"/>
      <c r="C622" s="40"/>
      <c r="D622" s="232" t="s">
        <v>216</v>
      </c>
      <c r="E622" s="40"/>
      <c r="F622" s="258" t="s">
        <v>1062</v>
      </c>
      <c r="G622" s="40"/>
      <c r="H622" s="40"/>
      <c r="I622" s="136"/>
      <c r="J622" s="40"/>
      <c r="K622" s="40"/>
      <c r="L622" s="44"/>
      <c r="M622" s="234"/>
      <c r="N622" s="235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216</v>
      </c>
      <c r="AU622" s="17" t="s">
        <v>85</v>
      </c>
    </row>
    <row r="623" s="13" customFormat="1">
      <c r="A623" s="13"/>
      <c r="B623" s="236"/>
      <c r="C623" s="237"/>
      <c r="D623" s="232" t="s">
        <v>166</v>
      </c>
      <c r="E623" s="238" t="s">
        <v>19</v>
      </c>
      <c r="F623" s="239" t="s">
        <v>1063</v>
      </c>
      <c r="G623" s="237"/>
      <c r="H623" s="240">
        <v>32.640000000000001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6" t="s">
        <v>166</v>
      </c>
      <c r="AU623" s="246" t="s">
        <v>85</v>
      </c>
      <c r="AV623" s="13" t="s">
        <v>85</v>
      </c>
      <c r="AW623" s="13" t="s">
        <v>34</v>
      </c>
      <c r="AX623" s="13" t="s">
        <v>74</v>
      </c>
      <c r="AY623" s="246" t="s">
        <v>158</v>
      </c>
    </row>
    <row r="624" s="13" customFormat="1">
      <c r="A624" s="13"/>
      <c r="B624" s="236"/>
      <c r="C624" s="237"/>
      <c r="D624" s="232" t="s">
        <v>166</v>
      </c>
      <c r="E624" s="238" t="s">
        <v>19</v>
      </c>
      <c r="F624" s="239" t="s">
        <v>1064</v>
      </c>
      <c r="G624" s="237"/>
      <c r="H624" s="240">
        <v>12.186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166</v>
      </c>
      <c r="AU624" s="246" t="s">
        <v>85</v>
      </c>
      <c r="AV624" s="13" t="s">
        <v>85</v>
      </c>
      <c r="AW624" s="13" t="s">
        <v>34</v>
      </c>
      <c r="AX624" s="13" t="s">
        <v>74</v>
      </c>
      <c r="AY624" s="246" t="s">
        <v>158</v>
      </c>
    </row>
    <row r="625" s="14" customFormat="1">
      <c r="A625" s="14"/>
      <c r="B625" s="247"/>
      <c r="C625" s="248"/>
      <c r="D625" s="232" t="s">
        <v>166</v>
      </c>
      <c r="E625" s="249" t="s">
        <v>19</v>
      </c>
      <c r="F625" s="250" t="s">
        <v>175</v>
      </c>
      <c r="G625" s="248"/>
      <c r="H625" s="251">
        <v>44.826000000000001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166</v>
      </c>
      <c r="AU625" s="257" t="s">
        <v>85</v>
      </c>
      <c r="AV625" s="14" t="s">
        <v>163</v>
      </c>
      <c r="AW625" s="14" t="s">
        <v>34</v>
      </c>
      <c r="AX625" s="14" t="s">
        <v>82</v>
      </c>
      <c r="AY625" s="257" t="s">
        <v>158</v>
      </c>
    </row>
    <row r="626" s="2" customFormat="1" ht="16.5" customHeight="1">
      <c r="A626" s="38"/>
      <c r="B626" s="39"/>
      <c r="C626" s="219" t="s">
        <v>1065</v>
      </c>
      <c r="D626" s="219" t="s">
        <v>159</v>
      </c>
      <c r="E626" s="220" t="s">
        <v>1066</v>
      </c>
      <c r="F626" s="221" t="s">
        <v>1067</v>
      </c>
      <c r="G626" s="222" t="s">
        <v>194</v>
      </c>
      <c r="H626" s="223">
        <v>325.5</v>
      </c>
      <c r="I626" s="224"/>
      <c r="J626" s="225">
        <f>ROUND(I626*H626,2)</f>
        <v>0</v>
      </c>
      <c r="K626" s="221" t="s">
        <v>213</v>
      </c>
      <c r="L626" s="44"/>
      <c r="M626" s="226" t="s">
        <v>19</v>
      </c>
      <c r="N626" s="227" t="s">
        <v>45</v>
      </c>
      <c r="O626" s="84"/>
      <c r="P626" s="228">
        <f>O626*H626</f>
        <v>0</v>
      </c>
      <c r="Q626" s="228">
        <v>0</v>
      </c>
      <c r="R626" s="228">
        <f>Q626*H626</f>
        <v>0</v>
      </c>
      <c r="S626" s="228">
        <v>0</v>
      </c>
      <c r="T626" s="229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0" t="s">
        <v>163</v>
      </c>
      <c r="AT626" s="230" t="s">
        <v>159</v>
      </c>
      <c r="AU626" s="230" t="s">
        <v>85</v>
      </c>
      <c r="AY626" s="17" t="s">
        <v>158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7" t="s">
        <v>82</v>
      </c>
      <c r="BK626" s="231">
        <f>ROUND(I626*H626,2)</f>
        <v>0</v>
      </c>
      <c r="BL626" s="17" t="s">
        <v>163</v>
      </c>
      <c r="BM626" s="230" t="s">
        <v>1068</v>
      </c>
    </row>
    <row r="627" s="2" customFormat="1">
      <c r="A627" s="38"/>
      <c r="B627" s="39"/>
      <c r="C627" s="40"/>
      <c r="D627" s="232" t="s">
        <v>165</v>
      </c>
      <c r="E627" s="40"/>
      <c r="F627" s="233" t="s">
        <v>1067</v>
      </c>
      <c r="G627" s="40"/>
      <c r="H627" s="40"/>
      <c r="I627" s="136"/>
      <c r="J627" s="40"/>
      <c r="K627" s="40"/>
      <c r="L627" s="44"/>
      <c r="M627" s="234"/>
      <c r="N627" s="235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165</v>
      </c>
      <c r="AU627" s="17" t="s">
        <v>85</v>
      </c>
    </row>
    <row r="628" s="13" customFormat="1">
      <c r="A628" s="13"/>
      <c r="B628" s="236"/>
      <c r="C628" s="237"/>
      <c r="D628" s="232" t="s">
        <v>166</v>
      </c>
      <c r="E628" s="238" t="s">
        <v>19</v>
      </c>
      <c r="F628" s="239" t="s">
        <v>1069</v>
      </c>
      <c r="G628" s="237"/>
      <c r="H628" s="240">
        <v>325.5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166</v>
      </c>
      <c r="AU628" s="246" t="s">
        <v>85</v>
      </c>
      <c r="AV628" s="13" t="s">
        <v>85</v>
      </c>
      <c r="AW628" s="13" t="s">
        <v>34</v>
      </c>
      <c r="AX628" s="13" t="s">
        <v>82</v>
      </c>
      <c r="AY628" s="246" t="s">
        <v>158</v>
      </c>
    </row>
    <row r="629" s="12" customFormat="1" ht="22.8" customHeight="1">
      <c r="A629" s="12"/>
      <c r="B629" s="205"/>
      <c r="C629" s="206"/>
      <c r="D629" s="207" t="s">
        <v>73</v>
      </c>
      <c r="E629" s="269" t="s">
        <v>85</v>
      </c>
      <c r="F629" s="269" t="s">
        <v>1070</v>
      </c>
      <c r="G629" s="206"/>
      <c r="H629" s="206"/>
      <c r="I629" s="209"/>
      <c r="J629" s="270">
        <f>BK629</f>
        <v>0</v>
      </c>
      <c r="K629" s="206"/>
      <c r="L629" s="211"/>
      <c r="M629" s="212"/>
      <c r="N629" s="213"/>
      <c r="O629" s="213"/>
      <c r="P629" s="214">
        <f>SUM(P630:P632)</f>
        <v>0</v>
      </c>
      <c r="Q629" s="213"/>
      <c r="R629" s="214">
        <f>SUM(R630:R632)</f>
        <v>0</v>
      </c>
      <c r="S629" s="213"/>
      <c r="T629" s="215">
        <f>SUM(T630:T632)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6" t="s">
        <v>82</v>
      </c>
      <c r="AT629" s="217" t="s">
        <v>73</v>
      </c>
      <c r="AU629" s="217" t="s">
        <v>82</v>
      </c>
      <c r="AY629" s="216" t="s">
        <v>158</v>
      </c>
      <c r="BK629" s="218">
        <f>SUM(BK630:BK632)</f>
        <v>0</v>
      </c>
    </row>
    <row r="630" s="2" customFormat="1" ht="21.75" customHeight="1">
      <c r="A630" s="38"/>
      <c r="B630" s="39"/>
      <c r="C630" s="219" t="s">
        <v>1071</v>
      </c>
      <c r="D630" s="219" t="s">
        <v>159</v>
      </c>
      <c r="E630" s="220" t="s">
        <v>1072</v>
      </c>
      <c r="F630" s="221" t="s">
        <v>1073</v>
      </c>
      <c r="G630" s="222" t="s">
        <v>194</v>
      </c>
      <c r="H630" s="223">
        <v>155</v>
      </c>
      <c r="I630" s="224"/>
      <c r="J630" s="225">
        <f>ROUND(I630*H630,2)</f>
        <v>0</v>
      </c>
      <c r="K630" s="221" t="s">
        <v>19</v>
      </c>
      <c r="L630" s="44"/>
      <c r="M630" s="226" t="s">
        <v>19</v>
      </c>
      <c r="N630" s="227" t="s">
        <v>45</v>
      </c>
      <c r="O630" s="84"/>
      <c r="P630" s="228">
        <f>O630*H630</f>
        <v>0</v>
      </c>
      <c r="Q630" s="228">
        <v>0</v>
      </c>
      <c r="R630" s="228">
        <f>Q630*H630</f>
        <v>0</v>
      </c>
      <c r="S630" s="228">
        <v>0</v>
      </c>
      <c r="T630" s="229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30" t="s">
        <v>163</v>
      </c>
      <c r="AT630" s="230" t="s">
        <v>159</v>
      </c>
      <c r="AU630" s="230" t="s">
        <v>85</v>
      </c>
      <c r="AY630" s="17" t="s">
        <v>158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7" t="s">
        <v>82</v>
      </c>
      <c r="BK630" s="231">
        <f>ROUND(I630*H630,2)</f>
        <v>0</v>
      </c>
      <c r="BL630" s="17" t="s">
        <v>163</v>
      </c>
      <c r="BM630" s="230" t="s">
        <v>1074</v>
      </c>
    </row>
    <row r="631" s="2" customFormat="1">
      <c r="A631" s="38"/>
      <c r="B631" s="39"/>
      <c r="C631" s="40"/>
      <c r="D631" s="232" t="s">
        <v>165</v>
      </c>
      <c r="E631" s="40"/>
      <c r="F631" s="233" t="s">
        <v>1073</v>
      </c>
      <c r="G631" s="40"/>
      <c r="H631" s="40"/>
      <c r="I631" s="136"/>
      <c r="J631" s="40"/>
      <c r="K631" s="40"/>
      <c r="L631" s="44"/>
      <c r="M631" s="234"/>
      <c r="N631" s="235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165</v>
      </c>
      <c r="AU631" s="17" t="s">
        <v>85</v>
      </c>
    </row>
    <row r="632" s="13" customFormat="1">
      <c r="A632" s="13"/>
      <c r="B632" s="236"/>
      <c r="C632" s="237"/>
      <c r="D632" s="232" t="s">
        <v>166</v>
      </c>
      <c r="E632" s="238" t="s">
        <v>19</v>
      </c>
      <c r="F632" s="239" t="s">
        <v>1075</v>
      </c>
      <c r="G632" s="237"/>
      <c r="H632" s="240">
        <v>155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166</v>
      </c>
      <c r="AU632" s="246" t="s">
        <v>85</v>
      </c>
      <c r="AV632" s="13" t="s">
        <v>85</v>
      </c>
      <c r="AW632" s="13" t="s">
        <v>34</v>
      </c>
      <c r="AX632" s="13" t="s">
        <v>82</v>
      </c>
      <c r="AY632" s="246" t="s">
        <v>158</v>
      </c>
    </row>
    <row r="633" s="12" customFormat="1" ht="22.8" customHeight="1">
      <c r="A633" s="12"/>
      <c r="B633" s="205"/>
      <c r="C633" s="206"/>
      <c r="D633" s="207" t="s">
        <v>73</v>
      </c>
      <c r="E633" s="269" t="s">
        <v>191</v>
      </c>
      <c r="F633" s="269" t="s">
        <v>1076</v>
      </c>
      <c r="G633" s="206"/>
      <c r="H633" s="206"/>
      <c r="I633" s="209"/>
      <c r="J633" s="270">
        <f>BK633</f>
        <v>0</v>
      </c>
      <c r="K633" s="206"/>
      <c r="L633" s="211"/>
      <c r="M633" s="212"/>
      <c r="N633" s="213"/>
      <c r="O633" s="213"/>
      <c r="P633" s="214">
        <f>SUM(P634:P646)</f>
        <v>0</v>
      </c>
      <c r="Q633" s="213"/>
      <c r="R633" s="214">
        <f>SUM(R634:R646)</f>
        <v>41.850999999999999</v>
      </c>
      <c r="S633" s="213"/>
      <c r="T633" s="215">
        <f>SUM(T634:T646)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16" t="s">
        <v>82</v>
      </c>
      <c r="AT633" s="217" t="s">
        <v>73</v>
      </c>
      <c r="AU633" s="217" t="s">
        <v>82</v>
      </c>
      <c r="AY633" s="216" t="s">
        <v>158</v>
      </c>
      <c r="BK633" s="218">
        <f>SUM(BK634:BK646)</f>
        <v>0</v>
      </c>
    </row>
    <row r="634" s="2" customFormat="1" ht="21.75" customHeight="1">
      <c r="A634" s="38"/>
      <c r="B634" s="39"/>
      <c r="C634" s="219" t="s">
        <v>1077</v>
      </c>
      <c r="D634" s="219" t="s">
        <v>159</v>
      </c>
      <c r="E634" s="220" t="s">
        <v>1078</v>
      </c>
      <c r="F634" s="221" t="s">
        <v>1079</v>
      </c>
      <c r="G634" s="222" t="s">
        <v>194</v>
      </c>
      <c r="H634" s="223">
        <v>77.5</v>
      </c>
      <c r="I634" s="224"/>
      <c r="J634" s="225">
        <f>ROUND(I634*H634,2)</f>
        <v>0</v>
      </c>
      <c r="K634" s="221" t="s">
        <v>19</v>
      </c>
      <c r="L634" s="44"/>
      <c r="M634" s="226" t="s">
        <v>19</v>
      </c>
      <c r="N634" s="227" t="s">
        <v>45</v>
      </c>
      <c r="O634" s="84"/>
      <c r="P634" s="228">
        <f>O634*H634</f>
        <v>0</v>
      </c>
      <c r="Q634" s="228">
        <v>0</v>
      </c>
      <c r="R634" s="228">
        <f>Q634*H634</f>
        <v>0</v>
      </c>
      <c r="S634" s="228">
        <v>0</v>
      </c>
      <c r="T634" s="229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30" t="s">
        <v>163</v>
      </c>
      <c r="AT634" s="230" t="s">
        <v>159</v>
      </c>
      <c r="AU634" s="230" t="s">
        <v>85</v>
      </c>
      <c r="AY634" s="17" t="s">
        <v>158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7" t="s">
        <v>82</v>
      </c>
      <c r="BK634" s="231">
        <f>ROUND(I634*H634,2)</f>
        <v>0</v>
      </c>
      <c r="BL634" s="17" t="s">
        <v>163</v>
      </c>
      <c r="BM634" s="230" t="s">
        <v>1080</v>
      </c>
    </row>
    <row r="635" s="2" customFormat="1">
      <c r="A635" s="38"/>
      <c r="B635" s="39"/>
      <c r="C635" s="40"/>
      <c r="D635" s="232" t="s">
        <v>165</v>
      </c>
      <c r="E635" s="40"/>
      <c r="F635" s="233" t="s">
        <v>1079</v>
      </c>
      <c r="G635" s="40"/>
      <c r="H635" s="40"/>
      <c r="I635" s="136"/>
      <c r="J635" s="40"/>
      <c r="K635" s="40"/>
      <c r="L635" s="44"/>
      <c r="M635" s="234"/>
      <c r="N635" s="235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165</v>
      </c>
      <c r="AU635" s="17" t="s">
        <v>85</v>
      </c>
    </row>
    <row r="636" s="13" customFormat="1">
      <c r="A636" s="13"/>
      <c r="B636" s="236"/>
      <c r="C636" s="237"/>
      <c r="D636" s="232" t="s">
        <v>166</v>
      </c>
      <c r="E636" s="238" t="s">
        <v>19</v>
      </c>
      <c r="F636" s="239" t="s">
        <v>1081</v>
      </c>
      <c r="G636" s="237"/>
      <c r="H636" s="240">
        <v>77.5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6" t="s">
        <v>166</v>
      </c>
      <c r="AU636" s="246" t="s">
        <v>85</v>
      </c>
      <c r="AV636" s="13" t="s">
        <v>85</v>
      </c>
      <c r="AW636" s="13" t="s">
        <v>34</v>
      </c>
      <c r="AX636" s="13" t="s">
        <v>82</v>
      </c>
      <c r="AY636" s="246" t="s">
        <v>158</v>
      </c>
    </row>
    <row r="637" s="2" customFormat="1" ht="16.5" customHeight="1">
      <c r="A637" s="38"/>
      <c r="B637" s="39"/>
      <c r="C637" s="259" t="s">
        <v>1082</v>
      </c>
      <c r="D637" s="259" t="s">
        <v>199</v>
      </c>
      <c r="E637" s="260" t="s">
        <v>1083</v>
      </c>
      <c r="F637" s="261" t="s">
        <v>1084</v>
      </c>
      <c r="G637" s="262" t="s">
        <v>1059</v>
      </c>
      <c r="H637" s="263">
        <v>10.462999999999999</v>
      </c>
      <c r="I637" s="264"/>
      <c r="J637" s="265">
        <f>ROUND(I637*H637,2)</f>
        <v>0</v>
      </c>
      <c r="K637" s="261" t="s">
        <v>213</v>
      </c>
      <c r="L637" s="266"/>
      <c r="M637" s="267" t="s">
        <v>19</v>
      </c>
      <c r="N637" s="268" t="s">
        <v>45</v>
      </c>
      <c r="O637" s="84"/>
      <c r="P637" s="228">
        <f>O637*H637</f>
        <v>0</v>
      </c>
      <c r="Q637" s="228">
        <v>1</v>
      </c>
      <c r="R637" s="228">
        <f>Q637*H637</f>
        <v>10.462999999999999</v>
      </c>
      <c r="S637" s="228">
        <v>0</v>
      </c>
      <c r="T637" s="229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0" t="s">
        <v>241</v>
      </c>
      <c r="AT637" s="230" t="s">
        <v>199</v>
      </c>
      <c r="AU637" s="230" t="s">
        <v>85</v>
      </c>
      <c r="AY637" s="17" t="s">
        <v>158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7" t="s">
        <v>82</v>
      </c>
      <c r="BK637" s="231">
        <f>ROUND(I637*H637,2)</f>
        <v>0</v>
      </c>
      <c r="BL637" s="17" t="s">
        <v>236</v>
      </c>
      <c r="BM637" s="230" t="s">
        <v>1085</v>
      </c>
    </row>
    <row r="638" s="2" customFormat="1">
      <c r="A638" s="38"/>
      <c r="B638" s="39"/>
      <c r="C638" s="40"/>
      <c r="D638" s="232" t="s">
        <v>165</v>
      </c>
      <c r="E638" s="40"/>
      <c r="F638" s="233" t="s">
        <v>1084</v>
      </c>
      <c r="G638" s="40"/>
      <c r="H638" s="40"/>
      <c r="I638" s="136"/>
      <c r="J638" s="40"/>
      <c r="K638" s="40"/>
      <c r="L638" s="44"/>
      <c r="M638" s="234"/>
      <c r="N638" s="235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165</v>
      </c>
      <c r="AU638" s="17" t="s">
        <v>85</v>
      </c>
    </row>
    <row r="639" s="13" customFormat="1">
      <c r="A639" s="13"/>
      <c r="B639" s="236"/>
      <c r="C639" s="237"/>
      <c r="D639" s="232" t="s">
        <v>166</v>
      </c>
      <c r="E639" s="238" t="s">
        <v>19</v>
      </c>
      <c r="F639" s="239" t="s">
        <v>1086</v>
      </c>
      <c r="G639" s="237"/>
      <c r="H639" s="240">
        <v>10.462999999999999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6" t="s">
        <v>166</v>
      </c>
      <c r="AU639" s="246" t="s">
        <v>85</v>
      </c>
      <c r="AV639" s="13" t="s">
        <v>85</v>
      </c>
      <c r="AW639" s="13" t="s">
        <v>34</v>
      </c>
      <c r="AX639" s="13" t="s">
        <v>82</v>
      </c>
      <c r="AY639" s="246" t="s">
        <v>158</v>
      </c>
    </row>
    <row r="640" s="2" customFormat="1" ht="16.5" customHeight="1">
      <c r="A640" s="38"/>
      <c r="B640" s="39"/>
      <c r="C640" s="219" t="s">
        <v>1087</v>
      </c>
      <c r="D640" s="219" t="s">
        <v>159</v>
      </c>
      <c r="E640" s="220" t="s">
        <v>1088</v>
      </c>
      <c r="F640" s="221" t="s">
        <v>1089</v>
      </c>
      <c r="G640" s="222" t="s">
        <v>194</v>
      </c>
      <c r="H640" s="223">
        <v>77.5</v>
      </c>
      <c r="I640" s="224"/>
      <c r="J640" s="225">
        <f>ROUND(I640*H640,2)</f>
        <v>0</v>
      </c>
      <c r="K640" s="221" t="s">
        <v>19</v>
      </c>
      <c r="L640" s="44"/>
      <c r="M640" s="226" t="s">
        <v>19</v>
      </c>
      <c r="N640" s="227" t="s">
        <v>45</v>
      </c>
      <c r="O640" s="84"/>
      <c r="P640" s="228">
        <f>O640*H640</f>
        <v>0</v>
      </c>
      <c r="Q640" s="228">
        <v>0</v>
      </c>
      <c r="R640" s="228">
        <f>Q640*H640</f>
        <v>0</v>
      </c>
      <c r="S640" s="228">
        <v>0</v>
      </c>
      <c r="T640" s="229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0" t="s">
        <v>163</v>
      </c>
      <c r="AT640" s="230" t="s">
        <v>159</v>
      </c>
      <c r="AU640" s="230" t="s">
        <v>85</v>
      </c>
      <c r="AY640" s="17" t="s">
        <v>158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7" t="s">
        <v>82</v>
      </c>
      <c r="BK640" s="231">
        <f>ROUND(I640*H640,2)</f>
        <v>0</v>
      </c>
      <c r="BL640" s="17" t="s">
        <v>163</v>
      </c>
      <c r="BM640" s="230" t="s">
        <v>1090</v>
      </c>
    </row>
    <row r="641" s="2" customFormat="1">
      <c r="A641" s="38"/>
      <c r="B641" s="39"/>
      <c r="C641" s="40"/>
      <c r="D641" s="232" t="s">
        <v>165</v>
      </c>
      <c r="E641" s="40"/>
      <c r="F641" s="233" t="s">
        <v>1089</v>
      </c>
      <c r="G641" s="40"/>
      <c r="H641" s="40"/>
      <c r="I641" s="136"/>
      <c r="J641" s="40"/>
      <c r="K641" s="40"/>
      <c r="L641" s="44"/>
      <c r="M641" s="234"/>
      <c r="N641" s="235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165</v>
      </c>
      <c r="AU641" s="17" t="s">
        <v>85</v>
      </c>
    </row>
    <row r="642" s="13" customFormat="1">
      <c r="A642" s="13"/>
      <c r="B642" s="236"/>
      <c r="C642" s="237"/>
      <c r="D642" s="232" t="s">
        <v>166</v>
      </c>
      <c r="E642" s="238" t="s">
        <v>19</v>
      </c>
      <c r="F642" s="239" t="s">
        <v>1081</v>
      </c>
      <c r="G642" s="237"/>
      <c r="H642" s="240">
        <v>77.5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6" t="s">
        <v>166</v>
      </c>
      <c r="AU642" s="246" t="s">
        <v>85</v>
      </c>
      <c r="AV642" s="13" t="s">
        <v>85</v>
      </c>
      <c r="AW642" s="13" t="s">
        <v>34</v>
      </c>
      <c r="AX642" s="13" t="s">
        <v>82</v>
      </c>
      <c r="AY642" s="246" t="s">
        <v>158</v>
      </c>
    </row>
    <row r="643" s="2" customFormat="1" ht="16.5" customHeight="1">
      <c r="A643" s="38"/>
      <c r="B643" s="39"/>
      <c r="C643" s="259" t="s">
        <v>1091</v>
      </c>
      <c r="D643" s="259" t="s">
        <v>199</v>
      </c>
      <c r="E643" s="260" t="s">
        <v>1092</v>
      </c>
      <c r="F643" s="261" t="s">
        <v>1093</v>
      </c>
      <c r="G643" s="262" t="s">
        <v>1059</v>
      </c>
      <c r="H643" s="263">
        <v>31.388000000000002</v>
      </c>
      <c r="I643" s="264"/>
      <c r="J643" s="265">
        <f>ROUND(I643*H643,2)</f>
        <v>0</v>
      </c>
      <c r="K643" s="261" t="s">
        <v>213</v>
      </c>
      <c r="L643" s="266"/>
      <c r="M643" s="267" t="s">
        <v>19</v>
      </c>
      <c r="N643" s="268" t="s">
        <v>45</v>
      </c>
      <c r="O643" s="84"/>
      <c r="P643" s="228">
        <f>O643*H643</f>
        <v>0</v>
      </c>
      <c r="Q643" s="228">
        <v>1</v>
      </c>
      <c r="R643" s="228">
        <f>Q643*H643</f>
        <v>31.388000000000002</v>
      </c>
      <c r="S643" s="228">
        <v>0</v>
      </c>
      <c r="T643" s="229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0" t="s">
        <v>241</v>
      </c>
      <c r="AT643" s="230" t="s">
        <v>199</v>
      </c>
      <c r="AU643" s="230" t="s">
        <v>85</v>
      </c>
      <c r="AY643" s="17" t="s">
        <v>158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7" t="s">
        <v>82</v>
      </c>
      <c r="BK643" s="231">
        <f>ROUND(I643*H643,2)</f>
        <v>0</v>
      </c>
      <c r="BL643" s="17" t="s">
        <v>236</v>
      </c>
      <c r="BM643" s="230" t="s">
        <v>1094</v>
      </c>
    </row>
    <row r="644" s="2" customFormat="1">
      <c r="A644" s="38"/>
      <c r="B644" s="39"/>
      <c r="C644" s="40"/>
      <c r="D644" s="232" t="s">
        <v>165</v>
      </c>
      <c r="E644" s="40"/>
      <c r="F644" s="233" t="s">
        <v>1093</v>
      </c>
      <c r="G644" s="40"/>
      <c r="H644" s="40"/>
      <c r="I644" s="136"/>
      <c r="J644" s="40"/>
      <c r="K644" s="40"/>
      <c r="L644" s="44"/>
      <c r="M644" s="234"/>
      <c r="N644" s="235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165</v>
      </c>
      <c r="AU644" s="17" t="s">
        <v>85</v>
      </c>
    </row>
    <row r="645" s="13" customFormat="1">
      <c r="A645" s="13"/>
      <c r="B645" s="236"/>
      <c r="C645" s="237"/>
      <c r="D645" s="232" t="s">
        <v>166</v>
      </c>
      <c r="E645" s="238" t="s">
        <v>19</v>
      </c>
      <c r="F645" s="239" t="s">
        <v>1095</v>
      </c>
      <c r="G645" s="237"/>
      <c r="H645" s="240">
        <v>31.388000000000002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166</v>
      </c>
      <c r="AU645" s="246" t="s">
        <v>85</v>
      </c>
      <c r="AV645" s="13" t="s">
        <v>85</v>
      </c>
      <c r="AW645" s="13" t="s">
        <v>34</v>
      </c>
      <c r="AX645" s="13" t="s">
        <v>74</v>
      </c>
      <c r="AY645" s="246" t="s">
        <v>158</v>
      </c>
    </row>
    <row r="646" s="14" customFormat="1">
      <c r="A646" s="14"/>
      <c r="B646" s="247"/>
      <c r="C646" s="248"/>
      <c r="D646" s="232" t="s">
        <v>166</v>
      </c>
      <c r="E646" s="249" t="s">
        <v>19</v>
      </c>
      <c r="F646" s="250" t="s">
        <v>175</v>
      </c>
      <c r="G646" s="248"/>
      <c r="H646" s="251">
        <v>31.388000000000002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7" t="s">
        <v>166</v>
      </c>
      <c r="AU646" s="257" t="s">
        <v>85</v>
      </c>
      <c r="AV646" s="14" t="s">
        <v>163</v>
      </c>
      <c r="AW646" s="14" t="s">
        <v>34</v>
      </c>
      <c r="AX646" s="14" t="s">
        <v>82</v>
      </c>
      <c r="AY646" s="257" t="s">
        <v>158</v>
      </c>
    </row>
    <row r="647" s="12" customFormat="1" ht="25.92" customHeight="1">
      <c r="A647" s="12"/>
      <c r="B647" s="205"/>
      <c r="C647" s="206"/>
      <c r="D647" s="207" t="s">
        <v>73</v>
      </c>
      <c r="E647" s="208" t="s">
        <v>1096</v>
      </c>
      <c r="F647" s="208" t="s">
        <v>1097</v>
      </c>
      <c r="G647" s="206"/>
      <c r="H647" s="206"/>
      <c r="I647" s="209"/>
      <c r="J647" s="210">
        <f>BK647</f>
        <v>0</v>
      </c>
      <c r="K647" s="206"/>
      <c r="L647" s="211"/>
      <c r="M647" s="212"/>
      <c r="N647" s="213"/>
      <c r="O647" s="213"/>
      <c r="P647" s="214">
        <f>SUM(P648:P742)</f>
        <v>0</v>
      </c>
      <c r="Q647" s="213"/>
      <c r="R647" s="214">
        <f>SUM(R648:R742)</f>
        <v>48.497280439999997</v>
      </c>
      <c r="S647" s="213"/>
      <c r="T647" s="215">
        <f>SUM(T648:T742)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16" t="s">
        <v>176</v>
      </c>
      <c r="AT647" s="217" t="s">
        <v>73</v>
      </c>
      <c r="AU647" s="217" t="s">
        <v>74</v>
      </c>
      <c r="AY647" s="216" t="s">
        <v>158</v>
      </c>
      <c r="BK647" s="218">
        <f>SUM(BK648:BK742)</f>
        <v>0</v>
      </c>
    </row>
    <row r="648" s="2" customFormat="1" ht="16.5" customHeight="1">
      <c r="A648" s="38"/>
      <c r="B648" s="39"/>
      <c r="C648" s="219" t="s">
        <v>1098</v>
      </c>
      <c r="D648" s="219" t="s">
        <v>159</v>
      </c>
      <c r="E648" s="220" t="s">
        <v>1099</v>
      </c>
      <c r="F648" s="221" t="s">
        <v>1100</v>
      </c>
      <c r="G648" s="222" t="s">
        <v>202</v>
      </c>
      <c r="H648" s="223">
        <v>6</v>
      </c>
      <c r="I648" s="224"/>
      <c r="J648" s="225">
        <f>ROUND(I648*H648,2)</f>
        <v>0</v>
      </c>
      <c r="K648" s="221" t="s">
        <v>213</v>
      </c>
      <c r="L648" s="44"/>
      <c r="M648" s="226" t="s">
        <v>19</v>
      </c>
      <c r="N648" s="227" t="s">
        <v>45</v>
      </c>
      <c r="O648" s="84"/>
      <c r="P648" s="228">
        <f>O648*H648</f>
        <v>0</v>
      </c>
      <c r="Q648" s="228">
        <v>0</v>
      </c>
      <c r="R648" s="228">
        <f>Q648*H648</f>
        <v>0</v>
      </c>
      <c r="S648" s="228">
        <v>0</v>
      </c>
      <c r="T648" s="229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0" t="s">
        <v>236</v>
      </c>
      <c r="AT648" s="230" t="s">
        <v>159</v>
      </c>
      <c r="AU648" s="230" t="s">
        <v>82</v>
      </c>
      <c r="AY648" s="17" t="s">
        <v>158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7" t="s">
        <v>82</v>
      </c>
      <c r="BK648" s="231">
        <f>ROUND(I648*H648,2)</f>
        <v>0</v>
      </c>
      <c r="BL648" s="17" t="s">
        <v>236</v>
      </c>
      <c r="BM648" s="230" t="s">
        <v>1101</v>
      </c>
    </row>
    <row r="649" s="2" customFormat="1">
      <c r="A649" s="38"/>
      <c r="B649" s="39"/>
      <c r="C649" s="40"/>
      <c r="D649" s="232" t="s">
        <v>165</v>
      </c>
      <c r="E649" s="40"/>
      <c r="F649" s="233" t="s">
        <v>1102</v>
      </c>
      <c r="G649" s="40"/>
      <c r="H649" s="40"/>
      <c r="I649" s="136"/>
      <c r="J649" s="40"/>
      <c r="K649" s="40"/>
      <c r="L649" s="44"/>
      <c r="M649" s="234"/>
      <c r="N649" s="235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165</v>
      </c>
      <c r="AU649" s="17" t="s">
        <v>82</v>
      </c>
    </row>
    <row r="650" s="13" customFormat="1">
      <c r="A650" s="13"/>
      <c r="B650" s="236"/>
      <c r="C650" s="237"/>
      <c r="D650" s="232" t="s">
        <v>166</v>
      </c>
      <c r="E650" s="238" t="s">
        <v>19</v>
      </c>
      <c r="F650" s="239" t="s">
        <v>956</v>
      </c>
      <c r="G650" s="237"/>
      <c r="H650" s="240">
        <v>6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166</v>
      </c>
      <c r="AU650" s="246" t="s">
        <v>82</v>
      </c>
      <c r="AV650" s="13" t="s">
        <v>85</v>
      </c>
      <c r="AW650" s="13" t="s">
        <v>34</v>
      </c>
      <c r="AX650" s="13" t="s">
        <v>82</v>
      </c>
      <c r="AY650" s="246" t="s">
        <v>158</v>
      </c>
    </row>
    <row r="651" s="2" customFormat="1" ht="21.75" customHeight="1">
      <c r="A651" s="38"/>
      <c r="B651" s="39"/>
      <c r="C651" s="219" t="s">
        <v>1103</v>
      </c>
      <c r="D651" s="219" t="s">
        <v>159</v>
      </c>
      <c r="E651" s="220" t="s">
        <v>1104</v>
      </c>
      <c r="F651" s="221" t="s">
        <v>1105</v>
      </c>
      <c r="G651" s="222" t="s">
        <v>1106</v>
      </c>
      <c r="H651" s="223">
        <v>0.40000000000000002</v>
      </c>
      <c r="I651" s="224"/>
      <c r="J651" s="225">
        <f>ROUND(I651*H651,2)</f>
        <v>0</v>
      </c>
      <c r="K651" s="221" t="s">
        <v>19</v>
      </c>
      <c r="L651" s="44"/>
      <c r="M651" s="226" t="s">
        <v>19</v>
      </c>
      <c r="N651" s="227" t="s">
        <v>45</v>
      </c>
      <c r="O651" s="84"/>
      <c r="P651" s="228">
        <f>O651*H651</f>
        <v>0</v>
      </c>
      <c r="Q651" s="228">
        <v>0.0088000000000000005</v>
      </c>
      <c r="R651" s="228">
        <f>Q651*H651</f>
        <v>0.0035200000000000006</v>
      </c>
      <c r="S651" s="228">
        <v>0</v>
      </c>
      <c r="T651" s="229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30" t="s">
        <v>236</v>
      </c>
      <c r="AT651" s="230" t="s">
        <v>159</v>
      </c>
      <c r="AU651" s="230" t="s">
        <v>82</v>
      </c>
      <c r="AY651" s="17" t="s">
        <v>158</v>
      </c>
      <c r="BE651" s="231">
        <f>IF(N651="základní",J651,0)</f>
        <v>0</v>
      </c>
      <c r="BF651" s="231">
        <f>IF(N651="snížená",J651,0)</f>
        <v>0</v>
      </c>
      <c r="BG651" s="231">
        <f>IF(N651="zákl. přenesená",J651,0)</f>
        <v>0</v>
      </c>
      <c r="BH651" s="231">
        <f>IF(N651="sníž. přenesená",J651,0)</f>
        <v>0</v>
      </c>
      <c r="BI651" s="231">
        <f>IF(N651="nulová",J651,0)</f>
        <v>0</v>
      </c>
      <c r="BJ651" s="17" t="s">
        <v>82</v>
      </c>
      <c r="BK651" s="231">
        <f>ROUND(I651*H651,2)</f>
        <v>0</v>
      </c>
      <c r="BL651" s="17" t="s">
        <v>236</v>
      </c>
      <c r="BM651" s="230" t="s">
        <v>1107</v>
      </c>
    </row>
    <row r="652" s="2" customFormat="1">
      <c r="A652" s="38"/>
      <c r="B652" s="39"/>
      <c r="C652" s="40"/>
      <c r="D652" s="232" t="s">
        <v>165</v>
      </c>
      <c r="E652" s="40"/>
      <c r="F652" s="233" t="s">
        <v>1105</v>
      </c>
      <c r="G652" s="40"/>
      <c r="H652" s="40"/>
      <c r="I652" s="136"/>
      <c r="J652" s="40"/>
      <c r="K652" s="40"/>
      <c r="L652" s="44"/>
      <c r="M652" s="234"/>
      <c r="N652" s="235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165</v>
      </c>
      <c r="AU652" s="17" t="s">
        <v>82</v>
      </c>
    </row>
    <row r="653" s="13" customFormat="1">
      <c r="A653" s="13"/>
      <c r="B653" s="236"/>
      <c r="C653" s="237"/>
      <c r="D653" s="232" t="s">
        <v>166</v>
      </c>
      <c r="E653" s="238" t="s">
        <v>19</v>
      </c>
      <c r="F653" s="239" t="s">
        <v>1108</v>
      </c>
      <c r="G653" s="237"/>
      <c r="H653" s="240">
        <v>0.40000000000000002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6" t="s">
        <v>166</v>
      </c>
      <c r="AU653" s="246" t="s">
        <v>82</v>
      </c>
      <c r="AV653" s="13" t="s">
        <v>85</v>
      </c>
      <c r="AW653" s="13" t="s">
        <v>34</v>
      </c>
      <c r="AX653" s="13" t="s">
        <v>82</v>
      </c>
      <c r="AY653" s="246" t="s">
        <v>158</v>
      </c>
    </row>
    <row r="654" s="2" customFormat="1" ht="16.5" customHeight="1">
      <c r="A654" s="38"/>
      <c r="B654" s="39"/>
      <c r="C654" s="219" t="s">
        <v>1109</v>
      </c>
      <c r="D654" s="219" t="s">
        <v>159</v>
      </c>
      <c r="E654" s="220" t="s">
        <v>1110</v>
      </c>
      <c r="F654" s="221" t="s">
        <v>1111</v>
      </c>
      <c r="G654" s="222" t="s">
        <v>1106</v>
      </c>
      <c r="H654" s="223">
        <v>0.40000000000000002</v>
      </c>
      <c r="I654" s="224"/>
      <c r="J654" s="225">
        <f>ROUND(I654*H654,2)</f>
        <v>0</v>
      </c>
      <c r="K654" s="221" t="s">
        <v>19</v>
      </c>
      <c r="L654" s="44"/>
      <c r="M654" s="226" t="s">
        <v>19</v>
      </c>
      <c r="N654" s="227" t="s">
        <v>45</v>
      </c>
      <c r="O654" s="84"/>
      <c r="P654" s="228">
        <f>O654*H654</f>
        <v>0</v>
      </c>
      <c r="Q654" s="228">
        <v>0.0099000000000000008</v>
      </c>
      <c r="R654" s="228">
        <f>Q654*H654</f>
        <v>0.0039600000000000008</v>
      </c>
      <c r="S654" s="228">
        <v>0</v>
      </c>
      <c r="T654" s="229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30" t="s">
        <v>236</v>
      </c>
      <c r="AT654" s="230" t="s">
        <v>159</v>
      </c>
      <c r="AU654" s="230" t="s">
        <v>82</v>
      </c>
      <c r="AY654" s="17" t="s">
        <v>158</v>
      </c>
      <c r="BE654" s="231">
        <f>IF(N654="základní",J654,0)</f>
        <v>0</v>
      </c>
      <c r="BF654" s="231">
        <f>IF(N654="snížená",J654,0)</f>
        <v>0</v>
      </c>
      <c r="BG654" s="231">
        <f>IF(N654="zákl. přenesená",J654,0)</f>
        <v>0</v>
      </c>
      <c r="BH654" s="231">
        <f>IF(N654="sníž. přenesená",J654,0)</f>
        <v>0</v>
      </c>
      <c r="BI654" s="231">
        <f>IF(N654="nulová",J654,0)</f>
        <v>0</v>
      </c>
      <c r="BJ654" s="17" t="s">
        <v>82</v>
      </c>
      <c r="BK654" s="231">
        <f>ROUND(I654*H654,2)</f>
        <v>0</v>
      </c>
      <c r="BL654" s="17" t="s">
        <v>236</v>
      </c>
      <c r="BM654" s="230" t="s">
        <v>1112</v>
      </c>
    </row>
    <row r="655" s="2" customFormat="1">
      <c r="A655" s="38"/>
      <c r="B655" s="39"/>
      <c r="C655" s="40"/>
      <c r="D655" s="232" t="s">
        <v>165</v>
      </c>
      <c r="E655" s="40"/>
      <c r="F655" s="233" t="s">
        <v>1111</v>
      </c>
      <c r="G655" s="40"/>
      <c r="H655" s="40"/>
      <c r="I655" s="136"/>
      <c r="J655" s="40"/>
      <c r="K655" s="40"/>
      <c r="L655" s="44"/>
      <c r="M655" s="234"/>
      <c r="N655" s="235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165</v>
      </c>
      <c r="AU655" s="17" t="s">
        <v>82</v>
      </c>
    </row>
    <row r="656" s="13" customFormat="1">
      <c r="A656" s="13"/>
      <c r="B656" s="236"/>
      <c r="C656" s="237"/>
      <c r="D656" s="232" t="s">
        <v>166</v>
      </c>
      <c r="E656" s="238" t="s">
        <v>19</v>
      </c>
      <c r="F656" s="239" t="s">
        <v>1108</v>
      </c>
      <c r="G656" s="237"/>
      <c r="H656" s="240">
        <v>0.40000000000000002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6" t="s">
        <v>166</v>
      </c>
      <c r="AU656" s="246" t="s">
        <v>82</v>
      </c>
      <c r="AV656" s="13" t="s">
        <v>85</v>
      </c>
      <c r="AW656" s="13" t="s">
        <v>34</v>
      </c>
      <c r="AX656" s="13" t="s">
        <v>82</v>
      </c>
      <c r="AY656" s="246" t="s">
        <v>158</v>
      </c>
    </row>
    <row r="657" s="2" customFormat="1" ht="21.75" customHeight="1">
      <c r="A657" s="38"/>
      <c r="B657" s="39"/>
      <c r="C657" s="219" t="s">
        <v>1113</v>
      </c>
      <c r="D657" s="219" t="s">
        <v>159</v>
      </c>
      <c r="E657" s="220" t="s">
        <v>1114</v>
      </c>
      <c r="F657" s="221" t="s">
        <v>1115</v>
      </c>
      <c r="G657" s="222" t="s">
        <v>194</v>
      </c>
      <c r="H657" s="223">
        <v>310</v>
      </c>
      <c r="I657" s="224"/>
      <c r="J657" s="225">
        <f>ROUND(I657*H657,2)</f>
        <v>0</v>
      </c>
      <c r="K657" s="221" t="s">
        <v>213</v>
      </c>
      <c r="L657" s="44"/>
      <c r="M657" s="226" t="s">
        <v>19</v>
      </c>
      <c r="N657" s="227" t="s">
        <v>45</v>
      </c>
      <c r="O657" s="84"/>
      <c r="P657" s="228">
        <f>O657*H657</f>
        <v>0</v>
      </c>
      <c r="Q657" s="228">
        <v>0</v>
      </c>
      <c r="R657" s="228">
        <f>Q657*H657</f>
        <v>0</v>
      </c>
      <c r="S657" s="228">
        <v>0</v>
      </c>
      <c r="T657" s="229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0" t="s">
        <v>236</v>
      </c>
      <c r="AT657" s="230" t="s">
        <v>159</v>
      </c>
      <c r="AU657" s="230" t="s">
        <v>82</v>
      </c>
      <c r="AY657" s="17" t="s">
        <v>158</v>
      </c>
      <c r="BE657" s="231">
        <f>IF(N657="základní",J657,0)</f>
        <v>0</v>
      </c>
      <c r="BF657" s="231">
        <f>IF(N657="snížená",J657,0)</f>
        <v>0</v>
      </c>
      <c r="BG657" s="231">
        <f>IF(N657="zákl. přenesená",J657,0)</f>
        <v>0</v>
      </c>
      <c r="BH657" s="231">
        <f>IF(N657="sníž. přenesená",J657,0)</f>
        <v>0</v>
      </c>
      <c r="BI657" s="231">
        <f>IF(N657="nulová",J657,0)</f>
        <v>0</v>
      </c>
      <c r="BJ657" s="17" t="s">
        <v>82</v>
      </c>
      <c r="BK657" s="231">
        <f>ROUND(I657*H657,2)</f>
        <v>0</v>
      </c>
      <c r="BL657" s="17" t="s">
        <v>236</v>
      </c>
      <c r="BM657" s="230" t="s">
        <v>1116</v>
      </c>
    </row>
    <row r="658" s="2" customFormat="1">
      <c r="A658" s="38"/>
      <c r="B658" s="39"/>
      <c r="C658" s="40"/>
      <c r="D658" s="232" t="s">
        <v>165</v>
      </c>
      <c r="E658" s="40"/>
      <c r="F658" s="233" t="s">
        <v>1117</v>
      </c>
      <c r="G658" s="40"/>
      <c r="H658" s="40"/>
      <c r="I658" s="136"/>
      <c r="J658" s="40"/>
      <c r="K658" s="40"/>
      <c r="L658" s="44"/>
      <c r="M658" s="234"/>
      <c r="N658" s="235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165</v>
      </c>
      <c r="AU658" s="17" t="s">
        <v>82</v>
      </c>
    </row>
    <row r="659" s="2" customFormat="1">
      <c r="A659" s="38"/>
      <c r="B659" s="39"/>
      <c r="C659" s="40"/>
      <c r="D659" s="232" t="s">
        <v>216</v>
      </c>
      <c r="E659" s="40"/>
      <c r="F659" s="258" t="s">
        <v>1118</v>
      </c>
      <c r="G659" s="40"/>
      <c r="H659" s="40"/>
      <c r="I659" s="136"/>
      <c r="J659" s="40"/>
      <c r="K659" s="40"/>
      <c r="L659" s="44"/>
      <c r="M659" s="234"/>
      <c r="N659" s="235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216</v>
      </c>
      <c r="AU659" s="17" t="s">
        <v>82</v>
      </c>
    </row>
    <row r="660" s="13" customFormat="1">
      <c r="A660" s="13"/>
      <c r="B660" s="236"/>
      <c r="C660" s="237"/>
      <c r="D660" s="232" t="s">
        <v>166</v>
      </c>
      <c r="E660" s="238" t="s">
        <v>19</v>
      </c>
      <c r="F660" s="239" t="s">
        <v>1046</v>
      </c>
      <c r="G660" s="237"/>
      <c r="H660" s="240">
        <v>310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6" t="s">
        <v>166</v>
      </c>
      <c r="AU660" s="246" t="s">
        <v>82</v>
      </c>
      <c r="AV660" s="13" t="s">
        <v>85</v>
      </c>
      <c r="AW660" s="13" t="s">
        <v>34</v>
      </c>
      <c r="AX660" s="13" t="s">
        <v>82</v>
      </c>
      <c r="AY660" s="246" t="s">
        <v>158</v>
      </c>
    </row>
    <row r="661" s="2" customFormat="1" ht="21.75" customHeight="1">
      <c r="A661" s="38"/>
      <c r="B661" s="39"/>
      <c r="C661" s="219" t="s">
        <v>1119</v>
      </c>
      <c r="D661" s="219" t="s">
        <v>159</v>
      </c>
      <c r="E661" s="220" t="s">
        <v>1120</v>
      </c>
      <c r="F661" s="221" t="s">
        <v>1121</v>
      </c>
      <c r="G661" s="222" t="s">
        <v>194</v>
      </c>
      <c r="H661" s="223">
        <v>310</v>
      </c>
      <c r="I661" s="224"/>
      <c r="J661" s="225">
        <f>ROUND(I661*H661,2)</f>
        <v>0</v>
      </c>
      <c r="K661" s="221" t="s">
        <v>213</v>
      </c>
      <c r="L661" s="44"/>
      <c r="M661" s="226" t="s">
        <v>19</v>
      </c>
      <c r="N661" s="227" t="s">
        <v>45</v>
      </c>
      <c r="O661" s="84"/>
      <c r="P661" s="228">
        <f>O661*H661</f>
        <v>0</v>
      </c>
      <c r="Q661" s="228">
        <v>0</v>
      </c>
      <c r="R661" s="228">
        <f>Q661*H661</f>
        <v>0</v>
      </c>
      <c r="S661" s="228">
        <v>0</v>
      </c>
      <c r="T661" s="229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30" t="s">
        <v>236</v>
      </c>
      <c r="AT661" s="230" t="s">
        <v>159</v>
      </c>
      <c r="AU661" s="230" t="s">
        <v>82</v>
      </c>
      <c r="AY661" s="17" t="s">
        <v>158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7" t="s">
        <v>82</v>
      </c>
      <c r="BK661" s="231">
        <f>ROUND(I661*H661,2)</f>
        <v>0</v>
      </c>
      <c r="BL661" s="17" t="s">
        <v>236</v>
      </c>
      <c r="BM661" s="230" t="s">
        <v>1122</v>
      </c>
    </row>
    <row r="662" s="2" customFormat="1">
      <c r="A662" s="38"/>
      <c r="B662" s="39"/>
      <c r="C662" s="40"/>
      <c r="D662" s="232" t="s">
        <v>165</v>
      </c>
      <c r="E662" s="40"/>
      <c r="F662" s="233" t="s">
        <v>1123</v>
      </c>
      <c r="G662" s="40"/>
      <c r="H662" s="40"/>
      <c r="I662" s="136"/>
      <c r="J662" s="40"/>
      <c r="K662" s="40"/>
      <c r="L662" s="44"/>
      <c r="M662" s="234"/>
      <c r="N662" s="235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165</v>
      </c>
      <c r="AU662" s="17" t="s">
        <v>82</v>
      </c>
    </row>
    <row r="663" s="2" customFormat="1">
      <c r="A663" s="38"/>
      <c r="B663" s="39"/>
      <c r="C663" s="40"/>
      <c r="D663" s="232" t="s">
        <v>216</v>
      </c>
      <c r="E663" s="40"/>
      <c r="F663" s="258" t="s">
        <v>1124</v>
      </c>
      <c r="G663" s="40"/>
      <c r="H663" s="40"/>
      <c r="I663" s="136"/>
      <c r="J663" s="40"/>
      <c r="K663" s="40"/>
      <c r="L663" s="44"/>
      <c r="M663" s="234"/>
      <c r="N663" s="235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216</v>
      </c>
      <c r="AU663" s="17" t="s">
        <v>82</v>
      </c>
    </row>
    <row r="664" s="13" customFormat="1">
      <c r="A664" s="13"/>
      <c r="B664" s="236"/>
      <c r="C664" s="237"/>
      <c r="D664" s="232" t="s">
        <v>166</v>
      </c>
      <c r="E664" s="238" t="s">
        <v>19</v>
      </c>
      <c r="F664" s="239" t="s">
        <v>1046</v>
      </c>
      <c r="G664" s="237"/>
      <c r="H664" s="240">
        <v>310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6" t="s">
        <v>166</v>
      </c>
      <c r="AU664" s="246" t="s">
        <v>82</v>
      </c>
      <c r="AV664" s="13" t="s">
        <v>85</v>
      </c>
      <c r="AW664" s="13" t="s">
        <v>34</v>
      </c>
      <c r="AX664" s="13" t="s">
        <v>82</v>
      </c>
      <c r="AY664" s="246" t="s">
        <v>158</v>
      </c>
    </row>
    <row r="665" s="2" customFormat="1" ht="21.75" customHeight="1">
      <c r="A665" s="38"/>
      <c r="B665" s="39"/>
      <c r="C665" s="219" t="s">
        <v>1125</v>
      </c>
      <c r="D665" s="219" t="s">
        <v>159</v>
      </c>
      <c r="E665" s="220" t="s">
        <v>1126</v>
      </c>
      <c r="F665" s="221" t="s">
        <v>1127</v>
      </c>
      <c r="G665" s="222" t="s">
        <v>162</v>
      </c>
      <c r="H665" s="223">
        <v>6</v>
      </c>
      <c r="I665" s="224"/>
      <c r="J665" s="225">
        <f>ROUND(I665*H665,2)</f>
        <v>0</v>
      </c>
      <c r="K665" s="221" t="s">
        <v>213</v>
      </c>
      <c r="L665" s="44"/>
      <c r="M665" s="226" t="s">
        <v>19</v>
      </c>
      <c r="N665" s="227" t="s">
        <v>45</v>
      </c>
      <c r="O665" s="84"/>
      <c r="P665" s="228">
        <f>O665*H665</f>
        <v>0</v>
      </c>
      <c r="Q665" s="228">
        <v>0</v>
      </c>
      <c r="R665" s="228">
        <f>Q665*H665</f>
        <v>0</v>
      </c>
      <c r="S665" s="228">
        <v>0</v>
      </c>
      <c r="T665" s="229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0" t="s">
        <v>236</v>
      </c>
      <c r="AT665" s="230" t="s">
        <v>159</v>
      </c>
      <c r="AU665" s="230" t="s">
        <v>82</v>
      </c>
      <c r="AY665" s="17" t="s">
        <v>158</v>
      </c>
      <c r="BE665" s="231">
        <f>IF(N665="základní",J665,0)</f>
        <v>0</v>
      </c>
      <c r="BF665" s="231">
        <f>IF(N665="snížená",J665,0)</f>
        <v>0</v>
      </c>
      <c r="BG665" s="231">
        <f>IF(N665="zákl. přenesená",J665,0)</f>
        <v>0</v>
      </c>
      <c r="BH665" s="231">
        <f>IF(N665="sníž. přenesená",J665,0)</f>
        <v>0</v>
      </c>
      <c r="BI665" s="231">
        <f>IF(N665="nulová",J665,0)</f>
        <v>0</v>
      </c>
      <c r="BJ665" s="17" t="s">
        <v>82</v>
      </c>
      <c r="BK665" s="231">
        <f>ROUND(I665*H665,2)</f>
        <v>0</v>
      </c>
      <c r="BL665" s="17" t="s">
        <v>236</v>
      </c>
      <c r="BM665" s="230" t="s">
        <v>1128</v>
      </c>
    </row>
    <row r="666" s="2" customFormat="1">
      <c r="A666" s="38"/>
      <c r="B666" s="39"/>
      <c r="C666" s="40"/>
      <c r="D666" s="232" t="s">
        <v>165</v>
      </c>
      <c r="E666" s="40"/>
      <c r="F666" s="233" t="s">
        <v>1129</v>
      </c>
      <c r="G666" s="40"/>
      <c r="H666" s="40"/>
      <c r="I666" s="136"/>
      <c r="J666" s="40"/>
      <c r="K666" s="40"/>
      <c r="L666" s="44"/>
      <c r="M666" s="234"/>
      <c r="N666" s="235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165</v>
      </c>
      <c r="AU666" s="17" t="s">
        <v>82</v>
      </c>
    </row>
    <row r="667" s="2" customFormat="1">
      <c r="A667" s="38"/>
      <c r="B667" s="39"/>
      <c r="C667" s="40"/>
      <c r="D667" s="232" t="s">
        <v>216</v>
      </c>
      <c r="E667" s="40"/>
      <c r="F667" s="258" t="s">
        <v>1118</v>
      </c>
      <c r="G667" s="40"/>
      <c r="H667" s="40"/>
      <c r="I667" s="136"/>
      <c r="J667" s="40"/>
      <c r="K667" s="40"/>
      <c r="L667" s="44"/>
      <c r="M667" s="234"/>
      <c r="N667" s="235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216</v>
      </c>
      <c r="AU667" s="17" t="s">
        <v>82</v>
      </c>
    </row>
    <row r="668" s="13" customFormat="1">
      <c r="A668" s="13"/>
      <c r="B668" s="236"/>
      <c r="C668" s="237"/>
      <c r="D668" s="232" t="s">
        <v>166</v>
      </c>
      <c r="E668" s="238" t="s">
        <v>19</v>
      </c>
      <c r="F668" s="239" t="s">
        <v>1130</v>
      </c>
      <c r="G668" s="237"/>
      <c r="H668" s="240">
        <v>6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6" t="s">
        <v>166</v>
      </c>
      <c r="AU668" s="246" t="s">
        <v>82</v>
      </c>
      <c r="AV668" s="13" t="s">
        <v>85</v>
      </c>
      <c r="AW668" s="13" t="s">
        <v>34</v>
      </c>
      <c r="AX668" s="13" t="s">
        <v>82</v>
      </c>
      <c r="AY668" s="246" t="s">
        <v>158</v>
      </c>
    </row>
    <row r="669" s="2" customFormat="1" ht="21.75" customHeight="1">
      <c r="A669" s="38"/>
      <c r="B669" s="39"/>
      <c r="C669" s="219" t="s">
        <v>1131</v>
      </c>
      <c r="D669" s="219" t="s">
        <v>159</v>
      </c>
      <c r="E669" s="220" t="s">
        <v>1132</v>
      </c>
      <c r="F669" s="221" t="s">
        <v>1133</v>
      </c>
      <c r="G669" s="222" t="s">
        <v>162</v>
      </c>
      <c r="H669" s="223">
        <v>6</v>
      </c>
      <c r="I669" s="224"/>
      <c r="J669" s="225">
        <f>ROUND(I669*H669,2)</f>
        <v>0</v>
      </c>
      <c r="K669" s="221" t="s">
        <v>213</v>
      </c>
      <c r="L669" s="44"/>
      <c r="M669" s="226" t="s">
        <v>19</v>
      </c>
      <c r="N669" s="227" t="s">
        <v>45</v>
      </c>
      <c r="O669" s="84"/>
      <c r="P669" s="228">
        <f>O669*H669</f>
        <v>0</v>
      </c>
      <c r="Q669" s="228">
        <v>0</v>
      </c>
      <c r="R669" s="228">
        <f>Q669*H669</f>
        <v>0</v>
      </c>
      <c r="S669" s="228">
        <v>0</v>
      </c>
      <c r="T669" s="229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0" t="s">
        <v>236</v>
      </c>
      <c r="AT669" s="230" t="s">
        <v>159</v>
      </c>
      <c r="AU669" s="230" t="s">
        <v>82</v>
      </c>
      <c r="AY669" s="17" t="s">
        <v>158</v>
      </c>
      <c r="BE669" s="231">
        <f>IF(N669="základní",J669,0)</f>
        <v>0</v>
      </c>
      <c r="BF669" s="231">
        <f>IF(N669="snížená",J669,0)</f>
        <v>0</v>
      </c>
      <c r="BG669" s="231">
        <f>IF(N669="zákl. přenesená",J669,0)</f>
        <v>0</v>
      </c>
      <c r="BH669" s="231">
        <f>IF(N669="sníž. přenesená",J669,0)</f>
        <v>0</v>
      </c>
      <c r="BI669" s="231">
        <f>IF(N669="nulová",J669,0)</f>
        <v>0</v>
      </c>
      <c r="BJ669" s="17" t="s">
        <v>82</v>
      </c>
      <c r="BK669" s="231">
        <f>ROUND(I669*H669,2)</f>
        <v>0</v>
      </c>
      <c r="BL669" s="17" t="s">
        <v>236</v>
      </c>
      <c r="BM669" s="230" t="s">
        <v>1134</v>
      </c>
    </row>
    <row r="670" s="2" customFormat="1">
      <c r="A670" s="38"/>
      <c r="B670" s="39"/>
      <c r="C670" s="40"/>
      <c r="D670" s="232" t="s">
        <v>165</v>
      </c>
      <c r="E670" s="40"/>
      <c r="F670" s="233" t="s">
        <v>1135</v>
      </c>
      <c r="G670" s="40"/>
      <c r="H670" s="40"/>
      <c r="I670" s="136"/>
      <c r="J670" s="40"/>
      <c r="K670" s="40"/>
      <c r="L670" s="44"/>
      <c r="M670" s="234"/>
      <c r="N670" s="235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165</v>
      </c>
      <c r="AU670" s="17" t="s">
        <v>82</v>
      </c>
    </row>
    <row r="671" s="2" customFormat="1">
      <c r="A671" s="38"/>
      <c r="B671" s="39"/>
      <c r="C671" s="40"/>
      <c r="D671" s="232" t="s">
        <v>216</v>
      </c>
      <c r="E671" s="40"/>
      <c r="F671" s="258" t="s">
        <v>1124</v>
      </c>
      <c r="G671" s="40"/>
      <c r="H671" s="40"/>
      <c r="I671" s="136"/>
      <c r="J671" s="40"/>
      <c r="K671" s="40"/>
      <c r="L671" s="44"/>
      <c r="M671" s="234"/>
      <c r="N671" s="235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216</v>
      </c>
      <c r="AU671" s="17" t="s">
        <v>82</v>
      </c>
    </row>
    <row r="672" s="13" customFormat="1">
      <c r="A672" s="13"/>
      <c r="B672" s="236"/>
      <c r="C672" s="237"/>
      <c r="D672" s="232" t="s">
        <v>166</v>
      </c>
      <c r="E672" s="238" t="s">
        <v>19</v>
      </c>
      <c r="F672" s="239" t="s">
        <v>1130</v>
      </c>
      <c r="G672" s="237"/>
      <c r="H672" s="240">
        <v>6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6" t="s">
        <v>166</v>
      </c>
      <c r="AU672" s="246" t="s">
        <v>82</v>
      </c>
      <c r="AV672" s="13" t="s">
        <v>85</v>
      </c>
      <c r="AW672" s="13" t="s">
        <v>34</v>
      </c>
      <c r="AX672" s="13" t="s">
        <v>82</v>
      </c>
      <c r="AY672" s="246" t="s">
        <v>158</v>
      </c>
    </row>
    <row r="673" s="2" customFormat="1" ht="16.5" customHeight="1">
      <c r="A673" s="38"/>
      <c r="B673" s="39"/>
      <c r="C673" s="259" t="s">
        <v>1136</v>
      </c>
      <c r="D673" s="259" t="s">
        <v>199</v>
      </c>
      <c r="E673" s="260" t="s">
        <v>1137</v>
      </c>
      <c r="F673" s="261" t="s">
        <v>1138</v>
      </c>
      <c r="G673" s="262" t="s">
        <v>162</v>
      </c>
      <c r="H673" s="263">
        <v>6</v>
      </c>
      <c r="I673" s="264"/>
      <c r="J673" s="265">
        <f>ROUND(I673*H673,2)</f>
        <v>0</v>
      </c>
      <c r="K673" s="261" t="s">
        <v>213</v>
      </c>
      <c r="L673" s="266"/>
      <c r="M673" s="267" t="s">
        <v>19</v>
      </c>
      <c r="N673" s="268" t="s">
        <v>45</v>
      </c>
      <c r="O673" s="84"/>
      <c r="P673" s="228">
        <f>O673*H673</f>
        <v>0</v>
      </c>
      <c r="Q673" s="228">
        <v>0.045999999999999999</v>
      </c>
      <c r="R673" s="228">
        <f>Q673*H673</f>
        <v>0.27600000000000002</v>
      </c>
      <c r="S673" s="228">
        <v>0</v>
      </c>
      <c r="T673" s="229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0" t="s">
        <v>255</v>
      </c>
      <c r="AT673" s="230" t="s">
        <v>199</v>
      </c>
      <c r="AU673" s="230" t="s">
        <v>82</v>
      </c>
      <c r="AY673" s="17" t="s">
        <v>158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7" t="s">
        <v>82</v>
      </c>
      <c r="BK673" s="231">
        <f>ROUND(I673*H673,2)</f>
        <v>0</v>
      </c>
      <c r="BL673" s="17" t="s">
        <v>255</v>
      </c>
      <c r="BM673" s="230" t="s">
        <v>1139</v>
      </c>
    </row>
    <row r="674" s="2" customFormat="1">
      <c r="A674" s="38"/>
      <c r="B674" s="39"/>
      <c r="C674" s="40"/>
      <c r="D674" s="232" t="s">
        <v>165</v>
      </c>
      <c r="E674" s="40"/>
      <c r="F674" s="233" t="s">
        <v>1138</v>
      </c>
      <c r="G674" s="40"/>
      <c r="H674" s="40"/>
      <c r="I674" s="136"/>
      <c r="J674" s="40"/>
      <c r="K674" s="40"/>
      <c r="L674" s="44"/>
      <c r="M674" s="234"/>
      <c r="N674" s="235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165</v>
      </c>
      <c r="AU674" s="17" t="s">
        <v>82</v>
      </c>
    </row>
    <row r="675" s="13" customFormat="1">
      <c r="A675" s="13"/>
      <c r="B675" s="236"/>
      <c r="C675" s="237"/>
      <c r="D675" s="232" t="s">
        <v>166</v>
      </c>
      <c r="E675" s="238" t="s">
        <v>19</v>
      </c>
      <c r="F675" s="239" t="s">
        <v>956</v>
      </c>
      <c r="G675" s="237"/>
      <c r="H675" s="240">
        <v>6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6" t="s">
        <v>166</v>
      </c>
      <c r="AU675" s="246" t="s">
        <v>82</v>
      </c>
      <c r="AV675" s="13" t="s">
        <v>85</v>
      </c>
      <c r="AW675" s="13" t="s">
        <v>34</v>
      </c>
      <c r="AX675" s="13" t="s">
        <v>82</v>
      </c>
      <c r="AY675" s="246" t="s">
        <v>158</v>
      </c>
    </row>
    <row r="676" s="2" customFormat="1" ht="21.75" customHeight="1">
      <c r="A676" s="38"/>
      <c r="B676" s="39"/>
      <c r="C676" s="219" t="s">
        <v>1140</v>
      </c>
      <c r="D676" s="219" t="s">
        <v>159</v>
      </c>
      <c r="E676" s="220" t="s">
        <v>1141</v>
      </c>
      <c r="F676" s="221" t="s">
        <v>1142</v>
      </c>
      <c r="G676" s="222" t="s">
        <v>162</v>
      </c>
      <c r="H676" s="223">
        <v>36</v>
      </c>
      <c r="I676" s="224"/>
      <c r="J676" s="225">
        <f>ROUND(I676*H676,2)</f>
        <v>0</v>
      </c>
      <c r="K676" s="221" t="s">
        <v>213</v>
      </c>
      <c r="L676" s="44"/>
      <c r="M676" s="226" t="s">
        <v>19</v>
      </c>
      <c r="N676" s="227" t="s">
        <v>45</v>
      </c>
      <c r="O676" s="84"/>
      <c r="P676" s="228">
        <f>O676*H676</f>
        <v>0</v>
      </c>
      <c r="Q676" s="228">
        <v>0</v>
      </c>
      <c r="R676" s="228">
        <f>Q676*H676</f>
        <v>0</v>
      </c>
      <c r="S676" s="228">
        <v>0</v>
      </c>
      <c r="T676" s="229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30" t="s">
        <v>236</v>
      </c>
      <c r="AT676" s="230" t="s">
        <v>159</v>
      </c>
      <c r="AU676" s="230" t="s">
        <v>82</v>
      </c>
      <c r="AY676" s="17" t="s">
        <v>158</v>
      </c>
      <c r="BE676" s="231">
        <f>IF(N676="základní",J676,0)</f>
        <v>0</v>
      </c>
      <c r="BF676" s="231">
        <f>IF(N676="snížená",J676,0)</f>
        <v>0</v>
      </c>
      <c r="BG676" s="231">
        <f>IF(N676="zákl. přenesená",J676,0)</f>
        <v>0</v>
      </c>
      <c r="BH676" s="231">
        <f>IF(N676="sníž. přenesená",J676,0)</f>
        <v>0</v>
      </c>
      <c r="BI676" s="231">
        <f>IF(N676="nulová",J676,0)</f>
        <v>0</v>
      </c>
      <c r="BJ676" s="17" t="s">
        <v>82</v>
      </c>
      <c r="BK676" s="231">
        <f>ROUND(I676*H676,2)</f>
        <v>0</v>
      </c>
      <c r="BL676" s="17" t="s">
        <v>236</v>
      </c>
      <c r="BM676" s="230" t="s">
        <v>1143</v>
      </c>
    </row>
    <row r="677" s="2" customFormat="1">
      <c r="A677" s="38"/>
      <c r="B677" s="39"/>
      <c r="C677" s="40"/>
      <c r="D677" s="232" t="s">
        <v>165</v>
      </c>
      <c r="E677" s="40"/>
      <c r="F677" s="233" t="s">
        <v>1144</v>
      </c>
      <c r="G677" s="40"/>
      <c r="H677" s="40"/>
      <c r="I677" s="136"/>
      <c r="J677" s="40"/>
      <c r="K677" s="40"/>
      <c r="L677" s="44"/>
      <c r="M677" s="234"/>
      <c r="N677" s="235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165</v>
      </c>
      <c r="AU677" s="17" t="s">
        <v>82</v>
      </c>
    </row>
    <row r="678" s="2" customFormat="1">
      <c r="A678" s="38"/>
      <c r="B678" s="39"/>
      <c r="C678" s="40"/>
      <c r="D678" s="232" t="s">
        <v>216</v>
      </c>
      <c r="E678" s="40"/>
      <c r="F678" s="258" t="s">
        <v>1118</v>
      </c>
      <c r="G678" s="40"/>
      <c r="H678" s="40"/>
      <c r="I678" s="136"/>
      <c r="J678" s="40"/>
      <c r="K678" s="40"/>
      <c r="L678" s="44"/>
      <c r="M678" s="234"/>
      <c r="N678" s="235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216</v>
      </c>
      <c r="AU678" s="17" t="s">
        <v>82</v>
      </c>
    </row>
    <row r="679" s="13" customFormat="1">
      <c r="A679" s="13"/>
      <c r="B679" s="236"/>
      <c r="C679" s="237"/>
      <c r="D679" s="232" t="s">
        <v>166</v>
      </c>
      <c r="E679" s="238" t="s">
        <v>19</v>
      </c>
      <c r="F679" s="239" t="s">
        <v>1145</v>
      </c>
      <c r="G679" s="237"/>
      <c r="H679" s="240">
        <v>36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6" t="s">
        <v>166</v>
      </c>
      <c r="AU679" s="246" t="s">
        <v>82</v>
      </c>
      <c r="AV679" s="13" t="s">
        <v>85</v>
      </c>
      <c r="AW679" s="13" t="s">
        <v>34</v>
      </c>
      <c r="AX679" s="13" t="s">
        <v>82</v>
      </c>
      <c r="AY679" s="246" t="s">
        <v>158</v>
      </c>
    </row>
    <row r="680" s="2" customFormat="1" ht="21.75" customHeight="1">
      <c r="A680" s="38"/>
      <c r="B680" s="39"/>
      <c r="C680" s="219" t="s">
        <v>1146</v>
      </c>
      <c r="D680" s="219" t="s">
        <v>159</v>
      </c>
      <c r="E680" s="220" t="s">
        <v>1147</v>
      </c>
      <c r="F680" s="221" t="s">
        <v>1148</v>
      </c>
      <c r="G680" s="222" t="s">
        <v>162</v>
      </c>
      <c r="H680" s="223">
        <v>36</v>
      </c>
      <c r="I680" s="224"/>
      <c r="J680" s="225">
        <f>ROUND(I680*H680,2)</f>
        <v>0</v>
      </c>
      <c r="K680" s="221" t="s">
        <v>213</v>
      </c>
      <c r="L680" s="44"/>
      <c r="M680" s="226" t="s">
        <v>19</v>
      </c>
      <c r="N680" s="227" t="s">
        <v>45</v>
      </c>
      <c r="O680" s="84"/>
      <c r="P680" s="228">
        <f>O680*H680</f>
        <v>0</v>
      </c>
      <c r="Q680" s="228">
        <v>0</v>
      </c>
      <c r="R680" s="228">
        <f>Q680*H680</f>
        <v>0</v>
      </c>
      <c r="S680" s="228">
        <v>0</v>
      </c>
      <c r="T680" s="229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0" t="s">
        <v>236</v>
      </c>
      <c r="AT680" s="230" t="s">
        <v>159</v>
      </c>
      <c r="AU680" s="230" t="s">
        <v>82</v>
      </c>
      <c r="AY680" s="17" t="s">
        <v>158</v>
      </c>
      <c r="BE680" s="231">
        <f>IF(N680="základní",J680,0)</f>
        <v>0</v>
      </c>
      <c r="BF680" s="231">
        <f>IF(N680="snížená",J680,0)</f>
        <v>0</v>
      </c>
      <c r="BG680" s="231">
        <f>IF(N680="zákl. přenesená",J680,0)</f>
        <v>0</v>
      </c>
      <c r="BH680" s="231">
        <f>IF(N680="sníž. přenesená",J680,0)</f>
        <v>0</v>
      </c>
      <c r="BI680" s="231">
        <f>IF(N680="nulová",J680,0)</f>
        <v>0</v>
      </c>
      <c r="BJ680" s="17" t="s">
        <v>82</v>
      </c>
      <c r="BK680" s="231">
        <f>ROUND(I680*H680,2)</f>
        <v>0</v>
      </c>
      <c r="BL680" s="17" t="s">
        <v>236</v>
      </c>
      <c r="BM680" s="230" t="s">
        <v>1149</v>
      </c>
    </row>
    <row r="681" s="2" customFormat="1">
      <c r="A681" s="38"/>
      <c r="B681" s="39"/>
      <c r="C681" s="40"/>
      <c r="D681" s="232" t="s">
        <v>165</v>
      </c>
      <c r="E681" s="40"/>
      <c r="F681" s="233" t="s">
        <v>1150</v>
      </c>
      <c r="G681" s="40"/>
      <c r="H681" s="40"/>
      <c r="I681" s="136"/>
      <c r="J681" s="40"/>
      <c r="K681" s="40"/>
      <c r="L681" s="44"/>
      <c r="M681" s="234"/>
      <c r="N681" s="235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165</v>
      </c>
      <c r="AU681" s="17" t="s">
        <v>82</v>
      </c>
    </row>
    <row r="682" s="2" customFormat="1">
      <c r="A682" s="38"/>
      <c r="B682" s="39"/>
      <c r="C682" s="40"/>
      <c r="D682" s="232" t="s">
        <v>216</v>
      </c>
      <c r="E682" s="40"/>
      <c r="F682" s="258" t="s">
        <v>1124</v>
      </c>
      <c r="G682" s="40"/>
      <c r="H682" s="40"/>
      <c r="I682" s="136"/>
      <c r="J682" s="40"/>
      <c r="K682" s="40"/>
      <c r="L682" s="44"/>
      <c r="M682" s="234"/>
      <c r="N682" s="235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216</v>
      </c>
      <c r="AU682" s="17" t="s">
        <v>82</v>
      </c>
    </row>
    <row r="683" s="13" customFormat="1">
      <c r="A683" s="13"/>
      <c r="B683" s="236"/>
      <c r="C683" s="237"/>
      <c r="D683" s="232" t="s">
        <v>166</v>
      </c>
      <c r="E683" s="238" t="s">
        <v>19</v>
      </c>
      <c r="F683" s="239" t="s">
        <v>1145</v>
      </c>
      <c r="G683" s="237"/>
      <c r="H683" s="240">
        <v>36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166</v>
      </c>
      <c r="AU683" s="246" t="s">
        <v>82</v>
      </c>
      <c r="AV683" s="13" t="s">
        <v>85</v>
      </c>
      <c r="AW683" s="13" t="s">
        <v>34</v>
      </c>
      <c r="AX683" s="13" t="s">
        <v>82</v>
      </c>
      <c r="AY683" s="246" t="s">
        <v>158</v>
      </c>
    </row>
    <row r="684" s="2" customFormat="1" ht="16.5" customHeight="1">
      <c r="A684" s="38"/>
      <c r="B684" s="39"/>
      <c r="C684" s="259" t="s">
        <v>1151</v>
      </c>
      <c r="D684" s="259" t="s">
        <v>199</v>
      </c>
      <c r="E684" s="260" t="s">
        <v>1152</v>
      </c>
      <c r="F684" s="261" t="s">
        <v>1153</v>
      </c>
      <c r="G684" s="262" t="s">
        <v>162</v>
      </c>
      <c r="H684" s="263">
        <v>36</v>
      </c>
      <c r="I684" s="264"/>
      <c r="J684" s="265">
        <f>ROUND(I684*H684,2)</f>
        <v>0</v>
      </c>
      <c r="K684" s="261" t="s">
        <v>213</v>
      </c>
      <c r="L684" s="266"/>
      <c r="M684" s="267" t="s">
        <v>19</v>
      </c>
      <c r="N684" s="268" t="s">
        <v>45</v>
      </c>
      <c r="O684" s="84"/>
      <c r="P684" s="228">
        <f>O684*H684</f>
        <v>0</v>
      </c>
      <c r="Q684" s="228">
        <v>0.080000000000000002</v>
      </c>
      <c r="R684" s="228">
        <f>Q684*H684</f>
        <v>2.8799999999999999</v>
      </c>
      <c r="S684" s="228">
        <v>0</v>
      </c>
      <c r="T684" s="229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0" t="s">
        <v>255</v>
      </c>
      <c r="AT684" s="230" t="s">
        <v>199</v>
      </c>
      <c r="AU684" s="230" t="s">
        <v>82</v>
      </c>
      <c r="AY684" s="17" t="s">
        <v>158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7" t="s">
        <v>82</v>
      </c>
      <c r="BK684" s="231">
        <f>ROUND(I684*H684,2)</f>
        <v>0</v>
      </c>
      <c r="BL684" s="17" t="s">
        <v>255</v>
      </c>
      <c r="BM684" s="230" t="s">
        <v>1154</v>
      </c>
    </row>
    <row r="685" s="2" customFormat="1">
      <c r="A685" s="38"/>
      <c r="B685" s="39"/>
      <c r="C685" s="40"/>
      <c r="D685" s="232" t="s">
        <v>165</v>
      </c>
      <c r="E685" s="40"/>
      <c r="F685" s="233" t="s">
        <v>1153</v>
      </c>
      <c r="G685" s="40"/>
      <c r="H685" s="40"/>
      <c r="I685" s="136"/>
      <c r="J685" s="40"/>
      <c r="K685" s="40"/>
      <c r="L685" s="44"/>
      <c r="M685" s="234"/>
      <c r="N685" s="235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165</v>
      </c>
      <c r="AU685" s="17" t="s">
        <v>82</v>
      </c>
    </row>
    <row r="686" s="13" customFormat="1">
      <c r="A686" s="13"/>
      <c r="B686" s="236"/>
      <c r="C686" s="237"/>
      <c r="D686" s="232" t="s">
        <v>166</v>
      </c>
      <c r="E686" s="238" t="s">
        <v>19</v>
      </c>
      <c r="F686" s="239" t="s">
        <v>1155</v>
      </c>
      <c r="G686" s="237"/>
      <c r="H686" s="240">
        <v>36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6" t="s">
        <v>166</v>
      </c>
      <c r="AU686" s="246" t="s">
        <v>82</v>
      </c>
      <c r="AV686" s="13" t="s">
        <v>85</v>
      </c>
      <c r="AW686" s="13" t="s">
        <v>34</v>
      </c>
      <c r="AX686" s="13" t="s">
        <v>82</v>
      </c>
      <c r="AY686" s="246" t="s">
        <v>158</v>
      </c>
    </row>
    <row r="687" s="2" customFormat="1" ht="21.75" customHeight="1">
      <c r="A687" s="38"/>
      <c r="B687" s="39"/>
      <c r="C687" s="219" t="s">
        <v>1156</v>
      </c>
      <c r="D687" s="219" t="s">
        <v>159</v>
      </c>
      <c r="E687" s="220" t="s">
        <v>1157</v>
      </c>
      <c r="F687" s="221" t="s">
        <v>1158</v>
      </c>
      <c r="G687" s="222" t="s">
        <v>1035</v>
      </c>
      <c r="H687" s="223">
        <v>7.1680000000000001</v>
      </c>
      <c r="I687" s="224"/>
      <c r="J687" s="225">
        <f>ROUND(I687*H687,2)</f>
        <v>0</v>
      </c>
      <c r="K687" s="221" t="s">
        <v>213</v>
      </c>
      <c r="L687" s="44"/>
      <c r="M687" s="226" t="s">
        <v>19</v>
      </c>
      <c r="N687" s="227" t="s">
        <v>45</v>
      </c>
      <c r="O687" s="84"/>
      <c r="P687" s="228">
        <f>O687*H687</f>
        <v>0</v>
      </c>
      <c r="Q687" s="228">
        <v>0</v>
      </c>
      <c r="R687" s="228">
        <f>Q687*H687</f>
        <v>0</v>
      </c>
      <c r="S687" s="228">
        <v>0</v>
      </c>
      <c r="T687" s="229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30" t="s">
        <v>236</v>
      </c>
      <c r="AT687" s="230" t="s">
        <v>159</v>
      </c>
      <c r="AU687" s="230" t="s">
        <v>82</v>
      </c>
      <c r="AY687" s="17" t="s">
        <v>158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7" t="s">
        <v>82</v>
      </c>
      <c r="BK687" s="231">
        <f>ROUND(I687*H687,2)</f>
        <v>0</v>
      </c>
      <c r="BL687" s="17" t="s">
        <v>236</v>
      </c>
      <c r="BM687" s="230" t="s">
        <v>1159</v>
      </c>
    </row>
    <row r="688" s="2" customFormat="1">
      <c r="A688" s="38"/>
      <c r="B688" s="39"/>
      <c r="C688" s="40"/>
      <c r="D688" s="232" t="s">
        <v>165</v>
      </c>
      <c r="E688" s="40"/>
      <c r="F688" s="233" t="s">
        <v>1158</v>
      </c>
      <c r="G688" s="40"/>
      <c r="H688" s="40"/>
      <c r="I688" s="136"/>
      <c r="J688" s="40"/>
      <c r="K688" s="40"/>
      <c r="L688" s="44"/>
      <c r="M688" s="234"/>
      <c r="N688" s="235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165</v>
      </c>
      <c r="AU688" s="17" t="s">
        <v>82</v>
      </c>
    </row>
    <row r="689" s="13" customFormat="1">
      <c r="A689" s="13"/>
      <c r="B689" s="236"/>
      <c r="C689" s="237"/>
      <c r="D689" s="232" t="s">
        <v>166</v>
      </c>
      <c r="E689" s="238" t="s">
        <v>19</v>
      </c>
      <c r="F689" s="239" t="s">
        <v>1160</v>
      </c>
      <c r="G689" s="237"/>
      <c r="H689" s="240">
        <v>7.1680000000000001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6" t="s">
        <v>166</v>
      </c>
      <c r="AU689" s="246" t="s">
        <v>82</v>
      </c>
      <c r="AV689" s="13" t="s">
        <v>85</v>
      </c>
      <c r="AW689" s="13" t="s">
        <v>34</v>
      </c>
      <c r="AX689" s="13" t="s">
        <v>82</v>
      </c>
      <c r="AY689" s="246" t="s">
        <v>158</v>
      </c>
    </row>
    <row r="690" s="2" customFormat="1" ht="21.75" customHeight="1">
      <c r="A690" s="38"/>
      <c r="B690" s="39"/>
      <c r="C690" s="219" t="s">
        <v>1161</v>
      </c>
      <c r="D690" s="219" t="s">
        <v>159</v>
      </c>
      <c r="E690" s="220" t="s">
        <v>1162</v>
      </c>
      <c r="F690" s="221" t="s">
        <v>1163</v>
      </c>
      <c r="G690" s="222" t="s">
        <v>1035</v>
      </c>
      <c r="H690" s="223">
        <v>7.1680000000000001</v>
      </c>
      <c r="I690" s="224"/>
      <c r="J690" s="225">
        <f>ROUND(I690*H690,2)</f>
        <v>0</v>
      </c>
      <c r="K690" s="221" t="s">
        <v>213</v>
      </c>
      <c r="L690" s="44"/>
      <c r="M690" s="226" t="s">
        <v>19</v>
      </c>
      <c r="N690" s="227" t="s">
        <v>45</v>
      </c>
      <c r="O690" s="84"/>
      <c r="P690" s="228">
        <f>O690*H690</f>
        <v>0</v>
      </c>
      <c r="Q690" s="228">
        <v>2.2563399999999998</v>
      </c>
      <c r="R690" s="228">
        <f>Q690*H690</f>
        <v>16.17344512</v>
      </c>
      <c r="S690" s="228">
        <v>0</v>
      </c>
      <c r="T690" s="229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0" t="s">
        <v>236</v>
      </c>
      <c r="AT690" s="230" t="s">
        <v>159</v>
      </c>
      <c r="AU690" s="230" t="s">
        <v>82</v>
      </c>
      <c r="AY690" s="17" t="s">
        <v>158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7" t="s">
        <v>82</v>
      </c>
      <c r="BK690" s="231">
        <f>ROUND(I690*H690,2)</f>
        <v>0</v>
      </c>
      <c r="BL690" s="17" t="s">
        <v>236</v>
      </c>
      <c r="BM690" s="230" t="s">
        <v>1164</v>
      </c>
    </row>
    <row r="691" s="2" customFormat="1">
      <c r="A691" s="38"/>
      <c r="B691" s="39"/>
      <c r="C691" s="40"/>
      <c r="D691" s="232" t="s">
        <v>165</v>
      </c>
      <c r="E691" s="40"/>
      <c r="F691" s="233" t="s">
        <v>1163</v>
      </c>
      <c r="G691" s="40"/>
      <c r="H691" s="40"/>
      <c r="I691" s="136"/>
      <c r="J691" s="40"/>
      <c r="K691" s="40"/>
      <c r="L691" s="44"/>
      <c r="M691" s="234"/>
      <c r="N691" s="235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165</v>
      </c>
      <c r="AU691" s="17" t="s">
        <v>82</v>
      </c>
    </row>
    <row r="692" s="13" customFormat="1">
      <c r="A692" s="13"/>
      <c r="B692" s="236"/>
      <c r="C692" s="237"/>
      <c r="D692" s="232" t="s">
        <v>166</v>
      </c>
      <c r="E692" s="238" t="s">
        <v>19</v>
      </c>
      <c r="F692" s="239" t="s">
        <v>1160</v>
      </c>
      <c r="G692" s="237"/>
      <c r="H692" s="240">
        <v>7.1680000000000001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166</v>
      </c>
      <c r="AU692" s="246" t="s">
        <v>82</v>
      </c>
      <c r="AV692" s="13" t="s">
        <v>85</v>
      </c>
      <c r="AW692" s="13" t="s">
        <v>34</v>
      </c>
      <c r="AX692" s="13" t="s">
        <v>82</v>
      </c>
      <c r="AY692" s="246" t="s">
        <v>158</v>
      </c>
    </row>
    <row r="693" s="2" customFormat="1" ht="21.75" customHeight="1">
      <c r="A693" s="38"/>
      <c r="B693" s="39"/>
      <c r="C693" s="219" t="s">
        <v>1165</v>
      </c>
      <c r="D693" s="219" t="s">
        <v>159</v>
      </c>
      <c r="E693" s="220" t="s">
        <v>1166</v>
      </c>
      <c r="F693" s="221" t="s">
        <v>1167</v>
      </c>
      <c r="G693" s="222" t="s">
        <v>202</v>
      </c>
      <c r="H693" s="223">
        <v>1</v>
      </c>
      <c r="I693" s="224"/>
      <c r="J693" s="225">
        <f>ROUND(I693*H693,2)</f>
        <v>0</v>
      </c>
      <c r="K693" s="221" t="s">
        <v>213</v>
      </c>
      <c r="L693" s="44"/>
      <c r="M693" s="226" t="s">
        <v>19</v>
      </c>
      <c r="N693" s="227" t="s">
        <v>45</v>
      </c>
      <c r="O693" s="84"/>
      <c r="P693" s="228">
        <f>O693*H693</f>
        <v>0</v>
      </c>
      <c r="Q693" s="228">
        <v>0</v>
      </c>
      <c r="R693" s="228">
        <f>Q693*H693</f>
        <v>0</v>
      </c>
      <c r="S693" s="228">
        <v>0</v>
      </c>
      <c r="T693" s="229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0" t="s">
        <v>236</v>
      </c>
      <c r="AT693" s="230" t="s">
        <v>159</v>
      </c>
      <c r="AU693" s="230" t="s">
        <v>82</v>
      </c>
      <c r="AY693" s="17" t="s">
        <v>158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7" t="s">
        <v>82</v>
      </c>
      <c r="BK693" s="231">
        <f>ROUND(I693*H693,2)</f>
        <v>0</v>
      </c>
      <c r="BL693" s="17" t="s">
        <v>236</v>
      </c>
      <c r="BM693" s="230" t="s">
        <v>1168</v>
      </c>
    </row>
    <row r="694" s="2" customFormat="1">
      <c r="A694" s="38"/>
      <c r="B694" s="39"/>
      <c r="C694" s="40"/>
      <c r="D694" s="232" t="s">
        <v>165</v>
      </c>
      <c r="E694" s="40"/>
      <c r="F694" s="233" t="s">
        <v>1167</v>
      </c>
      <c r="G694" s="40"/>
      <c r="H694" s="40"/>
      <c r="I694" s="136"/>
      <c r="J694" s="40"/>
      <c r="K694" s="40"/>
      <c r="L694" s="44"/>
      <c r="M694" s="234"/>
      <c r="N694" s="235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165</v>
      </c>
      <c r="AU694" s="17" t="s">
        <v>82</v>
      </c>
    </row>
    <row r="695" s="13" customFormat="1">
      <c r="A695" s="13"/>
      <c r="B695" s="236"/>
      <c r="C695" s="237"/>
      <c r="D695" s="232" t="s">
        <v>166</v>
      </c>
      <c r="E695" s="238" t="s">
        <v>19</v>
      </c>
      <c r="F695" s="239" t="s">
        <v>424</v>
      </c>
      <c r="G695" s="237"/>
      <c r="H695" s="240">
        <v>1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6" t="s">
        <v>166</v>
      </c>
      <c r="AU695" s="246" t="s">
        <v>82</v>
      </c>
      <c r="AV695" s="13" t="s">
        <v>85</v>
      </c>
      <c r="AW695" s="13" t="s">
        <v>34</v>
      </c>
      <c r="AX695" s="13" t="s">
        <v>82</v>
      </c>
      <c r="AY695" s="246" t="s">
        <v>158</v>
      </c>
    </row>
    <row r="696" s="2" customFormat="1" ht="16.5" customHeight="1">
      <c r="A696" s="38"/>
      <c r="B696" s="39"/>
      <c r="C696" s="219" t="s">
        <v>1169</v>
      </c>
      <c r="D696" s="219" t="s">
        <v>159</v>
      </c>
      <c r="E696" s="220" t="s">
        <v>1170</v>
      </c>
      <c r="F696" s="221" t="s">
        <v>1171</v>
      </c>
      <c r="G696" s="222" t="s">
        <v>1059</v>
      </c>
      <c r="H696" s="223">
        <v>0.059999999999999998</v>
      </c>
      <c r="I696" s="224"/>
      <c r="J696" s="225">
        <f>ROUND(I696*H696,2)</f>
        <v>0</v>
      </c>
      <c r="K696" s="221" t="s">
        <v>213</v>
      </c>
      <c r="L696" s="44"/>
      <c r="M696" s="226" t="s">
        <v>19</v>
      </c>
      <c r="N696" s="227" t="s">
        <v>45</v>
      </c>
      <c r="O696" s="84"/>
      <c r="P696" s="228">
        <f>O696*H696</f>
        <v>0</v>
      </c>
      <c r="Q696" s="228">
        <v>1.0601700000000001</v>
      </c>
      <c r="R696" s="228">
        <f>Q696*H696</f>
        <v>0.063610200000000006</v>
      </c>
      <c r="S696" s="228">
        <v>0</v>
      </c>
      <c r="T696" s="229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0" t="s">
        <v>236</v>
      </c>
      <c r="AT696" s="230" t="s">
        <v>159</v>
      </c>
      <c r="AU696" s="230" t="s">
        <v>82</v>
      </c>
      <c r="AY696" s="17" t="s">
        <v>158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7" t="s">
        <v>82</v>
      </c>
      <c r="BK696" s="231">
        <f>ROUND(I696*H696,2)</f>
        <v>0</v>
      </c>
      <c r="BL696" s="17" t="s">
        <v>236</v>
      </c>
      <c r="BM696" s="230" t="s">
        <v>1172</v>
      </c>
    </row>
    <row r="697" s="2" customFormat="1">
      <c r="A697" s="38"/>
      <c r="B697" s="39"/>
      <c r="C697" s="40"/>
      <c r="D697" s="232" t="s">
        <v>165</v>
      </c>
      <c r="E697" s="40"/>
      <c r="F697" s="233" t="s">
        <v>1171</v>
      </c>
      <c r="G697" s="40"/>
      <c r="H697" s="40"/>
      <c r="I697" s="136"/>
      <c r="J697" s="40"/>
      <c r="K697" s="40"/>
      <c r="L697" s="44"/>
      <c r="M697" s="234"/>
      <c r="N697" s="235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165</v>
      </c>
      <c r="AU697" s="17" t="s">
        <v>82</v>
      </c>
    </row>
    <row r="698" s="13" customFormat="1">
      <c r="A698" s="13"/>
      <c r="B698" s="236"/>
      <c r="C698" s="237"/>
      <c r="D698" s="232" t="s">
        <v>166</v>
      </c>
      <c r="E698" s="238" t="s">
        <v>19</v>
      </c>
      <c r="F698" s="239" t="s">
        <v>1173</v>
      </c>
      <c r="G698" s="237"/>
      <c r="H698" s="240">
        <v>0.059999999999999998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6" t="s">
        <v>166</v>
      </c>
      <c r="AU698" s="246" t="s">
        <v>82</v>
      </c>
      <c r="AV698" s="13" t="s">
        <v>85</v>
      </c>
      <c r="AW698" s="13" t="s">
        <v>34</v>
      </c>
      <c r="AX698" s="13" t="s">
        <v>82</v>
      </c>
      <c r="AY698" s="246" t="s">
        <v>158</v>
      </c>
    </row>
    <row r="699" s="2" customFormat="1" ht="21.75" customHeight="1">
      <c r="A699" s="38"/>
      <c r="B699" s="39"/>
      <c r="C699" s="219" t="s">
        <v>1174</v>
      </c>
      <c r="D699" s="219" t="s">
        <v>159</v>
      </c>
      <c r="E699" s="220" t="s">
        <v>1175</v>
      </c>
      <c r="F699" s="221" t="s">
        <v>1176</v>
      </c>
      <c r="G699" s="222" t="s">
        <v>162</v>
      </c>
      <c r="H699" s="223">
        <v>95</v>
      </c>
      <c r="I699" s="224"/>
      <c r="J699" s="225">
        <f>ROUND(I699*H699,2)</f>
        <v>0</v>
      </c>
      <c r="K699" s="221" t="s">
        <v>213</v>
      </c>
      <c r="L699" s="44"/>
      <c r="M699" s="226" t="s">
        <v>19</v>
      </c>
      <c r="N699" s="227" t="s">
        <v>45</v>
      </c>
      <c r="O699" s="84"/>
      <c r="P699" s="228">
        <f>O699*H699</f>
        <v>0</v>
      </c>
      <c r="Q699" s="228">
        <v>0</v>
      </c>
      <c r="R699" s="228">
        <f>Q699*H699</f>
        <v>0</v>
      </c>
      <c r="S699" s="228">
        <v>0</v>
      </c>
      <c r="T699" s="229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0" t="s">
        <v>236</v>
      </c>
      <c r="AT699" s="230" t="s">
        <v>159</v>
      </c>
      <c r="AU699" s="230" t="s">
        <v>82</v>
      </c>
      <c r="AY699" s="17" t="s">
        <v>158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7" t="s">
        <v>82</v>
      </c>
      <c r="BK699" s="231">
        <f>ROUND(I699*H699,2)</f>
        <v>0</v>
      </c>
      <c r="BL699" s="17" t="s">
        <v>236</v>
      </c>
      <c r="BM699" s="230" t="s">
        <v>1177</v>
      </c>
    </row>
    <row r="700" s="2" customFormat="1">
      <c r="A700" s="38"/>
      <c r="B700" s="39"/>
      <c r="C700" s="40"/>
      <c r="D700" s="232" t="s">
        <v>165</v>
      </c>
      <c r="E700" s="40"/>
      <c r="F700" s="233" t="s">
        <v>1178</v>
      </c>
      <c r="G700" s="40"/>
      <c r="H700" s="40"/>
      <c r="I700" s="136"/>
      <c r="J700" s="40"/>
      <c r="K700" s="40"/>
      <c r="L700" s="44"/>
      <c r="M700" s="234"/>
      <c r="N700" s="235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165</v>
      </c>
      <c r="AU700" s="17" t="s">
        <v>82</v>
      </c>
    </row>
    <row r="701" s="2" customFormat="1">
      <c r="A701" s="38"/>
      <c r="B701" s="39"/>
      <c r="C701" s="40"/>
      <c r="D701" s="232" t="s">
        <v>216</v>
      </c>
      <c r="E701" s="40"/>
      <c r="F701" s="258" t="s">
        <v>1179</v>
      </c>
      <c r="G701" s="40"/>
      <c r="H701" s="40"/>
      <c r="I701" s="136"/>
      <c r="J701" s="40"/>
      <c r="K701" s="40"/>
      <c r="L701" s="44"/>
      <c r="M701" s="234"/>
      <c r="N701" s="235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216</v>
      </c>
      <c r="AU701" s="17" t="s">
        <v>82</v>
      </c>
    </row>
    <row r="702" s="13" customFormat="1">
      <c r="A702" s="13"/>
      <c r="B702" s="236"/>
      <c r="C702" s="237"/>
      <c r="D702" s="232" t="s">
        <v>166</v>
      </c>
      <c r="E702" s="238" t="s">
        <v>19</v>
      </c>
      <c r="F702" s="239" t="s">
        <v>1180</v>
      </c>
      <c r="G702" s="237"/>
      <c r="H702" s="240">
        <v>95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166</v>
      </c>
      <c r="AU702" s="246" t="s">
        <v>82</v>
      </c>
      <c r="AV702" s="13" t="s">
        <v>85</v>
      </c>
      <c r="AW702" s="13" t="s">
        <v>34</v>
      </c>
      <c r="AX702" s="13" t="s">
        <v>82</v>
      </c>
      <c r="AY702" s="246" t="s">
        <v>158</v>
      </c>
    </row>
    <row r="703" s="2" customFormat="1" ht="21.75" customHeight="1">
      <c r="A703" s="38"/>
      <c r="B703" s="39"/>
      <c r="C703" s="219" t="s">
        <v>1181</v>
      </c>
      <c r="D703" s="219" t="s">
        <v>159</v>
      </c>
      <c r="E703" s="220" t="s">
        <v>1182</v>
      </c>
      <c r="F703" s="221" t="s">
        <v>1183</v>
      </c>
      <c r="G703" s="222" t="s">
        <v>162</v>
      </c>
      <c r="H703" s="223">
        <v>95</v>
      </c>
      <c r="I703" s="224"/>
      <c r="J703" s="225">
        <f>ROUND(I703*H703,2)</f>
        <v>0</v>
      </c>
      <c r="K703" s="221" t="s">
        <v>213</v>
      </c>
      <c r="L703" s="44"/>
      <c r="M703" s="226" t="s">
        <v>19</v>
      </c>
      <c r="N703" s="227" t="s">
        <v>45</v>
      </c>
      <c r="O703" s="84"/>
      <c r="P703" s="228">
        <f>O703*H703</f>
        <v>0</v>
      </c>
      <c r="Q703" s="228">
        <v>0</v>
      </c>
      <c r="R703" s="228">
        <f>Q703*H703</f>
        <v>0</v>
      </c>
      <c r="S703" s="228">
        <v>0</v>
      </c>
      <c r="T703" s="229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30" t="s">
        <v>236</v>
      </c>
      <c r="AT703" s="230" t="s">
        <v>159</v>
      </c>
      <c r="AU703" s="230" t="s">
        <v>82</v>
      </c>
      <c r="AY703" s="17" t="s">
        <v>158</v>
      </c>
      <c r="BE703" s="231">
        <f>IF(N703="základní",J703,0)</f>
        <v>0</v>
      </c>
      <c r="BF703" s="231">
        <f>IF(N703="snížená",J703,0)</f>
        <v>0</v>
      </c>
      <c r="BG703" s="231">
        <f>IF(N703="zákl. přenesená",J703,0)</f>
        <v>0</v>
      </c>
      <c r="BH703" s="231">
        <f>IF(N703="sníž. přenesená",J703,0)</f>
        <v>0</v>
      </c>
      <c r="BI703" s="231">
        <f>IF(N703="nulová",J703,0)</f>
        <v>0</v>
      </c>
      <c r="BJ703" s="17" t="s">
        <v>82</v>
      </c>
      <c r="BK703" s="231">
        <f>ROUND(I703*H703,2)</f>
        <v>0</v>
      </c>
      <c r="BL703" s="17" t="s">
        <v>236</v>
      </c>
      <c r="BM703" s="230" t="s">
        <v>1184</v>
      </c>
    </row>
    <row r="704" s="2" customFormat="1">
      <c r="A704" s="38"/>
      <c r="B704" s="39"/>
      <c r="C704" s="40"/>
      <c r="D704" s="232" t="s">
        <v>165</v>
      </c>
      <c r="E704" s="40"/>
      <c r="F704" s="233" t="s">
        <v>1185</v>
      </c>
      <c r="G704" s="40"/>
      <c r="H704" s="40"/>
      <c r="I704" s="136"/>
      <c r="J704" s="40"/>
      <c r="K704" s="40"/>
      <c r="L704" s="44"/>
      <c r="M704" s="234"/>
      <c r="N704" s="235"/>
      <c r="O704" s="84"/>
      <c r="P704" s="84"/>
      <c r="Q704" s="84"/>
      <c r="R704" s="84"/>
      <c r="S704" s="84"/>
      <c r="T704" s="85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165</v>
      </c>
      <c r="AU704" s="17" t="s">
        <v>82</v>
      </c>
    </row>
    <row r="705" s="13" customFormat="1">
      <c r="A705" s="13"/>
      <c r="B705" s="236"/>
      <c r="C705" s="237"/>
      <c r="D705" s="232" t="s">
        <v>166</v>
      </c>
      <c r="E705" s="238" t="s">
        <v>19</v>
      </c>
      <c r="F705" s="239" t="s">
        <v>1180</v>
      </c>
      <c r="G705" s="237"/>
      <c r="H705" s="240">
        <v>95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6" t="s">
        <v>166</v>
      </c>
      <c r="AU705" s="246" t="s">
        <v>82</v>
      </c>
      <c r="AV705" s="13" t="s">
        <v>85</v>
      </c>
      <c r="AW705" s="13" t="s">
        <v>34</v>
      </c>
      <c r="AX705" s="13" t="s">
        <v>82</v>
      </c>
      <c r="AY705" s="246" t="s">
        <v>158</v>
      </c>
    </row>
    <row r="706" s="2" customFormat="1" ht="21.75" customHeight="1">
      <c r="A706" s="38"/>
      <c r="B706" s="39"/>
      <c r="C706" s="219" t="s">
        <v>1186</v>
      </c>
      <c r="D706" s="219" t="s">
        <v>159</v>
      </c>
      <c r="E706" s="220" t="s">
        <v>1187</v>
      </c>
      <c r="F706" s="221" t="s">
        <v>1188</v>
      </c>
      <c r="G706" s="222" t="s">
        <v>162</v>
      </c>
      <c r="H706" s="223">
        <v>20</v>
      </c>
      <c r="I706" s="224"/>
      <c r="J706" s="225">
        <f>ROUND(I706*H706,2)</f>
        <v>0</v>
      </c>
      <c r="K706" s="221" t="s">
        <v>213</v>
      </c>
      <c r="L706" s="44"/>
      <c r="M706" s="226" t="s">
        <v>19</v>
      </c>
      <c r="N706" s="227" t="s">
        <v>45</v>
      </c>
      <c r="O706" s="84"/>
      <c r="P706" s="228">
        <f>O706*H706</f>
        <v>0</v>
      </c>
      <c r="Q706" s="228">
        <v>0</v>
      </c>
      <c r="R706" s="228">
        <f>Q706*H706</f>
        <v>0</v>
      </c>
      <c r="S706" s="228">
        <v>0</v>
      </c>
      <c r="T706" s="229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30" t="s">
        <v>236</v>
      </c>
      <c r="AT706" s="230" t="s">
        <v>159</v>
      </c>
      <c r="AU706" s="230" t="s">
        <v>82</v>
      </c>
      <c r="AY706" s="17" t="s">
        <v>158</v>
      </c>
      <c r="BE706" s="231">
        <f>IF(N706="základní",J706,0)</f>
        <v>0</v>
      </c>
      <c r="BF706" s="231">
        <f>IF(N706="snížená",J706,0)</f>
        <v>0</v>
      </c>
      <c r="BG706" s="231">
        <f>IF(N706="zákl. přenesená",J706,0)</f>
        <v>0</v>
      </c>
      <c r="BH706" s="231">
        <f>IF(N706="sníž. přenesená",J706,0)</f>
        <v>0</v>
      </c>
      <c r="BI706" s="231">
        <f>IF(N706="nulová",J706,0)</f>
        <v>0</v>
      </c>
      <c r="BJ706" s="17" t="s">
        <v>82</v>
      </c>
      <c r="BK706" s="231">
        <f>ROUND(I706*H706,2)</f>
        <v>0</v>
      </c>
      <c r="BL706" s="17" t="s">
        <v>236</v>
      </c>
      <c r="BM706" s="230" t="s">
        <v>1189</v>
      </c>
    </row>
    <row r="707" s="2" customFormat="1">
      <c r="A707" s="38"/>
      <c r="B707" s="39"/>
      <c r="C707" s="40"/>
      <c r="D707" s="232" t="s">
        <v>165</v>
      </c>
      <c r="E707" s="40"/>
      <c r="F707" s="233" t="s">
        <v>1190</v>
      </c>
      <c r="G707" s="40"/>
      <c r="H707" s="40"/>
      <c r="I707" s="136"/>
      <c r="J707" s="40"/>
      <c r="K707" s="40"/>
      <c r="L707" s="44"/>
      <c r="M707" s="234"/>
      <c r="N707" s="235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165</v>
      </c>
      <c r="AU707" s="17" t="s">
        <v>82</v>
      </c>
    </row>
    <row r="708" s="2" customFormat="1">
      <c r="A708" s="38"/>
      <c r="B708" s="39"/>
      <c r="C708" s="40"/>
      <c r="D708" s="232" t="s">
        <v>216</v>
      </c>
      <c r="E708" s="40"/>
      <c r="F708" s="258" t="s">
        <v>1179</v>
      </c>
      <c r="G708" s="40"/>
      <c r="H708" s="40"/>
      <c r="I708" s="136"/>
      <c r="J708" s="40"/>
      <c r="K708" s="40"/>
      <c r="L708" s="44"/>
      <c r="M708" s="234"/>
      <c r="N708" s="235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216</v>
      </c>
      <c r="AU708" s="17" t="s">
        <v>82</v>
      </c>
    </row>
    <row r="709" s="13" customFormat="1">
      <c r="A709" s="13"/>
      <c r="B709" s="236"/>
      <c r="C709" s="237"/>
      <c r="D709" s="232" t="s">
        <v>166</v>
      </c>
      <c r="E709" s="238" t="s">
        <v>19</v>
      </c>
      <c r="F709" s="239" t="s">
        <v>1191</v>
      </c>
      <c r="G709" s="237"/>
      <c r="H709" s="240">
        <v>20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6" t="s">
        <v>166</v>
      </c>
      <c r="AU709" s="246" t="s">
        <v>82</v>
      </c>
      <c r="AV709" s="13" t="s">
        <v>85</v>
      </c>
      <c r="AW709" s="13" t="s">
        <v>34</v>
      </c>
      <c r="AX709" s="13" t="s">
        <v>82</v>
      </c>
      <c r="AY709" s="246" t="s">
        <v>158</v>
      </c>
    </row>
    <row r="710" s="2" customFormat="1" ht="21.75" customHeight="1">
      <c r="A710" s="38"/>
      <c r="B710" s="39"/>
      <c r="C710" s="219" t="s">
        <v>1192</v>
      </c>
      <c r="D710" s="219" t="s">
        <v>159</v>
      </c>
      <c r="E710" s="220" t="s">
        <v>1193</v>
      </c>
      <c r="F710" s="221" t="s">
        <v>1194</v>
      </c>
      <c r="G710" s="222" t="s">
        <v>162</v>
      </c>
      <c r="H710" s="223">
        <v>20</v>
      </c>
      <c r="I710" s="224"/>
      <c r="J710" s="225">
        <f>ROUND(I710*H710,2)</f>
        <v>0</v>
      </c>
      <c r="K710" s="221" t="s">
        <v>213</v>
      </c>
      <c r="L710" s="44"/>
      <c r="M710" s="226" t="s">
        <v>19</v>
      </c>
      <c r="N710" s="227" t="s">
        <v>45</v>
      </c>
      <c r="O710" s="84"/>
      <c r="P710" s="228">
        <f>O710*H710</f>
        <v>0</v>
      </c>
      <c r="Q710" s="228">
        <v>0</v>
      </c>
      <c r="R710" s="228">
        <f>Q710*H710</f>
        <v>0</v>
      </c>
      <c r="S710" s="228">
        <v>0</v>
      </c>
      <c r="T710" s="229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30" t="s">
        <v>236</v>
      </c>
      <c r="AT710" s="230" t="s">
        <v>159</v>
      </c>
      <c r="AU710" s="230" t="s">
        <v>82</v>
      </c>
      <c r="AY710" s="17" t="s">
        <v>158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7" t="s">
        <v>82</v>
      </c>
      <c r="BK710" s="231">
        <f>ROUND(I710*H710,2)</f>
        <v>0</v>
      </c>
      <c r="BL710" s="17" t="s">
        <v>236</v>
      </c>
      <c r="BM710" s="230" t="s">
        <v>1195</v>
      </c>
    </row>
    <row r="711" s="2" customFormat="1">
      <c r="A711" s="38"/>
      <c r="B711" s="39"/>
      <c r="C711" s="40"/>
      <c r="D711" s="232" t="s">
        <v>165</v>
      </c>
      <c r="E711" s="40"/>
      <c r="F711" s="233" t="s">
        <v>1196</v>
      </c>
      <c r="G711" s="40"/>
      <c r="H711" s="40"/>
      <c r="I711" s="136"/>
      <c r="J711" s="40"/>
      <c r="K711" s="40"/>
      <c r="L711" s="44"/>
      <c r="M711" s="234"/>
      <c r="N711" s="235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165</v>
      </c>
      <c r="AU711" s="17" t="s">
        <v>82</v>
      </c>
    </row>
    <row r="712" s="13" customFormat="1">
      <c r="A712" s="13"/>
      <c r="B712" s="236"/>
      <c r="C712" s="237"/>
      <c r="D712" s="232" t="s">
        <v>166</v>
      </c>
      <c r="E712" s="238" t="s">
        <v>19</v>
      </c>
      <c r="F712" s="239" t="s">
        <v>1191</v>
      </c>
      <c r="G712" s="237"/>
      <c r="H712" s="240">
        <v>20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166</v>
      </c>
      <c r="AU712" s="246" t="s">
        <v>82</v>
      </c>
      <c r="AV712" s="13" t="s">
        <v>85</v>
      </c>
      <c r="AW712" s="13" t="s">
        <v>34</v>
      </c>
      <c r="AX712" s="13" t="s">
        <v>82</v>
      </c>
      <c r="AY712" s="246" t="s">
        <v>158</v>
      </c>
    </row>
    <row r="713" s="2" customFormat="1" ht="21.75" customHeight="1">
      <c r="A713" s="38"/>
      <c r="B713" s="39"/>
      <c r="C713" s="219" t="s">
        <v>1197</v>
      </c>
      <c r="D713" s="219" t="s">
        <v>159</v>
      </c>
      <c r="E713" s="220" t="s">
        <v>1198</v>
      </c>
      <c r="F713" s="221" t="s">
        <v>1199</v>
      </c>
      <c r="G713" s="222" t="s">
        <v>162</v>
      </c>
      <c r="H713" s="223">
        <v>40</v>
      </c>
      <c r="I713" s="224"/>
      <c r="J713" s="225">
        <f>ROUND(I713*H713,2)</f>
        <v>0</v>
      </c>
      <c r="K713" s="221" t="s">
        <v>213</v>
      </c>
      <c r="L713" s="44"/>
      <c r="M713" s="226" t="s">
        <v>19</v>
      </c>
      <c r="N713" s="227" t="s">
        <v>45</v>
      </c>
      <c r="O713" s="84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0" t="s">
        <v>236</v>
      </c>
      <c r="AT713" s="230" t="s">
        <v>159</v>
      </c>
      <c r="AU713" s="230" t="s">
        <v>82</v>
      </c>
      <c r="AY713" s="17" t="s">
        <v>158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7" t="s">
        <v>82</v>
      </c>
      <c r="BK713" s="231">
        <f>ROUND(I713*H713,2)</f>
        <v>0</v>
      </c>
      <c r="BL713" s="17" t="s">
        <v>236</v>
      </c>
      <c r="BM713" s="230" t="s">
        <v>1200</v>
      </c>
    </row>
    <row r="714" s="2" customFormat="1">
      <c r="A714" s="38"/>
      <c r="B714" s="39"/>
      <c r="C714" s="40"/>
      <c r="D714" s="232" t="s">
        <v>165</v>
      </c>
      <c r="E714" s="40"/>
      <c r="F714" s="233" t="s">
        <v>1201</v>
      </c>
      <c r="G714" s="40"/>
      <c r="H714" s="40"/>
      <c r="I714" s="136"/>
      <c r="J714" s="40"/>
      <c r="K714" s="40"/>
      <c r="L714" s="44"/>
      <c r="M714" s="234"/>
      <c r="N714" s="235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165</v>
      </c>
      <c r="AU714" s="17" t="s">
        <v>82</v>
      </c>
    </row>
    <row r="715" s="2" customFormat="1">
      <c r="A715" s="38"/>
      <c r="B715" s="39"/>
      <c r="C715" s="40"/>
      <c r="D715" s="232" t="s">
        <v>216</v>
      </c>
      <c r="E715" s="40"/>
      <c r="F715" s="258" t="s">
        <v>1179</v>
      </c>
      <c r="G715" s="40"/>
      <c r="H715" s="40"/>
      <c r="I715" s="136"/>
      <c r="J715" s="40"/>
      <c r="K715" s="40"/>
      <c r="L715" s="44"/>
      <c r="M715" s="234"/>
      <c r="N715" s="235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216</v>
      </c>
      <c r="AU715" s="17" t="s">
        <v>82</v>
      </c>
    </row>
    <row r="716" s="13" customFormat="1">
      <c r="A716" s="13"/>
      <c r="B716" s="236"/>
      <c r="C716" s="237"/>
      <c r="D716" s="232" t="s">
        <v>166</v>
      </c>
      <c r="E716" s="238" t="s">
        <v>19</v>
      </c>
      <c r="F716" s="239" t="s">
        <v>1202</v>
      </c>
      <c r="G716" s="237"/>
      <c r="H716" s="240">
        <v>40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166</v>
      </c>
      <c r="AU716" s="246" t="s">
        <v>82</v>
      </c>
      <c r="AV716" s="13" t="s">
        <v>85</v>
      </c>
      <c r="AW716" s="13" t="s">
        <v>34</v>
      </c>
      <c r="AX716" s="13" t="s">
        <v>82</v>
      </c>
      <c r="AY716" s="246" t="s">
        <v>158</v>
      </c>
    </row>
    <row r="717" s="2" customFormat="1" ht="21.75" customHeight="1">
      <c r="A717" s="38"/>
      <c r="B717" s="39"/>
      <c r="C717" s="219" t="s">
        <v>1203</v>
      </c>
      <c r="D717" s="219" t="s">
        <v>159</v>
      </c>
      <c r="E717" s="220" t="s">
        <v>1204</v>
      </c>
      <c r="F717" s="221" t="s">
        <v>1205</v>
      </c>
      <c r="G717" s="222" t="s">
        <v>162</v>
      </c>
      <c r="H717" s="223">
        <v>40</v>
      </c>
      <c r="I717" s="224"/>
      <c r="J717" s="225">
        <f>ROUND(I717*H717,2)</f>
        <v>0</v>
      </c>
      <c r="K717" s="221" t="s">
        <v>213</v>
      </c>
      <c r="L717" s="44"/>
      <c r="M717" s="226" t="s">
        <v>19</v>
      </c>
      <c r="N717" s="227" t="s">
        <v>45</v>
      </c>
      <c r="O717" s="84"/>
      <c r="P717" s="228">
        <f>O717*H717</f>
        <v>0</v>
      </c>
      <c r="Q717" s="228">
        <v>0</v>
      </c>
      <c r="R717" s="228">
        <f>Q717*H717</f>
        <v>0</v>
      </c>
      <c r="S717" s="228">
        <v>0</v>
      </c>
      <c r="T717" s="229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0" t="s">
        <v>236</v>
      </c>
      <c r="AT717" s="230" t="s">
        <v>159</v>
      </c>
      <c r="AU717" s="230" t="s">
        <v>82</v>
      </c>
      <c r="AY717" s="17" t="s">
        <v>158</v>
      </c>
      <c r="BE717" s="231">
        <f>IF(N717="základní",J717,0)</f>
        <v>0</v>
      </c>
      <c r="BF717" s="231">
        <f>IF(N717="snížená",J717,0)</f>
        <v>0</v>
      </c>
      <c r="BG717" s="231">
        <f>IF(N717="zákl. přenesená",J717,0)</f>
        <v>0</v>
      </c>
      <c r="BH717" s="231">
        <f>IF(N717="sníž. přenesená",J717,0)</f>
        <v>0</v>
      </c>
      <c r="BI717" s="231">
        <f>IF(N717="nulová",J717,0)</f>
        <v>0</v>
      </c>
      <c r="BJ717" s="17" t="s">
        <v>82</v>
      </c>
      <c r="BK717" s="231">
        <f>ROUND(I717*H717,2)</f>
        <v>0</v>
      </c>
      <c r="BL717" s="17" t="s">
        <v>236</v>
      </c>
      <c r="BM717" s="230" t="s">
        <v>1206</v>
      </c>
    </row>
    <row r="718" s="2" customFormat="1">
      <c r="A718" s="38"/>
      <c r="B718" s="39"/>
      <c r="C718" s="40"/>
      <c r="D718" s="232" t="s">
        <v>165</v>
      </c>
      <c r="E718" s="40"/>
      <c r="F718" s="233" t="s">
        <v>1207</v>
      </c>
      <c r="G718" s="40"/>
      <c r="H718" s="40"/>
      <c r="I718" s="136"/>
      <c r="J718" s="40"/>
      <c r="K718" s="40"/>
      <c r="L718" s="44"/>
      <c r="M718" s="234"/>
      <c r="N718" s="235"/>
      <c r="O718" s="84"/>
      <c r="P718" s="84"/>
      <c r="Q718" s="84"/>
      <c r="R718" s="84"/>
      <c r="S718" s="84"/>
      <c r="T718" s="85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165</v>
      </c>
      <c r="AU718" s="17" t="s">
        <v>82</v>
      </c>
    </row>
    <row r="719" s="13" customFormat="1">
      <c r="A719" s="13"/>
      <c r="B719" s="236"/>
      <c r="C719" s="237"/>
      <c r="D719" s="232" t="s">
        <v>166</v>
      </c>
      <c r="E719" s="238" t="s">
        <v>19</v>
      </c>
      <c r="F719" s="239" t="s">
        <v>1202</v>
      </c>
      <c r="G719" s="237"/>
      <c r="H719" s="240">
        <v>40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6" t="s">
        <v>166</v>
      </c>
      <c r="AU719" s="246" t="s">
        <v>82</v>
      </c>
      <c r="AV719" s="13" t="s">
        <v>85</v>
      </c>
      <c r="AW719" s="13" t="s">
        <v>34</v>
      </c>
      <c r="AX719" s="13" t="s">
        <v>82</v>
      </c>
      <c r="AY719" s="246" t="s">
        <v>158</v>
      </c>
    </row>
    <row r="720" s="2" customFormat="1" ht="21.75" customHeight="1">
      <c r="A720" s="38"/>
      <c r="B720" s="39"/>
      <c r="C720" s="219" t="s">
        <v>1208</v>
      </c>
      <c r="D720" s="219" t="s">
        <v>159</v>
      </c>
      <c r="E720" s="220" t="s">
        <v>1209</v>
      </c>
      <c r="F720" s="221" t="s">
        <v>1210</v>
      </c>
      <c r="G720" s="222" t="s">
        <v>162</v>
      </c>
      <c r="H720" s="223">
        <v>155</v>
      </c>
      <c r="I720" s="224"/>
      <c r="J720" s="225">
        <f>ROUND(I720*H720,2)</f>
        <v>0</v>
      </c>
      <c r="K720" s="221" t="s">
        <v>213</v>
      </c>
      <c r="L720" s="44"/>
      <c r="M720" s="226" t="s">
        <v>19</v>
      </c>
      <c r="N720" s="227" t="s">
        <v>45</v>
      </c>
      <c r="O720" s="84"/>
      <c r="P720" s="228">
        <f>O720*H720</f>
        <v>0</v>
      </c>
      <c r="Q720" s="228">
        <v>0.00013999999999999999</v>
      </c>
      <c r="R720" s="228">
        <f>Q720*H720</f>
        <v>0.021699999999999997</v>
      </c>
      <c r="S720" s="228">
        <v>0</v>
      </c>
      <c r="T720" s="229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0" t="s">
        <v>236</v>
      </c>
      <c r="AT720" s="230" t="s">
        <v>159</v>
      </c>
      <c r="AU720" s="230" t="s">
        <v>82</v>
      </c>
      <c r="AY720" s="17" t="s">
        <v>158</v>
      </c>
      <c r="BE720" s="231">
        <f>IF(N720="základní",J720,0)</f>
        <v>0</v>
      </c>
      <c r="BF720" s="231">
        <f>IF(N720="snížená",J720,0)</f>
        <v>0</v>
      </c>
      <c r="BG720" s="231">
        <f>IF(N720="zákl. přenesená",J720,0)</f>
        <v>0</v>
      </c>
      <c r="BH720" s="231">
        <f>IF(N720="sníž. přenesená",J720,0)</f>
        <v>0</v>
      </c>
      <c r="BI720" s="231">
        <f>IF(N720="nulová",J720,0)</f>
        <v>0</v>
      </c>
      <c r="BJ720" s="17" t="s">
        <v>82</v>
      </c>
      <c r="BK720" s="231">
        <f>ROUND(I720*H720,2)</f>
        <v>0</v>
      </c>
      <c r="BL720" s="17" t="s">
        <v>236</v>
      </c>
      <c r="BM720" s="230" t="s">
        <v>1211</v>
      </c>
    </row>
    <row r="721" s="2" customFormat="1">
      <c r="A721" s="38"/>
      <c r="B721" s="39"/>
      <c r="C721" s="40"/>
      <c r="D721" s="232" t="s">
        <v>165</v>
      </c>
      <c r="E721" s="40"/>
      <c r="F721" s="233" t="s">
        <v>1210</v>
      </c>
      <c r="G721" s="40"/>
      <c r="H721" s="40"/>
      <c r="I721" s="136"/>
      <c r="J721" s="40"/>
      <c r="K721" s="40"/>
      <c r="L721" s="44"/>
      <c r="M721" s="234"/>
      <c r="N721" s="235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165</v>
      </c>
      <c r="AU721" s="17" t="s">
        <v>82</v>
      </c>
    </row>
    <row r="722" s="13" customFormat="1">
      <c r="A722" s="13"/>
      <c r="B722" s="236"/>
      <c r="C722" s="237"/>
      <c r="D722" s="232" t="s">
        <v>166</v>
      </c>
      <c r="E722" s="238" t="s">
        <v>19</v>
      </c>
      <c r="F722" s="239" t="s">
        <v>1212</v>
      </c>
      <c r="G722" s="237"/>
      <c r="H722" s="240">
        <v>155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6" t="s">
        <v>166</v>
      </c>
      <c r="AU722" s="246" t="s">
        <v>82</v>
      </c>
      <c r="AV722" s="13" t="s">
        <v>85</v>
      </c>
      <c r="AW722" s="13" t="s">
        <v>34</v>
      </c>
      <c r="AX722" s="13" t="s">
        <v>82</v>
      </c>
      <c r="AY722" s="246" t="s">
        <v>158</v>
      </c>
    </row>
    <row r="723" s="2" customFormat="1" ht="16.5" customHeight="1">
      <c r="A723" s="38"/>
      <c r="B723" s="39"/>
      <c r="C723" s="219" t="s">
        <v>1213</v>
      </c>
      <c r="D723" s="219" t="s">
        <v>159</v>
      </c>
      <c r="E723" s="220" t="s">
        <v>1214</v>
      </c>
      <c r="F723" s="221" t="s">
        <v>1215</v>
      </c>
      <c r="G723" s="222" t="s">
        <v>162</v>
      </c>
      <c r="H723" s="223">
        <v>200</v>
      </c>
      <c r="I723" s="224"/>
      <c r="J723" s="225">
        <f>ROUND(I723*H723,2)</f>
        <v>0</v>
      </c>
      <c r="K723" s="221" t="s">
        <v>213</v>
      </c>
      <c r="L723" s="44"/>
      <c r="M723" s="226" t="s">
        <v>19</v>
      </c>
      <c r="N723" s="227" t="s">
        <v>45</v>
      </c>
      <c r="O723" s="84"/>
      <c r="P723" s="228">
        <f>O723*H723</f>
        <v>0</v>
      </c>
      <c r="Q723" s="228">
        <v>9.0000000000000006E-05</v>
      </c>
      <c r="R723" s="228">
        <f>Q723*H723</f>
        <v>0.018000000000000002</v>
      </c>
      <c r="S723" s="228">
        <v>0</v>
      </c>
      <c r="T723" s="229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30" t="s">
        <v>236</v>
      </c>
      <c r="AT723" s="230" t="s">
        <v>159</v>
      </c>
      <c r="AU723" s="230" t="s">
        <v>82</v>
      </c>
      <c r="AY723" s="17" t="s">
        <v>158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7" t="s">
        <v>82</v>
      </c>
      <c r="BK723" s="231">
        <f>ROUND(I723*H723,2)</f>
        <v>0</v>
      </c>
      <c r="BL723" s="17" t="s">
        <v>236</v>
      </c>
      <c r="BM723" s="230" t="s">
        <v>1216</v>
      </c>
    </row>
    <row r="724" s="2" customFormat="1">
      <c r="A724" s="38"/>
      <c r="B724" s="39"/>
      <c r="C724" s="40"/>
      <c r="D724" s="232" t="s">
        <v>165</v>
      </c>
      <c r="E724" s="40"/>
      <c r="F724" s="233" t="s">
        <v>1215</v>
      </c>
      <c r="G724" s="40"/>
      <c r="H724" s="40"/>
      <c r="I724" s="136"/>
      <c r="J724" s="40"/>
      <c r="K724" s="40"/>
      <c r="L724" s="44"/>
      <c r="M724" s="234"/>
      <c r="N724" s="235"/>
      <c r="O724" s="84"/>
      <c r="P724" s="84"/>
      <c r="Q724" s="84"/>
      <c r="R724" s="84"/>
      <c r="S724" s="84"/>
      <c r="T724" s="85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165</v>
      </c>
      <c r="AU724" s="17" t="s">
        <v>82</v>
      </c>
    </row>
    <row r="725" s="2" customFormat="1" ht="16.5" customHeight="1">
      <c r="A725" s="38"/>
      <c r="B725" s="39"/>
      <c r="C725" s="259" t="s">
        <v>1217</v>
      </c>
      <c r="D725" s="259" t="s">
        <v>199</v>
      </c>
      <c r="E725" s="260" t="s">
        <v>1218</v>
      </c>
      <c r="F725" s="261" t="s">
        <v>1219</v>
      </c>
      <c r="G725" s="262" t="s">
        <v>1220</v>
      </c>
      <c r="H725" s="263">
        <v>200</v>
      </c>
      <c r="I725" s="264"/>
      <c r="J725" s="265">
        <f>ROUND(I725*H725,2)</f>
        <v>0</v>
      </c>
      <c r="K725" s="261" t="s">
        <v>213</v>
      </c>
      <c r="L725" s="266"/>
      <c r="M725" s="267" t="s">
        <v>19</v>
      </c>
      <c r="N725" s="268" t="s">
        <v>45</v>
      </c>
      <c r="O725" s="84"/>
      <c r="P725" s="228">
        <f>O725*H725</f>
        <v>0</v>
      </c>
      <c r="Q725" s="228">
        <v>0.00042999999999999999</v>
      </c>
      <c r="R725" s="228">
        <f>Q725*H725</f>
        <v>0.085999999999999993</v>
      </c>
      <c r="S725" s="228">
        <v>0</v>
      </c>
      <c r="T725" s="229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30" t="s">
        <v>241</v>
      </c>
      <c r="AT725" s="230" t="s">
        <v>199</v>
      </c>
      <c r="AU725" s="230" t="s">
        <v>82</v>
      </c>
      <c r="AY725" s="17" t="s">
        <v>158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7" t="s">
        <v>82</v>
      </c>
      <c r="BK725" s="231">
        <f>ROUND(I725*H725,2)</f>
        <v>0</v>
      </c>
      <c r="BL725" s="17" t="s">
        <v>236</v>
      </c>
      <c r="BM725" s="230" t="s">
        <v>1221</v>
      </c>
    </row>
    <row r="726" s="2" customFormat="1">
      <c r="A726" s="38"/>
      <c r="B726" s="39"/>
      <c r="C726" s="40"/>
      <c r="D726" s="232" t="s">
        <v>165</v>
      </c>
      <c r="E726" s="40"/>
      <c r="F726" s="233" t="s">
        <v>1219</v>
      </c>
      <c r="G726" s="40"/>
      <c r="H726" s="40"/>
      <c r="I726" s="136"/>
      <c r="J726" s="40"/>
      <c r="K726" s="40"/>
      <c r="L726" s="44"/>
      <c r="M726" s="234"/>
      <c r="N726" s="235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165</v>
      </c>
      <c r="AU726" s="17" t="s">
        <v>82</v>
      </c>
    </row>
    <row r="727" s="13" customFormat="1">
      <c r="A727" s="13"/>
      <c r="B727" s="236"/>
      <c r="C727" s="237"/>
      <c r="D727" s="232" t="s">
        <v>166</v>
      </c>
      <c r="E727" s="238" t="s">
        <v>19</v>
      </c>
      <c r="F727" s="239" t="s">
        <v>1222</v>
      </c>
      <c r="G727" s="237"/>
      <c r="H727" s="240">
        <v>200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166</v>
      </c>
      <c r="AU727" s="246" t="s">
        <v>82</v>
      </c>
      <c r="AV727" s="13" t="s">
        <v>85</v>
      </c>
      <c r="AW727" s="13" t="s">
        <v>34</v>
      </c>
      <c r="AX727" s="13" t="s">
        <v>82</v>
      </c>
      <c r="AY727" s="246" t="s">
        <v>158</v>
      </c>
    </row>
    <row r="728" s="2" customFormat="1" ht="21.75" customHeight="1">
      <c r="A728" s="38"/>
      <c r="B728" s="39"/>
      <c r="C728" s="219" t="s">
        <v>1223</v>
      </c>
      <c r="D728" s="219" t="s">
        <v>159</v>
      </c>
      <c r="E728" s="220" t="s">
        <v>1224</v>
      </c>
      <c r="F728" s="221" t="s">
        <v>1225</v>
      </c>
      <c r="G728" s="222" t="s">
        <v>202</v>
      </c>
      <c r="H728" s="223">
        <v>34</v>
      </c>
      <c r="I728" s="224"/>
      <c r="J728" s="225">
        <f>ROUND(I728*H728,2)</f>
        <v>0</v>
      </c>
      <c r="K728" s="221" t="s">
        <v>213</v>
      </c>
      <c r="L728" s="44"/>
      <c r="M728" s="226" t="s">
        <v>19</v>
      </c>
      <c r="N728" s="227" t="s">
        <v>45</v>
      </c>
      <c r="O728" s="84"/>
      <c r="P728" s="228">
        <f>O728*H728</f>
        <v>0</v>
      </c>
      <c r="Q728" s="228">
        <v>0.37640000000000001</v>
      </c>
      <c r="R728" s="228">
        <f>Q728*H728</f>
        <v>12.797600000000001</v>
      </c>
      <c r="S728" s="228">
        <v>0</v>
      </c>
      <c r="T728" s="229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30" t="s">
        <v>236</v>
      </c>
      <c r="AT728" s="230" t="s">
        <v>159</v>
      </c>
      <c r="AU728" s="230" t="s">
        <v>82</v>
      </c>
      <c r="AY728" s="17" t="s">
        <v>158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7" t="s">
        <v>82</v>
      </c>
      <c r="BK728" s="231">
        <f>ROUND(I728*H728,2)</f>
        <v>0</v>
      </c>
      <c r="BL728" s="17" t="s">
        <v>236</v>
      </c>
      <c r="BM728" s="230" t="s">
        <v>1226</v>
      </c>
    </row>
    <row r="729" s="2" customFormat="1">
      <c r="A729" s="38"/>
      <c r="B729" s="39"/>
      <c r="C729" s="40"/>
      <c r="D729" s="232" t="s">
        <v>165</v>
      </c>
      <c r="E729" s="40"/>
      <c r="F729" s="233" t="s">
        <v>1225</v>
      </c>
      <c r="G729" s="40"/>
      <c r="H729" s="40"/>
      <c r="I729" s="136"/>
      <c r="J729" s="40"/>
      <c r="K729" s="40"/>
      <c r="L729" s="44"/>
      <c r="M729" s="234"/>
      <c r="N729" s="235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165</v>
      </c>
      <c r="AU729" s="17" t="s">
        <v>82</v>
      </c>
    </row>
    <row r="730" s="13" customFormat="1">
      <c r="A730" s="13"/>
      <c r="B730" s="236"/>
      <c r="C730" s="237"/>
      <c r="D730" s="232" t="s">
        <v>166</v>
      </c>
      <c r="E730" s="238" t="s">
        <v>19</v>
      </c>
      <c r="F730" s="239" t="s">
        <v>1227</v>
      </c>
      <c r="G730" s="237"/>
      <c r="H730" s="240">
        <v>34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6" t="s">
        <v>166</v>
      </c>
      <c r="AU730" s="246" t="s">
        <v>82</v>
      </c>
      <c r="AV730" s="13" t="s">
        <v>85</v>
      </c>
      <c r="AW730" s="13" t="s">
        <v>34</v>
      </c>
      <c r="AX730" s="13" t="s">
        <v>82</v>
      </c>
      <c r="AY730" s="246" t="s">
        <v>158</v>
      </c>
    </row>
    <row r="731" s="2" customFormat="1" ht="21.75" customHeight="1">
      <c r="A731" s="38"/>
      <c r="B731" s="39"/>
      <c r="C731" s="219" t="s">
        <v>1228</v>
      </c>
      <c r="D731" s="219" t="s">
        <v>159</v>
      </c>
      <c r="E731" s="220" t="s">
        <v>1229</v>
      </c>
      <c r="F731" s="221" t="s">
        <v>1230</v>
      </c>
      <c r="G731" s="222" t="s">
        <v>1035</v>
      </c>
      <c r="H731" s="223">
        <v>7.1680000000000001</v>
      </c>
      <c r="I731" s="224"/>
      <c r="J731" s="225">
        <f>ROUND(I731*H731,2)</f>
        <v>0</v>
      </c>
      <c r="K731" s="221" t="s">
        <v>19</v>
      </c>
      <c r="L731" s="44"/>
      <c r="M731" s="226" t="s">
        <v>19</v>
      </c>
      <c r="N731" s="227" t="s">
        <v>45</v>
      </c>
      <c r="O731" s="84"/>
      <c r="P731" s="228">
        <f>O731*H731</f>
        <v>0</v>
      </c>
      <c r="Q731" s="228">
        <v>2.2563399999999998</v>
      </c>
      <c r="R731" s="228">
        <f>Q731*H731</f>
        <v>16.17344512</v>
      </c>
      <c r="S731" s="228">
        <v>0</v>
      </c>
      <c r="T731" s="229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30" t="s">
        <v>236</v>
      </c>
      <c r="AT731" s="230" t="s">
        <v>159</v>
      </c>
      <c r="AU731" s="230" t="s">
        <v>82</v>
      </c>
      <c r="AY731" s="17" t="s">
        <v>158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7" t="s">
        <v>82</v>
      </c>
      <c r="BK731" s="231">
        <f>ROUND(I731*H731,2)</f>
        <v>0</v>
      </c>
      <c r="BL731" s="17" t="s">
        <v>236</v>
      </c>
      <c r="BM731" s="230" t="s">
        <v>1231</v>
      </c>
    </row>
    <row r="732" s="2" customFormat="1">
      <c r="A732" s="38"/>
      <c r="B732" s="39"/>
      <c r="C732" s="40"/>
      <c r="D732" s="232" t="s">
        <v>165</v>
      </c>
      <c r="E732" s="40"/>
      <c r="F732" s="233" t="s">
        <v>1230</v>
      </c>
      <c r="G732" s="40"/>
      <c r="H732" s="40"/>
      <c r="I732" s="136"/>
      <c r="J732" s="40"/>
      <c r="K732" s="40"/>
      <c r="L732" s="44"/>
      <c r="M732" s="234"/>
      <c r="N732" s="235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165</v>
      </c>
      <c r="AU732" s="17" t="s">
        <v>82</v>
      </c>
    </row>
    <row r="733" s="13" customFormat="1">
      <c r="A733" s="13"/>
      <c r="B733" s="236"/>
      <c r="C733" s="237"/>
      <c r="D733" s="232" t="s">
        <v>166</v>
      </c>
      <c r="E733" s="238" t="s">
        <v>19</v>
      </c>
      <c r="F733" s="239" t="s">
        <v>1232</v>
      </c>
      <c r="G733" s="237"/>
      <c r="H733" s="240">
        <v>7.1680000000000001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166</v>
      </c>
      <c r="AU733" s="246" t="s">
        <v>82</v>
      </c>
      <c r="AV733" s="13" t="s">
        <v>85</v>
      </c>
      <c r="AW733" s="13" t="s">
        <v>34</v>
      </c>
      <c r="AX733" s="13" t="s">
        <v>82</v>
      </c>
      <c r="AY733" s="246" t="s">
        <v>158</v>
      </c>
    </row>
    <row r="734" s="2" customFormat="1" ht="21.75" customHeight="1">
      <c r="A734" s="38"/>
      <c r="B734" s="39"/>
      <c r="C734" s="219" t="s">
        <v>1233</v>
      </c>
      <c r="D734" s="219" t="s">
        <v>159</v>
      </c>
      <c r="E734" s="220" t="s">
        <v>1234</v>
      </c>
      <c r="F734" s="221" t="s">
        <v>1235</v>
      </c>
      <c r="G734" s="222" t="s">
        <v>1059</v>
      </c>
      <c r="H734" s="223">
        <v>15.053000000000001</v>
      </c>
      <c r="I734" s="224"/>
      <c r="J734" s="225">
        <f>ROUND(I734*H734,2)</f>
        <v>0</v>
      </c>
      <c r="K734" s="221" t="s">
        <v>213</v>
      </c>
      <c r="L734" s="44"/>
      <c r="M734" s="226" t="s">
        <v>19</v>
      </c>
      <c r="N734" s="227" t="s">
        <v>45</v>
      </c>
      <c r="O734" s="84"/>
      <c r="P734" s="228">
        <f>O734*H734</f>
        <v>0</v>
      </c>
      <c r="Q734" s="228">
        <v>0</v>
      </c>
      <c r="R734" s="228">
        <f>Q734*H734</f>
        <v>0</v>
      </c>
      <c r="S734" s="228">
        <v>0</v>
      </c>
      <c r="T734" s="229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0" t="s">
        <v>236</v>
      </c>
      <c r="AT734" s="230" t="s">
        <v>159</v>
      </c>
      <c r="AU734" s="230" t="s">
        <v>82</v>
      </c>
      <c r="AY734" s="17" t="s">
        <v>158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7" t="s">
        <v>82</v>
      </c>
      <c r="BK734" s="231">
        <f>ROUND(I734*H734,2)</f>
        <v>0</v>
      </c>
      <c r="BL734" s="17" t="s">
        <v>236</v>
      </c>
      <c r="BM734" s="230" t="s">
        <v>1236</v>
      </c>
    </row>
    <row r="735" s="2" customFormat="1">
      <c r="A735" s="38"/>
      <c r="B735" s="39"/>
      <c r="C735" s="40"/>
      <c r="D735" s="232" t="s">
        <v>165</v>
      </c>
      <c r="E735" s="40"/>
      <c r="F735" s="233" t="s">
        <v>1235</v>
      </c>
      <c r="G735" s="40"/>
      <c r="H735" s="40"/>
      <c r="I735" s="136"/>
      <c r="J735" s="40"/>
      <c r="K735" s="40"/>
      <c r="L735" s="44"/>
      <c r="M735" s="234"/>
      <c r="N735" s="235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165</v>
      </c>
      <c r="AU735" s="17" t="s">
        <v>82</v>
      </c>
    </row>
    <row r="736" s="13" customFormat="1">
      <c r="A736" s="13"/>
      <c r="B736" s="236"/>
      <c r="C736" s="237"/>
      <c r="D736" s="232" t="s">
        <v>166</v>
      </c>
      <c r="E736" s="238" t="s">
        <v>19</v>
      </c>
      <c r="F736" s="239" t="s">
        <v>1237</v>
      </c>
      <c r="G736" s="237"/>
      <c r="H736" s="240">
        <v>15.053000000000001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6" t="s">
        <v>166</v>
      </c>
      <c r="AU736" s="246" t="s">
        <v>82</v>
      </c>
      <c r="AV736" s="13" t="s">
        <v>85</v>
      </c>
      <c r="AW736" s="13" t="s">
        <v>34</v>
      </c>
      <c r="AX736" s="13" t="s">
        <v>82</v>
      </c>
      <c r="AY736" s="246" t="s">
        <v>158</v>
      </c>
    </row>
    <row r="737" s="2" customFormat="1" ht="21.75" customHeight="1">
      <c r="A737" s="38"/>
      <c r="B737" s="39"/>
      <c r="C737" s="219" t="s">
        <v>1238</v>
      </c>
      <c r="D737" s="219" t="s">
        <v>159</v>
      </c>
      <c r="E737" s="220" t="s">
        <v>1239</v>
      </c>
      <c r="F737" s="221" t="s">
        <v>1240</v>
      </c>
      <c r="G737" s="222" t="s">
        <v>1059</v>
      </c>
      <c r="H737" s="223">
        <v>15.053000000000001</v>
      </c>
      <c r="I737" s="224"/>
      <c r="J737" s="225">
        <f>ROUND(I737*H737,2)</f>
        <v>0</v>
      </c>
      <c r="K737" s="221" t="s">
        <v>213</v>
      </c>
      <c r="L737" s="44"/>
      <c r="M737" s="226" t="s">
        <v>19</v>
      </c>
      <c r="N737" s="227" t="s">
        <v>45</v>
      </c>
      <c r="O737" s="84"/>
      <c r="P737" s="228">
        <f>O737*H737</f>
        <v>0</v>
      </c>
      <c r="Q737" s="228">
        <v>0</v>
      </c>
      <c r="R737" s="228">
        <f>Q737*H737</f>
        <v>0</v>
      </c>
      <c r="S737" s="228">
        <v>0</v>
      </c>
      <c r="T737" s="229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30" t="s">
        <v>236</v>
      </c>
      <c r="AT737" s="230" t="s">
        <v>159</v>
      </c>
      <c r="AU737" s="230" t="s">
        <v>82</v>
      </c>
      <c r="AY737" s="17" t="s">
        <v>158</v>
      </c>
      <c r="BE737" s="231">
        <f>IF(N737="základní",J737,0)</f>
        <v>0</v>
      </c>
      <c r="BF737" s="231">
        <f>IF(N737="snížená",J737,0)</f>
        <v>0</v>
      </c>
      <c r="BG737" s="231">
        <f>IF(N737="zákl. přenesená",J737,0)</f>
        <v>0</v>
      </c>
      <c r="BH737" s="231">
        <f>IF(N737="sníž. přenesená",J737,0)</f>
        <v>0</v>
      </c>
      <c r="BI737" s="231">
        <f>IF(N737="nulová",J737,0)</f>
        <v>0</v>
      </c>
      <c r="BJ737" s="17" t="s">
        <v>82</v>
      </c>
      <c r="BK737" s="231">
        <f>ROUND(I737*H737,2)</f>
        <v>0</v>
      </c>
      <c r="BL737" s="17" t="s">
        <v>236</v>
      </c>
      <c r="BM737" s="230" t="s">
        <v>1241</v>
      </c>
    </row>
    <row r="738" s="2" customFormat="1">
      <c r="A738" s="38"/>
      <c r="B738" s="39"/>
      <c r="C738" s="40"/>
      <c r="D738" s="232" t="s">
        <v>165</v>
      </c>
      <c r="E738" s="40"/>
      <c r="F738" s="233" t="s">
        <v>1240</v>
      </c>
      <c r="G738" s="40"/>
      <c r="H738" s="40"/>
      <c r="I738" s="136"/>
      <c r="J738" s="40"/>
      <c r="K738" s="40"/>
      <c r="L738" s="44"/>
      <c r="M738" s="234"/>
      <c r="N738" s="235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165</v>
      </c>
      <c r="AU738" s="17" t="s">
        <v>82</v>
      </c>
    </row>
    <row r="739" s="13" customFormat="1">
      <c r="A739" s="13"/>
      <c r="B739" s="236"/>
      <c r="C739" s="237"/>
      <c r="D739" s="232" t="s">
        <v>166</v>
      </c>
      <c r="E739" s="238" t="s">
        <v>19</v>
      </c>
      <c r="F739" s="239" t="s">
        <v>1237</v>
      </c>
      <c r="G739" s="237"/>
      <c r="H739" s="240">
        <v>15.053000000000001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6" t="s">
        <v>166</v>
      </c>
      <c r="AU739" s="246" t="s">
        <v>82</v>
      </c>
      <c r="AV739" s="13" t="s">
        <v>85</v>
      </c>
      <c r="AW739" s="13" t="s">
        <v>34</v>
      </c>
      <c r="AX739" s="13" t="s">
        <v>82</v>
      </c>
      <c r="AY739" s="246" t="s">
        <v>158</v>
      </c>
    </row>
    <row r="740" s="2" customFormat="1" ht="16.5" customHeight="1">
      <c r="A740" s="38"/>
      <c r="B740" s="39"/>
      <c r="C740" s="219" t="s">
        <v>1242</v>
      </c>
      <c r="D740" s="219" t="s">
        <v>159</v>
      </c>
      <c r="E740" s="220" t="s">
        <v>1243</v>
      </c>
      <c r="F740" s="221" t="s">
        <v>1244</v>
      </c>
      <c r="G740" s="222" t="s">
        <v>194</v>
      </c>
      <c r="H740" s="223">
        <v>279</v>
      </c>
      <c r="I740" s="224"/>
      <c r="J740" s="225">
        <f>ROUND(I740*H740,2)</f>
        <v>0</v>
      </c>
      <c r="K740" s="221" t="s">
        <v>213</v>
      </c>
      <c r="L740" s="44"/>
      <c r="M740" s="226" t="s">
        <v>19</v>
      </c>
      <c r="N740" s="227" t="s">
        <v>45</v>
      </c>
      <c r="O740" s="84"/>
      <c r="P740" s="228">
        <f>O740*H740</f>
        <v>0</v>
      </c>
      <c r="Q740" s="228">
        <v>0</v>
      </c>
      <c r="R740" s="228">
        <f>Q740*H740</f>
        <v>0</v>
      </c>
      <c r="S740" s="228">
        <v>0</v>
      </c>
      <c r="T740" s="229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0" t="s">
        <v>236</v>
      </c>
      <c r="AT740" s="230" t="s">
        <v>159</v>
      </c>
      <c r="AU740" s="230" t="s">
        <v>82</v>
      </c>
      <c r="AY740" s="17" t="s">
        <v>158</v>
      </c>
      <c r="BE740" s="231">
        <f>IF(N740="základní",J740,0)</f>
        <v>0</v>
      </c>
      <c r="BF740" s="231">
        <f>IF(N740="snížená",J740,0)</f>
        <v>0</v>
      </c>
      <c r="BG740" s="231">
        <f>IF(N740="zákl. přenesená",J740,0)</f>
        <v>0</v>
      </c>
      <c r="BH740" s="231">
        <f>IF(N740="sníž. přenesená",J740,0)</f>
        <v>0</v>
      </c>
      <c r="BI740" s="231">
        <f>IF(N740="nulová",J740,0)</f>
        <v>0</v>
      </c>
      <c r="BJ740" s="17" t="s">
        <v>82</v>
      </c>
      <c r="BK740" s="231">
        <f>ROUND(I740*H740,2)</f>
        <v>0</v>
      </c>
      <c r="BL740" s="17" t="s">
        <v>236</v>
      </c>
      <c r="BM740" s="230" t="s">
        <v>1245</v>
      </c>
    </row>
    <row r="741" s="2" customFormat="1">
      <c r="A741" s="38"/>
      <c r="B741" s="39"/>
      <c r="C741" s="40"/>
      <c r="D741" s="232" t="s">
        <v>165</v>
      </c>
      <c r="E741" s="40"/>
      <c r="F741" s="233" t="s">
        <v>1244</v>
      </c>
      <c r="G741" s="40"/>
      <c r="H741" s="40"/>
      <c r="I741" s="136"/>
      <c r="J741" s="40"/>
      <c r="K741" s="40"/>
      <c r="L741" s="44"/>
      <c r="M741" s="234"/>
      <c r="N741" s="235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165</v>
      </c>
      <c r="AU741" s="17" t="s">
        <v>82</v>
      </c>
    </row>
    <row r="742" s="13" customFormat="1">
      <c r="A742" s="13"/>
      <c r="B742" s="236"/>
      <c r="C742" s="237"/>
      <c r="D742" s="232" t="s">
        <v>166</v>
      </c>
      <c r="E742" s="238" t="s">
        <v>19</v>
      </c>
      <c r="F742" s="239" t="s">
        <v>1246</v>
      </c>
      <c r="G742" s="237"/>
      <c r="H742" s="240">
        <v>279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166</v>
      </c>
      <c r="AU742" s="246" t="s">
        <v>82</v>
      </c>
      <c r="AV742" s="13" t="s">
        <v>85</v>
      </c>
      <c r="AW742" s="13" t="s">
        <v>34</v>
      </c>
      <c r="AX742" s="13" t="s">
        <v>82</v>
      </c>
      <c r="AY742" s="246" t="s">
        <v>158</v>
      </c>
    </row>
    <row r="743" s="12" customFormat="1" ht="25.92" customHeight="1">
      <c r="A743" s="12"/>
      <c r="B743" s="205"/>
      <c r="C743" s="206"/>
      <c r="D743" s="207" t="s">
        <v>73</v>
      </c>
      <c r="E743" s="208" t="s">
        <v>1247</v>
      </c>
      <c r="F743" s="208" t="s">
        <v>1248</v>
      </c>
      <c r="G743" s="206"/>
      <c r="H743" s="206"/>
      <c r="I743" s="209"/>
      <c r="J743" s="210">
        <f>BK743</f>
        <v>0</v>
      </c>
      <c r="K743" s="206"/>
      <c r="L743" s="211"/>
      <c r="M743" s="212"/>
      <c r="N743" s="213"/>
      <c r="O743" s="213"/>
      <c r="P743" s="214">
        <f>SUM(P744:P751)</f>
        <v>0</v>
      </c>
      <c r="Q743" s="213"/>
      <c r="R743" s="214">
        <f>SUM(R744:R751)</f>
        <v>0</v>
      </c>
      <c r="S743" s="213"/>
      <c r="T743" s="215">
        <f>SUM(T744:T751)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16" t="s">
        <v>163</v>
      </c>
      <c r="AT743" s="217" t="s">
        <v>73</v>
      </c>
      <c r="AU743" s="217" t="s">
        <v>74</v>
      </c>
      <c r="AY743" s="216" t="s">
        <v>158</v>
      </c>
      <c r="BK743" s="218">
        <f>SUM(BK744:BK751)</f>
        <v>0</v>
      </c>
    </row>
    <row r="744" s="2" customFormat="1" ht="16.5" customHeight="1">
      <c r="A744" s="38"/>
      <c r="B744" s="39"/>
      <c r="C744" s="219" t="s">
        <v>1249</v>
      </c>
      <c r="D744" s="219" t="s">
        <v>159</v>
      </c>
      <c r="E744" s="220" t="s">
        <v>1250</v>
      </c>
      <c r="F744" s="221" t="s">
        <v>1251</v>
      </c>
      <c r="G744" s="222" t="s">
        <v>1252</v>
      </c>
      <c r="H744" s="223">
        <v>32</v>
      </c>
      <c r="I744" s="224"/>
      <c r="J744" s="225">
        <f>ROUND(I744*H744,2)</f>
        <v>0</v>
      </c>
      <c r="K744" s="221" t="s">
        <v>213</v>
      </c>
      <c r="L744" s="44"/>
      <c r="M744" s="226" t="s">
        <v>19</v>
      </c>
      <c r="N744" s="227" t="s">
        <v>45</v>
      </c>
      <c r="O744" s="84"/>
      <c r="P744" s="228">
        <f>O744*H744</f>
        <v>0</v>
      </c>
      <c r="Q744" s="228">
        <v>0</v>
      </c>
      <c r="R744" s="228">
        <f>Q744*H744</f>
        <v>0</v>
      </c>
      <c r="S744" s="228">
        <v>0</v>
      </c>
      <c r="T744" s="229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0" t="s">
        <v>249</v>
      </c>
      <c r="AT744" s="230" t="s">
        <v>159</v>
      </c>
      <c r="AU744" s="230" t="s">
        <v>82</v>
      </c>
      <c r="AY744" s="17" t="s">
        <v>158</v>
      </c>
      <c r="BE744" s="231">
        <f>IF(N744="základní",J744,0)</f>
        <v>0</v>
      </c>
      <c r="BF744" s="231">
        <f>IF(N744="snížená",J744,0)</f>
        <v>0</v>
      </c>
      <c r="BG744" s="231">
        <f>IF(N744="zákl. přenesená",J744,0)</f>
        <v>0</v>
      </c>
      <c r="BH744" s="231">
        <f>IF(N744="sníž. přenesená",J744,0)</f>
        <v>0</v>
      </c>
      <c r="BI744" s="231">
        <f>IF(N744="nulová",J744,0)</f>
        <v>0</v>
      </c>
      <c r="BJ744" s="17" t="s">
        <v>82</v>
      </c>
      <c r="BK744" s="231">
        <f>ROUND(I744*H744,2)</f>
        <v>0</v>
      </c>
      <c r="BL744" s="17" t="s">
        <v>249</v>
      </c>
      <c r="BM744" s="230" t="s">
        <v>1253</v>
      </c>
    </row>
    <row r="745" s="2" customFormat="1">
      <c r="A745" s="38"/>
      <c r="B745" s="39"/>
      <c r="C745" s="40"/>
      <c r="D745" s="232" t="s">
        <v>165</v>
      </c>
      <c r="E745" s="40"/>
      <c r="F745" s="233" t="s">
        <v>1254</v>
      </c>
      <c r="G745" s="40"/>
      <c r="H745" s="40"/>
      <c r="I745" s="136"/>
      <c r="J745" s="40"/>
      <c r="K745" s="40"/>
      <c r="L745" s="44"/>
      <c r="M745" s="234"/>
      <c r="N745" s="235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165</v>
      </c>
      <c r="AU745" s="17" t="s">
        <v>82</v>
      </c>
    </row>
    <row r="746" s="2" customFormat="1">
      <c r="A746" s="38"/>
      <c r="B746" s="39"/>
      <c r="C746" s="40"/>
      <c r="D746" s="232" t="s">
        <v>181</v>
      </c>
      <c r="E746" s="40"/>
      <c r="F746" s="258" t="s">
        <v>1255</v>
      </c>
      <c r="G746" s="40"/>
      <c r="H746" s="40"/>
      <c r="I746" s="136"/>
      <c r="J746" s="40"/>
      <c r="K746" s="40"/>
      <c r="L746" s="44"/>
      <c r="M746" s="234"/>
      <c r="N746" s="235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181</v>
      </c>
      <c r="AU746" s="17" t="s">
        <v>82</v>
      </c>
    </row>
    <row r="747" s="13" customFormat="1">
      <c r="A747" s="13"/>
      <c r="B747" s="236"/>
      <c r="C747" s="237"/>
      <c r="D747" s="232" t="s">
        <v>166</v>
      </c>
      <c r="E747" s="238" t="s">
        <v>19</v>
      </c>
      <c r="F747" s="239" t="s">
        <v>1256</v>
      </c>
      <c r="G747" s="237"/>
      <c r="H747" s="240">
        <v>32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6" t="s">
        <v>166</v>
      </c>
      <c r="AU747" s="246" t="s">
        <v>82</v>
      </c>
      <c r="AV747" s="13" t="s">
        <v>85</v>
      </c>
      <c r="AW747" s="13" t="s">
        <v>34</v>
      </c>
      <c r="AX747" s="13" t="s">
        <v>82</v>
      </c>
      <c r="AY747" s="246" t="s">
        <v>158</v>
      </c>
    </row>
    <row r="748" s="2" customFormat="1" ht="16.5" customHeight="1">
      <c r="A748" s="38"/>
      <c r="B748" s="39"/>
      <c r="C748" s="219" t="s">
        <v>1257</v>
      </c>
      <c r="D748" s="219" t="s">
        <v>159</v>
      </c>
      <c r="E748" s="220" t="s">
        <v>1258</v>
      </c>
      <c r="F748" s="221" t="s">
        <v>1259</v>
      </c>
      <c r="G748" s="222" t="s">
        <v>1252</v>
      </c>
      <c r="H748" s="223">
        <v>32</v>
      </c>
      <c r="I748" s="224"/>
      <c r="J748" s="225">
        <f>ROUND(I748*H748,2)</f>
        <v>0</v>
      </c>
      <c r="K748" s="221" t="s">
        <v>213</v>
      </c>
      <c r="L748" s="44"/>
      <c r="M748" s="226" t="s">
        <v>19</v>
      </c>
      <c r="N748" s="227" t="s">
        <v>45</v>
      </c>
      <c r="O748" s="84"/>
      <c r="P748" s="228">
        <f>O748*H748</f>
        <v>0</v>
      </c>
      <c r="Q748" s="228">
        <v>0</v>
      </c>
      <c r="R748" s="228">
        <f>Q748*H748</f>
        <v>0</v>
      </c>
      <c r="S748" s="228">
        <v>0</v>
      </c>
      <c r="T748" s="229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30" t="s">
        <v>249</v>
      </c>
      <c r="AT748" s="230" t="s">
        <v>159</v>
      </c>
      <c r="AU748" s="230" t="s">
        <v>82</v>
      </c>
      <c r="AY748" s="17" t="s">
        <v>158</v>
      </c>
      <c r="BE748" s="231">
        <f>IF(N748="základní",J748,0)</f>
        <v>0</v>
      </c>
      <c r="BF748" s="231">
        <f>IF(N748="snížená",J748,0)</f>
        <v>0</v>
      </c>
      <c r="BG748" s="231">
        <f>IF(N748="zákl. přenesená",J748,0)</f>
        <v>0</v>
      </c>
      <c r="BH748" s="231">
        <f>IF(N748="sníž. přenesená",J748,0)</f>
        <v>0</v>
      </c>
      <c r="BI748" s="231">
        <f>IF(N748="nulová",J748,0)</f>
        <v>0</v>
      </c>
      <c r="BJ748" s="17" t="s">
        <v>82</v>
      </c>
      <c r="BK748" s="231">
        <f>ROUND(I748*H748,2)</f>
        <v>0</v>
      </c>
      <c r="BL748" s="17" t="s">
        <v>249</v>
      </c>
      <c r="BM748" s="230" t="s">
        <v>1260</v>
      </c>
    </row>
    <row r="749" s="2" customFormat="1">
      <c r="A749" s="38"/>
      <c r="B749" s="39"/>
      <c r="C749" s="40"/>
      <c r="D749" s="232" t="s">
        <v>165</v>
      </c>
      <c r="E749" s="40"/>
      <c r="F749" s="233" t="s">
        <v>1261</v>
      </c>
      <c r="G749" s="40"/>
      <c r="H749" s="40"/>
      <c r="I749" s="136"/>
      <c r="J749" s="40"/>
      <c r="K749" s="40"/>
      <c r="L749" s="44"/>
      <c r="M749" s="234"/>
      <c r="N749" s="235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165</v>
      </c>
      <c r="AU749" s="17" t="s">
        <v>82</v>
      </c>
    </row>
    <row r="750" s="2" customFormat="1">
      <c r="A750" s="38"/>
      <c r="B750" s="39"/>
      <c r="C750" s="40"/>
      <c r="D750" s="232" t="s">
        <v>181</v>
      </c>
      <c r="E750" s="40"/>
      <c r="F750" s="258" t="s">
        <v>1255</v>
      </c>
      <c r="G750" s="40"/>
      <c r="H750" s="40"/>
      <c r="I750" s="136"/>
      <c r="J750" s="40"/>
      <c r="K750" s="40"/>
      <c r="L750" s="44"/>
      <c r="M750" s="234"/>
      <c r="N750" s="235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181</v>
      </c>
      <c r="AU750" s="17" t="s">
        <v>82</v>
      </c>
    </row>
    <row r="751" s="13" customFormat="1">
      <c r="A751" s="13"/>
      <c r="B751" s="236"/>
      <c r="C751" s="237"/>
      <c r="D751" s="232" t="s">
        <v>166</v>
      </c>
      <c r="E751" s="238" t="s">
        <v>19</v>
      </c>
      <c r="F751" s="239" t="s">
        <v>1256</v>
      </c>
      <c r="G751" s="237"/>
      <c r="H751" s="240">
        <v>32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6" t="s">
        <v>166</v>
      </c>
      <c r="AU751" s="246" t="s">
        <v>82</v>
      </c>
      <c r="AV751" s="13" t="s">
        <v>85</v>
      </c>
      <c r="AW751" s="13" t="s">
        <v>34</v>
      </c>
      <c r="AX751" s="13" t="s">
        <v>82</v>
      </c>
      <c r="AY751" s="246" t="s">
        <v>158</v>
      </c>
    </row>
    <row r="752" s="12" customFormat="1" ht="25.92" customHeight="1">
      <c r="A752" s="12"/>
      <c r="B752" s="205"/>
      <c r="C752" s="206"/>
      <c r="D752" s="207" t="s">
        <v>73</v>
      </c>
      <c r="E752" s="208" t="s">
        <v>1262</v>
      </c>
      <c r="F752" s="208" t="s">
        <v>1263</v>
      </c>
      <c r="G752" s="206"/>
      <c r="H752" s="206"/>
      <c r="I752" s="209"/>
      <c r="J752" s="210">
        <f>BK752</f>
        <v>0</v>
      </c>
      <c r="K752" s="206"/>
      <c r="L752" s="211"/>
      <c r="M752" s="212"/>
      <c r="N752" s="213"/>
      <c r="O752" s="213"/>
      <c r="P752" s="214">
        <f>P753</f>
        <v>0</v>
      </c>
      <c r="Q752" s="213"/>
      <c r="R752" s="214">
        <f>R753</f>
        <v>0</v>
      </c>
      <c r="S752" s="213"/>
      <c r="T752" s="215">
        <f>T753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16" t="s">
        <v>191</v>
      </c>
      <c r="AT752" s="217" t="s">
        <v>73</v>
      </c>
      <c r="AU752" s="217" t="s">
        <v>74</v>
      </c>
      <c r="AY752" s="216" t="s">
        <v>158</v>
      </c>
      <c r="BK752" s="218">
        <f>BK753</f>
        <v>0</v>
      </c>
    </row>
    <row r="753" s="12" customFormat="1" ht="22.8" customHeight="1">
      <c r="A753" s="12"/>
      <c r="B753" s="205"/>
      <c r="C753" s="206"/>
      <c r="D753" s="207" t="s">
        <v>73</v>
      </c>
      <c r="E753" s="269" t="s">
        <v>1264</v>
      </c>
      <c r="F753" s="269" t="s">
        <v>1265</v>
      </c>
      <c r="G753" s="206"/>
      <c r="H753" s="206"/>
      <c r="I753" s="209"/>
      <c r="J753" s="270">
        <f>BK753</f>
        <v>0</v>
      </c>
      <c r="K753" s="206"/>
      <c r="L753" s="211"/>
      <c r="M753" s="212"/>
      <c r="N753" s="213"/>
      <c r="O753" s="213"/>
      <c r="P753" s="214">
        <f>SUM(P754:P765)</f>
        <v>0</v>
      </c>
      <c r="Q753" s="213"/>
      <c r="R753" s="214">
        <f>SUM(R754:R765)</f>
        <v>0</v>
      </c>
      <c r="S753" s="213"/>
      <c r="T753" s="215">
        <f>SUM(T754:T765)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6" t="s">
        <v>191</v>
      </c>
      <c r="AT753" s="217" t="s">
        <v>73</v>
      </c>
      <c r="AU753" s="217" t="s">
        <v>82</v>
      </c>
      <c r="AY753" s="216" t="s">
        <v>158</v>
      </c>
      <c r="BK753" s="218">
        <f>SUM(BK754:BK765)</f>
        <v>0</v>
      </c>
    </row>
    <row r="754" s="2" customFormat="1" ht="16.5" customHeight="1">
      <c r="A754" s="38"/>
      <c r="B754" s="39"/>
      <c r="C754" s="219" t="s">
        <v>1266</v>
      </c>
      <c r="D754" s="219" t="s">
        <v>159</v>
      </c>
      <c r="E754" s="220" t="s">
        <v>1267</v>
      </c>
      <c r="F754" s="221" t="s">
        <v>1268</v>
      </c>
      <c r="G754" s="222" t="s">
        <v>1269</v>
      </c>
      <c r="H754" s="223">
        <v>1</v>
      </c>
      <c r="I754" s="224"/>
      <c r="J754" s="225">
        <f>ROUND(I754*H754,2)</f>
        <v>0</v>
      </c>
      <c r="K754" s="221" t="s">
        <v>213</v>
      </c>
      <c r="L754" s="44"/>
      <c r="M754" s="226" t="s">
        <v>19</v>
      </c>
      <c r="N754" s="227" t="s">
        <v>45</v>
      </c>
      <c r="O754" s="84"/>
      <c r="P754" s="228">
        <f>O754*H754</f>
        <v>0</v>
      </c>
      <c r="Q754" s="228">
        <v>0</v>
      </c>
      <c r="R754" s="228">
        <f>Q754*H754</f>
        <v>0</v>
      </c>
      <c r="S754" s="228">
        <v>0</v>
      </c>
      <c r="T754" s="229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0" t="s">
        <v>1270</v>
      </c>
      <c r="AT754" s="230" t="s">
        <v>159</v>
      </c>
      <c r="AU754" s="230" t="s">
        <v>85</v>
      </c>
      <c r="AY754" s="17" t="s">
        <v>158</v>
      </c>
      <c r="BE754" s="231">
        <f>IF(N754="základní",J754,0)</f>
        <v>0</v>
      </c>
      <c r="BF754" s="231">
        <f>IF(N754="snížená",J754,0)</f>
        <v>0</v>
      </c>
      <c r="BG754" s="231">
        <f>IF(N754="zákl. přenesená",J754,0)</f>
        <v>0</v>
      </c>
      <c r="BH754" s="231">
        <f>IF(N754="sníž. přenesená",J754,0)</f>
        <v>0</v>
      </c>
      <c r="BI754" s="231">
        <f>IF(N754="nulová",J754,0)</f>
        <v>0</v>
      </c>
      <c r="BJ754" s="17" t="s">
        <v>82</v>
      </c>
      <c r="BK754" s="231">
        <f>ROUND(I754*H754,2)</f>
        <v>0</v>
      </c>
      <c r="BL754" s="17" t="s">
        <v>1270</v>
      </c>
      <c r="BM754" s="230" t="s">
        <v>1271</v>
      </c>
    </row>
    <row r="755" s="2" customFormat="1">
      <c r="A755" s="38"/>
      <c r="B755" s="39"/>
      <c r="C755" s="40"/>
      <c r="D755" s="232" t="s">
        <v>165</v>
      </c>
      <c r="E755" s="40"/>
      <c r="F755" s="233" t="s">
        <v>1272</v>
      </c>
      <c r="G755" s="40"/>
      <c r="H755" s="40"/>
      <c r="I755" s="136"/>
      <c r="J755" s="40"/>
      <c r="K755" s="40"/>
      <c r="L755" s="44"/>
      <c r="M755" s="234"/>
      <c r="N755" s="235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165</v>
      </c>
      <c r="AU755" s="17" t="s">
        <v>85</v>
      </c>
    </row>
    <row r="756" s="2" customFormat="1" ht="16.5" customHeight="1">
      <c r="A756" s="38"/>
      <c r="B756" s="39"/>
      <c r="C756" s="219" t="s">
        <v>1273</v>
      </c>
      <c r="D756" s="219" t="s">
        <v>159</v>
      </c>
      <c r="E756" s="220" t="s">
        <v>1274</v>
      </c>
      <c r="F756" s="221" t="s">
        <v>1275</v>
      </c>
      <c r="G756" s="222" t="s">
        <v>1269</v>
      </c>
      <c r="H756" s="223">
        <v>1</v>
      </c>
      <c r="I756" s="224"/>
      <c r="J756" s="225">
        <f>ROUND(I756*H756,2)</f>
        <v>0</v>
      </c>
      <c r="K756" s="221" t="s">
        <v>213</v>
      </c>
      <c r="L756" s="44"/>
      <c r="M756" s="226" t="s">
        <v>19</v>
      </c>
      <c r="N756" s="227" t="s">
        <v>45</v>
      </c>
      <c r="O756" s="84"/>
      <c r="P756" s="228">
        <f>O756*H756</f>
        <v>0</v>
      </c>
      <c r="Q756" s="228">
        <v>0</v>
      </c>
      <c r="R756" s="228">
        <f>Q756*H756</f>
        <v>0</v>
      </c>
      <c r="S756" s="228">
        <v>0</v>
      </c>
      <c r="T756" s="229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30" t="s">
        <v>1270</v>
      </c>
      <c r="AT756" s="230" t="s">
        <v>159</v>
      </c>
      <c r="AU756" s="230" t="s">
        <v>85</v>
      </c>
      <c r="AY756" s="17" t="s">
        <v>158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7" t="s">
        <v>82</v>
      </c>
      <c r="BK756" s="231">
        <f>ROUND(I756*H756,2)</f>
        <v>0</v>
      </c>
      <c r="BL756" s="17" t="s">
        <v>1270</v>
      </c>
      <c r="BM756" s="230" t="s">
        <v>1276</v>
      </c>
    </row>
    <row r="757" s="2" customFormat="1">
      <c r="A757" s="38"/>
      <c r="B757" s="39"/>
      <c r="C757" s="40"/>
      <c r="D757" s="232" t="s">
        <v>165</v>
      </c>
      <c r="E757" s="40"/>
      <c r="F757" s="233" t="s">
        <v>1275</v>
      </c>
      <c r="G757" s="40"/>
      <c r="H757" s="40"/>
      <c r="I757" s="136"/>
      <c r="J757" s="40"/>
      <c r="K757" s="40"/>
      <c r="L757" s="44"/>
      <c r="M757" s="234"/>
      <c r="N757" s="235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165</v>
      </c>
      <c r="AU757" s="17" t="s">
        <v>85</v>
      </c>
    </row>
    <row r="758" s="2" customFormat="1" ht="16.5" customHeight="1">
      <c r="A758" s="38"/>
      <c r="B758" s="39"/>
      <c r="C758" s="219" t="s">
        <v>1277</v>
      </c>
      <c r="D758" s="219" t="s">
        <v>159</v>
      </c>
      <c r="E758" s="220" t="s">
        <v>1278</v>
      </c>
      <c r="F758" s="221" t="s">
        <v>1279</v>
      </c>
      <c r="G758" s="222" t="s">
        <v>1269</v>
      </c>
      <c r="H758" s="223">
        <v>1</v>
      </c>
      <c r="I758" s="224"/>
      <c r="J758" s="225">
        <f>ROUND(I758*H758,2)</f>
        <v>0</v>
      </c>
      <c r="K758" s="221" t="s">
        <v>213</v>
      </c>
      <c r="L758" s="44"/>
      <c r="M758" s="226" t="s">
        <v>19</v>
      </c>
      <c r="N758" s="227" t="s">
        <v>45</v>
      </c>
      <c r="O758" s="84"/>
      <c r="P758" s="228">
        <f>O758*H758</f>
        <v>0</v>
      </c>
      <c r="Q758" s="228">
        <v>0</v>
      </c>
      <c r="R758" s="228">
        <f>Q758*H758</f>
        <v>0</v>
      </c>
      <c r="S758" s="228">
        <v>0</v>
      </c>
      <c r="T758" s="229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0" t="s">
        <v>1270</v>
      </c>
      <c r="AT758" s="230" t="s">
        <v>159</v>
      </c>
      <c r="AU758" s="230" t="s">
        <v>85</v>
      </c>
      <c r="AY758" s="17" t="s">
        <v>158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17" t="s">
        <v>82</v>
      </c>
      <c r="BK758" s="231">
        <f>ROUND(I758*H758,2)</f>
        <v>0</v>
      </c>
      <c r="BL758" s="17" t="s">
        <v>1270</v>
      </c>
      <c r="BM758" s="230" t="s">
        <v>1280</v>
      </c>
    </row>
    <row r="759" s="2" customFormat="1">
      <c r="A759" s="38"/>
      <c r="B759" s="39"/>
      <c r="C759" s="40"/>
      <c r="D759" s="232" t="s">
        <v>165</v>
      </c>
      <c r="E759" s="40"/>
      <c r="F759" s="233" t="s">
        <v>1279</v>
      </c>
      <c r="G759" s="40"/>
      <c r="H759" s="40"/>
      <c r="I759" s="136"/>
      <c r="J759" s="40"/>
      <c r="K759" s="40"/>
      <c r="L759" s="44"/>
      <c r="M759" s="234"/>
      <c r="N759" s="235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165</v>
      </c>
      <c r="AU759" s="17" t="s">
        <v>85</v>
      </c>
    </row>
    <row r="760" s="2" customFormat="1" ht="21.75" customHeight="1">
      <c r="A760" s="38"/>
      <c r="B760" s="39"/>
      <c r="C760" s="219" t="s">
        <v>1281</v>
      </c>
      <c r="D760" s="219" t="s">
        <v>159</v>
      </c>
      <c r="E760" s="220" t="s">
        <v>1282</v>
      </c>
      <c r="F760" s="221" t="s">
        <v>1283</v>
      </c>
      <c r="G760" s="222" t="s">
        <v>1269</v>
      </c>
      <c r="H760" s="223">
        <v>1</v>
      </c>
      <c r="I760" s="224"/>
      <c r="J760" s="225">
        <f>ROUND(I760*H760,2)</f>
        <v>0</v>
      </c>
      <c r="K760" s="221" t="s">
        <v>213</v>
      </c>
      <c r="L760" s="44"/>
      <c r="M760" s="226" t="s">
        <v>19</v>
      </c>
      <c r="N760" s="227" t="s">
        <v>45</v>
      </c>
      <c r="O760" s="84"/>
      <c r="P760" s="228">
        <f>O760*H760</f>
        <v>0</v>
      </c>
      <c r="Q760" s="228">
        <v>0</v>
      </c>
      <c r="R760" s="228">
        <f>Q760*H760</f>
        <v>0</v>
      </c>
      <c r="S760" s="228">
        <v>0</v>
      </c>
      <c r="T760" s="229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30" t="s">
        <v>1270</v>
      </c>
      <c r="AT760" s="230" t="s">
        <v>159</v>
      </c>
      <c r="AU760" s="230" t="s">
        <v>85</v>
      </c>
      <c r="AY760" s="17" t="s">
        <v>158</v>
      </c>
      <c r="BE760" s="231">
        <f>IF(N760="základní",J760,0)</f>
        <v>0</v>
      </c>
      <c r="BF760" s="231">
        <f>IF(N760="snížená",J760,0)</f>
        <v>0</v>
      </c>
      <c r="BG760" s="231">
        <f>IF(N760="zákl. přenesená",J760,0)</f>
        <v>0</v>
      </c>
      <c r="BH760" s="231">
        <f>IF(N760="sníž. přenesená",J760,0)</f>
        <v>0</v>
      </c>
      <c r="BI760" s="231">
        <f>IF(N760="nulová",J760,0)</f>
        <v>0</v>
      </c>
      <c r="BJ760" s="17" t="s">
        <v>82</v>
      </c>
      <c r="BK760" s="231">
        <f>ROUND(I760*H760,2)</f>
        <v>0</v>
      </c>
      <c r="BL760" s="17" t="s">
        <v>1270</v>
      </c>
      <c r="BM760" s="230" t="s">
        <v>1284</v>
      </c>
    </row>
    <row r="761" s="2" customFormat="1">
      <c r="A761" s="38"/>
      <c r="B761" s="39"/>
      <c r="C761" s="40"/>
      <c r="D761" s="232" t="s">
        <v>165</v>
      </c>
      <c r="E761" s="40"/>
      <c r="F761" s="233" t="s">
        <v>1283</v>
      </c>
      <c r="G761" s="40"/>
      <c r="H761" s="40"/>
      <c r="I761" s="136"/>
      <c r="J761" s="40"/>
      <c r="K761" s="40"/>
      <c r="L761" s="44"/>
      <c r="M761" s="234"/>
      <c r="N761" s="235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165</v>
      </c>
      <c r="AU761" s="17" t="s">
        <v>85</v>
      </c>
    </row>
    <row r="762" s="2" customFormat="1" ht="16.5" customHeight="1">
      <c r="A762" s="38"/>
      <c r="B762" s="39"/>
      <c r="C762" s="219" t="s">
        <v>1285</v>
      </c>
      <c r="D762" s="219" t="s">
        <v>159</v>
      </c>
      <c r="E762" s="220" t="s">
        <v>1286</v>
      </c>
      <c r="F762" s="221" t="s">
        <v>1287</v>
      </c>
      <c r="G762" s="222" t="s">
        <v>1269</v>
      </c>
      <c r="H762" s="223">
        <v>1</v>
      </c>
      <c r="I762" s="224"/>
      <c r="J762" s="225">
        <f>ROUND(I762*H762,2)</f>
        <v>0</v>
      </c>
      <c r="K762" s="221" t="s">
        <v>213</v>
      </c>
      <c r="L762" s="44"/>
      <c r="M762" s="226" t="s">
        <v>19</v>
      </c>
      <c r="N762" s="227" t="s">
        <v>45</v>
      </c>
      <c r="O762" s="84"/>
      <c r="P762" s="228">
        <f>O762*H762</f>
        <v>0</v>
      </c>
      <c r="Q762" s="228">
        <v>0</v>
      </c>
      <c r="R762" s="228">
        <f>Q762*H762</f>
        <v>0</v>
      </c>
      <c r="S762" s="228">
        <v>0</v>
      </c>
      <c r="T762" s="229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0" t="s">
        <v>1270</v>
      </c>
      <c r="AT762" s="230" t="s">
        <v>159</v>
      </c>
      <c r="AU762" s="230" t="s">
        <v>85</v>
      </c>
      <c r="AY762" s="17" t="s">
        <v>158</v>
      </c>
      <c r="BE762" s="231">
        <f>IF(N762="základní",J762,0)</f>
        <v>0</v>
      </c>
      <c r="BF762" s="231">
        <f>IF(N762="snížená",J762,0)</f>
        <v>0</v>
      </c>
      <c r="BG762" s="231">
        <f>IF(N762="zákl. přenesená",J762,0)</f>
        <v>0</v>
      </c>
      <c r="BH762" s="231">
        <f>IF(N762="sníž. přenesená",J762,0)</f>
        <v>0</v>
      </c>
      <c r="BI762" s="231">
        <f>IF(N762="nulová",J762,0)</f>
        <v>0</v>
      </c>
      <c r="BJ762" s="17" t="s">
        <v>82</v>
      </c>
      <c r="BK762" s="231">
        <f>ROUND(I762*H762,2)</f>
        <v>0</v>
      </c>
      <c r="BL762" s="17" t="s">
        <v>1270</v>
      </c>
      <c r="BM762" s="230" t="s">
        <v>1288</v>
      </c>
    </row>
    <row r="763" s="2" customFormat="1">
      <c r="A763" s="38"/>
      <c r="B763" s="39"/>
      <c r="C763" s="40"/>
      <c r="D763" s="232" t="s">
        <v>165</v>
      </c>
      <c r="E763" s="40"/>
      <c r="F763" s="233" t="s">
        <v>1287</v>
      </c>
      <c r="G763" s="40"/>
      <c r="H763" s="40"/>
      <c r="I763" s="136"/>
      <c r="J763" s="40"/>
      <c r="K763" s="40"/>
      <c r="L763" s="44"/>
      <c r="M763" s="234"/>
      <c r="N763" s="235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165</v>
      </c>
      <c r="AU763" s="17" t="s">
        <v>85</v>
      </c>
    </row>
    <row r="764" s="2" customFormat="1" ht="16.5" customHeight="1">
      <c r="A764" s="38"/>
      <c r="B764" s="39"/>
      <c r="C764" s="219" t="s">
        <v>1289</v>
      </c>
      <c r="D764" s="219" t="s">
        <v>159</v>
      </c>
      <c r="E764" s="220" t="s">
        <v>1290</v>
      </c>
      <c r="F764" s="221" t="s">
        <v>1291</v>
      </c>
      <c r="G764" s="222" t="s">
        <v>1269</v>
      </c>
      <c r="H764" s="223">
        <v>1</v>
      </c>
      <c r="I764" s="224"/>
      <c r="J764" s="225">
        <f>ROUND(I764*H764,2)</f>
        <v>0</v>
      </c>
      <c r="K764" s="221" t="s">
        <v>213</v>
      </c>
      <c r="L764" s="44"/>
      <c r="M764" s="226" t="s">
        <v>19</v>
      </c>
      <c r="N764" s="227" t="s">
        <v>45</v>
      </c>
      <c r="O764" s="84"/>
      <c r="P764" s="228">
        <f>O764*H764</f>
        <v>0</v>
      </c>
      <c r="Q764" s="228">
        <v>0</v>
      </c>
      <c r="R764" s="228">
        <f>Q764*H764</f>
        <v>0</v>
      </c>
      <c r="S764" s="228">
        <v>0</v>
      </c>
      <c r="T764" s="229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30" t="s">
        <v>1270</v>
      </c>
      <c r="AT764" s="230" t="s">
        <v>159</v>
      </c>
      <c r="AU764" s="230" t="s">
        <v>85</v>
      </c>
      <c r="AY764" s="17" t="s">
        <v>158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7" t="s">
        <v>82</v>
      </c>
      <c r="BK764" s="231">
        <f>ROUND(I764*H764,2)</f>
        <v>0</v>
      </c>
      <c r="BL764" s="17" t="s">
        <v>1270</v>
      </c>
      <c r="BM764" s="230" t="s">
        <v>1292</v>
      </c>
    </row>
    <row r="765" s="2" customFormat="1">
      <c r="A765" s="38"/>
      <c r="B765" s="39"/>
      <c r="C765" s="40"/>
      <c r="D765" s="232" t="s">
        <v>165</v>
      </c>
      <c r="E765" s="40"/>
      <c r="F765" s="233" t="s">
        <v>1291</v>
      </c>
      <c r="G765" s="40"/>
      <c r="H765" s="40"/>
      <c r="I765" s="136"/>
      <c r="J765" s="40"/>
      <c r="K765" s="40"/>
      <c r="L765" s="44"/>
      <c r="M765" s="271"/>
      <c r="N765" s="272"/>
      <c r="O765" s="273"/>
      <c r="P765" s="273"/>
      <c r="Q765" s="273"/>
      <c r="R765" s="273"/>
      <c r="S765" s="273"/>
      <c r="T765" s="274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165</v>
      </c>
      <c r="AU765" s="17" t="s">
        <v>85</v>
      </c>
    </row>
    <row r="766" s="2" customFormat="1" ht="6.96" customHeight="1">
      <c r="A766" s="38"/>
      <c r="B766" s="59"/>
      <c r="C766" s="60"/>
      <c r="D766" s="60"/>
      <c r="E766" s="60"/>
      <c r="F766" s="60"/>
      <c r="G766" s="60"/>
      <c r="H766" s="60"/>
      <c r="I766" s="169"/>
      <c r="J766" s="60"/>
      <c r="K766" s="60"/>
      <c r="L766" s="44"/>
      <c r="M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</row>
  </sheetData>
  <sheetProtection sheet="1" autoFilter="0" formatColumns="0" formatRows="0" objects="1" scenarios="1" spinCount="100000" saltValue="py/qoo9tTKOVej3Osjjcnzff2r9GsXvB+R9luz5NU1EO47+/X/BUeVBi4f9jP3wfYgq/vPxJLtB4Zq7yQNxuVQ==" hashValue="nHmI7GsGD89uQfu63c8oLvVcGP5y9JRXXihVM6VBcgluvuDRTuZ5RLU734a9gn3Fd/mRNuvcvHUz2OwkotU57A==" algorithmName="SHA-512" password="CC35"/>
  <autoFilter ref="C91:K76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1293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84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123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ROUND(J92,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ROUND((SUM(BE92:BE746)),  2)</f>
        <v>0</v>
      </c>
      <c r="G33" s="38"/>
      <c r="H33" s="38"/>
      <c r="I33" s="158">
        <v>0.20999999999999999</v>
      </c>
      <c r="J33" s="157">
        <f>ROUND(((SUM(BE92:BE746))*I33),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ROUND((SUM(BF92:BF746)),  2)</f>
        <v>0</v>
      </c>
      <c r="G34" s="38"/>
      <c r="H34" s="38"/>
      <c r="I34" s="158">
        <v>0.14999999999999999</v>
      </c>
      <c r="J34" s="157">
        <f>ROUND(((SUM(BF92:BF746))*I34),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ROUND((SUM(BG92:BG746)),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ROUND((SUM(BH92:BH746)),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ROUND((SUM(BI92:BI746)),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D.a - Masarykovo nám. - SSZ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J92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J93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131</v>
      </c>
      <c r="E61" s="182"/>
      <c r="F61" s="182"/>
      <c r="G61" s="182"/>
      <c r="H61" s="182"/>
      <c r="I61" s="183"/>
      <c r="J61" s="184">
        <f>J113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/>
      <c r="J62" s="184">
        <f>J120</f>
        <v>0</v>
      </c>
      <c r="K62" s="180"/>
      <c r="L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J121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J140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J239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6"/>
      <c r="C66" s="187"/>
      <c r="D66" s="188" t="s">
        <v>136</v>
      </c>
      <c r="E66" s="189"/>
      <c r="F66" s="189"/>
      <c r="G66" s="189"/>
      <c r="H66" s="189"/>
      <c r="I66" s="190"/>
      <c r="J66" s="191">
        <f>J567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137</v>
      </c>
      <c r="E67" s="189"/>
      <c r="F67" s="189"/>
      <c r="G67" s="189"/>
      <c r="H67" s="189"/>
      <c r="I67" s="190"/>
      <c r="J67" s="191">
        <f>J627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138</v>
      </c>
      <c r="E68" s="189"/>
      <c r="F68" s="189"/>
      <c r="G68" s="189"/>
      <c r="H68" s="189"/>
      <c r="I68" s="190"/>
      <c r="J68" s="191">
        <f>J631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9"/>
      <c r="C69" s="180"/>
      <c r="D69" s="181" t="s">
        <v>139</v>
      </c>
      <c r="E69" s="182"/>
      <c r="F69" s="182"/>
      <c r="G69" s="182"/>
      <c r="H69" s="182"/>
      <c r="I69" s="183"/>
      <c r="J69" s="184">
        <f>J644</f>
        <v>0</v>
      </c>
      <c r="K69" s="180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140</v>
      </c>
      <c r="E70" s="182"/>
      <c r="F70" s="182"/>
      <c r="G70" s="182"/>
      <c r="H70" s="182"/>
      <c r="I70" s="183"/>
      <c r="J70" s="184">
        <f>J728</f>
        <v>0</v>
      </c>
      <c r="K70" s="180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141</v>
      </c>
      <c r="E71" s="182"/>
      <c r="F71" s="182"/>
      <c r="G71" s="182"/>
      <c r="H71" s="182"/>
      <c r="I71" s="183"/>
      <c r="J71" s="184">
        <f>J733</f>
        <v>0</v>
      </c>
      <c r="K71" s="180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87"/>
      <c r="D72" s="188" t="s">
        <v>142</v>
      </c>
      <c r="E72" s="189"/>
      <c r="F72" s="189"/>
      <c r="G72" s="189"/>
      <c r="H72" s="189"/>
      <c r="I72" s="190"/>
      <c r="J72" s="191">
        <f>J734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143</v>
      </c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73" t="str">
        <f>E7</f>
        <v>Preference veřejné dopravy města Třebíč</v>
      </c>
      <c r="F82" s="32"/>
      <c r="G82" s="32"/>
      <c r="H82" s="32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119</v>
      </c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D.a - Masarykovo nám. - SSZ</v>
      </c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Město Třebíč</v>
      </c>
      <c r="G86" s="40"/>
      <c r="H86" s="40"/>
      <c r="I86" s="140" t="s">
        <v>23</v>
      </c>
      <c r="J86" s="72" t="str">
        <f>IF(J12="","",J12)</f>
        <v>25. 5. 2021</v>
      </c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Město Třebíč</v>
      </c>
      <c r="G88" s="40"/>
      <c r="H88" s="40"/>
      <c r="I88" s="140" t="s">
        <v>32</v>
      </c>
      <c r="J88" s="36" t="str">
        <f>E21</f>
        <v>Ing. Karel Tomek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140" t="s">
        <v>35</v>
      </c>
      <c r="J89" s="36" t="str">
        <f>E24</f>
        <v>Ivalú Macarena Ávila Herrera</v>
      </c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136"/>
      <c r="J90" s="40"/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93"/>
      <c r="B91" s="194"/>
      <c r="C91" s="195" t="s">
        <v>144</v>
      </c>
      <c r="D91" s="196" t="s">
        <v>59</v>
      </c>
      <c r="E91" s="196" t="s">
        <v>55</v>
      </c>
      <c r="F91" s="196" t="s">
        <v>56</v>
      </c>
      <c r="G91" s="196" t="s">
        <v>145</v>
      </c>
      <c r="H91" s="196" t="s">
        <v>146</v>
      </c>
      <c r="I91" s="197" t="s">
        <v>147</v>
      </c>
      <c r="J91" s="196" t="s">
        <v>128</v>
      </c>
      <c r="K91" s="198" t="s">
        <v>148</v>
      </c>
      <c r="L91" s="199"/>
      <c r="M91" s="92" t="s">
        <v>19</v>
      </c>
      <c r="N91" s="93" t="s">
        <v>44</v>
      </c>
      <c r="O91" s="93" t="s">
        <v>149</v>
      </c>
      <c r="P91" s="93" t="s">
        <v>150</v>
      </c>
      <c r="Q91" s="93" t="s">
        <v>151</v>
      </c>
      <c r="R91" s="93" t="s">
        <v>152</v>
      </c>
      <c r="S91" s="93" t="s">
        <v>153</v>
      </c>
      <c r="T91" s="94" t="s">
        <v>154</v>
      </c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</row>
    <row r="92" s="2" customFormat="1" ht="22.8" customHeight="1">
      <c r="A92" s="38"/>
      <c r="B92" s="39"/>
      <c r="C92" s="99" t="s">
        <v>155</v>
      </c>
      <c r="D92" s="40"/>
      <c r="E92" s="40"/>
      <c r="F92" s="40"/>
      <c r="G92" s="40"/>
      <c r="H92" s="40"/>
      <c r="I92" s="136"/>
      <c r="J92" s="200">
        <f>BK92</f>
        <v>0</v>
      </c>
      <c r="K92" s="40"/>
      <c r="L92" s="44"/>
      <c r="M92" s="95"/>
      <c r="N92" s="201"/>
      <c r="O92" s="96"/>
      <c r="P92" s="202">
        <f>P93+P113+P120+P140+P239+P644+P728+P733</f>
        <v>0</v>
      </c>
      <c r="Q92" s="96"/>
      <c r="R92" s="202">
        <f>R93+R113+R120+R140+R239+R644+R728+R733</f>
        <v>352.65836122000007</v>
      </c>
      <c r="S92" s="96"/>
      <c r="T92" s="203">
        <f>T93+T113+T120+T140+T239+T644+T728+T733</f>
        <v>109.20000000000002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129</v>
      </c>
      <c r="BK92" s="204">
        <f>BK93+BK113+BK120+BK140+BK239+BK644+BK728+BK733</f>
        <v>0</v>
      </c>
    </row>
    <row r="93" s="12" customFormat="1" ht="25.92" customHeight="1">
      <c r="A93" s="12"/>
      <c r="B93" s="205"/>
      <c r="C93" s="206"/>
      <c r="D93" s="207" t="s">
        <v>73</v>
      </c>
      <c r="E93" s="208" t="s">
        <v>156</v>
      </c>
      <c r="F93" s="208" t="s">
        <v>157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SUM(P94:P112)</f>
        <v>0</v>
      </c>
      <c r="Q93" s="213"/>
      <c r="R93" s="214">
        <f>SUM(R94:R112)</f>
        <v>0</v>
      </c>
      <c r="S93" s="213"/>
      <c r="T93" s="215">
        <f>SUM(T94:T112)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6" t="s">
        <v>82</v>
      </c>
      <c r="AT93" s="217" t="s">
        <v>73</v>
      </c>
      <c r="AU93" s="217" t="s">
        <v>74</v>
      </c>
      <c r="AY93" s="216" t="s">
        <v>158</v>
      </c>
      <c r="BK93" s="218">
        <f>SUM(BK94:BK112)</f>
        <v>0</v>
      </c>
    </row>
    <row r="94" s="2" customFormat="1" ht="16.5" customHeight="1">
      <c r="A94" s="38"/>
      <c r="B94" s="39"/>
      <c r="C94" s="219" t="s">
        <v>82</v>
      </c>
      <c r="D94" s="219" t="s">
        <v>159</v>
      </c>
      <c r="E94" s="220" t="s">
        <v>160</v>
      </c>
      <c r="F94" s="221" t="s">
        <v>161</v>
      </c>
      <c r="G94" s="222" t="s">
        <v>162</v>
      </c>
      <c r="H94" s="223">
        <v>124.3</v>
      </c>
      <c r="I94" s="224"/>
      <c r="J94" s="225">
        <f>ROUND(I94*H94,2)</f>
        <v>0</v>
      </c>
      <c r="K94" s="221" t="s">
        <v>19</v>
      </c>
      <c r="L94" s="44"/>
      <c r="M94" s="226" t="s">
        <v>19</v>
      </c>
      <c r="N94" s="227" t="s">
        <v>45</v>
      </c>
      <c r="O94" s="84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30" t="s">
        <v>163</v>
      </c>
      <c r="AT94" s="230" t="s">
        <v>159</v>
      </c>
      <c r="AU94" s="230" t="s">
        <v>82</v>
      </c>
      <c r="AY94" s="17" t="s">
        <v>158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7" t="s">
        <v>82</v>
      </c>
      <c r="BK94" s="231">
        <f>ROUND(I94*H94,2)</f>
        <v>0</v>
      </c>
      <c r="BL94" s="17" t="s">
        <v>163</v>
      </c>
      <c r="BM94" s="230" t="s">
        <v>164</v>
      </c>
    </row>
    <row r="95" s="2" customFormat="1">
      <c r="A95" s="38"/>
      <c r="B95" s="39"/>
      <c r="C95" s="40"/>
      <c r="D95" s="232" t="s">
        <v>165</v>
      </c>
      <c r="E95" s="40"/>
      <c r="F95" s="233" t="s">
        <v>161</v>
      </c>
      <c r="G95" s="40"/>
      <c r="H95" s="40"/>
      <c r="I95" s="136"/>
      <c r="J95" s="40"/>
      <c r="K95" s="40"/>
      <c r="L95" s="44"/>
      <c r="M95" s="234"/>
      <c r="N95" s="235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165</v>
      </c>
      <c r="AU95" s="17" t="s">
        <v>82</v>
      </c>
    </row>
    <row r="96" s="13" customFormat="1">
      <c r="A96" s="13"/>
      <c r="B96" s="236"/>
      <c r="C96" s="237"/>
      <c r="D96" s="232" t="s">
        <v>166</v>
      </c>
      <c r="E96" s="238" t="s">
        <v>19</v>
      </c>
      <c r="F96" s="239" t="s">
        <v>1294</v>
      </c>
      <c r="G96" s="237"/>
      <c r="H96" s="240">
        <v>113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82</v>
      </c>
      <c r="AV96" s="13" t="s">
        <v>85</v>
      </c>
      <c r="AW96" s="13" t="s">
        <v>34</v>
      </c>
      <c r="AX96" s="13" t="s">
        <v>82</v>
      </c>
      <c r="AY96" s="246" t="s">
        <v>158</v>
      </c>
    </row>
    <row r="97" s="13" customFormat="1">
      <c r="A97" s="13"/>
      <c r="B97" s="236"/>
      <c r="C97" s="237"/>
      <c r="D97" s="232" t="s">
        <v>166</v>
      </c>
      <c r="E97" s="237"/>
      <c r="F97" s="239" t="s">
        <v>1295</v>
      </c>
      <c r="G97" s="237"/>
      <c r="H97" s="240">
        <v>124.3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166</v>
      </c>
      <c r="AU97" s="246" t="s">
        <v>82</v>
      </c>
      <c r="AV97" s="13" t="s">
        <v>85</v>
      </c>
      <c r="AW97" s="13" t="s">
        <v>4</v>
      </c>
      <c r="AX97" s="13" t="s">
        <v>82</v>
      </c>
      <c r="AY97" s="246" t="s">
        <v>158</v>
      </c>
    </row>
    <row r="98" s="2" customFormat="1" ht="21.75" customHeight="1">
      <c r="A98" s="38"/>
      <c r="B98" s="39"/>
      <c r="C98" s="219" t="s">
        <v>85</v>
      </c>
      <c r="D98" s="219" t="s">
        <v>159</v>
      </c>
      <c r="E98" s="220" t="s">
        <v>169</v>
      </c>
      <c r="F98" s="221" t="s">
        <v>170</v>
      </c>
      <c r="G98" s="222" t="s">
        <v>171</v>
      </c>
      <c r="H98" s="223">
        <v>7</v>
      </c>
      <c r="I98" s="224"/>
      <c r="J98" s="225">
        <f>ROUND(I98*H98,2)</f>
        <v>0</v>
      </c>
      <c r="K98" s="221" t="s">
        <v>19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163</v>
      </c>
      <c r="AT98" s="230" t="s">
        <v>159</v>
      </c>
      <c r="AU98" s="230" t="s">
        <v>82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163</v>
      </c>
      <c r="BM98" s="230" t="s">
        <v>172</v>
      </c>
    </row>
    <row r="99" s="2" customFormat="1">
      <c r="A99" s="38"/>
      <c r="B99" s="39"/>
      <c r="C99" s="40"/>
      <c r="D99" s="232" t="s">
        <v>165</v>
      </c>
      <c r="E99" s="40"/>
      <c r="F99" s="233" t="s">
        <v>170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82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1296</v>
      </c>
      <c r="G100" s="237"/>
      <c r="H100" s="240">
        <v>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82</v>
      </c>
      <c r="AV100" s="13" t="s">
        <v>85</v>
      </c>
      <c r="AW100" s="13" t="s">
        <v>34</v>
      </c>
      <c r="AX100" s="13" t="s">
        <v>74</v>
      </c>
      <c r="AY100" s="246" t="s">
        <v>158</v>
      </c>
    </row>
    <row r="101" s="13" customFormat="1">
      <c r="A101" s="13"/>
      <c r="B101" s="236"/>
      <c r="C101" s="237"/>
      <c r="D101" s="232" t="s">
        <v>166</v>
      </c>
      <c r="E101" s="238" t="s">
        <v>19</v>
      </c>
      <c r="F101" s="239" t="s">
        <v>174</v>
      </c>
      <c r="G101" s="237"/>
      <c r="H101" s="240">
        <v>4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166</v>
      </c>
      <c r="AU101" s="246" t="s">
        <v>82</v>
      </c>
      <c r="AV101" s="13" t="s">
        <v>85</v>
      </c>
      <c r="AW101" s="13" t="s">
        <v>34</v>
      </c>
      <c r="AX101" s="13" t="s">
        <v>74</v>
      </c>
      <c r="AY101" s="246" t="s">
        <v>158</v>
      </c>
    </row>
    <row r="102" s="14" customFormat="1">
      <c r="A102" s="14"/>
      <c r="B102" s="247"/>
      <c r="C102" s="248"/>
      <c r="D102" s="232" t="s">
        <v>166</v>
      </c>
      <c r="E102" s="249" t="s">
        <v>19</v>
      </c>
      <c r="F102" s="250" t="s">
        <v>175</v>
      </c>
      <c r="G102" s="248"/>
      <c r="H102" s="251">
        <v>7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166</v>
      </c>
      <c r="AU102" s="257" t="s">
        <v>82</v>
      </c>
      <c r="AV102" s="14" t="s">
        <v>163</v>
      </c>
      <c r="AW102" s="14" t="s">
        <v>34</v>
      </c>
      <c r="AX102" s="14" t="s">
        <v>82</v>
      </c>
      <c r="AY102" s="257" t="s">
        <v>158</v>
      </c>
    </row>
    <row r="103" s="2" customFormat="1" ht="16.5" customHeight="1">
      <c r="A103" s="38"/>
      <c r="B103" s="39"/>
      <c r="C103" s="219" t="s">
        <v>176</v>
      </c>
      <c r="D103" s="219" t="s">
        <v>159</v>
      </c>
      <c r="E103" s="220" t="s">
        <v>177</v>
      </c>
      <c r="F103" s="221" t="s">
        <v>178</v>
      </c>
      <c r="G103" s="222" t="s">
        <v>179</v>
      </c>
      <c r="H103" s="223">
        <v>4</v>
      </c>
      <c r="I103" s="224"/>
      <c r="J103" s="225">
        <f>ROUND(I103*H103,2)</f>
        <v>0</v>
      </c>
      <c r="K103" s="221" t="s">
        <v>19</v>
      </c>
      <c r="L103" s="44"/>
      <c r="M103" s="226" t="s">
        <v>19</v>
      </c>
      <c r="N103" s="227" t="s">
        <v>45</v>
      </c>
      <c r="O103" s="84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0" t="s">
        <v>163</v>
      </c>
      <c r="AT103" s="230" t="s">
        <v>159</v>
      </c>
      <c r="AU103" s="230" t="s">
        <v>82</v>
      </c>
      <c r="AY103" s="17" t="s">
        <v>158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7" t="s">
        <v>82</v>
      </c>
      <c r="BK103" s="231">
        <f>ROUND(I103*H103,2)</f>
        <v>0</v>
      </c>
      <c r="BL103" s="17" t="s">
        <v>163</v>
      </c>
      <c r="BM103" s="230" t="s">
        <v>180</v>
      </c>
    </row>
    <row r="104" s="2" customFormat="1">
      <c r="A104" s="38"/>
      <c r="B104" s="39"/>
      <c r="C104" s="40"/>
      <c r="D104" s="232" t="s">
        <v>165</v>
      </c>
      <c r="E104" s="40"/>
      <c r="F104" s="233" t="s">
        <v>178</v>
      </c>
      <c r="G104" s="40"/>
      <c r="H104" s="40"/>
      <c r="I104" s="136"/>
      <c r="J104" s="40"/>
      <c r="K104" s="40"/>
      <c r="L104" s="44"/>
      <c r="M104" s="234"/>
      <c r="N104" s="235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165</v>
      </c>
      <c r="AU104" s="17" t="s">
        <v>82</v>
      </c>
    </row>
    <row r="105" s="2" customFormat="1">
      <c r="A105" s="38"/>
      <c r="B105" s="39"/>
      <c r="C105" s="40"/>
      <c r="D105" s="232" t="s">
        <v>181</v>
      </c>
      <c r="E105" s="40"/>
      <c r="F105" s="258" t="s">
        <v>182</v>
      </c>
      <c r="G105" s="40"/>
      <c r="H105" s="40"/>
      <c r="I105" s="136"/>
      <c r="J105" s="40"/>
      <c r="K105" s="40"/>
      <c r="L105" s="44"/>
      <c r="M105" s="234"/>
      <c r="N105" s="235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181</v>
      </c>
      <c r="AU105" s="17" t="s">
        <v>82</v>
      </c>
    </row>
    <row r="106" s="13" customFormat="1">
      <c r="A106" s="13"/>
      <c r="B106" s="236"/>
      <c r="C106" s="237"/>
      <c r="D106" s="232" t="s">
        <v>166</v>
      </c>
      <c r="E106" s="238" t="s">
        <v>19</v>
      </c>
      <c r="F106" s="239" t="s">
        <v>1297</v>
      </c>
      <c r="G106" s="237"/>
      <c r="H106" s="240">
        <v>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166</v>
      </c>
      <c r="AU106" s="246" t="s">
        <v>82</v>
      </c>
      <c r="AV106" s="13" t="s">
        <v>85</v>
      </c>
      <c r="AW106" s="13" t="s">
        <v>34</v>
      </c>
      <c r="AX106" s="13" t="s">
        <v>74</v>
      </c>
      <c r="AY106" s="246" t="s">
        <v>158</v>
      </c>
    </row>
    <row r="107" s="13" customFormat="1">
      <c r="A107" s="13"/>
      <c r="B107" s="236"/>
      <c r="C107" s="237"/>
      <c r="D107" s="232" t="s">
        <v>166</v>
      </c>
      <c r="E107" s="238" t="s">
        <v>19</v>
      </c>
      <c r="F107" s="239" t="s">
        <v>1298</v>
      </c>
      <c r="G107" s="237"/>
      <c r="H107" s="240">
        <v>2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166</v>
      </c>
      <c r="AU107" s="246" t="s">
        <v>82</v>
      </c>
      <c r="AV107" s="13" t="s">
        <v>85</v>
      </c>
      <c r="AW107" s="13" t="s">
        <v>34</v>
      </c>
      <c r="AX107" s="13" t="s">
        <v>74</v>
      </c>
      <c r="AY107" s="246" t="s">
        <v>158</v>
      </c>
    </row>
    <row r="108" s="14" customFormat="1">
      <c r="A108" s="14"/>
      <c r="B108" s="247"/>
      <c r="C108" s="248"/>
      <c r="D108" s="232" t="s">
        <v>166</v>
      </c>
      <c r="E108" s="249" t="s">
        <v>19</v>
      </c>
      <c r="F108" s="250" t="s">
        <v>175</v>
      </c>
      <c r="G108" s="248"/>
      <c r="H108" s="251">
        <v>4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166</v>
      </c>
      <c r="AU108" s="257" t="s">
        <v>82</v>
      </c>
      <c r="AV108" s="14" t="s">
        <v>163</v>
      </c>
      <c r="AW108" s="14" t="s">
        <v>34</v>
      </c>
      <c r="AX108" s="14" t="s">
        <v>82</v>
      </c>
      <c r="AY108" s="257" t="s">
        <v>158</v>
      </c>
    </row>
    <row r="109" s="2" customFormat="1" ht="16.5" customHeight="1">
      <c r="A109" s="38"/>
      <c r="B109" s="39"/>
      <c r="C109" s="219" t="s">
        <v>163</v>
      </c>
      <c r="D109" s="219" t="s">
        <v>159</v>
      </c>
      <c r="E109" s="220" t="s">
        <v>184</v>
      </c>
      <c r="F109" s="221" t="s">
        <v>185</v>
      </c>
      <c r="G109" s="222" t="s">
        <v>179</v>
      </c>
      <c r="H109" s="223">
        <v>3</v>
      </c>
      <c r="I109" s="224"/>
      <c r="J109" s="225">
        <f>ROUND(I109*H109,2)</f>
        <v>0</v>
      </c>
      <c r="K109" s="221" t="s">
        <v>19</v>
      </c>
      <c r="L109" s="44"/>
      <c r="M109" s="226" t="s">
        <v>19</v>
      </c>
      <c r="N109" s="227" t="s">
        <v>45</v>
      </c>
      <c r="O109" s="84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30" t="s">
        <v>163</v>
      </c>
      <c r="AT109" s="230" t="s">
        <v>159</v>
      </c>
      <c r="AU109" s="230" t="s">
        <v>82</v>
      </c>
      <c r="AY109" s="17" t="s">
        <v>158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7" t="s">
        <v>82</v>
      </c>
      <c r="BK109" s="231">
        <f>ROUND(I109*H109,2)</f>
        <v>0</v>
      </c>
      <c r="BL109" s="17" t="s">
        <v>163</v>
      </c>
      <c r="BM109" s="230" t="s">
        <v>186</v>
      </c>
    </row>
    <row r="110" s="2" customFormat="1">
      <c r="A110" s="38"/>
      <c r="B110" s="39"/>
      <c r="C110" s="40"/>
      <c r="D110" s="232" t="s">
        <v>165</v>
      </c>
      <c r="E110" s="40"/>
      <c r="F110" s="233" t="s">
        <v>185</v>
      </c>
      <c r="G110" s="40"/>
      <c r="H110" s="40"/>
      <c r="I110" s="136"/>
      <c r="J110" s="40"/>
      <c r="K110" s="40"/>
      <c r="L110" s="44"/>
      <c r="M110" s="234"/>
      <c r="N110" s="235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165</v>
      </c>
      <c r="AU110" s="17" t="s">
        <v>82</v>
      </c>
    </row>
    <row r="111" s="2" customFormat="1">
      <c r="A111" s="38"/>
      <c r="B111" s="39"/>
      <c r="C111" s="40"/>
      <c r="D111" s="232" t="s">
        <v>181</v>
      </c>
      <c r="E111" s="40"/>
      <c r="F111" s="258" t="s">
        <v>187</v>
      </c>
      <c r="G111" s="40"/>
      <c r="H111" s="40"/>
      <c r="I111" s="136"/>
      <c r="J111" s="40"/>
      <c r="K111" s="40"/>
      <c r="L111" s="44"/>
      <c r="M111" s="234"/>
      <c r="N111" s="235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181</v>
      </c>
      <c r="AU111" s="17" t="s">
        <v>82</v>
      </c>
    </row>
    <row r="112" s="13" customFormat="1">
      <c r="A112" s="13"/>
      <c r="B112" s="236"/>
      <c r="C112" s="237"/>
      <c r="D112" s="232" t="s">
        <v>166</v>
      </c>
      <c r="E112" s="238" t="s">
        <v>19</v>
      </c>
      <c r="F112" s="239" t="s">
        <v>1299</v>
      </c>
      <c r="G112" s="237"/>
      <c r="H112" s="240">
        <v>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166</v>
      </c>
      <c r="AU112" s="246" t="s">
        <v>82</v>
      </c>
      <c r="AV112" s="13" t="s">
        <v>85</v>
      </c>
      <c r="AW112" s="13" t="s">
        <v>34</v>
      </c>
      <c r="AX112" s="13" t="s">
        <v>82</v>
      </c>
      <c r="AY112" s="246" t="s">
        <v>158</v>
      </c>
    </row>
    <row r="113" s="12" customFormat="1" ht="25.92" customHeight="1">
      <c r="A113" s="12"/>
      <c r="B113" s="205"/>
      <c r="C113" s="206"/>
      <c r="D113" s="207" t="s">
        <v>73</v>
      </c>
      <c r="E113" s="208" t="s">
        <v>189</v>
      </c>
      <c r="F113" s="208" t="s">
        <v>190</v>
      </c>
      <c r="G113" s="206"/>
      <c r="H113" s="206"/>
      <c r="I113" s="209"/>
      <c r="J113" s="210">
        <f>BK113</f>
        <v>0</v>
      </c>
      <c r="K113" s="206"/>
      <c r="L113" s="211"/>
      <c r="M113" s="212"/>
      <c r="N113" s="213"/>
      <c r="O113" s="213"/>
      <c r="P113" s="214">
        <f>SUM(P114:P119)</f>
        <v>0</v>
      </c>
      <c r="Q113" s="213"/>
      <c r="R113" s="214">
        <f>SUM(R114:R119)</f>
        <v>0.051704999999999994</v>
      </c>
      <c r="S113" s="213"/>
      <c r="T113" s="215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6" t="s">
        <v>85</v>
      </c>
      <c r="AT113" s="217" t="s">
        <v>73</v>
      </c>
      <c r="AU113" s="217" t="s">
        <v>74</v>
      </c>
      <c r="AY113" s="216" t="s">
        <v>158</v>
      </c>
      <c r="BK113" s="218">
        <f>SUM(BK114:BK119)</f>
        <v>0</v>
      </c>
    </row>
    <row r="114" s="2" customFormat="1" ht="21.75" customHeight="1">
      <c r="A114" s="38"/>
      <c r="B114" s="39"/>
      <c r="C114" s="219" t="s">
        <v>191</v>
      </c>
      <c r="D114" s="219" t="s">
        <v>159</v>
      </c>
      <c r="E114" s="220" t="s">
        <v>192</v>
      </c>
      <c r="F114" s="221" t="s">
        <v>193</v>
      </c>
      <c r="G114" s="222" t="s">
        <v>194</v>
      </c>
      <c r="H114" s="223">
        <v>1.02</v>
      </c>
      <c r="I114" s="224"/>
      <c r="J114" s="225">
        <f>ROUND(I114*H114,2)</f>
        <v>0</v>
      </c>
      <c r="K114" s="221" t="s">
        <v>19</v>
      </c>
      <c r="L114" s="44"/>
      <c r="M114" s="226" t="s">
        <v>19</v>
      </c>
      <c r="N114" s="227" t="s">
        <v>45</v>
      </c>
      <c r="O114" s="84"/>
      <c r="P114" s="228">
        <f>O114*H114</f>
        <v>0</v>
      </c>
      <c r="Q114" s="228">
        <v>0.00025000000000000001</v>
      </c>
      <c r="R114" s="228">
        <f>Q114*H114</f>
        <v>0.00025500000000000002</v>
      </c>
      <c r="S114" s="228">
        <v>0</v>
      </c>
      <c r="T114" s="22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30" t="s">
        <v>195</v>
      </c>
      <c r="AT114" s="230" t="s">
        <v>159</v>
      </c>
      <c r="AU114" s="230" t="s">
        <v>82</v>
      </c>
      <c r="AY114" s="17" t="s">
        <v>158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82</v>
      </c>
      <c r="BK114" s="231">
        <f>ROUND(I114*H114,2)</f>
        <v>0</v>
      </c>
      <c r="BL114" s="17" t="s">
        <v>195</v>
      </c>
      <c r="BM114" s="230" t="s">
        <v>196</v>
      </c>
    </row>
    <row r="115" s="2" customFormat="1">
      <c r="A115" s="38"/>
      <c r="B115" s="39"/>
      <c r="C115" s="40"/>
      <c r="D115" s="232" t="s">
        <v>165</v>
      </c>
      <c r="E115" s="40"/>
      <c r="F115" s="233" t="s">
        <v>193</v>
      </c>
      <c r="G115" s="40"/>
      <c r="H115" s="40"/>
      <c r="I115" s="136"/>
      <c r="J115" s="40"/>
      <c r="K115" s="40"/>
      <c r="L115" s="44"/>
      <c r="M115" s="234"/>
      <c r="N115" s="23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165</v>
      </c>
      <c r="AU115" s="17" t="s">
        <v>82</v>
      </c>
    </row>
    <row r="116" s="13" customFormat="1">
      <c r="A116" s="13"/>
      <c r="B116" s="236"/>
      <c r="C116" s="237"/>
      <c r="D116" s="232" t="s">
        <v>166</v>
      </c>
      <c r="E116" s="238" t="s">
        <v>19</v>
      </c>
      <c r="F116" s="239" t="s">
        <v>197</v>
      </c>
      <c r="G116" s="237"/>
      <c r="H116" s="240">
        <v>1.02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166</v>
      </c>
      <c r="AU116" s="246" t="s">
        <v>82</v>
      </c>
      <c r="AV116" s="13" t="s">
        <v>85</v>
      </c>
      <c r="AW116" s="13" t="s">
        <v>34</v>
      </c>
      <c r="AX116" s="13" t="s">
        <v>82</v>
      </c>
      <c r="AY116" s="246" t="s">
        <v>158</v>
      </c>
    </row>
    <row r="117" s="2" customFormat="1" ht="16.5" customHeight="1">
      <c r="A117" s="38"/>
      <c r="B117" s="39"/>
      <c r="C117" s="259" t="s">
        <v>198</v>
      </c>
      <c r="D117" s="259" t="s">
        <v>199</v>
      </c>
      <c r="E117" s="260" t="s">
        <v>200</v>
      </c>
      <c r="F117" s="261" t="s">
        <v>201</v>
      </c>
      <c r="G117" s="262" t="s">
        <v>202</v>
      </c>
      <c r="H117" s="263">
        <v>3</v>
      </c>
      <c r="I117" s="264"/>
      <c r="J117" s="265">
        <f>ROUND(I117*H117,2)</f>
        <v>0</v>
      </c>
      <c r="K117" s="261" t="s">
        <v>19</v>
      </c>
      <c r="L117" s="266"/>
      <c r="M117" s="267" t="s">
        <v>19</v>
      </c>
      <c r="N117" s="268" t="s">
        <v>45</v>
      </c>
      <c r="O117" s="84"/>
      <c r="P117" s="228">
        <f>O117*H117</f>
        <v>0</v>
      </c>
      <c r="Q117" s="228">
        <v>0.017149999999999999</v>
      </c>
      <c r="R117" s="228">
        <f>Q117*H117</f>
        <v>0.051449999999999996</v>
      </c>
      <c r="S117" s="228">
        <v>0</v>
      </c>
      <c r="T117" s="22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30" t="s">
        <v>203</v>
      </c>
      <c r="AT117" s="230" t="s">
        <v>199</v>
      </c>
      <c r="AU117" s="230" t="s">
        <v>82</v>
      </c>
      <c r="AY117" s="17" t="s">
        <v>158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7" t="s">
        <v>82</v>
      </c>
      <c r="BK117" s="231">
        <f>ROUND(I117*H117,2)</f>
        <v>0</v>
      </c>
      <c r="BL117" s="17" t="s">
        <v>195</v>
      </c>
      <c r="BM117" s="230" t="s">
        <v>204</v>
      </c>
    </row>
    <row r="118" s="2" customFormat="1">
      <c r="A118" s="38"/>
      <c r="B118" s="39"/>
      <c r="C118" s="40"/>
      <c r="D118" s="232" t="s">
        <v>165</v>
      </c>
      <c r="E118" s="40"/>
      <c r="F118" s="233" t="s">
        <v>201</v>
      </c>
      <c r="G118" s="40"/>
      <c r="H118" s="40"/>
      <c r="I118" s="136"/>
      <c r="J118" s="40"/>
      <c r="K118" s="40"/>
      <c r="L118" s="44"/>
      <c r="M118" s="234"/>
      <c r="N118" s="23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165</v>
      </c>
      <c r="AU118" s="17" t="s">
        <v>82</v>
      </c>
    </row>
    <row r="119" s="13" customFormat="1">
      <c r="A119" s="13"/>
      <c r="B119" s="236"/>
      <c r="C119" s="237"/>
      <c r="D119" s="232" t="s">
        <v>166</v>
      </c>
      <c r="E119" s="238" t="s">
        <v>19</v>
      </c>
      <c r="F119" s="239" t="s">
        <v>176</v>
      </c>
      <c r="G119" s="237"/>
      <c r="H119" s="240">
        <v>3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85</v>
      </c>
      <c r="AW119" s="13" t="s">
        <v>34</v>
      </c>
      <c r="AX119" s="13" t="s">
        <v>82</v>
      </c>
      <c r="AY119" s="246" t="s">
        <v>158</v>
      </c>
    </row>
    <row r="120" s="12" customFormat="1" ht="25.92" customHeight="1">
      <c r="A120" s="12"/>
      <c r="B120" s="205"/>
      <c r="C120" s="206"/>
      <c r="D120" s="207" t="s">
        <v>73</v>
      </c>
      <c r="E120" s="208" t="s">
        <v>206</v>
      </c>
      <c r="F120" s="208" t="s">
        <v>207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f>P121</f>
        <v>0</v>
      </c>
      <c r="Q120" s="213"/>
      <c r="R120" s="214">
        <f>R121</f>
        <v>0.00316</v>
      </c>
      <c r="S120" s="213"/>
      <c r="T120" s="21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85</v>
      </c>
      <c r="AT120" s="217" t="s">
        <v>73</v>
      </c>
      <c r="AU120" s="217" t="s">
        <v>74</v>
      </c>
      <c r="AY120" s="216" t="s">
        <v>158</v>
      </c>
      <c r="BK120" s="218">
        <f>BK121</f>
        <v>0</v>
      </c>
    </row>
    <row r="121" s="12" customFormat="1" ht="22.8" customHeight="1">
      <c r="A121" s="12"/>
      <c r="B121" s="205"/>
      <c r="C121" s="206"/>
      <c r="D121" s="207" t="s">
        <v>73</v>
      </c>
      <c r="E121" s="269" t="s">
        <v>208</v>
      </c>
      <c r="F121" s="269" t="s">
        <v>209</v>
      </c>
      <c r="G121" s="206"/>
      <c r="H121" s="206"/>
      <c r="I121" s="209"/>
      <c r="J121" s="270">
        <f>BK121</f>
        <v>0</v>
      </c>
      <c r="K121" s="206"/>
      <c r="L121" s="211"/>
      <c r="M121" s="212"/>
      <c r="N121" s="213"/>
      <c r="O121" s="213"/>
      <c r="P121" s="214">
        <f>SUM(P122:P139)</f>
        <v>0</v>
      </c>
      <c r="Q121" s="213"/>
      <c r="R121" s="214">
        <f>SUM(R122:R139)</f>
        <v>0.00316</v>
      </c>
      <c r="S121" s="213"/>
      <c r="T121" s="215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85</v>
      </c>
      <c r="AT121" s="217" t="s">
        <v>73</v>
      </c>
      <c r="AU121" s="217" t="s">
        <v>82</v>
      </c>
      <c r="AY121" s="216" t="s">
        <v>158</v>
      </c>
      <c r="BK121" s="218">
        <f>SUM(BK122:BK139)</f>
        <v>0</v>
      </c>
    </row>
    <row r="122" s="2" customFormat="1" ht="16.5" customHeight="1">
      <c r="A122" s="38"/>
      <c r="B122" s="39"/>
      <c r="C122" s="219" t="s">
        <v>210</v>
      </c>
      <c r="D122" s="219" t="s">
        <v>159</v>
      </c>
      <c r="E122" s="220" t="s">
        <v>211</v>
      </c>
      <c r="F122" s="221" t="s">
        <v>212</v>
      </c>
      <c r="G122" s="222" t="s">
        <v>162</v>
      </c>
      <c r="H122" s="223">
        <v>45</v>
      </c>
      <c r="I122" s="224"/>
      <c r="J122" s="225">
        <f>ROUND(I122*H122,2)</f>
        <v>0</v>
      </c>
      <c r="K122" s="221" t="s">
        <v>213</v>
      </c>
      <c r="L122" s="44"/>
      <c r="M122" s="226" t="s">
        <v>19</v>
      </c>
      <c r="N122" s="227" t="s">
        <v>45</v>
      </c>
      <c r="O122" s="84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0" t="s">
        <v>195</v>
      </c>
      <c r="AT122" s="230" t="s">
        <v>159</v>
      </c>
      <c r="AU122" s="230" t="s">
        <v>85</v>
      </c>
      <c r="AY122" s="17" t="s">
        <v>158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7" t="s">
        <v>82</v>
      </c>
      <c r="BK122" s="231">
        <f>ROUND(I122*H122,2)</f>
        <v>0</v>
      </c>
      <c r="BL122" s="17" t="s">
        <v>195</v>
      </c>
      <c r="BM122" s="230" t="s">
        <v>214</v>
      </c>
    </row>
    <row r="123" s="2" customFormat="1">
      <c r="A123" s="38"/>
      <c r="B123" s="39"/>
      <c r="C123" s="40"/>
      <c r="D123" s="232" t="s">
        <v>165</v>
      </c>
      <c r="E123" s="40"/>
      <c r="F123" s="233" t="s">
        <v>215</v>
      </c>
      <c r="G123" s="40"/>
      <c r="H123" s="40"/>
      <c r="I123" s="136"/>
      <c r="J123" s="40"/>
      <c r="K123" s="40"/>
      <c r="L123" s="44"/>
      <c r="M123" s="234"/>
      <c r="N123" s="235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165</v>
      </c>
      <c r="AU123" s="17" t="s">
        <v>85</v>
      </c>
    </row>
    <row r="124" s="2" customFormat="1">
      <c r="A124" s="38"/>
      <c r="B124" s="39"/>
      <c r="C124" s="40"/>
      <c r="D124" s="232" t="s">
        <v>216</v>
      </c>
      <c r="E124" s="40"/>
      <c r="F124" s="258" t="s">
        <v>217</v>
      </c>
      <c r="G124" s="40"/>
      <c r="H124" s="40"/>
      <c r="I124" s="136"/>
      <c r="J124" s="40"/>
      <c r="K124" s="40"/>
      <c r="L124" s="44"/>
      <c r="M124" s="234"/>
      <c r="N124" s="23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216</v>
      </c>
      <c r="AU124" s="17" t="s">
        <v>85</v>
      </c>
    </row>
    <row r="125" s="2" customFormat="1" ht="16.5" customHeight="1">
      <c r="A125" s="38"/>
      <c r="B125" s="39"/>
      <c r="C125" s="259" t="s">
        <v>218</v>
      </c>
      <c r="D125" s="259" t="s">
        <v>199</v>
      </c>
      <c r="E125" s="260" t="s">
        <v>219</v>
      </c>
      <c r="F125" s="261" t="s">
        <v>220</v>
      </c>
      <c r="G125" s="262" t="s">
        <v>162</v>
      </c>
      <c r="H125" s="263">
        <v>54</v>
      </c>
      <c r="I125" s="264"/>
      <c r="J125" s="265">
        <f>ROUND(I125*H125,2)</f>
        <v>0</v>
      </c>
      <c r="K125" s="261" t="s">
        <v>213</v>
      </c>
      <c r="L125" s="266"/>
      <c r="M125" s="267" t="s">
        <v>19</v>
      </c>
      <c r="N125" s="268" t="s">
        <v>45</v>
      </c>
      <c r="O125" s="84"/>
      <c r="P125" s="228">
        <f>O125*H125</f>
        <v>0</v>
      </c>
      <c r="Q125" s="228">
        <v>4.0000000000000003E-05</v>
      </c>
      <c r="R125" s="228">
        <f>Q125*H125</f>
        <v>0.00216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203</v>
      </c>
      <c r="AT125" s="230" t="s">
        <v>199</v>
      </c>
      <c r="AU125" s="230" t="s">
        <v>85</v>
      </c>
      <c r="AY125" s="17" t="s">
        <v>158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82</v>
      </c>
      <c r="BK125" s="231">
        <f>ROUND(I125*H125,2)</f>
        <v>0</v>
      </c>
      <c r="BL125" s="17" t="s">
        <v>195</v>
      </c>
      <c r="BM125" s="230" t="s">
        <v>221</v>
      </c>
    </row>
    <row r="126" s="2" customFormat="1">
      <c r="A126" s="38"/>
      <c r="B126" s="39"/>
      <c r="C126" s="40"/>
      <c r="D126" s="232" t="s">
        <v>165</v>
      </c>
      <c r="E126" s="40"/>
      <c r="F126" s="233" t="s">
        <v>220</v>
      </c>
      <c r="G126" s="40"/>
      <c r="H126" s="40"/>
      <c r="I126" s="136"/>
      <c r="J126" s="40"/>
      <c r="K126" s="40"/>
      <c r="L126" s="44"/>
      <c r="M126" s="234"/>
      <c r="N126" s="235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165</v>
      </c>
      <c r="AU126" s="17" t="s">
        <v>85</v>
      </c>
    </row>
    <row r="127" s="13" customFormat="1">
      <c r="A127" s="13"/>
      <c r="B127" s="236"/>
      <c r="C127" s="237"/>
      <c r="D127" s="232" t="s">
        <v>166</v>
      </c>
      <c r="E127" s="238" t="s">
        <v>19</v>
      </c>
      <c r="F127" s="239" t="s">
        <v>222</v>
      </c>
      <c r="G127" s="237"/>
      <c r="H127" s="240">
        <v>45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166</v>
      </c>
      <c r="AU127" s="246" t="s">
        <v>85</v>
      </c>
      <c r="AV127" s="13" t="s">
        <v>85</v>
      </c>
      <c r="AW127" s="13" t="s">
        <v>34</v>
      </c>
      <c r="AX127" s="13" t="s">
        <v>82</v>
      </c>
      <c r="AY127" s="246" t="s">
        <v>158</v>
      </c>
    </row>
    <row r="128" s="13" customFormat="1">
      <c r="A128" s="13"/>
      <c r="B128" s="236"/>
      <c r="C128" s="237"/>
      <c r="D128" s="232" t="s">
        <v>166</v>
      </c>
      <c r="E128" s="237"/>
      <c r="F128" s="239" t="s">
        <v>223</v>
      </c>
      <c r="G128" s="237"/>
      <c r="H128" s="240">
        <v>54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85</v>
      </c>
      <c r="AV128" s="13" t="s">
        <v>85</v>
      </c>
      <c r="AW128" s="13" t="s">
        <v>4</v>
      </c>
      <c r="AX128" s="13" t="s">
        <v>82</v>
      </c>
      <c r="AY128" s="246" t="s">
        <v>158</v>
      </c>
    </row>
    <row r="129" s="2" customFormat="1" ht="21.75" customHeight="1">
      <c r="A129" s="38"/>
      <c r="B129" s="39"/>
      <c r="C129" s="219" t="s">
        <v>156</v>
      </c>
      <c r="D129" s="219" t="s">
        <v>159</v>
      </c>
      <c r="E129" s="220" t="s">
        <v>224</v>
      </c>
      <c r="F129" s="221" t="s">
        <v>225</v>
      </c>
      <c r="G129" s="222" t="s">
        <v>202</v>
      </c>
      <c r="H129" s="223">
        <v>1</v>
      </c>
      <c r="I129" s="224"/>
      <c r="J129" s="225">
        <f>ROUND(I129*H129,2)</f>
        <v>0</v>
      </c>
      <c r="K129" s="221" t="s">
        <v>213</v>
      </c>
      <c r="L129" s="44"/>
      <c r="M129" s="226" t="s">
        <v>19</v>
      </c>
      <c r="N129" s="227" t="s">
        <v>45</v>
      </c>
      <c r="O129" s="8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195</v>
      </c>
      <c r="AT129" s="230" t="s">
        <v>159</v>
      </c>
      <c r="AU129" s="230" t="s">
        <v>85</v>
      </c>
      <c r="AY129" s="17" t="s">
        <v>158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82</v>
      </c>
      <c r="BK129" s="231">
        <f>ROUND(I129*H129,2)</f>
        <v>0</v>
      </c>
      <c r="BL129" s="17" t="s">
        <v>195</v>
      </c>
      <c r="BM129" s="230" t="s">
        <v>226</v>
      </c>
    </row>
    <row r="130" s="2" customFormat="1">
      <c r="A130" s="38"/>
      <c r="B130" s="39"/>
      <c r="C130" s="40"/>
      <c r="D130" s="232" t="s">
        <v>165</v>
      </c>
      <c r="E130" s="40"/>
      <c r="F130" s="233" t="s">
        <v>225</v>
      </c>
      <c r="G130" s="40"/>
      <c r="H130" s="40"/>
      <c r="I130" s="136"/>
      <c r="J130" s="40"/>
      <c r="K130" s="40"/>
      <c r="L130" s="44"/>
      <c r="M130" s="234"/>
      <c r="N130" s="23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85</v>
      </c>
    </row>
    <row r="131" s="13" customFormat="1">
      <c r="A131" s="13"/>
      <c r="B131" s="236"/>
      <c r="C131" s="237"/>
      <c r="D131" s="232" t="s">
        <v>166</v>
      </c>
      <c r="E131" s="238" t="s">
        <v>19</v>
      </c>
      <c r="F131" s="239" t="s">
        <v>227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166</v>
      </c>
      <c r="AU131" s="246" t="s">
        <v>85</v>
      </c>
      <c r="AV131" s="13" t="s">
        <v>85</v>
      </c>
      <c r="AW131" s="13" t="s">
        <v>34</v>
      </c>
      <c r="AX131" s="13" t="s">
        <v>82</v>
      </c>
      <c r="AY131" s="246" t="s">
        <v>158</v>
      </c>
    </row>
    <row r="132" s="2" customFormat="1" ht="16.5" customHeight="1">
      <c r="A132" s="38"/>
      <c r="B132" s="39"/>
      <c r="C132" s="259" t="s">
        <v>228</v>
      </c>
      <c r="D132" s="259" t="s">
        <v>199</v>
      </c>
      <c r="E132" s="260" t="s">
        <v>229</v>
      </c>
      <c r="F132" s="261" t="s">
        <v>230</v>
      </c>
      <c r="G132" s="262" t="s">
        <v>202</v>
      </c>
      <c r="H132" s="263">
        <v>1</v>
      </c>
      <c r="I132" s="264"/>
      <c r="J132" s="265">
        <f>ROUND(I132*H132,2)</f>
        <v>0</v>
      </c>
      <c r="K132" s="261" t="s">
        <v>19</v>
      </c>
      <c r="L132" s="266"/>
      <c r="M132" s="267" t="s">
        <v>19</v>
      </c>
      <c r="N132" s="268" t="s">
        <v>45</v>
      </c>
      <c r="O132" s="84"/>
      <c r="P132" s="228">
        <f>O132*H132</f>
        <v>0</v>
      </c>
      <c r="Q132" s="228">
        <v>0.001</v>
      </c>
      <c r="R132" s="228">
        <f>Q132*H132</f>
        <v>0.001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203</v>
      </c>
      <c r="AT132" s="230" t="s">
        <v>199</v>
      </c>
      <c r="AU132" s="230" t="s">
        <v>85</v>
      </c>
      <c r="AY132" s="17" t="s">
        <v>158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82</v>
      </c>
      <c r="BK132" s="231">
        <f>ROUND(I132*H132,2)</f>
        <v>0</v>
      </c>
      <c r="BL132" s="17" t="s">
        <v>195</v>
      </c>
      <c r="BM132" s="230" t="s">
        <v>231</v>
      </c>
    </row>
    <row r="133" s="2" customFormat="1">
      <c r="A133" s="38"/>
      <c r="B133" s="39"/>
      <c r="C133" s="40"/>
      <c r="D133" s="232" t="s">
        <v>165</v>
      </c>
      <c r="E133" s="40"/>
      <c r="F133" s="233" t="s">
        <v>232</v>
      </c>
      <c r="G133" s="40"/>
      <c r="H133" s="40"/>
      <c r="I133" s="136"/>
      <c r="J133" s="40"/>
      <c r="K133" s="40"/>
      <c r="L133" s="44"/>
      <c r="M133" s="234"/>
      <c r="N133" s="235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165</v>
      </c>
      <c r="AU133" s="17" t="s">
        <v>85</v>
      </c>
    </row>
    <row r="134" s="13" customFormat="1">
      <c r="A134" s="13"/>
      <c r="B134" s="236"/>
      <c r="C134" s="237"/>
      <c r="D134" s="232" t="s">
        <v>166</v>
      </c>
      <c r="E134" s="238" t="s">
        <v>19</v>
      </c>
      <c r="F134" s="239" t="s">
        <v>227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166</v>
      </c>
      <c r="AU134" s="246" t="s">
        <v>85</v>
      </c>
      <c r="AV134" s="13" t="s">
        <v>85</v>
      </c>
      <c r="AW134" s="13" t="s">
        <v>34</v>
      </c>
      <c r="AX134" s="13" t="s">
        <v>82</v>
      </c>
      <c r="AY134" s="246" t="s">
        <v>158</v>
      </c>
    </row>
    <row r="135" s="2" customFormat="1" ht="21.75" customHeight="1">
      <c r="A135" s="38"/>
      <c r="B135" s="39"/>
      <c r="C135" s="219" t="s">
        <v>233</v>
      </c>
      <c r="D135" s="219" t="s">
        <v>159</v>
      </c>
      <c r="E135" s="220" t="s">
        <v>234</v>
      </c>
      <c r="F135" s="221" t="s">
        <v>235</v>
      </c>
      <c r="G135" s="222" t="s">
        <v>202</v>
      </c>
      <c r="H135" s="223">
        <v>1</v>
      </c>
      <c r="I135" s="224"/>
      <c r="J135" s="225">
        <f>ROUND(I135*H135,2)</f>
        <v>0</v>
      </c>
      <c r="K135" s="221" t="s">
        <v>19</v>
      </c>
      <c r="L135" s="44"/>
      <c r="M135" s="226" t="s">
        <v>19</v>
      </c>
      <c r="N135" s="227" t="s">
        <v>45</v>
      </c>
      <c r="O135" s="84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236</v>
      </c>
      <c r="AT135" s="230" t="s">
        <v>159</v>
      </c>
      <c r="AU135" s="230" t="s">
        <v>85</v>
      </c>
      <c r="AY135" s="17" t="s">
        <v>158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82</v>
      </c>
      <c r="BK135" s="231">
        <f>ROUND(I135*H135,2)</f>
        <v>0</v>
      </c>
      <c r="BL135" s="17" t="s">
        <v>236</v>
      </c>
      <c r="BM135" s="230" t="s">
        <v>237</v>
      </c>
    </row>
    <row r="136" s="2" customFormat="1">
      <c r="A136" s="38"/>
      <c r="B136" s="39"/>
      <c r="C136" s="40"/>
      <c r="D136" s="232" t="s">
        <v>165</v>
      </c>
      <c r="E136" s="40"/>
      <c r="F136" s="233" t="s">
        <v>235</v>
      </c>
      <c r="G136" s="40"/>
      <c r="H136" s="40"/>
      <c r="I136" s="136"/>
      <c r="J136" s="40"/>
      <c r="K136" s="40"/>
      <c r="L136" s="44"/>
      <c r="M136" s="234"/>
      <c r="N136" s="235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165</v>
      </c>
      <c r="AU136" s="17" t="s">
        <v>85</v>
      </c>
    </row>
    <row r="137" s="2" customFormat="1" ht="16.5" customHeight="1">
      <c r="A137" s="38"/>
      <c r="B137" s="39"/>
      <c r="C137" s="259" t="s">
        <v>238</v>
      </c>
      <c r="D137" s="259" t="s">
        <v>199</v>
      </c>
      <c r="E137" s="260" t="s">
        <v>239</v>
      </c>
      <c r="F137" s="261" t="s">
        <v>240</v>
      </c>
      <c r="G137" s="262" t="s">
        <v>202</v>
      </c>
      <c r="H137" s="263">
        <v>1</v>
      </c>
      <c r="I137" s="264"/>
      <c r="J137" s="265">
        <f>ROUND(I137*H137,2)</f>
        <v>0</v>
      </c>
      <c r="K137" s="261" t="s">
        <v>19</v>
      </c>
      <c r="L137" s="266"/>
      <c r="M137" s="267" t="s">
        <v>19</v>
      </c>
      <c r="N137" s="268" t="s">
        <v>45</v>
      </c>
      <c r="O137" s="84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241</v>
      </c>
      <c r="AT137" s="230" t="s">
        <v>199</v>
      </c>
      <c r="AU137" s="230" t="s">
        <v>85</v>
      </c>
      <c r="AY137" s="17" t="s">
        <v>158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82</v>
      </c>
      <c r="BK137" s="231">
        <f>ROUND(I137*H137,2)</f>
        <v>0</v>
      </c>
      <c r="BL137" s="17" t="s">
        <v>236</v>
      </c>
      <c r="BM137" s="230" t="s">
        <v>242</v>
      </c>
    </row>
    <row r="138" s="2" customFormat="1">
      <c r="A138" s="38"/>
      <c r="B138" s="39"/>
      <c r="C138" s="40"/>
      <c r="D138" s="232" t="s">
        <v>165</v>
      </c>
      <c r="E138" s="40"/>
      <c r="F138" s="233" t="s">
        <v>240</v>
      </c>
      <c r="G138" s="40"/>
      <c r="H138" s="40"/>
      <c r="I138" s="136"/>
      <c r="J138" s="40"/>
      <c r="K138" s="40"/>
      <c r="L138" s="44"/>
      <c r="M138" s="234"/>
      <c r="N138" s="235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85</v>
      </c>
    </row>
    <row r="139" s="13" customFormat="1">
      <c r="A139" s="13"/>
      <c r="B139" s="236"/>
      <c r="C139" s="237"/>
      <c r="D139" s="232" t="s">
        <v>166</v>
      </c>
      <c r="E139" s="238" t="s">
        <v>19</v>
      </c>
      <c r="F139" s="239" t="s">
        <v>243</v>
      </c>
      <c r="G139" s="237"/>
      <c r="H139" s="240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166</v>
      </c>
      <c r="AU139" s="246" t="s">
        <v>85</v>
      </c>
      <c r="AV139" s="13" t="s">
        <v>85</v>
      </c>
      <c r="AW139" s="13" t="s">
        <v>34</v>
      </c>
      <c r="AX139" s="13" t="s">
        <v>82</v>
      </c>
      <c r="AY139" s="246" t="s">
        <v>158</v>
      </c>
    </row>
    <row r="140" s="12" customFormat="1" ht="25.92" customHeight="1">
      <c r="A140" s="12"/>
      <c r="B140" s="205"/>
      <c r="C140" s="206"/>
      <c r="D140" s="207" t="s">
        <v>73</v>
      </c>
      <c r="E140" s="208" t="s">
        <v>244</v>
      </c>
      <c r="F140" s="208" t="s">
        <v>245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f>SUM(P141:P238)</f>
        <v>0</v>
      </c>
      <c r="Q140" s="213"/>
      <c r="R140" s="214">
        <f>SUM(R141:R238)</f>
        <v>0.17903</v>
      </c>
      <c r="S140" s="213"/>
      <c r="T140" s="215">
        <f>SUM(T141:T238)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6" t="s">
        <v>176</v>
      </c>
      <c r="AT140" s="217" t="s">
        <v>73</v>
      </c>
      <c r="AU140" s="217" t="s">
        <v>74</v>
      </c>
      <c r="AY140" s="216" t="s">
        <v>158</v>
      </c>
      <c r="BK140" s="218">
        <f>SUM(BK141:BK238)</f>
        <v>0</v>
      </c>
    </row>
    <row r="141" s="2" customFormat="1" ht="33" customHeight="1">
      <c r="A141" s="38"/>
      <c r="B141" s="39"/>
      <c r="C141" s="219" t="s">
        <v>246</v>
      </c>
      <c r="D141" s="219" t="s">
        <v>159</v>
      </c>
      <c r="E141" s="220" t="s">
        <v>247</v>
      </c>
      <c r="F141" s="221" t="s">
        <v>248</v>
      </c>
      <c r="G141" s="222" t="s">
        <v>202</v>
      </c>
      <c r="H141" s="223">
        <v>1</v>
      </c>
      <c r="I141" s="224"/>
      <c r="J141" s="225">
        <f>ROUND(I141*H141,2)</f>
        <v>0</v>
      </c>
      <c r="K141" s="221" t="s">
        <v>213</v>
      </c>
      <c r="L141" s="44"/>
      <c r="M141" s="226" t="s">
        <v>19</v>
      </c>
      <c r="N141" s="227" t="s">
        <v>45</v>
      </c>
      <c r="O141" s="84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249</v>
      </c>
      <c r="AT141" s="230" t="s">
        <v>159</v>
      </c>
      <c r="AU141" s="230" t="s">
        <v>82</v>
      </c>
      <c r="AY141" s="17" t="s">
        <v>158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82</v>
      </c>
      <c r="BK141" s="231">
        <f>ROUND(I141*H141,2)</f>
        <v>0</v>
      </c>
      <c r="BL141" s="17" t="s">
        <v>249</v>
      </c>
      <c r="BM141" s="230" t="s">
        <v>250</v>
      </c>
    </row>
    <row r="142" s="2" customFormat="1">
      <c r="A142" s="38"/>
      <c r="B142" s="39"/>
      <c r="C142" s="40"/>
      <c r="D142" s="232" t="s">
        <v>165</v>
      </c>
      <c r="E142" s="40"/>
      <c r="F142" s="233" t="s">
        <v>251</v>
      </c>
      <c r="G142" s="40"/>
      <c r="H142" s="40"/>
      <c r="I142" s="136"/>
      <c r="J142" s="40"/>
      <c r="K142" s="40"/>
      <c r="L142" s="44"/>
      <c r="M142" s="234"/>
      <c r="N142" s="235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165</v>
      </c>
      <c r="AU142" s="17" t="s">
        <v>82</v>
      </c>
    </row>
    <row r="143" s="2" customFormat="1" ht="33" customHeight="1">
      <c r="A143" s="38"/>
      <c r="B143" s="39"/>
      <c r="C143" s="259" t="s">
        <v>252</v>
      </c>
      <c r="D143" s="259" t="s">
        <v>199</v>
      </c>
      <c r="E143" s="260" t="s">
        <v>253</v>
      </c>
      <c r="F143" s="261" t="s">
        <v>254</v>
      </c>
      <c r="G143" s="262" t="s">
        <v>202</v>
      </c>
      <c r="H143" s="263">
        <v>1</v>
      </c>
      <c r="I143" s="264"/>
      <c r="J143" s="265">
        <f>ROUND(I143*H143,2)</f>
        <v>0</v>
      </c>
      <c r="K143" s="261" t="s">
        <v>213</v>
      </c>
      <c r="L143" s="266"/>
      <c r="M143" s="267" t="s">
        <v>19</v>
      </c>
      <c r="N143" s="268" t="s">
        <v>45</v>
      </c>
      <c r="O143" s="84"/>
      <c r="P143" s="228">
        <f>O143*H143</f>
        <v>0</v>
      </c>
      <c r="Q143" s="228">
        <v>0.0080999999999999996</v>
      </c>
      <c r="R143" s="228">
        <f>Q143*H143</f>
        <v>0.0080999999999999996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255</v>
      </c>
      <c r="AT143" s="230" t="s">
        <v>199</v>
      </c>
      <c r="AU143" s="230" t="s">
        <v>82</v>
      </c>
      <c r="AY143" s="17" t="s">
        <v>158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82</v>
      </c>
      <c r="BK143" s="231">
        <f>ROUND(I143*H143,2)</f>
        <v>0</v>
      </c>
      <c r="BL143" s="17" t="s">
        <v>255</v>
      </c>
      <c r="BM143" s="230" t="s">
        <v>1300</v>
      </c>
    </row>
    <row r="144" s="2" customFormat="1">
      <c r="A144" s="38"/>
      <c r="B144" s="39"/>
      <c r="C144" s="40"/>
      <c r="D144" s="232" t="s">
        <v>165</v>
      </c>
      <c r="E144" s="40"/>
      <c r="F144" s="233" t="s">
        <v>254</v>
      </c>
      <c r="G144" s="40"/>
      <c r="H144" s="40"/>
      <c r="I144" s="136"/>
      <c r="J144" s="40"/>
      <c r="K144" s="40"/>
      <c r="L144" s="44"/>
      <c r="M144" s="234"/>
      <c r="N144" s="235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82</v>
      </c>
    </row>
    <row r="145" s="13" customFormat="1">
      <c r="A145" s="13"/>
      <c r="B145" s="236"/>
      <c r="C145" s="237"/>
      <c r="D145" s="232" t="s">
        <v>166</v>
      </c>
      <c r="E145" s="238" t="s">
        <v>19</v>
      </c>
      <c r="F145" s="239" t="s">
        <v>82</v>
      </c>
      <c r="G145" s="237"/>
      <c r="H145" s="240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166</v>
      </c>
      <c r="AU145" s="246" t="s">
        <v>82</v>
      </c>
      <c r="AV145" s="13" t="s">
        <v>85</v>
      </c>
      <c r="AW145" s="13" t="s">
        <v>34</v>
      </c>
      <c r="AX145" s="13" t="s">
        <v>82</v>
      </c>
      <c r="AY145" s="246" t="s">
        <v>158</v>
      </c>
    </row>
    <row r="146" s="2" customFormat="1" ht="55.5" customHeight="1">
      <c r="A146" s="38"/>
      <c r="B146" s="39"/>
      <c r="C146" s="219" t="s">
        <v>8</v>
      </c>
      <c r="D146" s="219" t="s">
        <v>159</v>
      </c>
      <c r="E146" s="220" t="s">
        <v>1301</v>
      </c>
      <c r="F146" s="221" t="s">
        <v>1302</v>
      </c>
      <c r="G146" s="222" t="s">
        <v>1303</v>
      </c>
      <c r="H146" s="223">
        <v>1</v>
      </c>
      <c r="I146" s="224"/>
      <c r="J146" s="225">
        <f>ROUND(I146*H146,2)</f>
        <v>0</v>
      </c>
      <c r="K146" s="221" t="s">
        <v>19</v>
      </c>
      <c r="L146" s="44"/>
      <c r="M146" s="226" t="s">
        <v>19</v>
      </c>
      <c r="N146" s="227" t="s">
        <v>45</v>
      </c>
      <c r="O146" s="84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163</v>
      </c>
      <c r="AT146" s="230" t="s">
        <v>159</v>
      </c>
      <c r="AU146" s="230" t="s">
        <v>82</v>
      </c>
      <c r="AY146" s="17" t="s">
        <v>158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82</v>
      </c>
      <c r="BK146" s="231">
        <f>ROUND(I146*H146,2)</f>
        <v>0</v>
      </c>
      <c r="BL146" s="17" t="s">
        <v>163</v>
      </c>
      <c r="BM146" s="230" t="s">
        <v>1304</v>
      </c>
    </row>
    <row r="147" s="2" customFormat="1">
      <c r="A147" s="38"/>
      <c r="B147" s="39"/>
      <c r="C147" s="40"/>
      <c r="D147" s="232" t="s">
        <v>165</v>
      </c>
      <c r="E147" s="40"/>
      <c r="F147" s="233" t="s">
        <v>1305</v>
      </c>
      <c r="G147" s="40"/>
      <c r="H147" s="40"/>
      <c r="I147" s="136"/>
      <c r="J147" s="40"/>
      <c r="K147" s="40"/>
      <c r="L147" s="44"/>
      <c r="M147" s="234"/>
      <c r="N147" s="235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165</v>
      </c>
      <c r="AU147" s="17" t="s">
        <v>82</v>
      </c>
    </row>
    <row r="148" s="2" customFormat="1">
      <c r="A148" s="38"/>
      <c r="B148" s="39"/>
      <c r="C148" s="40"/>
      <c r="D148" s="232" t="s">
        <v>181</v>
      </c>
      <c r="E148" s="40"/>
      <c r="F148" s="258" t="s">
        <v>1306</v>
      </c>
      <c r="G148" s="40"/>
      <c r="H148" s="40"/>
      <c r="I148" s="136"/>
      <c r="J148" s="40"/>
      <c r="K148" s="40"/>
      <c r="L148" s="44"/>
      <c r="M148" s="234"/>
      <c r="N148" s="235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181</v>
      </c>
      <c r="AU148" s="17" t="s">
        <v>82</v>
      </c>
    </row>
    <row r="149" s="13" customFormat="1">
      <c r="A149" s="13"/>
      <c r="B149" s="236"/>
      <c r="C149" s="237"/>
      <c r="D149" s="232" t="s">
        <v>166</v>
      </c>
      <c r="E149" s="238" t="s">
        <v>19</v>
      </c>
      <c r="F149" s="239" t="s">
        <v>1307</v>
      </c>
      <c r="G149" s="237"/>
      <c r="H149" s="240">
        <v>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166</v>
      </c>
      <c r="AU149" s="246" t="s">
        <v>82</v>
      </c>
      <c r="AV149" s="13" t="s">
        <v>85</v>
      </c>
      <c r="AW149" s="13" t="s">
        <v>34</v>
      </c>
      <c r="AX149" s="13" t="s">
        <v>82</v>
      </c>
      <c r="AY149" s="246" t="s">
        <v>158</v>
      </c>
    </row>
    <row r="150" s="2" customFormat="1" ht="21.75" customHeight="1">
      <c r="A150" s="38"/>
      <c r="B150" s="39"/>
      <c r="C150" s="219" t="s">
        <v>195</v>
      </c>
      <c r="D150" s="219" t="s">
        <v>159</v>
      </c>
      <c r="E150" s="220" t="s">
        <v>257</v>
      </c>
      <c r="F150" s="221" t="s">
        <v>258</v>
      </c>
      <c r="G150" s="222" t="s">
        <v>202</v>
      </c>
      <c r="H150" s="223">
        <v>1</v>
      </c>
      <c r="I150" s="224"/>
      <c r="J150" s="225">
        <f>ROUND(I150*H150,2)</f>
        <v>0</v>
      </c>
      <c r="K150" s="221" t="s">
        <v>213</v>
      </c>
      <c r="L150" s="44"/>
      <c r="M150" s="226" t="s">
        <v>19</v>
      </c>
      <c r="N150" s="227" t="s">
        <v>45</v>
      </c>
      <c r="O150" s="84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236</v>
      </c>
      <c r="AT150" s="230" t="s">
        <v>159</v>
      </c>
      <c r="AU150" s="230" t="s">
        <v>82</v>
      </c>
      <c r="AY150" s="17" t="s">
        <v>158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82</v>
      </c>
      <c r="BK150" s="231">
        <f>ROUND(I150*H150,2)</f>
        <v>0</v>
      </c>
      <c r="BL150" s="17" t="s">
        <v>236</v>
      </c>
      <c r="BM150" s="230" t="s">
        <v>259</v>
      </c>
    </row>
    <row r="151" s="2" customFormat="1">
      <c r="A151" s="38"/>
      <c r="B151" s="39"/>
      <c r="C151" s="40"/>
      <c r="D151" s="232" t="s">
        <v>165</v>
      </c>
      <c r="E151" s="40"/>
      <c r="F151" s="233" t="s">
        <v>260</v>
      </c>
      <c r="G151" s="40"/>
      <c r="H151" s="40"/>
      <c r="I151" s="136"/>
      <c r="J151" s="40"/>
      <c r="K151" s="40"/>
      <c r="L151" s="44"/>
      <c r="M151" s="234"/>
      <c r="N151" s="235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165</v>
      </c>
      <c r="AU151" s="17" t="s">
        <v>82</v>
      </c>
    </row>
    <row r="152" s="2" customFormat="1">
      <c r="A152" s="38"/>
      <c r="B152" s="39"/>
      <c r="C152" s="40"/>
      <c r="D152" s="232" t="s">
        <v>216</v>
      </c>
      <c r="E152" s="40"/>
      <c r="F152" s="258" t="s">
        <v>261</v>
      </c>
      <c r="G152" s="40"/>
      <c r="H152" s="40"/>
      <c r="I152" s="136"/>
      <c r="J152" s="40"/>
      <c r="K152" s="40"/>
      <c r="L152" s="44"/>
      <c r="M152" s="234"/>
      <c r="N152" s="235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216</v>
      </c>
      <c r="AU152" s="17" t="s">
        <v>82</v>
      </c>
    </row>
    <row r="153" s="2" customFormat="1" ht="21.75" customHeight="1">
      <c r="A153" s="38"/>
      <c r="B153" s="39"/>
      <c r="C153" s="219" t="s">
        <v>266</v>
      </c>
      <c r="D153" s="219" t="s">
        <v>159</v>
      </c>
      <c r="E153" s="220" t="s">
        <v>262</v>
      </c>
      <c r="F153" s="221" t="s">
        <v>263</v>
      </c>
      <c r="G153" s="222" t="s">
        <v>202</v>
      </c>
      <c r="H153" s="223">
        <v>6</v>
      </c>
      <c r="I153" s="224"/>
      <c r="J153" s="225">
        <f>ROUND(I153*H153,2)</f>
        <v>0</v>
      </c>
      <c r="K153" s="221" t="s">
        <v>213</v>
      </c>
      <c r="L153" s="44"/>
      <c r="M153" s="226" t="s">
        <v>19</v>
      </c>
      <c r="N153" s="227" t="s">
        <v>45</v>
      </c>
      <c r="O153" s="84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236</v>
      </c>
      <c r="AT153" s="230" t="s">
        <v>159</v>
      </c>
      <c r="AU153" s="230" t="s">
        <v>82</v>
      </c>
      <c r="AY153" s="17" t="s">
        <v>158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82</v>
      </c>
      <c r="BK153" s="231">
        <f>ROUND(I153*H153,2)</f>
        <v>0</v>
      </c>
      <c r="BL153" s="17" t="s">
        <v>236</v>
      </c>
      <c r="BM153" s="230" t="s">
        <v>264</v>
      </c>
    </row>
    <row r="154" s="2" customFormat="1">
      <c r="A154" s="38"/>
      <c r="B154" s="39"/>
      <c r="C154" s="40"/>
      <c r="D154" s="232" t="s">
        <v>165</v>
      </c>
      <c r="E154" s="40"/>
      <c r="F154" s="233" t="s">
        <v>265</v>
      </c>
      <c r="G154" s="40"/>
      <c r="H154" s="40"/>
      <c r="I154" s="136"/>
      <c r="J154" s="40"/>
      <c r="K154" s="40"/>
      <c r="L154" s="44"/>
      <c r="M154" s="234"/>
      <c r="N154" s="235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165</v>
      </c>
      <c r="AU154" s="17" t="s">
        <v>82</v>
      </c>
    </row>
    <row r="155" s="2" customFormat="1">
      <c r="A155" s="38"/>
      <c r="B155" s="39"/>
      <c r="C155" s="40"/>
      <c r="D155" s="232" t="s">
        <v>216</v>
      </c>
      <c r="E155" s="40"/>
      <c r="F155" s="258" t="s">
        <v>261</v>
      </c>
      <c r="G155" s="40"/>
      <c r="H155" s="40"/>
      <c r="I155" s="136"/>
      <c r="J155" s="40"/>
      <c r="K155" s="40"/>
      <c r="L155" s="44"/>
      <c r="M155" s="234"/>
      <c r="N155" s="235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216</v>
      </c>
      <c r="AU155" s="17" t="s">
        <v>82</v>
      </c>
    </row>
    <row r="156" s="2" customFormat="1" ht="21.75" customHeight="1">
      <c r="A156" s="38"/>
      <c r="B156" s="39"/>
      <c r="C156" s="219" t="s">
        <v>271</v>
      </c>
      <c r="D156" s="219" t="s">
        <v>159</v>
      </c>
      <c r="E156" s="220" t="s">
        <v>267</v>
      </c>
      <c r="F156" s="221" t="s">
        <v>268</v>
      </c>
      <c r="G156" s="222" t="s">
        <v>202</v>
      </c>
      <c r="H156" s="223">
        <v>1</v>
      </c>
      <c r="I156" s="224"/>
      <c r="J156" s="225">
        <f>ROUND(I156*H156,2)</f>
        <v>0</v>
      </c>
      <c r="K156" s="221" t="s">
        <v>213</v>
      </c>
      <c r="L156" s="44"/>
      <c r="M156" s="226" t="s">
        <v>19</v>
      </c>
      <c r="N156" s="227" t="s">
        <v>45</v>
      </c>
      <c r="O156" s="84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236</v>
      </c>
      <c r="AT156" s="230" t="s">
        <v>159</v>
      </c>
      <c r="AU156" s="230" t="s">
        <v>82</v>
      </c>
      <c r="AY156" s="17" t="s">
        <v>158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82</v>
      </c>
      <c r="BK156" s="231">
        <f>ROUND(I156*H156,2)</f>
        <v>0</v>
      </c>
      <c r="BL156" s="17" t="s">
        <v>236</v>
      </c>
      <c r="BM156" s="230" t="s">
        <v>269</v>
      </c>
    </row>
    <row r="157" s="2" customFormat="1">
      <c r="A157" s="38"/>
      <c r="B157" s="39"/>
      <c r="C157" s="40"/>
      <c r="D157" s="232" t="s">
        <v>165</v>
      </c>
      <c r="E157" s="40"/>
      <c r="F157" s="233" t="s">
        <v>268</v>
      </c>
      <c r="G157" s="40"/>
      <c r="H157" s="40"/>
      <c r="I157" s="136"/>
      <c r="J157" s="40"/>
      <c r="K157" s="40"/>
      <c r="L157" s="44"/>
      <c r="M157" s="234"/>
      <c r="N157" s="235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165</v>
      </c>
      <c r="AU157" s="17" t="s">
        <v>82</v>
      </c>
    </row>
    <row r="158" s="13" customFormat="1">
      <c r="A158" s="13"/>
      <c r="B158" s="236"/>
      <c r="C158" s="237"/>
      <c r="D158" s="232" t="s">
        <v>166</v>
      </c>
      <c r="E158" s="238" t="s">
        <v>19</v>
      </c>
      <c r="F158" s="239" t="s">
        <v>1308</v>
      </c>
      <c r="G158" s="237"/>
      <c r="H158" s="240">
        <v>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166</v>
      </c>
      <c r="AU158" s="246" t="s">
        <v>82</v>
      </c>
      <c r="AV158" s="13" t="s">
        <v>85</v>
      </c>
      <c r="AW158" s="13" t="s">
        <v>34</v>
      </c>
      <c r="AX158" s="13" t="s">
        <v>82</v>
      </c>
      <c r="AY158" s="246" t="s">
        <v>158</v>
      </c>
    </row>
    <row r="159" s="2" customFormat="1" ht="21.75" customHeight="1">
      <c r="A159" s="38"/>
      <c r="B159" s="39"/>
      <c r="C159" s="219" t="s">
        <v>277</v>
      </c>
      <c r="D159" s="219" t="s">
        <v>159</v>
      </c>
      <c r="E159" s="220" t="s">
        <v>272</v>
      </c>
      <c r="F159" s="221" t="s">
        <v>273</v>
      </c>
      <c r="G159" s="222" t="s">
        <v>202</v>
      </c>
      <c r="H159" s="223">
        <v>9</v>
      </c>
      <c r="I159" s="224"/>
      <c r="J159" s="225">
        <f>ROUND(I159*H159,2)</f>
        <v>0</v>
      </c>
      <c r="K159" s="221" t="s">
        <v>213</v>
      </c>
      <c r="L159" s="44"/>
      <c r="M159" s="226" t="s">
        <v>19</v>
      </c>
      <c r="N159" s="227" t="s">
        <v>45</v>
      </c>
      <c r="O159" s="84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236</v>
      </c>
      <c r="AT159" s="230" t="s">
        <v>159</v>
      </c>
      <c r="AU159" s="230" t="s">
        <v>82</v>
      </c>
      <c r="AY159" s="17" t="s">
        <v>158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82</v>
      </c>
      <c r="BK159" s="231">
        <f>ROUND(I159*H159,2)</f>
        <v>0</v>
      </c>
      <c r="BL159" s="17" t="s">
        <v>236</v>
      </c>
      <c r="BM159" s="230" t="s">
        <v>274</v>
      </c>
    </row>
    <row r="160" s="2" customFormat="1">
      <c r="A160" s="38"/>
      <c r="B160" s="39"/>
      <c r="C160" s="40"/>
      <c r="D160" s="232" t="s">
        <v>165</v>
      </c>
      <c r="E160" s="40"/>
      <c r="F160" s="233" t="s">
        <v>275</v>
      </c>
      <c r="G160" s="40"/>
      <c r="H160" s="40"/>
      <c r="I160" s="136"/>
      <c r="J160" s="40"/>
      <c r="K160" s="40"/>
      <c r="L160" s="44"/>
      <c r="M160" s="234"/>
      <c r="N160" s="235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165</v>
      </c>
      <c r="AU160" s="17" t="s">
        <v>82</v>
      </c>
    </row>
    <row r="161" s="13" customFormat="1">
      <c r="A161" s="13"/>
      <c r="B161" s="236"/>
      <c r="C161" s="237"/>
      <c r="D161" s="232" t="s">
        <v>166</v>
      </c>
      <c r="E161" s="238" t="s">
        <v>19</v>
      </c>
      <c r="F161" s="239" t="s">
        <v>1309</v>
      </c>
      <c r="G161" s="237"/>
      <c r="H161" s="240">
        <v>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166</v>
      </c>
      <c r="AU161" s="246" t="s">
        <v>82</v>
      </c>
      <c r="AV161" s="13" t="s">
        <v>85</v>
      </c>
      <c r="AW161" s="13" t="s">
        <v>34</v>
      </c>
      <c r="AX161" s="13" t="s">
        <v>82</v>
      </c>
      <c r="AY161" s="246" t="s">
        <v>158</v>
      </c>
    </row>
    <row r="162" s="2" customFormat="1" ht="21.75" customHeight="1">
      <c r="A162" s="38"/>
      <c r="B162" s="39"/>
      <c r="C162" s="219" t="s">
        <v>282</v>
      </c>
      <c r="D162" s="219" t="s">
        <v>159</v>
      </c>
      <c r="E162" s="220" t="s">
        <v>1310</v>
      </c>
      <c r="F162" s="221" t="s">
        <v>1311</v>
      </c>
      <c r="G162" s="222" t="s">
        <v>202</v>
      </c>
      <c r="H162" s="223">
        <v>2</v>
      </c>
      <c r="I162" s="224"/>
      <c r="J162" s="225">
        <f>ROUND(I162*H162,2)</f>
        <v>0</v>
      </c>
      <c r="K162" s="221" t="s">
        <v>213</v>
      </c>
      <c r="L162" s="44"/>
      <c r="M162" s="226" t="s">
        <v>19</v>
      </c>
      <c r="N162" s="227" t="s">
        <v>45</v>
      </c>
      <c r="O162" s="84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236</v>
      </c>
      <c r="AT162" s="230" t="s">
        <v>159</v>
      </c>
      <c r="AU162" s="230" t="s">
        <v>82</v>
      </c>
      <c r="AY162" s="17" t="s">
        <v>158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82</v>
      </c>
      <c r="BK162" s="231">
        <f>ROUND(I162*H162,2)</f>
        <v>0</v>
      </c>
      <c r="BL162" s="17" t="s">
        <v>236</v>
      </c>
      <c r="BM162" s="230" t="s">
        <v>280</v>
      </c>
    </row>
    <row r="163" s="2" customFormat="1">
      <c r="A163" s="38"/>
      <c r="B163" s="39"/>
      <c r="C163" s="40"/>
      <c r="D163" s="232" t="s">
        <v>165</v>
      </c>
      <c r="E163" s="40"/>
      <c r="F163" s="233" t="s">
        <v>1311</v>
      </c>
      <c r="G163" s="40"/>
      <c r="H163" s="40"/>
      <c r="I163" s="136"/>
      <c r="J163" s="40"/>
      <c r="K163" s="40"/>
      <c r="L163" s="44"/>
      <c r="M163" s="234"/>
      <c r="N163" s="235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165</v>
      </c>
      <c r="AU163" s="17" t="s">
        <v>82</v>
      </c>
    </row>
    <row r="164" s="13" customFormat="1">
      <c r="A164" s="13"/>
      <c r="B164" s="236"/>
      <c r="C164" s="237"/>
      <c r="D164" s="232" t="s">
        <v>166</v>
      </c>
      <c r="E164" s="238" t="s">
        <v>19</v>
      </c>
      <c r="F164" s="239" t="s">
        <v>1312</v>
      </c>
      <c r="G164" s="237"/>
      <c r="H164" s="240">
        <v>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166</v>
      </c>
      <c r="AU164" s="246" t="s">
        <v>82</v>
      </c>
      <c r="AV164" s="13" t="s">
        <v>85</v>
      </c>
      <c r="AW164" s="13" t="s">
        <v>34</v>
      </c>
      <c r="AX164" s="13" t="s">
        <v>82</v>
      </c>
      <c r="AY164" s="246" t="s">
        <v>158</v>
      </c>
    </row>
    <row r="165" s="2" customFormat="1" ht="21.75" customHeight="1">
      <c r="A165" s="38"/>
      <c r="B165" s="39"/>
      <c r="C165" s="219" t="s">
        <v>7</v>
      </c>
      <c r="D165" s="219" t="s">
        <v>159</v>
      </c>
      <c r="E165" s="220" t="s">
        <v>283</v>
      </c>
      <c r="F165" s="221" t="s">
        <v>284</v>
      </c>
      <c r="G165" s="222" t="s">
        <v>202</v>
      </c>
      <c r="H165" s="223">
        <v>1</v>
      </c>
      <c r="I165" s="224"/>
      <c r="J165" s="225">
        <f>ROUND(I165*H165,2)</f>
        <v>0</v>
      </c>
      <c r="K165" s="221" t="s">
        <v>213</v>
      </c>
      <c r="L165" s="44"/>
      <c r="M165" s="226" t="s">
        <v>19</v>
      </c>
      <c r="N165" s="227" t="s">
        <v>45</v>
      </c>
      <c r="O165" s="84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236</v>
      </c>
      <c r="AT165" s="230" t="s">
        <v>159</v>
      </c>
      <c r="AU165" s="230" t="s">
        <v>82</v>
      </c>
      <c r="AY165" s="17" t="s">
        <v>158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82</v>
      </c>
      <c r="BK165" s="231">
        <f>ROUND(I165*H165,2)</f>
        <v>0</v>
      </c>
      <c r="BL165" s="17" t="s">
        <v>236</v>
      </c>
      <c r="BM165" s="230" t="s">
        <v>285</v>
      </c>
    </row>
    <row r="166" s="2" customFormat="1">
      <c r="A166" s="38"/>
      <c r="B166" s="39"/>
      <c r="C166" s="40"/>
      <c r="D166" s="232" t="s">
        <v>165</v>
      </c>
      <c r="E166" s="40"/>
      <c r="F166" s="233" t="s">
        <v>286</v>
      </c>
      <c r="G166" s="40"/>
      <c r="H166" s="40"/>
      <c r="I166" s="136"/>
      <c r="J166" s="40"/>
      <c r="K166" s="40"/>
      <c r="L166" s="44"/>
      <c r="M166" s="234"/>
      <c r="N166" s="235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165</v>
      </c>
      <c r="AU166" s="17" t="s">
        <v>82</v>
      </c>
    </row>
    <row r="167" s="13" customFormat="1">
      <c r="A167" s="13"/>
      <c r="B167" s="236"/>
      <c r="C167" s="237"/>
      <c r="D167" s="232" t="s">
        <v>166</v>
      </c>
      <c r="E167" s="238" t="s">
        <v>19</v>
      </c>
      <c r="F167" s="239" t="s">
        <v>1313</v>
      </c>
      <c r="G167" s="237"/>
      <c r="H167" s="240">
        <v>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166</v>
      </c>
      <c r="AU167" s="246" t="s">
        <v>82</v>
      </c>
      <c r="AV167" s="13" t="s">
        <v>85</v>
      </c>
      <c r="AW167" s="13" t="s">
        <v>34</v>
      </c>
      <c r="AX167" s="13" t="s">
        <v>82</v>
      </c>
      <c r="AY167" s="246" t="s">
        <v>158</v>
      </c>
    </row>
    <row r="168" s="2" customFormat="1" ht="16.5" customHeight="1">
      <c r="A168" s="38"/>
      <c r="B168" s="39"/>
      <c r="C168" s="219" t="s">
        <v>293</v>
      </c>
      <c r="D168" s="219" t="s">
        <v>159</v>
      </c>
      <c r="E168" s="220" t="s">
        <v>1314</v>
      </c>
      <c r="F168" s="221" t="s">
        <v>1315</v>
      </c>
      <c r="G168" s="222" t="s">
        <v>202</v>
      </c>
      <c r="H168" s="223">
        <v>1</v>
      </c>
      <c r="I168" s="224"/>
      <c r="J168" s="225">
        <f>ROUND(I168*H168,2)</f>
        <v>0</v>
      </c>
      <c r="K168" s="221" t="s">
        <v>213</v>
      </c>
      <c r="L168" s="44"/>
      <c r="M168" s="226" t="s">
        <v>19</v>
      </c>
      <c r="N168" s="227" t="s">
        <v>45</v>
      </c>
      <c r="O168" s="84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236</v>
      </c>
      <c r="AT168" s="230" t="s">
        <v>159</v>
      </c>
      <c r="AU168" s="230" t="s">
        <v>82</v>
      </c>
      <c r="AY168" s="17" t="s">
        <v>158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82</v>
      </c>
      <c r="BK168" s="231">
        <f>ROUND(I168*H168,2)</f>
        <v>0</v>
      </c>
      <c r="BL168" s="17" t="s">
        <v>236</v>
      </c>
      <c r="BM168" s="230" t="s">
        <v>1316</v>
      </c>
    </row>
    <row r="169" s="2" customFormat="1">
      <c r="A169" s="38"/>
      <c r="B169" s="39"/>
      <c r="C169" s="40"/>
      <c r="D169" s="232" t="s">
        <v>165</v>
      </c>
      <c r="E169" s="40"/>
      <c r="F169" s="233" t="s">
        <v>1317</v>
      </c>
      <c r="G169" s="40"/>
      <c r="H169" s="40"/>
      <c r="I169" s="136"/>
      <c r="J169" s="40"/>
      <c r="K169" s="40"/>
      <c r="L169" s="44"/>
      <c r="M169" s="234"/>
      <c r="N169" s="235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165</v>
      </c>
      <c r="AU169" s="17" t="s">
        <v>82</v>
      </c>
    </row>
    <row r="170" s="13" customFormat="1">
      <c r="A170" s="13"/>
      <c r="B170" s="236"/>
      <c r="C170" s="237"/>
      <c r="D170" s="232" t="s">
        <v>166</v>
      </c>
      <c r="E170" s="238" t="s">
        <v>19</v>
      </c>
      <c r="F170" s="239" t="s">
        <v>1313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166</v>
      </c>
      <c r="AU170" s="246" t="s">
        <v>82</v>
      </c>
      <c r="AV170" s="13" t="s">
        <v>85</v>
      </c>
      <c r="AW170" s="13" t="s">
        <v>34</v>
      </c>
      <c r="AX170" s="13" t="s">
        <v>82</v>
      </c>
      <c r="AY170" s="246" t="s">
        <v>158</v>
      </c>
    </row>
    <row r="171" s="2" customFormat="1" ht="16.5" customHeight="1">
      <c r="A171" s="38"/>
      <c r="B171" s="39"/>
      <c r="C171" s="219" t="s">
        <v>298</v>
      </c>
      <c r="D171" s="219" t="s">
        <v>159</v>
      </c>
      <c r="E171" s="220" t="s">
        <v>294</v>
      </c>
      <c r="F171" s="221" t="s">
        <v>295</v>
      </c>
      <c r="G171" s="222" t="s">
        <v>202</v>
      </c>
      <c r="H171" s="223">
        <v>1</v>
      </c>
      <c r="I171" s="224"/>
      <c r="J171" s="225">
        <f>ROUND(I171*H171,2)</f>
        <v>0</v>
      </c>
      <c r="K171" s="221" t="s">
        <v>213</v>
      </c>
      <c r="L171" s="44"/>
      <c r="M171" s="226" t="s">
        <v>19</v>
      </c>
      <c r="N171" s="227" t="s">
        <v>45</v>
      </c>
      <c r="O171" s="84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236</v>
      </c>
      <c r="AT171" s="230" t="s">
        <v>159</v>
      </c>
      <c r="AU171" s="230" t="s">
        <v>82</v>
      </c>
      <c r="AY171" s="17" t="s">
        <v>158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82</v>
      </c>
      <c r="BK171" s="231">
        <f>ROUND(I171*H171,2)</f>
        <v>0</v>
      </c>
      <c r="BL171" s="17" t="s">
        <v>236</v>
      </c>
      <c r="BM171" s="230" t="s">
        <v>290</v>
      </c>
    </row>
    <row r="172" s="2" customFormat="1">
      <c r="A172" s="38"/>
      <c r="B172" s="39"/>
      <c r="C172" s="40"/>
      <c r="D172" s="232" t="s">
        <v>165</v>
      </c>
      <c r="E172" s="40"/>
      <c r="F172" s="233" t="s">
        <v>297</v>
      </c>
      <c r="G172" s="40"/>
      <c r="H172" s="40"/>
      <c r="I172" s="136"/>
      <c r="J172" s="40"/>
      <c r="K172" s="40"/>
      <c r="L172" s="44"/>
      <c r="M172" s="234"/>
      <c r="N172" s="235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165</v>
      </c>
      <c r="AU172" s="17" t="s">
        <v>82</v>
      </c>
    </row>
    <row r="173" s="13" customFormat="1">
      <c r="A173" s="13"/>
      <c r="B173" s="236"/>
      <c r="C173" s="237"/>
      <c r="D173" s="232" t="s">
        <v>166</v>
      </c>
      <c r="E173" s="238" t="s">
        <v>19</v>
      </c>
      <c r="F173" s="239" t="s">
        <v>1313</v>
      </c>
      <c r="G173" s="237"/>
      <c r="H173" s="240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166</v>
      </c>
      <c r="AU173" s="246" t="s">
        <v>82</v>
      </c>
      <c r="AV173" s="13" t="s">
        <v>85</v>
      </c>
      <c r="AW173" s="13" t="s">
        <v>34</v>
      </c>
      <c r="AX173" s="13" t="s">
        <v>82</v>
      </c>
      <c r="AY173" s="246" t="s">
        <v>158</v>
      </c>
    </row>
    <row r="174" s="2" customFormat="1" ht="16.5" customHeight="1">
      <c r="A174" s="38"/>
      <c r="B174" s="39"/>
      <c r="C174" s="219" t="s">
        <v>304</v>
      </c>
      <c r="D174" s="219" t="s">
        <v>159</v>
      </c>
      <c r="E174" s="220" t="s">
        <v>299</v>
      </c>
      <c r="F174" s="221" t="s">
        <v>300</v>
      </c>
      <c r="G174" s="222" t="s">
        <v>202</v>
      </c>
      <c r="H174" s="223">
        <v>4</v>
      </c>
      <c r="I174" s="224"/>
      <c r="J174" s="225">
        <f>ROUND(I174*H174,2)</f>
        <v>0</v>
      </c>
      <c r="K174" s="221" t="s">
        <v>213</v>
      </c>
      <c r="L174" s="44"/>
      <c r="M174" s="226" t="s">
        <v>19</v>
      </c>
      <c r="N174" s="227" t="s">
        <v>45</v>
      </c>
      <c r="O174" s="84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236</v>
      </c>
      <c r="AT174" s="230" t="s">
        <v>159</v>
      </c>
      <c r="AU174" s="230" t="s">
        <v>82</v>
      </c>
      <c r="AY174" s="17" t="s">
        <v>158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82</v>
      </c>
      <c r="BK174" s="231">
        <f>ROUND(I174*H174,2)</f>
        <v>0</v>
      </c>
      <c r="BL174" s="17" t="s">
        <v>236</v>
      </c>
      <c r="BM174" s="230" t="s">
        <v>1318</v>
      </c>
    </row>
    <row r="175" s="2" customFormat="1">
      <c r="A175" s="38"/>
      <c r="B175" s="39"/>
      <c r="C175" s="40"/>
      <c r="D175" s="232" t="s">
        <v>165</v>
      </c>
      <c r="E175" s="40"/>
      <c r="F175" s="233" t="s">
        <v>302</v>
      </c>
      <c r="G175" s="40"/>
      <c r="H175" s="40"/>
      <c r="I175" s="136"/>
      <c r="J175" s="40"/>
      <c r="K175" s="40"/>
      <c r="L175" s="44"/>
      <c r="M175" s="234"/>
      <c r="N175" s="235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165</v>
      </c>
      <c r="AU175" s="17" t="s">
        <v>82</v>
      </c>
    </row>
    <row r="176" s="13" customFormat="1">
      <c r="A176" s="13"/>
      <c r="B176" s="236"/>
      <c r="C176" s="237"/>
      <c r="D176" s="232" t="s">
        <v>166</v>
      </c>
      <c r="E176" s="238" t="s">
        <v>19</v>
      </c>
      <c r="F176" s="239" t="s">
        <v>1319</v>
      </c>
      <c r="G176" s="237"/>
      <c r="H176" s="240">
        <v>4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166</v>
      </c>
      <c r="AU176" s="246" t="s">
        <v>82</v>
      </c>
      <c r="AV176" s="13" t="s">
        <v>85</v>
      </c>
      <c r="AW176" s="13" t="s">
        <v>34</v>
      </c>
      <c r="AX176" s="13" t="s">
        <v>82</v>
      </c>
      <c r="AY176" s="246" t="s">
        <v>158</v>
      </c>
    </row>
    <row r="177" s="2" customFormat="1" ht="16.5" customHeight="1">
      <c r="A177" s="38"/>
      <c r="B177" s="39"/>
      <c r="C177" s="219" t="s">
        <v>309</v>
      </c>
      <c r="D177" s="219" t="s">
        <v>159</v>
      </c>
      <c r="E177" s="220" t="s">
        <v>305</v>
      </c>
      <c r="F177" s="221" t="s">
        <v>306</v>
      </c>
      <c r="G177" s="222" t="s">
        <v>202</v>
      </c>
      <c r="H177" s="223">
        <v>1</v>
      </c>
      <c r="I177" s="224"/>
      <c r="J177" s="225">
        <f>ROUND(I177*H177,2)</f>
        <v>0</v>
      </c>
      <c r="K177" s="221" t="s">
        <v>213</v>
      </c>
      <c r="L177" s="44"/>
      <c r="M177" s="226" t="s">
        <v>19</v>
      </c>
      <c r="N177" s="227" t="s">
        <v>45</v>
      </c>
      <c r="O177" s="84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236</v>
      </c>
      <c r="AT177" s="230" t="s">
        <v>159</v>
      </c>
      <c r="AU177" s="230" t="s">
        <v>82</v>
      </c>
      <c r="AY177" s="17" t="s">
        <v>158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82</v>
      </c>
      <c r="BK177" s="231">
        <f>ROUND(I177*H177,2)</f>
        <v>0</v>
      </c>
      <c r="BL177" s="17" t="s">
        <v>236</v>
      </c>
      <c r="BM177" s="230" t="s">
        <v>307</v>
      </c>
    </row>
    <row r="178" s="2" customFormat="1">
      <c r="A178" s="38"/>
      <c r="B178" s="39"/>
      <c r="C178" s="40"/>
      <c r="D178" s="232" t="s">
        <v>165</v>
      </c>
      <c r="E178" s="40"/>
      <c r="F178" s="233" t="s">
        <v>308</v>
      </c>
      <c r="G178" s="40"/>
      <c r="H178" s="40"/>
      <c r="I178" s="136"/>
      <c r="J178" s="40"/>
      <c r="K178" s="40"/>
      <c r="L178" s="44"/>
      <c r="M178" s="234"/>
      <c r="N178" s="235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165</v>
      </c>
      <c r="AU178" s="17" t="s">
        <v>82</v>
      </c>
    </row>
    <row r="179" s="13" customFormat="1">
      <c r="A179" s="13"/>
      <c r="B179" s="236"/>
      <c r="C179" s="237"/>
      <c r="D179" s="232" t="s">
        <v>166</v>
      </c>
      <c r="E179" s="238" t="s">
        <v>19</v>
      </c>
      <c r="F179" s="239" t="s">
        <v>1313</v>
      </c>
      <c r="G179" s="237"/>
      <c r="H179" s="240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166</v>
      </c>
      <c r="AU179" s="246" t="s">
        <v>82</v>
      </c>
      <c r="AV179" s="13" t="s">
        <v>85</v>
      </c>
      <c r="AW179" s="13" t="s">
        <v>34</v>
      </c>
      <c r="AX179" s="13" t="s">
        <v>82</v>
      </c>
      <c r="AY179" s="246" t="s">
        <v>158</v>
      </c>
    </row>
    <row r="180" s="2" customFormat="1" ht="21.75" customHeight="1">
      <c r="A180" s="38"/>
      <c r="B180" s="39"/>
      <c r="C180" s="219" t="s">
        <v>314</v>
      </c>
      <c r="D180" s="219" t="s">
        <v>159</v>
      </c>
      <c r="E180" s="220" t="s">
        <v>1320</v>
      </c>
      <c r="F180" s="221" t="s">
        <v>1321</v>
      </c>
      <c r="G180" s="222" t="s">
        <v>202</v>
      </c>
      <c r="H180" s="223">
        <v>1</v>
      </c>
      <c r="I180" s="224"/>
      <c r="J180" s="225">
        <f>ROUND(I180*H180,2)</f>
        <v>0</v>
      </c>
      <c r="K180" s="221" t="s">
        <v>213</v>
      </c>
      <c r="L180" s="44"/>
      <c r="M180" s="226" t="s">
        <v>19</v>
      </c>
      <c r="N180" s="227" t="s">
        <v>45</v>
      </c>
      <c r="O180" s="84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236</v>
      </c>
      <c r="AT180" s="230" t="s">
        <v>159</v>
      </c>
      <c r="AU180" s="230" t="s">
        <v>82</v>
      </c>
      <c r="AY180" s="17" t="s">
        <v>158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82</v>
      </c>
      <c r="BK180" s="231">
        <f>ROUND(I180*H180,2)</f>
        <v>0</v>
      </c>
      <c r="BL180" s="17" t="s">
        <v>236</v>
      </c>
      <c r="BM180" s="230" t="s">
        <v>1322</v>
      </c>
    </row>
    <row r="181" s="2" customFormat="1">
      <c r="A181" s="38"/>
      <c r="B181" s="39"/>
      <c r="C181" s="40"/>
      <c r="D181" s="232" t="s">
        <v>165</v>
      </c>
      <c r="E181" s="40"/>
      <c r="F181" s="233" t="s">
        <v>1323</v>
      </c>
      <c r="G181" s="40"/>
      <c r="H181" s="40"/>
      <c r="I181" s="136"/>
      <c r="J181" s="40"/>
      <c r="K181" s="40"/>
      <c r="L181" s="44"/>
      <c r="M181" s="234"/>
      <c r="N181" s="235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165</v>
      </c>
      <c r="AU181" s="17" t="s">
        <v>82</v>
      </c>
    </row>
    <row r="182" s="13" customFormat="1">
      <c r="A182" s="13"/>
      <c r="B182" s="236"/>
      <c r="C182" s="237"/>
      <c r="D182" s="232" t="s">
        <v>166</v>
      </c>
      <c r="E182" s="238" t="s">
        <v>19</v>
      </c>
      <c r="F182" s="239" t="s">
        <v>1313</v>
      </c>
      <c r="G182" s="237"/>
      <c r="H182" s="240">
        <v>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166</v>
      </c>
      <c r="AU182" s="246" t="s">
        <v>82</v>
      </c>
      <c r="AV182" s="13" t="s">
        <v>85</v>
      </c>
      <c r="AW182" s="13" t="s">
        <v>34</v>
      </c>
      <c r="AX182" s="13" t="s">
        <v>82</v>
      </c>
      <c r="AY182" s="246" t="s">
        <v>158</v>
      </c>
    </row>
    <row r="183" s="2" customFormat="1" ht="21.75" customHeight="1">
      <c r="A183" s="38"/>
      <c r="B183" s="39"/>
      <c r="C183" s="219" t="s">
        <v>319</v>
      </c>
      <c r="D183" s="219" t="s">
        <v>159</v>
      </c>
      <c r="E183" s="220" t="s">
        <v>315</v>
      </c>
      <c r="F183" s="221" t="s">
        <v>316</v>
      </c>
      <c r="G183" s="222" t="s">
        <v>202</v>
      </c>
      <c r="H183" s="223">
        <v>8</v>
      </c>
      <c r="I183" s="224"/>
      <c r="J183" s="225">
        <f>ROUND(I183*H183,2)</f>
        <v>0</v>
      </c>
      <c r="K183" s="221" t="s">
        <v>213</v>
      </c>
      <c r="L183" s="44"/>
      <c r="M183" s="226" t="s">
        <v>19</v>
      </c>
      <c r="N183" s="227" t="s">
        <v>45</v>
      </c>
      <c r="O183" s="84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236</v>
      </c>
      <c r="AT183" s="230" t="s">
        <v>159</v>
      </c>
      <c r="AU183" s="230" t="s">
        <v>82</v>
      </c>
      <c r="AY183" s="17" t="s">
        <v>158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82</v>
      </c>
      <c r="BK183" s="231">
        <f>ROUND(I183*H183,2)</f>
        <v>0</v>
      </c>
      <c r="BL183" s="17" t="s">
        <v>236</v>
      </c>
      <c r="BM183" s="230" t="s">
        <v>317</v>
      </c>
    </row>
    <row r="184" s="2" customFormat="1">
      <c r="A184" s="38"/>
      <c r="B184" s="39"/>
      <c r="C184" s="40"/>
      <c r="D184" s="232" t="s">
        <v>165</v>
      </c>
      <c r="E184" s="40"/>
      <c r="F184" s="233" t="s">
        <v>316</v>
      </c>
      <c r="G184" s="40"/>
      <c r="H184" s="40"/>
      <c r="I184" s="136"/>
      <c r="J184" s="40"/>
      <c r="K184" s="40"/>
      <c r="L184" s="44"/>
      <c r="M184" s="234"/>
      <c r="N184" s="235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165</v>
      </c>
      <c r="AU184" s="17" t="s">
        <v>82</v>
      </c>
    </row>
    <row r="185" s="13" customFormat="1">
      <c r="A185" s="13"/>
      <c r="B185" s="236"/>
      <c r="C185" s="237"/>
      <c r="D185" s="232" t="s">
        <v>166</v>
      </c>
      <c r="E185" s="238" t="s">
        <v>19</v>
      </c>
      <c r="F185" s="239" t="s">
        <v>1324</v>
      </c>
      <c r="G185" s="237"/>
      <c r="H185" s="240">
        <v>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166</v>
      </c>
      <c r="AU185" s="246" t="s">
        <v>82</v>
      </c>
      <c r="AV185" s="13" t="s">
        <v>85</v>
      </c>
      <c r="AW185" s="13" t="s">
        <v>34</v>
      </c>
      <c r="AX185" s="13" t="s">
        <v>82</v>
      </c>
      <c r="AY185" s="246" t="s">
        <v>158</v>
      </c>
    </row>
    <row r="186" s="2" customFormat="1" ht="21.75" customHeight="1">
      <c r="A186" s="38"/>
      <c r="B186" s="39"/>
      <c r="C186" s="219" t="s">
        <v>324</v>
      </c>
      <c r="D186" s="219" t="s">
        <v>159</v>
      </c>
      <c r="E186" s="220" t="s">
        <v>320</v>
      </c>
      <c r="F186" s="221" t="s">
        <v>321</v>
      </c>
      <c r="G186" s="222" t="s">
        <v>202</v>
      </c>
      <c r="H186" s="223">
        <v>2</v>
      </c>
      <c r="I186" s="224"/>
      <c r="J186" s="225">
        <f>ROUND(I186*H186,2)</f>
        <v>0</v>
      </c>
      <c r="K186" s="221" t="s">
        <v>213</v>
      </c>
      <c r="L186" s="44"/>
      <c r="M186" s="226" t="s">
        <v>19</v>
      </c>
      <c r="N186" s="227" t="s">
        <v>45</v>
      </c>
      <c r="O186" s="84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236</v>
      </c>
      <c r="AT186" s="230" t="s">
        <v>159</v>
      </c>
      <c r="AU186" s="230" t="s">
        <v>82</v>
      </c>
      <c r="AY186" s="17" t="s">
        <v>158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82</v>
      </c>
      <c r="BK186" s="231">
        <f>ROUND(I186*H186,2)</f>
        <v>0</v>
      </c>
      <c r="BL186" s="17" t="s">
        <v>236</v>
      </c>
      <c r="BM186" s="230" t="s">
        <v>322</v>
      </c>
    </row>
    <row r="187" s="2" customFormat="1">
      <c r="A187" s="38"/>
      <c r="B187" s="39"/>
      <c r="C187" s="40"/>
      <c r="D187" s="232" t="s">
        <v>165</v>
      </c>
      <c r="E187" s="40"/>
      <c r="F187" s="233" t="s">
        <v>321</v>
      </c>
      <c r="G187" s="40"/>
      <c r="H187" s="40"/>
      <c r="I187" s="136"/>
      <c r="J187" s="40"/>
      <c r="K187" s="40"/>
      <c r="L187" s="44"/>
      <c r="M187" s="234"/>
      <c r="N187" s="235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165</v>
      </c>
      <c r="AU187" s="17" t="s">
        <v>82</v>
      </c>
    </row>
    <row r="188" s="13" customFormat="1">
      <c r="A188" s="13"/>
      <c r="B188" s="236"/>
      <c r="C188" s="237"/>
      <c r="D188" s="232" t="s">
        <v>166</v>
      </c>
      <c r="E188" s="238" t="s">
        <v>19</v>
      </c>
      <c r="F188" s="239" t="s">
        <v>1325</v>
      </c>
      <c r="G188" s="237"/>
      <c r="H188" s="240">
        <v>2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166</v>
      </c>
      <c r="AU188" s="246" t="s">
        <v>82</v>
      </c>
      <c r="AV188" s="13" t="s">
        <v>85</v>
      </c>
      <c r="AW188" s="13" t="s">
        <v>34</v>
      </c>
      <c r="AX188" s="13" t="s">
        <v>82</v>
      </c>
      <c r="AY188" s="246" t="s">
        <v>158</v>
      </c>
    </row>
    <row r="189" s="2" customFormat="1" ht="21.75" customHeight="1">
      <c r="A189" s="38"/>
      <c r="B189" s="39"/>
      <c r="C189" s="219" t="s">
        <v>328</v>
      </c>
      <c r="D189" s="219" t="s">
        <v>159</v>
      </c>
      <c r="E189" s="220" t="s">
        <v>325</v>
      </c>
      <c r="F189" s="221" t="s">
        <v>326</v>
      </c>
      <c r="G189" s="222" t="s">
        <v>202</v>
      </c>
      <c r="H189" s="223">
        <v>2</v>
      </c>
      <c r="I189" s="224"/>
      <c r="J189" s="225">
        <f>ROUND(I189*H189,2)</f>
        <v>0</v>
      </c>
      <c r="K189" s="221" t="s">
        <v>213</v>
      </c>
      <c r="L189" s="44"/>
      <c r="M189" s="226" t="s">
        <v>19</v>
      </c>
      <c r="N189" s="227" t="s">
        <v>45</v>
      </c>
      <c r="O189" s="84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236</v>
      </c>
      <c r="AT189" s="230" t="s">
        <v>159</v>
      </c>
      <c r="AU189" s="230" t="s">
        <v>82</v>
      </c>
      <c r="AY189" s="17" t="s">
        <v>158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82</v>
      </c>
      <c r="BK189" s="231">
        <f>ROUND(I189*H189,2)</f>
        <v>0</v>
      </c>
      <c r="BL189" s="17" t="s">
        <v>236</v>
      </c>
      <c r="BM189" s="230" t="s">
        <v>327</v>
      </c>
    </row>
    <row r="190" s="2" customFormat="1">
      <c r="A190" s="38"/>
      <c r="B190" s="39"/>
      <c r="C190" s="40"/>
      <c r="D190" s="232" t="s">
        <v>165</v>
      </c>
      <c r="E190" s="40"/>
      <c r="F190" s="233" t="s">
        <v>326</v>
      </c>
      <c r="G190" s="40"/>
      <c r="H190" s="40"/>
      <c r="I190" s="136"/>
      <c r="J190" s="40"/>
      <c r="K190" s="40"/>
      <c r="L190" s="44"/>
      <c r="M190" s="234"/>
      <c r="N190" s="235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165</v>
      </c>
      <c r="AU190" s="17" t="s">
        <v>82</v>
      </c>
    </row>
    <row r="191" s="2" customFormat="1" ht="21.75" customHeight="1">
      <c r="A191" s="38"/>
      <c r="B191" s="39"/>
      <c r="C191" s="259" t="s">
        <v>332</v>
      </c>
      <c r="D191" s="259" t="s">
        <v>199</v>
      </c>
      <c r="E191" s="260" t="s">
        <v>329</v>
      </c>
      <c r="F191" s="261" t="s">
        <v>330</v>
      </c>
      <c r="G191" s="262" t="s">
        <v>202</v>
      </c>
      <c r="H191" s="263">
        <v>2</v>
      </c>
      <c r="I191" s="264"/>
      <c r="J191" s="265">
        <f>ROUND(I191*H191,2)</f>
        <v>0</v>
      </c>
      <c r="K191" s="261" t="s">
        <v>213</v>
      </c>
      <c r="L191" s="266"/>
      <c r="M191" s="267" t="s">
        <v>19</v>
      </c>
      <c r="N191" s="268" t="s">
        <v>45</v>
      </c>
      <c r="O191" s="84"/>
      <c r="P191" s="228">
        <f>O191*H191</f>
        <v>0</v>
      </c>
      <c r="Q191" s="228">
        <v>0.0037000000000000002</v>
      </c>
      <c r="R191" s="228">
        <f>Q191*H191</f>
        <v>0.0074000000000000003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241</v>
      </c>
      <c r="AT191" s="230" t="s">
        <v>199</v>
      </c>
      <c r="AU191" s="230" t="s">
        <v>82</v>
      </c>
      <c r="AY191" s="17" t="s">
        <v>158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82</v>
      </c>
      <c r="BK191" s="231">
        <f>ROUND(I191*H191,2)</f>
        <v>0</v>
      </c>
      <c r="BL191" s="17" t="s">
        <v>236</v>
      </c>
      <c r="BM191" s="230" t="s">
        <v>331</v>
      </c>
    </row>
    <row r="192" s="2" customFormat="1">
      <c r="A192" s="38"/>
      <c r="B192" s="39"/>
      <c r="C192" s="40"/>
      <c r="D192" s="232" t="s">
        <v>165</v>
      </c>
      <c r="E192" s="40"/>
      <c r="F192" s="233" t="s">
        <v>330</v>
      </c>
      <c r="G192" s="40"/>
      <c r="H192" s="40"/>
      <c r="I192" s="136"/>
      <c r="J192" s="40"/>
      <c r="K192" s="40"/>
      <c r="L192" s="44"/>
      <c r="M192" s="234"/>
      <c r="N192" s="235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165</v>
      </c>
      <c r="AU192" s="17" t="s">
        <v>82</v>
      </c>
    </row>
    <row r="193" s="13" customFormat="1">
      <c r="A193" s="13"/>
      <c r="B193" s="236"/>
      <c r="C193" s="237"/>
      <c r="D193" s="232" t="s">
        <v>166</v>
      </c>
      <c r="E193" s="238" t="s">
        <v>19</v>
      </c>
      <c r="F193" s="239" t="s">
        <v>1325</v>
      </c>
      <c r="G193" s="237"/>
      <c r="H193" s="240">
        <v>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166</v>
      </c>
      <c r="AU193" s="246" t="s">
        <v>82</v>
      </c>
      <c r="AV193" s="13" t="s">
        <v>85</v>
      </c>
      <c r="AW193" s="13" t="s">
        <v>34</v>
      </c>
      <c r="AX193" s="13" t="s">
        <v>82</v>
      </c>
      <c r="AY193" s="246" t="s">
        <v>158</v>
      </c>
    </row>
    <row r="194" s="2" customFormat="1" ht="33" customHeight="1">
      <c r="A194" s="38"/>
      <c r="B194" s="39"/>
      <c r="C194" s="219" t="s">
        <v>336</v>
      </c>
      <c r="D194" s="219" t="s">
        <v>159</v>
      </c>
      <c r="E194" s="220" t="s">
        <v>333</v>
      </c>
      <c r="F194" s="221" t="s">
        <v>334</v>
      </c>
      <c r="G194" s="222" t="s">
        <v>162</v>
      </c>
      <c r="H194" s="223">
        <v>350</v>
      </c>
      <c r="I194" s="224"/>
      <c r="J194" s="225">
        <f>ROUND(I194*H194,2)</f>
        <v>0</v>
      </c>
      <c r="K194" s="221" t="s">
        <v>213</v>
      </c>
      <c r="L194" s="44"/>
      <c r="M194" s="226" t="s">
        <v>19</v>
      </c>
      <c r="N194" s="227" t="s">
        <v>45</v>
      </c>
      <c r="O194" s="84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236</v>
      </c>
      <c r="AT194" s="230" t="s">
        <v>159</v>
      </c>
      <c r="AU194" s="230" t="s">
        <v>82</v>
      </c>
      <c r="AY194" s="17" t="s">
        <v>158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82</v>
      </c>
      <c r="BK194" s="231">
        <f>ROUND(I194*H194,2)</f>
        <v>0</v>
      </c>
      <c r="BL194" s="17" t="s">
        <v>236</v>
      </c>
      <c r="BM194" s="230" t="s">
        <v>335</v>
      </c>
    </row>
    <row r="195" s="2" customFormat="1">
      <c r="A195" s="38"/>
      <c r="B195" s="39"/>
      <c r="C195" s="40"/>
      <c r="D195" s="232" t="s">
        <v>165</v>
      </c>
      <c r="E195" s="40"/>
      <c r="F195" s="233" t="s">
        <v>334</v>
      </c>
      <c r="G195" s="40"/>
      <c r="H195" s="40"/>
      <c r="I195" s="136"/>
      <c r="J195" s="40"/>
      <c r="K195" s="40"/>
      <c r="L195" s="44"/>
      <c r="M195" s="234"/>
      <c r="N195" s="235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165</v>
      </c>
      <c r="AU195" s="17" t="s">
        <v>82</v>
      </c>
    </row>
    <row r="196" s="2" customFormat="1" ht="16.5" customHeight="1">
      <c r="A196" s="38"/>
      <c r="B196" s="39"/>
      <c r="C196" s="259" t="s">
        <v>203</v>
      </c>
      <c r="D196" s="259" t="s">
        <v>199</v>
      </c>
      <c r="E196" s="260" t="s">
        <v>337</v>
      </c>
      <c r="F196" s="261" t="s">
        <v>338</v>
      </c>
      <c r="G196" s="262" t="s">
        <v>162</v>
      </c>
      <c r="H196" s="263">
        <v>402.5</v>
      </c>
      <c r="I196" s="264"/>
      <c r="J196" s="265">
        <f>ROUND(I196*H196,2)</f>
        <v>0</v>
      </c>
      <c r="K196" s="261" t="s">
        <v>19</v>
      </c>
      <c r="L196" s="266"/>
      <c r="M196" s="267" t="s">
        <v>19</v>
      </c>
      <c r="N196" s="268" t="s">
        <v>45</v>
      </c>
      <c r="O196" s="84"/>
      <c r="P196" s="228">
        <f>O196*H196</f>
        <v>0</v>
      </c>
      <c r="Q196" s="228">
        <v>0.00012999999999999999</v>
      </c>
      <c r="R196" s="228">
        <f>Q196*H196</f>
        <v>0.052324999999999997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241</v>
      </c>
      <c r="AT196" s="230" t="s">
        <v>199</v>
      </c>
      <c r="AU196" s="230" t="s">
        <v>82</v>
      </c>
      <c r="AY196" s="17" t="s">
        <v>158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82</v>
      </c>
      <c r="BK196" s="231">
        <f>ROUND(I196*H196,2)</f>
        <v>0</v>
      </c>
      <c r="BL196" s="17" t="s">
        <v>236</v>
      </c>
      <c r="BM196" s="230" t="s">
        <v>339</v>
      </c>
    </row>
    <row r="197" s="2" customFormat="1">
      <c r="A197" s="38"/>
      <c r="B197" s="39"/>
      <c r="C197" s="40"/>
      <c r="D197" s="232" t="s">
        <v>165</v>
      </c>
      <c r="E197" s="40"/>
      <c r="F197" s="233" t="s">
        <v>338</v>
      </c>
      <c r="G197" s="40"/>
      <c r="H197" s="40"/>
      <c r="I197" s="136"/>
      <c r="J197" s="40"/>
      <c r="K197" s="40"/>
      <c r="L197" s="44"/>
      <c r="M197" s="234"/>
      <c r="N197" s="235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165</v>
      </c>
      <c r="AU197" s="17" t="s">
        <v>82</v>
      </c>
    </row>
    <row r="198" s="13" customFormat="1">
      <c r="A198" s="13"/>
      <c r="B198" s="236"/>
      <c r="C198" s="237"/>
      <c r="D198" s="232" t="s">
        <v>166</v>
      </c>
      <c r="E198" s="238" t="s">
        <v>19</v>
      </c>
      <c r="F198" s="239" t="s">
        <v>1326</v>
      </c>
      <c r="G198" s="237"/>
      <c r="H198" s="240">
        <v>350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166</v>
      </c>
      <c r="AU198" s="246" t="s">
        <v>82</v>
      </c>
      <c r="AV198" s="13" t="s">
        <v>85</v>
      </c>
      <c r="AW198" s="13" t="s">
        <v>34</v>
      </c>
      <c r="AX198" s="13" t="s">
        <v>82</v>
      </c>
      <c r="AY198" s="246" t="s">
        <v>158</v>
      </c>
    </row>
    <row r="199" s="13" customFormat="1">
      <c r="A199" s="13"/>
      <c r="B199" s="236"/>
      <c r="C199" s="237"/>
      <c r="D199" s="232" t="s">
        <v>166</v>
      </c>
      <c r="E199" s="237"/>
      <c r="F199" s="239" t="s">
        <v>1327</v>
      </c>
      <c r="G199" s="237"/>
      <c r="H199" s="240">
        <v>402.5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166</v>
      </c>
      <c r="AU199" s="246" t="s">
        <v>82</v>
      </c>
      <c r="AV199" s="13" t="s">
        <v>85</v>
      </c>
      <c r="AW199" s="13" t="s">
        <v>4</v>
      </c>
      <c r="AX199" s="13" t="s">
        <v>82</v>
      </c>
      <c r="AY199" s="246" t="s">
        <v>158</v>
      </c>
    </row>
    <row r="200" s="2" customFormat="1" ht="21.75" customHeight="1">
      <c r="A200" s="38"/>
      <c r="B200" s="39"/>
      <c r="C200" s="219" t="s">
        <v>345</v>
      </c>
      <c r="D200" s="219" t="s">
        <v>159</v>
      </c>
      <c r="E200" s="220" t="s">
        <v>342</v>
      </c>
      <c r="F200" s="221" t="s">
        <v>343</v>
      </c>
      <c r="G200" s="222" t="s">
        <v>162</v>
      </c>
      <c r="H200" s="223">
        <v>300</v>
      </c>
      <c r="I200" s="224"/>
      <c r="J200" s="225">
        <f>ROUND(I200*H200,2)</f>
        <v>0</v>
      </c>
      <c r="K200" s="221" t="s">
        <v>19</v>
      </c>
      <c r="L200" s="44"/>
      <c r="M200" s="226" t="s">
        <v>19</v>
      </c>
      <c r="N200" s="227" t="s">
        <v>45</v>
      </c>
      <c r="O200" s="84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236</v>
      </c>
      <c r="AT200" s="230" t="s">
        <v>159</v>
      </c>
      <c r="AU200" s="230" t="s">
        <v>82</v>
      </c>
      <c r="AY200" s="17" t="s">
        <v>158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82</v>
      </c>
      <c r="BK200" s="231">
        <f>ROUND(I200*H200,2)</f>
        <v>0</v>
      </c>
      <c r="BL200" s="17" t="s">
        <v>236</v>
      </c>
      <c r="BM200" s="230" t="s">
        <v>344</v>
      </c>
    </row>
    <row r="201" s="2" customFormat="1">
      <c r="A201" s="38"/>
      <c r="B201" s="39"/>
      <c r="C201" s="40"/>
      <c r="D201" s="232" t="s">
        <v>165</v>
      </c>
      <c r="E201" s="40"/>
      <c r="F201" s="233" t="s">
        <v>343</v>
      </c>
      <c r="G201" s="40"/>
      <c r="H201" s="40"/>
      <c r="I201" s="136"/>
      <c r="J201" s="40"/>
      <c r="K201" s="40"/>
      <c r="L201" s="44"/>
      <c r="M201" s="234"/>
      <c r="N201" s="235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165</v>
      </c>
      <c r="AU201" s="17" t="s">
        <v>82</v>
      </c>
    </row>
    <row r="202" s="2" customFormat="1" ht="16.5" customHeight="1">
      <c r="A202" s="38"/>
      <c r="B202" s="39"/>
      <c r="C202" s="259" t="s">
        <v>351</v>
      </c>
      <c r="D202" s="259" t="s">
        <v>199</v>
      </c>
      <c r="E202" s="260" t="s">
        <v>346</v>
      </c>
      <c r="F202" s="261" t="s">
        <v>347</v>
      </c>
      <c r="G202" s="262" t="s">
        <v>162</v>
      </c>
      <c r="H202" s="263">
        <v>345</v>
      </c>
      <c r="I202" s="264"/>
      <c r="J202" s="265">
        <f>ROUND(I202*H202,2)</f>
        <v>0</v>
      </c>
      <c r="K202" s="261" t="s">
        <v>19</v>
      </c>
      <c r="L202" s="266"/>
      <c r="M202" s="267" t="s">
        <v>19</v>
      </c>
      <c r="N202" s="268" t="s">
        <v>45</v>
      </c>
      <c r="O202" s="84"/>
      <c r="P202" s="228">
        <f>O202*H202</f>
        <v>0</v>
      </c>
      <c r="Q202" s="228">
        <v>0.00024000000000000001</v>
      </c>
      <c r="R202" s="228">
        <f>Q202*H202</f>
        <v>0.082799999999999999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241</v>
      </c>
      <c r="AT202" s="230" t="s">
        <v>199</v>
      </c>
      <c r="AU202" s="230" t="s">
        <v>82</v>
      </c>
      <c r="AY202" s="17" t="s">
        <v>158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82</v>
      </c>
      <c r="BK202" s="231">
        <f>ROUND(I202*H202,2)</f>
        <v>0</v>
      </c>
      <c r="BL202" s="17" t="s">
        <v>236</v>
      </c>
      <c r="BM202" s="230" t="s">
        <v>348</v>
      </c>
    </row>
    <row r="203" s="2" customFormat="1">
      <c r="A203" s="38"/>
      <c r="B203" s="39"/>
      <c r="C203" s="40"/>
      <c r="D203" s="232" t="s">
        <v>165</v>
      </c>
      <c r="E203" s="40"/>
      <c r="F203" s="233" t="s">
        <v>347</v>
      </c>
      <c r="G203" s="40"/>
      <c r="H203" s="40"/>
      <c r="I203" s="136"/>
      <c r="J203" s="40"/>
      <c r="K203" s="40"/>
      <c r="L203" s="44"/>
      <c r="M203" s="234"/>
      <c r="N203" s="235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165</v>
      </c>
      <c r="AU203" s="17" t="s">
        <v>82</v>
      </c>
    </row>
    <row r="204" s="13" customFormat="1">
      <c r="A204" s="13"/>
      <c r="B204" s="236"/>
      <c r="C204" s="237"/>
      <c r="D204" s="232" t="s">
        <v>166</v>
      </c>
      <c r="E204" s="238" t="s">
        <v>19</v>
      </c>
      <c r="F204" s="239" t="s">
        <v>1328</v>
      </c>
      <c r="G204" s="237"/>
      <c r="H204" s="240">
        <v>300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166</v>
      </c>
      <c r="AU204" s="246" t="s">
        <v>82</v>
      </c>
      <c r="AV204" s="13" t="s">
        <v>85</v>
      </c>
      <c r="AW204" s="13" t="s">
        <v>34</v>
      </c>
      <c r="AX204" s="13" t="s">
        <v>82</v>
      </c>
      <c r="AY204" s="246" t="s">
        <v>158</v>
      </c>
    </row>
    <row r="205" s="13" customFormat="1">
      <c r="A205" s="13"/>
      <c r="B205" s="236"/>
      <c r="C205" s="237"/>
      <c r="D205" s="232" t="s">
        <v>166</v>
      </c>
      <c r="E205" s="237"/>
      <c r="F205" s="239" t="s">
        <v>1329</v>
      </c>
      <c r="G205" s="237"/>
      <c r="H205" s="240">
        <v>345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166</v>
      </c>
      <c r="AU205" s="246" t="s">
        <v>82</v>
      </c>
      <c r="AV205" s="13" t="s">
        <v>85</v>
      </c>
      <c r="AW205" s="13" t="s">
        <v>4</v>
      </c>
      <c r="AX205" s="13" t="s">
        <v>82</v>
      </c>
      <c r="AY205" s="246" t="s">
        <v>158</v>
      </c>
    </row>
    <row r="206" s="2" customFormat="1" ht="21.75" customHeight="1">
      <c r="A206" s="38"/>
      <c r="B206" s="39"/>
      <c r="C206" s="219" t="s">
        <v>356</v>
      </c>
      <c r="D206" s="219" t="s">
        <v>159</v>
      </c>
      <c r="E206" s="220" t="s">
        <v>352</v>
      </c>
      <c r="F206" s="221" t="s">
        <v>353</v>
      </c>
      <c r="G206" s="222" t="s">
        <v>162</v>
      </c>
      <c r="H206" s="223">
        <v>10</v>
      </c>
      <c r="I206" s="224"/>
      <c r="J206" s="225">
        <f>ROUND(I206*H206,2)</f>
        <v>0</v>
      </c>
      <c r="K206" s="221" t="s">
        <v>213</v>
      </c>
      <c r="L206" s="44"/>
      <c r="M206" s="226" t="s">
        <v>19</v>
      </c>
      <c r="N206" s="227" t="s">
        <v>45</v>
      </c>
      <c r="O206" s="84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236</v>
      </c>
      <c r="AT206" s="230" t="s">
        <v>159</v>
      </c>
      <c r="AU206" s="230" t="s">
        <v>82</v>
      </c>
      <c r="AY206" s="17" t="s">
        <v>158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82</v>
      </c>
      <c r="BK206" s="231">
        <f>ROUND(I206*H206,2)</f>
        <v>0</v>
      </c>
      <c r="BL206" s="17" t="s">
        <v>236</v>
      </c>
      <c r="BM206" s="230" t="s">
        <v>354</v>
      </c>
    </row>
    <row r="207" s="2" customFormat="1">
      <c r="A207" s="38"/>
      <c r="B207" s="39"/>
      <c r="C207" s="40"/>
      <c r="D207" s="232" t="s">
        <v>165</v>
      </c>
      <c r="E207" s="40"/>
      <c r="F207" s="233" t="s">
        <v>355</v>
      </c>
      <c r="G207" s="40"/>
      <c r="H207" s="40"/>
      <c r="I207" s="136"/>
      <c r="J207" s="40"/>
      <c r="K207" s="40"/>
      <c r="L207" s="44"/>
      <c r="M207" s="234"/>
      <c r="N207" s="235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165</v>
      </c>
      <c r="AU207" s="17" t="s">
        <v>82</v>
      </c>
    </row>
    <row r="208" s="2" customFormat="1" ht="16.5" customHeight="1">
      <c r="A208" s="38"/>
      <c r="B208" s="39"/>
      <c r="C208" s="259" t="s">
        <v>361</v>
      </c>
      <c r="D208" s="259" t="s">
        <v>199</v>
      </c>
      <c r="E208" s="260" t="s">
        <v>357</v>
      </c>
      <c r="F208" s="261" t="s">
        <v>358</v>
      </c>
      <c r="G208" s="262" t="s">
        <v>162</v>
      </c>
      <c r="H208" s="263">
        <v>11.5</v>
      </c>
      <c r="I208" s="264"/>
      <c r="J208" s="265">
        <f>ROUND(I208*H208,2)</f>
        <v>0</v>
      </c>
      <c r="K208" s="261" t="s">
        <v>19</v>
      </c>
      <c r="L208" s="266"/>
      <c r="M208" s="267" t="s">
        <v>19</v>
      </c>
      <c r="N208" s="268" t="s">
        <v>45</v>
      </c>
      <c r="O208" s="84"/>
      <c r="P208" s="228">
        <f>O208*H208</f>
        <v>0</v>
      </c>
      <c r="Q208" s="228">
        <v>0.0016199999999999999</v>
      </c>
      <c r="R208" s="228">
        <f>Q208*H208</f>
        <v>0.018630000000000001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241</v>
      </c>
      <c r="AT208" s="230" t="s">
        <v>199</v>
      </c>
      <c r="AU208" s="230" t="s">
        <v>82</v>
      </c>
      <c r="AY208" s="17" t="s">
        <v>158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82</v>
      </c>
      <c r="BK208" s="231">
        <f>ROUND(I208*H208,2)</f>
        <v>0</v>
      </c>
      <c r="BL208" s="17" t="s">
        <v>236</v>
      </c>
      <c r="BM208" s="230" t="s">
        <v>359</v>
      </c>
    </row>
    <row r="209" s="2" customFormat="1">
      <c r="A209" s="38"/>
      <c r="B209" s="39"/>
      <c r="C209" s="40"/>
      <c r="D209" s="232" t="s">
        <v>165</v>
      </c>
      <c r="E209" s="40"/>
      <c r="F209" s="233" t="s">
        <v>358</v>
      </c>
      <c r="G209" s="40"/>
      <c r="H209" s="40"/>
      <c r="I209" s="136"/>
      <c r="J209" s="40"/>
      <c r="K209" s="40"/>
      <c r="L209" s="44"/>
      <c r="M209" s="234"/>
      <c r="N209" s="235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165</v>
      </c>
      <c r="AU209" s="17" t="s">
        <v>82</v>
      </c>
    </row>
    <row r="210" s="13" customFormat="1">
      <c r="A210" s="13"/>
      <c r="B210" s="236"/>
      <c r="C210" s="237"/>
      <c r="D210" s="232" t="s">
        <v>166</v>
      </c>
      <c r="E210" s="238" t="s">
        <v>19</v>
      </c>
      <c r="F210" s="239" t="s">
        <v>1330</v>
      </c>
      <c r="G210" s="237"/>
      <c r="H210" s="240">
        <v>10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166</v>
      </c>
      <c r="AU210" s="246" t="s">
        <v>82</v>
      </c>
      <c r="AV210" s="13" t="s">
        <v>85</v>
      </c>
      <c r="AW210" s="13" t="s">
        <v>34</v>
      </c>
      <c r="AX210" s="13" t="s">
        <v>82</v>
      </c>
      <c r="AY210" s="246" t="s">
        <v>158</v>
      </c>
    </row>
    <row r="211" s="13" customFormat="1">
      <c r="A211" s="13"/>
      <c r="B211" s="236"/>
      <c r="C211" s="237"/>
      <c r="D211" s="232" t="s">
        <v>166</v>
      </c>
      <c r="E211" s="237"/>
      <c r="F211" s="239" t="s">
        <v>1331</v>
      </c>
      <c r="G211" s="237"/>
      <c r="H211" s="240">
        <v>11.5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166</v>
      </c>
      <c r="AU211" s="246" t="s">
        <v>82</v>
      </c>
      <c r="AV211" s="13" t="s">
        <v>85</v>
      </c>
      <c r="AW211" s="13" t="s">
        <v>4</v>
      </c>
      <c r="AX211" s="13" t="s">
        <v>82</v>
      </c>
      <c r="AY211" s="246" t="s">
        <v>158</v>
      </c>
    </row>
    <row r="212" s="2" customFormat="1" ht="21.75" customHeight="1">
      <c r="A212" s="38"/>
      <c r="B212" s="39"/>
      <c r="C212" s="219" t="s">
        <v>366</v>
      </c>
      <c r="D212" s="219" t="s">
        <v>159</v>
      </c>
      <c r="E212" s="220" t="s">
        <v>362</v>
      </c>
      <c r="F212" s="221" t="s">
        <v>363</v>
      </c>
      <c r="G212" s="222" t="s">
        <v>162</v>
      </c>
      <c r="H212" s="223">
        <v>50</v>
      </c>
      <c r="I212" s="224"/>
      <c r="J212" s="225">
        <f>ROUND(I212*H212,2)</f>
        <v>0</v>
      </c>
      <c r="K212" s="221" t="s">
        <v>213</v>
      </c>
      <c r="L212" s="44"/>
      <c r="M212" s="226" t="s">
        <v>19</v>
      </c>
      <c r="N212" s="227" t="s">
        <v>45</v>
      </c>
      <c r="O212" s="84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236</v>
      </c>
      <c r="AT212" s="230" t="s">
        <v>159</v>
      </c>
      <c r="AU212" s="230" t="s">
        <v>82</v>
      </c>
      <c r="AY212" s="17" t="s">
        <v>158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82</v>
      </c>
      <c r="BK212" s="231">
        <f>ROUND(I212*H212,2)</f>
        <v>0</v>
      </c>
      <c r="BL212" s="17" t="s">
        <v>236</v>
      </c>
      <c r="BM212" s="230" t="s">
        <v>364</v>
      </c>
    </row>
    <row r="213" s="2" customFormat="1">
      <c r="A213" s="38"/>
      <c r="B213" s="39"/>
      <c r="C213" s="40"/>
      <c r="D213" s="232" t="s">
        <v>165</v>
      </c>
      <c r="E213" s="40"/>
      <c r="F213" s="233" t="s">
        <v>365</v>
      </c>
      <c r="G213" s="40"/>
      <c r="H213" s="40"/>
      <c r="I213" s="136"/>
      <c r="J213" s="40"/>
      <c r="K213" s="40"/>
      <c r="L213" s="44"/>
      <c r="M213" s="234"/>
      <c r="N213" s="235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165</v>
      </c>
      <c r="AU213" s="17" t="s">
        <v>82</v>
      </c>
    </row>
    <row r="214" s="2" customFormat="1" ht="16.5" customHeight="1">
      <c r="A214" s="38"/>
      <c r="B214" s="39"/>
      <c r="C214" s="259" t="s">
        <v>372</v>
      </c>
      <c r="D214" s="259" t="s">
        <v>199</v>
      </c>
      <c r="E214" s="260" t="s">
        <v>1332</v>
      </c>
      <c r="F214" s="261" t="s">
        <v>1333</v>
      </c>
      <c r="G214" s="262" t="s">
        <v>162</v>
      </c>
      <c r="H214" s="263">
        <v>57.5</v>
      </c>
      <c r="I214" s="264"/>
      <c r="J214" s="265">
        <f>ROUND(I214*H214,2)</f>
        <v>0</v>
      </c>
      <c r="K214" s="261" t="s">
        <v>213</v>
      </c>
      <c r="L214" s="266"/>
      <c r="M214" s="267" t="s">
        <v>19</v>
      </c>
      <c r="N214" s="268" t="s">
        <v>45</v>
      </c>
      <c r="O214" s="84"/>
      <c r="P214" s="228">
        <f>O214*H214</f>
        <v>0</v>
      </c>
      <c r="Q214" s="228">
        <v>0.00017000000000000001</v>
      </c>
      <c r="R214" s="228">
        <f>Q214*H214</f>
        <v>0.0097750000000000007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255</v>
      </c>
      <c r="AT214" s="230" t="s">
        <v>199</v>
      </c>
      <c r="AU214" s="230" t="s">
        <v>82</v>
      </c>
      <c r="AY214" s="17" t="s">
        <v>158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82</v>
      </c>
      <c r="BK214" s="231">
        <f>ROUND(I214*H214,2)</f>
        <v>0</v>
      </c>
      <c r="BL214" s="17" t="s">
        <v>255</v>
      </c>
      <c r="BM214" s="230" t="s">
        <v>1334</v>
      </c>
    </row>
    <row r="215" s="2" customFormat="1">
      <c r="A215" s="38"/>
      <c r="B215" s="39"/>
      <c r="C215" s="40"/>
      <c r="D215" s="232" t="s">
        <v>165</v>
      </c>
      <c r="E215" s="40"/>
      <c r="F215" s="233" t="s">
        <v>1333</v>
      </c>
      <c r="G215" s="40"/>
      <c r="H215" s="40"/>
      <c r="I215" s="136"/>
      <c r="J215" s="40"/>
      <c r="K215" s="40"/>
      <c r="L215" s="44"/>
      <c r="M215" s="234"/>
      <c r="N215" s="235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165</v>
      </c>
      <c r="AU215" s="17" t="s">
        <v>82</v>
      </c>
    </row>
    <row r="216" s="13" customFormat="1">
      <c r="A216" s="13"/>
      <c r="B216" s="236"/>
      <c r="C216" s="237"/>
      <c r="D216" s="232" t="s">
        <v>166</v>
      </c>
      <c r="E216" s="238" t="s">
        <v>19</v>
      </c>
      <c r="F216" s="239" t="s">
        <v>1335</v>
      </c>
      <c r="G216" s="237"/>
      <c r="H216" s="240">
        <v>50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166</v>
      </c>
      <c r="AU216" s="246" t="s">
        <v>82</v>
      </c>
      <c r="AV216" s="13" t="s">
        <v>85</v>
      </c>
      <c r="AW216" s="13" t="s">
        <v>34</v>
      </c>
      <c r="AX216" s="13" t="s">
        <v>82</v>
      </c>
      <c r="AY216" s="246" t="s">
        <v>158</v>
      </c>
    </row>
    <row r="217" s="13" customFormat="1">
      <c r="A217" s="13"/>
      <c r="B217" s="236"/>
      <c r="C217" s="237"/>
      <c r="D217" s="232" t="s">
        <v>166</v>
      </c>
      <c r="E217" s="237"/>
      <c r="F217" s="239" t="s">
        <v>1336</v>
      </c>
      <c r="G217" s="237"/>
      <c r="H217" s="240">
        <v>57.5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166</v>
      </c>
      <c r="AU217" s="246" t="s">
        <v>82</v>
      </c>
      <c r="AV217" s="13" t="s">
        <v>85</v>
      </c>
      <c r="AW217" s="13" t="s">
        <v>4</v>
      </c>
      <c r="AX217" s="13" t="s">
        <v>82</v>
      </c>
      <c r="AY217" s="246" t="s">
        <v>158</v>
      </c>
    </row>
    <row r="218" s="2" customFormat="1" ht="16.5" customHeight="1">
      <c r="A218" s="38"/>
      <c r="B218" s="39"/>
      <c r="C218" s="219" t="s">
        <v>377</v>
      </c>
      <c r="D218" s="219" t="s">
        <v>159</v>
      </c>
      <c r="E218" s="220" t="s">
        <v>373</v>
      </c>
      <c r="F218" s="221" t="s">
        <v>374</v>
      </c>
      <c r="G218" s="222" t="s">
        <v>202</v>
      </c>
      <c r="H218" s="223">
        <v>4</v>
      </c>
      <c r="I218" s="224"/>
      <c r="J218" s="225">
        <f>ROUND(I218*H218,2)</f>
        <v>0</v>
      </c>
      <c r="K218" s="221" t="s">
        <v>213</v>
      </c>
      <c r="L218" s="44"/>
      <c r="M218" s="226" t="s">
        <v>19</v>
      </c>
      <c r="N218" s="227" t="s">
        <v>45</v>
      </c>
      <c r="O218" s="84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236</v>
      </c>
      <c r="AT218" s="230" t="s">
        <v>159</v>
      </c>
      <c r="AU218" s="230" t="s">
        <v>82</v>
      </c>
      <c r="AY218" s="17" t="s">
        <v>158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82</v>
      </c>
      <c r="BK218" s="231">
        <f>ROUND(I218*H218,2)</f>
        <v>0</v>
      </c>
      <c r="BL218" s="17" t="s">
        <v>236</v>
      </c>
      <c r="BM218" s="230" t="s">
        <v>375</v>
      </c>
    </row>
    <row r="219" s="2" customFormat="1">
      <c r="A219" s="38"/>
      <c r="B219" s="39"/>
      <c r="C219" s="40"/>
      <c r="D219" s="232" t="s">
        <v>165</v>
      </c>
      <c r="E219" s="40"/>
      <c r="F219" s="233" t="s">
        <v>376</v>
      </c>
      <c r="G219" s="40"/>
      <c r="H219" s="40"/>
      <c r="I219" s="136"/>
      <c r="J219" s="40"/>
      <c r="K219" s="40"/>
      <c r="L219" s="44"/>
      <c r="M219" s="234"/>
      <c r="N219" s="235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165</v>
      </c>
      <c r="AU219" s="17" t="s">
        <v>82</v>
      </c>
    </row>
    <row r="220" s="13" customFormat="1">
      <c r="A220" s="13"/>
      <c r="B220" s="236"/>
      <c r="C220" s="237"/>
      <c r="D220" s="232" t="s">
        <v>166</v>
      </c>
      <c r="E220" s="238" t="s">
        <v>19</v>
      </c>
      <c r="F220" s="239" t="s">
        <v>1337</v>
      </c>
      <c r="G220" s="237"/>
      <c r="H220" s="240">
        <v>4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166</v>
      </c>
      <c r="AU220" s="246" t="s">
        <v>82</v>
      </c>
      <c r="AV220" s="13" t="s">
        <v>85</v>
      </c>
      <c r="AW220" s="13" t="s">
        <v>34</v>
      </c>
      <c r="AX220" s="13" t="s">
        <v>82</v>
      </c>
      <c r="AY220" s="246" t="s">
        <v>158</v>
      </c>
    </row>
    <row r="221" s="2" customFormat="1" ht="16.5" customHeight="1">
      <c r="A221" s="38"/>
      <c r="B221" s="39"/>
      <c r="C221" s="219" t="s">
        <v>382</v>
      </c>
      <c r="D221" s="219" t="s">
        <v>159</v>
      </c>
      <c r="E221" s="220" t="s">
        <v>378</v>
      </c>
      <c r="F221" s="221" t="s">
        <v>379</v>
      </c>
      <c r="G221" s="222" t="s">
        <v>202</v>
      </c>
      <c r="H221" s="223">
        <v>2</v>
      </c>
      <c r="I221" s="224"/>
      <c r="J221" s="225">
        <f>ROUND(I221*H221,2)</f>
        <v>0</v>
      </c>
      <c r="K221" s="221" t="s">
        <v>213</v>
      </c>
      <c r="L221" s="44"/>
      <c r="M221" s="226" t="s">
        <v>19</v>
      </c>
      <c r="N221" s="227" t="s">
        <v>45</v>
      </c>
      <c r="O221" s="84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236</v>
      </c>
      <c r="AT221" s="230" t="s">
        <v>159</v>
      </c>
      <c r="AU221" s="230" t="s">
        <v>82</v>
      </c>
      <c r="AY221" s="17" t="s">
        <v>158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82</v>
      </c>
      <c r="BK221" s="231">
        <f>ROUND(I221*H221,2)</f>
        <v>0</v>
      </c>
      <c r="BL221" s="17" t="s">
        <v>236</v>
      </c>
      <c r="BM221" s="230" t="s">
        <v>380</v>
      </c>
    </row>
    <row r="222" s="2" customFormat="1">
      <c r="A222" s="38"/>
      <c r="B222" s="39"/>
      <c r="C222" s="40"/>
      <c r="D222" s="232" t="s">
        <v>165</v>
      </c>
      <c r="E222" s="40"/>
      <c r="F222" s="233" t="s">
        <v>381</v>
      </c>
      <c r="G222" s="40"/>
      <c r="H222" s="40"/>
      <c r="I222" s="136"/>
      <c r="J222" s="40"/>
      <c r="K222" s="40"/>
      <c r="L222" s="44"/>
      <c r="M222" s="234"/>
      <c r="N222" s="235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165</v>
      </c>
      <c r="AU222" s="17" t="s">
        <v>82</v>
      </c>
    </row>
    <row r="223" s="13" customFormat="1">
      <c r="A223" s="13"/>
      <c r="B223" s="236"/>
      <c r="C223" s="237"/>
      <c r="D223" s="232" t="s">
        <v>166</v>
      </c>
      <c r="E223" s="238" t="s">
        <v>19</v>
      </c>
      <c r="F223" s="239" t="s">
        <v>1312</v>
      </c>
      <c r="G223" s="237"/>
      <c r="H223" s="240">
        <v>2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166</v>
      </c>
      <c r="AU223" s="246" t="s">
        <v>82</v>
      </c>
      <c r="AV223" s="13" t="s">
        <v>85</v>
      </c>
      <c r="AW223" s="13" t="s">
        <v>34</v>
      </c>
      <c r="AX223" s="13" t="s">
        <v>82</v>
      </c>
      <c r="AY223" s="246" t="s">
        <v>158</v>
      </c>
    </row>
    <row r="224" s="2" customFormat="1" ht="21.75" customHeight="1">
      <c r="A224" s="38"/>
      <c r="B224" s="39"/>
      <c r="C224" s="259" t="s">
        <v>387</v>
      </c>
      <c r="D224" s="259" t="s">
        <v>199</v>
      </c>
      <c r="E224" s="260" t="s">
        <v>383</v>
      </c>
      <c r="F224" s="261" t="s">
        <v>384</v>
      </c>
      <c r="G224" s="262" t="s">
        <v>202</v>
      </c>
      <c r="H224" s="263">
        <v>3</v>
      </c>
      <c r="I224" s="264"/>
      <c r="J224" s="265">
        <f>ROUND(I224*H224,2)</f>
        <v>0</v>
      </c>
      <c r="K224" s="261" t="s">
        <v>19</v>
      </c>
      <c r="L224" s="266"/>
      <c r="M224" s="267" t="s">
        <v>19</v>
      </c>
      <c r="N224" s="268" t="s">
        <v>45</v>
      </c>
      <c r="O224" s="84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241</v>
      </c>
      <c r="AT224" s="230" t="s">
        <v>199</v>
      </c>
      <c r="AU224" s="230" t="s">
        <v>82</v>
      </c>
      <c r="AY224" s="17" t="s">
        <v>158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82</v>
      </c>
      <c r="BK224" s="231">
        <f>ROUND(I224*H224,2)</f>
        <v>0</v>
      </c>
      <c r="BL224" s="17" t="s">
        <v>236</v>
      </c>
      <c r="BM224" s="230" t="s">
        <v>385</v>
      </c>
    </row>
    <row r="225" s="2" customFormat="1">
      <c r="A225" s="38"/>
      <c r="B225" s="39"/>
      <c r="C225" s="40"/>
      <c r="D225" s="232" t="s">
        <v>165</v>
      </c>
      <c r="E225" s="40"/>
      <c r="F225" s="233" t="s">
        <v>384</v>
      </c>
      <c r="G225" s="40"/>
      <c r="H225" s="40"/>
      <c r="I225" s="136"/>
      <c r="J225" s="40"/>
      <c r="K225" s="40"/>
      <c r="L225" s="44"/>
      <c r="M225" s="234"/>
      <c r="N225" s="235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165</v>
      </c>
      <c r="AU225" s="17" t="s">
        <v>82</v>
      </c>
    </row>
    <row r="226" s="13" customFormat="1">
      <c r="A226" s="13"/>
      <c r="B226" s="236"/>
      <c r="C226" s="237"/>
      <c r="D226" s="232" t="s">
        <v>166</v>
      </c>
      <c r="E226" s="238" t="s">
        <v>19</v>
      </c>
      <c r="F226" s="239" t="s">
        <v>1338</v>
      </c>
      <c r="G226" s="237"/>
      <c r="H226" s="240">
        <v>3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166</v>
      </c>
      <c r="AU226" s="246" t="s">
        <v>82</v>
      </c>
      <c r="AV226" s="13" t="s">
        <v>85</v>
      </c>
      <c r="AW226" s="13" t="s">
        <v>34</v>
      </c>
      <c r="AX226" s="13" t="s">
        <v>82</v>
      </c>
      <c r="AY226" s="246" t="s">
        <v>158</v>
      </c>
    </row>
    <row r="227" s="2" customFormat="1" ht="21.75" customHeight="1">
      <c r="A227" s="38"/>
      <c r="B227" s="39"/>
      <c r="C227" s="259" t="s">
        <v>392</v>
      </c>
      <c r="D227" s="259" t="s">
        <v>199</v>
      </c>
      <c r="E227" s="260" t="s">
        <v>388</v>
      </c>
      <c r="F227" s="261" t="s">
        <v>389</v>
      </c>
      <c r="G227" s="262" t="s">
        <v>202</v>
      </c>
      <c r="H227" s="263">
        <v>3</v>
      </c>
      <c r="I227" s="264"/>
      <c r="J227" s="265">
        <f>ROUND(I227*H227,2)</f>
        <v>0</v>
      </c>
      <c r="K227" s="261" t="s">
        <v>19</v>
      </c>
      <c r="L227" s="266"/>
      <c r="M227" s="267" t="s">
        <v>19</v>
      </c>
      <c r="N227" s="268" t="s">
        <v>45</v>
      </c>
      <c r="O227" s="84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241</v>
      </c>
      <c r="AT227" s="230" t="s">
        <v>199</v>
      </c>
      <c r="AU227" s="230" t="s">
        <v>82</v>
      </c>
      <c r="AY227" s="17" t="s">
        <v>158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82</v>
      </c>
      <c r="BK227" s="231">
        <f>ROUND(I227*H227,2)</f>
        <v>0</v>
      </c>
      <c r="BL227" s="17" t="s">
        <v>236</v>
      </c>
      <c r="BM227" s="230" t="s">
        <v>390</v>
      </c>
    </row>
    <row r="228" s="2" customFormat="1">
      <c r="A228" s="38"/>
      <c r="B228" s="39"/>
      <c r="C228" s="40"/>
      <c r="D228" s="232" t="s">
        <v>165</v>
      </c>
      <c r="E228" s="40"/>
      <c r="F228" s="233" t="s">
        <v>389</v>
      </c>
      <c r="G228" s="40"/>
      <c r="H228" s="40"/>
      <c r="I228" s="136"/>
      <c r="J228" s="40"/>
      <c r="K228" s="40"/>
      <c r="L228" s="44"/>
      <c r="M228" s="234"/>
      <c r="N228" s="235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165</v>
      </c>
      <c r="AU228" s="17" t="s">
        <v>82</v>
      </c>
    </row>
    <row r="229" s="13" customFormat="1">
      <c r="A229" s="13"/>
      <c r="B229" s="236"/>
      <c r="C229" s="237"/>
      <c r="D229" s="232" t="s">
        <v>166</v>
      </c>
      <c r="E229" s="238" t="s">
        <v>19</v>
      </c>
      <c r="F229" s="239" t="s">
        <v>1338</v>
      </c>
      <c r="G229" s="237"/>
      <c r="H229" s="240">
        <v>3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166</v>
      </c>
      <c r="AU229" s="246" t="s">
        <v>82</v>
      </c>
      <c r="AV229" s="13" t="s">
        <v>85</v>
      </c>
      <c r="AW229" s="13" t="s">
        <v>34</v>
      </c>
      <c r="AX229" s="13" t="s">
        <v>82</v>
      </c>
      <c r="AY229" s="246" t="s">
        <v>158</v>
      </c>
    </row>
    <row r="230" s="2" customFormat="1" ht="33" customHeight="1">
      <c r="A230" s="38"/>
      <c r="B230" s="39"/>
      <c r="C230" s="259" t="s">
        <v>397</v>
      </c>
      <c r="D230" s="259" t="s">
        <v>199</v>
      </c>
      <c r="E230" s="260" t="s">
        <v>393</v>
      </c>
      <c r="F230" s="261" t="s">
        <v>394</v>
      </c>
      <c r="G230" s="262" t="s">
        <v>202</v>
      </c>
      <c r="H230" s="263">
        <v>6</v>
      </c>
      <c r="I230" s="264"/>
      <c r="J230" s="265">
        <f>ROUND(I230*H230,2)</f>
        <v>0</v>
      </c>
      <c r="K230" s="261" t="s">
        <v>19</v>
      </c>
      <c r="L230" s="266"/>
      <c r="M230" s="267" t="s">
        <v>19</v>
      </c>
      <c r="N230" s="268" t="s">
        <v>45</v>
      </c>
      <c r="O230" s="84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241</v>
      </c>
      <c r="AT230" s="230" t="s">
        <v>199</v>
      </c>
      <c r="AU230" s="230" t="s">
        <v>82</v>
      </c>
      <c r="AY230" s="17" t="s">
        <v>158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82</v>
      </c>
      <c r="BK230" s="231">
        <f>ROUND(I230*H230,2)</f>
        <v>0</v>
      </c>
      <c r="BL230" s="17" t="s">
        <v>236</v>
      </c>
      <c r="BM230" s="230" t="s">
        <v>395</v>
      </c>
    </row>
    <row r="231" s="2" customFormat="1">
      <c r="A231" s="38"/>
      <c r="B231" s="39"/>
      <c r="C231" s="40"/>
      <c r="D231" s="232" t="s">
        <v>165</v>
      </c>
      <c r="E231" s="40"/>
      <c r="F231" s="233" t="s">
        <v>394</v>
      </c>
      <c r="G231" s="40"/>
      <c r="H231" s="40"/>
      <c r="I231" s="136"/>
      <c r="J231" s="40"/>
      <c r="K231" s="40"/>
      <c r="L231" s="44"/>
      <c r="M231" s="234"/>
      <c r="N231" s="235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165</v>
      </c>
      <c r="AU231" s="17" t="s">
        <v>82</v>
      </c>
    </row>
    <row r="232" s="13" customFormat="1">
      <c r="A232" s="13"/>
      <c r="B232" s="236"/>
      <c r="C232" s="237"/>
      <c r="D232" s="232" t="s">
        <v>166</v>
      </c>
      <c r="E232" s="238" t="s">
        <v>19</v>
      </c>
      <c r="F232" s="239" t="s">
        <v>1339</v>
      </c>
      <c r="G232" s="237"/>
      <c r="H232" s="240">
        <v>6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166</v>
      </c>
      <c r="AU232" s="246" t="s">
        <v>82</v>
      </c>
      <c r="AV232" s="13" t="s">
        <v>85</v>
      </c>
      <c r="AW232" s="13" t="s">
        <v>34</v>
      </c>
      <c r="AX232" s="13" t="s">
        <v>82</v>
      </c>
      <c r="AY232" s="246" t="s">
        <v>158</v>
      </c>
    </row>
    <row r="233" s="2" customFormat="1" ht="21.75" customHeight="1">
      <c r="A233" s="38"/>
      <c r="B233" s="39"/>
      <c r="C233" s="219" t="s">
        <v>403</v>
      </c>
      <c r="D233" s="219" t="s">
        <v>159</v>
      </c>
      <c r="E233" s="220" t="s">
        <v>398</v>
      </c>
      <c r="F233" s="221" t="s">
        <v>399</v>
      </c>
      <c r="G233" s="222" t="s">
        <v>202</v>
      </c>
      <c r="H233" s="223">
        <v>6</v>
      </c>
      <c r="I233" s="224"/>
      <c r="J233" s="225">
        <f>ROUND(I233*H233,2)</f>
        <v>0</v>
      </c>
      <c r="K233" s="221" t="s">
        <v>19</v>
      </c>
      <c r="L233" s="44"/>
      <c r="M233" s="226" t="s">
        <v>19</v>
      </c>
      <c r="N233" s="227" t="s">
        <v>45</v>
      </c>
      <c r="O233" s="84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236</v>
      </c>
      <c r="AT233" s="230" t="s">
        <v>159</v>
      </c>
      <c r="AU233" s="230" t="s">
        <v>82</v>
      </c>
      <c r="AY233" s="17" t="s">
        <v>158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82</v>
      </c>
      <c r="BK233" s="231">
        <f>ROUND(I233*H233,2)</f>
        <v>0</v>
      </c>
      <c r="BL233" s="17" t="s">
        <v>236</v>
      </c>
      <c r="BM233" s="230" t="s">
        <v>400</v>
      </c>
    </row>
    <row r="234" s="2" customFormat="1">
      <c r="A234" s="38"/>
      <c r="B234" s="39"/>
      <c r="C234" s="40"/>
      <c r="D234" s="232" t="s">
        <v>165</v>
      </c>
      <c r="E234" s="40"/>
      <c r="F234" s="233" t="s">
        <v>401</v>
      </c>
      <c r="G234" s="40"/>
      <c r="H234" s="40"/>
      <c r="I234" s="136"/>
      <c r="J234" s="40"/>
      <c r="K234" s="40"/>
      <c r="L234" s="44"/>
      <c r="M234" s="234"/>
      <c r="N234" s="235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165</v>
      </c>
      <c r="AU234" s="17" t="s">
        <v>82</v>
      </c>
    </row>
    <row r="235" s="13" customFormat="1">
      <c r="A235" s="13"/>
      <c r="B235" s="236"/>
      <c r="C235" s="237"/>
      <c r="D235" s="232" t="s">
        <v>166</v>
      </c>
      <c r="E235" s="238" t="s">
        <v>19</v>
      </c>
      <c r="F235" s="239" t="s">
        <v>1340</v>
      </c>
      <c r="G235" s="237"/>
      <c r="H235" s="240">
        <v>6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166</v>
      </c>
      <c r="AU235" s="246" t="s">
        <v>82</v>
      </c>
      <c r="AV235" s="13" t="s">
        <v>85</v>
      </c>
      <c r="AW235" s="13" t="s">
        <v>34</v>
      </c>
      <c r="AX235" s="13" t="s">
        <v>82</v>
      </c>
      <c r="AY235" s="246" t="s">
        <v>158</v>
      </c>
    </row>
    <row r="236" s="2" customFormat="1" ht="16.5" customHeight="1">
      <c r="A236" s="38"/>
      <c r="B236" s="39"/>
      <c r="C236" s="219" t="s">
        <v>222</v>
      </c>
      <c r="D236" s="219" t="s">
        <v>159</v>
      </c>
      <c r="E236" s="220" t="s">
        <v>404</v>
      </c>
      <c r="F236" s="221" t="s">
        <v>405</v>
      </c>
      <c r="G236" s="222" t="s">
        <v>202</v>
      </c>
      <c r="H236" s="223">
        <v>1</v>
      </c>
      <c r="I236" s="224"/>
      <c r="J236" s="225">
        <f>ROUND(I236*H236,2)</f>
        <v>0</v>
      </c>
      <c r="K236" s="221" t="s">
        <v>19</v>
      </c>
      <c r="L236" s="44"/>
      <c r="M236" s="226" t="s">
        <v>19</v>
      </c>
      <c r="N236" s="227" t="s">
        <v>45</v>
      </c>
      <c r="O236" s="84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236</v>
      </c>
      <c r="AT236" s="230" t="s">
        <v>159</v>
      </c>
      <c r="AU236" s="230" t="s">
        <v>82</v>
      </c>
      <c r="AY236" s="17" t="s">
        <v>158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82</v>
      </c>
      <c r="BK236" s="231">
        <f>ROUND(I236*H236,2)</f>
        <v>0</v>
      </c>
      <c r="BL236" s="17" t="s">
        <v>236</v>
      </c>
      <c r="BM236" s="230" t="s">
        <v>406</v>
      </c>
    </row>
    <row r="237" s="2" customFormat="1">
      <c r="A237" s="38"/>
      <c r="B237" s="39"/>
      <c r="C237" s="40"/>
      <c r="D237" s="232" t="s">
        <v>165</v>
      </c>
      <c r="E237" s="40"/>
      <c r="F237" s="233" t="s">
        <v>405</v>
      </c>
      <c r="G237" s="40"/>
      <c r="H237" s="40"/>
      <c r="I237" s="136"/>
      <c r="J237" s="40"/>
      <c r="K237" s="40"/>
      <c r="L237" s="44"/>
      <c r="M237" s="234"/>
      <c r="N237" s="235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165</v>
      </c>
      <c r="AU237" s="17" t="s">
        <v>82</v>
      </c>
    </row>
    <row r="238" s="13" customFormat="1">
      <c r="A238" s="13"/>
      <c r="B238" s="236"/>
      <c r="C238" s="237"/>
      <c r="D238" s="232" t="s">
        <v>166</v>
      </c>
      <c r="E238" s="238" t="s">
        <v>19</v>
      </c>
      <c r="F238" s="239" t="s">
        <v>1307</v>
      </c>
      <c r="G238" s="237"/>
      <c r="H238" s="240">
        <v>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166</v>
      </c>
      <c r="AU238" s="246" t="s">
        <v>82</v>
      </c>
      <c r="AV238" s="13" t="s">
        <v>85</v>
      </c>
      <c r="AW238" s="13" t="s">
        <v>34</v>
      </c>
      <c r="AX238" s="13" t="s">
        <v>82</v>
      </c>
      <c r="AY238" s="246" t="s">
        <v>158</v>
      </c>
    </row>
    <row r="239" s="12" customFormat="1" ht="25.92" customHeight="1">
      <c r="A239" s="12"/>
      <c r="B239" s="205"/>
      <c r="C239" s="206"/>
      <c r="D239" s="207" t="s">
        <v>73</v>
      </c>
      <c r="E239" s="208" t="s">
        <v>408</v>
      </c>
      <c r="F239" s="208" t="s">
        <v>409</v>
      </c>
      <c r="G239" s="206"/>
      <c r="H239" s="206"/>
      <c r="I239" s="209"/>
      <c r="J239" s="210">
        <f>BK239</f>
        <v>0</v>
      </c>
      <c r="K239" s="206"/>
      <c r="L239" s="211"/>
      <c r="M239" s="212"/>
      <c r="N239" s="213"/>
      <c r="O239" s="213"/>
      <c r="P239" s="214">
        <f>P240+SUM(P241:P567)+P627+P631</f>
        <v>0</v>
      </c>
      <c r="Q239" s="213"/>
      <c r="R239" s="214">
        <f>R240+SUM(R241:R567)+R627+R631</f>
        <v>314.06514000000004</v>
      </c>
      <c r="S239" s="213"/>
      <c r="T239" s="215">
        <f>T240+SUM(T241:T567)+T627+T631</f>
        <v>109.20000000000002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6" t="s">
        <v>176</v>
      </c>
      <c r="AT239" s="217" t="s">
        <v>73</v>
      </c>
      <c r="AU239" s="217" t="s">
        <v>74</v>
      </c>
      <c r="AY239" s="216" t="s">
        <v>158</v>
      </c>
      <c r="BK239" s="218">
        <f>BK240+SUM(BK241:BK567)+BK627+BK631</f>
        <v>0</v>
      </c>
    </row>
    <row r="240" s="2" customFormat="1" ht="21.75" customHeight="1">
      <c r="A240" s="38"/>
      <c r="B240" s="39"/>
      <c r="C240" s="219" t="s">
        <v>415</v>
      </c>
      <c r="D240" s="219" t="s">
        <v>159</v>
      </c>
      <c r="E240" s="220" t="s">
        <v>426</v>
      </c>
      <c r="F240" s="221" t="s">
        <v>427</v>
      </c>
      <c r="G240" s="222" t="s">
        <v>162</v>
      </c>
      <c r="H240" s="223">
        <v>140</v>
      </c>
      <c r="I240" s="224"/>
      <c r="J240" s="225">
        <f>ROUND(I240*H240,2)</f>
        <v>0</v>
      </c>
      <c r="K240" s="221" t="s">
        <v>19</v>
      </c>
      <c r="L240" s="44"/>
      <c r="M240" s="226" t="s">
        <v>19</v>
      </c>
      <c r="N240" s="227" t="s">
        <v>45</v>
      </c>
      <c r="O240" s="84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236</v>
      </c>
      <c r="AT240" s="230" t="s">
        <v>159</v>
      </c>
      <c r="AU240" s="230" t="s">
        <v>82</v>
      </c>
      <c r="AY240" s="17" t="s">
        <v>158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82</v>
      </c>
      <c r="BK240" s="231">
        <f>ROUND(I240*H240,2)</f>
        <v>0</v>
      </c>
      <c r="BL240" s="17" t="s">
        <v>236</v>
      </c>
      <c r="BM240" s="230" t="s">
        <v>428</v>
      </c>
    </row>
    <row r="241" s="2" customFormat="1">
      <c r="A241" s="38"/>
      <c r="B241" s="39"/>
      <c r="C241" s="40"/>
      <c r="D241" s="232" t="s">
        <v>165</v>
      </c>
      <c r="E241" s="40"/>
      <c r="F241" s="233" t="s">
        <v>427</v>
      </c>
      <c r="G241" s="40"/>
      <c r="H241" s="40"/>
      <c r="I241" s="136"/>
      <c r="J241" s="40"/>
      <c r="K241" s="40"/>
      <c r="L241" s="44"/>
      <c r="M241" s="234"/>
      <c r="N241" s="235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165</v>
      </c>
      <c r="AU241" s="17" t="s">
        <v>82</v>
      </c>
    </row>
    <row r="242" s="2" customFormat="1" ht="16.5" customHeight="1">
      <c r="A242" s="38"/>
      <c r="B242" s="39"/>
      <c r="C242" s="259" t="s">
        <v>420</v>
      </c>
      <c r="D242" s="259" t="s">
        <v>199</v>
      </c>
      <c r="E242" s="260" t="s">
        <v>430</v>
      </c>
      <c r="F242" s="261" t="s">
        <v>431</v>
      </c>
      <c r="G242" s="262" t="s">
        <v>162</v>
      </c>
      <c r="H242" s="263">
        <v>161</v>
      </c>
      <c r="I242" s="264"/>
      <c r="J242" s="265">
        <f>ROUND(I242*H242,2)</f>
        <v>0</v>
      </c>
      <c r="K242" s="261" t="s">
        <v>19</v>
      </c>
      <c r="L242" s="266"/>
      <c r="M242" s="267" t="s">
        <v>19</v>
      </c>
      <c r="N242" s="268" t="s">
        <v>45</v>
      </c>
      <c r="O242" s="84"/>
      <c r="P242" s="228">
        <f>O242*H242</f>
        <v>0</v>
      </c>
      <c r="Q242" s="228">
        <v>0.00012</v>
      </c>
      <c r="R242" s="228">
        <f>Q242*H242</f>
        <v>0.01932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241</v>
      </c>
      <c r="AT242" s="230" t="s">
        <v>199</v>
      </c>
      <c r="AU242" s="230" t="s">
        <v>82</v>
      </c>
      <c r="AY242" s="17" t="s">
        <v>158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82</v>
      </c>
      <c r="BK242" s="231">
        <f>ROUND(I242*H242,2)</f>
        <v>0</v>
      </c>
      <c r="BL242" s="17" t="s">
        <v>236</v>
      </c>
      <c r="BM242" s="230" t="s">
        <v>432</v>
      </c>
    </row>
    <row r="243" s="2" customFormat="1">
      <c r="A243" s="38"/>
      <c r="B243" s="39"/>
      <c r="C243" s="40"/>
      <c r="D243" s="232" t="s">
        <v>165</v>
      </c>
      <c r="E243" s="40"/>
      <c r="F243" s="233" t="s">
        <v>431</v>
      </c>
      <c r="G243" s="40"/>
      <c r="H243" s="40"/>
      <c r="I243" s="136"/>
      <c r="J243" s="40"/>
      <c r="K243" s="40"/>
      <c r="L243" s="44"/>
      <c r="M243" s="234"/>
      <c r="N243" s="235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165</v>
      </c>
      <c r="AU243" s="17" t="s">
        <v>82</v>
      </c>
    </row>
    <row r="244" s="13" customFormat="1">
      <c r="A244" s="13"/>
      <c r="B244" s="236"/>
      <c r="C244" s="237"/>
      <c r="D244" s="232" t="s">
        <v>166</v>
      </c>
      <c r="E244" s="238" t="s">
        <v>19</v>
      </c>
      <c r="F244" s="239" t="s">
        <v>1341</v>
      </c>
      <c r="G244" s="237"/>
      <c r="H244" s="240">
        <v>140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166</v>
      </c>
      <c r="AU244" s="246" t="s">
        <v>82</v>
      </c>
      <c r="AV244" s="13" t="s">
        <v>85</v>
      </c>
      <c r="AW244" s="13" t="s">
        <v>34</v>
      </c>
      <c r="AX244" s="13" t="s">
        <v>82</v>
      </c>
      <c r="AY244" s="246" t="s">
        <v>158</v>
      </c>
    </row>
    <row r="245" s="13" customFormat="1">
      <c r="A245" s="13"/>
      <c r="B245" s="236"/>
      <c r="C245" s="237"/>
      <c r="D245" s="232" t="s">
        <v>166</v>
      </c>
      <c r="E245" s="237"/>
      <c r="F245" s="239" t="s">
        <v>1342</v>
      </c>
      <c r="G245" s="237"/>
      <c r="H245" s="240">
        <v>161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166</v>
      </c>
      <c r="AU245" s="246" t="s">
        <v>82</v>
      </c>
      <c r="AV245" s="13" t="s">
        <v>85</v>
      </c>
      <c r="AW245" s="13" t="s">
        <v>4</v>
      </c>
      <c r="AX245" s="13" t="s">
        <v>82</v>
      </c>
      <c r="AY245" s="246" t="s">
        <v>158</v>
      </c>
    </row>
    <row r="246" s="2" customFormat="1" ht="21.75" customHeight="1">
      <c r="A246" s="38"/>
      <c r="B246" s="39"/>
      <c r="C246" s="219" t="s">
        <v>425</v>
      </c>
      <c r="D246" s="219" t="s">
        <v>159</v>
      </c>
      <c r="E246" s="220" t="s">
        <v>436</v>
      </c>
      <c r="F246" s="221" t="s">
        <v>437</v>
      </c>
      <c r="G246" s="222" t="s">
        <v>162</v>
      </c>
      <c r="H246" s="223">
        <v>495</v>
      </c>
      <c r="I246" s="224"/>
      <c r="J246" s="225">
        <f>ROUND(I246*H246,2)</f>
        <v>0</v>
      </c>
      <c r="K246" s="221" t="s">
        <v>213</v>
      </c>
      <c r="L246" s="44"/>
      <c r="M246" s="226" t="s">
        <v>19</v>
      </c>
      <c r="N246" s="227" t="s">
        <v>45</v>
      </c>
      <c r="O246" s="84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236</v>
      </c>
      <c r="AT246" s="230" t="s">
        <v>159</v>
      </c>
      <c r="AU246" s="230" t="s">
        <v>82</v>
      </c>
      <c r="AY246" s="17" t="s">
        <v>158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82</v>
      </c>
      <c r="BK246" s="231">
        <f>ROUND(I246*H246,2)</f>
        <v>0</v>
      </c>
      <c r="BL246" s="17" t="s">
        <v>236</v>
      </c>
      <c r="BM246" s="230" t="s">
        <v>438</v>
      </c>
    </row>
    <row r="247" s="2" customFormat="1">
      <c r="A247" s="38"/>
      <c r="B247" s="39"/>
      <c r="C247" s="40"/>
      <c r="D247" s="232" t="s">
        <v>165</v>
      </c>
      <c r="E247" s="40"/>
      <c r="F247" s="233" t="s">
        <v>437</v>
      </c>
      <c r="G247" s="40"/>
      <c r="H247" s="40"/>
      <c r="I247" s="136"/>
      <c r="J247" s="40"/>
      <c r="K247" s="40"/>
      <c r="L247" s="44"/>
      <c r="M247" s="234"/>
      <c r="N247" s="235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165</v>
      </c>
      <c r="AU247" s="17" t="s">
        <v>82</v>
      </c>
    </row>
    <row r="248" s="2" customFormat="1" ht="16.5" customHeight="1">
      <c r="A248" s="38"/>
      <c r="B248" s="39"/>
      <c r="C248" s="259" t="s">
        <v>429</v>
      </c>
      <c r="D248" s="259" t="s">
        <v>199</v>
      </c>
      <c r="E248" s="260" t="s">
        <v>440</v>
      </c>
      <c r="F248" s="261" t="s">
        <v>441</v>
      </c>
      <c r="G248" s="262" t="s">
        <v>162</v>
      </c>
      <c r="H248" s="263">
        <v>552</v>
      </c>
      <c r="I248" s="264"/>
      <c r="J248" s="265">
        <f>ROUND(I248*H248,2)</f>
        <v>0</v>
      </c>
      <c r="K248" s="261" t="s">
        <v>19</v>
      </c>
      <c r="L248" s="266"/>
      <c r="M248" s="267" t="s">
        <v>19</v>
      </c>
      <c r="N248" s="268" t="s">
        <v>45</v>
      </c>
      <c r="O248" s="84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241</v>
      </c>
      <c r="AT248" s="230" t="s">
        <v>199</v>
      </c>
      <c r="AU248" s="230" t="s">
        <v>82</v>
      </c>
      <c r="AY248" s="17" t="s">
        <v>158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82</v>
      </c>
      <c r="BK248" s="231">
        <f>ROUND(I248*H248,2)</f>
        <v>0</v>
      </c>
      <c r="BL248" s="17" t="s">
        <v>236</v>
      </c>
      <c r="BM248" s="230" t="s">
        <v>442</v>
      </c>
    </row>
    <row r="249" s="2" customFormat="1">
      <c r="A249" s="38"/>
      <c r="B249" s="39"/>
      <c r="C249" s="40"/>
      <c r="D249" s="232" t="s">
        <v>165</v>
      </c>
      <c r="E249" s="40"/>
      <c r="F249" s="233" t="s">
        <v>441</v>
      </c>
      <c r="G249" s="40"/>
      <c r="H249" s="40"/>
      <c r="I249" s="136"/>
      <c r="J249" s="40"/>
      <c r="K249" s="40"/>
      <c r="L249" s="44"/>
      <c r="M249" s="234"/>
      <c r="N249" s="235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165</v>
      </c>
      <c r="AU249" s="17" t="s">
        <v>82</v>
      </c>
    </row>
    <row r="250" s="13" customFormat="1">
      <c r="A250" s="13"/>
      <c r="B250" s="236"/>
      <c r="C250" s="237"/>
      <c r="D250" s="232" t="s">
        <v>166</v>
      </c>
      <c r="E250" s="238" t="s">
        <v>19</v>
      </c>
      <c r="F250" s="239" t="s">
        <v>1343</v>
      </c>
      <c r="G250" s="237"/>
      <c r="H250" s="240">
        <v>480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166</v>
      </c>
      <c r="AU250" s="246" t="s">
        <v>82</v>
      </c>
      <c r="AV250" s="13" t="s">
        <v>85</v>
      </c>
      <c r="AW250" s="13" t="s">
        <v>34</v>
      </c>
      <c r="AX250" s="13" t="s">
        <v>82</v>
      </c>
      <c r="AY250" s="246" t="s">
        <v>158</v>
      </c>
    </row>
    <row r="251" s="13" customFormat="1">
      <c r="A251" s="13"/>
      <c r="B251" s="236"/>
      <c r="C251" s="237"/>
      <c r="D251" s="232" t="s">
        <v>166</v>
      </c>
      <c r="E251" s="237"/>
      <c r="F251" s="239" t="s">
        <v>1344</v>
      </c>
      <c r="G251" s="237"/>
      <c r="H251" s="240">
        <v>552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166</v>
      </c>
      <c r="AU251" s="246" t="s">
        <v>82</v>
      </c>
      <c r="AV251" s="13" t="s">
        <v>85</v>
      </c>
      <c r="AW251" s="13" t="s">
        <v>4</v>
      </c>
      <c r="AX251" s="13" t="s">
        <v>82</v>
      </c>
      <c r="AY251" s="246" t="s">
        <v>158</v>
      </c>
    </row>
    <row r="252" s="2" customFormat="1" ht="16.5" customHeight="1">
      <c r="A252" s="38"/>
      <c r="B252" s="39"/>
      <c r="C252" s="259" t="s">
        <v>435</v>
      </c>
      <c r="D252" s="259" t="s">
        <v>199</v>
      </c>
      <c r="E252" s="260" t="s">
        <v>446</v>
      </c>
      <c r="F252" s="261" t="s">
        <v>447</v>
      </c>
      <c r="G252" s="262" t="s">
        <v>162</v>
      </c>
      <c r="H252" s="263">
        <v>17.25</v>
      </c>
      <c r="I252" s="264"/>
      <c r="J252" s="265">
        <f>ROUND(I252*H252,2)</f>
        <v>0</v>
      </c>
      <c r="K252" s="261" t="s">
        <v>19</v>
      </c>
      <c r="L252" s="266"/>
      <c r="M252" s="267" t="s">
        <v>19</v>
      </c>
      <c r="N252" s="268" t="s">
        <v>45</v>
      </c>
      <c r="O252" s="84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0" t="s">
        <v>241</v>
      </c>
      <c r="AT252" s="230" t="s">
        <v>199</v>
      </c>
      <c r="AU252" s="230" t="s">
        <v>82</v>
      </c>
      <c r="AY252" s="17" t="s">
        <v>158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7" t="s">
        <v>82</v>
      </c>
      <c r="BK252" s="231">
        <f>ROUND(I252*H252,2)</f>
        <v>0</v>
      </c>
      <c r="BL252" s="17" t="s">
        <v>236</v>
      </c>
      <c r="BM252" s="230" t="s">
        <v>448</v>
      </c>
    </row>
    <row r="253" s="2" customFormat="1">
      <c r="A253" s="38"/>
      <c r="B253" s="39"/>
      <c r="C253" s="40"/>
      <c r="D253" s="232" t="s">
        <v>165</v>
      </c>
      <c r="E253" s="40"/>
      <c r="F253" s="233" t="s">
        <v>447</v>
      </c>
      <c r="G253" s="40"/>
      <c r="H253" s="40"/>
      <c r="I253" s="136"/>
      <c r="J253" s="40"/>
      <c r="K253" s="40"/>
      <c r="L253" s="44"/>
      <c r="M253" s="234"/>
      <c r="N253" s="235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165</v>
      </c>
      <c r="AU253" s="17" t="s">
        <v>82</v>
      </c>
    </row>
    <row r="254" s="13" customFormat="1">
      <c r="A254" s="13"/>
      <c r="B254" s="236"/>
      <c r="C254" s="237"/>
      <c r="D254" s="232" t="s">
        <v>166</v>
      </c>
      <c r="E254" s="238" t="s">
        <v>19</v>
      </c>
      <c r="F254" s="239" t="s">
        <v>1345</v>
      </c>
      <c r="G254" s="237"/>
      <c r="H254" s="240">
        <v>15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166</v>
      </c>
      <c r="AU254" s="246" t="s">
        <v>82</v>
      </c>
      <c r="AV254" s="13" t="s">
        <v>85</v>
      </c>
      <c r="AW254" s="13" t="s">
        <v>34</v>
      </c>
      <c r="AX254" s="13" t="s">
        <v>82</v>
      </c>
      <c r="AY254" s="246" t="s">
        <v>158</v>
      </c>
    </row>
    <row r="255" s="13" customFormat="1">
      <c r="A255" s="13"/>
      <c r="B255" s="236"/>
      <c r="C255" s="237"/>
      <c r="D255" s="232" t="s">
        <v>166</v>
      </c>
      <c r="E255" s="237"/>
      <c r="F255" s="239" t="s">
        <v>1346</v>
      </c>
      <c r="G255" s="237"/>
      <c r="H255" s="240">
        <v>17.25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166</v>
      </c>
      <c r="AU255" s="246" t="s">
        <v>82</v>
      </c>
      <c r="AV255" s="13" t="s">
        <v>85</v>
      </c>
      <c r="AW255" s="13" t="s">
        <v>4</v>
      </c>
      <c r="AX255" s="13" t="s">
        <v>82</v>
      </c>
      <c r="AY255" s="246" t="s">
        <v>158</v>
      </c>
    </row>
    <row r="256" s="2" customFormat="1" ht="21.75" customHeight="1">
      <c r="A256" s="38"/>
      <c r="B256" s="39"/>
      <c r="C256" s="219" t="s">
        <v>439</v>
      </c>
      <c r="D256" s="219" t="s">
        <v>159</v>
      </c>
      <c r="E256" s="220" t="s">
        <v>451</v>
      </c>
      <c r="F256" s="221" t="s">
        <v>452</v>
      </c>
      <c r="G256" s="222" t="s">
        <v>162</v>
      </c>
      <c r="H256" s="223">
        <v>5</v>
      </c>
      <c r="I256" s="224"/>
      <c r="J256" s="225">
        <f>ROUND(I256*H256,2)</f>
        <v>0</v>
      </c>
      <c r="K256" s="221" t="s">
        <v>19</v>
      </c>
      <c r="L256" s="44"/>
      <c r="M256" s="226" t="s">
        <v>19</v>
      </c>
      <c r="N256" s="227" t="s">
        <v>45</v>
      </c>
      <c r="O256" s="84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236</v>
      </c>
      <c r="AT256" s="230" t="s">
        <v>159</v>
      </c>
      <c r="AU256" s="230" t="s">
        <v>82</v>
      </c>
      <c r="AY256" s="17" t="s">
        <v>158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82</v>
      </c>
      <c r="BK256" s="231">
        <f>ROUND(I256*H256,2)</f>
        <v>0</v>
      </c>
      <c r="BL256" s="17" t="s">
        <v>236</v>
      </c>
      <c r="BM256" s="230" t="s">
        <v>453</v>
      </c>
    </row>
    <row r="257" s="2" customFormat="1">
      <c r="A257" s="38"/>
      <c r="B257" s="39"/>
      <c r="C257" s="40"/>
      <c r="D257" s="232" t="s">
        <v>165</v>
      </c>
      <c r="E257" s="40"/>
      <c r="F257" s="233" t="s">
        <v>452</v>
      </c>
      <c r="G257" s="40"/>
      <c r="H257" s="40"/>
      <c r="I257" s="136"/>
      <c r="J257" s="40"/>
      <c r="K257" s="40"/>
      <c r="L257" s="44"/>
      <c r="M257" s="234"/>
      <c r="N257" s="235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165</v>
      </c>
      <c r="AU257" s="17" t="s">
        <v>82</v>
      </c>
    </row>
    <row r="258" s="2" customFormat="1" ht="21.75" customHeight="1">
      <c r="A258" s="38"/>
      <c r="B258" s="39"/>
      <c r="C258" s="259" t="s">
        <v>445</v>
      </c>
      <c r="D258" s="259" t="s">
        <v>199</v>
      </c>
      <c r="E258" s="260" t="s">
        <v>455</v>
      </c>
      <c r="F258" s="261" t="s">
        <v>456</v>
      </c>
      <c r="G258" s="262" t="s">
        <v>162</v>
      </c>
      <c r="H258" s="263">
        <v>5</v>
      </c>
      <c r="I258" s="264"/>
      <c r="J258" s="265">
        <f>ROUND(I258*H258,2)</f>
        <v>0</v>
      </c>
      <c r="K258" s="261" t="s">
        <v>19</v>
      </c>
      <c r="L258" s="266"/>
      <c r="M258" s="267" t="s">
        <v>19</v>
      </c>
      <c r="N258" s="268" t="s">
        <v>45</v>
      </c>
      <c r="O258" s="84"/>
      <c r="P258" s="228">
        <f>O258*H258</f>
        <v>0</v>
      </c>
      <c r="Q258" s="228">
        <v>0.00042000000000000002</v>
      </c>
      <c r="R258" s="228">
        <f>Q258*H258</f>
        <v>0.0021000000000000003</v>
      </c>
      <c r="S258" s="228">
        <v>0</v>
      </c>
      <c r="T258" s="22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0" t="s">
        <v>241</v>
      </c>
      <c r="AT258" s="230" t="s">
        <v>199</v>
      </c>
      <c r="AU258" s="230" t="s">
        <v>82</v>
      </c>
      <c r="AY258" s="17" t="s">
        <v>158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7" t="s">
        <v>82</v>
      </c>
      <c r="BK258" s="231">
        <f>ROUND(I258*H258,2)</f>
        <v>0</v>
      </c>
      <c r="BL258" s="17" t="s">
        <v>236</v>
      </c>
      <c r="BM258" s="230" t="s">
        <v>457</v>
      </c>
    </row>
    <row r="259" s="2" customFormat="1">
      <c r="A259" s="38"/>
      <c r="B259" s="39"/>
      <c r="C259" s="40"/>
      <c r="D259" s="232" t="s">
        <v>165</v>
      </c>
      <c r="E259" s="40"/>
      <c r="F259" s="233" t="s">
        <v>456</v>
      </c>
      <c r="G259" s="40"/>
      <c r="H259" s="40"/>
      <c r="I259" s="136"/>
      <c r="J259" s="40"/>
      <c r="K259" s="40"/>
      <c r="L259" s="44"/>
      <c r="M259" s="234"/>
      <c r="N259" s="235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165</v>
      </c>
      <c r="AU259" s="17" t="s">
        <v>82</v>
      </c>
    </row>
    <row r="260" s="13" customFormat="1">
      <c r="A260" s="13"/>
      <c r="B260" s="236"/>
      <c r="C260" s="237"/>
      <c r="D260" s="232" t="s">
        <v>166</v>
      </c>
      <c r="E260" s="238" t="s">
        <v>19</v>
      </c>
      <c r="F260" s="239" t="s">
        <v>1347</v>
      </c>
      <c r="G260" s="237"/>
      <c r="H260" s="240">
        <v>5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166</v>
      </c>
      <c r="AU260" s="246" t="s">
        <v>82</v>
      </c>
      <c r="AV260" s="13" t="s">
        <v>85</v>
      </c>
      <c r="AW260" s="13" t="s">
        <v>34</v>
      </c>
      <c r="AX260" s="13" t="s">
        <v>82</v>
      </c>
      <c r="AY260" s="246" t="s">
        <v>158</v>
      </c>
    </row>
    <row r="261" s="2" customFormat="1" ht="21.75" customHeight="1">
      <c r="A261" s="38"/>
      <c r="B261" s="39"/>
      <c r="C261" s="259" t="s">
        <v>450</v>
      </c>
      <c r="D261" s="259" t="s">
        <v>199</v>
      </c>
      <c r="E261" s="260" t="s">
        <v>460</v>
      </c>
      <c r="F261" s="261" t="s">
        <v>461</v>
      </c>
      <c r="G261" s="262" t="s">
        <v>202</v>
      </c>
      <c r="H261" s="263">
        <v>2</v>
      </c>
      <c r="I261" s="264"/>
      <c r="J261" s="265">
        <f>ROUND(I261*H261,2)</f>
        <v>0</v>
      </c>
      <c r="K261" s="261" t="s">
        <v>19</v>
      </c>
      <c r="L261" s="266"/>
      <c r="M261" s="267" t="s">
        <v>19</v>
      </c>
      <c r="N261" s="268" t="s">
        <v>45</v>
      </c>
      <c r="O261" s="84"/>
      <c r="P261" s="228">
        <f>O261*H261</f>
        <v>0</v>
      </c>
      <c r="Q261" s="228">
        <v>0.00042000000000000002</v>
      </c>
      <c r="R261" s="228">
        <f>Q261*H261</f>
        <v>0.00084000000000000003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241</v>
      </c>
      <c r="AT261" s="230" t="s">
        <v>199</v>
      </c>
      <c r="AU261" s="230" t="s">
        <v>82</v>
      </c>
      <c r="AY261" s="17" t="s">
        <v>158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82</v>
      </c>
      <c r="BK261" s="231">
        <f>ROUND(I261*H261,2)</f>
        <v>0</v>
      </c>
      <c r="BL261" s="17" t="s">
        <v>236</v>
      </c>
      <c r="BM261" s="230" t="s">
        <v>462</v>
      </c>
    </row>
    <row r="262" s="2" customFormat="1">
      <c r="A262" s="38"/>
      <c r="B262" s="39"/>
      <c r="C262" s="40"/>
      <c r="D262" s="232" t="s">
        <v>165</v>
      </c>
      <c r="E262" s="40"/>
      <c r="F262" s="233" t="s">
        <v>461</v>
      </c>
      <c r="G262" s="40"/>
      <c r="H262" s="40"/>
      <c r="I262" s="136"/>
      <c r="J262" s="40"/>
      <c r="K262" s="40"/>
      <c r="L262" s="44"/>
      <c r="M262" s="234"/>
      <c r="N262" s="235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165</v>
      </c>
      <c r="AU262" s="17" t="s">
        <v>82</v>
      </c>
    </row>
    <row r="263" s="13" customFormat="1">
      <c r="A263" s="13"/>
      <c r="B263" s="236"/>
      <c r="C263" s="237"/>
      <c r="D263" s="232" t="s">
        <v>166</v>
      </c>
      <c r="E263" s="238" t="s">
        <v>19</v>
      </c>
      <c r="F263" s="239" t="s">
        <v>1348</v>
      </c>
      <c r="G263" s="237"/>
      <c r="H263" s="240">
        <v>2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166</v>
      </c>
      <c r="AU263" s="246" t="s">
        <v>82</v>
      </c>
      <c r="AV263" s="13" t="s">
        <v>85</v>
      </c>
      <c r="AW263" s="13" t="s">
        <v>34</v>
      </c>
      <c r="AX263" s="13" t="s">
        <v>82</v>
      </c>
      <c r="AY263" s="246" t="s">
        <v>158</v>
      </c>
    </row>
    <row r="264" s="2" customFormat="1" ht="21.75" customHeight="1">
      <c r="A264" s="38"/>
      <c r="B264" s="39"/>
      <c r="C264" s="219" t="s">
        <v>454</v>
      </c>
      <c r="D264" s="219" t="s">
        <v>159</v>
      </c>
      <c r="E264" s="220" t="s">
        <v>1349</v>
      </c>
      <c r="F264" s="221" t="s">
        <v>1350</v>
      </c>
      <c r="G264" s="222" t="s">
        <v>162</v>
      </c>
      <c r="H264" s="223">
        <v>65</v>
      </c>
      <c r="I264" s="224"/>
      <c r="J264" s="225">
        <f>ROUND(I264*H264,2)</f>
        <v>0</v>
      </c>
      <c r="K264" s="221" t="s">
        <v>213</v>
      </c>
      <c r="L264" s="44"/>
      <c r="M264" s="226" t="s">
        <v>19</v>
      </c>
      <c r="N264" s="227" t="s">
        <v>45</v>
      </c>
      <c r="O264" s="84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236</v>
      </c>
      <c r="AT264" s="230" t="s">
        <v>159</v>
      </c>
      <c r="AU264" s="230" t="s">
        <v>82</v>
      </c>
      <c r="AY264" s="17" t="s">
        <v>158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82</v>
      </c>
      <c r="BK264" s="231">
        <f>ROUND(I264*H264,2)</f>
        <v>0</v>
      </c>
      <c r="BL264" s="17" t="s">
        <v>236</v>
      </c>
      <c r="BM264" s="230" t="s">
        <v>1351</v>
      </c>
    </row>
    <row r="265" s="2" customFormat="1">
      <c r="A265" s="38"/>
      <c r="B265" s="39"/>
      <c r="C265" s="40"/>
      <c r="D265" s="232" t="s">
        <v>165</v>
      </c>
      <c r="E265" s="40"/>
      <c r="F265" s="233" t="s">
        <v>1352</v>
      </c>
      <c r="G265" s="40"/>
      <c r="H265" s="40"/>
      <c r="I265" s="136"/>
      <c r="J265" s="40"/>
      <c r="K265" s="40"/>
      <c r="L265" s="44"/>
      <c r="M265" s="234"/>
      <c r="N265" s="235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165</v>
      </c>
      <c r="AU265" s="17" t="s">
        <v>82</v>
      </c>
    </row>
    <row r="266" s="2" customFormat="1" ht="16.5" customHeight="1">
      <c r="A266" s="38"/>
      <c r="B266" s="39"/>
      <c r="C266" s="259" t="s">
        <v>459</v>
      </c>
      <c r="D266" s="259" t="s">
        <v>199</v>
      </c>
      <c r="E266" s="260" t="s">
        <v>1353</v>
      </c>
      <c r="F266" s="261" t="s">
        <v>1354</v>
      </c>
      <c r="G266" s="262" t="s">
        <v>162</v>
      </c>
      <c r="H266" s="263">
        <v>74.75</v>
      </c>
      <c r="I266" s="264"/>
      <c r="J266" s="265">
        <f>ROUND(I266*H266,2)</f>
        <v>0</v>
      </c>
      <c r="K266" s="261" t="s">
        <v>213</v>
      </c>
      <c r="L266" s="266"/>
      <c r="M266" s="267" t="s">
        <v>19</v>
      </c>
      <c r="N266" s="268" t="s">
        <v>45</v>
      </c>
      <c r="O266" s="84"/>
      <c r="P266" s="228">
        <f>O266*H266</f>
        <v>0</v>
      </c>
      <c r="Q266" s="228">
        <v>0.00042000000000000002</v>
      </c>
      <c r="R266" s="228">
        <f>Q266*H266</f>
        <v>0.031394999999999999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241</v>
      </c>
      <c r="AT266" s="230" t="s">
        <v>199</v>
      </c>
      <c r="AU266" s="230" t="s">
        <v>82</v>
      </c>
      <c r="AY266" s="17" t="s">
        <v>158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82</v>
      </c>
      <c r="BK266" s="231">
        <f>ROUND(I266*H266,2)</f>
        <v>0</v>
      </c>
      <c r="BL266" s="17" t="s">
        <v>236</v>
      </c>
      <c r="BM266" s="230" t="s">
        <v>1355</v>
      </c>
    </row>
    <row r="267" s="2" customFormat="1">
      <c r="A267" s="38"/>
      <c r="B267" s="39"/>
      <c r="C267" s="40"/>
      <c r="D267" s="232" t="s">
        <v>165</v>
      </c>
      <c r="E267" s="40"/>
      <c r="F267" s="233" t="s">
        <v>1354</v>
      </c>
      <c r="G267" s="40"/>
      <c r="H267" s="40"/>
      <c r="I267" s="136"/>
      <c r="J267" s="40"/>
      <c r="K267" s="40"/>
      <c r="L267" s="44"/>
      <c r="M267" s="234"/>
      <c r="N267" s="235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165</v>
      </c>
      <c r="AU267" s="17" t="s">
        <v>82</v>
      </c>
    </row>
    <row r="268" s="13" customFormat="1">
      <c r="A268" s="13"/>
      <c r="B268" s="236"/>
      <c r="C268" s="237"/>
      <c r="D268" s="232" t="s">
        <v>166</v>
      </c>
      <c r="E268" s="238" t="s">
        <v>19</v>
      </c>
      <c r="F268" s="239" t="s">
        <v>1356</v>
      </c>
      <c r="G268" s="237"/>
      <c r="H268" s="240">
        <v>65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166</v>
      </c>
      <c r="AU268" s="246" t="s">
        <v>82</v>
      </c>
      <c r="AV268" s="13" t="s">
        <v>85</v>
      </c>
      <c r="AW268" s="13" t="s">
        <v>34</v>
      </c>
      <c r="AX268" s="13" t="s">
        <v>82</v>
      </c>
      <c r="AY268" s="246" t="s">
        <v>158</v>
      </c>
    </row>
    <row r="269" s="13" customFormat="1">
      <c r="A269" s="13"/>
      <c r="B269" s="236"/>
      <c r="C269" s="237"/>
      <c r="D269" s="232" t="s">
        <v>166</v>
      </c>
      <c r="E269" s="237"/>
      <c r="F269" s="239" t="s">
        <v>1357</v>
      </c>
      <c r="G269" s="237"/>
      <c r="H269" s="240">
        <v>74.75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166</v>
      </c>
      <c r="AU269" s="246" t="s">
        <v>82</v>
      </c>
      <c r="AV269" s="13" t="s">
        <v>85</v>
      </c>
      <c r="AW269" s="13" t="s">
        <v>4</v>
      </c>
      <c r="AX269" s="13" t="s">
        <v>82</v>
      </c>
      <c r="AY269" s="246" t="s">
        <v>158</v>
      </c>
    </row>
    <row r="270" s="2" customFormat="1" ht="21.75" customHeight="1">
      <c r="A270" s="38"/>
      <c r="B270" s="39"/>
      <c r="C270" s="219" t="s">
        <v>464</v>
      </c>
      <c r="D270" s="219" t="s">
        <v>159</v>
      </c>
      <c r="E270" s="220" t="s">
        <v>475</v>
      </c>
      <c r="F270" s="221" t="s">
        <v>476</v>
      </c>
      <c r="G270" s="222" t="s">
        <v>162</v>
      </c>
      <c r="H270" s="223">
        <v>275</v>
      </c>
      <c r="I270" s="224"/>
      <c r="J270" s="225">
        <f>ROUND(I270*H270,2)</f>
        <v>0</v>
      </c>
      <c r="K270" s="221" t="s">
        <v>213</v>
      </c>
      <c r="L270" s="44"/>
      <c r="M270" s="226" t="s">
        <v>19</v>
      </c>
      <c r="N270" s="227" t="s">
        <v>45</v>
      </c>
      <c r="O270" s="84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236</v>
      </c>
      <c r="AT270" s="230" t="s">
        <v>159</v>
      </c>
      <c r="AU270" s="230" t="s">
        <v>82</v>
      </c>
      <c r="AY270" s="17" t="s">
        <v>158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82</v>
      </c>
      <c r="BK270" s="231">
        <f>ROUND(I270*H270,2)</f>
        <v>0</v>
      </c>
      <c r="BL270" s="17" t="s">
        <v>236</v>
      </c>
      <c r="BM270" s="230" t="s">
        <v>467</v>
      </c>
    </row>
    <row r="271" s="2" customFormat="1">
      <c r="A271" s="38"/>
      <c r="B271" s="39"/>
      <c r="C271" s="40"/>
      <c r="D271" s="232" t="s">
        <v>165</v>
      </c>
      <c r="E271" s="40"/>
      <c r="F271" s="233" t="s">
        <v>478</v>
      </c>
      <c r="G271" s="40"/>
      <c r="H271" s="40"/>
      <c r="I271" s="136"/>
      <c r="J271" s="40"/>
      <c r="K271" s="40"/>
      <c r="L271" s="44"/>
      <c r="M271" s="234"/>
      <c r="N271" s="235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165</v>
      </c>
      <c r="AU271" s="17" t="s">
        <v>82</v>
      </c>
    </row>
    <row r="272" s="2" customFormat="1" ht="16.5" customHeight="1">
      <c r="A272" s="38"/>
      <c r="B272" s="39"/>
      <c r="C272" s="259" t="s">
        <v>469</v>
      </c>
      <c r="D272" s="259" t="s">
        <v>199</v>
      </c>
      <c r="E272" s="260" t="s">
        <v>480</v>
      </c>
      <c r="F272" s="261" t="s">
        <v>481</v>
      </c>
      <c r="G272" s="262" t="s">
        <v>162</v>
      </c>
      <c r="H272" s="263">
        <v>224.25</v>
      </c>
      <c r="I272" s="264"/>
      <c r="J272" s="265">
        <f>ROUND(I272*H272,2)</f>
        <v>0</v>
      </c>
      <c r="K272" s="261" t="s">
        <v>19</v>
      </c>
      <c r="L272" s="266"/>
      <c r="M272" s="267" t="s">
        <v>19</v>
      </c>
      <c r="N272" s="268" t="s">
        <v>45</v>
      </c>
      <c r="O272" s="84"/>
      <c r="P272" s="228">
        <f>O272*H272</f>
        <v>0</v>
      </c>
      <c r="Q272" s="228">
        <v>0.00076000000000000004</v>
      </c>
      <c r="R272" s="228">
        <f>Q272*H272</f>
        <v>0.17043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241</v>
      </c>
      <c r="AT272" s="230" t="s">
        <v>199</v>
      </c>
      <c r="AU272" s="230" t="s">
        <v>82</v>
      </c>
      <c r="AY272" s="17" t="s">
        <v>158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82</v>
      </c>
      <c r="BK272" s="231">
        <f>ROUND(I272*H272,2)</f>
        <v>0</v>
      </c>
      <c r="BL272" s="17" t="s">
        <v>236</v>
      </c>
      <c r="BM272" s="230" t="s">
        <v>1358</v>
      </c>
    </row>
    <row r="273" s="2" customFormat="1">
      <c r="A273" s="38"/>
      <c r="B273" s="39"/>
      <c r="C273" s="40"/>
      <c r="D273" s="232" t="s">
        <v>165</v>
      </c>
      <c r="E273" s="40"/>
      <c r="F273" s="233" t="s">
        <v>481</v>
      </c>
      <c r="G273" s="40"/>
      <c r="H273" s="40"/>
      <c r="I273" s="136"/>
      <c r="J273" s="40"/>
      <c r="K273" s="40"/>
      <c r="L273" s="44"/>
      <c r="M273" s="234"/>
      <c r="N273" s="235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165</v>
      </c>
      <c r="AU273" s="17" t="s">
        <v>82</v>
      </c>
    </row>
    <row r="274" s="13" customFormat="1">
      <c r="A274" s="13"/>
      <c r="B274" s="236"/>
      <c r="C274" s="237"/>
      <c r="D274" s="232" t="s">
        <v>166</v>
      </c>
      <c r="E274" s="238" t="s">
        <v>19</v>
      </c>
      <c r="F274" s="239" t="s">
        <v>1359</v>
      </c>
      <c r="G274" s="237"/>
      <c r="H274" s="240">
        <v>195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166</v>
      </c>
      <c r="AU274" s="246" t="s">
        <v>82</v>
      </c>
      <c r="AV274" s="13" t="s">
        <v>85</v>
      </c>
      <c r="AW274" s="13" t="s">
        <v>34</v>
      </c>
      <c r="AX274" s="13" t="s">
        <v>82</v>
      </c>
      <c r="AY274" s="246" t="s">
        <v>158</v>
      </c>
    </row>
    <row r="275" s="13" customFormat="1">
      <c r="A275" s="13"/>
      <c r="B275" s="236"/>
      <c r="C275" s="237"/>
      <c r="D275" s="232" t="s">
        <v>166</v>
      </c>
      <c r="E275" s="237"/>
      <c r="F275" s="239" t="s">
        <v>1360</v>
      </c>
      <c r="G275" s="237"/>
      <c r="H275" s="240">
        <v>224.25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166</v>
      </c>
      <c r="AU275" s="246" t="s">
        <v>82</v>
      </c>
      <c r="AV275" s="13" t="s">
        <v>85</v>
      </c>
      <c r="AW275" s="13" t="s">
        <v>4</v>
      </c>
      <c r="AX275" s="13" t="s">
        <v>82</v>
      </c>
      <c r="AY275" s="246" t="s">
        <v>158</v>
      </c>
    </row>
    <row r="276" s="2" customFormat="1" ht="16.5" customHeight="1">
      <c r="A276" s="38"/>
      <c r="B276" s="39"/>
      <c r="C276" s="259" t="s">
        <v>474</v>
      </c>
      <c r="D276" s="259" t="s">
        <v>199</v>
      </c>
      <c r="E276" s="260" t="s">
        <v>486</v>
      </c>
      <c r="F276" s="261" t="s">
        <v>487</v>
      </c>
      <c r="G276" s="262" t="s">
        <v>162</v>
      </c>
      <c r="H276" s="263">
        <v>92</v>
      </c>
      <c r="I276" s="264"/>
      <c r="J276" s="265">
        <f>ROUND(I276*H276,2)</f>
        <v>0</v>
      </c>
      <c r="K276" s="261" t="s">
        <v>213</v>
      </c>
      <c r="L276" s="266"/>
      <c r="M276" s="267" t="s">
        <v>19</v>
      </c>
      <c r="N276" s="268" t="s">
        <v>45</v>
      </c>
      <c r="O276" s="84"/>
      <c r="P276" s="228">
        <f>O276*H276</f>
        <v>0</v>
      </c>
      <c r="Q276" s="228">
        <v>0.00062</v>
      </c>
      <c r="R276" s="228">
        <f>Q276*H276</f>
        <v>0.05704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241</v>
      </c>
      <c r="AT276" s="230" t="s">
        <v>199</v>
      </c>
      <c r="AU276" s="230" t="s">
        <v>82</v>
      </c>
      <c r="AY276" s="17" t="s">
        <v>158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82</v>
      </c>
      <c r="BK276" s="231">
        <f>ROUND(I276*H276,2)</f>
        <v>0</v>
      </c>
      <c r="BL276" s="17" t="s">
        <v>236</v>
      </c>
      <c r="BM276" s="230" t="s">
        <v>472</v>
      </c>
    </row>
    <row r="277" s="2" customFormat="1">
      <c r="A277" s="38"/>
      <c r="B277" s="39"/>
      <c r="C277" s="40"/>
      <c r="D277" s="232" t="s">
        <v>165</v>
      </c>
      <c r="E277" s="40"/>
      <c r="F277" s="233" t="s">
        <v>487</v>
      </c>
      <c r="G277" s="40"/>
      <c r="H277" s="40"/>
      <c r="I277" s="136"/>
      <c r="J277" s="40"/>
      <c r="K277" s="40"/>
      <c r="L277" s="44"/>
      <c r="M277" s="234"/>
      <c r="N277" s="235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165</v>
      </c>
      <c r="AU277" s="17" t="s">
        <v>82</v>
      </c>
    </row>
    <row r="278" s="13" customFormat="1">
      <c r="A278" s="13"/>
      <c r="B278" s="236"/>
      <c r="C278" s="237"/>
      <c r="D278" s="232" t="s">
        <v>166</v>
      </c>
      <c r="E278" s="238" t="s">
        <v>19</v>
      </c>
      <c r="F278" s="239" t="s">
        <v>1361</v>
      </c>
      <c r="G278" s="237"/>
      <c r="H278" s="240">
        <v>80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166</v>
      </c>
      <c r="AU278" s="246" t="s">
        <v>82</v>
      </c>
      <c r="AV278" s="13" t="s">
        <v>85</v>
      </c>
      <c r="AW278" s="13" t="s">
        <v>34</v>
      </c>
      <c r="AX278" s="13" t="s">
        <v>82</v>
      </c>
      <c r="AY278" s="246" t="s">
        <v>158</v>
      </c>
    </row>
    <row r="279" s="13" customFormat="1">
      <c r="A279" s="13"/>
      <c r="B279" s="236"/>
      <c r="C279" s="237"/>
      <c r="D279" s="232" t="s">
        <v>166</v>
      </c>
      <c r="E279" s="237"/>
      <c r="F279" s="239" t="s">
        <v>1362</v>
      </c>
      <c r="G279" s="237"/>
      <c r="H279" s="240">
        <v>92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166</v>
      </c>
      <c r="AU279" s="246" t="s">
        <v>82</v>
      </c>
      <c r="AV279" s="13" t="s">
        <v>85</v>
      </c>
      <c r="AW279" s="13" t="s">
        <v>4</v>
      </c>
      <c r="AX279" s="13" t="s">
        <v>82</v>
      </c>
      <c r="AY279" s="246" t="s">
        <v>158</v>
      </c>
    </row>
    <row r="280" s="2" customFormat="1" ht="21.75" customHeight="1">
      <c r="A280" s="38"/>
      <c r="B280" s="39"/>
      <c r="C280" s="219" t="s">
        <v>479</v>
      </c>
      <c r="D280" s="219" t="s">
        <v>159</v>
      </c>
      <c r="E280" s="220" t="s">
        <v>492</v>
      </c>
      <c r="F280" s="221" t="s">
        <v>493</v>
      </c>
      <c r="G280" s="222" t="s">
        <v>162</v>
      </c>
      <c r="H280" s="223">
        <v>45</v>
      </c>
      <c r="I280" s="224"/>
      <c r="J280" s="225">
        <f>ROUND(I280*H280,2)</f>
        <v>0</v>
      </c>
      <c r="K280" s="221" t="s">
        <v>213</v>
      </c>
      <c r="L280" s="44"/>
      <c r="M280" s="226" t="s">
        <v>19</v>
      </c>
      <c r="N280" s="227" t="s">
        <v>45</v>
      </c>
      <c r="O280" s="84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236</v>
      </c>
      <c r="AT280" s="230" t="s">
        <v>159</v>
      </c>
      <c r="AU280" s="230" t="s">
        <v>82</v>
      </c>
      <c r="AY280" s="17" t="s">
        <v>158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82</v>
      </c>
      <c r="BK280" s="231">
        <f>ROUND(I280*H280,2)</f>
        <v>0</v>
      </c>
      <c r="BL280" s="17" t="s">
        <v>236</v>
      </c>
      <c r="BM280" s="230" t="s">
        <v>494</v>
      </c>
    </row>
    <row r="281" s="2" customFormat="1">
      <c r="A281" s="38"/>
      <c r="B281" s="39"/>
      <c r="C281" s="40"/>
      <c r="D281" s="232" t="s">
        <v>165</v>
      </c>
      <c r="E281" s="40"/>
      <c r="F281" s="233" t="s">
        <v>495</v>
      </c>
      <c r="G281" s="40"/>
      <c r="H281" s="40"/>
      <c r="I281" s="136"/>
      <c r="J281" s="40"/>
      <c r="K281" s="40"/>
      <c r="L281" s="44"/>
      <c r="M281" s="234"/>
      <c r="N281" s="235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165</v>
      </c>
      <c r="AU281" s="17" t="s">
        <v>82</v>
      </c>
    </row>
    <row r="282" s="2" customFormat="1" ht="16.5" customHeight="1">
      <c r="A282" s="38"/>
      <c r="B282" s="39"/>
      <c r="C282" s="259" t="s">
        <v>485</v>
      </c>
      <c r="D282" s="259" t="s">
        <v>199</v>
      </c>
      <c r="E282" s="260" t="s">
        <v>497</v>
      </c>
      <c r="F282" s="261" t="s">
        <v>498</v>
      </c>
      <c r="G282" s="262" t="s">
        <v>162</v>
      </c>
      <c r="H282" s="263">
        <v>51.75</v>
      </c>
      <c r="I282" s="264"/>
      <c r="J282" s="265">
        <f>ROUND(I282*H282,2)</f>
        <v>0</v>
      </c>
      <c r="K282" s="261" t="s">
        <v>19</v>
      </c>
      <c r="L282" s="266"/>
      <c r="M282" s="267" t="s">
        <v>19</v>
      </c>
      <c r="N282" s="268" t="s">
        <v>45</v>
      </c>
      <c r="O282" s="84"/>
      <c r="P282" s="228">
        <f>O282*H282</f>
        <v>0</v>
      </c>
      <c r="Q282" s="228">
        <v>0.00062</v>
      </c>
      <c r="R282" s="228">
        <f>Q282*H282</f>
        <v>0.032085000000000002</v>
      </c>
      <c r="S282" s="228">
        <v>0</v>
      </c>
      <c r="T282" s="22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0" t="s">
        <v>255</v>
      </c>
      <c r="AT282" s="230" t="s">
        <v>199</v>
      </c>
      <c r="AU282" s="230" t="s">
        <v>82</v>
      </c>
      <c r="AY282" s="17" t="s">
        <v>158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7" t="s">
        <v>82</v>
      </c>
      <c r="BK282" s="231">
        <f>ROUND(I282*H282,2)</f>
        <v>0</v>
      </c>
      <c r="BL282" s="17" t="s">
        <v>255</v>
      </c>
      <c r="BM282" s="230" t="s">
        <v>499</v>
      </c>
    </row>
    <row r="283" s="2" customFormat="1">
      <c r="A283" s="38"/>
      <c r="B283" s="39"/>
      <c r="C283" s="40"/>
      <c r="D283" s="232" t="s">
        <v>165</v>
      </c>
      <c r="E283" s="40"/>
      <c r="F283" s="233" t="s">
        <v>498</v>
      </c>
      <c r="G283" s="40"/>
      <c r="H283" s="40"/>
      <c r="I283" s="136"/>
      <c r="J283" s="40"/>
      <c r="K283" s="40"/>
      <c r="L283" s="44"/>
      <c r="M283" s="234"/>
      <c r="N283" s="235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165</v>
      </c>
      <c r="AU283" s="17" t="s">
        <v>82</v>
      </c>
    </row>
    <row r="284" s="13" customFormat="1">
      <c r="A284" s="13"/>
      <c r="B284" s="236"/>
      <c r="C284" s="237"/>
      <c r="D284" s="232" t="s">
        <v>166</v>
      </c>
      <c r="E284" s="238" t="s">
        <v>19</v>
      </c>
      <c r="F284" s="239" t="s">
        <v>1363</v>
      </c>
      <c r="G284" s="237"/>
      <c r="H284" s="240">
        <v>45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166</v>
      </c>
      <c r="AU284" s="246" t="s">
        <v>82</v>
      </c>
      <c r="AV284" s="13" t="s">
        <v>85</v>
      </c>
      <c r="AW284" s="13" t="s">
        <v>34</v>
      </c>
      <c r="AX284" s="13" t="s">
        <v>82</v>
      </c>
      <c r="AY284" s="246" t="s">
        <v>158</v>
      </c>
    </row>
    <row r="285" s="13" customFormat="1">
      <c r="A285" s="13"/>
      <c r="B285" s="236"/>
      <c r="C285" s="237"/>
      <c r="D285" s="232" t="s">
        <v>166</v>
      </c>
      <c r="E285" s="237"/>
      <c r="F285" s="239" t="s">
        <v>371</v>
      </c>
      <c r="G285" s="237"/>
      <c r="H285" s="240">
        <v>51.75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166</v>
      </c>
      <c r="AU285" s="246" t="s">
        <v>82</v>
      </c>
      <c r="AV285" s="13" t="s">
        <v>85</v>
      </c>
      <c r="AW285" s="13" t="s">
        <v>4</v>
      </c>
      <c r="AX285" s="13" t="s">
        <v>82</v>
      </c>
      <c r="AY285" s="246" t="s">
        <v>158</v>
      </c>
    </row>
    <row r="286" s="2" customFormat="1" ht="16.5" customHeight="1">
      <c r="A286" s="38"/>
      <c r="B286" s="39"/>
      <c r="C286" s="219" t="s">
        <v>491</v>
      </c>
      <c r="D286" s="219" t="s">
        <v>159</v>
      </c>
      <c r="E286" s="220" t="s">
        <v>503</v>
      </c>
      <c r="F286" s="221" t="s">
        <v>504</v>
      </c>
      <c r="G286" s="222" t="s">
        <v>202</v>
      </c>
      <c r="H286" s="223">
        <v>60</v>
      </c>
      <c r="I286" s="224"/>
      <c r="J286" s="225">
        <f>ROUND(I286*H286,2)</f>
        <v>0</v>
      </c>
      <c r="K286" s="221" t="s">
        <v>19</v>
      </c>
      <c r="L286" s="44"/>
      <c r="M286" s="226" t="s">
        <v>19</v>
      </c>
      <c r="N286" s="227" t="s">
        <v>45</v>
      </c>
      <c r="O286" s="84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236</v>
      </c>
      <c r="AT286" s="230" t="s">
        <v>159</v>
      </c>
      <c r="AU286" s="230" t="s">
        <v>82</v>
      </c>
      <c r="AY286" s="17" t="s">
        <v>158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82</v>
      </c>
      <c r="BK286" s="231">
        <f>ROUND(I286*H286,2)</f>
        <v>0</v>
      </c>
      <c r="BL286" s="17" t="s">
        <v>236</v>
      </c>
      <c r="BM286" s="230" t="s">
        <v>505</v>
      </c>
    </row>
    <row r="287" s="2" customFormat="1">
      <c r="A287" s="38"/>
      <c r="B287" s="39"/>
      <c r="C287" s="40"/>
      <c r="D287" s="232" t="s">
        <v>165</v>
      </c>
      <c r="E287" s="40"/>
      <c r="F287" s="233" t="s">
        <v>504</v>
      </c>
      <c r="G287" s="40"/>
      <c r="H287" s="40"/>
      <c r="I287" s="136"/>
      <c r="J287" s="40"/>
      <c r="K287" s="40"/>
      <c r="L287" s="44"/>
      <c r="M287" s="234"/>
      <c r="N287" s="235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165</v>
      </c>
      <c r="AU287" s="17" t="s">
        <v>82</v>
      </c>
    </row>
    <row r="288" s="2" customFormat="1" ht="16.5" customHeight="1">
      <c r="A288" s="38"/>
      <c r="B288" s="39"/>
      <c r="C288" s="259" t="s">
        <v>496</v>
      </c>
      <c r="D288" s="259" t="s">
        <v>199</v>
      </c>
      <c r="E288" s="260" t="s">
        <v>506</v>
      </c>
      <c r="F288" s="261" t="s">
        <v>507</v>
      </c>
      <c r="G288" s="262" t="s">
        <v>202</v>
      </c>
      <c r="H288" s="263">
        <v>60</v>
      </c>
      <c r="I288" s="264"/>
      <c r="J288" s="265">
        <f>ROUND(I288*H288,2)</f>
        <v>0</v>
      </c>
      <c r="K288" s="261" t="s">
        <v>19</v>
      </c>
      <c r="L288" s="266"/>
      <c r="M288" s="267" t="s">
        <v>19</v>
      </c>
      <c r="N288" s="268" t="s">
        <v>45</v>
      </c>
      <c r="O288" s="84"/>
      <c r="P288" s="228">
        <f>O288*H288</f>
        <v>0</v>
      </c>
      <c r="Q288" s="228">
        <v>0.00062</v>
      </c>
      <c r="R288" s="228">
        <f>Q288*H288</f>
        <v>0.037199999999999997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241</v>
      </c>
      <c r="AT288" s="230" t="s">
        <v>199</v>
      </c>
      <c r="AU288" s="230" t="s">
        <v>82</v>
      </c>
      <c r="AY288" s="17" t="s">
        <v>158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82</v>
      </c>
      <c r="BK288" s="231">
        <f>ROUND(I288*H288,2)</f>
        <v>0</v>
      </c>
      <c r="BL288" s="17" t="s">
        <v>236</v>
      </c>
      <c r="BM288" s="230" t="s">
        <v>509</v>
      </c>
    </row>
    <row r="289" s="2" customFormat="1">
      <c r="A289" s="38"/>
      <c r="B289" s="39"/>
      <c r="C289" s="40"/>
      <c r="D289" s="232" t="s">
        <v>165</v>
      </c>
      <c r="E289" s="40"/>
      <c r="F289" s="233" t="s">
        <v>507</v>
      </c>
      <c r="G289" s="40"/>
      <c r="H289" s="40"/>
      <c r="I289" s="136"/>
      <c r="J289" s="40"/>
      <c r="K289" s="40"/>
      <c r="L289" s="44"/>
      <c r="M289" s="234"/>
      <c r="N289" s="235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165</v>
      </c>
      <c r="AU289" s="17" t="s">
        <v>82</v>
      </c>
    </row>
    <row r="290" s="13" customFormat="1">
      <c r="A290" s="13"/>
      <c r="B290" s="236"/>
      <c r="C290" s="237"/>
      <c r="D290" s="232" t="s">
        <v>166</v>
      </c>
      <c r="E290" s="238" t="s">
        <v>19</v>
      </c>
      <c r="F290" s="239" t="s">
        <v>1364</v>
      </c>
      <c r="G290" s="237"/>
      <c r="H290" s="240">
        <v>60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166</v>
      </c>
      <c r="AU290" s="246" t="s">
        <v>82</v>
      </c>
      <c r="AV290" s="13" t="s">
        <v>85</v>
      </c>
      <c r="AW290" s="13" t="s">
        <v>34</v>
      </c>
      <c r="AX290" s="13" t="s">
        <v>82</v>
      </c>
      <c r="AY290" s="246" t="s">
        <v>158</v>
      </c>
    </row>
    <row r="291" s="2" customFormat="1" ht="21.75" customHeight="1">
      <c r="A291" s="38"/>
      <c r="B291" s="39"/>
      <c r="C291" s="259" t="s">
        <v>502</v>
      </c>
      <c r="D291" s="259" t="s">
        <v>199</v>
      </c>
      <c r="E291" s="260" t="s">
        <v>512</v>
      </c>
      <c r="F291" s="261" t="s">
        <v>513</v>
      </c>
      <c r="G291" s="262" t="s">
        <v>202</v>
      </c>
      <c r="H291" s="263">
        <v>10</v>
      </c>
      <c r="I291" s="264"/>
      <c r="J291" s="265">
        <f>ROUND(I291*H291,2)</f>
        <v>0</v>
      </c>
      <c r="K291" s="261" t="s">
        <v>19</v>
      </c>
      <c r="L291" s="266"/>
      <c r="M291" s="267" t="s">
        <v>19</v>
      </c>
      <c r="N291" s="268" t="s">
        <v>45</v>
      </c>
      <c r="O291" s="84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0" t="s">
        <v>241</v>
      </c>
      <c r="AT291" s="230" t="s">
        <v>199</v>
      </c>
      <c r="AU291" s="230" t="s">
        <v>82</v>
      </c>
      <c r="AY291" s="17" t="s">
        <v>158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7" t="s">
        <v>82</v>
      </c>
      <c r="BK291" s="231">
        <f>ROUND(I291*H291,2)</f>
        <v>0</v>
      </c>
      <c r="BL291" s="17" t="s">
        <v>236</v>
      </c>
      <c r="BM291" s="230" t="s">
        <v>514</v>
      </c>
    </row>
    <row r="292" s="2" customFormat="1">
      <c r="A292" s="38"/>
      <c r="B292" s="39"/>
      <c r="C292" s="40"/>
      <c r="D292" s="232" t="s">
        <v>165</v>
      </c>
      <c r="E292" s="40"/>
      <c r="F292" s="233" t="s">
        <v>513</v>
      </c>
      <c r="G292" s="40"/>
      <c r="H292" s="40"/>
      <c r="I292" s="136"/>
      <c r="J292" s="40"/>
      <c r="K292" s="40"/>
      <c r="L292" s="44"/>
      <c r="M292" s="234"/>
      <c r="N292" s="235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165</v>
      </c>
      <c r="AU292" s="17" t="s">
        <v>82</v>
      </c>
    </row>
    <row r="293" s="13" customFormat="1">
      <c r="A293" s="13"/>
      <c r="B293" s="236"/>
      <c r="C293" s="237"/>
      <c r="D293" s="232" t="s">
        <v>166</v>
      </c>
      <c r="E293" s="238" t="s">
        <v>19</v>
      </c>
      <c r="F293" s="239" t="s">
        <v>1365</v>
      </c>
      <c r="G293" s="237"/>
      <c r="H293" s="240">
        <v>10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166</v>
      </c>
      <c r="AU293" s="246" t="s">
        <v>82</v>
      </c>
      <c r="AV293" s="13" t="s">
        <v>85</v>
      </c>
      <c r="AW293" s="13" t="s">
        <v>34</v>
      </c>
      <c r="AX293" s="13" t="s">
        <v>82</v>
      </c>
      <c r="AY293" s="246" t="s">
        <v>158</v>
      </c>
    </row>
    <row r="294" s="2" customFormat="1" ht="21.75" customHeight="1">
      <c r="A294" s="38"/>
      <c r="B294" s="39"/>
      <c r="C294" s="219" t="s">
        <v>236</v>
      </c>
      <c r="D294" s="219" t="s">
        <v>159</v>
      </c>
      <c r="E294" s="220" t="s">
        <v>517</v>
      </c>
      <c r="F294" s="221" t="s">
        <v>518</v>
      </c>
      <c r="G294" s="222" t="s">
        <v>202</v>
      </c>
      <c r="H294" s="223">
        <v>196</v>
      </c>
      <c r="I294" s="224"/>
      <c r="J294" s="225">
        <f>ROUND(I294*H294,2)</f>
        <v>0</v>
      </c>
      <c r="K294" s="221" t="s">
        <v>213</v>
      </c>
      <c r="L294" s="44"/>
      <c r="M294" s="226" t="s">
        <v>19</v>
      </c>
      <c r="N294" s="227" t="s">
        <v>45</v>
      </c>
      <c r="O294" s="84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0" t="s">
        <v>236</v>
      </c>
      <c r="AT294" s="230" t="s">
        <v>159</v>
      </c>
      <c r="AU294" s="230" t="s">
        <v>82</v>
      </c>
      <c r="AY294" s="17" t="s">
        <v>158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7" t="s">
        <v>82</v>
      </c>
      <c r="BK294" s="231">
        <f>ROUND(I294*H294,2)</f>
        <v>0</v>
      </c>
      <c r="BL294" s="17" t="s">
        <v>236</v>
      </c>
      <c r="BM294" s="230" t="s">
        <v>519</v>
      </c>
    </row>
    <row r="295" s="2" customFormat="1">
      <c r="A295" s="38"/>
      <c r="B295" s="39"/>
      <c r="C295" s="40"/>
      <c r="D295" s="232" t="s">
        <v>165</v>
      </c>
      <c r="E295" s="40"/>
      <c r="F295" s="233" t="s">
        <v>518</v>
      </c>
      <c r="G295" s="40"/>
      <c r="H295" s="40"/>
      <c r="I295" s="136"/>
      <c r="J295" s="40"/>
      <c r="K295" s="40"/>
      <c r="L295" s="44"/>
      <c r="M295" s="234"/>
      <c r="N295" s="235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165</v>
      </c>
      <c r="AU295" s="17" t="s">
        <v>82</v>
      </c>
    </row>
    <row r="296" s="13" customFormat="1">
      <c r="A296" s="13"/>
      <c r="B296" s="236"/>
      <c r="C296" s="237"/>
      <c r="D296" s="232" t="s">
        <v>166</v>
      </c>
      <c r="E296" s="238" t="s">
        <v>19</v>
      </c>
      <c r="F296" s="239" t="s">
        <v>1366</v>
      </c>
      <c r="G296" s="237"/>
      <c r="H296" s="240">
        <v>196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166</v>
      </c>
      <c r="AU296" s="246" t="s">
        <v>82</v>
      </c>
      <c r="AV296" s="13" t="s">
        <v>85</v>
      </c>
      <c r="AW296" s="13" t="s">
        <v>34</v>
      </c>
      <c r="AX296" s="13" t="s">
        <v>82</v>
      </c>
      <c r="AY296" s="246" t="s">
        <v>158</v>
      </c>
    </row>
    <row r="297" s="2" customFormat="1" ht="16.5" customHeight="1">
      <c r="A297" s="38"/>
      <c r="B297" s="39"/>
      <c r="C297" s="219" t="s">
        <v>511</v>
      </c>
      <c r="D297" s="219" t="s">
        <v>159</v>
      </c>
      <c r="E297" s="220" t="s">
        <v>522</v>
      </c>
      <c r="F297" s="221" t="s">
        <v>523</v>
      </c>
      <c r="G297" s="222" t="s">
        <v>162</v>
      </c>
      <c r="H297" s="223">
        <v>120</v>
      </c>
      <c r="I297" s="224"/>
      <c r="J297" s="225">
        <f>ROUND(I297*H297,2)</f>
        <v>0</v>
      </c>
      <c r="K297" s="221" t="s">
        <v>213</v>
      </c>
      <c r="L297" s="44"/>
      <c r="M297" s="226" t="s">
        <v>19</v>
      </c>
      <c r="N297" s="227" t="s">
        <v>45</v>
      </c>
      <c r="O297" s="84"/>
      <c r="P297" s="228">
        <f>O297*H297</f>
        <v>0</v>
      </c>
      <c r="Q297" s="228">
        <v>5.0000000000000002E-05</v>
      </c>
      <c r="R297" s="228">
        <f>Q297*H297</f>
        <v>0.0060000000000000001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236</v>
      </c>
      <c r="AT297" s="230" t="s">
        <v>159</v>
      </c>
      <c r="AU297" s="230" t="s">
        <v>82</v>
      </c>
      <c r="AY297" s="17" t="s">
        <v>158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82</v>
      </c>
      <c r="BK297" s="231">
        <f>ROUND(I297*H297,2)</f>
        <v>0</v>
      </c>
      <c r="BL297" s="17" t="s">
        <v>236</v>
      </c>
      <c r="BM297" s="230" t="s">
        <v>524</v>
      </c>
    </row>
    <row r="298" s="2" customFormat="1">
      <c r="A298" s="38"/>
      <c r="B298" s="39"/>
      <c r="C298" s="40"/>
      <c r="D298" s="232" t="s">
        <v>165</v>
      </c>
      <c r="E298" s="40"/>
      <c r="F298" s="233" t="s">
        <v>525</v>
      </c>
      <c r="G298" s="40"/>
      <c r="H298" s="40"/>
      <c r="I298" s="136"/>
      <c r="J298" s="40"/>
      <c r="K298" s="40"/>
      <c r="L298" s="44"/>
      <c r="M298" s="234"/>
      <c r="N298" s="235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165</v>
      </c>
      <c r="AU298" s="17" t="s">
        <v>82</v>
      </c>
    </row>
    <row r="299" s="2" customFormat="1">
      <c r="A299" s="38"/>
      <c r="B299" s="39"/>
      <c r="C299" s="40"/>
      <c r="D299" s="232" t="s">
        <v>216</v>
      </c>
      <c r="E299" s="40"/>
      <c r="F299" s="258" t="s">
        <v>526</v>
      </c>
      <c r="G299" s="40"/>
      <c r="H299" s="40"/>
      <c r="I299" s="136"/>
      <c r="J299" s="40"/>
      <c r="K299" s="40"/>
      <c r="L299" s="44"/>
      <c r="M299" s="234"/>
      <c r="N299" s="235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216</v>
      </c>
      <c r="AU299" s="17" t="s">
        <v>82</v>
      </c>
    </row>
    <row r="300" s="13" customFormat="1">
      <c r="A300" s="13"/>
      <c r="B300" s="236"/>
      <c r="C300" s="237"/>
      <c r="D300" s="232" t="s">
        <v>166</v>
      </c>
      <c r="E300" s="238" t="s">
        <v>19</v>
      </c>
      <c r="F300" s="239" t="s">
        <v>1367</v>
      </c>
      <c r="G300" s="237"/>
      <c r="H300" s="240">
        <v>40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166</v>
      </c>
      <c r="AU300" s="246" t="s">
        <v>82</v>
      </c>
      <c r="AV300" s="13" t="s">
        <v>85</v>
      </c>
      <c r="AW300" s="13" t="s">
        <v>34</v>
      </c>
      <c r="AX300" s="13" t="s">
        <v>74</v>
      </c>
      <c r="AY300" s="246" t="s">
        <v>158</v>
      </c>
    </row>
    <row r="301" s="13" customFormat="1">
      <c r="A301" s="13"/>
      <c r="B301" s="236"/>
      <c r="C301" s="237"/>
      <c r="D301" s="232" t="s">
        <v>166</v>
      </c>
      <c r="E301" s="238" t="s">
        <v>19</v>
      </c>
      <c r="F301" s="239" t="s">
        <v>1368</v>
      </c>
      <c r="G301" s="237"/>
      <c r="H301" s="240">
        <v>80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166</v>
      </c>
      <c r="AU301" s="246" t="s">
        <v>82</v>
      </c>
      <c r="AV301" s="13" t="s">
        <v>85</v>
      </c>
      <c r="AW301" s="13" t="s">
        <v>34</v>
      </c>
      <c r="AX301" s="13" t="s">
        <v>74</v>
      </c>
      <c r="AY301" s="246" t="s">
        <v>158</v>
      </c>
    </row>
    <row r="302" s="14" customFormat="1">
      <c r="A302" s="14"/>
      <c r="B302" s="247"/>
      <c r="C302" s="248"/>
      <c r="D302" s="232" t="s">
        <v>166</v>
      </c>
      <c r="E302" s="249" t="s">
        <v>19</v>
      </c>
      <c r="F302" s="250" t="s">
        <v>175</v>
      </c>
      <c r="G302" s="248"/>
      <c r="H302" s="251">
        <v>120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166</v>
      </c>
      <c r="AU302" s="257" t="s">
        <v>82</v>
      </c>
      <c r="AV302" s="14" t="s">
        <v>163</v>
      </c>
      <c r="AW302" s="14" t="s">
        <v>34</v>
      </c>
      <c r="AX302" s="14" t="s">
        <v>82</v>
      </c>
      <c r="AY302" s="257" t="s">
        <v>158</v>
      </c>
    </row>
    <row r="303" s="2" customFormat="1" ht="16.5" customHeight="1">
      <c r="A303" s="38"/>
      <c r="B303" s="39"/>
      <c r="C303" s="259" t="s">
        <v>516</v>
      </c>
      <c r="D303" s="259" t="s">
        <v>199</v>
      </c>
      <c r="E303" s="260" t="s">
        <v>529</v>
      </c>
      <c r="F303" s="261" t="s">
        <v>530</v>
      </c>
      <c r="G303" s="262" t="s">
        <v>531</v>
      </c>
      <c r="H303" s="263">
        <v>89.280000000000001</v>
      </c>
      <c r="I303" s="264"/>
      <c r="J303" s="265">
        <f>ROUND(I303*H303,2)</f>
        <v>0</v>
      </c>
      <c r="K303" s="261" t="s">
        <v>213</v>
      </c>
      <c r="L303" s="266"/>
      <c r="M303" s="267" t="s">
        <v>19</v>
      </c>
      <c r="N303" s="268" t="s">
        <v>45</v>
      </c>
      <c r="O303" s="84"/>
      <c r="P303" s="228">
        <f>O303*H303</f>
        <v>0</v>
      </c>
      <c r="Q303" s="228">
        <v>0.001</v>
      </c>
      <c r="R303" s="228">
        <f>Q303*H303</f>
        <v>0.089279999999999998</v>
      </c>
      <c r="S303" s="228">
        <v>0</v>
      </c>
      <c r="T303" s="22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0" t="s">
        <v>241</v>
      </c>
      <c r="AT303" s="230" t="s">
        <v>199</v>
      </c>
      <c r="AU303" s="230" t="s">
        <v>82</v>
      </c>
      <c r="AY303" s="17" t="s">
        <v>158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7" t="s">
        <v>82</v>
      </c>
      <c r="BK303" s="231">
        <f>ROUND(I303*H303,2)</f>
        <v>0</v>
      </c>
      <c r="BL303" s="17" t="s">
        <v>236</v>
      </c>
      <c r="BM303" s="230" t="s">
        <v>532</v>
      </c>
    </row>
    <row r="304" s="2" customFormat="1">
      <c r="A304" s="38"/>
      <c r="B304" s="39"/>
      <c r="C304" s="40"/>
      <c r="D304" s="232" t="s">
        <v>165</v>
      </c>
      <c r="E304" s="40"/>
      <c r="F304" s="233" t="s">
        <v>530</v>
      </c>
      <c r="G304" s="40"/>
      <c r="H304" s="40"/>
      <c r="I304" s="136"/>
      <c r="J304" s="40"/>
      <c r="K304" s="40"/>
      <c r="L304" s="44"/>
      <c r="M304" s="234"/>
      <c r="N304" s="235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165</v>
      </c>
      <c r="AU304" s="17" t="s">
        <v>82</v>
      </c>
    </row>
    <row r="305" s="13" customFormat="1">
      <c r="A305" s="13"/>
      <c r="B305" s="236"/>
      <c r="C305" s="237"/>
      <c r="D305" s="232" t="s">
        <v>166</v>
      </c>
      <c r="E305" s="238" t="s">
        <v>19</v>
      </c>
      <c r="F305" s="239" t="s">
        <v>1369</v>
      </c>
      <c r="G305" s="237"/>
      <c r="H305" s="240">
        <v>74.400000000000006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166</v>
      </c>
      <c r="AU305" s="246" t="s">
        <v>82</v>
      </c>
      <c r="AV305" s="13" t="s">
        <v>85</v>
      </c>
      <c r="AW305" s="13" t="s">
        <v>34</v>
      </c>
      <c r="AX305" s="13" t="s">
        <v>82</v>
      </c>
      <c r="AY305" s="246" t="s">
        <v>158</v>
      </c>
    </row>
    <row r="306" s="13" customFormat="1">
      <c r="A306" s="13"/>
      <c r="B306" s="236"/>
      <c r="C306" s="237"/>
      <c r="D306" s="232" t="s">
        <v>166</v>
      </c>
      <c r="E306" s="237"/>
      <c r="F306" s="239" t="s">
        <v>1370</v>
      </c>
      <c r="G306" s="237"/>
      <c r="H306" s="240">
        <v>89.280000000000001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166</v>
      </c>
      <c r="AU306" s="246" t="s">
        <v>82</v>
      </c>
      <c r="AV306" s="13" t="s">
        <v>85</v>
      </c>
      <c r="AW306" s="13" t="s">
        <v>4</v>
      </c>
      <c r="AX306" s="13" t="s">
        <v>82</v>
      </c>
      <c r="AY306" s="246" t="s">
        <v>158</v>
      </c>
    </row>
    <row r="307" s="2" customFormat="1" ht="21.75" customHeight="1">
      <c r="A307" s="38"/>
      <c r="B307" s="39"/>
      <c r="C307" s="219" t="s">
        <v>521</v>
      </c>
      <c r="D307" s="219" t="s">
        <v>159</v>
      </c>
      <c r="E307" s="220" t="s">
        <v>536</v>
      </c>
      <c r="F307" s="221" t="s">
        <v>537</v>
      </c>
      <c r="G307" s="222" t="s">
        <v>162</v>
      </c>
      <c r="H307" s="223">
        <v>165</v>
      </c>
      <c r="I307" s="224"/>
      <c r="J307" s="225">
        <f>ROUND(I307*H307,2)</f>
        <v>0</v>
      </c>
      <c r="K307" s="221" t="s">
        <v>19</v>
      </c>
      <c r="L307" s="44"/>
      <c r="M307" s="226" t="s">
        <v>19</v>
      </c>
      <c r="N307" s="227" t="s">
        <v>45</v>
      </c>
      <c r="O307" s="84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236</v>
      </c>
      <c r="AT307" s="230" t="s">
        <v>159</v>
      </c>
      <c r="AU307" s="230" t="s">
        <v>82</v>
      </c>
      <c r="AY307" s="17" t="s">
        <v>158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82</v>
      </c>
      <c r="BK307" s="231">
        <f>ROUND(I307*H307,2)</f>
        <v>0</v>
      </c>
      <c r="BL307" s="17" t="s">
        <v>236</v>
      </c>
      <c r="BM307" s="230" t="s">
        <v>538</v>
      </c>
    </row>
    <row r="308" s="2" customFormat="1">
      <c r="A308" s="38"/>
      <c r="B308" s="39"/>
      <c r="C308" s="40"/>
      <c r="D308" s="232" t="s">
        <v>165</v>
      </c>
      <c r="E308" s="40"/>
      <c r="F308" s="233" t="s">
        <v>539</v>
      </c>
      <c r="G308" s="40"/>
      <c r="H308" s="40"/>
      <c r="I308" s="136"/>
      <c r="J308" s="40"/>
      <c r="K308" s="40"/>
      <c r="L308" s="44"/>
      <c r="M308" s="234"/>
      <c r="N308" s="235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165</v>
      </c>
      <c r="AU308" s="17" t="s">
        <v>82</v>
      </c>
    </row>
    <row r="309" s="13" customFormat="1">
      <c r="A309" s="13"/>
      <c r="B309" s="236"/>
      <c r="C309" s="237"/>
      <c r="D309" s="232" t="s">
        <v>166</v>
      </c>
      <c r="E309" s="238" t="s">
        <v>19</v>
      </c>
      <c r="F309" s="239" t="s">
        <v>1371</v>
      </c>
      <c r="G309" s="237"/>
      <c r="H309" s="240">
        <v>165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166</v>
      </c>
      <c r="AU309" s="246" t="s">
        <v>82</v>
      </c>
      <c r="AV309" s="13" t="s">
        <v>85</v>
      </c>
      <c r="AW309" s="13" t="s">
        <v>34</v>
      </c>
      <c r="AX309" s="13" t="s">
        <v>82</v>
      </c>
      <c r="AY309" s="246" t="s">
        <v>158</v>
      </c>
    </row>
    <row r="310" s="2" customFormat="1" ht="16.5" customHeight="1">
      <c r="A310" s="38"/>
      <c r="B310" s="39"/>
      <c r="C310" s="259" t="s">
        <v>528</v>
      </c>
      <c r="D310" s="259" t="s">
        <v>199</v>
      </c>
      <c r="E310" s="260" t="s">
        <v>542</v>
      </c>
      <c r="F310" s="261" t="s">
        <v>543</v>
      </c>
      <c r="G310" s="262" t="s">
        <v>531</v>
      </c>
      <c r="H310" s="263">
        <v>207.90000000000001</v>
      </c>
      <c r="I310" s="264"/>
      <c r="J310" s="265">
        <f>ROUND(I310*H310,2)</f>
        <v>0</v>
      </c>
      <c r="K310" s="261" t="s">
        <v>213</v>
      </c>
      <c r="L310" s="266"/>
      <c r="M310" s="267" t="s">
        <v>19</v>
      </c>
      <c r="N310" s="268" t="s">
        <v>45</v>
      </c>
      <c r="O310" s="84"/>
      <c r="P310" s="228">
        <f>O310*H310</f>
        <v>0</v>
      </c>
      <c r="Q310" s="228">
        <v>0.001</v>
      </c>
      <c r="R310" s="228">
        <f>Q310*H310</f>
        <v>0.2079</v>
      </c>
      <c r="S310" s="228">
        <v>0</v>
      </c>
      <c r="T310" s="22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0" t="s">
        <v>241</v>
      </c>
      <c r="AT310" s="230" t="s">
        <v>199</v>
      </c>
      <c r="AU310" s="230" t="s">
        <v>82</v>
      </c>
      <c r="AY310" s="17" t="s">
        <v>158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7" t="s">
        <v>82</v>
      </c>
      <c r="BK310" s="231">
        <f>ROUND(I310*H310,2)</f>
        <v>0</v>
      </c>
      <c r="BL310" s="17" t="s">
        <v>236</v>
      </c>
      <c r="BM310" s="230" t="s">
        <v>544</v>
      </c>
    </row>
    <row r="311" s="2" customFormat="1">
      <c r="A311" s="38"/>
      <c r="B311" s="39"/>
      <c r="C311" s="40"/>
      <c r="D311" s="232" t="s">
        <v>165</v>
      </c>
      <c r="E311" s="40"/>
      <c r="F311" s="233" t="s">
        <v>543</v>
      </c>
      <c r="G311" s="40"/>
      <c r="H311" s="40"/>
      <c r="I311" s="136"/>
      <c r="J311" s="40"/>
      <c r="K311" s="40"/>
      <c r="L311" s="44"/>
      <c r="M311" s="234"/>
      <c r="N311" s="235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165</v>
      </c>
      <c r="AU311" s="17" t="s">
        <v>82</v>
      </c>
    </row>
    <row r="312" s="2" customFormat="1">
      <c r="A312" s="38"/>
      <c r="B312" s="39"/>
      <c r="C312" s="40"/>
      <c r="D312" s="232" t="s">
        <v>181</v>
      </c>
      <c r="E312" s="40"/>
      <c r="F312" s="258" t="s">
        <v>545</v>
      </c>
      <c r="G312" s="40"/>
      <c r="H312" s="40"/>
      <c r="I312" s="136"/>
      <c r="J312" s="40"/>
      <c r="K312" s="40"/>
      <c r="L312" s="44"/>
      <c r="M312" s="234"/>
      <c r="N312" s="235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181</v>
      </c>
      <c r="AU312" s="17" t="s">
        <v>82</v>
      </c>
    </row>
    <row r="313" s="13" customFormat="1">
      <c r="A313" s="13"/>
      <c r="B313" s="236"/>
      <c r="C313" s="237"/>
      <c r="D313" s="232" t="s">
        <v>166</v>
      </c>
      <c r="E313" s="238" t="s">
        <v>19</v>
      </c>
      <c r="F313" s="239" t="s">
        <v>1372</v>
      </c>
      <c r="G313" s="237"/>
      <c r="H313" s="240">
        <v>173.25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166</v>
      </c>
      <c r="AU313" s="246" t="s">
        <v>82</v>
      </c>
      <c r="AV313" s="13" t="s">
        <v>85</v>
      </c>
      <c r="AW313" s="13" t="s">
        <v>34</v>
      </c>
      <c r="AX313" s="13" t="s">
        <v>82</v>
      </c>
      <c r="AY313" s="246" t="s">
        <v>158</v>
      </c>
    </row>
    <row r="314" s="13" customFormat="1">
      <c r="A314" s="13"/>
      <c r="B314" s="236"/>
      <c r="C314" s="237"/>
      <c r="D314" s="232" t="s">
        <v>166</v>
      </c>
      <c r="E314" s="237"/>
      <c r="F314" s="239" t="s">
        <v>1373</v>
      </c>
      <c r="G314" s="237"/>
      <c r="H314" s="240">
        <v>207.90000000000001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166</v>
      </c>
      <c r="AU314" s="246" t="s">
        <v>82</v>
      </c>
      <c r="AV314" s="13" t="s">
        <v>85</v>
      </c>
      <c r="AW314" s="13" t="s">
        <v>4</v>
      </c>
      <c r="AX314" s="13" t="s">
        <v>82</v>
      </c>
      <c r="AY314" s="246" t="s">
        <v>158</v>
      </c>
    </row>
    <row r="315" s="2" customFormat="1" ht="16.5" customHeight="1">
      <c r="A315" s="38"/>
      <c r="B315" s="39"/>
      <c r="C315" s="219" t="s">
        <v>535</v>
      </c>
      <c r="D315" s="219" t="s">
        <v>159</v>
      </c>
      <c r="E315" s="220" t="s">
        <v>549</v>
      </c>
      <c r="F315" s="221" t="s">
        <v>550</v>
      </c>
      <c r="G315" s="222" t="s">
        <v>202</v>
      </c>
      <c r="H315" s="223">
        <v>10</v>
      </c>
      <c r="I315" s="224"/>
      <c r="J315" s="225">
        <f>ROUND(I315*H315,2)</f>
        <v>0</v>
      </c>
      <c r="K315" s="221" t="s">
        <v>213</v>
      </c>
      <c r="L315" s="44"/>
      <c r="M315" s="226" t="s">
        <v>19</v>
      </c>
      <c r="N315" s="227" t="s">
        <v>45</v>
      </c>
      <c r="O315" s="84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195</v>
      </c>
      <c r="AT315" s="230" t="s">
        <v>159</v>
      </c>
      <c r="AU315" s="230" t="s">
        <v>82</v>
      </c>
      <c r="AY315" s="17" t="s">
        <v>158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82</v>
      </c>
      <c r="BK315" s="231">
        <f>ROUND(I315*H315,2)</f>
        <v>0</v>
      </c>
      <c r="BL315" s="17" t="s">
        <v>195</v>
      </c>
      <c r="BM315" s="230" t="s">
        <v>551</v>
      </c>
    </row>
    <row r="316" s="2" customFormat="1">
      <c r="A316" s="38"/>
      <c r="B316" s="39"/>
      <c r="C316" s="40"/>
      <c r="D316" s="232" t="s">
        <v>165</v>
      </c>
      <c r="E316" s="40"/>
      <c r="F316" s="233" t="s">
        <v>552</v>
      </c>
      <c r="G316" s="40"/>
      <c r="H316" s="40"/>
      <c r="I316" s="136"/>
      <c r="J316" s="40"/>
      <c r="K316" s="40"/>
      <c r="L316" s="44"/>
      <c r="M316" s="234"/>
      <c r="N316" s="235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165</v>
      </c>
      <c r="AU316" s="17" t="s">
        <v>82</v>
      </c>
    </row>
    <row r="317" s="2" customFormat="1">
      <c r="A317" s="38"/>
      <c r="B317" s="39"/>
      <c r="C317" s="40"/>
      <c r="D317" s="232" t="s">
        <v>216</v>
      </c>
      <c r="E317" s="40"/>
      <c r="F317" s="258" t="s">
        <v>553</v>
      </c>
      <c r="G317" s="40"/>
      <c r="H317" s="40"/>
      <c r="I317" s="136"/>
      <c r="J317" s="40"/>
      <c r="K317" s="40"/>
      <c r="L317" s="44"/>
      <c r="M317" s="234"/>
      <c r="N317" s="235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216</v>
      </c>
      <c r="AU317" s="17" t="s">
        <v>82</v>
      </c>
    </row>
    <row r="318" s="2" customFormat="1" ht="16.5" customHeight="1">
      <c r="A318" s="38"/>
      <c r="B318" s="39"/>
      <c r="C318" s="259" t="s">
        <v>541</v>
      </c>
      <c r="D318" s="259" t="s">
        <v>199</v>
      </c>
      <c r="E318" s="260" t="s">
        <v>555</v>
      </c>
      <c r="F318" s="261" t="s">
        <v>556</v>
      </c>
      <c r="G318" s="262" t="s">
        <v>202</v>
      </c>
      <c r="H318" s="263">
        <v>10</v>
      </c>
      <c r="I318" s="264"/>
      <c r="J318" s="265">
        <f>ROUND(I318*H318,2)</f>
        <v>0</v>
      </c>
      <c r="K318" s="261" t="s">
        <v>213</v>
      </c>
      <c r="L318" s="266"/>
      <c r="M318" s="267" t="s">
        <v>19</v>
      </c>
      <c r="N318" s="268" t="s">
        <v>45</v>
      </c>
      <c r="O318" s="84"/>
      <c r="P318" s="228">
        <f>O318*H318</f>
        <v>0</v>
      </c>
      <c r="Q318" s="228">
        <v>0.00016000000000000001</v>
      </c>
      <c r="R318" s="228">
        <f>Q318*H318</f>
        <v>0.0016000000000000001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241</v>
      </c>
      <c r="AT318" s="230" t="s">
        <v>199</v>
      </c>
      <c r="AU318" s="230" t="s">
        <v>82</v>
      </c>
      <c r="AY318" s="17" t="s">
        <v>158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82</v>
      </c>
      <c r="BK318" s="231">
        <f>ROUND(I318*H318,2)</f>
        <v>0</v>
      </c>
      <c r="BL318" s="17" t="s">
        <v>236</v>
      </c>
      <c r="BM318" s="230" t="s">
        <v>557</v>
      </c>
    </row>
    <row r="319" s="2" customFormat="1">
      <c r="A319" s="38"/>
      <c r="B319" s="39"/>
      <c r="C319" s="40"/>
      <c r="D319" s="232" t="s">
        <v>165</v>
      </c>
      <c r="E319" s="40"/>
      <c r="F319" s="233" t="s">
        <v>556</v>
      </c>
      <c r="G319" s="40"/>
      <c r="H319" s="40"/>
      <c r="I319" s="136"/>
      <c r="J319" s="40"/>
      <c r="K319" s="40"/>
      <c r="L319" s="44"/>
      <c r="M319" s="234"/>
      <c r="N319" s="235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165</v>
      </c>
      <c r="AU319" s="17" t="s">
        <v>82</v>
      </c>
    </row>
    <row r="320" s="13" customFormat="1">
      <c r="A320" s="13"/>
      <c r="B320" s="236"/>
      <c r="C320" s="237"/>
      <c r="D320" s="232" t="s">
        <v>166</v>
      </c>
      <c r="E320" s="238" t="s">
        <v>19</v>
      </c>
      <c r="F320" s="239" t="s">
        <v>1365</v>
      </c>
      <c r="G320" s="237"/>
      <c r="H320" s="240">
        <v>10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166</v>
      </c>
      <c r="AU320" s="246" t="s">
        <v>82</v>
      </c>
      <c r="AV320" s="13" t="s">
        <v>85</v>
      </c>
      <c r="AW320" s="13" t="s">
        <v>34</v>
      </c>
      <c r="AX320" s="13" t="s">
        <v>82</v>
      </c>
      <c r="AY320" s="246" t="s">
        <v>158</v>
      </c>
    </row>
    <row r="321" s="2" customFormat="1" ht="16.5" customHeight="1">
      <c r="A321" s="38"/>
      <c r="B321" s="39"/>
      <c r="C321" s="219" t="s">
        <v>548</v>
      </c>
      <c r="D321" s="219" t="s">
        <v>159</v>
      </c>
      <c r="E321" s="220" t="s">
        <v>559</v>
      </c>
      <c r="F321" s="221" t="s">
        <v>560</v>
      </c>
      <c r="G321" s="222" t="s">
        <v>202</v>
      </c>
      <c r="H321" s="223">
        <v>64</v>
      </c>
      <c r="I321" s="224"/>
      <c r="J321" s="225">
        <f>ROUND(I321*H321,2)</f>
        <v>0</v>
      </c>
      <c r="K321" s="221" t="s">
        <v>213</v>
      </c>
      <c r="L321" s="44"/>
      <c r="M321" s="226" t="s">
        <v>19</v>
      </c>
      <c r="N321" s="227" t="s">
        <v>45</v>
      </c>
      <c r="O321" s="84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0" t="s">
        <v>195</v>
      </c>
      <c r="AT321" s="230" t="s">
        <v>159</v>
      </c>
      <c r="AU321" s="230" t="s">
        <v>82</v>
      </c>
      <c r="AY321" s="17" t="s">
        <v>158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7" t="s">
        <v>82</v>
      </c>
      <c r="BK321" s="231">
        <f>ROUND(I321*H321,2)</f>
        <v>0</v>
      </c>
      <c r="BL321" s="17" t="s">
        <v>195</v>
      </c>
      <c r="BM321" s="230" t="s">
        <v>561</v>
      </c>
    </row>
    <row r="322" s="2" customFormat="1">
      <c r="A322" s="38"/>
      <c r="B322" s="39"/>
      <c r="C322" s="40"/>
      <c r="D322" s="232" t="s">
        <v>165</v>
      </c>
      <c r="E322" s="40"/>
      <c r="F322" s="233" t="s">
        <v>562</v>
      </c>
      <c r="G322" s="40"/>
      <c r="H322" s="40"/>
      <c r="I322" s="136"/>
      <c r="J322" s="40"/>
      <c r="K322" s="40"/>
      <c r="L322" s="44"/>
      <c r="M322" s="234"/>
      <c r="N322" s="235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165</v>
      </c>
      <c r="AU322" s="17" t="s">
        <v>82</v>
      </c>
    </row>
    <row r="323" s="2" customFormat="1">
      <c r="A323" s="38"/>
      <c r="B323" s="39"/>
      <c r="C323" s="40"/>
      <c r="D323" s="232" t="s">
        <v>216</v>
      </c>
      <c r="E323" s="40"/>
      <c r="F323" s="258" t="s">
        <v>553</v>
      </c>
      <c r="G323" s="40"/>
      <c r="H323" s="40"/>
      <c r="I323" s="136"/>
      <c r="J323" s="40"/>
      <c r="K323" s="40"/>
      <c r="L323" s="44"/>
      <c r="M323" s="234"/>
      <c r="N323" s="235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216</v>
      </c>
      <c r="AU323" s="17" t="s">
        <v>82</v>
      </c>
    </row>
    <row r="324" s="2" customFormat="1" ht="21.75" customHeight="1">
      <c r="A324" s="38"/>
      <c r="B324" s="39"/>
      <c r="C324" s="259" t="s">
        <v>554</v>
      </c>
      <c r="D324" s="259" t="s">
        <v>199</v>
      </c>
      <c r="E324" s="260" t="s">
        <v>564</v>
      </c>
      <c r="F324" s="261" t="s">
        <v>565</v>
      </c>
      <c r="G324" s="262" t="s">
        <v>202</v>
      </c>
      <c r="H324" s="263">
        <v>38</v>
      </c>
      <c r="I324" s="264"/>
      <c r="J324" s="265">
        <f>ROUND(I324*H324,2)</f>
        <v>0</v>
      </c>
      <c r="K324" s="261" t="s">
        <v>213</v>
      </c>
      <c r="L324" s="266"/>
      <c r="M324" s="267" t="s">
        <v>19</v>
      </c>
      <c r="N324" s="268" t="s">
        <v>45</v>
      </c>
      <c r="O324" s="84"/>
      <c r="P324" s="228">
        <f>O324*H324</f>
        <v>0</v>
      </c>
      <c r="Q324" s="228">
        <v>0.00025999999999999998</v>
      </c>
      <c r="R324" s="228">
        <f>Q324*H324</f>
        <v>0.0098799999999999999</v>
      </c>
      <c r="S324" s="228">
        <v>0</v>
      </c>
      <c r="T324" s="22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0" t="s">
        <v>241</v>
      </c>
      <c r="AT324" s="230" t="s">
        <v>199</v>
      </c>
      <c r="AU324" s="230" t="s">
        <v>82</v>
      </c>
      <c r="AY324" s="17" t="s">
        <v>158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7" t="s">
        <v>82</v>
      </c>
      <c r="BK324" s="231">
        <f>ROUND(I324*H324,2)</f>
        <v>0</v>
      </c>
      <c r="BL324" s="17" t="s">
        <v>236</v>
      </c>
      <c r="BM324" s="230" t="s">
        <v>566</v>
      </c>
    </row>
    <row r="325" s="2" customFormat="1">
      <c r="A325" s="38"/>
      <c r="B325" s="39"/>
      <c r="C325" s="40"/>
      <c r="D325" s="232" t="s">
        <v>165</v>
      </c>
      <c r="E325" s="40"/>
      <c r="F325" s="233" t="s">
        <v>565</v>
      </c>
      <c r="G325" s="40"/>
      <c r="H325" s="40"/>
      <c r="I325" s="136"/>
      <c r="J325" s="40"/>
      <c r="K325" s="40"/>
      <c r="L325" s="44"/>
      <c r="M325" s="234"/>
      <c r="N325" s="235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165</v>
      </c>
      <c r="AU325" s="17" t="s">
        <v>82</v>
      </c>
    </row>
    <row r="326" s="2" customFormat="1" ht="21.75" customHeight="1">
      <c r="A326" s="38"/>
      <c r="B326" s="39"/>
      <c r="C326" s="259" t="s">
        <v>558</v>
      </c>
      <c r="D326" s="259" t="s">
        <v>199</v>
      </c>
      <c r="E326" s="260" t="s">
        <v>568</v>
      </c>
      <c r="F326" s="261" t="s">
        <v>569</v>
      </c>
      <c r="G326" s="262" t="s">
        <v>202</v>
      </c>
      <c r="H326" s="263">
        <v>26</v>
      </c>
      <c r="I326" s="264"/>
      <c r="J326" s="265">
        <f>ROUND(I326*H326,2)</f>
        <v>0</v>
      </c>
      <c r="K326" s="261" t="s">
        <v>213</v>
      </c>
      <c r="L326" s="266"/>
      <c r="M326" s="267" t="s">
        <v>19</v>
      </c>
      <c r="N326" s="268" t="s">
        <v>45</v>
      </c>
      <c r="O326" s="84"/>
      <c r="P326" s="228">
        <f>O326*H326</f>
        <v>0</v>
      </c>
      <c r="Q326" s="228">
        <v>0.00069999999999999999</v>
      </c>
      <c r="R326" s="228">
        <f>Q326*H326</f>
        <v>0.018200000000000001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241</v>
      </c>
      <c r="AT326" s="230" t="s">
        <v>199</v>
      </c>
      <c r="AU326" s="230" t="s">
        <v>82</v>
      </c>
      <c r="AY326" s="17" t="s">
        <v>158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82</v>
      </c>
      <c r="BK326" s="231">
        <f>ROUND(I326*H326,2)</f>
        <v>0</v>
      </c>
      <c r="BL326" s="17" t="s">
        <v>236</v>
      </c>
      <c r="BM326" s="230" t="s">
        <v>570</v>
      </c>
    </row>
    <row r="327" s="2" customFormat="1">
      <c r="A327" s="38"/>
      <c r="B327" s="39"/>
      <c r="C327" s="40"/>
      <c r="D327" s="232" t="s">
        <v>165</v>
      </c>
      <c r="E327" s="40"/>
      <c r="F327" s="233" t="s">
        <v>569</v>
      </c>
      <c r="G327" s="40"/>
      <c r="H327" s="40"/>
      <c r="I327" s="136"/>
      <c r="J327" s="40"/>
      <c r="K327" s="40"/>
      <c r="L327" s="44"/>
      <c r="M327" s="234"/>
      <c r="N327" s="235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165</v>
      </c>
      <c r="AU327" s="17" t="s">
        <v>82</v>
      </c>
    </row>
    <row r="328" s="2" customFormat="1" ht="21.75" customHeight="1">
      <c r="A328" s="38"/>
      <c r="B328" s="39"/>
      <c r="C328" s="219" t="s">
        <v>563</v>
      </c>
      <c r="D328" s="219" t="s">
        <v>159</v>
      </c>
      <c r="E328" s="220" t="s">
        <v>572</v>
      </c>
      <c r="F328" s="221" t="s">
        <v>573</v>
      </c>
      <c r="G328" s="222" t="s">
        <v>202</v>
      </c>
      <c r="H328" s="223">
        <v>2</v>
      </c>
      <c r="I328" s="224"/>
      <c r="J328" s="225">
        <f>ROUND(I328*H328,2)</f>
        <v>0</v>
      </c>
      <c r="K328" s="221" t="s">
        <v>19</v>
      </c>
      <c r="L328" s="44"/>
      <c r="M328" s="226" t="s">
        <v>19</v>
      </c>
      <c r="N328" s="227" t="s">
        <v>45</v>
      </c>
      <c r="O328" s="84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236</v>
      </c>
      <c r="AT328" s="230" t="s">
        <v>159</v>
      </c>
      <c r="AU328" s="230" t="s">
        <v>82</v>
      </c>
      <c r="AY328" s="17" t="s">
        <v>158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82</v>
      </c>
      <c r="BK328" s="231">
        <f>ROUND(I328*H328,2)</f>
        <v>0</v>
      </c>
      <c r="BL328" s="17" t="s">
        <v>236</v>
      </c>
      <c r="BM328" s="230" t="s">
        <v>574</v>
      </c>
    </row>
    <row r="329" s="2" customFormat="1">
      <c r="A329" s="38"/>
      <c r="B329" s="39"/>
      <c r="C329" s="40"/>
      <c r="D329" s="232" t="s">
        <v>165</v>
      </c>
      <c r="E329" s="40"/>
      <c r="F329" s="233" t="s">
        <v>573</v>
      </c>
      <c r="G329" s="40"/>
      <c r="H329" s="40"/>
      <c r="I329" s="136"/>
      <c r="J329" s="40"/>
      <c r="K329" s="40"/>
      <c r="L329" s="44"/>
      <c r="M329" s="234"/>
      <c r="N329" s="235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165</v>
      </c>
      <c r="AU329" s="17" t="s">
        <v>82</v>
      </c>
    </row>
    <row r="330" s="13" customFormat="1">
      <c r="A330" s="13"/>
      <c r="B330" s="236"/>
      <c r="C330" s="237"/>
      <c r="D330" s="232" t="s">
        <v>166</v>
      </c>
      <c r="E330" s="238" t="s">
        <v>19</v>
      </c>
      <c r="F330" s="239" t="s">
        <v>1374</v>
      </c>
      <c r="G330" s="237"/>
      <c r="H330" s="240">
        <v>2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166</v>
      </c>
      <c r="AU330" s="246" t="s">
        <v>82</v>
      </c>
      <c r="AV330" s="13" t="s">
        <v>85</v>
      </c>
      <c r="AW330" s="13" t="s">
        <v>34</v>
      </c>
      <c r="AX330" s="13" t="s">
        <v>82</v>
      </c>
      <c r="AY330" s="246" t="s">
        <v>158</v>
      </c>
    </row>
    <row r="331" s="2" customFormat="1" ht="21.75" customHeight="1">
      <c r="A331" s="38"/>
      <c r="B331" s="39"/>
      <c r="C331" s="219" t="s">
        <v>567</v>
      </c>
      <c r="D331" s="219" t="s">
        <v>159</v>
      </c>
      <c r="E331" s="220" t="s">
        <v>576</v>
      </c>
      <c r="F331" s="221" t="s">
        <v>577</v>
      </c>
      <c r="G331" s="222" t="s">
        <v>162</v>
      </c>
      <c r="H331" s="223">
        <v>1045</v>
      </c>
      <c r="I331" s="224"/>
      <c r="J331" s="225">
        <f>ROUND(I331*H331,2)</f>
        <v>0</v>
      </c>
      <c r="K331" s="221" t="s">
        <v>19</v>
      </c>
      <c r="L331" s="44"/>
      <c r="M331" s="226" t="s">
        <v>19</v>
      </c>
      <c r="N331" s="227" t="s">
        <v>45</v>
      </c>
      <c r="O331" s="84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0" t="s">
        <v>236</v>
      </c>
      <c r="AT331" s="230" t="s">
        <v>159</v>
      </c>
      <c r="AU331" s="230" t="s">
        <v>82</v>
      </c>
      <c r="AY331" s="17" t="s">
        <v>158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7" t="s">
        <v>82</v>
      </c>
      <c r="BK331" s="231">
        <f>ROUND(I331*H331,2)</f>
        <v>0</v>
      </c>
      <c r="BL331" s="17" t="s">
        <v>236</v>
      </c>
      <c r="BM331" s="230" t="s">
        <v>578</v>
      </c>
    </row>
    <row r="332" s="2" customFormat="1">
      <c r="A332" s="38"/>
      <c r="B332" s="39"/>
      <c r="C332" s="40"/>
      <c r="D332" s="232" t="s">
        <v>165</v>
      </c>
      <c r="E332" s="40"/>
      <c r="F332" s="233" t="s">
        <v>577</v>
      </c>
      <c r="G332" s="40"/>
      <c r="H332" s="40"/>
      <c r="I332" s="136"/>
      <c r="J332" s="40"/>
      <c r="K332" s="40"/>
      <c r="L332" s="44"/>
      <c r="M332" s="234"/>
      <c r="N332" s="235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165</v>
      </c>
      <c r="AU332" s="17" t="s">
        <v>82</v>
      </c>
    </row>
    <row r="333" s="13" customFormat="1">
      <c r="A333" s="13"/>
      <c r="B333" s="236"/>
      <c r="C333" s="237"/>
      <c r="D333" s="232" t="s">
        <v>166</v>
      </c>
      <c r="E333" s="238" t="s">
        <v>19</v>
      </c>
      <c r="F333" s="239" t="s">
        <v>1375</v>
      </c>
      <c r="G333" s="237"/>
      <c r="H333" s="240">
        <v>1045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166</v>
      </c>
      <c r="AU333" s="246" t="s">
        <v>82</v>
      </c>
      <c r="AV333" s="13" t="s">
        <v>85</v>
      </c>
      <c r="AW333" s="13" t="s">
        <v>34</v>
      </c>
      <c r="AX333" s="13" t="s">
        <v>82</v>
      </c>
      <c r="AY333" s="246" t="s">
        <v>158</v>
      </c>
    </row>
    <row r="334" s="2" customFormat="1" ht="16.5" customHeight="1">
      <c r="A334" s="38"/>
      <c r="B334" s="39"/>
      <c r="C334" s="219" t="s">
        <v>571</v>
      </c>
      <c r="D334" s="219" t="s">
        <v>159</v>
      </c>
      <c r="E334" s="220" t="s">
        <v>582</v>
      </c>
      <c r="F334" s="221" t="s">
        <v>583</v>
      </c>
      <c r="G334" s="222" t="s">
        <v>162</v>
      </c>
      <c r="H334" s="223">
        <v>1045</v>
      </c>
      <c r="I334" s="224"/>
      <c r="J334" s="225">
        <f>ROUND(I334*H334,2)</f>
        <v>0</v>
      </c>
      <c r="K334" s="221" t="s">
        <v>19</v>
      </c>
      <c r="L334" s="44"/>
      <c r="M334" s="226" t="s">
        <v>19</v>
      </c>
      <c r="N334" s="227" t="s">
        <v>45</v>
      </c>
      <c r="O334" s="84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236</v>
      </c>
      <c r="AT334" s="230" t="s">
        <v>159</v>
      </c>
      <c r="AU334" s="230" t="s">
        <v>82</v>
      </c>
      <c r="AY334" s="17" t="s">
        <v>158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82</v>
      </c>
      <c r="BK334" s="231">
        <f>ROUND(I334*H334,2)</f>
        <v>0</v>
      </c>
      <c r="BL334" s="17" t="s">
        <v>236</v>
      </c>
      <c r="BM334" s="230" t="s">
        <v>584</v>
      </c>
    </row>
    <row r="335" s="2" customFormat="1">
      <c r="A335" s="38"/>
      <c r="B335" s="39"/>
      <c r="C335" s="40"/>
      <c r="D335" s="232" t="s">
        <v>165</v>
      </c>
      <c r="E335" s="40"/>
      <c r="F335" s="233" t="s">
        <v>583</v>
      </c>
      <c r="G335" s="40"/>
      <c r="H335" s="40"/>
      <c r="I335" s="136"/>
      <c r="J335" s="40"/>
      <c r="K335" s="40"/>
      <c r="L335" s="44"/>
      <c r="M335" s="234"/>
      <c r="N335" s="235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165</v>
      </c>
      <c r="AU335" s="17" t="s">
        <v>82</v>
      </c>
    </row>
    <row r="336" s="13" customFormat="1">
      <c r="A336" s="13"/>
      <c r="B336" s="236"/>
      <c r="C336" s="237"/>
      <c r="D336" s="232" t="s">
        <v>166</v>
      </c>
      <c r="E336" s="238" t="s">
        <v>19</v>
      </c>
      <c r="F336" s="239" t="s">
        <v>1375</v>
      </c>
      <c r="G336" s="237"/>
      <c r="H336" s="240">
        <v>1045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166</v>
      </c>
      <c r="AU336" s="246" t="s">
        <v>82</v>
      </c>
      <c r="AV336" s="13" t="s">
        <v>85</v>
      </c>
      <c r="AW336" s="13" t="s">
        <v>34</v>
      </c>
      <c r="AX336" s="13" t="s">
        <v>82</v>
      </c>
      <c r="AY336" s="246" t="s">
        <v>158</v>
      </c>
    </row>
    <row r="337" s="2" customFormat="1" ht="21.75" customHeight="1">
      <c r="A337" s="38"/>
      <c r="B337" s="39"/>
      <c r="C337" s="219" t="s">
        <v>575</v>
      </c>
      <c r="D337" s="219" t="s">
        <v>159</v>
      </c>
      <c r="E337" s="220" t="s">
        <v>586</v>
      </c>
      <c r="F337" s="221" t="s">
        <v>587</v>
      </c>
      <c r="G337" s="222" t="s">
        <v>162</v>
      </c>
      <c r="H337" s="223">
        <v>315</v>
      </c>
      <c r="I337" s="224"/>
      <c r="J337" s="225">
        <f>ROUND(I337*H337,2)</f>
        <v>0</v>
      </c>
      <c r="K337" s="221" t="s">
        <v>213</v>
      </c>
      <c r="L337" s="44"/>
      <c r="M337" s="226" t="s">
        <v>19</v>
      </c>
      <c r="N337" s="227" t="s">
        <v>45</v>
      </c>
      <c r="O337" s="84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0" t="s">
        <v>236</v>
      </c>
      <c r="AT337" s="230" t="s">
        <v>159</v>
      </c>
      <c r="AU337" s="230" t="s">
        <v>82</v>
      </c>
      <c r="AY337" s="17" t="s">
        <v>158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7" t="s">
        <v>82</v>
      </c>
      <c r="BK337" s="231">
        <f>ROUND(I337*H337,2)</f>
        <v>0</v>
      </c>
      <c r="BL337" s="17" t="s">
        <v>236</v>
      </c>
      <c r="BM337" s="230" t="s">
        <v>588</v>
      </c>
    </row>
    <row r="338" s="2" customFormat="1">
      <c r="A338" s="38"/>
      <c r="B338" s="39"/>
      <c r="C338" s="40"/>
      <c r="D338" s="232" t="s">
        <v>165</v>
      </c>
      <c r="E338" s="40"/>
      <c r="F338" s="233" t="s">
        <v>589</v>
      </c>
      <c r="G338" s="40"/>
      <c r="H338" s="40"/>
      <c r="I338" s="136"/>
      <c r="J338" s="40"/>
      <c r="K338" s="40"/>
      <c r="L338" s="44"/>
      <c r="M338" s="234"/>
      <c r="N338" s="235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165</v>
      </c>
      <c r="AU338" s="17" t="s">
        <v>82</v>
      </c>
    </row>
    <row r="339" s="2" customFormat="1" ht="21.75" customHeight="1">
      <c r="A339" s="38"/>
      <c r="B339" s="39"/>
      <c r="C339" s="259" t="s">
        <v>581</v>
      </c>
      <c r="D339" s="259" t="s">
        <v>199</v>
      </c>
      <c r="E339" s="260" t="s">
        <v>591</v>
      </c>
      <c r="F339" s="261" t="s">
        <v>592</v>
      </c>
      <c r="G339" s="262" t="s">
        <v>162</v>
      </c>
      <c r="H339" s="263">
        <v>378</v>
      </c>
      <c r="I339" s="264"/>
      <c r="J339" s="265">
        <f>ROUND(I339*H339,2)</f>
        <v>0</v>
      </c>
      <c r="K339" s="261" t="s">
        <v>213</v>
      </c>
      <c r="L339" s="266"/>
      <c r="M339" s="267" t="s">
        <v>19</v>
      </c>
      <c r="N339" s="268" t="s">
        <v>45</v>
      </c>
      <c r="O339" s="84"/>
      <c r="P339" s="228">
        <f>O339*H339</f>
        <v>0</v>
      </c>
      <c r="Q339" s="228">
        <v>0.00068999999999999997</v>
      </c>
      <c r="R339" s="228">
        <f>Q339*H339</f>
        <v>0.26082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241</v>
      </c>
      <c r="AT339" s="230" t="s">
        <v>199</v>
      </c>
      <c r="AU339" s="230" t="s">
        <v>82</v>
      </c>
      <c r="AY339" s="17" t="s">
        <v>158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82</v>
      </c>
      <c r="BK339" s="231">
        <f>ROUND(I339*H339,2)</f>
        <v>0</v>
      </c>
      <c r="BL339" s="17" t="s">
        <v>236</v>
      </c>
      <c r="BM339" s="230" t="s">
        <v>593</v>
      </c>
    </row>
    <row r="340" s="2" customFormat="1">
      <c r="A340" s="38"/>
      <c r="B340" s="39"/>
      <c r="C340" s="40"/>
      <c r="D340" s="232" t="s">
        <v>165</v>
      </c>
      <c r="E340" s="40"/>
      <c r="F340" s="233" t="s">
        <v>592</v>
      </c>
      <c r="G340" s="40"/>
      <c r="H340" s="40"/>
      <c r="I340" s="136"/>
      <c r="J340" s="40"/>
      <c r="K340" s="40"/>
      <c r="L340" s="44"/>
      <c r="M340" s="234"/>
      <c r="N340" s="235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165</v>
      </c>
      <c r="AU340" s="17" t="s">
        <v>82</v>
      </c>
    </row>
    <row r="341" s="13" customFormat="1">
      <c r="A341" s="13"/>
      <c r="B341" s="236"/>
      <c r="C341" s="237"/>
      <c r="D341" s="232" t="s">
        <v>166</v>
      </c>
      <c r="E341" s="238" t="s">
        <v>19</v>
      </c>
      <c r="F341" s="239" t="s">
        <v>1376</v>
      </c>
      <c r="G341" s="237"/>
      <c r="H341" s="240">
        <v>315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166</v>
      </c>
      <c r="AU341" s="246" t="s">
        <v>82</v>
      </c>
      <c r="AV341" s="13" t="s">
        <v>85</v>
      </c>
      <c r="AW341" s="13" t="s">
        <v>34</v>
      </c>
      <c r="AX341" s="13" t="s">
        <v>82</v>
      </c>
      <c r="AY341" s="246" t="s">
        <v>158</v>
      </c>
    </row>
    <row r="342" s="13" customFormat="1">
      <c r="A342" s="13"/>
      <c r="B342" s="236"/>
      <c r="C342" s="237"/>
      <c r="D342" s="232" t="s">
        <v>166</v>
      </c>
      <c r="E342" s="237"/>
      <c r="F342" s="239" t="s">
        <v>1377</v>
      </c>
      <c r="G342" s="237"/>
      <c r="H342" s="240">
        <v>378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166</v>
      </c>
      <c r="AU342" s="246" t="s">
        <v>82</v>
      </c>
      <c r="AV342" s="13" t="s">
        <v>85</v>
      </c>
      <c r="AW342" s="13" t="s">
        <v>4</v>
      </c>
      <c r="AX342" s="13" t="s">
        <v>82</v>
      </c>
      <c r="AY342" s="246" t="s">
        <v>158</v>
      </c>
    </row>
    <row r="343" s="2" customFormat="1" ht="21.75" customHeight="1">
      <c r="A343" s="38"/>
      <c r="B343" s="39"/>
      <c r="C343" s="219" t="s">
        <v>585</v>
      </c>
      <c r="D343" s="219" t="s">
        <v>159</v>
      </c>
      <c r="E343" s="220" t="s">
        <v>597</v>
      </c>
      <c r="F343" s="221" t="s">
        <v>598</v>
      </c>
      <c r="G343" s="222" t="s">
        <v>162</v>
      </c>
      <c r="H343" s="223">
        <v>190</v>
      </c>
      <c r="I343" s="224"/>
      <c r="J343" s="225">
        <f>ROUND(I343*H343,2)</f>
        <v>0</v>
      </c>
      <c r="K343" s="221" t="s">
        <v>213</v>
      </c>
      <c r="L343" s="44"/>
      <c r="M343" s="226" t="s">
        <v>19</v>
      </c>
      <c r="N343" s="227" t="s">
        <v>45</v>
      </c>
      <c r="O343" s="84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0" t="s">
        <v>236</v>
      </c>
      <c r="AT343" s="230" t="s">
        <v>159</v>
      </c>
      <c r="AU343" s="230" t="s">
        <v>82</v>
      </c>
      <c r="AY343" s="17" t="s">
        <v>158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7" t="s">
        <v>82</v>
      </c>
      <c r="BK343" s="231">
        <f>ROUND(I343*H343,2)</f>
        <v>0</v>
      </c>
      <c r="BL343" s="17" t="s">
        <v>236</v>
      </c>
      <c r="BM343" s="230" t="s">
        <v>599</v>
      </c>
    </row>
    <row r="344" s="2" customFormat="1">
      <c r="A344" s="38"/>
      <c r="B344" s="39"/>
      <c r="C344" s="40"/>
      <c r="D344" s="232" t="s">
        <v>165</v>
      </c>
      <c r="E344" s="40"/>
      <c r="F344" s="233" t="s">
        <v>600</v>
      </c>
      <c r="G344" s="40"/>
      <c r="H344" s="40"/>
      <c r="I344" s="136"/>
      <c r="J344" s="40"/>
      <c r="K344" s="40"/>
      <c r="L344" s="44"/>
      <c r="M344" s="234"/>
      <c r="N344" s="235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165</v>
      </c>
      <c r="AU344" s="17" t="s">
        <v>82</v>
      </c>
    </row>
    <row r="345" s="2" customFormat="1" ht="21.75" customHeight="1">
      <c r="A345" s="38"/>
      <c r="B345" s="39"/>
      <c r="C345" s="259" t="s">
        <v>590</v>
      </c>
      <c r="D345" s="259" t="s">
        <v>199</v>
      </c>
      <c r="E345" s="260" t="s">
        <v>602</v>
      </c>
      <c r="F345" s="261" t="s">
        <v>603</v>
      </c>
      <c r="G345" s="262" t="s">
        <v>162</v>
      </c>
      <c r="H345" s="263">
        <v>228</v>
      </c>
      <c r="I345" s="264"/>
      <c r="J345" s="265">
        <f>ROUND(I345*H345,2)</f>
        <v>0</v>
      </c>
      <c r="K345" s="261" t="s">
        <v>213</v>
      </c>
      <c r="L345" s="266"/>
      <c r="M345" s="267" t="s">
        <v>19</v>
      </c>
      <c r="N345" s="268" t="s">
        <v>45</v>
      </c>
      <c r="O345" s="84"/>
      <c r="P345" s="228">
        <f>O345*H345</f>
        <v>0</v>
      </c>
      <c r="Q345" s="228">
        <v>0.00055000000000000003</v>
      </c>
      <c r="R345" s="228">
        <f>Q345*H345</f>
        <v>0.12540000000000001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241</v>
      </c>
      <c r="AT345" s="230" t="s">
        <v>199</v>
      </c>
      <c r="AU345" s="230" t="s">
        <v>82</v>
      </c>
      <c r="AY345" s="17" t="s">
        <v>158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82</v>
      </c>
      <c r="BK345" s="231">
        <f>ROUND(I345*H345,2)</f>
        <v>0</v>
      </c>
      <c r="BL345" s="17" t="s">
        <v>236</v>
      </c>
      <c r="BM345" s="230" t="s">
        <v>604</v>
      </c>
    </row>
    <row r="346" s="2" customFormat="1">
      <c r="A346" s="38"/>
      <c r="B346" s="39"/>
      <c r="C346" s="40"/>
      <c r="D346" s="232" t="s">
        <v>165</v>
      </c>
      <c r="E346" s="40"/>
      <c r="F346" s="233" t="s">
        <v>603</v>
      </c>
      <c r="G346" s="40"/>
      <c r="H346" s="40"/>
      <c r="I346" s="136"/>
      <c r="J346" s="40"/>
      <c r="K346" s="40"/>
      <c r="L346" s="44"/>
      <c r="M346" s="234"/>
      <c r="N346" s="235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165</v>
      </c>
      <c r="AU346" s="17" t="s">
        <v>82</v>
      </c>
    </row>
    <row r="347" s="13" customFormat="1">
      <c r="A347" s="13"/>
      <c r="B347" s="236"/>
      <c r="C347" s="237"/>
      <c r="D347" s="232" t="s">
        <v>166</v>
      </c>
      <c r="E347" s="238" t="s">
        <v>19</v>
      </c>
      <c r="F347" s="239" t="s">
        <v>1378</v>
      </c>
      <c r="G347" s="237"/>
      <c r="H347" s="240">
        <v>190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166</v>
      </c>
      <c r="AU347" s="246" t="s">
        <v>82</v>
      </c>
      <c r="AV347" s="13" t="s">
        <v>85</v>
      </c>
      <c r="AW347" s="13" t="s">
        <v>34</v>
      </c>
      <c r="AX347" s="13" t="s">
        <v>82</v>
      </c>
      <c r="AY347" s="246" t="s">
        <v>158</v>
      </c>
    </row>
    <row r="348" s="13" customFormat="1">
      <c r="A348" s="13"/>
      <c r="B348" s="236"/>
      <c r="C348" s="237"/>
      <c r="D348" s="232" t="s">
        <v>166</v>
      </c>
      <c r="E348" s="237"/>
      <c r="F348" s="239" t="s">
        <v>1379</v>
      </c>
      <c r="G348" s="237"/>
      <c r="H348" s="240">
        <v>228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166</v>
      </c>
      <c r="AU348" s="246" t="s">
        <v>82</v>
      </c>
      <c r="AV348" s="13" t="s">
        <v>85</v>
      </c>
      <c r="AW348" s="13" t="s">
        <v>4</v>
      </c>
      <c r="AX348" s="13" t="s">
        <v>82</v>
      </c>
      <c r="AY348" s="246" t="s">
        <v>158</v>
      </c>
    </row>
    <row r="349" s="2" customFormat="1" ht="21.75" customHeight="1">
      <c r="A349" s="38"/>
      <c r="B349" s="39"/>
      <c r="C349" s="219" t="s">
        <v>596</v>
      </c>
      <c r="D349" s="219" t="s">
        <v>159</v>
      </c>
      <c r="E349" s="220" t="s">
        <v>608</v>
      </c>
      <c r="F349" s="221" t="s">
        <v>609</v>
      </c>
      <c r="G349" s="222" t="s">
        <v>162</v>
      </c>
      <c r="H349" s="223">
        <v>500</v>
      </c>
      <c r="I349" s="224"/>
      <c r="J349" s="225">
        <f>ROUND(I349*H349,2)</f>
        <v>0</v>
      </c>
      <c r="K349" s="221" t="s">
        <v>213</v>
      </c>
      <c r="L349" s="44"/>
      <c r="M349" s="226" t="s">
        <v>19</v>
      </c>
      <c r="N349" s="227" t="s">
        <v>45</v>
      </c>
      <c r="O349" s="84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236</v>
      </c>
      <c r="AT349" s="230" t="s">
        <v>159</v>
      </c>
      <c r="AU349" s="230" t="s">
        <v>82</v>
      </c>
      <c r="AY349" s="17" t="s">
        <v>158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82</v>
      </c>
      <c r="BK349" s="231">
        <f>ROUND(I349*H349,2)</f>
        <v>0</v>
      </c>
      <c r="BL349" s="17" t="s">
        <v>236</v>
      </c>
      <c r="BM349" s="230" t="s">
        <v>610</v>
      </c>
    </row>
    <row r="350" s="2" customFormat="1">
      <c r="A350" s="38"/>
      <c r="B350" s="39"/>
      <c r="C350" s="40"/>
      <c r="D350" s="232" t="s">
        <v>165</v>
      </c>
      <c r="E350" s="40"/>
      <c r="F350" s="233" t="s">
        <v>611</v>
      </c>
      <c r="G350" s="40"/>
      <c r="H350" s="40"/>
      <c r="I350" s="136"/>
      <c r="J350" s="40"/>
      <c r="K350" s="40"/>
      <c r="L350" s="44"/>
      <c r="M350" s="234"/>
      <c r="N350" s="235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165</v>
      </c>
      <c r="AU350" s="17" t="s">
        <v>82</v>
      </c>
    </row>
    <row r="351" s="2" customFormat="1" ht="21.75" customHeight="1">
      <c r="A351" s="38"/>
      <c r="B351" s="39"/>
      <c r="C351" s="259" t="s">
        <v>601</v>
      </c>
      <c r="D351" s="259" t="s">
        <v>199</v>
      </c>
      <c r="E351" s="260" t="s">
        <v>613</v>
      </c>
      <c r="F351" s="261" t="s">
        <v>614</v>
      </c>
      <c r="G351" s="262" t="s">
        <v>162</v>
      </c>
      <c r="H351" s="263">
        <v>600</v>
      </c>
      <c r="I351" s="264"/>
      <c r="J351" s="265">
        <f>ROUND(I351*H351,2)</f>
        <v>0</v>
      </c>
      <c r="K351" s="261" t="s">
        <v>213</v>
      </c>
      <c r="L351" s="266"/>
      <c r="M351" s="267" t="s">
        <v>19</v>
      </c>
      <c r="N351" s="268" t="s">
        <v>45</v>
      </c>
      <c r="O351" s="84"/>
      <c r="P351" s="228">
        <f>O351*H351</f>
        <v>0</v>
      </c>
      <c r="Q351" s="228">
        <v>0.00025999999999999998</v>
      </c>
      <c r="R351" s="228">
        <f>Q351*H351</f>
        <v>0.156</v>
      </c>
      <c r="S351" s="228">
        <v>0</v>
      </c>
      <c r="T351" s="22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0" t="s">
        <v>241</v>
      </c>
      <c r="AT351" s="230" t="s">
        <v>199</v>
      </c>
      <c r="AU351" s="230" t="s">
        <v>82</v>
      </c>
      <c r="AY351" s="17" t="s">
        <v>158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7" t="s">
        <v>82</v>
      </c>
      <c r="BK351" s="231">
        <f>ROUND(I351*H351,2)</f>
        <v>0</v>
      </c>
      <c r="BL351" s="17" t="s">
        <v>236</v>
      </c>
      <c r="BM351" s="230" t="s">
        <v>615</v>
      </c>
    </row>
    <row r="352" s="2" customFormat="1">
      <c r="A352" s="38"/>
      <c r="B352" s="39"/>
      <c r="C352" s="40"/>
      <c r="D352" s="232" t="s">
        <v>165</v>
      </c>
      <c r="E352" s="40"/>
      <c r="F352" s="233" t="s">
        <v>614</v>
      </c>
      <c r="G352" s="40"/>
      <c r="H352" s="40"/>
      <c r="I352" s="136"/>
      <c r="J352" s="40"/>
      <c r="K352" s="40"/>
      <c r="L352" s="44"/>
      <c r="M352" s="234"/>
      <c r="N352" s="235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165</v>
      </c>
      <c r="AU352" s="17" t="s">
        <v>82</v>
      </c>
    </row>
    <row r="353" s="13" customFormat="1">
      <c r="A353" s="13"/>
      <c r="B353" s="236"/>
      <c r="C353" s="237"/>
      <c r="D353" s="232" t="s">
        <v>166</v>
      </c>
      <c r="E353" s="238" t="s">
        <v>19</v>
      </c>
      <c r="F353" s="239" t="s">
        <v>1380</v>
      </c>
      <c r="G353" s="237"/>
      <c r="H353" s="240">
        <v>500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166</v>
      </c>
      <c r="AU353" s="246" t="s">
        <v>82</v>
      </c>
      <c r="AV353" s="13" t="s">
        <v>85</v>
      </c>
      <c r="AW353" s="13" t="s">
        <v>34</v>
      </c>
      <c r="AX353" s="13" t="s">
        <v>82</v>
      </c>
      <c r="AY353" s="246" t="s">
        <v>158</v>
      </c>
    </row>
    <row r="354" s="13" customFormat="1">
      <c r="A354" s="13"/>
      <c r="B354" s="236"/>
      <c r="C354" s="237"/>
      <c r="D354" s="232" t="s">
        <v>166</v>
      </c>
      <c r="E354" s="237"/>
      <c r="F354" s="239" t="s">
        <v>1381</v>
      </c>
      <c r="G354" s="237"/>
      <c r="H354" s="240">
        <v>600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166</v>
      </c>
      <c r="AU354" s="246" t="s">
        <v>82</v>
      </c>
      <c r="AV354" s="13" t="s">
        <v>85</v>
      </c>
      <c r="AW354" s="13" t="s">
        <v>4</v>
      </c>
      <c r="AX354" s="13" t="s">
        <v>82</v>
      </c>
      <c r="AY354" s="246" t="s">
        <v>158</v>
      </c>
    </row>
    <row r="355" s="2" customFormat="1" ht="16.5" customHeight="1">
      <c r="A355" s="38"/>
      <c r="B355" s="39"/>
      <c r="C355" s="219" t="s">
        <v>607</v>
      </c>
      <c r="D355" s="219" t="s">
        <v>159</v>
      </c>
      <c r="E355" s="220" t="s">
        <v>619</v>
      </c>
      <c r="F355" s="221" t="s">
        <v>620</v>
      </c>
      <c r="G355" s="222" t="s">
        <v>162</v>
      </c>
      <c r="H355" s="223">
        <v>40</v>
      </c>
      <c r="I355" s="224"/>
      <c r="J355" s="225">
        <f>ROUND(I355*H355,2)</f>
        <v>0</v>
      </c>
      <c r="K355" s="221" t="s">
        <v>213</v>
      </c>
      <c r="L355" s="44"/>
      <c r="M355" s="226" t="s">
        <v>19</v>
      </c>
      <c r="N355" s="227" t="s">
        <v>45</v>
      </c>
      <c r="O355" s="84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236</v>
      </c>
      <c r="AT355" s="230" t="s">
        <v>159</v>
      </c>
      <c r="AU355" s="230" t="s">
        <v>82</v>
      </c>
      <c r="AY355" s="17" t="s">
        <v>158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82</v>
      </c>
      <c r="BK355" s="231">
        <f>ROUND(I355*H355,2)</f>
        <v>0</v>
      </c>
      <c r="BL355" s="17" t="s">
        <v>236</v>
      </c>
      <c r="BM355" s="230" t="s">
        <v>621</v>
      </c>
    </row>
    <row r="356" s="2" customFormat="1">
      <c r="A356" s="38"/>
      <c r="B356" s="39"/>
      <c r="C356" s="40"/>
      <c r="D356" s="232" t="s">
        <v>165</v>
      </c>
      <c r="E356" s="40"/>
      <c r="F356" s="233" t="s">
        <v>622</v>
      </c>
      <c r="G356" s="40"/>
      <c r="H356" s="40"/>
      <c r="I356" s="136"/>
      <c r="J356" s="40"/>
      <c r="K356" s="40"/>
      <c r="L356" s="44"/>
      <c r="M356" s="234"/>
      <c r="N356" s="235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165</v>
      </c>
      <c r="AU356" s="17" t="s">
        <v>82</v>
      </c>
    </row>
    <row r="357" s="2" customFormat="1" ht="21.75" customHeight="1">
      <c r="A357" s="38"/>
      <c r="B357" s="39"/>
      <c r="C357" s="259" t="s">
        <v>612</v>
      </c>
      <c r="D357" s="259" t="s">
        <v>199</v>
      </c>
      <c r="E357" s="260" t="s">
        <v>624</v>
      </c>
      <c r="F357" s="261" t="s">
        <v>625</v>
      </c>
      <c r="G357" s="262" t="s">
        <v>162</v>
      </c>
      <c r="H357" s="263">
        <v>46</v>
      </c>
      <c r="I357" s="264"/>
      <c r="J357" s="265">
        <f>ROUND(I357*H357,2)</f>
        <v>0</v>
      </c>
      <c r="K357" s="261" t="s">
        <v>19</v>
      </c>
      <c r="L357" s="266"/>
      <c r="M357" s="267" t="s">
        <v>19</v>
      </c>
      <c r="N357" s="268" t="s">
        <v>45</v>
      </c>
      <c r="O357" s="84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241</v>
      </c>
      <c r="AT357" s="230" t="s">
        <v>199</v>
      </c>
      <c r="AU357" s="230" t="s">
        <v>82</v>
      </c>
      <c r="AY357" s="17" t="s">
        <v>158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82</v>
      </c>
      <c r="BK357" s="231">
        <f>ROUND(I357*H357,2)</f>
        <v>0</v>
      </c>
      <c r="BL357" s="17" t="s">
        <v>236</v>
      </c>
      <c r="BM357" s="230" t="s">
        <v>626</v>
      </c>
    </row>
    <row r="358" s="2" customFormat="1">
      <c r="A358" s="38"/>
      <c r="B358" s="39"/>
      <c r="C358" s="40"/>
      <c r="D358" s="232" t="s">
        <v>165</v>
      </c>
      <c r="E358" s="40"/>
      <c r="F358" s="233" t="s">
        <v>625</v>
      </c>
      <c r="G358" s="40"/>
      <c r="H358" s="40"/>
      <c r="I358" s="136"/>
      <c r="J358" s="40"/>
      <c r="K358" s="40"/>
      <c r="L358" s="44"/>
      <c r="M358" s="234"/>
      <c r="N358" s="235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165</v>
      </c>
      <c r="AU358" s="17" t="s">
        <v>82</v>
      </c>
    </row>
    <row r="359" s="13" customFormat="1">
      <c r="A359" s="13"/>
      <c r="B359" s="236"/>
      <c r="C359" s="237"/>
      <c r="D359" s="232" t="s">
        <v>166</v>
      </c>
      <c r="E359" s="238" t="s">
        <v>19</v>
      </c>
      <c r="F359" s="239" t="s">
        <v>1382</v>
      </c>
      <c r="G359" s="237"/>
      <c r="H359" s="240">
        <v>40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166</v>
      </c>
      <c r="AU359" s="246" t="s">
        <v>82</v>
      </c>
      <c r="AV359" s="13" t="s">
        <v>85</v>
      </c>
      <c r="AW359" s="13" t="s">
        <v>34</v>
      </c>
      <c r="AX359" s="13" t="s">
        <v>82</v>
      </c>
      <c r="AY359" s="246" t="s">
        <v>158</v>
      </c>
    </row>
    <row r="360" s="13" customFormat="1">
      <c r="A360" s="13"/>
      <c r="B360" s="236"/>
      <c r="C360" s="237"/>
      <c r="D360" s="232" t="s">
        <v>166</v>
      </c>
      <c r="E360" s="237"/>
      <c r="F360" s="239" t="s">
        <v>1383</v>
      </c>
      <c r="G360" s="237"/>
      <c r="H360" s="240">
        <v>46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166</v>
      </c>
      <c r="AU360" s="246" t="s">
        <v>82</v>
      </c>
      <c r="AV360" s="13" t="s">
        <v>85</v>
      </c>
      <c r="AW360" s="13" t="s">
        <v>4</v>
      </c>
      <c r="AX360" s="13" t="s">
        <v>82</v>
      </c>
      <c r="AY360" s="246" t="s">
        <v>158</v>
      </c>
    </row>
    <row r="361" s="2" customFormat="1" ht="21.75" customHeight="1">
      <c r="A361" s="38"/>
      <c r="B361" s="39"/>
      <c r="C361" s="219" t="s">
        <v>618</v>
      </c>
      <c r="D361" s="219" t="s">
        <v>159</v>
      </c>
      <c r="E361" s="220" t="s">
        <v>630</v>
      </c>
      <c r="F361" s="221" t="s">
        <v>631</v>
      </c>
      <c r="G361" s="222" t="s">
        <v>202</v>
      </c>
      <c r="H361" s="223">
        <v>320</v>
      </c>
      <c r="I361" s="224"/>
      <c r="J361" s="225">
        <f>ROUND(I361*H361,2)</f>
        <v>0</v>
      </c>
      <c r="K361" s="221" t="s">
        <v>19</v>
      </c>
      <c r="L361" s="44"/>
      <c r="M361" s="226" t="s">
        <v>19</v>
      </c>
      <c r="N361" s="227" t="s">
        <v>45</v>
      </c>
      <c r="O361" s="84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0" t="s">
        <v>236</v>
      </c>
      <c r="AT361" s="230" t="s">
        <v>159</v>
      </c>
      <c r="AU361" s="230" t="s">
        <v>82</v>
      </c>
      <c r="AY361" s="17" t="s">
        <v>158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7" t="s">
        <v>82</v>
      </c>
      <c r="BK361" s="231">
        <f>ROUND(I361*H361,2)</f>
        <v>0</v>
      </c>
      <c r="BL361" s="17" t="s">
        <v>236</v>
      </c>
      <c r="BM361" s="230" t="s">
        <v>632</v>
      </c>
    </row>
    <row r="362" s="2" customFormat="1">
      <c r="A362" s="38"/>
      <c r="B362" s="39"/>
      <c r="C362" s="40"/>
      <c r="D362" s="232" t="s">
        <v>165</v>
      </c>
      <c r="E362" s="40"/>
      <c r="F362" s="233" t="s">
        <v>631</v>
      </c>
      <c r="G362" s="40"/>
      <c r="H362" s="40"/>
      <c r="I362" s="136"/>
      <c r="J362" s="40"/>
      <c r="K362" s="40"/>
      <c r="L362" s="44"/>
      <c r="M362" s="234"/>
      <c r="N362" s="235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165</v>
      </c>
      <c r="AU362" s="17" t="s">
        <v>82</v>
      </c>
    </row>
    <row r="363" s="2" customFormat="1">
      <c r="A363" s="38"/>
      <c r="B363" s="39"/>
      <c r="C363" s="40"/>
      <c r="D363" s="232" t="s">
        <v>181</v>
      </c>
      <c r="E363" s="40"/>
      <c r="F363" s="258" t="s">
        <v>633</v>
      </c>
      <c r="G363" s="40"/>
      <c r="H363" s="40"/>
      <c r="I363" s="136"/>
      <c r="J363" s="40"/>
      <c r="K363" s="40"/>
      <c r="L363" s="44"/>
      <c r="M363" s="234"/>
      <c r="N363" s="235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181</v>
      </c>
      <c r="AU363" s="17" t="s">
        <v>82</v>
      </c>
    </row>
    <row r="364" s="13" customFormat="1">
      <c r="A364" s="13"/>
      <c r="B364" s="236"/>
      <c r="C364" s="237"/>
      <c r="D364" s="232" t="s">
        <v>166</v>
      </c>
      <c r="E364" s="238" t="s">
        <v>19</v>
      </c>
      <c r="F364" s="239" t="s">
        <v>1384</v>
      </c>
      <c r="G364" s="237"/>
      <c r="H364" s="240">
        <v>320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166</v>
      </c>
      <c r="AU364" s="246" t="s">
        <v>82</v>
      </c>
      <c r="AV364" s="13" t="s">
        <v>85</v>
      </c>
      <c r="AW364" s="13" t="s">
        <v>34</v>
      </c>
      <c r="AX364" s="13" t="s">
        <v>82</v>
      </c>
      <c r="AY364" s="246" t="s">
        <v>158</v>
      </c>
    </row>
    <row r="365" s="2" customFormat="1" ht="21.75" customHeight="1">
      <c r="A365" s="38"/>
      <c r="B365" s="39"/>
      <c r="C365" s="219" t="s">
        <v>623</v>
      </c>
      <c r="D365" s="219" t="s">
        <v>159</v>
      </c>
      <c r="E365" s="220" t="s">
        <v>636</v>
      </c>
      <c r="F365" s="221" t="s">
        <v>637</v>
      </c>
      <c r="G365" s="222" t="s">
        <v>202</v>
      </c>
      <c r="H365" s="223">
        <v>36</v>
      </c>
      <c r="I365" s="224"/>
      <c r="J365" s="225">
        <f>ROUND(I365*H365,2)</f>
        <v>0</v>
      </c>
      <c r="K365" s="221" t="s">
        <v>19</v>
      </c>
      <c r="L365" s="44"/>
      <c r="M365" s="226" t="s">
        <v>19</v>
      </c>
      <c r="N365" s="227" t="s">
        <v>45</v>
      </c>
      <c r="O365" s="84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236</v>
      </c>
      <c r="AT365" s="230" t="s">
        <v>159</v>
      </c>
      <c r="AU365" s="230" t="s">
        <v>82</v>
      </c>
      <c r="AY365" s="17" t="s">
        <v>158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82</v>
      </c>
      <c r="BK365" s="231">
        <f>ROUND(I365*H365,2)</f>
        <v>0</v>
      </c>
      <c r="BL365" s="17" t="s">
        <v>236</v>
      </c>
      <c r="BM365" s="230" t="s">
        <v>638</v>
      </c>
    </row>
    <row r="366" s="2" customFormat="1">
      <c r="A366" s="38"/>
      <c r="B366" s="39"/>
      <c r="C366" s="40"/>
      <c r="D366" s="232" t="s">
        <v>165</v>
      </c>
      <c r="E366" s="40"/>
      <c r="F366" s="233" t="s">
        <v>637</v>
      </c>
      <c r="G366" s="40"/>
      <c r="H366" s="40"/>
      <c r="I366" s="136"/>
      <c r="J366" s="40"/>
      <c r="K366" s="40"/>
      <c r="L366" s="44"/>
      <c r="M366" s="234"/>
      <c r="N366" s="235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165</v>
      </c>
      <c r="AU366" s="17" t="s">
        <v>82</v>
      </c>
    </row>
    <row r="367" s="2" customFormat="1" ht="21.75" customHeight="1">
      <c r="A367" s="38"/>
      <c r="B367" s="39"/>
      <c r="C367" s="219" t="s">
        <v>629</v>
      </c>
      <c r="D367" s="219" t="s">
        <v>159</v>
      </c>
      <c r="E367" s="220" t="s">
        <v>640</v>
      </c>
      <c r="F367" s="221" t="s">
        <v>641</v>
      </c>
      <c r="G367" s="222" t="s">
        <v>202</v>
      </c>
      <c r="H367" s="223">
        <v>36</v>
      </c>
      <c r="I367" s="224"/>
      <c r="J367" s="225">
        <f>ROUND(I367*H367,2)</f>
        <v>0</v>
      </c>
      <c r="K367" s="221" t="s">
        <v>213</v>
      </c>
      <c r="L367" s="44"/>
      <c r="M367" s="226" t="s">
        <v>19</v>
      </c>
      <c r="N367" s="227" t="s">
        <v>45</v>
      </c>
      <c r="O367" s="84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0" t="s">
        <v>236</v>
      </c>
      <c r="AT367" s="230" t="s">
        <v>159</v>
      </c>
      <c r="AU367" s="230" t="s">
        <v>82</v>
      </c>
      <c r="AY367" s="17" t="s">
        <v>158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7" t="s">
        <v>82</v>
      </c>
      <c r="BK367" s="231">
        <f>ROUND(I367*H367,2)</f>
        <v>0</v>
      </c>
      <c r="BL367" s="17" t="s">
        <v>236</v>
      </c>
      <c r="BM367" s="230" t="s">
        <v>642</v>
      </c>
    </row>
    <row r="368" s="2" customFormat="1">
      <c r="A368" s="38"/>
      <c r="B368" s="39"/>
      <c r="C368" s="40"/>
      <c r="D368" s="232" t="s">
        <v>165</v>
      </c>
      <c r="E368" s="40"/>
      <c r="F368" s="233" t="s">
        <v>643</v>
      </c>
      <c r="G368" s="40"/>
      <c r="H368" s="40"/>
      <c r="I368" s="136"/>
      <c r="J368" s="40"/>
      <c r="K368" s="40"/>
      <c r="L368" s="44"/>
      <c r="M368" s="234"/>
      <c r="N368" s="235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165</v>
      </c>
      <c r="AU368" s="17" t="s">
        <v>82</v>
      </c>
    </row>
    <row r="369" s="13" customFormat="1">
      <c r="A369" s="13"/>
      <c r="B369" s="236"/>
      <c r="C369" s="237"/>
      <c r="D369" s="232" t="s">
        <v>166</v>
      </c>
      <c r="E369" s="238" t="s">
        <v>19</v>
      </c>
      <c r="F369" s="239" t="s">
        <v>1385</v>
      </c>
      <c r="G369" s="237"/>
      <c r="H369" s="240">
        <v>36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166</v>
      </c>
      <c r="AU369" s="246" t="s">
        <v>82</v>
      </c>
      <c r="AV369" s="13" t="s">
        <v>85</v>
      </c>
      <c r="AW369" s="13" t="s">
        <v>34</v>
      </c>
      <c r="AX369" s="13" t="s">
        <v>82</v>
      </c>
      <c r="AY369" s="246" t="s">
        <v>158</v>
      </c>
    </row>
    <row r="370" s="2" customFormat="1" ht="21.75" customHeight="1">
      <c r="A370" s="38"/>
      <c r="B370" s="39"/>
      <c r="C370" s="219" t="s">
        <v>635</v>
      </c>
      <c r="D370" s="219" t="s">
        <v>159</v>
      </c>
      <c r="E370" s="220" t="s">
        <v>646</v>
      </c>
      <c r="F370" s="221" t="s">
        <v>647</v>
      </c>
      <c r="G370" s="222" t="s">
        <v>202</v>
      </c>
      <c r="H370" s="223">
        <v>20</v>
      </c>
      <c r="I370" s="224"/>
      <c r="J370" s="225">
        <f>ROUND(I370*H370,2)</f>
        <v>0</v>
      </c>
      <c r="K370" s="221" t="s">
        <v>19</v>
      </c>
      <c r="L370" s="44"/>
      <c r="M370" s="226" t="s">
        <v>19</v>
      </c>
      <c r="N370" s="227" t="s">
        <v>45</v>
      </c>
      <c r="O370" s="84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0" t="s">
        <v>236</v>
      </c>
      <c r="AT370" s="230" t="s">
        <v>159</v>
      </c>
      <c r="AU370" s="230" t="s">
        <v>82</v>
      </c>
      <c r="AY370" s="17" t="s">
        <v>158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7" t="s">
        <v>82</v>
      </c>
      <c r="BK370" s="231">
        <f>ROUND(I370*H370,2)</f>
        <v>0</v>
      </c>
      <c r="BL370" s="17" t="s">
        <v>236</v>
      </c>
      <c r="BM370" s="230" t="s">
        <v>648</v>
      </c>
    </row>
    <row r="371" s="2" customFormat="1">
      <c r="A371" s="38"/>
      <c r="B371" s="39"/>
      <c r="C371" s="40"/>
      <c r="D371" s="232" t="s">
        <v>165</v>
      </c>
      <c r="E371" s="40"/>
      <c r="F371" s="233" t="s">
        <v>647</v>
      </c>
      <c r="G371" s="40"/>
      <c r="H371" s="40"/>
      <c r="I371" s="136"/>
      <c r="J371" s="40"/>
      <c r="K371" s="40"/>
      <c r="L371" s="44"/>
      <c r="M371" s="234"/>
      <c r="N371" s="235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165</v>
      </c>
      <c r="AU371" s="17" t="s">
        <v>82</v>
      </c>
    </row>
    <row r="372" s="2" customFormat="1" ht="21.75" customHeight="1">
      <c r="A372" s="38"/>
      <c r="B372" s="39"/>
      <c r="C372" s="219" t="s">
        <v>639</v>
      </c>
      <c r="D372" s="219" t="s">
        <v>159</v>
      </c>
      <c r="E372" s="220" t="s">
        <v>650</v>
      </c>
      <c r="F372" s="221" t="s">
        <v>651</v>
      </c>
      <c r="G372" s="222" t="s">
        <v>202</v>
      </c>
      <c r="H372" s="223">
        <v>20</v>
      </c>
      <c r="I372" s="224"/>
      <c r="J372" s="225">
        <f>ROUND(I372*H372,2)</f>
        <v>0</v>
      </c>
      <c r="K372" s="221" t="s">
        <v>213</v>
      </c>
      <c r="L372" s="44"/>
      <c r="M372" s="226" t="s">
        <v>19</v>
      </c>
      <c r="N372" s="227" t="s">
        <v>45</v>
      </c>
      <c r="O372" s="84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236</v>
      </c>
      <c r="AT372" s="230" t="s">
        <v>159</v>
      </c>
      <c r="AU372" s="230" t="s">
        <v>82</v>
      </c>
      <c r="AY372" s="17" t="s">
        <v>158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82</v>
      </c>
      <c r="BK372" s="231">
        <f>ROUND(I372*H372,2)</f>
        <v>0</v>
      </c>
      <c r="BL372" s="17" t="s">
        <v>236</v>
      </c>
      <c r="BM372" s="230" t="s">
        <v>652</v>
      </c>
    </row>
    <row r="373" s="2" customFormat="1">
      <c r="A373" s="38"/>
      <c r="B373" s="39"/>
      <c r="C373" s="40"/>
      <c r="D373" s="232" t="s">
        <v>165</v>
      </c>
      <c r="E373" s="40"/>
      <c r="F373" s="233" t="s">
        <v>653</v>
      </c>
      <c r="G373" s="40"/>
      <c r="H373" s="40"/>
      <c r="I373" s="136"/>
      <c r="J373" s="40"/>
      <c r="K373" s="40"/>
      <c r="L373" s="44"/>
      <c r="M373" s="234"/>
      <c r="N373" s="235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165</v>
      </c>
      <c r="AU373" s="17" t="s">
        <v>82</v>
      </c>
    </row>
    <row r="374" s="13" customFormat="1">
      <c r="A374" s="13"/>
      <c r="B374" s="236"/>
      <c r="C374" s="237"/>
      <c r="D374" s="232" t="s">
        <v>166</v>
      </c>
      <c r="E374" s="238" t="s">
        <v>19</v>
      </c>
      <c r="F374" s="239" t="s">
        <v>1386</v>
      </c>
      <c r="G374" s="237"/>
      <c r="H374" s="240">
        <v>20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166</v>
      </c>
      <c r="AU374" s="246" t="s">
        <v>82</v>
      </c>
      <c r="AV374" s="13" t="s">
        <v>85</v>
      </c>
      <c r="AW374" s="13" t="s">
        <v>34</v>
      </c>
      <c r="AX374" s="13" t="s">
        <v>82</v>
      </c>
      <c r="AY374" s="246" t="s">
        <v>158</v>
      </c>
    </row>
    <row r="375" s="2" customFormat="1" ht="21.75" customHeight="1">
      <c r="A375" s="38"/>
      <c r="B375" s="39"/>
      <c r="C375" s="219" t="s">
        <v>645</v>
      </c>
      <c r="D375" s="219" t="s">
        <v>159</v>
      </c>
      <c r="E375" s="220" t="s">
        <v>1387</v>
      </c>
      <c r="F375" s="221" t="s">
        <v>1388</v>
      </c>
      <c r="G375" s="222" t="s">
        <v>202</v>
      </c>
      <c r="H375" s="223">
        <v>2</v>
      </c>
      <c r="I375" s="224"/>
      <c r="J375" s="225">
        <f>ROUND(I375*H375,2)</f>
        <v>0</v>
      </c>
      <c r="K375" s="221" t="s">
        <v>19</v>
      </c>
      <c r="L375" s="44"/>
      <c r="M375" s="226" t="s">
        <v>19</v>
      </c>
      <c r="N375" s="227" t="s">
        <v>45</v>
      </c>
      <c r="O375" s="84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0" t="s">
        <v>236</v>
      </c>
      <c r="AT375" s="230" t="s">
        <v>159</v>
      </c>
      <c r="AU375" s="230" t="s">
        <v>82</v>
      </c>
      <c r="AY375" s="17" t="s">
        <v>158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7" t="s">
        <v>82</v>
      </c>
      <c r="BK375" s="231">
        <f>ROUND(I375*H375,2)</f>
        <v>0</v>
      </c>
      <c r="BL375" s="17" t="s">
        <v>236</v>
      </c>
      <c r="BM375" s="230" t="s">
        <v>658</v>
      </c>
    </row>
    <row r="376" s="2" customFormat="1">
      <c r="A376" s="38"/>
      <c r="B376" s="39"/>
      <c r="C376" s="40"/>
      <c r="D376" s="232" t="s">
        <v>165</v>
      </c>
      <c r="E376" s="40"/>
      <c r="F376" s="233" t="s">
        <v>1388</v>
      </c>
      <c r="G376" s="40"/>
      <c r="H376" s="40"/>
      <c r="I376" s="136"/>
      <c r="J376" s="40"/>
      <c r="K376" s="40"/>
      <c r="L376" s="44"/>
      <c r="M376" s="234"/>
      <c r="N376" s="235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165</v>
      </c>
      <c r="AU376" s="17" t="s">
        <v>82</v>
      </c>
    </row>
    <row r="377" s="2" customFormat="1" ht="21.75" customHeight="1">
      <c r="A377" s="38"/>
      <c r="B377" s="39"/>
      <c r="C377" s="219" t="s">
        <v>649</v>
      </c>
      <c r="D377" s="219" t="s">
        <v>159</v>
      </c>
      <c r="E377" s="220" t="s">
        <v>1389</v>
      </c>
      <c r="F377" s="221" t="s">
        <v>1390</v>
      </c>
      <c r="G377" s="222" t="s">
        <v>202</v>
      </c>
      <c r="H377" s="223">
        <v>2</v>
      </c>
      <c r="I377" s="224"/>
      <c r="J377" s="225">
        <f>ROUND(I377*H377,2)</f>
        <v>0</v>
      </c>
      <c r="K377" s="221" t="s">
        <v>213</v>
      </c>
      <c r="L377" s="44"/>
      <c r="M377" s="226" t="s">
        <v>19</v>
      </c>
      <c r="N377" s="227" t="s">
        <v>45</v>
      </c>
      <c r="O377" s="84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0" t="s">
        <v>236</v>
      </c>
      <c r="AT377" s="230" t="s">
        <v>159</v>
      </c>
      <c r="AU377" s="230" t="s">
        <v>82</v>
      </c>
      <c r="AY377" s="17" t="s">
        <v>158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7" t="s">
        <v>82</v>
      </c>
      <c r="BK377" s="231">
        <f>ROUND(I377*H377,2)</f>
        <v>0</v>
      </c>
      <c r="BL377" s="17" t="s">
        <v>236</v>
      </c>
      <c r="BM377" s="230" t="s">
        <v>662</v>
      </c>
    </row>
    <row r="378" s="2" customFormat="1">
      <c r="A378" s="38"/>
      <c r="B378" s="39"/>
      <c r="C378" s="40"/>
      <c r="D378" s="232" t="s">
        <v>165</v>
      </c>
      <c r="E378" s="40"/>
      <c r="F378" s="233" t="s">
        <v>1391</v>
      </c>
      <c r="G378" s="40"/>
      <c r="H378" s="40"/>
      <c r="I378" s="136"/>
      <c r="J378" s="40"/>
      <c r="K378" s="40"/>
      <c r="L378" s="44"/>
      <c r="M378" s="234"/>
      <c r="N378" s="235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165</v>
      </c>
      <c r="AU378" s="17" t="s">
        <v>82</v>
      </c>
    </row>
    <row r="379" s="13" customFormat="1">
      <c r="A379" s="13"/>
      <c r="B379" s="236"/>
      <c r="C379" s="237"/>
      <c r="D379" s="232" t="s">
        <v>166</v>
      </c>
      <c r="E379" s="238" t="s">
        <v>19</v>
      </c>
      <c r="F379" s="239" t="s">
        <v>1325</v>
      </c>
      <c r="G379" s="237"/>
      <c r="H379" s="240">
        <v>2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166</v>
      </c>
      <c r="AU379" s="246" t="s">
        <v>82</v>
      </c>
      <c r="AV379" s="13" t="s">
        <v>85</v>
      </c>
      <c r="AW379" s="13" t="s">
        <v>34</v>
      </c>
      <c r="AX379" s="13" t="s">
        <v>82</v>
      </c>
      <c r="AY379" s="246" t="s">
        <v>158</v>
      </c>
    </row>
    <row r="380" s="2" customFormat="1" ht="21.75" customHeight="1">
      <c r="A380" s="38"/>
      <c r="B380" s="39"/>
      <c r="C380" s="219" t="s">
        <v>655</v>
      </c>
      <c r="D380" s="219" t="s">
        <v>159</v>
      </c>
      <c r="E380" s="220" t="s">
        <v>666</v>
      </c>
      <c r="F380" s="221" t="s">
        <v>667</v>
      </c>
      <c r="G380" s="222" t="s">
        <v>202</v>
      </c>
      <c r="H380" s="223">
        <v>8</v>
      </c>
      <c r="I380" s="224"/>
      <c r="J380" s="225">
        <f>ROUND(I380*H380,2)</f>
        <v>0</v>
      </c>
      <c r="K380" s="221" t="s">
        <v>19</v>
      </c>
      <c r="L380" s="44"/>
      <c r="M380" s="226" t="s">
        <v>19</v>
      </c>
      <c r="N380" s="227" t="s">
        <v>45</v>
      </c>
      <c r="O380" s="84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0" t="s">
        <v>236</v>
      </c>
      <c r="AT380" s="230" t="s">
        <v>159</v>
      </c>
      <c r="AU380" s="230" t="s">
        <v>82</v>
      </c>
      <c r="AY380" s="17" t="s">
        <v>158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7" t="s">
        <v>82</v>
      </c>
      <c r="BK380" s="231">
        <f>ROUND(I380*H380,2)</f>
        <v>0</v>
      </c>
      <c r="BL380" s="17" t="s">
        <v>236</v>
      </c>
      <c r="BM380" s="230" t="s">
        <v>1392</v>
      </c>
    </row>
    <row r="381" s="2" customFormat="1">
      <c r="A381" s="38"/>
      <c r="B381" s="39"/>
      <c r="C381" s="40"/>
      <c r="D381" s="232" t="s">
        <v>165</v>
      </c>
      <c r="E381" s="40"/>
      <c r="F381" s="233" t="s">
        <v>667</v>
      </c>
      <c r="G381" s="40"/>
      <c r="H381" s="40"/>
      <c r="I381" s="136"/>
      <c r="J381" s="40"/>
      <c r="K381" s="40"/>
      <c r="L381" s="44"/>
      <c r="M381" s="234"/>
      <c r="N381" s="235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165</v>
      </c>
      <c r="AU381" s="17" t="s">
        <v>82</v>
      </c>
    </row>
    <row r="382" s="2" customFormat="1" ht="21.75" customHeight="1">
      <c r="A382" s="38"/>
      <c r="B382" s="39"/>
      <c r="C382" s="219" t="s">
        <v>659</v>
      </c>
      <c r="D382" s="219" t="s">
        <v>159</v>
      </c>
      <c r="E382" s="220" t="s">
        <v>670</v>
      </c>
      <c r="F382" s="221" t="s">
        <v>671</v>
      </c>
      <c r="G382" s="222" t="s">
        <v>202</v>
      </c>
      <c r="H382" s="223">
        <v>8</v>
      </c>
      <c r="I382" s="224"/>
      <c r="J382" s="225">
        <f>ROUND(I382*H382,2)</f>
        <v>0</v>
      </c>
      <c r="K382" s="221" t="s">
        <v>213</v>
      </c>
      <c r="L382" s="44"/>
      <c r="M382" s="226" t="s">
        <v>19</v>
      </c>
      <c r="N382" s="227" t="s">
        <v>45</v>
      </c>
      <c r="O382" s="84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236</v>
      </c>
      <c r="AT382" s="230" t="s">
        <v>159</v>
      </c>
      <c r="AU382" s="230" t="s">
        <v>82</v>
      </c>
      <c r="AY382" s="17" t="s">
        <v>158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82</v>
      </c>
      <c r="BK382" s="231">
        <f>ROUND(I382*H382,2)</f>
        <v>0</v>
      </c>
      <c r="BL382" s="17" t="s">
        <v>236</v>
      </c>
      <c r="BM382" s="230" t="s">
        <v>1393</v>
      </c>
    </row>
    <row r="383" s="2" customFormat="1">
      <c r="A383" s="38"/>
      <c r="B383" s="39"/>
      <c r="C383" s="40"/>
      <c r="D383" s="232" t="s">
        <v>165</v>
      </c>
      <c r="E383" s="40"/>
      <c r="F383" s="233" t="s">
        <v>673</v>
      </c>
      <c r="G383" s="40"/>
      <c r="H383" s="40"/>
      <c r="I383" s="136"/>
      <c r="J383" s="40"/>
      <c r="K383" s="40"/>
      <c r="L383" s="44"/>
      <c r="M383" s="234"/>
      <c r="N383" s="235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165</v>
      </c>
      <c r="AU383" s="17" t="s">
        <v>82</v>
      </c>
    </row>
    <row r="384" s="13" customFormat="1">
      <c r="A384" s="13"/>
      <c r="B384" s="236"/>
      <c r="C384" s="237"/>
      <c r="D384" s="232" t="s">
        <v>166</v>
      </c>
      <c r="E384" s="238" t="s">
        <v>19</v>
      </c>
      <c r="F384" s="239" t="s">
        <v>1394</v>
      </c>
      <c r="G384" s="237"/>
      <c r="H384" s="240">
        <v>8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166</v>
      </c>
      <c r="AU384" s="246" t="s">
        <v>82</v>
      </c>
      <c r="AV384" s="13" t="s">
        <v>85</v>
      </c>
      <c r="AW384" s="13" t="s">
        <v>34</v>
      </c>
      <c r="AX384" s="13" t="s">
        <v>82</v>
      </c>
      <c r="AY384" s="246" t="s">
        <v>158</v>
      </c>
    </row>
    <row r="385" s="2" customFormat="1" ht="21.75" customHeight="1">
      <c r="A385" s="38"/>
      <c r="B385" s="39"/>
      <c r="C385" s="219" t="s">
        <v>665</v>
      </c>
      <c r="D385" s="219" t="s">
        <v>159</v>
      </c>
      <c r="E385" s="220" t="s">
        <v>676</v>
      </c>
      <c r="F385" s="221" t="s">
        <v>677</v>
      </c>
      <c r="G385" s="222" t="s">
        <v>202</v>
      </c>
      <c r="H385" s="223">
        <v>2</v>
      </c>
      <c r="I385" s="224"/>
      <c r="J385" s="225">
        <f>ROUND(I385*H385,2)</f>
        <v>0</v>
      </c>
      <c r="K385" s="221" t="s">
        <v>19</v>
      </c>
      <c r="L385" s="44"/>
      <c r="M385" s="226" t="s">
        <v>19</v>
      </c>
      <c r="N385" s="227" t="s">
        <v>45</v>
      </c>
      <c r="O385" s="84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236</v>
      </c>
      <c r="AT385" s="230" t="s">
        <v>159</v>
      </c>
      <c r="AU385" s="230" t="s">
        <v>82</v>
      </c>
      <c r="AY385" s="17" t="s">
        <v>158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82</v>
      </c>
      <c r="BK385" s="231">
        <f>ROUND(I385*H385,2)</f>
        <v>0</v>
      </c>
      <c r="BL385" s="17" t="s">
        <v>236</v>
      </c>
      <c r="BM385" s="230" t="s">
        <v>678</v>
      </c>
    </row>
    <row r="386" s="2" customFormat="1">
      <c r="A386" s="38"/>
      <c r="B386" s="39"/>
      <c r="C386" s="40"/>
      <c r="D386" s="232" t="s">
        <v>165</v>
      </c>
      <c r="E386" s="40"/>
      <c r="F386" s="233" t="s">
        <v>677</v>
      </c>
      <c r="G386" s="40"/>
      <c r="H386" s="40"/>
      <c r="I386" s="136"/>
      <c r="J386" s="40"/>
      <c r="K386" s="40"/>
      <c r="L386" s="44"/>
      <c r="M386" s="234"/>
      <c r="N386" s="235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165</v>
      </c>
      <c r="AU386" s="17" t="s">
        <v>82</v>
      </c>
    </row>
    <row r="387" s="2" customFormat="1" ht="21.75" customHeight="1">
      <c r="A387" s="38"/>
      <c r="B387" s="39"/>
      <c r="C387" s="219" t="s">
        <v>669</v>
      </c>
      <c r="D387" s="219" t="s">
        <v>159</v>
      </c>
      <c r="E387" s="220" t="s">
        <v>680</v>
      </c>
      <c r="F387" s="221" t="s">
        <v>681</v>
      </c>
      <c r="G387" s="222" t="s">
        <v>202</v>
      </c>
      <c r="H387" s="223">
        <v>2</v>
      </c>
      <c r="I387" s="224"/>
      <c r="J387" s="225">
        <f>ROUND(I387*H387,2)</f>
        <v>0</v>
      </c>
      <c r="K387" s="221" t="s">
        <v>213</v>
      </c>
      <c r="L387" s="44"/>
      <c r="M387" s="226" t="s">
        <v>19</v>
      </c>
      <c r="N387" s="227" t="s">
        <v>45</v>
      </c>
      <c r="O387" s="84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0" t="s">
        <v>236</v>
      </c>
      <c r="AT387" s="230" t="s">
        <v>159</v>
      </c>
      <c r="AU387" s="230" t="s">
        <v>82</v>
      </c>
      <c r="AY387" s="17" t="s">
        <v>158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7" t="s">
        <v>82</v>
      </c>
      <c r="BK387" s="231">
        <f>ROUND(I387*H387,2)</f>
        <v>0</v>
      </c>
      <c r="BL387" s="17" t="s">
        <v>236</v>
      </c>
      <c r="BM387" s="230" t="s">
        <v>682</v>
      </c>
    </row>
    <row r="388" s="2" customFormat="1">
      <c r="A388" s="38"/>
      <c r="B388" s="39"/>
      <c r="C388" s="40"/>
      <c r="D388" s="232" t="s">
        <v>165</v>
      </c>
      <c r="E388" s="40"/>
      <c r="F388" s="233" t="s">
        <v>683</v>
      </c>
      <c r="G388" s="40"/>
      <c r="H388" s="40"/>
      <c r="I388" s="136"/>
      <c r="J388" s="40"/>
      <c r="K388" s="40"/>
      <c r="L388" s="44"/>
      <c r="M388" s="234"/>
      <c r="N388" s="235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165</v>
      </c>
      <c r="AU388" s="17" t="s">
        <v>82</v>
      </c>
    </row>
    <row r="389" s="13" customFormat="1">
      <c r="A389" s="13"/>
      <c r="B389" s="236"/>
      <c r="C389" s="237"/>
      <c r="D389" s="232" t="s">
        <v>166</v>
      </c>
      <c r="E389" s="238" t="s">
        <v>19</v>
      </c>
      <c r="F389" s="239" t="s">
        <v>1325</v>
      </c>
      <c r="G389" s="237"/>
      <c r="H389" s="240">
        <v>2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166</v>
      </c>
      <c r="AU389" s="246" t="s">
        <v>82</v>
      </c>
      <c r="AV389" s="13" t="s">
        <v>85</v>
      </c>
      <c r="AW389" s="13" t="s">
        <v>34</v>
      </c>
      <c r="AX389" s="13" t="s">
        <v>82</v>
      </c>
      <c r="AY389" s="246" t="s">
        <v>158</v>
      </c>
    </row>
    <row r="390" s="2" customFormat="1" ht="21.75" customHeight="1">
      <c r="A390" s="38"/>
      <c r="B390" s="39"/>
      <c r="C390" s="219" t="s">
        <v>675</v>
      </c>
      <c r="D390" s="219" t="s">
        <v>159</v>
      </c>
      <c r="E390" s="220" t="s">
        <v>686</v>
      </c>
      <c r="F390" s="221" t="s">
        <v>687</v>
      </c>
      <c r="G390" s="222" t="s">
        <v>202</v>
      </c>
      <c r="H390" s="223">
        <v>6</v>
      </c>
      <c r="I390" s="224"/>
      <c r="J390" s="225">
        <f>ROUND(I390*H390,2)</f>
        <v>0</v>
      </c>
      <c r="K390" s="221" t="s">
        <v>213</v>
      </c>
      <c r="L390" s="44"/>
      <c r="M390" s="226" t="s">
        <v>19</v>
      </c>
      <c r="N390" s="227" t="s">
        <v>45</v>
      </c>
      <c r="O390" s="84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0" t="s">
        <v>236</v>
      </c>
      <c r="AT390" s="230" t="s">
        <v>159</v>
      </c>
      <c r="AU390" s="230" t="s">
        <v>82</v>
      </c>
      <c r="AY390" s="17" t="s">
        <v>158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7" t="s">
        <v>82</v>
      </c>
      <c r="BK390" s="231">
        <f>ROUND(I390*H390,2)</f>
        <v>0</v>
      </c>
      <c r="BL390" s="17" t="s">
        <v>236</v>
      </c>
      <c r="BM390" s="230" t="s">
        <v>688</v>
      </c>
    </row>
    <row r="391" s="2" customFormat="1">
      <c r="A391" s="38"/>
      <c r="B391" s="39"/>
      <c r="C391" s="40"/>
      <c r="D391" s="232" t="s">
        <v>165</v>
      </c>
      <c r="E391" s="40"/>
      <c r="F391" s="233" t="s">
        <v>687</v>
      </c>
      <c r="G391" s="40"/>
      <c r="H391" s="40"/>
      <c r="I391" s="136"/>
      <c r="J391" s="40"/>
      <c r="K391" s="40"/>
      <c r="L391" s="44"/>
      <c r="M391" s="234"/>
      <c r="N391" s="235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165</v>
      </c>
      <c r="AU391" s="17" t="s">
        <v>82</v>
      </c>
    </row>
    <row r="392" s="2" customFormat="1" ht="16.5" customHeight="1">
      <c r="A392" s="38"/>
      <c r="B392" s="39"/>
      <c r="C392" s="259" t="s">
        <v>679</v>
      </c>
      <c r="D392" s="259" t="s">
        <v>199</v>
      </c>
      <c r="E392" s="260" t="s">
        <v>690</v>
      </c>
      <c r="F392" s="261" t="s">
        <v>691</v>
      </c>
      <c r="G392" s="262" t="s">
        <v>202</v>
      </c>
      <c r="H392" s="263">
        <v>6</v>
      </c>
      <c r="I392" s="264"/>
      <c r="J392" s="265">
        <f>ROUND(I392*H392,2)</f>
        <v>0</v>
      </c>
      <c r="K392" s="261" t="s">
        <v>19</v>
      </c>
      <c r="L392" s="266"/>
      <c r="M392" s="267" t="s">
        <v>19</v>
      </c>
      <c r="N392" s="268" t="s">
        <v>45</v>
      </c>
      <c r="O392" s="84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241</v>
      </c>
      <c r="AT392" s="230" t="s">
        <v>199</v>
      </c>
      <c r="AU392" s="230" t="s">
        <v>82</v>
      </c>
      <c r="AY392" s="17" t="s">
        <v>158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82</v>
      </c>
      <c r="BK392" s="231">
        <f>ROUND(I392*H392,2)</f>
        <v>0</v>
      </c>
      <c r="BL392" s="17" t="s">
        <v>236</v>
      </c>
      <c r="BM392" s="230" t="s">
        <v>692</v>
      </c>
    </row>
    <row r="393" s="2" customFormat="1">
      <c r="A393" s="38"/>
      <c r="B393" s="39"/>
      <c r="C393" s="40"/>
      <c r="D393" s="232" t="s">
        <v>165</v>
      </c>
      <c r="E393" s="40"/>
      <c r="F393" s="233" t="s">
        <v>691</v>
      </c>
      <c r="G393" s="40"/>
      <c r="H393" s="40"/>
      <c r="I393" s="136"/>
      <c r="J393" s="40"/>
      <c r="K393" s="40"/>
      <c r="L393" s="44"/>
      <c r="M393" s="234"/>
      <c r="N393" s="235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165</v>
      </c>
      <c r="AU393" s="17" t="s">
        <v>82</v>
      </c>
    </row>
    <row r="394" s="13" customFormat="1">
      <c r="A394" s="13"/>
      <c r="B394" s="236"/>
      <c r="C394" s="237"/>
      <c r="D394" s="232" t="s">
        <v>166</v>
      </c>
      <c r="E394" s="238" t="s">
        <v>19</v>
      </c>
      <c r="F394" s="239" t="s">
        <v>1395</v>
      </c>
      <c r="G394" s="237"/>
      <c r="H394" s="240">
        <v>6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166</v>
      </c>
      <c r="AU394" s="246" t="s">
        <v>82</v>
      </c>
      <c r="AV394" s="13" t="s">
        <v>85</v>
      </c>
      <c r="AW394" s="13" t="s">
        <v>34</v>
      </c>
      <c r="AX394" s="13" t="s">
        <v>82</v>
      </c>
      <c r="AY394" s="246" t="s">
        <v>158</v>
      </c>
    </row>
    <row r="395" s="2" customFormat="1" ht="21.75" customHeight="1">
      <c r="A395" s="38"/>
      <c r="B395" s="39"/>
      <c r="C395" s="219" t="s">
        <v>685</v>
      </c>
      <c r="D395" s="219" t="s">
        <v>159</v>
      </c>
      <c r="E395" s="220" t="s">
        <v>694</v>
      </c>
      <c r="F395" s="221" t="s">
        <v>695</v>
      </c>
      <c r="G395" s="222" t="s">
        <v>202</v>
      </c>
      <c r="H395" s="223">
        <v>4</v>
      </c>
      <c r="I395" s="224"/>
      <c r="J395" s="225">
        <f>ROUND(I395*H395,2)</f>
        <v>0</v>
      </c>
      <c r="K395" s="221" t="s">
        <v>213</v>
      </c>
      <c r="L395" s="44"/>
      <c r="M395" s="226" t="s">
        <v>19</v>
      </c>
      <c r="N395" s="227" t="s">
        <v>45</v>
      </c>
      <c r="O395" s="84"/>
      <c r="P395" s="228">
        <f>O395*H395</f>
        <v>0</v>
      </c>
      <c r="Q395" s="228">
        <v>0.57010000000000005</v>
      </c>
      <c r="R395" s="228">
        <f>Q395*H395</f>
        <v>2.2804000000000002</v>
      </c>
      <c r="S395" s="228">
        <v>0</v>
      </c>
      <c r="T395" s="22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0" t="s">
        <v>236</v>
      </c>
      <c r="AT395" s="230" t="s">
        <v>159</v>
      </c>
      <c r="AU395" s="230" t="s">
        <v>82</v>
      </c>
      <c r="AY395" s="17" t="s">
        <v>158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7" t="s">
        <v>82</v>
      </c>
      <c r="BK395" s="231">
        <f>ROUND(I395*H395,2)</f>
        <v>0</v>
      </c>
      <c r="BL395" s="17" t="s">
        <v>236</v>
      </c>
      <c r="BM395" s="230" t="s">
        <v>696</v>
      </c>
    </row>
    <row r="396" s="2" customFormat="1">
      <c r="A396" s="38"/>
      <c r="B396" s="39"/>
      <c r="C396" s="40"/>
      <c r="D396" s="232" t="s">
        <v>165</v>
      </c>
      <c r="E396" s="40"/>
      <c r="F396" s="233" t="s">
        <v>697</v>
      </c>
      <c r="G396" s="40"/>
      <c r="H396" s="40"/>
      <c r="I396" s="136"/>
      <c r="J396" s="40"/>
      <c r="K396" s="40"/>
      <c r="L396" s="44"/>
      <c r="M396" s="234"/>
      <c r="N396" s="235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165</v>
      </c>
      <c r="AU396" s="17" t="s">
        <v>82</v>
      </c>
    </row>
    <row r="397" s="2" customFormat="1">
      <c r="A397" s="38"/>
      <c r="B397" s="39"/>
      <c r="C397" s="40"/>
      <c r="D397" s="232" t="s">
        <v>216</v>
      </c>
      <c r="E397" s="40"/>
      <c r="F397" s="258" t="s">
        <v>413</v>
      </c>
      <c r="G397" s="40"/>
      <c r="H397" s="40"/>
      <c r="I397" s="136"/>
      <c r="J397" s="40"/>
      <c r="K397" s="40"/>
      <c r="L397" s="44"/>
      <c r="M397" s="234"/>
      <c r="N397" s="235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216</v>
      </c>
      <c r="AU397" s="17" t="s">
        <v>82</v>
      </c>
    </row>
    <row r="398" s="2" customFormat="1" ht="16.5" customHeight="1">
      <c r="A398" s="38"/>
      <c r="B398" s="39"/>
      <c r="C398" s="259" t="s">
        <v>689</v>
      </c>
      <c r="D398" s="259" t="s">
        <v>199</v>
      </c>
      <c r="E398" s="260" t="s">
        <v>699</v>
      </c>
      <c r="F398" s="261" t="s">
        <v>700</v>
      </c>
      <c r="G398" s="262" t="s">
        <v>202</v>
      </c>
      <c r="H398" s="263">
        <v>2</v>
      </c>
      <c r="I398" s="264"/>
      <c r="J398" s="265">
        <f>ROUND(I398*H398,2)</f>
        <v>0</v>
      </c>
      <c r="K398" s="261" t="s">
        <v>19</v>
      </c>
      <c r="L398" s="266"/>
      <c r="M398" s="267" t="s">
        <v>19</v>
      </c>
      <c r="N398" s="268" t="s">
        <v>45</v>
      </c>
      <c r="O398" s="84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0" t="s">
        <v>241</v>
      </c>
      <c r="AT398" s="230" t="s">
        <v>199</v>
      </c>
      <c r="AU398" s="230" t="s">
        <v>82</v>
      </c>
      <c r="AY398" s="17" t="s">
        <v>158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7" t="s">
        <v>82</v>
      </c>
      <c r="BK398" s="231">
        <f>ROUND(I398*H398,2)</f>
        <v>0</v>
      </c>
      <c r="BL398" s="17" t="s">
        <v>236</v>
      </c>
      <c r="BM398" s="230" t="s">
        <v>701</v>
      </c>
    </row>
    <row r="399" s="2" customFormat="1">
      <c r="A399" s="38"/>
      <c r="B399" s="39"/>
      <c r="C399" s="40"/>
      <c r="D399" s="232" t="s">
        <v>165</v>
      </c>
      <c r="E399" s="40"/>
      <c r="F399" s="233" t="s">
        <v>700</v>
      </c>
      <c r="G399" s="40"/>
      <c r="H399" s="40"/>
      <c r="I399" s="136"/>
      <c r="J399" s="40"/>
      <c r="K399" s="40"/>
      <c r="L399" s="44"/>
      <c r="M399" s="234"/>
      <c r="N399" s="235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165</v>
      </c>
      <c r="AU399" s="17" t="s">
        <v>82</v>
      </c>
    </row>
    <row r="400" s="13" customFormat="1">
      <c r="A400" s="13"/>
      <c r="B400" s="236"/>
      <c r="C400" s="237"/>
      <c r="D400" s="232" t="s">
        <v>166</v>
      </c>
      <c r="E400" s="238" t="s">
        <v>19</v>
      </c>
      <c r="F400" s="239" t="s">
        <v>1396</v>
      </c>
      <c r="G400" s="237"/>
      <c r="H400" s="240">
        <v>2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166</v>
      </c>
      <c r="AU400" s="246" t="s">
        <v>82</v>
      </c>
      <c r="AV400" s="13" t="s">
        <v>85</v>
      </c>
      <c r="AW400" s="13" t="s">
        <v>34</v>
      </c>
      <c r="AX400" s="13" t="s">
        <v>82</v>
      </c>
      <c r="AY400" s="246" t="s">
        <v>158</v>
      </c>
    </row>
    <row r="401" s="2" customFormat="1" ht="16.5" customHeight="1">
      <c r="A401" s="38"/>
      <c r="B401" s="39"/>
      <c r="C401" s="259" t="s">
        <v>693</v>
      </c>
      <c r="D401" s="259" t="s">
        <v>199</v>
      </c>
      <c r="E401" s="260" t="s">
        <v>704</v>
      </c>
      <c r="F401" s="261" t="s">
        <v>705</v>
      </c>
      <c r="G401" s="262" t="s">
        <v>202</v>
      </c>
      <c r="H401" s="263">
        <v>2</v>
      </c>
      <c r="I401" s="264"/>
      <c r="J401" s="265">
        <f>ROUND(I401*H401,2)</f>
        <v>0</v>
      </c>
      <c r="K401" s="261" t="s">
        <v>19</v>
      </c>
      <c r="L401" s="266"/>
      <c r="M401" s="267" t="s">
        <v>19</v>
      </c>
      <c r="N401" s="268" t="s">
        <v>45</v>
      </c>
      <c r="O401" s="84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241</v>
      </c>
      <c r="AT401" s="230" t="s">
        <v>199</v>
      </c>
      <c r="AU401" s="230" t="s">
        <v>82</v>
      </c>
      <c r="AY401" s="17" t="s">
        <v>158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82</v>
      </c>
      <c r="BK401" s="231">
        <f>ROUND(I401*H401,2)</f>
        <v>0</v>
      </c>
      <c r="BL401" s="17" t="s">
        <v>236</v>
      </c>
      <c r="BM401" s="230" t="s">
        <v>706</v>
      </c>
    </row>
    <row r="402" s="2" customFormat="1">
      <c r="A402" s="38"/>
      <c r="B402" s="39"/>
      <c r="C402" s="40"/>
      <c r="D402" s="232" t="s">
        <v>165</v>
      </c>
      <c r="E402" s="40"/>
      <c r="F402" s="233" t="s">
        <v>705</v>
      </c>
      <c r="G402" s="40"/>
      <c r="H402" s="40"/>
      <c r="I402" s="136"/>
      <c r="J402" s="40"/>
      <c r="K402" s="40"/>
      <c r="L402" s="44"/>
      <c r="M402" s="234"/>
      <c r="N402" s="235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165</v>
      </c>
      <c r="AU402" s="17" t="s">
        <v>82</v>
      </c>
    </row>
    <row r="403" s="13" customFormat="1">
      <c r="A403" s="13"/>
      <c r="B403" s="236"/>
      <c r="C403" s="237"/>
      <c r="D403" s="232" t="s">
        <v>166</v>
      </c>
      <c r="E403" s="238" t="s">
        <v>19</v>
      </c>
      <c r="F403" s="239" t="s">
        <v>1396</v>
      </c>
      <c r="G403" s="237"/>
      <c r="H403" s="240">
        <v>2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166</v>
      </c>
      <c r="AU403" s="246" t="s">
        <v>82</v>
      </c>
      <c r="AV403" s="13" t="s">
        <v>85</v>
      </c>
      <c r="AW403" s="13" t="s">
        <v>34</v>
      </c>
      <c r="AX403" s="13" t="s">
        <v>82</v>
      </c>
      <c r="AY403" s="246" t="s">
        <v>158</v>
      </c>
    </row>
    <row r="404" s="2" customFormat="1" ht="16.5" customHeight="1">
      <c r="A404" s="38"/>
      <c r="B404" s="39"/>
      <c r="C404" s="219" t="s">
        <v>698</v>
      </c>
      <c r="D404" s="219" t="s">
        <v>159</v>
      </c>
      <c r="E404" s="220" t="s">
        <v>709</v>
      </c>
      <c r="F404" s="221" t="s">
        <v>710</v>
      </c>
      <c r="G404" s="222" t="s">
        <v>202</v>
      </c>
      <c r="H404" s="223">
        <v>1</v>
      </c>
      <c r="I404" s="224"/>
      <c r="J404" s="225">
        <f>ROUND(I404*H404,2)</f>
        <v>0</v>
      </c>
      <c r="K404" s="221" t="s">
        <v>213</v>
      </c>
      <c r="L404" s="44"/>
      <c r="M404" s="226" t="s">
        <v>19</v>
      </c>
      <c r="N404" s="227" t="s">
        <v>45</v>
      </c>
      <c r="O404" s="84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0" t="s">
        <v>236</v>
      </c>
      <c r="AT404" s="230" t="s">
        <v>159</v>
      </c>
      <c r="AU404" s="230" t="s">
        <v>82</v>
      </c>
      <c r="AY404" s="17" t="s">
        <v>158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7" t="s">
        <v>82</v>
      </c>
      <c r="BK404" s="231">
        <f>ROUND(I404*H404,2)</f>
        <v>0</v>
      </c>
      <c r="BL404" s="17" t="s">
        <v>236</v>
      </c>
      <c r="BM404" s="230" t="s">
        <v>711</v>
      </c>
    </row>
    <row r="405" s="2" customFormat="1">
      <c r="A405" s="38"/>
      <c r="B405" s="39"/>
      <c r="C405" s="40"/>
      <c r="D405" s="232" t="s">
        <v>165</v>
      </c>
      <c r="E405" s="40"/>
      <c r="F405" s="233" t="s">
        <v>710</v>
      </c>
      <c r="G405" s="40"/>
      <c r="H405" s="40"/>
      <c r="I405" s="136"/>
      <c r="J405" s="40"/>
      <c r="K405" s="40"/>
      <c r="L405" s="44"/>
      <c r="M405" s="234"/>
      <c r="N405" s="235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165</v>
      </c>
      <c r="AU405" s="17" t="s">
        <v>82</v>
      </c>
    </row>
    <row r="406" s="2" customFormat="1" ht="16.5" customHeight="1">
      <c r="A406" s="38"/>
      <c r="B406" s="39"/>
      <c r="C406" s="259" t="s">
        <v>703</v>
      </c>
      <c r="D406" s="259" t="s">
        <v>199</v>
      </c>
      <c r="E406" s="260" t="s">
        <v>713</v>
      </c>
      <c r="F406" s="261" t="s">
        <v>714</v>
      </c>
      <c r="G406" s="262" t="s">
        <v>202</v>
      </c>
      <c r="H406" s="263">
        <v>1</v>
      </c>
      <c r="I406" s="264"/>
      <c r="J406" s="265">
        <f>ROUND(I406*H406,2)</f>
        <v>0</v>
      </c>
      <c r="K406" s="261" t="s">
        <v>19</v>
      </c>
      <c r="L406" s="266"/>
      <c r="M406" s="267" t="s">
        <v>19</v>
      </c>
      <c r="N406" s="268" t="s">
        <v>45</v>
      </c>
      <c r="O406" s="84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0" t="s">
        <v>241</v>
      </c>
      <c r="AT406" s="230" t="s">
        <v>199</v>
      </c>
      <c r="AU406" s="230" t="s">
        <v>82</v>
      </c>
      <c r="AY406" s="17" t="s">
        <v>158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7" t="s">
        <v>82</v>
      </c>
      <c r="BK406" s="231">
        <f>ROUND(I406*H406,2)</f>
        <v>0</v>
      </c>
      <c r="BL406" s="17" t="s">
        <v>236</v>
      </c>
      <c r="BM406" s="230" t="s">
        <v>715</v>
      </c>
    </row>
    <row r="407" s="2" customFormat="1">
      <c r="A407" s="38"/>
      <c r="B407" s="39"/>
      <c r="C407" s="40"/>
      <c r="D407" s="232" t="s">
        <v>165</v>
      </c>
      <c r="E407" s="40"/>
      <c r="F407" s="233" t="s">
        <v>714</v>
      </c>
      <c r="G407" s="40"/>
      <c r="H407" s="40"/>
      <c r="I407" s="136"/>
      <c r="J407" s="40"/>
      <c r="K407" s="40"/>
      <c r="L407" s="44"/>
      <c r="M407" s="234"/>
      <c r="N407" s="235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165</v>
      </c>
      <c r="AU407" s="17" t="s">
        <v>82</v>
      </c>
    </row>
    <row r="408" s="13" customFormat="1">
      <c r="A408" s="13"/>
      <c r="B408" s="236"/>
      <c r="C408" s="237"/>
      <c r="D408" s="232" t="s">
        <v>166</v>
      </c>
      <c r="E408" s="238" t="s">
        <v>19</v>
      </c>
      <c r="F408" s="239" t="s">
        <v>1307</v>
      </c>
      <c r="G408" s="237"/>
      <c r="H408" s="240">
        <v>1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166</v>
      </c>
      <c r="AU408" s="246" t="s">
        <v>82</v>
      </c>
      <c r="AV408" s="13" t="s">
        <v>85</v>
      </c>
      <c r="AW408" s="13" t="s">
        <v>34</v>
      </c>
      <c r="AX408" s="13" t="s">
        <v>82</v>
      </c>
      <c r="AY408" s="246" t="s">
        <v>158</v>
      </c>
    </row>
    <row r="409" s="2" customFormat="1" ht="16.5" customHeight="1">
      <c r="A409" s="38"/>
      <c r="B409" s="39"/>
      <c r="C409" s="259" t="s">
        <v>708</v>
      </c>
      <c r="D409" s="259" t="s">
        <v>199</v>
      </c>
      <c r="E409" s="260" t="s">
        <v>717</v>
      </c>
      <c r="F409" s="261" t="s">
        <v>718</v>
      </c>
      <c r="G409" s="262" t="s">
        <v>202</v>
      </c>
      <c r="H409" s="263">
        <v>5</v>
      </c>
      <c r="I409" s="264"/>
      <c r="J409" s="265">
        <f>ROUND(I409*H409,2)</f>
        <v>0</v>
      </c>
      <c r="K409" s="261" t="s">
        <v>19</v>
      </c>
      <c r="L409" s="266"/>
      <c r="M409" s="267" t="s">
        <v>19</v>
      </c>
      <c r="N409" s="268" t="s">
        <v>45</v>
      </c>
      <c r="O409" s="84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0" t="s">
        <v>241</v>
      </c>
      <c r="AT409" s="230" t="s">
        <v>199</v>
      </c>
      <c r="AU409" s="230" t="s">
        <v>82</v>
      </c>
      <c r="AY409" s="17" t="s">
        <v>158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7" t="s">
        <v>82</v>
      </c>
      <c r="BK409" s="231">
        <f>ROUND(I409*H409,2)</f>
        <v>0</v>
      </c>
      <c r="BL409" s="17" t="s">
        <v>236</v>
      </c>
      <c r="BM409" s="230" t="s">
        <v>1397</v>
      </c>
    </row>
    <row r="410" s="2" customFormat="1">
      <c r="A410" s="38"/>
      <c r="B410" s="39"/>
      <c r="C410" s="40"/>
      <c r="D410" s="232" t="s">
        <v>165</v>
      </c>
      <c r="E410" s="40"/>
      <c r="F410" s="233" t="s">
        <v>718</v>
      </c>
      <c r="G410" s="40"/>
      <c r="H410" s="40"/>
      <c r="I410" s="136"/>
      <c r="J410" s="40"/>
      <c r="K410" s="40"/>
      <c r="L410" s="44"/>
      <c r="M410" s="234"/>
      <c r="N410" s="235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165</v>
      </c>
      <c r="AU410" s="17" t="s">
        <v>82</v>
      </c>
    </row>
    <row r="411" s="13" customFormat="1">
      <c r="A411" s="13"/>
      <c r="B411" s="236"/>
      <c r="C411" s="237"/>
      <c r="D411" s="232" t="s">
        <v>166</v>
      </c>
      <c r="E411" s="238" t="s">
        <v>19</v>
      </c>
      <c r="F411" s="239" t="s">
        <v>1398</v>
      </c>
      <c r="G411" s="237"/>
      <c r="H411" s="240">
        <v>5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166</v>
      </c>
      <c r="AU411" s="246" t="s">
        <v>82</v>
      </c>
      <c r="AV411" s="13" t="s">
        <v>85</v>
      </c>
      <c r="AW411" s="13" t="s">
        <v>34</v>
      </c>
      <c r="AX411" s="13" t="s">
        <v>82</v>
      </c>
      <c r="AY411" s="246" t="s">
        <v>158</v>
      </c>
    </row>
    <row r="412" s="2" customFormat="1" ht="16.5" customHeight="1">
      <c r="A412" s="38"/>
      <c r="B412" s="39"/>
      <c r="C412" s="219" t="s">
        <v>712</v>
      </c>
      <c r="D412" s="219" t="s">
        <v>159</v>
      </c>
      <c r="E412" s="220" t="s">
        <v>722</v>
      </c>
      <c r="F412" s="221" t="s">
        <v>723</v>
      </c>
      <c r="G412" s="222" t="s">
        <v>202</v>
      </c>
      <c r="H412" s="223">
        <v>3</v>
      </c>
      <c r="I412" s="224"/>
      <c r="J412" s="225">
        <f>ROUND(I412*H412,2)</f>
        <v>0</v>
      </c>
      <c r="K412" s="221" t="s">
        <v>213</v>
      </c>
      <c r="L412" s="44"/>
      <c r="M412" s="226" t="s">
        <v>19</v>
      </c>
      <c r="N412" s="227" t="s">
        <v>45</v>
      </c>
      <c r="O412" s="84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0" t="s">
        <v>236</v>
      </c>
      <c r="AT412" s="230" t="s">
        <v>159</v>
      </c>
      <c r="AU412" s="230" t="s">
        <v>82</v>
      </c>
      <c r="AY412" s="17" t="s">
        <v>158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7" t="s">
        <v>82</v>
      </c>
      <c r="BK412" s="231">
        <f>ROUND(I412*H412,2)</f>
        <v>0</v>
      </c>
      <c r="BL412" s="17" t="s">
        <v>236</v>
      </c>
      <c r="BM412" s="230" t="s">
        <v>724</v>
      </c>
    </row>
    <row r="413" s="2" customFormat="1">
      <c r="A413" s="38"/>
      <c r="B413" s="39"/>
      <c r="C413" s="40"/>
      <c r="D413" s="232" t="s">
        <v>165</v>
      </c>
      <c r="E413" s="40"/>
      <c r="F413" s="233" t="s">
        <v>723</v>
      </c>
      <c r="G413" s="40"/>
      <c r="H413" s="40"/>
      <c r="I413" s="136"/>
      <c r="J413" s="40"/>
      <c r="K413" s="40"/>
      <c r="L413" s="44"/>
      <c r="M413" s="234"/>
      <c r="N413" s="235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165</v>
      </c>
      <c r="AU413" s="17" t="s">
        <v>82</v>
      </c>
    </row>
    <row r="414" s="2" customFormat="1" ht="16.5" customHeight="1">
      <c r="A414" s="38"/>
      <c r="B414" s="39"/>
      <c r="C414" s="259" t="s">
        <v>716</v>
      </c>
      <c r="D414" s="259" t="s">
        <v>199</v>
      </c>
      <c r="E414" s="260" t="s">
        <v>730</v>
      </c>
      <c r="F414" s="261" t="s">
        <v>731</v>
      </c>
      <c r="G414" s="262" t="s">
        <v>202</v>
      </c>
      <c r="H414" s="263">
        <v>1</v>
      </c>
      <c r="I414" s="264"/>
      <c r="J414" s="265">
        <f>ROUND(I414*H414,2)</f>
        <v>0</v>
      </c>
      <c r="K414" s="261" t="s">
        <v>19</v>
      </c>
      <c r="L414" s="266"/>
      <c r="M414" s="267" t="s">
        <v>19</v>
      </c>
      <c r="N414" s="268" t="s">
        <v>45</v>
      </c>
      <c r="O414" s="84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0" t="s">
        <v>241</v>
      </c>
      <c r="AT414" s="230" t="s">
        <v>199</v>
      </c>
      <c r="AU414" s="230" t="s">
        <v>82</v>
      </c>
      <c r="AY414" s="17" t="s">
        <v>158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7" t="s">
        <v>82</v>
      </c>
      <c r="BK414" s="231">
        <f>ROUND(I414*H414,2)</f>
        <v>0</v>
      </c>
      <c r="BL414" s="17" t="s">
        <v>236</v>
      </c>
      <c r="BM414" s="230" t="s">
        <v>1399</v>
      </c>
    </row>
    <row r="415" s="2" customFormat="1">
      <c r="A415" s="38"/>
      <c r="B415" s="39"/>
      <c r="C415" s="40"/>
      <c r="D415" s="232" t="s">
        <v>165</v>
      </c>
      <c r="E415" s="40"/>
      <c r="F415" s="233" t="s">
        <v>731</v>
      </c>
      <c r="G415" s="40"/>
      <c r="H415" s="40"/>
      <c r="I415" s="136"/>
      <c r="J415" s="40"/>
      <c r="K415" s="40"/>
      <c r="L415" s="44"/>
      <c r="M415" s="234"/>
      <c r="N415" s="235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165</v>
      </c>
      <c r="AU415" s="17" t="s">
        <v>82</v>
      </c>
    </row>
    <row r="416" s="13" customFormat="1">
      <c r="A416" s="13"/>
      <c r="B416" s="236"/>
      <c r="C416" s="237"/>
      <c r="D416" s="232" t="s">
        <v>166</v>
      </c>
      <c r="E416" s="238" t="s">
        <v>19</v>
      </c>
      <c r="F416" s="239" t="s">
        <v>1307</v>
      </c>
      <c r="G416" s="237"/>
      <c r="H416" s="240">
        <v>1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166</v>
      </c>
      <c r="AU416" s="246" t="s">
        <v>82</v>
      </c>
      <c r="AV416" s="13" t="s">
        <v>85</v>
      </c>
      <c r="AW416" s="13" t="s">
        <v>34</v>
      </c>
      <c r="AX416" s="13" t="s">
        <v>82</v>
      </c>
      <c r="AY416" s="246" t="s">
        <v>158</v>
      </c>
    </row>
    <row r="417" s="2" customFormat="1" ht="16.5" customHeight="1">
      <c r="A417" s="38"/>
      <c r="B417" s="39"/>
      <c r="C417" s="259" t="s">
        <v>721</v>
      </c>
      <c r="D417" s="259" t="s">
        <v>199</v>
      </c>
      <c r="E417" s="260" t="s">
        <v>1400</v>
      </c>
      <c r="F417" s="261" t="s">
        <v>1401</v>
      </c>
      <c r="G417" s="262" t="s">
        <v>202</v>
      </c>
      <c r="H417" s="263">
        <v>1</v>
      </c>
      <c r="I417" s="264"/>
      <c r="J417" s="265">
        <f>ROUND(I417*H417,2)</f>
        <v>0</v>
      </c>
      <c r="K417" s="261" t="s">
        <v>19</v>
      </c>
      <c r="L417" s="266"/>
      <c r="M417" s="267" t="s">
        <v>19</v>
      </c>
      <c r="N417" s="268" t="s">
        <v>45</v>
      </c>
      <c r="O417" s="84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0" t="s">
        <v>241</v>
      </c>
      <c r="AT417" s="230" t="s">
        <v>199</v>
      </c>
      <c r="AU417" s="230" t="s">
        <v>82</v>
      </c>
      <c r="AY417" s="17" t="s">
        <v>158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7" t="s">
        <v>82</v>
      </c>
      <c r="BK417" s="231">
        <f>ROUND(I417*H417,2)</f>
        <v>0</v>
      </c>
      <c r="BL417" s="17" t="s">
        <v>236</v>
      </c>
      <c r="BM417" s="230" t="s">
        <v>728</v>
      </c>
    </row>
    <row r="418" s="2" customFormat="1">
      <c r="A418" s="38"/>
      <c r="B418" s="39"/>
      <c r="C418" s="40"/>
      <c r="D418" s="232" t="s">
        <v>165</v>
      </c>
      <c r="E418" s="40"/>
      <c r="F418" s="233" t="s">
        <v>1401</v>
      </c>
      <c r="G418" s="40"/>
      <c r="H418" s="40"/>
      <c r="I418" s="136"/>
      <c r="J418" s="40"/>
      <c r="K418" s="40"/>
      <c r="L418" s="44"/>
      <c r="M418" s="234"/>
      <c r="N418" s="235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165</v>
      </c>
      <c r="AU418" s="17" t="s">
        <v>82</v>
      </c>
    </row>
    <row r="419" s="13" customFormat="1">
      <c r="A419" s="13"/>
      <c r="B419" s="236"/>
      <c r="C419" s="237"/>
      <c r="D419" s="232" t="s">
        <v>166</v>
      </c>
      <c r="E419" s="238" t="s">
        <v>19</v>
      </c>
      <c r="F419" s="239" t="s">
        <v>1307</v>
      </c>
      <c r="G419" s="237"/>
      <c r="H419" s="240">
        <v>1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166</v>
      </c>
      <c r="AU419" s="246" t="s">
        <v>82</v>
      </c>
      <c r="AV419" s="13" t="s">
        <v>85</v>
      </c>
      <c r="AW419" s="13" t="s">
        <v>34</v>
      </c>
      <c r="AX419" s="13" t="s">
        <v>82</v>
      </c>
      <c r="AY419" s="246" t="s">
        <v>158</v>
      </c>
    </row>
    <row r="420" s="2" customFormat="1" ht="16.5" customHeight="1">
      <c r="A420" s="38"/>
      <c r="B420" s="39"/>
      <c r="C420" s="259" t="s">
        <v>725</v>
      </c>
      <c r="D420" s="259" t="s">
        <v>199</v>
      </c>
      <c r="E420" s="260" t="s">
        <v>1402</v>
      </c>
      <c r="F420" s="261" t="s">
        <v>1403</v>
      </c>
      <c r="G420" s="262" t="s">
        <v>202</v>
      </c>
      <c r="H420" s="263">
        <v>1</v>
      </c>
      <c r="I420" s="264"/>
      <c r="J420" s="265">
        <f>ROUND(I420*H420,2)</f>
        <v>0</v>
      </c>
      <c r="K420" s="261" t="s">
        <v>19</v>
      </c>
      <c r="L420" s="266"/>
      <c r="M420" s="267" t="s">
        <v>19</v>
      </c>
      <c r="N420" s="268" t="s">
        <v>45</v>
      </c>
      <c r="O420" s="84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241</v>
      </c>
      <c r="AT420" s="230" t="s">
        <v>199</v>
      </c>
      <c r="AU420" s="230" t="s">
        <v>82</v>
      </c>
      <c r="AY420" s="17" t="s">
        <v>158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82</v>
      </c>
      <c r="BK420" s="231">
        <f>ROUND(I420*H420,2)</f>
        <v>0</v>
      </c>
      <c r="BL420" s="17" t="s">
        <v>236</v>
      </c>
      <c r="BM420" s="230" t="s">
        <v>1404</v>
      </c>
    </row>
    <row r="421" s="2" customFormat="1">
      <c r="A421" s="38"/>
      <c r="B421" s="39"/>
      <c r="C421" s="40"/>
      <c r="D421" s="232" t="s">
        <v>165</v>
      </c>
      <c r="E421" s="40"/>
      <c r="F421" s="233" t="s">
        <v>1403</v>
      </c>
      <c r="G421" s="40"/>
      <c r="H421" s="40"/>
      <c r="I421" s="136"/>
      <c r="J421" s="40"/>
      <c r="K421" s="40"/>
      <c r="L421" s="44"/>
      <c r="M421" s="234"/>
      <c r="N421" s="235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165</v>
      </c>
      <c r="AU421" s="17" t="s">
        <v>82</v>
      </c>
    </row>
    <row r="422" s="13" customFormat="1">
      <c r="A422" s="13"/>
      <c r="B422" s="236"/>
      <c r="C422" s="237"/>
      <c r="D422" s="232" t="s">
        <v>166</v>
      </c>
      <c r="E422" s="238" t="s">
        <v>19</v>
      </c>
      <c r="F422" s="239" t="s">
        <v>1307</v>
      </c>
      <c r="G422" s="237"/>
      <c r="H422" s="240">
        <v>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166</v>
      </c>
      <c r="AU422" s="246" t="s">
        <v>82</v>
      </c>
      <c r="AV422" s="13" t="s">
        <v>85</v>
      </c>
      <c r="AW422" s="13" t="s">
        <v>34</v>
      </c>
      <c r="AX422" s="13" t="s">
        <v>82</v>
      </c>
      <c r="AY422" s="246" t="s">
        <v>158</v>
      </c>
    </row>
    <row r="423" s="2" customFormat="1" ht="16.5" customHeight="1">
      <c r="A423" s="38"/>
      <c r="B423" s="39"/>
      <c r="C423" s="219" t="s">
        <v>729</v>
      </c>
      <c r="D423" s="219" t="s">
        <v>159</v>
      </c>
      <c r="E423" s="220" t="s">
        <v>742</v>
      </c>
      <c r="F423" s="221" t="s">
        <v>743</v>
      </c>
      <c r="G423" s="222" t="s">
        <v>202</v>
      </c>
      <c r="H423" s="223">
        <v>3</v>
      </c>
      <c r="I423" s="224"/>
      <c r="J423" s="225">
        <f>ROUND(I423*H423,2)</f>
        <v>0</v>
      </c>
      <c r="K423" s="221" t="s">
        <v>213</v>
      </c>
      <c r="L423" s="44"/>
      <c r="M423" s="226" t="s">
        <v>19</v>
      </c>
      <c r="N423" s="227" t="s">
        <v>45</v>
      </c>
      <c r="O423" s="84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0" t="s">
        <v>236</v>
      </c>
      <c r="AT423" s="230" t="s">
        <v>159</v>
      </c>
      <c r="AU423" s="230" t="s">
        <v>82</v>
      </c>
      <c r="AY423" s="17" t="s">
        <v>158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7" t="s">
        <v>82</v>
      </c>
      <c r="BK423" s="231">
        <f>ROUND(I423*H423,2)</f>
        <v>0</v>
      </c>
      <c r="BL423" s="17" t="s">
        <v>236</v>
      </c>
      <c r="BM423" s="230" t="s">
        <v>744</v>
      </c>
    </row>
    <row r="424" s="2" customFormat="1">
      <c r="A424" s="38"/>
      <c r="B424" s="39"/>
      <c r="C424" s="40"/>
      <c r="D424" s="232" t="s">
        <v>165</v>
      </c>
      <c r="E424" s="40"/>
      <c r="F424" s="233" t="s">
        <v>743</v>
      </c>
      <c r="G424" s="40"/>
      <c r="H424" s="40"/>
      <c r="I424" s="136"/>
      <c r="J424" s="40"/>
      <c r="K424" s="40"/>
      <c r="L424" s="44"/>
      <c r="M424" s="234"/>
      <c r="N424" s="235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165</v>
      </c>
      <c r="AU424" s="17" t="s">
        <v>82</v>
      </c>
    </row>
    <row r="425" s="2" customFormat="1" ht="16.5" customHeight="1">
      <c r="A425" s="38"/>
      <c r="B425" s="39"/>
      <c r="C425" s="219" t="s">
        <v>733</v>
      </c>
      <c r="D425" s="219" t="s">
        <v>159</v>
      </c>
      <c r="E425" s="220" t="s">
        <v>747</v>
      </c>
      <c r="F425" s="221" t="s">
        <v>748</v>
      </c>
      <c r="G425" s="222" t="s">
        <v>202</v>
      </c>
      <c r="H425" s="223">
        <v>8</v>
      </c>
      <c r="I425" s="224"/>
      <c r="J425" s="225">
        <f>ROUND(I425*H425,2)</f>
        <v>0</v>
      </c>
      <c r="K425" s="221" t="s">
        <v>213</v>
      </c>
      <c r="L425" s="44"/>
      <c r="M425" s="226" t="s">
        <v>19</v>
      </c>
      <c r="N425" s="227" t="s">
        <v>45</v>
      </c>
      <c r="O425" s="84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0" t="s">
        <v>236</v>
      </c>
      <c r="AT425" s="230" t="s">
        <v>159</v>
      </c>
      <c r="AU425" s="230" t="s">
        <v>82</v>
      </c>
      <c r="AY425" s="17" t="s">
        <v>158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7" t="s">
        <v>82</v>
      </c>
      <c r="BK425" s="231">
        <f>ROUND(I425*H425,2)</f>
        <v>0</v>
      </c>
      <c r="BL425" s="17" t="s">
        <v>236</v>
      </c>
      <c r="BM425" s="230" t="s">
        <v>749</v>
      </c>
    </row>
    <row r="426" s="2" customFormat="1">
      <c r="A426" s="38"/>
      <c r="B426" s="39"/>
      <c r="C426" s="40"/>
      <c r="D426" s="232" t="s">
        <v>165</v>
      </c>
      <c r="E426" s="40"/>
      <c r="F426" s="233" t="s">
        <v>748</v>
      </c>
      <c r="G426" s="40"/>
      <c r="H426" s="40"/>
      <c r="I426" s="136"/>
      <c r="J426" s="40"/>
      <c r="K426" s="40"/>
      <c r="L426" s="44"/>
      <c r="M426" s="234"/>
      <c r="N426" s="235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165</v>
      </c>
      <c r="AU426" s="17" t="s">
        <v>82</v>
      </c>
    </row>
    <row r="427" s="2" customFormat="1" ht="16.5" customHeight="1">
      <c r="A427" s="38"/>
      <c r="B427" s="39"/>
      <c r="C427" s="259" t="s">
        <v>737</v>
      </c>
      <c r="D427" s="259" t="s">
        <v>199</v>
      </c>
      <c r="E427" s="260" t="s">
        <v>751</v>
      </c>
      <c r="F427" s="261" t="s">
        <v>752</v>
      </c>
      <c r="G427" s="262" t="s">
        <v>202</v>
      </c>
      <c r="H427" s="263">
        <v>8</v>
      </c>
      <c r="I427" s="264"/>
      <c r="J427" s="265">
        <f>ROUND(I427*H427,2)</f>
        <v>0</v>
      </c>
      <c r="K427" s="261" t="s">
        <v>19</v>
      </c>
      <c r="L427" s="266"/>
      <c r="M427" s="267" t="s">
        <v>19</v>
      </c>
      <c r="N427" s="268" t="s">
        <v>45</v>
      </c>
      <c r="O427" s="84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0" t="s">
        <v>241</v>
      </c>
      <c r="AT427" s="230" t="s">
        <v>199</v>
      </c>
      <c r="AU427" s="230" t="s">
        <v>82</v>
      </c>
      <c r="AY427" s="17" t="s">
        <v>158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7" t="s">
        <v>82</v>
      </c>
      <c r="BK427" s="231">
        <f>ROUND(I427*H427,2)</f>
        <v>0</v>
      </c>
      <c r="BL427" s="17" t="s">
        <v>236</v>
      </c>
      <c r="BM427" s="230" t="s">
        <v>753</v>
      </c>
    </row>
    <row r="428" s="2" customFormat="1">
      <c r="A428" s="38"/>
      <c r="B428" s="39"/>
      <c r="C428" s="40"/>
      <c r="D428" s="232" t="s">
        <v>165</v>
      </c>
      <c r="E428" s="40"/>
      <c r="F428" s="233" t="s">
        <v>752</v>
      </c>
      <c r="G428" s="40"/>
      <c r="H428" s="40"/>
      <c r="I428" s="136"/>
      <c r="J428" s="40"/>
      <c r="K428" s="40"/>
      <c r="L428" s="44"/>
      <c r="M428" s="234"/>
      <c r="N428" s="235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165</v>
      </c>
      <c r="AU428" s="17" t="s">
        <v>82</v>
      </c>
    </row>
    <row r="429" s="13" customFormat="1">
      <c r="A429" s="13"/>
      <c r="B429" s="236"/>
      <c r="C429" s="237"/>
      <c r="D429" s="232" t="s">
        <v>166</v>
      </c>
      <c r="E429" s="238" t="s">
        <v>19</v>
      </c>
      <c r="F429" s="239" t="s">
        <v>1405</v>
      </c>
      <c r="G429" s="237"/>
      <c r="H429" s="240">
        <v>8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166</v>
      </c>
      <c r="AU429" s="246" t="s">
        <v>82</v>
      </c>
      <c r="AV429" s="13" t="s">
        <v>85</v>
      </c>
      <c r="AW429" s="13" t="s">
        <v>34</v>
      </c>
      <c r="AX429" s="13" t="s">
        <v>82</v>
      </c>
      <c r="AY429" s="246" t="s">
        <v>158</v>
      </c>
    </row>
    <row r="430" s="2" customFormat="1" ht="21.75" customHeight="1">
      <c r="A430" s="38"/>
      <c r="B430" s="39"/>
      <c r="C430" s="219" t="s">
        <v>741</v>
      </c>
      <c r="D430" s="219" t="s">
        <v>159</v>
      </c>
      <c r="E430" s="220" t="s">
        <v>756</v>
      </c>
      <c r="F430" s="221" t="s">
        <v>757</v>
      </c>
      <c r="G430" s="222" t="s">
        <v>202</v>
      </c>
      <c r="H430" s="223">
        <v>2</v>
      </c>
      <c r="I430" s="224"/>
      <c r="J430" s="225">
        <f>ROUND(I430*H430,2)</f>
        <v>0</v>
      </c>
      <c r="K430" s="221" t="s">
        <v>213</v>
      </c>
      <c r="L430" s="44"/>
      <c r="M430" s="226" t="s">
        <v>19</v>
      </c>
      <c r="N430" s="227" t="s">
        <v>45</v>
      </c>
      <c r="O430" s="84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0" t="s">
        <v>236</v>
      </c>
      <c r="AT430" s="230" t="s">
        <v>159</v>
      </c>
      <c r="AU430" s="230" t="s">
        <v>82</v>
      </c>
      <c r="AY430" s="17" t="s">
        <v>158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7" t="s">
        <v>82</v>
      </c>
      <c r="BK430" s="231">
        <f>ROUND(I430*H430,2)</f>
        <v>0</v>
      </c>
      <c r="BL430" s="17" t="s">
        <v>236</v>
      </c>
      <c r="BM430" s="230" t="s">
        <v>758</v>
      </c>
    </row>
    <row r="431" s="2" customFormat="1">
      <c r="A431" s="38"/>
      <c r="B431" s="39"/>
      <c r="C431" s="40"/>
      <c r="D431" s="232" t="s">
        <v>165</v>
      </c>
      <c r="E431" s="40"/>
      <c r="F431" s="233" t="s">
        <v>757</v>
      </c>
      <c r="G431" s="40"/>
      <c r="H431" s="40"/>
      <c r="I431" s="136"/>
      <c r="J431" s="40"/>
      <c r="K431" s="40"/>
      <c r="L431" s="44"/>
      <c r="M431" s="234"/>
      <c r="N431" s="235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165</v>
      </c>
      <c r="AU431" s="17" t="s">
        <v>82</v>
      </c>
    </row>
    <row r="432" s="2" customFormat="1" ht="21.75" customHeight="1">
      <c r="A432" s="38"/>
      <c r="B432" s="39"/>
      <c r="C432" s="259" t="s">
        <v>746</v>
      </c>
      <c r="D432" s="259" t="s">
        <v>199</v>
      </c>
      <c r="E432" s="260" t="s">
        <v>767</v>
      </c>
      <c r="F432" s="261" t="s">
        <v>768</v>
      </c>
      <c r="G432" s="262" t="s">
        <v>202</v>
      </c>
      <c r="H432" s="263">
        <v>1</v>
      </c>
      <c r="I432" s="264"/>
      <c r="J432" s="265">
        <f>ROUND(I432*H432,2)</f>
        <v>0</v>
      </c>
      <c r="K432" s="261" t="s">
        <v>19</v>
      </c>
      <c r="L432" s="266"/>
      <c r="M432" s="267" t="s">
        <v>19</v>
      </c>
      <c r="N432" s="268" t="s">
        <v>45</v>
      </c>
      <c r="O432" s="84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0" t="s">
        <v>241</v>
      </c>
      <c r="AT432" s="230" t="s">
        <v>199</v>
      </c>
      <c r="AU432" s="230" t="s">
        <v>82</v>
      </c>
      <c r="AY432" s="17" t="s">
        <v>158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7" t="s">
        <v>82</v>
      </c>
      <c r="BK432" s="231">
        <f>ROUND(I432*H432,2)</f>
        <v>0</v>
      </c>
      <c r="BL432" s="17" t="s">
        <v>236</v>
      </c>
      <c r="BM432" s="230" t="s">
        <v>769</v>
      </c>
    </row>
    <row r="433" s="2" customFormat="1">
      <c r="A433" s="38"/>
      <c r="B433" s="39"/>
      <c r="C433" s="40"/>
      <c r="D433" s="232" t="s">
        <v>165</v>
      </c>
      <c r="E433" s="40"/>
      <c r="F433" s="233" t="s">
        <v>768</v>
      </c>
      <c r="G433" s="40"/>
      <c r="H433" s="40"/>
      <c r="I433" s="136"/>
      <c r="J433" s="40"/>
      <c r="K433" s="40"/>
      <c r="L433" s="44"/>
      <c r="M433" s="234"/>
      <c r="N433" s="235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165</v>
      </c>
      <c r="AU433" s="17" t="s">
        <v>82</v>
      </c>
    </row>
    <row r="434" s="13" customFormat="1">
      <c r="A434" s="13"/>
      <c r="B434" s="236"/>
      <c r="C434" s="237"/>
      <c r="D434" s="232" t="s">
        <v>166</v>
      </c>
      <c r="E434" s="238" t="s">
        <v>19</v>
      </c>
      <c r="F434" s="239" t="s">
        <v>1406</v>
      </c>
      <c r="G434" s="237"/>
      <c r="H434" s="240">
        <v>1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166</v>
      </c>
      <c r="AU434" s="246" t="s">
        <v>82</v>
      </c>
      <c r="AV434" s="13" t="s">
        <v>85</v>
      </c>
      <c r="AW434" s="13" t="s">
        <v>34</v>
      </c>
      <c r="AX434" s="13" t="s">
        <v>82</v>
      </c>
      <c r="AY434" s="246" t="s">
        <v>158</v>
      </c>
    </row>
    <row r="435" s="2" customFormat="1" ht="21.75" customHeight="1">
      <c r="A435" s="38"/>
      <c r="B435" s="39"/>
      <c r="C435" s="259" t="s">
        <v>750</v>
      </c>
      <c r="D435" s="259" t="s">
        <v>199</v>
      </c>
      <c r="E435" s="260" t="s">
        <v>772</v>
      </c>
      <c r="F435" s="261" t="s">
        <v>773</v>
      </c>
      <c r="G435" s="262" t="s">
        <v>202</v>
      </c>
      <c r="H435" s="263">
        <v>1</v>
      </c>
      <c r="I435" s="264"/>
      <c r="J435" s="265">
        <f>ROUND(I435*H435,2)</f>
        <v>0</v>
      </c>
      <c r="K435" s="261" t="s">
        <v>19</v>
      </c>
      <c r="L435" s="266"/>
      <c r="M435" s="267" t="s">
        <v>19</v>
      </c>
      <c r="N435" s="268" t="s">
        <v>45</v>
      </c>
      <c r="O435" s="84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0" t="s">
        <v>241</v>
      </c>
      <c r="AT435" s="230" t="s">
        <v>199</v>
      </c>
      <c r="AU435" s="230" t="s">
        <v>82</v>
      </c>
      <c r="AY435" s="17" t="s">
        <v>158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7" t="s">
        <v>82</v>
      </c>
      <c r="BK435" s="231">
        <f>ROUND(I435*H435,2)</f>
        <v>0</v>
      </c>
      <c r="BL435" s="17" t="s">
        <v>236</v>
      </c>
      <c r="BM435" s="230" t="s">
        <v>1407</v>
      </c>
    </row>
    <row r="436" s="2" customFormat="1">
      <c r="A436" s="38"/>
      <c r="B436" s="39"/>
      <c r="C436" s="40"/>
      <c r="D436" s="232" t="s">
        <v>165</v>
      </c>
      <c r="E436" s="40"/>
      <c r="F436" s="233" t="s">
        <v>773</v>
      </c>
      <c r="G436" s="40"/>
      <c r="H436" s="40"/>
      <c r="I436" s="136"/>
      <c r="J436" s="40"/>
      <c r="K436" s="40"/>
      <c r="L436" s="44"/>
      <c r="M436" s="234"/>
      <c r="N436" s="235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165</v>
      </c>
      <c r="AU436" s="17" t="s">
        <v>82</v>
      </c>
    </row>
    <row r="437" s="13" customFormat="1">
      <c r="A437" s="13"/>
      <c r="B437" s="236"/>
      <c r="C437" s="237"/>
      <c r="D437" s="232" t="s">
        <v>166</v>
      </c>
      <c r="E437" s="238" t="s">
        <v>19</v>
      </c>
      <c r="F437" s="239" t="s">
        <v>1406</v>
      </c>
      <c r="G437" s="237"/>
      <c r="H437" s="240">
        <v>1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6" t="s">
        <v>166</v>
      </c>
      <c r="AU437" s="246" t="s">
        <v>82</v>
      </c>
      <c r="AV437" s="13" t="s">
        <v>85</v>
      </c>
      <c r="AW437" s="13" t="s">
        <v>34</v>
      </c>
      <c r="AX437" s="13" t="s">
        <v>82</v>
      </c>
      <c r="AY437" s="246" t="s">
        <v>158</v>
      </c>
    </row>
    <row r="438" s="2" customFormat="1" ht="16.5" customHeight="1">
      <c r="A438" s="38"/>
      <c r="B438" s="39"/>
      <c r="C438" s="259" t="s">
        <v>755</v>
      </c>
      <c r="D438" s="259" t="s">
        <v>199</v>
      </c>
      <c r="E438" s="260" t="s">
        <v>776</v>
      </c>
      <c r="F438" s="261" t="s">
        <v>777</v>
      </c>
      <c r="G438" s="262" t="s">
        <v>202</v>
      </c>
      <c r="H438" s="263">
        <v>1</v>
      </c>
      <c r="I438" s="264"/>
      <c r="J438" s="265">
        <f>ROUND(I438*H438,2)</f>
        <v>0</v>
      </c>
      <c r="K438" s="261" t="s">
        <v>19</v>
      </c>
      <c r="L438" s="266"/>
      <c r="M438" s="267" t="s">
        <v>19</v>
      </c>
      <c r="N438" s="268" t="s">
        <v>45</v>
      </c>
      <c r="O438" s="84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0" t="s">
        <v>241</v>
      </c>
      <c r="AT438" s="230" t="s">
        <v>199</v>
      </c>
      <c r="AU438" s="230" t="s">
        <v>82</v>
      </c>
      <c r="AY438" s="17" t="s">
        <v>158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7" t="s">
        <v>82</v>
      </c>
      <c r="BK438" s="231">
        <f>ROUND(I438*H438,2)</f>
        <v>0</v>
      </c>
      <c r="BL438" s="17" t="s">
        <v>236</v>
      </c>
      <c r="BM438" s="230" t="s">
        <v>778</v>
      </c>
    </row>
    <row r="439" s="2" customFormat="1">
      <c r="A439" s="38"/>
      <c r="B439" s="39"/>
      <c r="C439" s="40"/>
      <c r="D439" s="232" t="s">
        <v>165</v>
      </c>
      <c r="E439" s="40"/>
      <c r="F439" s="233" t="s">
        <v>777</v>
      </c>
      <c r="G439" s="40"/>
      <c r="H439" s="40"/>
      <c r="I439" s="136"/>
      <c r="J439" s="40"/>
      <c r="K439" s="40"/>
      <c r="L439" s="44"/>
      <c r="M439" s="234"/>
      <c r="N439" s="235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165</v>
      </c>
      <c r="AU439" s="17" t="s">
        <v>82</v>
      </c>
    </row>
    <row r="440" s="13" customFormat="1">
      <c r="A440" s="13"/>
      <c r="B440" s="236"/>
      <c r="C440" s="237"/>
      <c r="D440" s="232" t="s">
        <v>166</v>
      </c>
      <c r="E440" s="238" t="s">
        <v>19</v>
      </c>
      <c r="F440" s="239" t="s">
        <v>1406</v>
      </c>
      <c r="G440" s="237"/>
      <c r="H440" s="240">
        <v>1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166</v>
      </c>
      <c r="AU440" s="246" t="s">
        <v>82</v>
      </c>
      <c r="AV440" s="13" t="s">
        <v>85</v>
      </c>
      <c r="AW440" s="13" t="s">
        <v>34</v>
      </c>
      <c r="AX440" s="13" t="s">
        <v>82</v>
      </c>
      <c r="AY440" s="246" t="s">
        <v>158</v>
      </c>
    </row>
    <row r="441" s="2" customFormat="1" ht="21.75" customHeight="1">
      <c r="A441" s="38"/>
      <c r="B441" s="39"/>
      <c r="C441" s="219" t="s">
        <v>760</v>
      </c>
      <c r="D441" s="219" t="s">
        <v>159</v>
      </c>
      <c r="E441" s="220" t="s">
        <v>793</v>
      </c>
      <c r="F441" s="221" t="s">
        <v>794</v>
      </c>
      <c r="G441" s="222" t="s">
        <v>202</v>
      </c>
      <c r="H441" s="223">
        <v>8</v>
      </c>
      <c r="I441" s="224"/>
      <c r="J441" s="225">
        <f>ROUND(I441*H441,2)</f>
        <v>0</v>
      </c>
      <c r="K441" s="221" t="s">
        <v>213</v>
      </c>
      <c r="L441" s="44"/>
      <c r="M441" s="226" t="s">
        <v>19</v>
      </c>
      <c r="N441" s="227" t="s">
        <v>45</v>
      </c>
      <c r="O441" s="84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0" t="s">
        <v>236</v>
      </c>
      <c r="AT441" s="230" t="s">
        <v>159</v>
      </c>
      <c r="AU441" s="230" t="s">
        <v>82</v>
      </c>
      <c r="AY441" s="17" t="s">
        <v>158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7" t="s">
        <v>82</v>
      </c>
      <c r="BK441" s="231">
        <f>ROUND(I441*H441,2)</f>
        <v>0</v>
      </c>
      <c r="BL441" s="17" t="s">
        <v>236</v>
      </c>
      <c r="BM441" s="230" t="s">
        <v>795</v>
      </c>
    </row>
    <row r="442" s="2" customFormat="1">
      <c r="A442" s="38"/>
      <c r="B442" s="39"/>
      <c r="C442" s="40"/>
      <c r="D442" s="232" t="s">
        <v>165</v>
      </c>
      <c r="E442" s="40"/>
      <c r="F442" s="233" t="s">
        <v>794</v>
      </c>
      <c r="G442" s="40"/>
      <c r="H442" s="40"/>
      <c r="I442" s="136"/>
      <c r="J442" s="40"/>
      <c r="K442" s="40"/>
      <c r="L442" s="44"/>
      <c r="M442" s="234"/>
      <c r="N442" s="235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165</v>
      </c>
      <c r="AU442" s="17" t="s">
        <v>82</v>
      </c>
    </row>
    <row r="443" s="2" customFormat="1" ht="21.75" customHeight="1">
      <c r="A443" s="38"/>
      <c r="B443" s="39"/>
      <c r="C443" s="259" t="s">
        <v>766</v>
      </c>
      <c r="D443" s="259" t="s">
        <v>199</v>
      </c>
      <c r="E443" s="260" t="s">
        <v>797</v>
      </c>
      <c r="F443" s="261" t="s">
        <v>798</v>
      </c>
      <c r="G443" s="262" t="s">
        <v>202</v>
      </c>
      <c r="H443" s="263">
        <v>8</v>
      </c>
      <c r="I443" s="264"/>
      <c r="J443" s="265">
        <f>ROUND(I443*H443,2)</f>
        <v>0</v>
      </c>
      <c r="K443" s="261" t="s">
        <v>19</v>
      </c>
      <c r="L443" s="266"/>
      <c r="M443" s="267" t="s">
        <v>19</v>
      </c>
      <c r="N443" s="268" t="s">
        <v>45</v>
      </c>
      <c r="O443" s="84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0" t="s">
        <v>241</v>
      </c>
      <c r="AT443" s="230" t="s">
        <v>199</v>
      </c>
      <c r="AU443" s="230" t="s">
        <v>82</v>
      </c>
      <c r="AY443" s="17" t="s">
        <v>158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7" t="s">
        <v>82</v>
      </c>
      <c r="BK443" s="231">
        <f>ROUND(I443*H443,2)</f>
        <v>0</v>
      </c>
      <c r="BL443" s="17" t="s">
        <v>236</v>
      </c>
      <c r="BM443" s="230" t="s">
        <v>799</v>
      </c>
    </row>
    <row r="444" s="2" customFormat="1">
      <c r="A444" s="38"/>
      <c r="B444" s="39"/>
      <c r="C444" s="40"/>
      <c r="D444" s="232" t="s">
        <v>165</v>
      </c>
      <c r="E444" s="40"/>
      <c r="F444" s="233" t="s">
        <v>798</v>
      </c>
      <c r="G444" s="40"/>
      <c r="H444" s="40"/>
      <c r="I444" s="136"/>
      <c r="J444" s="40"/>
      <c r="K444" s="40"/>
      <c r="L444" s="44"/>
      <c r="M444" s="234"/>
      <c r="N444" s="235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165</v>
      </c>
      <c r="AU444" s="17" t="s">
        <v>82</v>
      </c>
    </row>
    <row r="445" s="13" customFormat="1">
      <c r="A445" s="13"/>
      <c r="B445" s="236"/>
      <c r="C445" s="237"/>
      <c r="D445" s="232" t="s">
        <v>166</v>
      </c>
      <c r="E445" s="238" t="s">
        <v>19</v>
      </c>
      <c r="F445" s="239" t="s">
        <v>1405</v>
      </c>
      <c r="G445" s="237"/>
      <c r="H445" s="240">
        <v>8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166</v>
      </c>
      <c r="AU445" s="246" t="s">
        <v>82</v>
      </c>
      <c r="AV445" s="13" t="s">
        <v>85</v>
      </c>
      <c r="AW445" s="13" t="s">
        <v>34</v>
      </c>
      <c r="AX445" s="13" t="s">
        <v>82</v>
      </c>
      <c r="AY445" s="246" t="s">
        <v>158</v>
      </c>
    </row>
    <row r="446" s="2" customFormat="1" ht="16.5" customHeight="1">
      <c r="A446" s="38"/>
      <c r="B446" s="39"/>
      <c r="C446" s="259" t="s">
        <v>771</v>
      </c>
      <c r="D446" s="259" t="s">
        <v>199</v>
      </c>
      <c r="E446" s="260" t="s">
        <v>802</v>
      </c>
      <c r="F446" s="261" t="s">
        <v>803</v>
      </c>
      <c r="G446" s="262" t="s">
        <v>202</v>
      </c>
      <c r="H446" s="263">
        <v>8</v>
      </c>
      <c r="I446" s="264"/>
      <c r="J446" s="265">
        <f>ROUND(I446*H446,2)</f>
        <v>0</v>
      </c>
      <c r="K446" s="261" t="s">
        <v>19</v>
      </c>
      <c r="L446" s="266"/>
      <c r="M446" s="267" t="s">
        <v>19</v>
      </c>
      <c r="N446" s="268" t="s">
        <v>45</v>
      </c>
      <c r="O446" s="84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0" t="s">
        <v>241</v>
      </c>
      <c r="AT446" s="230" t="s">
        <v>199</v>
      </c>
      <c r="AU446" s="230" t="s">
        <v>82</v>
      </c>
      <c r="AY446" s="17" t="s">
        <v>158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7" t="s">
        <v>82</v>
      </c>
      <c r="BK446" s="231">
        <f>ROUND(I446*H446,2)</f>
        <v>0</v>
      </c>
      <c r="BL446" s="17" t="s">
        <v>236</v>
      </c>
      <c r="BM446" s="230" t="s">
        <v>804</v>
      </c>
    </row>
    <row r="447" s="2" customFormat="1">
      <c r="A447" s="38"/>
      <c r="B447" s="39"/>
      <c r="C447" s="40"/>
      <c r="D447" s="232" t="s">
        <v>165</v>
      </c>
      <c r="E447" s="40"/>
      <c r="F447" s="233" t="s">
        <v>803</v>
      </c>
      <c r="G447" s="40"/>
      <c r="H447" s="40"/>
      <c r="I447" s="136"/>
      <c r="J447" s="40"/>
      <c r="K447" s="40"/>
      <c r="L447" s="44"/>
      <c r="M447" s="234"/>
      <c r="N447" s="235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165</v>
      </c>
      <c r="AU447" s="17" t="s">
        <v>82</v>
      </c>
    </row>
    <row r="448" s="13" customFormat="1">
      <c r="A448" s="13"/>
      <c r="B448" s="236"/>
      <c r="C448" s="237"/>
      <c r="D448" s="232" t="s">
        <v>166</v>
      </c>
      <c r="E448" s="238" t="s">
        <v>19</v>
      </c>
      <c r="F448" s="239" t="s">
        <v>1405</v>
      </c>
      <c r="G448" s="237"/>
      <c r="H448" s="240">
        <v>8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166</v>
      </c>
      <c r="AU448" s="246" t="s">
        <v>82</v>
      </c>
      <c r="AV448" s="13" t="s">
        <v>85</v>
      </c>
      <c r="AW448" s="13" t="s">
        <v>34</v>
      </c>
      <c r="AX448" s="13" t="s">
        <v>82</v>
      </c>
      <c r="AY448" s="246" t="s">
        <v>158</v>
      </c>
    </row>
    <row r="449" s="2" customFormat="1" ht="16.5" customHeight="1">
      <c r="A449" s="38"/>
      <c r="B449" s="39"/>
      <c r="C449" s="259" t="s">
        <v>775</v>
      </c>
      <c r="D449" s="259" t="s">
        <v>199</v>
      </c>
      <c r="E449" s="260" t="s">
        <v>806</v>
      </c>
      <c r="F449" s="261" t="s">
        <v>807</v>
      </c>
      <c r="G449" s="262" t="s">
        <v>202</v>
      </c>
      <c r="H449" s="263">
        <v>9</v>
      </c>
      <c r="I449" s="264"/>
      <c r="J449" s="265">
        <f>ROUND(I449*H449,2)</f>
        <v>0</v>
      </c>
      <c r="K449" s="261" t="s">
        <v>19</v>
      </c>
      <c r="L449" s="266"/>
      <c r="M449" s="267" t="s">
        <v>19</v>
      </c>
      <c r="N449" s="268" t="s">
        <v>45</v>
      </c>
      <c r="O449" s="84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0" t="s">
        <v>241</v>
      </c>
      <c r="AT449" s="230" t="s">
        <v>199</v>
      </c>
      <c r="AU449" s="230" t="s">
        <v>82</v>
      </c>
      <c r="AY449" s="17" t="s">
        <v>158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7" t="s">
        <v>82</v>
      </c>
      <c r="BK449" s="231">
        <f>ROUND(I449*H449,2)</f>
        <v>0</v>
      </c>
      <c r="BL449" s="17" t="s">
        <v>236</v>
      </c>
      <c r="BM449" s="230" t="s">
        <v>808</v>
      </c>
    </row>
    <row r="450" s="2" customFormat="1">
      <c r="A450" s="38"/>
      <c r="B450" s="39"/>
      <c r="C450" s="40"/>
      <c r="D450" s="232" t="s">
        <v>165</v>
      </c>
      <c r="E450" s="40"/>
      <c r="F450" s="233" t="s">
        <v>807</v>
      </c>
      <c r="G450" s="40"/>
      <c r="H450" s="40"/>
      <c r="I450" s="136"/>
      <c r="J450" s="40"/>
      <c r="K450" s="40"/>
      <c r="L450" s="44"/>
      <c r="M450" s="234"/>
      <c r="N450" s="235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165</v>
      </c>
      <c r="AU450" s="17" t="s">
        <v>82</v>
      </c>
    </row>
    <row r="451" s="13" customFormat="1">
      <c r="A451" s="13"/>
      <c r="B451" s="236"/>
      <c r="C451" s="237"/>
      <c r="D451" s="232" t="s">
        <v>166</v>
      </c>
      <c r="E451" s="238" t="s">
        <v>19</v>
      </c>
      <c r="F451" s="239" t="s">
        <v>1408</v>
      </c>
      <c r="G451" s="237"/>
      <c r="H451" s="240">
        <v>9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166</v>
      </c>
      <c r="AU451" s="246" t="s">
        <v>82</v>
      </c>
      <c r="AV451" s="13" t="s">
        <v>85</v>
      </c>
      <c r="AW451" s="13" t="s">
        <v>34</v>
      </c>
      <c r="AX451" s="13" t="s">
        <v>82</v>
      </c>
      <c r="AY451" s="246" t="s">
        <v>158</v>
      </c>
    </row>
    <row r="452" s="2" customFormat="1" ht="21.75" customHeight="1">
      <c r="A452" s="38"/>
      <c r="B452" s="39"/>
      <c r="C452" s="219" t="s">
        <v>780</v>
      </c>
      <c r="D452" s="219" t="s">
        <v>159</v>
      </c>
      <c r="E452" s="220" t="s">
        <v>811</v>
      </c>
      <c r="F452" s="221" t="s">
        <v>812</v>
      </c>
      <c r="G452" s="222" t="s">
        <v>202</v>
      </c>
      <c r="H452" s="223">
        <v>8</v>
      </c>
      <c r="I452" s="224"/>
      <c r="J452" s="225">
        <f>ROUND(I452*H452,2)</f>
        <v>0</v>
      </c>
      <c r="K452" s="221" t="s">
        <v>213</v>
      </c>
      <c r="L452" s="44"/>
      <c r="M452" s="226" t="s">
        <v>19</v>
      </c>
      <c r="N452" s="227" t="s">
        <v>45</v>
      </c>
      <c r="O452" s="84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0" t="s">
        <v>236</v>
      </c>
      <c r="AT452" s="230" t="s">
        <v>159</v>
      </c>
      <c r="AU452" s="230" t="s">
        <v>82</v>
      </c>
      <c r="AY452" s="17" t="s">
        <v>158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7" t="s">
        <v>82</v>
      </c>
      <c r="BK452" s="231">
        <f>ROUND(I452*H452,2)</f>
        <v>0</v>
      </c>
      <c r="BL452" s="17" t="s">
        <v>236</v>
      </c>
      <c r="BM452" s="230" t="s">
        <v>813</v>
      </c>
    </row>
    <row r="453" s="2" customFormat="1">
      <c r="A453" s="38"/>
      <c r="B453" s="39"/>
      <c r="C453" s="40"/>
      <c r="D453" s="232" t="s">
        <v>165</v>
      </c>
      <c r="E453" s="40"/>
      <c r="F453" s="233" t="s">
        <v>812</v>
      </c>
      <c r="G453" s="40"/>
      <c r="H453" s="40"/>
      <c r="I453" s="136"/>
      <c r="J453" s="40"/>
      <c r="K453" s="40"/>
      <c r="L453" s="44"/>
      <c r="M453" s="234"/>
      <c r="N453" s="235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165</v>
      </c>
      <c r="AU453" s="17" t="s">
        <v>82</v>
      </c>
    </row>
    <row r="454" s="2" customFormat="1" ht="16.5" customHeight="1">
      <c r="A454" s="38"/>
      <c r="B454" s="39"/>
      <c r="C454" s="259" t="s">
        <v>784</v>
      </c>
      <c r="D454" s="259" t="s">
        <v>199</v>
      </c>
      <c r="E454" s="260" t="s">
        <v>815</v>
      </c>
      <c r="F454" s="261" t="s">
        <v>816</v>
      </c>
      <c r="G454" s="262" t="s">
        <v>202</v>
      </c>
      <c r="H454" s="263">
        <v>8</v>
      </c>
      <c r="I454" s="264"/>
      <c r="J454" s="265">
        <f>ROUND(I454*H454,2)</f>
        <v>0</v>
      </c>
      <c r="K454" s="261" t="s">
        <v>19</v>
      </c>
      <c r="L454" s="266"/>
      <c r="M454" s="267" t="s">
        <v>19</v>
      </c>
      <c r="N454" s="268" t="s">
        <v>45</v>
      </c>
      <c r="O454" s="84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0" t="s">
        <v>241</v>
      </c>
      <c r="AT454" s="230" t="s">
        <v>199</v>
      </c>
      <c r="AU454" s="230" t="s">
        <v>82</v>
      </c>
      <c r="AY454" s="17" t="s">
        <v>158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7" t="s">
        <v>82</v>
      </c>
      <c r="BK454" s="231">
        <f>ROUND(I454*H454,2)</f>
        <v>0</v>
      </c>
      <c r="BL454" s="17" t="s">
        <v>236</v>
      </c>
      <c r="BM454" s="230" t="s">
        <v>817</v>
      </c>
    </row>
    <row r="455" s="2" customFormat="1">
      <c r="A455" s="38"/>
      <c r="B455" s="39"/>
      <c r="C455" s="40"/>
      <c r="D455" s="232" t="s">
        <v>165</v>
      </c>
      <c r="E455" s="40"/>
      <c r="F455" s="233" t="s">
        <v>816</v>
      </c>
      <c r="G455" s="40"/>
      <c r="H455" s="40"/>
      <c r="I455" s="136"/>
      <c r="J455" s="40"/>
      <c r="K455" s="40"/>
      <c r="L455" s="44"/>
      <c r="M455" s="234"/>
      <c r="N455" s="235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165</v>
      </c>
      <c r="AU455" s="17" t="s">
        <v>82</v>
      </c>
    </row>
    <row r="456" s="13" customFormat="1">
      <c r="A456" s="13"/>
      <c r="B456" s="236"/>
      <c r="C456" s="237"/>
      <c r="D456" s="232" t="s">
        <v>166</v>
      </c>
      <c r="E456" s="238" t="s">
        <v>19</v>
      </c>
      <c r="F456" s="239" t="s">
        <v>1409</v>
      </c>
      <c r="G456" s="237"/>
      <c r="H456" s="240">
        <v>8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166</v>
      </c>
      <c r="AU456" s="246" t="s">
        <v>82</v>
      </c>
      <c r="AV456" s="13" t="s">
        <v>85</v>
      </c>
      <c r="AW456" s="13" t="s">
        <v>34</v>
      </c>
      <c r="AX456" s="13" t="s">
        <v>82</v>
      </c>
      <c r="AY456" s="246" t="s">
        <v>158</v>
      </c>
    </row>
    <row r="457" s="2" customFormat="1" ht="21.75" customHeight="1">
      <c r="A457" s="38"/>
      <c r="B457" s="39"/>
      <c r="C457" s="259" t="s">
        <v>788</v>
      </c>
      <c r="D457" s="259" t="s">
        <v>199</v>
      </c>
      <c r="E457" s="260" t="s">
        <v>818</v>
      </c>
      <c r="F457" s="261" t="s">
        <v>819</v>
      </c>
      <c r="G457" s="262" t="s">
        <v>202</v>
      </c>
      <c r="H457" s="263">
        <v>2</v>
      </c>
      <c r="I457" s="264"/>
      <c r="J457" s="265">
        <f>ROUND(I457*H457,2)</f>
        <v>0</v>
      </c>
      <c r="K457" s="261" t="s">
        <v>19</v>
      </c>
      <c r="L457" s="266"/>
      <c r="M457" s="267" t="s">
        <v>19</v>
      </c>
      <c r="N457" s="268" t="s">
        <v>45</v>
      </c>
      <c r="O457" s="84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0" t="s">
        <v>241</v>
      </c>
      <c r="AT457" s="230" t="s">
        <v>199</v>
      </c>
      <c r="AU457" s="230" t="s">
        <v>82</v>
      </c>
      <c r="AY457" s="17" t="s">
        <v>158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7" t="s">
        <v>82</v>
      </c>
      <c r="BK457" s="231">
        <f>ROUND(I457*H457,2)</f>
        <v>0</v>
      </c>
      <c r="BL457" s="17" t="s">
        <v>236</v>
      </c>
      <c r="BM457" s="230" t="s">
        <v>820</v>
      </c>
    </row>
    <row r="458" s="2" customFormat="1">
      <c r="A458" s="38"/>
      <c r="B458" s="39"/>
      <c r="C458" s="40"/>
      <c r="D458" s="232" t="s">
        <v>165</v>
      </c>
      <c r="E458" s="40"/>
      <c r="F458" s="233" t="s">
        <v>819</v>
      </c>
      <c r="G458" s="40"/>
      <c r="H458" s="40"/>
      <c r="I458" s="136"/>
      <c r="J458" s="40"/>
      <c r="K458" s="40"/>
      <c r="L458" s="44"/>
      <c r="M458" s="234"/>
      <c r="N458" s="235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165</v>
      </c>
      <c r="AU458" s="17" t="s">
        <v>82</v>
      </c>
    </row>
    <row r="459" s="2" customFormat="1" ht="16.5" customHeight="1">
      <c r="A459" s="38"/>
      <c r="B459" s="39"/>
      <c r="C459" s="259" t="s">
        <v>792</v>
      </c>
      <c r="D459" s="259" t="s">
        <v>199</v>
      </c>
      <c r="E459" s="260" t="s">
        <v>822</v>
      </c>
      <c r="F459" s="261" t="s">
        <v>823</v>
      </c>
      <c r="G459" s="262" t="s">
        <v>202</v>
      </c>
      <c r="H459" s="263">
        <v>2</v>
      </c>
      <c r="I459" s="264"/>
      <c r="J459" s="265">
        <f>ROUND(I459*H459,2)</f>
        <v>0</v>
      </c>
      <c r="K459" s="261" t="s">
        <v>19</v>
      </c>
      <c r="L459" s="266"/>
      <c r="M459" s="267" t="s">
        <v>19</v>
      </c>
      <c r="N459" s="268" t="s">
        <v>45</v>
      </c>
      <c r="O459" s="84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0" t="s">
        <v>241</v>
      </c>
      <c r="AT459" s="230" t="s">
        <v>199</v>
      </c>
      <c r="AU459" s="230" t="s">
        <v>82</v>
      </c>
      <c r="AY459" s="17" t="s">
        <v>158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7" t="s">
        <v>82</v>
      </c>
      <c r="BK459" s="231">
        <f>ROUND(I459*H459,2)</f>
        <v>0</v>
      </c>
      <c r="BL459" s="17" t="s">
        <v>236</v>
      </c>
      <c r="BM459" s="230" t="s">
        <v>824</v>
      </c>
    </row>
    <row r="460" s="2" customFormat="1">
      <c r="A460" s="38"/>
      <c r="B460" s="39"/>
      <c r="C460" s="40"/>
      <c r="D460" s="232" t="s">
        <v>165</v>
      </c>
      <c r="E460" s="40"/>
      <c r="F460" s="233" t="s">
        <v>823</v>
      </c>
      <c r="G460" s="40"/>
      <c r="H460" s="40"/>
      <c r="I460" s="136"/>
      <c r="J460" s="40"/>
      <c r="K460" s="40"/>
      <c r="L460" s="44"/>
      <c r="M460" s="234"/>
      <c r="N460" s="235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165</v>
      </c>
      <c r="AU460" s="17" t="s">
        <v>82</v>
      </c>
    </row>
    <row r="461" s="13" customFormat="1">
      <c r="A461" s="13"/>
      <c r="B461" s="236"/>
      <c r="C461" s="237"/>
      <c r="D461" s="232" t="s">
        <v>166</v>
      </c>
      <c r="E461" s="238" t="s">
        <v>19</v>
      </c>
      <c r="F461" s="239" t="s">
        <v>1410</v>
      </c>
      <c r="G461" s="237"/>
      <c r="H461" s="240">
        <v>2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166</v>
      </c>
      <c r="AU461" s="246" t="s">
        <v>82</v>
      </c>
      <c r="AV461" s="13" t="s">
        <v>85</v>
      </c>
      <c r="AW461" s="13" t="s">
        <v>34</v>
      </c>
      <c r="AX461" s="13" t="s">
        <v>82</v>
      </c>
      <c r="AY461" s="246" t="s">
        <v>158</v>
      </c>
    </row>
    <row r="462" s="2" customFormat="1" ht="16.5" customHeight="1">
      <c r="A462" s="38"/>
      <c r="B462" s="39"/>
      <c r="C462" s="219" t="s">
        <v>796</v>
      </c>
      <c r="D462" s="219" t="s">
        <v>159</v>
      </c>
      <c r="E462" s="220" t="s">
        <v>827</v>
      </c>
      <c r="F462" s="221" t="s">
        <v>828</v>
      </c>
      <c r="G462" s="222" t="s">
        <v>202</v>
      </c>
      <c r="H462" s="223">
        <v>8</v>
      </c>
      <c r="I462" s="224"/>
      <c r="J462" s="225">
        <f>ROUND(I462*H462,2)</f>
        <v>0</v>
      </c>
      <c r="K462" s="221" t="s">
        <v>19</v>
      </c>
      <c r="L462" s="44"/>
      <c r="M462" s="226" t="s">
        <v>19</v>
      </c>
      <c r="N462" s="227" t="s">
        <v>45</v>
      </c>
      <c r="O462" s="84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0" t="s">
        <v>236</v>
      </c>
      <c r="AT462" s="230" t="s">
        <v>159</v>
      </c>
      <c r="AU462" s="230" t="s">
        <v>82</v>
      </c>
      <c r="AY462" s="17" t="s">
        <v>158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7" t="s">
        <v>82</v>
      </c>
      <c r="BK462" s="231">
        <f>ROUND(I462*H462,2)</f>
        <v>0</v>
      </c>
      <c r="BL462" s="17" t="s">
        <v>236</v>
      </c>
      <c r="BM462" s="230" t="s">
        <v>829</v>
      </c>
    </row>
    <row r="463" s="2" customFormat="1">
      <c r="A463" s="38"/>
      <c r="B463" s="39"/>
      <c r="C463" s="40"/>
      <c r="D463" s="232" t="s">
        <v>165</v>
      </c>
      <c r="E463" s="40"/>
      <c r="F463" s="233" t="s">
        <v>828</v>
      </c>
      <c r="G463" s="40"/>
      <c r="H463" s="40"/>
      <c r="I463" s="136"/>
      <c r="J463" s="40"/>
      <c r="K463" s="40"/>
      <c r="L463" s="44"/>
      <c r="M463" s="234"/>
      <c r="N463" s="235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165</v>
      </c>
      <c r="AU463" s="17" t="s">
        <v>82</v>
      </c>
    </row>
    <row r="464" s="2" customFormat="1" ht="16.5" customHeight="1">
      <c r="A464" s="38"/>
      <c r="B464" s="39"/>
      <c r="C464" s="259" t="s">
        <v>801</v>
      </c>
      <c r="D464" s="259" t="s">
        <v>199</v>
      </c>
      <c r="E464" s="260" t="s">
        <v>831</v>
      </c>
      <c r="F464" s="261" t="s">
        <v>832</v>
      </c>
      <c r="G464" s="262" t="s">
        <v>202</v>
      </c>
      <c r="H464" s="263">
        <v>8</v>
      </c>
      <c r="I464" s="264"/>
      <c r="J464" s="265">
        <f>ROUND(I464*H464,2)</f>
        <v>0</v>
      </c>
      <c r="K464" s="261" t="s">
        <v>19</v>
      </c>
      <c r="L464" s="266"/>
      <c r="M464" s="267" t="s">
        <v>19</v>
      </c>
      <c r="N464" s="268" t="s">
        <v>45</v>
      </c>
      <c r="O464" s="84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0" t="s">
        <v>241</v>
      </c>
      <c r="AT464" s="230" t="s">
        <v>199</v>
      </c>
      <c r="AU464" s="230" t="s">
        <v>82</v>
      </c>
      <c r="AY464" s="17" t="s">
        <v>158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7" t="s">
        <v>82</v>
      </c>
      <c r="BK464" s="231">
        <f>ROUND(I464*H464,2)</f>
        <v>0</v>
      </c>
      <c r="BL464" s="17" t="s">
        <v>236</v>
      </c>
      <c r="BM464" s="230" t="s">
        <v>833</v>
      </c>
    </row>
    <row r="465" s="2" customFormat="1">
      <c r="A465" s="38"/>
      <c r="B465" s="39"/>
      <c r="C465" s="40"/>
      <c r="D465" s="232" t="s">
        <v>165</v>
      </c>
      <c r="E465" s="40"/>
      <c r="F465" s="233" t="s">
        <v>832</v>
      </c>
      <c r="G465" s="40"/>
      <c r="H465" s="40"/>
      <c r="I465" s="136"/>
      <c r="J465" s="40"/>
      <c r="K465" s="40"/>
      <c r="L465" s="44"/>
      <c r="M465" s="234"/>
      <c r="N465" s="235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165</v>
      </c>
      <c r="AU465" s="17" t="s">
        <v>82</v>
      </c>
    </row>
    <row r="466" s="13" customFormat="1">
      <c r="A466" s="13"/>
      <c r="B466" s="236"/>
      <c r="C466" s="237"/>
      <c r="D466" s="232" t="s">
        <v>166</v>
      </c>
      <c r="E466" s="238" t="s">
        <v>19</v>
      </c>
      <c r="F466" s="239" t="s">
        <v>1405</v>
      </c>
      <c r="G466" s="237"/>
      <c r="H466" s="240">
        <v>8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166</v>
      </c>
      <c r="AU466" s="246" t="s">
        <v>82</v>
      </c>
      <c r="AV466" s="13" t="s">
        <v>85</v>
      </c>
      <c r="AW466" s="13" t="s">
        <v>34</v>
      </c>
      <c r="AX466" s="13" t="s">
        <v>82</v>
      </c>
      <c r="AY466" s="246" t="s">
        <v>158</v>
      </c>
    </row>
    <row r="467" s="2" customFormat="1" ht="21.75" customHeight="1">
      <c r="A467" s="38"/>
      <c r="B467" s="39"/>
      <c r="C467" s="219" t="s">
        <v>805</v>
      </c>
      <c r="D467" s="219" t="s">
        <v>159</v>
      </c>
      <c r="E467" s="220" t="s">
        <v>836</v>
      </c>
      <c r="F467" s="221" t="s">
        <v>837</v>
      </c>
      <c r="G467" s="222" t="s">
        <v>202</v>
      </c>
      <c r="H467" s="223">
        <v>4</v>
      </c>
      <c r="I467" s="224"/>
      <c r="J467" s="225">
        <f>ROUND(I467*H467,2)</f>
        <v>0</v>
      </c>
      <c r="K467" s="221" t="s">
        <v>213</v>
      </c>
      <c r="L467" s="44"/>
      <c r="M467" s="226" t="s">
        <v>19</v>
      </c>
      <c r="N467" s="227" t="s">
        <v>45</v>
      </c>
      <c r="O467" s="84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0" t="s">
        <v>236</v>
      </c>
      <c r="AT467" s="230" t="s">
        <v>159</v>
      </c>
      <c r="AU467" s="230" t="s">
        <v>82</v>
      </c>
      <c r="AY467" s="17" t="s">
        <v>158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7" t="s">
        <v>82</v>
      </c>
      <c r="BK467" s="231">
        <f>ROUND(I467*H467,2)</f>
        <v>0</v>
      </c>
      <c r="BL467" s="17" t="s">
        <v>236</v>
      </c>
      <c r="BM467" s="230" t="s">
        <v>838</v>
      </c>
    </row>
    <row r="468" s="2" customFormat="1">
      <c r="A468" s="38"/>
      <c r="B468" s="39"/>
      <c r="C468" s="40"/>
      <c r="D468" s="232" t="s">
        <v>165</v>
      </c>
      <c r="E468" s="40"/>
      <c r="F468" s="233" t="s">
        <v>837</v>
      </c>
      <c r="G468" s="40"/>
      <c r="H468" s="40"/>
      <c r="I468" s="136"/>
      <c r="J468" s="40"/>
      <c r="K468" s="40"/>
      <c r="L468" s="44"/>
      <c r="M468" s="234"/>
      <c r="N468" s="235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165</v>
      </c>
      <c r="AU468" s="17" t="s">
        <v>82</v>
      </c>
    </row>
    <row r="469" s="2" customFormat="1" ht="16.5" customHeight="1">
      <c r="A469" s="38"/>
      <c r="B469" s="39"/>
      <c r="C469" s="259" t="s">
        <v>810</v>
      </c>
      <c r="D469" s="259" t="s">
        <v>199</v>
      </c>
      <c r="E469" s="260" t="s">
        <v>840</v>
      </c>
      <c r="F469" s="261" t="s">
        <v>841</v>
      </c>
      <c r="G469" s="262" t="s">
        <v>202</v>
      </c>
      <c r="H469" s="263">
        <v>4</v>
      </c>
      <c r="I469" s="264"/>
      <c r="J469" s="265">
        <f>ROUND(I469*H469,2)</f>
        <v>0</v>
      </c>
      <c r="K469" s="261" t="s">
        <v>19</v>
      </c>
      <c r="L469" s="266"/>
      <c r="M469" s="267" t="s">
        <v>19</v>
      </c>
      <c r="N469" s="268" t="s">
        <v>45</v>
      </c>
      <c r="O469" s="84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0" t="s">
        <v>241</v>
      </c>
      <c r="AT469" s="230" t="s">
        <v>199</v>
      </c>
      <c r="AU469" s="230" t="s">
        <v>82</v>
      </c>
      <c r="AY469" s="17" t="s">
        <v>158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7" t="s">
        <v>82</v>
      </c>
      <c r="BK469" s="231">
        <f>ROUND(I469*H469,2)</f>
        <v>0</v>
      </c>
      <c r="BL469" s="17" t="s">
        <v>236</v>
      </c>
      <c r="BM469" s="230" t="s">
        <v>842</v>
      </c>
    </row>
    <row r="470" s="2" customFormat="1">
      <c r="A470" s="38"/>
      <c r="B470" s="39"/>
      <c r="C470" s="40"/>
      <c r="D470" s="232" t="s">
        <v>165</v>
      </c>
      <c r="E470" s="40"/>
      <c r="F470" s="233" t="s">
        <v>841</v>
      </c>
      <c r="G470" s="40"/>
      <c r="H470" s="40"/>
      <c r="I470" s="136"/>
      <c r="J470" s="40"/>
      <c r="K470" s="40"/>
      <c r="L470" s="44"/>
      <c r="M470" s="234"/>
      <c r="N470" s="235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165</v>
      </c>
      <c r="AU470" s="17" t="s">
        <v>82</v>
      </c>
    </row>
    <row r="471" s="13" customFormat="1">
      <c r="A471" s="13"/>
      <c r="B471" s="236"/>
      <c r="C471" s="237"/>
      <c r="D471" s="232" t="s">
        <v>166</v>
      </c>
      <c r="E471" s="238" t="s">
        <v>19</v>
      </c>
      <c r="F471" s="239" t="s">
        <v>1411</v>
      </c>
      <c r="G471" s="237"/>
      <c r="H471" s="240">
        <v>4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166</v>
      </c>
      <c r="AU471" s="246" t="s">
        <v>82</v>
      </c>
      <c r="AV471" s="13" t="s">
        <v>85</v>
      </c>
      <c r="AW471" s="13" t="s">
        <v>34</v>
      </c>
      <c r="AX471" s="13" t="s">
        <v>82</v>
      </c>
      <c r="AY471" s="246" t="s">
        <v>158</v>
      </c>
    </row>
    <row r="472" s="2" customFormat="1" ht="21.75" customHeight="1">
      <c r="A472" s="38"/>
      <c r="B472" s="39"/>
      <c r="C472" s="259" t="s">
        <v>814</v>
      </c>
      <c r="D472" s="259" t="s">
        <v>199</v>
      </c>
      <c r="E472" s="260" t="s">
        <v>844</v>
      </c>
      <c r="F472" s="261" t="s">
        <v>845</v>
      </c>
      <c r="G472" s="262" t="s">
        <v>202</v>
      </c>
      <c r="H472" s="263">
        <v>10</v>
      </c>
      <c r="I472" s="264"/>
      <c r="J472" s="265">
        <f>ROUND(I472*H472,2)</f>
        <v>0</v>
      </c>
      <c r="K472" s="261" t="s">
        <v>19</v>
      </c>
      <c r="L472" s="266"/>
      <c r="M472" s="267" t="s">
        <v>19</v>
      </c>
      <c r="N472" s="268" t="s">
        <v>45</v>
      </c>
      <c r="O472" s="84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0" t="s">
        <v>241</v>
      </c>
      <c r="AT472" s="230" t="s">
        <v>199</v>
      </c>
      <c r="AU472" s="230" t="s">
        <v>82</v>
      </c>
      <c r="AY472" s="17" t="s">
        <v>158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7" t="s">
        <v>82</v>
      </c>
      <c r="BK472" s="231">
        <f>ROUND(I472*H472,2)</f>
        <v>0</v>
      </c>
      <c r="BL472" s="17" t="s">
        <v>236</v>
      </c>
      <c r="BM472" s="230" t="s">
        <v>846</v>
      </c>
    </row>
    <row r="473" s="2" customFormat="1">
      <c r="A473" s="38"/>
      <c r="B473" s="39"/>
      <c r="C473" s="40"/>
      <c r="D473" s="232" t="s">
        <v>165</v>
      </c>
      <c r="E473" s="40"/>
      <c r="F473" s="233" t="s">
        <v>845</v>
      </c>
      <c r="G473" s="40"/>
      <c r="H473" s="40"/>
      <c r="I473" s="136"/>
      <c r="J473" s="40"/>
      <c r="K473" s="40"/>
      <c r="L473" s="44"/>
      <c r="M473" s="234"/>
      <c r="N473" s="235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165</v>
      </c>
      <c r="AU473" s="17" t="s">
        <v>82</v>
      </c>
    </row>
    <row r="474" s="2" customFormat="1" ht="21.75" customHeight="1">
      <c r="A474" s="38"/>
      <c r="B474" s="39"/>
      <c r="C474" s="219" t="s">
        <v>255</v>
      </c>
      <c r="D474" s="219" t="s">
        <v>159</v>
      </c>
      <c r="E474" s="220" t="s">
        <v>848</v>
      </c>
      <c r="F474" s="221" t="s">
        <v>849</v>
      </c>
      <c r="G474" s="222" t="s">
        <v>202</v>
      </c>
      <c r="H474" s="223">
        <v>6</v>
      </c>
      <c r="I474" s="224"/>
      <c r="J474" s="225">
        <f>ROUND(I474*H474,2)</f>
        <v>0</v>
      </c>
      <c r="K474" s="221" t="s">
        <v>213</v>
      </c>
      <c r="L474" s="44"/>
      <c r="M474" s="226" t="s">
        <v>19</v>
      </c>
      <c r="N474" s="227" t="s">
        <v>45</v>
      </c>
      <c r="O474" s="84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0" t="s">
        <v>236</v>
      </c>
      <c r="AT474" s="230" t="s">
        <v>159</v>
      </c>
      <c r="AU474" s="230" t="s">
        <v>82</v>
      </c>
      <c r="AY474" s="17" t="s">
        <v>158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7" t="s">
        <v>82</v>
      </c>
      <c r="BK474" s="231">
        <f>ROUND(I474*H474,2)</f>
        <v>0</v>
      </c>
      <c r="BL474" s="17" t="s">
        <v>236</v>
      </c>
      <c r="BM474" s="230" t="s">
        <v>850</v>
      </c>
    </row>
    <row r="475" s="2" customFormat="1">
      <c r="A475" s="38"/>
      <c r="B475" s="39"/>
      <c r="C475" s="40"/>
      <c r="D475" s="232" t="s">
        <v>165</v>
      </c>
      <c r="E475" s="40"/>
      <c r="F475" s="233" t="s">
        <v>849</v>
      </c>
      <c r="G475" s="40"/>
      <c r="H475" s="40"/>
      <c r="I475" s="136"/>
      <c r="J475" s="40"/>
      <c r="K475" s="40"/>
      <c r="L475" s="44"/>
      <c r="M475" s="234"/>
      <c r="N475" s="235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165</v>
      </c>
      <c r="AU475" s="17" t="s">
        <v>82</v>
      </c>
    </row>
    <row r="476" s="13" customFormat="1">
      <c r="A476" s="13"/>
      <c r="B476" s="236"/>
      <c r="C476" s="237"/>
      <c r="D476" s="232" t="s">
        <v>166</v>
      </c>
      <c r="E476" s="238" t="s">
        <v>19</v>
      </c>
      <c r="F476" s="239" t="s">
        <v>1412</v>
      </c>
      <c r="G476" s="237"/>
      <c r="H476" s="240">
        <v>6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166</v>
      </c>
      <c r="AU476" s="246" t="s">
        <v>82</v>
      </c>
      <c r="AV476" s="13" t="s">
        <v>85</v>
      </c>
      <c r="AW476" s="13" t="s">
        <v>34</v>
      </c>
      <c r="AX476" s="13" t="s">
        <v>82</v>
      </c>
      <c r="AY476" s="246" t="s">
        <v>158</v>
      </c>
    </row>
    <row r="477" s="2" customFormat="1" ht="21.75" customHeight="1">
      <c r="A477" s="38"/>
      <c r="B477" s="39"/>
      <c r="C477" s="219" t="s">
        <v>821</v>
      </c>
      <c r="D477" s="219" t="s">
        <v>159</v>
      </c>
      <c r="E477" s="220" t="s">
        <v>853</v>
      </c>
      <c r="F477" s="221" t="s">
        <v>854</v>
      </c>
      <c r="G477" s="222" t="s">
        <v>202</v>
      </c>
      <c r="H477" s="223">
        <v>4</v>
      </c>
      <c r="I477" s="224"/>
      <c r="J477" s="225">
        <f>ROUND(I477*H477,2)</f>
        <v>0</v>
      </c>
      <c r="K477" s="221" t="s">
        <v>213</v>
      </c>
      <c r="L477" s="44"/>
      <c r="M477" s="226" t="s">
        <v>19</v>
      </c>
      <c r="N477" s="227" t="s">
        <v>45</v>
      </c>
      <c r="O477" s="84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0" t="s">
        <v>236</v>
      </c>
      <c r="AT477" s="230" t="s">
        <v>159</v>
      </c>
      <c r="AU477" s="230" t="s">
        <v>82</v>
      </c>
      <c r="AY477" s="17" t="s">
        <v>158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7" t="s">
        <v>82</v>
      </c>
      <c r="BK477" s="231">
        <f>ROUND(I477*H477,2)</f>
        <v>0</v>
      </c>
      <c r="BL477" s="17" t="s">
        <v>236</v>
      </c>
      <c r="BM477" s="230" t="s">
        <v>855</v>
      </c>
    </row>
    <row r="478" s="2" customFormat="1">
      <c r="A478" s="38"/>
      <c r="B478" s="39"/>
      <c r="C478" s="40"/>
      <c r="D478" s="232" t="s">
        <v>165</v>
      </c>
      <c r="E478" s="40"/>
      <c r="F478" s="233" t="s">
        <v>854</v>
      </c>
      <c r="G478" s="40"/>
      <c r="H478" s="40"/>
      <c r="I478" s="136"/>
      <c r="J478" s="40"/>
      <c r="K478" s="40"/>
      <c r="L478" s="44"/>
      <c r="M478" s="234"/>
      <c r="N478" s="235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165</v>
      </c>
      <c r="AU478" s="17" t="s">
        <v>82</v>
      </c>
    </row>
    <row r="479" s="13" customFormat="1">
      <c r="A479" s="13"/>
      <c r="B479" s="236"/>
      <c r="C479" s="237"/>
      <c r="D479" s="232" t="s">
        <v>166</v>
      </c>
      <c r="E479" s="238" t="s">
        <v>19</v>
      </c>
      <c r="F479" s="239" t="s">
        <v>1411</v>
      </c>
      <c r="G479" s="237"/>
      <c r="H479" s="240">
        <v>4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166</v>
      </c>
      <c r="AU479" s="246" t="s">
        <v>82</v>
      </c>
      <c r="AV479" s="13" t="s">
        <v>85</v>
      </c>
      <c r="AW479" s="13" t="s">
        <v>34</v>
      </c>
      <c r="AX479" s="13" t="s">
        <v>82</v>
      </c>
      <c r="AY479" s="246" t="s">
        <v>158</v>
      </c>
    </row>
    <row r="480" s="2" customFormat="1" ht="16.5" customHeight="1">
      <c r="A480" s="38"/>
      <c r="B480" s="39"/>
      <c r="C480" s="259" t="s">
        <v>826</v>
      </c>
      <c r="D480" s="259" t="s">
        <v>199</v>
      </c>
      <c r="E480" s="260" t="s">
        <v>861</v>
      </c>
      <c r="F480" s="261" t="s">
        <v>862</v>
      </c>
      <c r="G480" s="262" t="s">
        <v>202</v>
      </c>
      <c r="H480" s="263">
        <v>4</v>
      </c>
      <c r="I480" s="264"/>
      <c r="J480" s="265">
        <f>ROUND(I480*H480,2)</f>
        <v>0</v>
      </c>
      <c r="K480" s="261" t="s">
        <v>19</v>
      </c>
      <c r="L480" s="266"/>
      <c r="M480" s="267" t="s">
        <v>19</v>
      </c>
      <c r="N480" s="268" t="s">
        <v>45</v>
      </c>
      <c r="O480" s="84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0" t="s">
        <v>241</v>
      </c>
      <c r="AT480" s="230" t="s">
        <v>199</v>
      </c>
      <c r="AU480" s="230" t="s">
        <v>82</v>
      </c>
      <c r="AY480" s="17" t="s">
        <v>158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7" t="s">
        <v>82</v>
      </c>
      <c r="BK480" s="231">
        <f>ROUND(I480*H480,2)</f>
        <v>0</v>
      </c>
      <c r="BL480" s="17" t="s">
        <v>236</v>
      </c>
      <c r="BM480" s="230" t="s">
        <v>863</v>
      </c>
    </row>
    <row r="481" s="2" customFormat="1">
      <c r="A481" s="38"/>
      <c r="B481" s="39"/>
      <c r="C481" s="40"/>
      <c r="D481" s="232" t="s">
        <v>165</v>
      </c>
      <c r="E481" s="40"/>
      <c r="F481" s="233" t="s">
        <v>862</v>
      </c>
      <c r="G481" s="40"/>
      <c r="H481" s="40"/>
      <c r="I481" s="136"/>
      <c r="J481" s="40"/>
      <c r="K481" s="40"/>
      <c r="L481" s="44"/>
      <c r="M481" s="234"/>
      <c r="N481" s="235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165</v>
      </c>
      <c r="AU481" s="17" t="s">
        <v>82</v>
      </c>
    </row>
    <row r="482" s="13" customFormat="1">
      <c r="A482" s="13"/>
      <c r="B482" s="236"/>
      <c r="C482" s="237"/>
      <c r="D482" s="232" t="s">
        <v>166</v>
      </c>
      <c r="E482" s="238" t="s">
        <v>19</v>
      </c>
      <c r="F482" s="239" t="s">
        <v>1411</v>
      </c>
      <c r="G482" s="237"/>
      <c r="H482" s="240">
        <v>4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166</v>
      </c>
      <c r="AU482" s="246" t="s">
        <v>82</v>
      </c>
      <c r="AV482" s="13" t="s">
        <v>85</v>
      </c>
      <c r="AW482" s="13" t="s">
        <v>34</v>
      </c>
      <c r="AX482" s="13" t="s">
        <v>82</v>
      </c>
      <c r="AY482" s="246" t="s">
        <v>158</v>
      </c>
    </row>
    <row r="483" s="2" customFormat="1" ht="16.5" customHeight="1">
      <c r="A483" s="38"/>
      <c r="B483" s="39"/>
      <c r="C483" s="259" t="s">
        <v>830</v>
      </c>
      <c r="D483" s="259" t="s">
        <v>199</v>
      </c>
      <c r="E483" s="260" t="s">
        <v>865</v>
      </c>
      <c r="F483" s="261" t="s">
        <v>866</v>
      </c>
      <c r="G483" s="262" t="s">
        <v>202</v>
      </c>
      <c r="H483" s="263">
        <v>33</v>
      </c>
      <c r="I483" s="264"/>
      <c r="J483" s="265">
        <f>ROUND(I483*H483,2)</f>
        <v>0</v>
      </c>
      <c r="K483" s="261" t="s">
        <v>19</v>
      </c>
      <c r="L483" s="266"/>
      <c r="M483" s="267" t="s">
        <v>19</v>
      </c>
      <c r="N483" s="268" t="s">
        <v>45</v>
      </c>
      <c r="O483" s="84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0" t="s">
        <v>241</v>
      </c>
      <c r="AT483" s="230" t="s">
        <v>199</v>
      </c>
      <c r="AU483" s="230" t="s">
        <v>82</v>
      </c>
      <c r="AY483" s="17" t="s">
        <v>158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7" t="s">
        <v>82</v>
      </c>
      <c r="BK483" s="231">
        <f>ROUND(I483*H483,2)</f>
        <v>0</v>
      </c>
      <c r="BL483" s="17" t="s">
        <v>236</v>
      </c>
      <c r="BM483" s="230" t="s">
        <v>867</v>
      </c>
    </row>
    <row r="484" s="2" customFormat="1">
      <c r="A484" s="38"/>
      <c r="B484" s="39"/>
      <c r="C484" s="40"/>
      <c r="D484" s="232" t="s">
        <v>165</v>
      </c>
      <c r="E484" s="40"/>
      <c r="F484" s="233" t="s">
        <v>866</v>
      </c>
      <c r="G484" s="40"/>
      <c r="H484" s="40"/>
      <c r="I484" s="136"/>
      <c r="J484" s="40"/>
      <c r="K484" s="40"/>
      <c r="L484" s="44"/>
      <c r="M484" s="234"/>
      <c r="N484" s="235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165</v>
      </c>
      <c r="AU484" s="17" t="s">
        <v>82</v>
      </c>
    </row>
    <row r="485" s="13" customFormat="1">
      <c r="A485" s="13"/>
      <c r="B485" s="236"/>
      <c r="C485" s="237"/>
      <c r="D485" s="232" t="s">
        <v>166</v>
      </c>
      <c r="E485" s="238" t="s">
        <v>19</v>
      </c>
      <c r="F485" s="239" t="s">
        <v>1413</v>
      </c>
      <c r="G485" s="237"/>
      <c r="H485" s="240">
        <v>33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166</v>
      </c>
      <c r="AU485" s="246" t="s">
        <v>82</v>
      </c>
      <c r="AV485" s="13" t="s">
        <v>85</v>
      </c>
      <c r="AW485" s="13" t="s">
        <v>34</v>
      </c>
      <c r="AX485" s="13" t="s">
        <v>82</v>
      </c>
      <c r="AY485" s="246" t="s">
        <v>158</v>
      </c>
    </row>
    <row r="486" s="2" customFormat="1" ht="16.5" customHeight="1">
      <c r="A486" s="38"/>
      <c r="B486" s="39"/>
      <c r="C486" s="259" t="s">
        <v>835</v>
      </c>
      <c r="D486" s="259" t="s">
        <v>199</v>
      </c>
      <c r="E486" s="260" t="s">
        <v>870</v>
      </c>
      <c r="F486" s="261" t="s">
        <v>871</v>
      </c>
      <c r="G486" s="262" t="s">
        <v>202</v>
      </c>
      <c r="H486" s="263">
        <v>29</v>
      </c>
      <c r="I486" s="264"/>
      <c r="J486" s="265">
        <f>ROUND(I486*H486,2)</f>
        <v>0</v>
      </c>
      <c r="K486" s="261" t="s">
        <v>19</v>
      </c>
      <c r="L486" s="266"/>
      <c r="M486" s="267" t="s">
        <v>19</v>
      </c>
      <c r="N486" s="268" t="s">
        <v>45</v>
      </c>
      <c r="O486" s="84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0" t="s">
        <v>241</v>
      </c>
      <c r="AT486" s="230" t="s">
        <v>199</v>
      </c>
      <c r="AU486" s="230" t="s">
        <v>82</v>
      </c>
      <c r="AY486" s="17" t="s">
        <v>158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7" t="s">
        <v>82</v>
      </c>
      <c r="BK486" s="231">
        <f>ROUND(I486*H486,2)</f>
        <v>0</v>
      </c>
      <c r="BL486" s="17" t="s">
        <v>236</v>
      </c>
      <c r="BM486" s="230" t="s">
        <v>872</v>
      </c>
    </row>
    <row r="487" s="2" customFormat="1">
      <c r="A487" s="38"/>
      <c r="B487" s="39"/>
      <c r="C487" s="40"/>
      <c r="D487" s="232" t="s">
        <v>165</v>
      </c>
      <c r="E487" s="40"/>
      <c r="F487" s="233" t="s">
        <v>871</v>
      </c>
      <c r="G487" s="40"/>
      <c r="H487" s="40"/>
      <c r="I487" s="136"/>
      <c r="J487" s="40"/>
      <c r="K487" s="40"/>
      <c r="L487" s="44"/>
      <c r="M487" s="234"/>
      <c r="N487" s="235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165</v>
      </c>
      <c r="AU487" s="17" t="s">
        <v>82</v>
      </c>
    </row>
    <row r="488" s="13" customFormat="1">
      <c r="A488" s="13"/>
      <c r="B488" s="236"/>
      <c r="C488" s="237"/>
      <c r="D488" s="232" t="s">
        <v>166</v>
      </c>
      <c r="E488" s="238" t="s">
        <v>19</v>
      </c>
      <c r="F488" s="239" t="s">
        <v>1414</v>
      </c>
      <c r="G488" s="237"/>
      <c r="H488" s="240">
        <v>29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166</v>
      </c>
      <c r="AU488" s="246" t="s">
        <v>82</v>
      </c>
      <c r="AV488" s="13" t="s">
        <v>85</v>
      </c>
      <c r="AW488" s="13" t="s">
        <v>34</v>
      </c>
      <c r="AX488" s="13" t="s">
        <v>82</v>
      </c>
      <c r="AY488" s="246" t="s">
        <v>158</v>
      </c>
    </row>
    <row r="489" s="2" customFormat="1" ht="16.5" customHeight="1">
      <c r="A489" s="38"/>
      <c r="B489" s="39"/>
      <c r="C489" s="259" t="s">
        <v>839</v>
      </c>
      <c r="D489" s="259" t="s">
        <v>199</v>
      </c>
      <c r="E489" s="260" t="s">
        <v>875</v>
      </c>
      <c r="F489" s="261" t="s">
        <v>876</v>
      </c>
      <c r="G489" s="262" t="s">
        <v>877</v>
      </c>
      <c r="H489" s="263">
        <v>16</v>
      </c>
      <c r="I489" s="264"/>
      <c r="J489" s="265">
        <f>ROUND(I489*H489,2)</f>
        <v>0</v>
      </c>
      <c r="K489" s="261" t="s">
        <v>19</v>
      </c>
      <c r="L489" s="266"/>
      <c r="M489" s="267" t="s">
        <v>19</v>
      </c>
      <c r="N489" s="268" t="s">
        <v>45</v>
      </c>
      <c r="O489" s="84"/>
      <c r="P489" s="228">
        <f>O489*H489</f>
        <v>0</v>
      </c>
      <c r="Q489" s="228">
        <v>0</v>
      </c>
      <c r="R489" s="228">
        <f>Q489*H489</f>
        <v>0</v>
      </c>
      <c r="S489" s="228">
        <v>0</v>
      </c>
      <c r="T489" s="229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0" t="s">
        <v>241</v>
      </c>
      <c r="AT489" s="230" t="s">
        <v>199</v>
      </c>
      <c r="AU489" s="230" t="s">
        <v>82</v>
      </c>
      <c r="AY489" s="17" t="s">
        <v>158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7" t="s">
        <v>82</v>
      </c>
      <c r="BK489" s="231">
        <f>ROUND(I489*H489,2)</f>
        <v>0</v>
      </c>
      <c r="BL489" s="17" t="s">
        <v>236</v>
      </c>
      <c r="BM489" s="230" t="s">
        <v>878</v>
      </c>
    </row>
    <row r="490" s="2" customFormat="1">
      <c r="A490" s="38"/>
      <c r="B490" s="39"/>
      <c r="C490" s="40"/>
      <c r="D490" s="232" t="s">
        <v>165</v>
      </c>
      <c r="E490" s="40"/>
      <c r="F490" s="233" t="s">
        <v>876</v>
      </c>
      <c r="G490" s="40"/>
      <c r="H490" s="40"/>
      <c r="I490" s="136"/>
      <c r="J490" s="40"/>
      <c r="K490" s="40"/>
      <c r="L490" s="44"/>
      <c r="M490" s="234"/>
      <c r="N490" s="235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165</v>
      </c>
      <c r="AU490" s="17" t="s">
        <v>82</v>
      </c>
    </row>
    <row r="491" s="2" customFormat="1" ht="16.5" customHeight="1">
      <c r="A491" s="38"/>
      <c r="B491" s="39"/>
      <c r="C491" s="259" t="s">
        <v>843</v>
      </c>
      <c r="D491" s="259" t="s">
        <v>199</v>
      </c>
      <c r="E491" s="260" t="s">
        <v>880</v>
      </c>
      <c r="F491" s="261" t="s">
        <v>881</v>
      </c>
      <c r="G491" s="262" t="s">
        <v>202</v>
      </c>
      <c r="H491" s="263">
        <v>8</v>
      </c>
      <c r="I491" s="264"/>
      <c r="J491" s="265">
        <f>ROUND(I491*H491,2)</f>
        <v>0</v>
      </c>
      <c r="K491" s="261" t="s">
        <v>19</v>
      </c>
      <c r="L491" s="266"/>
      <c r="M491" s="267" t="s">
        <v>19</v>
      </c>
      <c r="N491" s="268" t="s">
        <v>45</v>
      </c>
      <c r="O491" s="84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0" t="s">
        <v>241</v>
      </c>
      <c r="AT491" s="230" t="s">
        <v>199</v>
      </c>
      <c r="AU491" s="230" t="s">
        <v>82</v>
      </c>
      <c r="AY491" s="17" t="s">
        <v>158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7" t="s">
        <v>82</v>
      </c>
      <c r="BK491" s="231">
        <f>ROUND(I491*H491,2)</f>
        <v>0</v>
      </c>
      <c r="BL491" s="17" t="s">
        <v>236</v>
      </c>
      <c r="BM491" s="230" t="s">
        <v>882</v>
      </c>
    </row>
    <row r="492" s="2" customFormat="1">
      <c r="A492" s="38"/>
      <c r="B492" s="39"/>
      <c r="C492" s="40"/>
      <c r="D492" s="232" t="s">
        <v>165</v>
      </c>
      <c r="E492" s="40"/>
      <c r="F492" s="233" t="s">
        <v>881</v>
      </c>
      <c r="G492" s="40"/>
      <c r="H492" s="40"/>
      <c r="I492" s="136"/>
      <c r="J492" s="40"/>
      <c r="K492" s="40"/>
      <c r="L492" s="44"/>
      <c r="M492" s="234"/>
      <c r="N492" s="235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165</v>
      </c>
      <c r="AU492" s="17" t="s">
        <v>82</v>
      </c>
    </row>
    <row r="493" s="13" customFormat="1">
      <c r="A493" s="13"/>
      <c r="B493" s="236"/>
      <c r="C493" s="237"/>
      <c r="D493" s="232" t="s">
        <v>166</v>
      </c>
      <c r="E493" s="238" t="s">
        <v>19</v>
      </c>
      <c r="F493" s="239" t="s">
        <v>1405</v>
      </c>
      <c r="G493" s="237"/>
      <c r="H493" s="240">
        <v>8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166</v>
      </c>
      <c r="AU493" s="246" t="s">
        <v>82</v>
      </c>
      <c r="AV493" s="13" t="s">
        <v>85</v>
      </c>
      <c r="AW493" s="13" t="s">
        <v>34</v>
      </c>
      <c r="AX493" s="13" t="s">
        <v>82</v>
      </c>
      <c r="AY493" s="246" t="s">
        <v>158</v>
      </c>
    </row>
    <row r="494" s="2" customFormat="1" ht="16.5" customHeight="1">
      <c r="A494" s="38"/>
      <c r="B494" s="39"/>
      <c r="C494" s="259" t="s">
        <v>847</v>
      </c>
      <c r="D494" s="259" t="s">
        <v>199</v>
      </c>
      <c r="E494" s="260" t="s">
        <v>885</v>
      </c>
      <c r="F494" s="261" t="s">
        <v>886</v>
      </c>
      <c r="G494" s="262" t="s">
        <v>202</v>
      </c>
      <c r="H494" s="263">
        <v>8</v>
      </c>
      <c r="I494" s="264"/>
      <c r="J494" s="265">
        <f>ROUND(I494*H494,2)</f>
        <v>0</v>
      </c>
      <c r="K494" s="261" t="s">
        <v>19</v>
      </c>
      <c r="L494" s="266"/>
      <c r="M494" s="267" t="s">
        <v>19</v>
      </c>
      <c r="N494" s="268" t="s">
        <v>45</v>
      </c>
      <c r="O494" s="84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0" t="s">
        <v>241</v>
      </c>
      <c r="AT494" s="230" t="s">
        <v>199</v>
      </c>
      <c r="AU494" s="230" t="s">
        <v>82</v>
      </c>
      <c r="AY494" s="17" t="s">
        <v>158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7" t="s">
        <v>82</v>
      </c>
      <c r="BK494" s="231">
        <f>ROUND(I494*H494,2)</f>
        <v>0</v>
      </c>
      <c r="BL494" s="17" t="s">
        <v>236</v>
      </c>
      <c r="BM494" s="230" t="s">
        <v>887</v>
      </c>
    </row>
    <row r="495" s="2" customFormat="1">
      <c r="A495" s="38"/>
      <c r="B495" s="39"/>
      <c r="C495" s="40"/>
      <c r="D495" s="232" t="s">
        <v>165</v>
      </c>
      <c r="E495" s="40"/>
      <c r="F495" s="233" t="s">
        <v>886</v>
      </c>
      <c r="G495" s="40"/>
      <c r="H495" s="40"/>
      <c r="I495" s="136"/>
      <c r="J495" s="40"/>
      <c r="K495" s="40"/>
      <c r="L495" s="44"/>
      <c r="M495" s="234"/>
      <c r="N495" s="235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165</v>
      </c>
      <c r="AU495" s="17" t="s">
        <v>82</v>
      </c>
    </row>
    <row r="496" s="13" customFormat="1">
      <c r="A496" s="13"/>
      <c r="B496" s="236"/>
      <c r="C496" s="237"/>
      <c r="D496" s="232" t="s">
        <v>166</v>
      </c>
      <c r="E496" s="238" t="s">
        <v>19</v>
      </c>
      <c r="F496" s="239" t="s">
        <v>1405</v>
      </c>
      <c r="G496" s="237"/>
      <c r="H496" s="240">
        <v>8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166</v>
      </c>
      <c r="AU496" s="246" t="s">
        <v>82</v>
      </c>
      <c r="AV496" s="13" t="s">
        <v>85</v>
      </c>
      <c r="AW496" s="13" t="s">
        <v>34</v>
      </c>
      <c r="AX496" s="13" t="s">
        <v>82</v>
      </c>
      <c r="AY496" s="246" t="s">
        <v>158</v>
      </c>
    </row>
    <row r="497" s="2" customFormat="1" ht="16.5" customHeight="1">
      <c r="A497" s="38"/>
      <c r="B497" s="39"/>
      <c r="C497" s="259" t="s">
        <v>852</v>
      </c>
      <c r="D497" s="259" t="s">
        <v>199</v>
      </c>
      <c r="E497" s="260" t="s">
        <v>781</v>
      </c>
      <c r="F497" s="261" t="s">
        <v>782</v>
      </c>
      <c r="G497" s="262" t="s">
        <v>202</v>
      </c>
      <c r="H497" s="263">
        <v>18</v>
      </c>
      <c r="I497" s="264"/>
      <c r="J497" s="265">
        <f>ROUND(I497*H497,2)</f>
        <v>0</v>
      </c>
      <c r="K497" s="261" t="s">
        <v>19</v>
      </c>
      <c r="L497" s="266"/>
      <c r="M497" s="267" t="s">
        <v>19</v>
      </c>
      <c r="N497" s="268" t="s">
        <v>45</v>
      </c>
      <c r="O497" s="84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0" t="s">
        <v>241</v>
      </c>
      <c r="AT497" s="230" t="s">
        <v>199</v>
      </c>
      <c r="AU497" s="230" t="s">
        <v>82</v>
      </c>
      <c r="AY497" s="17" t="s">
        <v>158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7" t="s">
        <v>82</v>
      </c>
      <c r="BK497" s="231">
        <f>ROUND(I497*H497,2)</f>
        <v>0</v>
      </c>
      <c r="BL497" s="17" t="s">
        <v>236</v>
      </c>
      <c r="BM497" s="230" t="s">
        <v>1415</v>
      </c>
    </row>
    <row r="498" s="2" customFormat="1">
      <c r="A498" s="38"/>
      <c r="B498" s="39"/>
      <c r="C498" s="40"/>
      <c r="D498" s="232" t="s">
        <v>165</v>
      </c>
      <c r="E498" s="40"/>
      <c r="F498" s="233" t="s">
        <v>782</v>
      </c>
      <c r="G498" s="40"/>
      <c r="H498" s="40"/>
      <c r="I498" s="136"/>
      <c r="J498" s="40"/>
      <c r="K498" s="40"/>
      <c r="L498" s="44"/>
      <c r="M498" s="234"/>
      <c r="N498" s="235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165</v>
      </c>
      <c r="AU498" s="17" t="s">
        <v>82</v>
      </c>
    </row>
    <row r="499" s="13" customFormat="1">
      <c r="A499" s="13"/>
      <c r="B499" s="236"/>
      <c r="C499" s="237"/>
      <c r="D499" s="232" t="s">
        <v>166</v>
      </c>
      <c r="E499" s="238" t="s">
        <v>19</v>
      </c>
      <c r="F499" s="239" t="s">
        <v>1416</v>
      </c>
      <c r="G499" s="237"/>
      <c r="H499" s="240">
        <v>18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166</v>
      </c>
      <c r="AU499" s="246" t="s">
        <v>82</v>
      </c>
      <c r="AV499" s="13" t="s">
        <v>85</v>
      </c>
      <c r="AW499" s="13" t="s">
        <v>34</v>
      </c>
      <c r="AX499" s="13" t="s">
        <v>82</v>
      </c>
      <c r="AY499" s="246" t="s">
        <v>158</v>
      </c>
    </row>
    <row r="500" s="2" customFormat="1" ht="21.75" customHeight="1">
      <c r="A500" s="38"/>
      <c r="B500" s="39"/>
      <c r="C500" s="219" t="s">
        <v>856</v>
      </c>
      <c r="D500" s="219" t="s">
        <v>159</v>
      </c>
      <c r="E500" s="220" t="s">
        <v>890</v>
      </c>
      <c r="F500" s="221" t="s">
        <v>891</v>
      </c>
      <c r="G500" s="222" t="s">
        <v>202</v>
      </c>
      <c r="H500" s="223">
        <v>7</v>
      </c>
      <c r="I500" s="224"/>
      <c r="J500" s="225">
        <f>ROUND(I500*H500,2)</f>
        <v>0</v>
      </c>
      <c r="K500" s="221" t="s">
        <v>213</v>
      </c>
      <c r="L500" s="44"/>
      <c r="M500" s="226" t="s">
        <v>19</v>
      </c>
      <c r="N500" s="227" t="s">
        <v>45</v>
      </c>
      <c r="O500" s="84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0" t="s">
        <v>236</v>
      </c>
      <c r="AT500" s="230" t="s">
        <v>159</v>
      </c>
      <c r="AU500" s="230" t="s">
        <v>82</v>
      </c>
      <c r="AY500" s="17" t="s">
        <v>158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7" t="s">
        <v>82</v>
      </c>
      <c r="BK500" s="231">
        <f>ROUND(I500*H500,2)</f>
        <v>0</v>
      </c>
      <c r="BL500" s="17" t="s">
        <v>236</v>
      </c>
      <c r="BM500" s="230" t="s">
        <v>892</v>
      </c>
    </row>
    <row r="501" s="2" customFormat="1">
      <c r="A501" s="38"/>
      <c r="B501" s="39"/>
      <c r="C501" s="40"/>
      <c r="D501" s="232" t="s">
        <v>165</v>
      </c>
      <c r="E501" s="40"/>
      <c r="F501" s="233" t="s">
        <v>891</v>
      </c>
      <c r="G501" s="40"/>
      <c r="H501" s="40"/>
      <c r="I501" s="136"/>
      <c r="J501" s="40"/>
      <c r="K501" s="40"/>
      <c r="L501" s="44"/>
      <c r="M501" s="234"/>
      <c r="N501" s="235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165</v>
      </c>
      <c r="AU501" s="17" t="s">
        <v>82</v>
      </c>
    </row>
    <row r="502" s="2" customFormat="1" ht="16.5" customHeight="1">
      <c r="A502" s="38"/>
      <c r="B502" s="39"/>
      <c r="C502" s="259" t="s">
        <v>860</v>
      </c>
      <c r="D502" s="259" t="s">
        <v>199</v>
      </c>
      <c r="E502" s="260" t="s">
        <v>894</v>
      </c>
      <c r="F502" s="261" t="s">
        <v>895</v>
      </c>
      <c r="G502" s="262" t="s">
        <v>202</v>
      </c>
      <c r="H502" s="263">
        <v>7</v>
      </c>
      <c r="I502" s="264"/>
      <c r="J502" s="265">
        <f>ROUND(I502*H502,2)</f>
        <v>0</v>
      </c>
      <c r="K502" s="261" t="s">
        <v>19</v>
      </c>
      <c r="L502" s="266"/>
      <c r="M502" s="267" t="s">
        <v>19</v>
      </c>
      <c r="N502" s="268" t="s">
        <v>45</v>
      </c>
      <c r="O502" s="84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0" t="s">
        <v>241</v>
      </c>
      <c r="AT502" s="230" t="s">
        <v>199</v>
      </c>
      <c r="AU502" s="230" t="s">
        <v>82</v>
      </c>
      <c r="AY502" s="17" t="s">
        <v>158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7" t="s">
        <v>82</v>
      </c>
      <c r="BK502" s="231">
        <f>ROUND(I502*H502,2)</f>
        <v>0</v>
      </c>
      <c r="BL502" s="17" t="s">
        <v>236</v>
      </c>
      <c r="BM502" s="230" t="s">
        <v>896</v>
      </c>
    </row>
    <row r="503" s="2" customFormat="1">
      <c r="A503" s="38"/>
      <c r="B503" s="39"/>
      <c r="C503" s="40"/>
      <c r="D503" s="232" t="s">
        <v>165</v>
      </c>
      <c r="E503" s="40"/>
      <c r="F503" s="233" t="s">
        <v>895</v>
      </c>
      <c r="G503" s="40"/>
      <c r="H503" s="40"/>
      <c r="I503" s="136"/>
      <c r="J503" s="40"/>
      <c r="K503" s="40"/>
      <c r="L503" s="44"/>
      <c r="M503" s="234"/>
      <c r="N503" s="235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165</v>
      </c>
      <c r="AU503" s="17" t="s">
        <v>82</v>
      </c>
    </row>
    <row r="504" s="13" customFormat="1">
      <c r="A504" s="13"/>
      <c r="B504" s="236"/>
      <c r="C504" s="237"/>
      <c r="D504" s="232" t="s">
        <v>166</v>
      </c>
      <c r="E504" s="238" t="s">
        <v>19</v>
      </c>
      <c r="F504" s="239" t="s">
        <v>1417</v>
      </c>
      <c r="G504" s="237"/>
      <c r="H504" s="240">
        <v>7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166</v>
      </c>
      <c r="AU504" s="246" t="s">
        <v>82</v>
      </c>
      <c r="AV504" s="13" t="s">
        <v>85</v>
      </c>
      <c r="AW504" s="13" t="s">
        <v>34</v>
      </c>
      <c r="AX504" s="13" t="s">
        <v>82</v>
      </c>
      <c r="AY504" s="246" t="s">
        <v>158</v>
      </c>
    </row>
    <row r="505" s="2" customFormat="1" ht="16.5" customHeight="1">
      <c r="A505" s="38"/>
      <c r="B505" s="39"/>
      <c r="C505" s="219" t="s">
        <v>864</v>
      </c>
      <c r="D505" s="219" t="s">
        <v>159</v>
      </c>
      <c r="E505" s="220" t="s">
        <v>899</v>
      </c>
      <c r="F505" s="221" t="s">
        <v>900</v>
      </c>
      <c r="G505" s="222" t="s">
        <v>202</v>
      </c>
      <c r="H505" s="223">
        <v>1</v>
      </c>
      <c r="I505" s="224"/>
      <c r="J505" s="225">
        <f>ROUND(I505*H505,2)</f>
        <v>0</v>
      </c>
      <c r="K505" s="221" t="s">
        <v>213</v>
      </c>
      <c r="L505" s="44"/>
      <c r="M505" s="226" t="s">
        <v>19</v>
      </c>
      <c r="N505" s="227" t="s">
        <v>45</v>
      </c>
      <c r="O505" s="84"/>
      <c r="P505" s="228">
        <f>O505*H505</f>
        <v>0</v>
      </c>
      <c r="Q505" s="228">
        <v>0</v>
      </c>
      <c r="R505" s="228">
        <f>Q505*H505</f>
        <v>0</v>
      </c>
      <c r="S505" s="228">
        <v>0</v>
      </c>
      <c r="T505" s="229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0" t="s">
        <v>236</v>
      </c>
      <c r="AT505" s="230" t="s">
        <v>159</v>
      </c>
      <c r="AU505" s="230" t="s">
        <v>82</v>
      </c>
      <c r="AY505" s="17" t="s">
        <v>158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7" t="s">
        <v>82</v>
      </c>
      <c r="BK505" s="231">
        <f>ROUND(I505*H505,2)</f>
        <v>0</v>
      </c>
      <c r="BL505" s="17" t="s">
        <v>236</v>
      </c>
      <c r="BM505" s="230" t="s">
        <v>901</v>
      </c>
    </row>
    <row r="506" s="2" customFormat="1">
      <c r="A506" s="38"/>
      <c r="B506" s="39"/>
      <c r="C506" s="40"/>
      <c r="D506" s="232" t="s">
        <v>165</v>
      </c>
      <c r="E506" s="40"/>
      <c r="F506" s="233" t="s">
        <v>902</v>
      </c>
      <c r="G506" s="40"/>
      <c r="H506" s="40"/>
      <c r="I506" s="136"/>
      <c r="J506" s="40"/>
      <c r="K506" s="40"/>
      <c r="L506" s="44"/>
      <c r="M506" s="234"/>
      <c r="N506" s="235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165</v>
      </c>
      <c r="AU506" s="17" t="s">
        <v>82</v>
      </c>
    </row>
    <row r="507" s="2" customFormat="1" ht="16.5" customHeight="1">
      <c r="A507" s="38"/>
      <c r="B507" s="39"/>
      <c r="C507" s="259" t="s">
        <v>869</v>
      </c>
      <c r="D507" s="259" t="s">
        <v>199</v>
      </c>
      <c r="E507" s="260" t="s">
        <v>904</v>
      </c>
      <c r="F507" s="261" t="s">
        <v>905</v>
      </c>
      <c r="G507" s="262" t="s">
        <v>202</v>
      </c>
      <c r="H507" s="263">
        <v>1</v>
      </c>
      <c r="I507" s="264"/>
      <c r="J507" s="265">
        <f>ROUND(I507*H507,2)</f>
        <v>0</v>
      </c>
      <c r="K507" s="261" t="s">
        <v>19</v>
      </c>
      <c r="L507" s="266"/>
      <c r="M507" s="267" t="s">
        <v>19</v>
      </c>
      <c r="N507" s="268" t="s">
        <v>45</v>
      </c>
      <c r="O507" s="84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0" t="s">
        <v>241</v>
      </c>
      <c r="AT507" s="230" t="s">
        <v>199</v>
      </c>
      <c r="AU507" s="230" t="s">
        <v>82</v>
      </c>
      <c r="AY507" s="17" t="s">
        <v>158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7" t="s">
        <v>82</v>
      </c>
      <c r="BK507" s="231">
        <f>ROUND(I507*H507,2)</f>
        <v>0</v>
      </c>
      <c r="BL507" s="17" t="s">
        <v>236</v>
      </c>
      <c r="BM507" s="230" t="s">
        <v>906</v>
      </c>
    </row>
    <row r="508" s="2" customFormat="1">
      <c r="A508" s="38"/>
      <c r="B508" s="39"/>
      <c r="C508" s="40"/>
      <c r="D508" s="232" t="s">
        <v>165</v>
      </c>
      <c r="E508" s="40"/>
      <c r="F508" s="233" t="s">
        <v>905</v>
      </c>
      <c r="G508" s="40"/>
      <c r="H508" s="40"/>
      <c r="I508" s="136"/>
      <c r="J508" s="40"/>
      <c r="K508" s="40"/>
      <c r="L508" s="44"/>
      <c r="M508" s="234"/>
      <c r="N508" s="235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165</v>
      </c>
      <c r="AU508" s="17" t="s">
        <v>82</v>
      </c>
    </row>
    <row r="509" s="13" customFormat="1">
      <c r="A509" s="13"/>
      <c r="B509" s="236"/>
      <c r="C509" s="237"/>
      <c r="D509" s="232" t="s">
        <v>166</v>
      </c>
      <c r="E509" s="238" t="s">
        <v>19</v>
      </c>
      <c r="F509" s="239" t="s">
        <v>1308</v>
      </c>
      <c r="G509" s="237"/>
      <c r="H509" s="240">
        <v>1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166</v>
      </c>
      <c r="AU509" s="246" t="s">
        <v>82</v>
      </c>
      <c r="AV509" s="13" t="s">
        <v>85</v>
      </c>
      <c r="AW509" s="13" t="s">
        <v>34</v>
      </c>
      <c r="AX509" s="13" t="s">
        <v>82</v>
      </c>
      <c r="AY509" s="246" t="s">
        <v>158</v>
      </c>
    </row>
    <row r="510" s="2" customFormat="1" ht="16.5" customHeight="1">
      <c r="A510" s="38"/>
      <c r="B510" s="39"/>
      <c r="C510" s="219" t="s">
        <v>874</v>
      </c>
      <c r="D510" s="219" t="s">
        <v>159</v>
      </c>
      <c r="E510" s="220" t="s">
        <v>909</v>
      </c>
      <c r="F510" s="221" t="s">
        <v>910</v>
      </c>
      <c r="G510" s="222" t="s">
        <v>202</v>
      </c>
      <c r="H510" s="223">
        <v>6</v>
      </c>
      <c r="I510" s="224"/>
      <c r="J510" s="225">
        <f>ROUND(I510*H510,2)</f>
        <v>0</v>
      </c>
      <c r="K510" s="221" t="s">
        <v>19</v>
      </c>
      <c r="L510" s="44"/>
      <c r="M510" s="226" t="s">
        <v>19</v>
      </c>
      <c r="N510" s="227" t="s">
        <v>45</v>
      </c>
      <c r="O510" s="84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0" t="s">
        <v>236</v>
      </c>
      <c r="AT510" s="230" t="s">
        <v>159</v>
      </c>
      <c r="AU510" s="230" t="s">
        <v>82</v>
      </c>
      <c r="AY510" s="17" t="s">
        <v>158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7" t="s">
        <v>82</v>
      </c>
      <c r="BK510" s="231">
        <f>ROUND(I510*H510,2)</f>
        <v>0</v>
      </c>
      <c r="BL510" s="17" t="s">
        <v>236</v>
      </c>
      <c r="BM510" s="230" t="s">
        <v>911</v>
      </c>
    </row>
    <row r="511" s="2" customFormat="1">
      <c r="A511" s="38"/>
      <c r="B511" s="39"/>
      <c r="C511" s="40"/>
      <c r="D511" s="232" t="s">
        <v>165</v>
      </c>
      <c r="E511" s="40"/>
      <c r="F511" s="233" t="s">
        <v>910</v>
      </c>
      <c r="G511" s="40"/>
      <c r="H511" s="40"/>
      <c r="I511" s="136"/>
      <c r="J511" s="40"/>
      <c r="K511" s="40"/>
      <c r="L511" s="44"/>
      <c r="M511" s="234"/>
      <c r="N511" s="235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165</v>
      </c>
      <c r="AU511" s="17" t="s">
        <v>82</v>
      </c>
    </row>
    <row r="512" s="2" customFormat="1" ht="16.5" customHeight="1">
      <c r="A512" s="38"/>
      <c r="B512" s="39"/>
      <c r="C512" s="259" t="s">
        <v>879</v>
      </c>
      <c r="D512" s="259" t="s">
        <v>199</v>
      </c>
      <c r="E512" s="260" t="s">
        <v>913</v>
      </c>
      <c r="F512" s="261" t="s">
        <v>914</v>
      </c>
      <c r="G512" s="262" t="s">
        <v>202</v>
      </c>
      <c r="H512" s="263">
        <v>6</v>
      </c>
      <c r="I512" s="264"/>
      <c r="J512" s="265">
        <f>ROUND(I512*H512,2)</f>
        <v>0</v>
      </c>
      <c r="K512" s="261" t="s">
        <v>19</v>
      </c>
      <c r="L512" s="266"/>
      <c r="M512" s="267" t="s">
        <v>19</v>
      </c>
      <c r="N512" s="268" t="s">
        <v>45</v>
      </c>
      <c r="O512" s="84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0" t="s">
        <v>241</v>
      </c>
      <c r="AT512" s="230" t="s">
        <v>199</v>
      </c>
      <c r="AU512" s="230" t="s">
        <v>82</v>
      </c>
      <c r="AY512" s="17" t="s">
        <v>158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7" t="s">
        <v>82</v>
      </c>
      <c r="BK512" s="231">
        <f>ROUND(I512*H512,2)</f>
        <v>0</v>
      </c>
      <c r="BL512" s="17" t="s">
        <v>236</v>
      </c>
      <c r="BM512" s="230" t="s">
        <v>915</v>
      </c>
    </row>
    <row r="513" s="2" customFormat="1">
      <c r="A513" s="38"/>
      <c r="B513" s="39"/>
      <c r="C513" s="40"/>
      <c r="D513" s="232" t="s">
        <v>165</v>
      </c>
      <c r="E513" s="40"/>
      <c r="F513" s="233" t="s">
        <v>914</v>
      </c>
      <c r="G513" s="40"/>
      <c r="H513" s="40"/>
      <c r="I513" s="136"/>
      <c r="J513" s="40"/>
      <c r="K513" s="40"/>
      <c r="L513" s="44"/>
      <c r="M513" s="234"/>
      <c r="N513" s="235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165</v>
      </c>
      <c r="AU513" s="17" t="s">
        <v>82</v>
      </c>
    </row>
    <row r="514" s="13" customFormat="1">
      <c r="A514" s="13"/>
      <c r="B514" s="236"/>
      <c r="C514" s="237"/>
      <c r="D514" s="232" t="s">
        <v>166</v>
      </c>
      <c r="E514" s="238" t="s">
        <v>19</v>
      </c>
      <c r="F514" s="239" t="s">
        <v>1395</v>
      </c>
      <c r="G514" s="237"/>
      <c r="H514" s="240">
        <v>6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166</v>
      </c>
      <c r="AU514" s="246" t="s">
        <v>82</v>
      </c>
      <c r="AV514" s="13" t="s">
        <v>85</v>
      </c>
      <c r="AW514" s="13" t="s">
        <v>34</v>
      </c>
      <c r="AX514" s="13" t="s">
        <v>82</v>
      </c>
      <c r="AY514" s="246" t="s">
        <v>158</v>
      </c>
    </row>
    <row r="515" s="2" customFormat="1" ht="21.75" customHeight="1">
      <c r="A515" s="38"/>
      <c r="B515" s="39"/>
      <c r="C515" s="219" t="s">
        <v>884</v>
      </c>
      <c r="D515" s="219" t="s">
        <v>159</v>
      </c>
      <c r="E515" s="220" t="s">
        <v>918</v>
      </c>
      <c r="F515" s="221" t="s">
        <v>919</v>
      </c>
      <c r="G515" s="222" t="s">
        <v>202</v>
      </c>
      <c r="H515" s="223">
        <v>1</v>
      </c>
      <c r="I515" s="224"/>
      <c r="J515" s="225">
        <f>ROUND(I515*H515,2)</f>
        <v>0</v>
      </c>
      <c r="K515" s="221" t="s">
        <v>19</v>
      </c>
      <c r="L515" s="44"/>
      <c r="M515" s="226" t="s">
        <v>19</v>
      </c>
      <c r="N515" s="227" t="s">
        <v>45</v>
      </c>
      <c r="O515" s="84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0" t="s">
        <v>236</v>
      </c>
      <c r="AT515" s="230" t="s">
        <v>159</v>
      </c>
      <c r="AU515" s="230" t="s">
        <v>82</v>
      </c>
      <c r="AY515" s="17" t="s">
        <v>158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7" t="s">
        <v>82</v>
      </c>
      <c r="BK515" s="231">
        <f>ROUND(I515*H515,2)</f>
        <v>0</v>
      </c>
      <c r="BL515" s="17" t="s">
        <v>236</v>
      </c>
      <c r="BM515" s="230" t="s">
        <v>920</v>
      </c>
    </row>
    <row r="516" s="2" customFormat="1">
      <c r="A516" s="38"/>
      <c r="B516" s="39"/>
      <c r="C516" s="40"/>
      <c r="D516" s="232" t="s">
        <v>165</v>
      </c>
      <c r="E516" s="40"/>
      <c r="F516" s="233" t="s">
        <v>919</v>
      </c>
      <c r="G516" s="40"/>
      <c r="H516" s="40"/>
      <c r="I516" s="136"/>
      <c r="J516" s="40"/>
      <c r="K516" s="40"/>
      <c r="L516" s="44"/>
      <c r="M516" s="234"/>
      <c r="N516" s="235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165</v>
      </c>
      <c r="AU516" s="17" t="s">
        <v>82</v>
      </c>
    </row>
    <row r="517" s="2" customFormat="1" ht="33" customHeight="1">
      <c r="A517" s="38"/>
      <c r="B517" s="39"/>
      <c r="C517" s="259" t="s">
        <v>889</v>
      </c>
      <c r="D517" s="259" t="s">
        <v>199</v>
      </c>
      <c r="E517" s="260" t="s">
        <v>922</v>
      </c>
      <c r="F517" s="261" t="s">
        <v>923</v>
      </c>
      <c r="G517" s="262" t="s">
        <v>202</v>
      </c>
      <c r="H517" s="263">
        <v>1</v>
      </c>
      <c r="I517" s="264"/>
      <c r="J517" s="265">
        <f>ROUND(I517*H517,2)</f>
        <v>0</v>
      </c>
      <c r="K517" s="261" t="s">
        <v>19</v>
      </c>
      <c r="L517" s="266"/>
      <c r="M517" s="267" t="s">
        <v>19</v>
      </c>
      <c r="N517" s="268" t="s">
        <v>45</v>
      </c>
      <c r="O517" s="84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0" t="s">
        <v>241</v>
      </c>
      <c r="AT517" s="230" t="s">
        <v>199</v>
      </c>
      <c r="AU517" s="230" t="s">
        <v>82</v>
      </c>
      <c r="AY517" s="17" t="s">
        <v>158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7" t="s">
        <v>82</v>
      </c>
      <c r="BK517" s="231">
        <f>ROUND(I517*H517,2)</f>
        <v>0</v>
      </c>
      <c r="BL517" s="17" t="s">
        <v>236</v>
      </c>
      <c r="BM517" s="230" t="s">
        <v>924</v>
      </c>
    </row>
    <row r="518" s="2" customFormat="1">
      <c r="A518" s="38"/>
      <c r="B518" s="39"/>
      <c r="C518" s="40"/>
      <c r="D518" s="232" t="s">
        <v>165</v>
      </c>
      <c r="E518" s="40"/>
      <c r="F518" s="233" t="s">
        <v>1418</v>
      </c>
      <c r="G518" s="40"/>
      <c r="H518" s="40"/>
      <c r="I518" s="136"/>
      <c r="J518" s="40"/>
      <c r="K518" s="40"/>
      <c r="L518" s="44"/>
      <c r="M518" s="234"/>
      <c r="N518" s="235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165</v>
      </c>
      <c r="AU518" s="17" t="s">
        <v>82</v>
      </c>
    </row>
    <row r="519" s="13" customFormat="1">
      <c r="A519" s="13"/>
      <c r="B519" s="236"/>
      <c r="C519" s="237"/>
      <c r="D519" s="232" t="s">
        <v>166</v>
      </c>
      <c r="E519" s="238" t="s">
        <v>19</v>
      </c>
      <c r="F519" s="239" t="s">
        <v>1419</v>
      </c>
      <c r="G519" s="237"/>
      <c r="H519" s="240">
        <v>1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166</v>
      </c>
      <c r="AU519" s="246" t="s">
        <v>82</v>
      </c>
      <c r="AV519" s="13" t="s">
        <v>85</v>
      </c>
      <c r="AW519" s="13" t="s">
        <v>34</v>
      </c>
      <c r="AX519" s="13" t="s">
        <v>82</v>
      </c>
      <c r="AY519" s="246" t="s">
        <v>158</v>
      </c>
    </row>
    <row r="520" s="2" customFormat="1" ht="16.5" customHeight="1">
      <c r="A520" s="38"/>
      <c r="B520" s="39"/>
      <c r="C520" s="259" t="s">
        <v>893</v>
      </c>
      <c r="D520" s="259" t="s">
        <v>199</v>
      </c>
      <c r="E520" s="260" t="s">
        <v>928</v>
      </c>
      <c r="F520" s="261" t="s">
        <v>929</v>
      </c>
      <c r="G520" s="262" t="s">
        <v>202</v>
      </c>
      <c r="H520" s="263">
        <v>1</v>
      </c>
      <c r="I520" s="264"/>
      <c r="J520" s="265">
        <f>ROUND(I520*H520,2)</f>
        <v>0</v>
      </c>
      <c r="K520" s="261" t="s">
        <v>19</v>
      </c>
      <c r="L520" s="266"/>
      <c r="M520" s="267" t="s">
        <v>19</v>
      </c>
      <c r="N520" s="268" t="s">
        <v>45</v>
      </c>
      <c r="O520" s="84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0" t="s">
        <v>241</v>
      </c>
      <c r="AT520" s="230" t="s">
        <v>199</v>
      </c>
      <c r="AU520" s="230" t="s">
        <v>82</v>
      </c>
      <c r="AY520" s="17" t="s">
        <v>158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7" t="s">
        <v>82</v>
      </c>
      <c r="BK520" s="231">
        <f>ROUND(I520*H520,2)</f>
        <v>0</v>
      </c>
      <c r="BL520" s="17" t="s">
        <v>236</v>
      </c>
      <c r="BM520" s="230" t="s">
        <v>930</v>
      </c>
    </row>
    <row r="521" s="2" customFormat="1">
      <c r="A521" s="38"/>
      <c r="B521" s="39"/>
      <c r="C521" s="40"/>
      <c r="D521" s="232" t="s">
        <v>165</v>
      </c>
      <c r="E521" s="40"/>
      <c r="F521" s="233" t="s">
        <v>929</v>
      </c>
      <c r="G521" s="40"/>
      <c r="H521" s="40"/>
      <c r="I521" s="136"/>
      <c r="J521" s="40"/>
      <c r="K521" s="40"/>
      <c r="L521" s="44"/>
      <c r="M521" s="234"/>
      <c r="N521" s="235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165</v>
      </c>
      <c r="AU521" s="17" t="s">
        <v>82</v>
      </c>
    </row>
    <row r="522" s="13" customFormat="1">
      <c r="A522" s="13"/>
      <c r="B522" s="236"/>
      <c r="C522" s="237"/>
      <c r="D522" s="232" t="s">
        <v>166</v>
      </c>
      <c r="E522" s="238" t="s">
        <v>19</v>
      </c>
      <c r="F522" s="239" t="s">
        <v>1308</v>
      </c>
      <c r="G522" s="237"/>
      <c r="H522" s="240">
        <v>1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166</v>
      </c>
      <c r="AU522" s="246" t="s">
        <v>82</v>
      </c>
      <c r="AV522" s="13" t="s">
        <v>85</v>
      </c>
      <c r="AW522" s="13" t="s">
        <v>34</v>
      </c>
      <c r="AX522" s="13" t="s">
        <v>82</v>
      </c>
      <c r="AY522" s="246" t="s">
        <v>158</v>
      </c>
    </row>
    <row r="523" s="2" customFormat="1" ht="16.5" customHeight="1">
      <c r="A523" s="38"/>
      <c r="B523" s="39"/>
      <c r="C523" s="259" t="s">
        <v>898</v>
      </c>
      <c r="D523" s="259" t="s">
        <v>199</v>
      </c>
      <c r="E523" s="260" t="s">
        <v>932</v>
      </c>
      <c r="F523" s="261" t="s">
        <v>933</v>
      </c>
      <c r="G523" s="262" t="s">
        <v>202</v>
      </c>
      <c r="H523" s="263">
        <v>1</v>
      </c>
      <c r="I523" s="264"/>
      <c r="J523" s="265">
        <f>ROUND(I523*H523,2)</f>
        <v>0</v>
      </c>
      <c r="K523" s="261" t="s">
        <v>19</v>
      </c>
      <c r="L523" s="266"/>
      <c r="M523" s="267" t="s">
        <v>19</v>
      </c>
      <c r="N523" s="268" t="s">
        <v>45</v>
      </c>
      <c r="O523" s="84"/>
      <c r="P523" s="228">
        <f>O523*H523</f>
        <v>0</v>
      </c>
      <c r="Q523" s="228">
        <v>0</v>
      </c>
      <c r="R523" s="228">
        <f>Q523*H523</f>
        <v>0</v>
      </c>
      <c r="S523" s="228">
        <v>0</v>
      </c>
      <c r="T523" s="229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0" t="s">
        <v>241</v>
      </c>
      <c r="AT523" s="230" t="s">
        <v>199</v>
      </c>
      <c r="AU523" s="230" t="s">
        <v>82</v>
      </c>
      <c r="AY523" s="17" t="s">
        <v>158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7" t="s">
        <v>82</v>
      </c>
      <c r="BK523" s="231">
        <f>ROUND(I523*H523,2)</f>
        <v>0</v>
      </c>
      <c r="BL523" s="17" t="s">
        <v>236</v>
      </c>
      <c r="BM523" s="230" t="s">
        <v>934</v>
      </c>
    </row>
    <row r="524" s="2" customFormat="1">
      <c r="A524" s="38"/>
      <c r="B524" s="39"/>
      <c r="C524" s="40"/>
      <c r="D524" s="232" t="s">
        <v>165</v>
      </c>
      <c r="E524" s="40"/>
      <c r="F524" s="233" t="s">
        <v>933</v>
      </c>
      <c r="G524" s="40"/>
      <c r="H524" s="40"/>
      <c r="I524" s="136"/>
      <c r="J524" s="40"/>
      <c r="K524" s="40"/>
      <c r="L524" s="44"/>
      <c r="M524" s="234"/>
      <c r="N524" s="235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165</v>
      </c>
      <c r="AU524" s="17" t="s">
        <v>82</v>
      </c>
    </row>
    <row r="525" s="13" customFormat="1">
      <c r="A525" s="13"/>
      <c r="B525" s="236"/>
      <c r="C525" s="237"/>
      <c r="D525" s="232" t="s">
        <v>166</v>
      </c>
      <c r="E525" s="238" t="s">
        <v>19</v>
      </c>
      <c r="F525" s="239" t="s">
        <v>1420</v>
      </c>
      <c r="G525" s="237"/>
      <c r="H525" s="240">
        <v>1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166</v>
      </c>
      <c r="AU525" s="246" t="s">
        <v>82</v>
      </c>
      <c r="AV525" s="13" t="s">
        <v>85</v>
      </c>
      <c r="AW525" s="13" t="s">
        <v>34</v>
      </c>
      <c r="AX525" s="13" t="s">
        <v>82</v>
      </c>
      <c r="AY525" s="246" t="s">
        <v>158</v>
      </c>
    </row>
    <row r="526" s="2" customFormat="1" ht="16.5" customHeight="1">
      <c r="A526" s="38"/>
      <c r="B526" s="39"/>
      <c r="C526" s="219" t="s">
        <v>903</v>
      </c>
      <c r="D526" s="219" t="s">
        <v>159</v>
      </c>
      <c r="E526" s="220" t="s">
        <v>937</v>
      </c>
      <c r="F526" s="221" t="s">
        <v>938</v>
      </c>
      <c r="G526" s="222" t="s">
        <v>202</v>
      </c>
      <c r="H526" s="223">
        <v>2</v>
      </c>
      <c r="I526" s="224"/>
      <c r="J526" s="225">
        <f>ROUND(I526*H526,2)</f>
        <v>0</v>
      </c>
      <c r="K526" s="221" t="s">
        <v>213</v>
      </c>
      <c r="L526" s="44"/>
      <c r="M526" s="226" t="s">
        <v>19</v>
      </c>
      <c r="N526" s="227" t="s">
        <v>45</v>
      </c>
      <c r="O526" s="84"/>
      <c r="P526" s="228">
        <f>O526*H526</f>
        <v>0</v>
      </c>
      <c r="Q526" s="228">
        <v>0</v>
      </c>
      <c r="R526" s="228">
        <f>Q526*H526</f>
        <v>0</v>
      </c>
      <c r="S526" s="228">
        <v>0</v>
      </c>
      <c r="T526" s="229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0" t="s">
        <v>236</v>
      </c>
      <c r="AT526" s="230" t="s">
        <v>159</v>
      </c>
      <c r="AU526" s="230" t="s">
        <v>82</v>
      </c>
      <c r="AY526" s="17" t="s">
        <v>158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7" t="s">
        <v>82</v>
      </c>
      <c r="BK526" s="231">
        <f>ROUND(I526*H526,2)</f>
        <v>0</v>
      </c>
      <c r="BL526" s="17" t="s">
        <v>236</v>
      </c>
      <c r="BM526" s="230" t="s">
        <v>939</v>
      </c>
    </row>
    <row r="527" s="2" customFormat="1">
      <c r="A527" s="38"/>
      <c r="B527" s="39"/>
      <c r="C527" s="40"/>
      <c r="D527" s="232" t="s">
        <v>165</v>
      </c>
      <c r="E527" s="40"/>
      <c r="F527" s="233" t="s">
        <v>940</v>
      </c>
      <c r="G527" s="40"/>
      <c r="H527" s="40"/>
      <c r="I527" s="136"/>
      <c r="J527" s="40"/>
      <c r="K527" s="40"/>
      <c r="L527" s="44"/>
      <c r="M527" s="234"/>
      <c r="N527" s="235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165</v>
      </c>
      <c r="AU527" s="17" t="s">
        <v>82</v>
      </c>
    </row>
    <row r="528" s="13" customFormat="1">
      <c r="A528" s="13"/>
      <c r="B528" s="236"/>
      <c r="C528" s="237"/>
      <c r="D528" s="232" t="s">
        <v>166</v>
      </c>
      <c r="E528" s="238" t="s">
        <v>19</v>
      </c>
      <c r="F528" s="239" t="s">
        <v>1421</v>
      </c>
      <c r="G528" s="237"/>
      <c r="H528" s="240">
        <v>2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166</v>
      </c>
      <c r="AU528" s="246" t="s">
        <v>82</v>
      </c>
      <c r="AV528" s="13" t="s">
        <v>85</v>
      </c>
      <c r="AW528" s="13" t="s">
        <v>34</v>
      </c>
      <c r="AX528" s="13" t="s">
        <v>82</v>
      </c>
      <c r="AY528" s="246" t="s">
        <v>158</v>
      </c>
    </row>
    <row r="529" s="2" customFormat="1" ht="21.75" customHeight="1">
      <c r="A529" s="38"/>
      <c r="B529" s="39"/>
      <c r="C529" s="219" t="s">
        <v>908</v>
      </c>
      <c r="D529" s="219" t="s">
        <v>159</v>
      </c>
      <c r="E529" s="220" t="s">
        <v>943</v>
      </c>
      <c r="F529" s="221" t="s">
        <v>944</v>
      </c>
      <c r="G529" s="222" t="s">
        <v>202</v>
      </c>
      <c r="H529" s="223">
        <v>1</v>
      </c>
      <c r="I529" s="224"/>
      <c r="J529" s="225">
        <f>ROUND(I529*H529,2)</f>
        <v>0</v>
      </c>
      <c r="K529" s="221" t="s">
        <v>213</v>
      </c>
      <c r="L529" s="44"/>
      <c r="M529" s="226" t="s">
        <v>19</v>
      </c>
      <c r="N529" s="227" t="s">
        <v>45</v>
      </c>
      <c r="O529" s="84"/>
      <c r="P529" s="228">
        <f>O529*H529</f>
        <v>0</v>
      </c>
      <c r="Q529" s="228">
        <v>0</v>
      </c>
      <c r="R529" s="228">
        <f>Q529*H529</f>
        <v>0</v>
      </c>
      <c r="S529" s="228">
        <v>0</v>
      </c>
      <c r="T529" s="229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0" t="s">
        <v>236</v>
      </c>
      <c r="AT529" s="230" t="s">
        <v>159</v>
      </c>
      <c r="AU529" s="230" t="s">
        <v>82</v>
      </c>
      <c r="AY529" s="17" t="s">
        <v>158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7" t="s">
        <v>82</v>
      </c>
      <c r="BK529" s="231">
        <f>ROUND(I529*H529,2)</f>
        <v>0</v>
      </c>
      <c r="BL529" s="17" t="s">
        <v>236</v>
      </c>
      <c r="BM529" s="230" t="s">
        <v>945</v>
      </c>
    </row>
    <row r="530" s="2" customFormat="1">
      <c r="A530" s="38"/>
      <c r="B530" s="39"/>
      <c r="C530" s="40"/>
      <c r="D530" s="232" t="s">
        <v>165</v>
      </c>
      <c r="E530" s="40"/>
      <c r="F530" s="233" t="s">
        <v>944</v>
      </c>
      <c r="G530" s="40"/>
      <c r="H530" s="40"/>
      <c r="I530" s="136"/>
      <c r="J530" s="40"/>
      <c r="K530" s="40"/>
      <c r="L530" s="44"/>
      <c r="M530" s="234"/>
      <c r="N530" s="235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165</v>
      </c>
      <c r="AU530" s="17" t="s">
        <v>82</v>
      </c>
    </row>
    <row r="531" s="13" customFormat="1">
      <c r="A531" s="13"/>
      <c r="B531" s="236"/>
      <c r="C531" s="237"/>
      <c r="D531" s="232" t="s">
        <v>166</v>
      </c>
      <c r="E531" s="238" t="s">
        <v>19</v>
      </c>
      <c r="F531" s="239" t="s">
        <v>1422</v>
      </c>
      <c r="G531" s="237"/>
      <c r="H531" s="240">
        <v>1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166</v>
      </c>
      <c r="AU531" s="246" t="s">
        <v>82</v>
      </c>
      <c r="AV531" s="13" t="s">
        <v>85</v>
      </c>
      <c r="AW531" s="13" t="s">
        <v>34</v>
      </c>
      <c r="AX531" s="13" t="s">
        <v>82</v>
      </c>
      <c r="AY531" s="246" t="s">
        <v>158</v>
      </c>
    </row>
    <row r="532" s="2" customFormat="1" ht="21.75" customHeight="1">
      <c r="A532" s="38"/>
      <c r="B532" s="39"/>
      <c r="C532" s="219" t="s">
        <v>912</v>
      </c>
      <c r="D532" s="219" t="s">
        <v>159</v>
      </c>
      <c r="E532" s="220" t="s">
        <v>948</v>
      </c>
      <c r="F532" s="221" t="s">
        <v>949</v>
      </c>
      <c r="G532" s="222" t="s">
        <v>202</v>
      </c>
      <c r="H532" s="223">
        <v>9</v>
      </c>
      <c r="I532" s="224"/>
      <c r="J532" s="225">
        <f>ROUND(I532*H532,2)</f>
        <v>0</v>
      </c>
      <c r="K532" s="221" t="s">
        <v>213</v>
      </c>
      <c r="L532" s="44"/>
      <c r="M532" s="226" t="s">
        <v>19</v>
      </c>
      <c r="N532" s="227" t="s">
        <v>45</v>
      </c>
      <c r="O532" s="84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0" t="s">
        <v>236</v>
      </c>
      <c r="AT532" s="230" t="s">
        <v>159</v>
      </c>
      <c r="AU532" s="230" t="s">
        <v>82</v>
      </c>
      <c r="AY532" s="17" t="s">
        <v>158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7" t="s">
        <v>82</v>
      </c>
      <c r="BK532" s="231">
        <f>ROUND(I532*H532,2)</f>
        <v>0</v>
      </c>
      <c r="BL532" s="17" t="s">
        <v>236</v>
      </c>
      <c r="BM532" s="230" t="s">
        <v>950</v>
      </c>
    </row>
    <row r="533" s="2" customFormat="1">
      <c r="A533" s="38"/>
      <c r="B533" s="39"/>
      <c r="C533" s="40"/>
      <c r="D533" s="232" t="s">
        <v>165</v>
      </c>
      <c r="E533" s="40"/>
      <c r="F533" s="233" t="s">
        <v>949</v>
      </c>
      <c r="G533" s="40"/>
      <c r="H533" s="40"/>
      <c r="I533" s="136"/>
      <c r="J533" s="40"/>
      <c r="K533" s="40"/>
      <c r="L533" s="44"/>
      <c r="M533" s="234"/>
      <c r="N533" s="235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165</v>
      </c>
      <c r="AU533" s="17" t="s">
        <v>82</v>
      </c>
    </row>
    <row r="534" s="13" customFormat="1">
      <c r="A534" s="13"/>
      <c r="B534" s="236"/>
      <c r="C534" s="237"/>
      <c r="D534" s="232" t="s">
        <v>166</v>
      </c>
      <c r="E534" s="238" t="s">
        <v>19</v>
      </c>
      <c r="F534" s="239" t="s">
        <v>1423</v>
      </c>
      <c r="G534" s="237"/>
      <c r="H534" s="240">
        <v>9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166</v>
      </c>
      <c r="AU534" s="246" t="s">
        <v>82</v>
      </c>
      <c r="AV534" s="13" t="s">
        <v>85</v>
      </c>
      <c r="AW534" s="13" t="s">
        <v>34</v>
      </c>
      <c r="AX534" s="13" t="s">
        <v>82</v>
      </c>
      <c r="AY534" s="246" t="s">
        <v>158</v>
      </c>
    </row>
    <row r="535" s="2" customFormat="1" ht="21.75" customHeight="1">
      <c r="A535" s="38"/>
      <c r="B535" s="39"/>
      <c r="C535" s="219" t="s">
        <v>917</v>
      </c>
      <c r="D535" s="219" t="s">
        <v>159</v>
      </c>
      <c r="E535" s="220" t="s">
        <v>953</v>
      </c>
      <c r="F535" s="221" t="s">
        <v>954</v>
      </c>
      <c r="G535" s="222" t="s">
        <v>202</v>
      </c>
      <c r="H535" s="223">
        <v>3</v>
      </c>
      <c r="I535" s="224"/>
      <c r="J535" s="225">
        <f>ROUND(I535*H535,2)</f>
        <v>0</v>
      </c>
      <c r="K535" s="221" t="s">
        <v>213</v>
      </c>
      <c r="L535" s="44"/>
      <c r="M535" s="226" t="s">
        <v>19</v>
      </c>
      <c r="N535" s="227" t="s">
        <v>45</v>
      </c>
      <c r="O535" s="84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0" t="s">
        <v>236</v>
      </c>
      <c r="AT535" s="230" t="s">
        <v>159</v>
      </c>
      <c r="AU535" s="230" t="s">
        <v>82</v>
      </c>
      <c r="AY535" s="17" t="s">
        <v>158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7" t="s">
        <v>82</v>
      </c>
      <c r="BK535" s="231">
        <f>ROUND(I535*H535,2)</f>
        <v>0</v>
      </c>
      <c r="BL535" s="17" t="s">
        <v>236</v>
      </c>
      <c r="BM535" s="230" t="s">
        <v>955</v>
      </c>
    </row>
    <row r="536" s="2" customFormat="1">
      <c r="A536" s="38"/>
      <c r="B536" s="39"/>
      <c r="C536" s="40"/>
      <c r="D536" s="232" t="s">
        <v>165</v>
      </c>
      <c r="E536" s="40"/>
      <c r="F536" s="233" t="s">
        <v>954</v>
      </c>
      <c r="G536" s="40"/>
      <c r="H536" s="40"/>
      <c r="I536" s="136"/>
      <c r="J536" s="40"/>
      <c r="K536" s="40"/>
      <c r="L536" s="44"/>
      <c r="M536" s="234"/>
      <c r="N536" s="235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165</v>
      </c>
      <c r="AU536" s="17" t="s">
        <v>82</v>
      </c>
    </row>
    <row r="537" s="13" customFormat="1">
      <c r="A537" s="13"/>
      <c r="B537" s="236"/>
      <c r="C537" s="237"/>
      <c r="D537" s="232" t="s">
        <v>166</v>
      </c>
      <c r="E537" s="238" t="s">
        <v>19</v>
      </c>
      <c r="F537" s="239" t="s">
        <v>1424</v>
      </c>
      <c r="G537" s="237"/>
      <c r="H537" s="240">
        <v>3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166</v>
      </c>
      <c r="AU537" s="246" t="s">
        <v>82</v>
      </c>
      <c r="AV537" s="13" t="s">
        <v>85</v>
      </c>
      <c r="AW537" s="13" t="s">
        <v>34</v>
      </c>
      <c r="AX537" s="13" t="s">
        <v>82</v>
      </c>
      <c r="AY537" s="246" t="s">
        <v>158</v>
      </c>
    </row>
    <row r="538" s="2" customFormat="1" ht="21.75" customHeight="1">
      <c r="A538" s="38"/>
      <c r="B538" s="39"/>
      <c r="C538" s="219" t="s">
        <v>921</v>
      </c>
      <c r="D538" s="219" t="s">
        <v>159</v>
      </c>
      <c r="E538" s="220" t="s">
        <v>958</v>
      </c>
      <c r="F538" s="221" t="s">
        <v>959</v>
      </c>
      <c r="G538" s="222" t="s">
        <v>202</v>
      </c>
      <c r="H538" s="223">
        <v>1</v>
      </c>
      <c r="I538" s="224"/>
      <c r="J538" s="225">
        <f>ROUND(I538*H538,2)</f>
        <v>0</v>
      </c>
      <c r="K538" s="221" t="s">
        <v>213</v>
      </c>
      <c r="L538" s="44"/>
      <c r="M538" s="226" t="s">
        <v>19</v>
      </c>
      <c r="N538" s="227" t="s">
        <v>45</v>
      </c>
      <c r="O538" s="84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0" t="s">
        <v>236</v>
      </c>
      <c r="AT538" s="230" t="s">
        <v>159</v>
      </c>
      <c r="AU538" s="230" t="s">
        <v>82</v>
      </c>
      <c r="AY538" s="17" t="s">
        <v>158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7" t="s">
        <v>82</v>
      </c>
      <c r="BK538" s="231">
        <f>ROUND(I538*H538,2)</f>
        <v>0</v>
      </c>
      <c r="BL538" s="17" t="s">
        <v>236</v>
      </c>
      <c r="BM538" s="230" t="s">
        <v>960</v>
      </c>
    </row>
    <row r="539" s="2" customFormat="1">
      <c r="A539" s="38"/>
      <c r="B539" s="39"/>
      <c r="C539" s="40"/>
      <c r="D539" s="232" t="s">
        <v>165</v>
      </c>
      <c r="E539" s="40"/>
      <c r="F539" s="233" t="s">
        <v>959</v>
      </c>
      <c r="G539" s="40"/>
      <c r="H539" s="40"/>
      <c r="I539" s="136"/>
      <c r="J539" s="40"/>
      <c r="K539" s="40"/>
      <c r="L539" s="44"/>
      <c r="M539" s="234"/>
      <c r="N539" s="235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165</v>
      </c>
      <c r="AU539" s="17" t="s">
        <v>82</v>
      </c>
    </row>
    <row r="540" s="13" customFormat="1">
      <c r="A540" s="13"/>
      <c r="B540" s="236"/>
      <c r="C540" s="237"/>
      <c r="D540" s="232" t="s">
        <v>166</v>
      </c>
      <c r="E540" s="238" t="s">
        <v>19</v>
      </c>
      <c r="F540" s="239" t="s">
        <v>1425</v>
      </c>
      <c r="G540" s="237"/>
      <c r="H540" s="240">
        <v>1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6" t="s">
        <v>166</v>
      </c>
      <c r="AU540" s="246" t="s">
        <v>82</v>
      </c>
      <c r="AV540" s="13" t="s">
        <v>85</v>
      </c>
      <c r="AW540" s="13" t="s">
        <v>34</v>
      </c>
      <c r="AX540" s="13" t="s">
        <v>82</v>
      </c>
      <c r="AY540" s="246" t="s">
        <v>158</v>
      </c>
    </row>
    <row r="541" s="2" customFormat="1" ht="21.75" customHeight="1">
      <c r="A541" s="38"/>
      <c r="B541" s="39"/>
      <c r="C541" s="219" t="s">
        <v>927</v>
      </c>
      <c r="D541" s="219" t="s">
        <v>159</v>
      </c>
      <c r="E541" s="220" t="s">
        <v>962</v>
      </c>
      <c r="F541" s="221" t="s">
        <v>963</v>
      </c>
      <c r="G541" s="222" t="s">
        <v>202</v>
      </c>
      <c r="H541" s="223">
        <v>1</v>
      </c>
      <c r="I541" s="224"/>
      <c r="J541" s="225">
        <f>ROUND(I541*H541,2)</f>
        <v>0</v>
      </c>
      <c r="K541" s="221" t="s">
        <v>19</v>
      </c>
      <c r="L541" s="44"/>
      <c r="M541" s="226" t="s">
        <v>19</v>
      </c>
      <c r="N541" s="227" t="s">
        <v>45</v>
      </c>
      <c r="O541" s="84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0" t="s">
        <v>236</v>
      </c>
      <c r="AT541" s="230" t="s">
        <v>159</v>
      </c>
      <c r="AU541" s="230" t="s">
        <v>82</v>
      </c>
      <c r="AY541" s="17" t="s">
        <v>158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7" t="s">
        <v>82</v>
      </c>
      <c r="BK541" s="231">
        <f>ROUND(I541*H541,2)</f>
        <v>0</v>
      </c>
      <c r="BL541" s="17" t="s">
        <v>236</v>
      </c>
      <c r="BM541" s="230" t="s">
        <v>964</v>
      </c>
    </row>
    <row r="542" s="2" customFormat="1">
      <c r="A542" s="38"/>
      <c r="B542" s="39"/>
      <c r="C542" s="40"/>
      <c r="D542" s="232" t="s">
        <v>165</v>
      </c>
      <c r="E542" s="40"/>
      <c r="F542" s="233" t="s">
        <v>963</v>
      </c>
      <c r="G542" s="40"/>
      <c r="H542" s="40"/>
      <c r="I542" s="136"/>
      <c r="J542" s="40"/>
      <c r="K542" s="40"/>
      <c r="L542" s="44"/>
      <c r="M542" s="234"/>
      <c r="N542" s="235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165</v>
      </c>
      <c r="AU542" s="17" t="s">
        <v>82</v>
      </c>
    </row>
    <row r="543" s="13" customFormat="1">
      <c r="A543" s="13"/>
      <c r="B543" s="236"/>
      <c r="C543" s="237"/>
      <c r="D543" s="232" t="s">
        <v>166</v>
      </c>
      <c r="E543" s="238" t="s">
        <v>19</v>
      </c>
      <c r="F543" s="239" t="s">
        <v>1425</v>
      </c>
      <c r="G543" s="237"/>
      <c r="H543" s="240">
        <v>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166</v>
      </c>
      <c r="AU543" s="246" t="s">
        <v>82</v>
      </c>
      <c r="AV543" s="13" t="s">
        <v>85</v>
      </c>
      <c r="AW543" s="13" t="s">
        <v>34</v>
      </c>
      <c r="AX543" s="13" t="s">
        <v>82</v>
      </c>
      <c r="AY543" s="246" t="s">
        <v>158</v>
      </c>
    </row>
    <row r="544" s="2" customFormat="1" ht="21.75" customHeight="1">
      <c r="A544" s="38"/>
      <c r="B544" s="39"/>
      <c r="C544" s="219" t="s">
        <v>931</v>
      </c>
      <c r="D544" s="219" t="s">
        <v>159</v>
      </c>
      <c r="E544" s="220" t="s">
        <v>966</v>
      </c>
      <c r="F544" s="221" t="s">
        <v>967</v>
      </c>
      <c r="G544" s="222" t="s">
        <v>202</v>
      </c>
      <c r="H544" s="223">
        <v>1</v>
      </c>
      <c r="I544" s="224"/>
      <c r="J544" s="225">
        <f>ROUND(I544*H544,2)</f>
        <v>0</v>
      </c>
      <c r="K544" s="221" t="s">
        <v>19</v>
      </c>
      <c r="L544" s="44"/>
      <c r="M544" s="226" t="s">
        <v>19</v>
      </c>
      <c r="N544" s="227" t="s">
        <v>45</v>
      </c>
      <c r="O544" s="84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0" t="s">
        <v>236</v>
      </c>
      <c r="AT544" s="230" t="s">
        <v>159</v>
      </c>
      <c r="AU544" s="230" t="s">
        <v>82</v>
      </c>
      <c r="AY544" s="17" t="s">
        <v>158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7" t="s">
        <v>82</v>
      </c>
      <c r="BK544" s="231">
        <f>ROUND(I544*H544,2)</f>
        <v>0</v>
      </c>
      <c r="BL544" s="17" t="s">
        <v>236</v>
      </c>
      <c r="BM544" s="230" t="s">
        <v>968</v>
      </c>
    </row>
    <row r="545" s="2" customFormat="1">
      <c r="A545" s="38"/>
      <c r="B545" s="39"/>
      <c r="C545" s="40"/>
      <c r="D545" s="232" t="s">
        <v>165</v>
      </c>
      <c r="E545" s="40"/>
      <c r="F545" s="233" t="s">
        <v>967</v>
      </c>
      <c r="G545" s="40"/>
      <c r="H545" s="40"/>
      <c r="I545" s="136"/>
      <c r="J545" s="40"/>
      <c r="K545" s="40"/>
      <c r="L545" s="44"/>
      <c r="M545" s="234"/>
      <c r="N545" s="235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165</v>
      </c>
      <c r="AU545" s="17" t="s">
        <v>82</v>
      </c>
    </row>
    <row r="546" s="13" customFormat="1">
      <c r="A546" s="13"/>
      <c r="B546" s="236"/>
      <c r="C546" s="237"/>
      <c r="D546" s="232" t="s">
        <v>166</v>
      </c>
      <c r="E546" s="238" t="s">
        <v>19</v>
      </c>
      <c r="F546" s="239" t="s">
        <v>1426</v>
      </c>
      <c r="G546" s="237"/>
      <c r="H546" s="240">
        <v>1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166</v>
      </c>
      <c r="AU546" s="246" t="s">
        <v>82</v>
      </c>
      <c r="AV546" s="13" t="s">
        <v>85</v>
      </c>
      <c r="AW546" s="13" t="s">
        <v>34</v>
      </c>
      <c r="AX546" s="13" t="s">
        <v>82</v>
      </c>
      <c r="AY546" s="246" t="s">
        <v>158</v>
      </c>
    </row>
    <row r="547" s="2" customFormat="1" ht="16.5" customHeight="1">
      <c r="A547" s="38"/>
      <c r="B547" s="39"/>
      <c r="C547" s="219" t="s">
        <v>936</v>
      </c>
      <c r="D547" s="219" t="s">
        <v>159</v>
      </c>
      <c r="E547" s="220" t="s">
        <v>971</v>
      </c>
      <c r="F547" s="221" t="s">
        <v>972</v>
      </c>
      <c r="G547" s="222" t="s">
        <v>202</v>
      </c>
      <c r="H547" s="223">
        <v>1</v>
      </c>
      <c r="I547" s="224"/>
      <c r="J547" s="225">
        <f>ROUND(I547*H547,2)</f>
        <v>0</v>
      </c>
      <c r="K547" s="221" t="s">
        <v>19</v>
      </c>
      <c r="L547" s="44"/>
      <c r="M547" s="226" t="s">
        <v>19</v>
      </c>
      <c r="N547" s="227" t="s">
        <v>45</v>
      </c>
      <c r="O547" s="84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0" t="s">
        <v>236</v>
      </c>
      <c r="AT547" s="230" t="s">
        <v>159</v>
      </c>
      <c r="AU547" s="230" t="s">
        <v>82</v>
      </c>
      <c r="AY547" s="17" t="s">
        <v>158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7" t="s">
        <v>82</v>
      </c>
      <c r="BK547" s="231">
        <f>ROUND(I547*H547,2)</f>
        <v>0</v>
      </c>
      <c r="BL547" s="17" t="s">
        <v>236</v>
      </c>
      <c r="BM547" s="230" t="s">
        <v>973</v>
      </c>
    </row>
    <row r="548" s="2" customFormat="1">
      <c r="A548" s="38"/>
      <c r="B548" s="39"/>
      <c r="C548" s="40"/>
      <c r="D548" s="232" t="s">
        <v>165</v>
      </c>
      <c r="E548" s="40"/>
      <c r="F548" s="233" t="s">
        <v>972</v>
      </c>
      <c r="G548" s="40"/>
      <c r="H548" s="40"/>
      <c r="I548" s="136"/>
      <c r="J548" s="40"/>
      <c r="K548" s="40"/>
      <c r="L548" s="44"/>
      <c r="M548" s="234"/>
      <c r="N548" s="235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165</v>
      </c>
      <c r="AU548" s="17" t="s">
        <v>82</v>
      </c>
    </row>
    <row r="549" s="13" customFormat="1">
      <c r="A549" s="13"/>
      <c r="B549" s="236"/>
      <c r="C549" s="237"/>
      <c r="D549" s="232" t="s">
        <v>166</v>
      </c>
      <c r="E549" s="238" t="s">
        <v>19</v>
      </c>
      <c r="F549" s="239" t="s">
        <v>1426</v>
      </c>
      <c r="G549" s="237"/>
      <c r="H549" s="240">
        <v>1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6" t="s">
        <v>166</v>
      </c>
      <c r="AU549" s="246" t="s">
        <v>82</v>
      </c>
      <c r="AV549" s="13" t="s">
        <v>85</v>
      </c>
      <c r="AW549" s="13" t="s">
        <v>34</v>
      </c>
      <c r="AX549" s="13" t="s">
        <v>82</v>
      </c>
      <c r="AY549" s="246" t="s">
        <v>158</v>
      </c>
    </row>
    <row r="550" s="2" customFormat="1" ht="44.25" customHeight="1">
      <c r="A550" s="38"/>
      <c r="B550" s="39"/>
      <c r="C550" s="219" t="s">
        <v>942</v>
      </c>
      <c r="D550" s="219" t="s">
        <v>159</v>
      </c>
      <c r="E550" s="220" t="s">
        <v>410</v>
      </c>
      <c r="F550" s="221" t="s">
        <v>1427</v>
      </c>
      <c r="G550" s="222" t="s">
        <v>202</v>
      </c>
      <c r="H550" s="223">
        <v>4</v>
      </c>
      <c r="I550" s="224"/>
      <c r="J550" s="225">
        <f>ROUND(I550*H550,2)</f>
        <v>0</v>
      </c>
      <c r="K550" s="221" t="s">
        <v>19</v>
      </c>
      <c r="L550" s="44"/>
      <c r="M550" s="226" t="s">
        <v>19</v>
      </c>
      <c r="N550" s="227" t="s">
        <v>45</v>
      </c>
      <c r="O550" s="84"/>
      <c r="P550" s="228">
        <f>O550*H550</f>
        <v>0</v>
      </c>
      <c r="Q550" s="228">
        <v>0.8901</v>
      </c>
      <c r="R550" s="228">
        <f>Q550*H550</f>
        <v>3.5604</v>
      </c>
      <c r="S550" s="228">
        <v>0</v>
      </c>
      <c r="T550" s="229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0" t="s">
        <v>236</v>
      </c>
      <c r="AT550" s="230" t="s">
        <v>159</v>
      </c>
      <c r="AU550" s="230" t="s">
        <v>82</v>
      </c>
      <c r="AY550" s="17" t="s">
        <v>158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7" t="s">
        <v>82</v>
      </c>
      <c r="BK550" s="231">
        <f>ROUND(I550*H550,2)</f>
        <v>0</v>
      </c>
      <c r="BL550" s="17" t="s">
        <v>236</v>
      </c>
      <c r="BM550" s="230" t="s">
        <v>1428</v>
      </c>
    </row>
    <row r="551" s="2" customFormat="1">
      <c r="A551" s="38"/>
      <c r="B551" s="39"/>
      <c r="C551" s="40"/>
      <c r="D551" s="232" t="s">
        <v>165</v>
      </c>
      <c r="E551" s="40"/>
      <c r="F551" s="233" t="s">
        <v>1427</v>
      </c>
      <c r="G551" s="40"/>
      <c r="H551" s="40"/>
      <c r="I551" s="136"/>
      <c r="J551" s="40"/>
      <c r="K551" s="40"/>
      <c r="L551" s="44"/>
      <c r="M551" s="234"/>
      <c r="N551" s="235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165</v>
      </c>
      <c r="AU551" s="17" t="s">
        <v>82</v>
      </c>
    </row>
    <row r="552" s="2" customFormat="1">
      <c r="A552" s="38"/>
      <c r="B552" s="39"/>
      <c r="C552" s="40"/>
      <c r="D552" s="232" t="s">
        <v>216</v>
      </c>
      <c r="E552" s="40"/>
      <c r="F552" s="258" t="s">
        <v>413</v>
      </c>
      <c r="G552" s="40"/>
      <c r="H552" s="40"/>
      <c r="I552" s="136"/>
      <c r="J552" s="40"/>
      <c r="K552" s="40"/>
      <c r="L552" s="44"/>
      <c r="M552" s="234"/>
      <c r="N552" s="235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216</v>
      </c>
      <c r="AU552" s="17" t="s">
        <v>82</v>
      </c>
    </row>
    <row r="553" s="13" customFormat="1">
      <c r="A553" s="13"/>
      <c r="B553" s="236"/>
      <c r="C553" s="237"/>
      <c r="D553" s="232" t="s">
        <v>166</v>
      </c>
      <c r="E553" s="238" t="s">
        <v>19</v>
      </c>
      <c r="F553" s="239" t="s">
        <v>1337</v>
      </c>
      <c r="G553" s="237"/>
      <c r="H553" s="240">
        <v>4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6" t="s">
        <v>166</v>
      </c>
      <c r="AU553" s="246" t="s">
        <v>82</v>
      </c>
      <c r="AV553" s="13" t="s">
        <v>85</v>
      </c>
      <c r="AW553" s="13" t="s">
        <v>34</v>
      </c>
      <c r="AX553" s="13" t="s">
        <v>82</v>
      </c>
      <c r="AY553" s="246" t="s">
        <v>158</v>
      </c>
    </row>
    <row r="554" s="2" customFormat="1" ht="44.25" customHeight="1">
      <c r="A554" s="38"/>
      <c r="B554" s="39"/>
      <c r="C554" s="219" t="s">
        <v>947</v>
      </c>
      <c r="D554" s="219" t="s">
        <v>159</v>
      </c>
      <c r="E554" s="220" t="s">
        <v>1429</v>
      </c>
      <c r="F554" s="221" t="s">
        <v>1430</v>
      </c>
      <c r="G554" s="222" t="s">
        <v>202</v>
      </c>
      <c r="H554" s="223">
        <v>3</v>
      </c>
      <c r="I554" s="224"/>
      <c r="J554" s="225">
        <f>ROUND(I554*H554,2)</f>
        <v>0</v>
      </c>
      <c r="K554" s="221" t="s">
        <v>19</v>
      </c>
      <c r="L554" s="44"/>
      <c r="M554" s="226" t="s">
        <v>19</v>
      </c>
      <c r="N554" s="227" t="s">
        <v>45</v>
      </c>
      <c r="O554" s="84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0" t="s">
        <v>236</v>
      </c>
      <c r="AT554" s="230" t="s">
        <v>159</v>
      </c>
      <c r="AU554" s="230" t="s">
        <v>82</v>
      </c>
      <c r="AY554" s="17" t="s">
        <v>158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7" t="s">
        <v>82</v>
      </c>
      <c r="BK554" s="231">
        <f>ROUND(I554*H554,2)</f>
        <v>0</v>
      </c>
      <c r="BL554" s="17" t="s">
        <v>236</v>
      </c>
      <c r="BM554" s="230" t="s">
        <v>1431</v>
      </c>
    </row>
    <row r="555" s="2" customFormat="1">
      <c r="A555" s="38"/>
      <c r="B555" s="39"/>
      <c r="C555" s="40"/>
      <c r="D555" s="232" t="s">
        <v>165</v>
      </c>
      <c r="E555" s="40"/>
      <c r="F555" s="233" t="s">
        <v>1430</v>
      </c>
      <c r="G555" s="40"/>
      <c r="H555" s="40"/>
      <c r="I555" s="136"/>
      <c r="J555" s="40"/>
      <c r="K555" s="40"/>
      <c r="L555" s="44"/>
      <c r="M555" s="234"/>
      <c r="N555" s="235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165</v>
      </c>
      <c r="AU555" s="17" t="s">
        <v>82</v>
      </c>
    </row>
    <row r="556" s="13" customFormat="1">
      <c r="A556" s="13"/>
      <c r="B556" s="236"/>
      <c r="C556" s="237"/>
      <c r="D556" s="232" t="s">
        <v>166</v>
      </c>
      <c r="E556" s="238" t="s">
        <v>19</v>
      </c>
      <c r="F556" s="239" t="s">
        <v>1432</v>
      </c>
      <c r="G556" s="237"/>
      <c r="H556" s="240">
        <v>3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166</v>
      </c>
      <c r="AU556" s="246" t="s">
        <v>82</v>
      </c>
      <c r="AV556" s="13" t="s">
        <v>85</v>
      </c>
      <c r="AW556" s="13" t="s">
        <v>34</v>
      </c>
      <c r="AX556" s="13" t="s">
        <v>82</v>
      </c>
      <c r="AY556" s="246" t="s">
        <v>158</v>
      </c>
    </row>
    <row r="557" s="2" customFormat="1" ht="55.5" customHeight="1">
      <c r="A557" s="38"/>
      <c r="B557" s="39"/>
      <c r="C557" s="219" t="s">
        <v>952</v>
      </c>
      <c r="D557" s="219" t="s">
        <v>159</v>
      </c>
      <c r="E557" s="220" t="s">
        <v>416</v>
      </c>
      <c r="F557" s="221" t="s">
        <v>1433</v>
      </c>
      <c r="G557" s="222" t="s">
        <v>202</v>
      </c>
      <c r="H557" s="223">
        <v>3</v>
      </c>
      <c r="I557" s="224"/>
      <c r="J557" s="225">
        <f>ROUND(I557*H557,2)</f>
        <v>0</v>
      </c>
      <c r="K557" s="221" t="s">
        <v>19</v>
      </c>
      <c r="L557" s="44"/>
      <c r="M557" s="226" t="s">
        <v>19</v>
      </c>
      <c r="N557" s="227" t="s">
        <v>45</v>
      </c>
      <c r="O557" s="84"/>
      <c r="P557" s="228">
        <f>O557*H557</f>
        <v>0</v>
      </c>
      <c r="Q557" s="228">
        <v>0</v>
      </c>
      <c r="R557" s="228">
        <f>Q557*H557</f>
        <v>0</v>
      </c>
      <c r="S557" s="228">
        <v>0</v>
      </c>
      <c r="T557" s="229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0" t="s">
        <v>236</v>
      </c>
      <c r="AT557" s="230" t="s">
        <v>159</v>
      </c>
      <c r="AU557" s="230" t="s">
        <v>82</v>
      </c>
      <c r="AY557" s="17" t="s">
        <v>158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7" t="s">
        <v>82</v>
      </c>
      <c r="BK557" s="231">
        <f>ROUND(I557*H557,2)</f>
        <v>0</v>
      </c>
      <c r="BL557" s="17" t="s">
        <v>236</v>
      </c>
      <c r="BM557" s="230" t="s">
        <v>1434</v>
      </c>
    </row>
    <row r="558" s="2" customFormat="1">
      <c r="A558" s="38"/>
      <c r="B558" s="39"/>
      <c r="C558" s="40"/>
      <c r="D558" s="232" t="s">
        <v>165</v>
      </c>
      <c r="E558" s="40"/>
      <c r="F558" s="233" t="s">
        <v>1433</v>
      </c>
      <c r="G558" s="40"/>
      <c r="H558" s="40"/>
      <c r="I558" s="136"/>
      <c r="J558" s="40"/>
      <c r="K558" s="40"/>
      <c r="L558" s="44"/>
      <c r="M558" s="234"/>
      <c r="N558" s="235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165</v>
      </c>
      <c r="AU558" s="17" t="s">
        <v>82</v>
      </c>
    </row>
    <row r="559" s="13" customFormat="1">
      <c r="A559" s="13"/>
      <c r="B559" s="236"/>
      <c r="C559" s="237"/>
      <c r="D559" s="232" t="s">
        <v>166</v>
      </c>
      <c r="E559" s="238" t="s">
        <v>19</v>
      </c>
      <c r="F559" s="239" t="s">
        <v>1432</v>
      </c>
      <c r="G559" s="237"/>
      <c r="H559" s="240">
        <v>3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166</v>
      </c>
      <c r="AU559" s="246" t="s">
        <v>82</v>
      </c>
      <c r="AV559" s="13" t="s">
        <v>85</v>
      </c>
      <c r="AW559" s="13" t="s">
        <v>34</v>
      </c>
      <c r="AX559" s="13" t="s">
        <v>82</v>
      </c>
      <c r="AY559" s="246" t="s">
        <v>158</v>
      </c>
    </row>
    <row r="560" s="2" customFormat="1" ht="16.5" customHeight="1">
      <c r="A560" s="38"/>
      <c r="B560" s="39"/>
      <c r="C560" s="219" t="s">
        <v>957</v>
      </c>
      <c r="D560" s="219" t="s">
        <v>159</v>
      </c>
      <c r="E560" s="220" t="s">
        <v>1435</v>
      </c>
      <c r="F560" s="221" t="s">
        <v>710</v>
      </c>
      <c r="G560" s="222" t="s">
        <v>202</v>
      </c>
      <c r="H560" s="223">
        <v>1</v>
      </c>
      <c r="I560" s="224"/>
      <c r="J560" s="225">
        <f>ROUND(I560*H560,2)</f>
        <v>0</v>
      </c>
      <c r="K560" s="221" t="s">
        <v>19</v>
      </c>
      <c r="L560" s="44"/>
      <c r="M560" s="226" t="s">
        <v>19</v>
      </c>
      <c r="N560" s="227" t="s">
        <v>45</v>
      </c>
      <c r="O560" s="84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0" t="s">
        <v>236</v>
      </c>
      <c r="AT560" s="230" t="s">
        <v>159</v>
      </c>
      <c r="AU560" s="230" t="s">
        <v>82</v>
      </c>
      <c r="AY560" s="17" t="s">
        <v>158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7" t="s">
        <v>82</v>
      </c>
      <c r="BK560" s="231">
        <f>ROUND(I560*H560,2)</f>
        <v>0</v>
      </c>
      <c r="BL560" s="17" t="s">
        <v>236</v>
      </c>
      <c r="BM560" s="230" t="s">
        <v>1436</v>
      </c>
    </row>
    <row r="561" s="2" customFormat="1">
      <c r="A561" s="38"/>
      <c r="B561" s="39"/>
      <c r="C561" s="40"/>
      <c r="D561" s="232" t="s">
        <v>165</v>
      </c>
      <c r="E561" s="40"/>
      <c r="F561" s="233" t="s">
        <v>1437</v>
      </c>
      <c r="G561" s="40"/>
      <c r="H561" s="40"/>
      <c r="I561" s="136"/>
      <c r="J561" s="40"/>
      <c r="K561" s="40"/>
      <c r="L561" s="44"/>
      <c r="M561" s="234"/>
      <c r="N561" s="235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165</v>
      </c>
      <c r="AU561" s="17" t="s">
        <v>82</v>
      </c>
    </row>
    <row r="562" s="13" customFormat="1">
      <c r="A562" s="13"/>
      <c r="B562" s="236"/>
      <c r="C562" s="237"/>
      <c r="D562" s="232" t="s">
        <v>166</v>
      </c>
      <c r="E562" s="238" t="s">
        <v>19</v>
      </c>
      <c r="F562" s="239" t="s">
        <v>1307</v>
      </c>
      <c r="G562" s="237"/>
      <c r="H562" s="240">
        <v>1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166</v>
      </c>
      <c r="AU562" s="246" t="s">
        <v>82</v>
      </c>
      <c r="AV562" s="13" t="s">
        <v>85</v>
      </c>
      <c r="AW562" s="13" t="s">
        <v>34</v>
      </c>
      <c r="AX562" s="13" t="s">
        <v>82</v>
      </c>
      <c r="AY562" s="246" t="s">
        <v>158</v>
      </c>
    </row>
    <row r="563" s="2" customFormat="1" ht="16.5" customHeight="1">
      <c r="A563" s="38"/>
      <c r="B563" s="39"/>
      <c r="C563" s="219" t="s">
        <v>961</v>
      </c>
      <c r="D563" s="219" t="s">
        <v>159</v>
      </c>
      <c r="E563" s="220" t="s">
        <v>975</v>
      </c>
      <c r="F563" s="221" t="s">
        <v>976</v>
      </c>
      <c r="G563" s="222" t="s">
        <v>977</v>
      </c>
      <c r="H563" s="223">
        <v>1</v>
      </c>
      <c r="I563" s="224"/>
      <c r="J563" s="225">
        <f>ROUND(I563*H563,2)</f>
        <v>0</v>
      </c>
      <c r="K563" s="221" t="s">
        <v>19</v>
      </c>
      <c r="L563" s="44"/>
      <c r="M563" s="226" t="s">
        <v>19</v>
      </c>
      <c r="N563" s="227" t="s">
        <v>45</v>
      </c>
      <c r="O563" s="84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0" t="s">
        <v>236</v>
      </c>
      <c r="AT563" s="230" t="s">
        <v>159</v>
      </c>
      <c r="AU563" s="230" t="s">
        <v>82</v>
      </c>
      <c r="AY563" s="17" t="s">
        <v>158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7" t="s">
        <v>82</v>
      </c>
      <c r="BK563" s="231">
        <f>ROUND(I563*H563,2)</f>
        <v>0</v>
      </c>
      <c r="BL563" s="17" t="s">
        <v>236</v>
      </c>
      <c r="BM563" s="230" t="s">
        <v>978</v>
      </c>
    </row>
    <row r="564" s="2" customFormat="1">
      <c r="A564" s="38"/>
      <c r="B564" s="39"/>
      <c r="C564" s="40"/>
      <c r="D564" s="232" t="s">
        <v>165</v>
      </c>
      <c r="E564" s="40"/>
      <c r="F564" s="233" t="s">
        <v>979</v>
      </c>
      <c r="G564" s="40"/>
      <c r="H564" s="40"/>
      <c r="I564" s="136"/>
      <c r="J564" s="40"/>
      <c r="K564" s="40"/>
      <c r="L564" s="44"/>
      <c r="M564" s="234"/>
      <c r="N564" s="235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165</v>
      </c>
      <c r="AU564" s="17" t="s">
        <v>82</v>
      </c>
    </row>
    <row r="565" s="2" customFormat="1" ht="16.5" customHeight="1">
      <c r="A565" s="38"/>
      <c r="B565" s="39"/>
      <c r="C565" s="219" t="s">
        <v>965</v>
      </c>
      <c r="D565" s="219" t="s">
        <v>159</v>
      </c>
      <c r="E565" s="220" t="s">
        <v>981</v>
      </c>
      <c r="F565" s="221" t="s">
        <v>982</v>
      </c>
      <c r="G565" s="222" t="s">
        <v>977</v>
      </c>
      <c r="H565" s="223">
        <v>1</v>
      </c>
      <c r="I565" s="224"/>
      <c r="J565" s="225">
        <f>ROUND(I565*H565,2)</f>
        <v>0</v>
      </c>
      <c r="K565" s="221" t="s">
        <v>19</v>
      </c>
      <c r="L565" s="44"/>
      <c r="M565" s="226" t="s">
        <v>19</v>
      </c>
      <c r="N565" s="227" t="s">
        <v>45</v>
      </c>
      <c r="O565" s="84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0" t="s">
        <v>236</v>
      </c>
      <c r="AT565" s="230" t="s">
        <v>159</v>
      </c>
      <c r="AU565" s="230" t="s">
        <v>82</v>
      </c>
      <c r="AY565" s="17" t="s">
        <v>158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7" t="s">
        <v>82</v>
      </c>
      <c r="BK565" s="231">
        <f>ROUND(I565*H565,2)</f>
        <v>0</v>
      </c>
      <c r="BL565" s="17" t="s">
        <v>236</v>
      </c>
      <c r="BM565" s="230" t="s">
        <v>983</v>
      </c>
    </row>
    <row r="566" s="2" customFormat="1">
      <c r="A566" s="38"/>
      <c r="B566" s="39"/>
      <c r="C566" s="40"/>
      <c r="D566" s="232" t="s">
        <v>165</v>
      </c>
      <c r="E566" s="40"/>
      <c r="F566" s="233" t="s">
        <v>984</v>
      </c>
      <c r="G566" s="40"/>
      <c r="H566" s="40"/>
      <c r="I566" s="136"/>
      <c r="J566" s="40"/>
      <c r="K566" s="40"/>
      <c r="L566" s="44"/>
      <c r="M566" s="234"/>
      <c r="N566" s="235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165</v>
      </c>
      <c r="AU566" s="17" t="s">
        <v>82</v>
      </c>
    </row>
    <row r="567" s="12" customFormat="1" ht="22.8" customHeight="1">
      <c r="A567" s="12"/>
      <c r="B567" s="205"/>
      <c r="C567" s="206"/>
      <c r="D567" s="207" t="s">
        <v>73</v>
      </c>
      <c r="E567" s="269" t="s">
        <v>82</v>
      </c>
      <c r="F567" s="269" t="s">
        <v>985</v>
      </c>
      <c r="G567" s="206"/>
      <c r="H567" s="206"/>
      <c r="I567" s="209"/>
      <c r="J567" s="270">
        <f>BK567</f>
        <v>0</v>
      </c>
      <c r="K567" s="206"/>
      <c r="L567" s="211"/>
      <c r="M567" s="212"/>
      <c r="N567" s="213"/>
      <c r="O567" s="213"/>
      <c r="P567" s="214">
        <f>SUM(P568:P626)</f>
        <v>0</v>
      </c>
      <c r="Q567" s="213"/>
      <c r="R567" s="214">
        <f>SUM(R568:R626)</f>
        <v>26.198850000000004</v>
      </c>
      <c r="S567" s="213"/>
      <c r="T567" s="215">
        <f>SUM(T568:T626)</f>
        <v>109.20000000000002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6" t="s">
        <v>82</v>
      </c>
      <c r="AT567" s="217" t="s">
        <v>73</v>
      </c>
      <c r="AU567" s="217" t="s">
        <v>82</v>
      </c>
      <c r="AY567" s="216" t="s">
        <v>158</v>
      </c>
      <c r="BK567" s="218">
        <f>SUM(BK568:BK626)</f>
        <v>0</v>
      </c>
    </row>
    <row r="568" s="2" customFormat="1" ht="21.75" customHeight="1">
      <c r="A568" s="38"/>
      <c r="B568" s="39"/>
      <c r="C568" s="219" t="s">
        <v>970</v>
      </c>
      <c r="D568" s="219" t="s">
        <v>159</v>
      </c>
      <c r="E568" s="220" t="s">
        <v>987</v>
      </c>
      <c r="F568" s="221" t="s">
        <v>988</v>
      </c>
      <c r="G568" s="222" t="s">
        <v>202</v>
      </c>
      <c r="H568" s="223">
        <v>4</v>
      </c>
      <c r="I568" s="224"/>
      <c r="J568" s="225">
        <f>ROUND(I568*H568,2)</f>
        <v>0</v>
      </c>
      <c r="K568" s="221" t="s">
        <v>213</v>
      </c>
      <c r="L568" s="44"/>
      <c r="M568" s="226" t="s">
        <v>19</v>
      </c>
      <c r="N568" s="227" t="s">
        <v>45</v>
      </c>
      <c r="O568" s="84"/>
      <c r="P568" s="228">
        <f>O568*H568</f>
        <v>0</v>
      </c>
      <c r="Q568" s="228">
        <v>0.00064999999999999997</v>
      </c>
      <c r="R568" s="228">
        <f>Q568*H568</f>
        <v>0.0025999999999999999</v>
      </c>
      <c r="S568" s="228">
        <v>0</v>
      </c>
      <c r="T568" s="229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0" t="s">
        <v>249</v>
      </c>
      <c r="AT568" s="230" t="s">
        <v>159</v>
      </c>
      <c r="AU568" s="230" t="s">
        <v>85</v>
      </c>
      <c r="AY568" s="17" t="s">
        <v>158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7" t="s">
        <v>82</v>
      </c>
      <c r="BK568" s="231">
        <f>ROUND(I568*H568,2)</f>
        <v>0</v>
      </c>
      <c r="BL568" s="17" t="s">
        <v>249</v>
      </c>
      <c r="BM568" s="230" t="s">
        <v>989</v>
      </c>
    </row>
    <row r="569" s="2" customFormat="1">
      <c r="A569" s="38"/>
      <c r="B569" s="39"/>
      <c r="C569" s="40"/>
      <c r="D569" s="232" t="s">
        <v>165</v>
      </c>
      <c r="E569" s="40"/>
      <c r="F569" s="233" t="s">
        <v>990</v>
      </c>
      <c r="G569" s="40"/>
      <c r="H569" s="40"/>
      <c r="I569" s="136"/>
      <c r="J569" s="40"/>
      <c r="K569" s="40"/>
      <c r="L569" s="44"/>
      <c r="M569" s="234"/>
      <c r="N569" s="235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165</v>
      </c>
      <c r="AU569" s="17" t="s">
        <v>85</v>
      </c>
    </row>
    <row r="570" s="2" customFormat="1">
      <c r="A570" s="38"/>
      <c r="B570" s="39"/>
      <c r="C570" s="40"/>
      <c r="D570" s="232" t="s">
        <v>216</v>
      </c>
      <c r="E570" s="40"/>
      <c r="F570" s="258" t="s">
        <v>991</v>
      </c>
      <c r="G570" s="40"/>
      <c r="H570" s="40"/>
      <c r="I570" s="136"/>
      <c r="J570" s="40"/>
      <c r="K570" s="40"/>
      <c r="L570" s="44"/>
      <c r="M570" s="234"/>
      <c r="N570" s="235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216</v>
      </c>
      <c r="AU570" s="17" t="s">
        <v>85</v>
      </c>
    </row>
    <row r="571" s="13" customFormat="1">
      <c r="A571" s="13"/>
      <c r="B571" s="236"/>
      <c r="C571" s="237"/>
      <c r="D571" s="232" t="s">
        <v>166</v>
      </c>
      <c r="E571" s="238" t="s">
        <v>19</v>
      </c>
      <c r="F571" s="239" t="s">
        <v>1337</v>
      </c>
      <c r="G571" s="237"/>
      <c r="H571" s="240">
        <v>4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166</v>
      </c>
      <c r="AU571" s="246" t="s">
        <v>85</v>
      </c>
      <c r="AV571" s="13" t="s">
        <v>85</v>
      </c>
      <c r="AW571" s="13" t="s">
        <v>34</v>
      </c>
      <c r="AX571" s="13" t="s">
        <v>82</v>
      </c>
      <c r="AY571" s="246" t="s">
        <v>158</v>
      </c>
    </row>
    <row r="572" s="2" customFormat="1" ht="21.75" customHeight="1">
      <c r="A572" s="38"/>
      <c r="B572" s="39"/>
      <c r="C572" s="219" t="s">
        <v>974</v>
      </c>
      <c r="D572" s="219" t="s">
        <v>159</v>
      </c>
      <c r="E572" s="220" t="s">
        <v>994</v>
      </c>
      <c r="F572" s="221" t="s">
        <v>995</v>
      </c>
      <c r="G572" s="222" t="s">
        <v>202</v>
      </c>
      <c r="H572" s="223">
        <v>4</v>
      </c>
      <c r="I572" s="224"/>
      <c r="J572" s="225">
        <f>ROUND(I572*H572,2)</f>
        <v>0</v>
      </c>
      <c r="K572" s="221" t="s">
        <v>213</v>
      </c>
      <c r="L572" s="44"/>
      <c r="M572" s="226" t="s">
        <v>19</v>
      </c>
      <c r="N572" s="227" t="s">
        <v>45</v>
      </c>
      <c r="O572" s="84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30" t="s">
        <v>249</v>
      </c>
      <c r="AT572" s="230" t="s">
        <v>159</v>
      </c>
      <c r="AU572" s="230" t="s">
        <v>85</v>
      </c>
      <c r="AY572" s="17" t="s">
        <v>158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7" t="s">
        <v>82</v>
      </c>
      <c r="BK572" s="231">
        <f>ROUND(I572*H572,2)</f>
        <v>0</v>
      </c>
      <c r="BL572" s="17" t="s">
        <v>249</v>
      </c>
      <c r="BM572" s="230" t="s">
        <v>996</v>
      </c>
    </row>
    <row r="573" s="2" customFormat="1">
      <c r="A573" s="38"/>
      <c r="B573" s="39"/>
      <c r="C573" s="40"/>
      <c r="D573" s="232" t="s">
        <v>165</v>
      </c>
      <c r="E573" s="40"/>
      <c r="F573" s="233" t="s">
        <v>997</v>
      </c>
      <c r="G573" s="40"/>
      <c r="H573" s="40"/>
      <c r="I573" s="136"/>
      <c r="J573" s="40"/>
      <c r="K573" s="40"/>
      <c r="L573" s="44"/>
      <c r="M573" s="234"/>
      <c r="N573" s="235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165</v>
      </c>
      <c r="AU573" s="17" t="s">
        <v>85</v>
      </c>
    </row>
    <row r="574" s="2" customFormat="1">
      <c r="A574" s="38"/>
      <c r="B574" s="39"/>
      <c r="C574" s="40"/>
      <c r="D574" s="232" t="s">
        <v>216</v>
      </c>
      <c r="E574" s="40"/>
      <c r="F574" s="258" t="s">
        <v>991</v>
      </c>
      <c r="G574" s="40"/>
      <c r="H574" s="40"/>
      <c r="I574" s="136"/>
      <c r="J574" s="40"/>
      <c r="K574" s="40"/>
      <c r="L574" s="44"/>
      <c r="M574" s="234"/>
      <c r="N574" s="235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216</v>
      </c>
      <c r="AU574" s="17" t="s">
        <v>85</v>
      </c>
    </row>
    <row r="575" s="13" customFormat="1">
      <c r="A575" s="13"/>
      <c r="B575" s="236"/>
      <c r="C575" s="237"/>
      <c r="D575" s="232" t="s">
        <v>166</v>
      </c>
      <c r="E575" s="238" t="s">
        <v>19</v>
      </c>
      <c r="F575" s="239" t="s">
        <v>1337</v>
      </c>
      <c r="G575" s="237"/>
      <c r="H575" s="240">
        <v>4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6" t="s">
        <v>166</v>
      </c>
      <c r="AU575" s="246" t="s">
        <v>85</v>
      </c>
      <c r="AV575" s="13" t="s">
        <v>85</v>
      </c>
      <c r="AW575" s="13" t="s">
        <v>34</v>
      </c>
      <c r="AX575" s="13" t="s">
        <v>82</v>
      </c>
      <c r="AY575" s="246" t="s">
        <v>158</v>
      </c>
    </row>
    <row r="576" s="2" customFormat="1" ht="21.75" customHeight="1">
      <c r="A576" s="38"/>
      <c r="B576" s="39"/>
      <c r="C576" s="259" t="s">
        <v>980</v>
      </c>
      <c r="D576" s="259" t="s">
        <v>199</v>
      </c>
      <c r="E576" s="260" t="s">
        <v>999</v>
      </c>
      <c r="F576" s="261" t="s">
        <v>1000</v>
      </c>
      <c r="G576" s="262" t="s">
        <v>202</v>
      </c>
      <c r="H576" s="263">
        <v>28</v>
      </c>
      <c r="I576" s="264"/>
      <c r="J576" s="265">
        <f>ROUND(I576*H576,2)</f>
        <v>0</v>
      </c>
      <c r="K576" s="261" t="s">
        <v>213</v>
      </c>
      <c r="L576" s="266"/>
      <c r="M576" s="267" t="s">
        <v>19</v>
      </c>
      <c r="N576" s="268" t="s">
        <v>45</v>
      </c>
      <c r="O576" s="84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0" t="s">
        <v>249</v>
      </c>
      <c r="AT576" s="230" t="s">
        <v>199</v>
      </c>
      <c r="AU576" s="230" t="s">
        <v>85</v>
      </c>
      <c r="AY576" s="17" t="s">
        <v>158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7" t="s">
        <v>82</v>
      </c>
      <c r="BK576" s="231">
        <f>ROUND(I576*H576,2)</f>
        <v>0</v>
      </c>
      <c r="BL576" s="17" t="s">
        <v>249</v>
      </c>
      <c r="BM576" s="230" t="s">
        <v>1001</v>
      </c>
    </row>
    <row r="577" s="2" customFormat="1">
      <c r="A577" s="38"/>
      <c r="B577" s="39"/>
      <c r="C577" s="40"/>
      <c r="D577" s="232" t="s">
        <v>165</v>
      </c>
      <c r="E577" s="40"/>
      <c r="F577" s="233" t="s">
        <v>1000</v>
      </c>
      <c r="G577" s="40"/>
      <c r="H577" s="40"/>
      <c r="I577" s="136"/>
      <c r="J577" s="40"/>
      <c r="K577" s="40"/>
      <c r="L577" s="44"/>
      <c r="M577" s="234"/>
      <c r="N577" s="235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165</v>
      </c>
      <c r="AU577" s="17" t="s">
        <v>85</v>
      </c>
    </row>
    <row r="578" s="13" customFormat="1">
      <c r="A578" s="13"/>
      <c r="B578" s="236"/>
      <c r="C578" s="237"/>
      <c r="D578" s="232" t="s">
        <v>166</v>
      </c>
      <c r="E578" s="238" t="s">
        <v>19</v>
      </c>
      <c r="F578" s="239" t="s">
        <v>1438</v>
      </c>
      <c r="G578" s="237"/>
      <c r="H578" s="240">
        <v>28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6" t="s">
        <v>166</v>
      </c>
      <c r="AU578" s="246" t="s">
        <v>85</v>
      </c>
      <c r="AV578" s="13" t="s">
        <v>85</v>
      </c>
      <c r="AW578" s="13" t="s">
        <v>34</v>
      </c>
      <c r="AX578" s="13" t="s">
        <v>82</v>
      </c>
      <c r="AY578" s="246" t="s">
        <v>158</v>
      </c>
    </row>
    <row r="579" s="2" customFormat="1" ht="21.75" customHeight="1">
      <c r="A579" s="38"/>
      <c r="B579" s="39"/>
      <c r="C579" s="219" t="s">
        <v>986</v>
      </c>
      <c r="D579" s="219" t="s">
        <v>159</v>
      </c>
      <c r="E579" s="220" t="s">
        <v>1004</v>
      </c>
      <c r="F579" s="221" t="s">
        <v>1005</v>
      </c>
      <c r="G579" s="222" t="s">
        <v>162</v>
      </c>
      <c r="H579" s="223">
        <v>175</v>
      </c>
      <c r="I579" s="224"/>
      <c r="J579" s="225">
        <f>ROUND(I579*H579,2)</f>
        <v>0</v>
      </c>
      <c r="K579" s="221" t="s">
        <v>213</v>
      </c>
      <c r="L579" s="44"/>
      <c r="M579" s="226" t="s">
        <v>19</v>
      </c>
      <c r="N579" s="227" t="s">
        <v>45</v>
      </c>
      <c r="O579" s="84"/>
      <c r="P579" s="228">
        <f>O579*H579</f>
        <v>0</v>
      </c>
      <c r="Q579" s="228">
        <v>0.00014999999999999999</v>
      </c>
      <c r="R579" s="228">
        <f>Q579*H579</f>
        <v>0.026249999999999999</v>
      </c>
      <c r="S579" s="228">
        <v>0</v>
      </c>
      <c r="T579" s="229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0" t="s">
        <v>195</v>
      </c>
      <c r="AT579" s="230" t="s">
        <v>159</v>
      </c>
      <c r="AU579" s="230" t="s">
        <v>85</v>
      </c>
      <c r="AY579" s="17" t="s">
        <v>158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7" t="s">
        <v>82</v>
      </c>
      <c r="BK579" s="231">
        <f>ROUND(I579*H579,2)</f>
        <v>0</v>
      </c>
      <c r="BL579" s="17" t="s">
        <v>195</v>
      </c>
      <c r="BM579" s="230" t="s">
        <v>1006</v>
      </c>
    </row>
    <row r="580" s="2" customFormat="1">
      <c r="A580" s="38"/>
      <c r="B580" s="39"/>
      <c r="C580" s="40"/>
      <c r="D580" s="232" t="s">
        <v>165</v>
      </c>
      <c r="E580" s="40"/>
      <c r="F580" s="233" t="s">
        <v>1007</v>
      </c>
      <c r="G580" s="40"/>
      <c r="H580" s="40"/>
      <c r="I580" s="136"/>
      <c r="J580" s="40"/>
      <c r="K580" s="40"/>
      <c r="L580" s="44"/>
      <c r="M580" s="234"/>
      <c r="N580" s="235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165</v>
      </c>
      <c r="AU580" s="17" t="s">
        <v>85</v>
      </c>
    </row>
    <row r="581" s="2" customFormat="1">
      <c r="A581" s="38"/>
      <c r="B581" s="39"/>
      <c r="C581" s="40"/>
      <c r="D581" s="232" t="s">
        <v>216</v>
      </c>
      <c r="E581" s="40"/>
      <c r="F581" s="258" t="s">
        <v>991</v>
      </c>
      <c r="G581" s="40"/>
      <c r="H581" s="40"/>
      <c r="I581" s="136"/>
      <c r="J581" s="40"/>
      <c r="K581" s="40"/>
      <c r="L581" s="44"/>
      <c r="M581" s="234"/>
      <c r="N581" s="235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216</v>
      </c>
      <c r="AU581" s="17" t="s">
        <v>85</v>
      </c>
    </row>
    <row r="582" s="13" customFormat="1">
      <c r="A582" s="13"/>
      <c r="B582" s="236"/>
      <c r="C582" s="237"/>
      <c r="D582" s="232" t="s">
        <v>166</v>
      </c>
      <c r="E582" s="238" t="s">
        <v>19</v>
      </c>
      <c r="F582" s="239" t="s">
        <v>1439</v>
      </c>
      <c r="G582" s="237"/>
      <c r="H582" s="240">
        <v>175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166</v>
      </c>
      <c r="AU582" s="246" t="s">
        <v>85</v>
      </c>
      <c r="AV582" s="13" t="s">
        <v>85</v>
      </c>
      <c r="AW582" s="13" t="s">
        <v>34</v>
      </c>
      <c r="AX582" s="13" t="s">
        <v>82</v>
      </c>
      <c r="AY582" s="246" t="s">
        <v>158</v>
      </c>
    </row>
    <row r="583" s="2" customFormat="1" ht="21.75" customHeight="1">
      <c r="A583" s="38"/>
      <c r="B583" s="39"/>
      <c r="C583" s="219" t="s">
        <v>993</v>
      </c>
      <c r="D583" s="219" t="s">
        <v>159</v>
      </c>
      <c r="E583" s="220" t="s">
        <v>1010</v>
      </c>
      <c r="F583" s="221" t="s">
        <v>1011</v>
      </c>
      <c r="G583" s="222" t="s">
        <v>162</v>
      </c>
      <c r="H583" s="223">
        <v>175</v>
      </c>
      <c r="I583" s="224"/>
      <c r="J583" s="225">
        <f>ROUND(I583*H583,2)</f>
        <v>0</v>
      </c>
      <c r="K583" s="221" t="s">
        <v>213</v>
      </c>
      <c r="L583" s="44"/>
      <c r="M583" s="226" t="s">
        <v>19</v>
      </c>
      <c r="N583" s="227" t="s">
        <v>45</v>
      </c>
      <c r="O583" s="84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0" t="s">
        <v>249</v>
      </c>
      <c r="AT583" s="230" t="s">
        <v>159</v>
      </c>
      <c r="AU583" s="230" t="s">
        <v>85</v>
      </c>
      <c r="AY583" s="17" t="s">
        <v>158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7" t="s">
        <v>82</v>
      </c>
      <c r="BK583" s="231">
        <f>ROUND(I583*H583,2)</f>
        <v>0</v>
      </c>
      <c r="BL583" s="17" t="s">
        <v>249</v>
      </c>
      <c r="BM583" s="230" t="s">
        <v>1012</v>
      </c>
    </row>
    <row r="584" s="2" customFormat="1">
      <c r="A584" s="38"/>
      <c r="B584" s="39"/>
      <c r="C584" s="40"/>
      <c r="D584" s="232" t="s">
        <v>165</v>
      </c>
      <c r="E584" s="40"/>
      <c r="F584" s="233" t="s">
        <v>1013</v>
      </c>
      <c r="G584" s="40"/>
      <c r="H584" s="40"/>
      <c r="I584" s="136"/>
      <c r="J584" s="40"/>
      <c r="K584" s="40"/>
      <c r="L584" s="44"/>
      <c r="M584" s="234"/>
      <c r="N584" s="235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165</v>
      </c>
      <c r="AU584" s="17" t="s">
        <v>85</v>
      </c>
    </row>
    <row r="585" s="2" customFormat="1">
      <c r="A585" s="38"/>
      <c r="B585" s="39"/>
      <c r="C585" s="40"/>
      <c r="D585" s="232" t="s">
        <v>216</v>
      </c>
      <c r="E585" s="40"/>
      <c r="F585" s="258" t="s">
        <v>991</v>
      </c>
      <c r="G585" s="40"/>
      <c r="H585" s="40"/>
      <c r="I585" s="136"/>
      <c r="J585" s="40"/>
      <c r="K585" s="40"/>
      <c r="L585" s="44"/>
      <c r="M585" s="234"/>
      <c r="N585" s="235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216</v>
      </c>
      <c r="AU585" s="17" t="s">
        <v>85</v>
      </c>
    </row>
    <row r="586" s="13" customFormat="1">
      <c r="A586" s="13"/>
      <c r="B586" s="236"/>
      <c r="C586" s="237"/>
      <c r="D586" s="232" t="s">
        <v>166</v>
      </c>
      <c r="E586" s="238" t="s">
        <v>19</v>
      </c>
      <c r="F586" s="239" t="s">
        <v>1439</v>
      </c>
      <c r="G586" s="237"/>
      <c r="H586" s="240">
        <v>175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166</v>
      </c>
      <c r="AU586" s="246" t="s">
        <v>85</v>
      </c>
      <c r="AV586" s="13" t="s">
        <v>85</v>
      </c>
      <c r="AW586" s="13" t="s">
        <v>34</v>
      </c>
      <c r="AX586" s="13" t="s">
        <v>82</v>
      </c>
      <c r="AY586" s="246" t="s">
        <v>158</v>
      </c>
    </row>
    <row r="587" s="2" customFormat="1" ht="21.75" customHeight="1">
      <c r="A587" s="38"/>
      <c r="B587" s="39"/>
      <c r="C587" s="259" t="s">
        <v>998</v>
      </c>
      <c r="D587" s="259" t="s">
        <v>199</v>
      </c>
      <c r="E587" s="260" t="s">
        <v>1015</v>
      </c>
      <c r="F587" s="261" t="s">
        <v>1016</v>
      </c>
      <c r="G587" s="262" t="s">
        <v>202</v>
      </c>
      <c r="H587" s="263">
        <v>50</v>
      </c>
      <c r="I587" s="264"/>
      <c r="J587" s="265">
        <f>ROUND(I587*H587,2)</f>
        <v>0</v>
      </c>
      <c r="K587" s="261" t="s">
        <v>213</v>
      </c>
      <c r="L587" s="266"/>
      <c r="M587" s="267" t="s">
        <v>19</v>
      </c>
      <c r="N587" s="268" t="s">
        <v>45</v>
      </c>
      <c r="O587" s="84"/>
      <c r="P587" s="228">
        <f>O587*H587</f>
        <v>0</v>
      </c>
      <c r="Q587" s="228">
        <v>0.012500000000000001</v>
      </c>
      <c r="R587" s="228">
        <f>Q587*H587</f>
        <v>0.625</v>
      </c>
      <c r="S587" s="228">
        <v>0</v>
      </c>
      <c r="T587" s="229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30" t="s">
        <v>249</v>
      </c>
      <c r="AT587" s="230" t="s">
        <v>199</v>
      </c>
      <c r="AU587" s="230" t="s">
        <v>85</v>
      </c>
      <c r="AY587" s="17" t="s">
        <v>158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7" t="s">
        <v>82</v>
      </c>
      <c r="BK587" s="231">
        <f>ROUND(I587*H587,2)</f>
        <v>0</v>
      </c>
      <c r="BL587" s="17" t="s">
        <v>249</v>
      </c>
      <c r="BM587" s="230" t="s">
        <v>1017</v>
      </c>
    </row>
    <row r="588" s="2" customFormat="1">
      <c r="A588" s="38"/>
      <c r="B588" s="39"/>
      <c r="C588" s="40"/>
      <c r="D588" s="232" t="s">
        <v>165</v>
      </c>
      <c r="E588" s="40"/>
      <c r="F588" s="233" t="s">
        <v>1016</v>
      </c>
      <c r="G588" s="40"/>
      <c r="H588" s="40"/>
      <c r="I588" s="136"/>
      <c r="J588" s="40"/>
      <c r="K588" s="40"/>
      <c r="L588" s="44"/>
      <c r="M588" s="234"/>
      <c r="N588" s="235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165</v>
      </c>
      <c r="AU588" s="17" t="s">
        <v>85</v>
      </c>
    </row>
    <row r="589" s="13" customFormat="1">
      <c r="A589" s="13"/>
      <c r="B589" s="236"/>
      <c r="C589" s="237"/>
      <c r="D589" s="232" t="s">
        <v>166</v>
      </c>
      <c r="E589" s="238" t="s">
        <v>19</v>
      </c>
      <c r="F589" s="239" t="s">
        <v>1440</v>
      </c>
      <c r="G589" s="237"/>
      <c r="H589" s="240">
        <v>50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166</v>
      </c>
      <c r="AU589" s="246" t="s">
        <v>85</v>
      </c>
      <c r="AV589" s="13" t="s">
        <v>85</v>
      </c>
      <c r="AW589" s="13" t="s">
        <v>34</v>
      </c>
      <c r="AX589" s="13" t="s">
        <v>82</v>
      </c>
      <c r="AY589" s="246" t="s">
        <v>158</v>
      </c>
    </row>
    <row r="590" s="2" customFormat="1" ht="21.75" customHeight="1">
      <c r="A590" s="38"/>
      <c r="B590" s="39"/>
      <c r="C590" s="219" t="s">
        <v>1003</v>
      </c>
      <c r="D590" s="219" t="s">
        <v>159</v>
      </c>
      <c r="E590" s="220" t="s">
        <v>1441</v>
      </c>
      <c r="F590" s="221" t="s">
        <v>1442</v>
      </c>
      <c r="G590" s="222" t="s">
        <v>194</v>
      </c>
      <c r="H590" s="223">
        <v>260</v>
      </c>
      <c r="I590" s="224"/>
      <c r="J590" s="225">
        <f>ROUND(I590*H590,2)</f>
        <v>0</v>
      </c>
      <c r="K590" s="221" t="s">
        <v>213</v>
      </c>
      <c r="L590" s="44"/>
      <c r="M590" s="226" t="s">
        <v>19</v>
      </c>
      <c r="N590" s="227" t="s">
        <v>45</v>
      </c>
      <c r="O590" s="84"/>
      <c r="P590" s="228">
        <f>O590*H590</f>
        <v>0</v>
      </c>
      <c r="Q590" s="228">
        <v>0</v>
      </c>
      <c r="R590" s="228">
        <f>Q590*H590</f>
        <v>0</v>
      </c>
      <c r="S590" s="228">
        <v>0.26000000000000001</v>
      </c>
      <c r="T590" s="229">
        <f>S590*H590</f>
        <v>67.600000000000009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0" t="s">
        <v>163</v>
      </c>
      <c r="AT590" s="230" t="s">
        <v>159</v>
      </c>
      <c r="AU590" s="230" t="s">
        <v>85</v>
      </c>
      <c r="AY590" s="17" t="s">
        <v>158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7" t="s">
        <v>82</v>
      </c>
      <c r="BK590" s="231">
        <f>ROUND(I590*H590,2)</f>
        <v>0</v>
      </c>
      <c r="BL590" s="17" t="s">
        <v>163</v>
      </c>
      <c r="BM590" s="230" t="s">
        <v>1443</v>
      </c>
    </row>
    <row r="591" s="2" customFormat="1">
      <c r="A591" s="38"/>
      <c r="B591" s="39"/>
      <c r="C591" s="40"/>
      <c r="D591" s="232" t="s">
        <v>165</v>
      </c>
      <c r="E591" s="40"/>
      <c r="F591" s="233" t="s">
        <v>1442</v>
      </c>
      <c r="G591" s="40"/>
      <c r="H591" s="40"/>
      <c r="I591" s="136"/>
      <c r="J591" s="40"/>
      <c r="K591" s="40"/>
      <c r="L591" s="44"/>
      <c r="M591" s="234"/>
      <c r="N591" s="235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165</v>
      </c>
      <c r="AU591" s="17" t="s">
        <v>85</v>
      </c>
    </row>
    <row r="592" s="13" customFormat="1">
      <c r="A592" s="13"/>
      <c r="B592" s="236"/>
      <c r="C592" s="237"/>
      <c r="D592" s="232" t="s">
        <v>166</v>
      </c>
      <c r="E592" s="238" t="s">
        <v>19</v>
      </c>
      <c r="F592" s="239" t="s">
        <v>1444</v>
      </c>
      <c r="G592" s="237"/>
      <c r="H592" s="240">
        <v>260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6" t="s">
        <v>166</v>
      </c>
      <c r="AU592" s="246" t="s">
        <v>85</v>
      </c>
      <c r="AV592" s="13" t="s">
        <v>85</v>
      </c>
      <c r="AW592" s="13" t="s">
        <v>34</v>
      </c>
      <c r="AX592" s="13" t="s">
        <v>82</v>
      </c>
      <c r="AY592" s="246" t="s">
        <v>158</v>
      </c>
    </row>
    <row r="593" s="2" customFormat="1" ht="21.75" customHeight="1">
      <c r="A593" s="38"/>
      <c r="B593" s="39"/>
      <c r="C593" s="219" t="s">
        <v>1009</v>
      </c>
      <c r="D593" s="219" t="s">
        <v>159</v>
      </c>
      <c r="E593" s="220" t="s">
        <v>1020</v>
      </c>
      <c r="F593" s="221" t="s">
        <v>1021</v>
      </c>
      <c r="G593" s="222" t="s">
        <v>194</v>
      </c>
      <c r="H593" s="223">
        <v>260</v>
      </c>
      <c r="I593" s="224"/>
      <c r="J593" s="225">
        <f>ROUND(I593*H593,2)</f>
        <v>0</v>
      </c>
      <c r="K593" s="221" t="s">
        <v>213</v>
      </c>
      <c r="L593" s="44"/>
      <c r="M593" s="226" t="s">
        <v>19</v>
      </c>
      <c r="N593" s="227" t="s">
        <v>45</v>
      </c>
      <c r="O593" s="84"/>
      <c r="P593" s="228">
        <f>O593*H593</f>
        <v>0</v>
      </c>
      <c r="Q593" s="228">
        <v>0</v>
      </c>
      <c r="R593" s="228">
        <f>Q593*H593</f>
        <v>0</v>
      </c>
      <c r="S593" s="228">
        <v>0.16</v>
      </c>
      <c r="T593" s="229">
        <f>S593*H593</f>
        <v>41.600000000000001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0" t="s">
        <v>163</v>
      </c>
      <c r="AT593" s="230" t="s">
        <v>159</v>
      </c>
      <c r="AU593" s="230" t="s">
        <v>85</v>
      </c>
      <c r="AY593" s="17" t="s">
        <v>158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7" t="s">
        <v>82</v>
      </c>
      <c r="BK593" s="231">
        <f>ROUND(I593*H593,2)</f>
        <v>0</v>
      </c>
      <c r="BL593" s="17" t="s">
        <v>163</v>
      </c>
      <c r="BM593" s="230" t="s">
        <v>1022</v>
      </c>
    </row>
    <row r="594" s="2" customFormat="1">
      <c r="A594" s="38"/>
      <c r="B594" s="39"/>
      <c r="C594" s="40"/>
      <c r="D594" s="232" t="s">
        <v>165</v>
      </c>
      <c r="E594" s="40"/>
      <c r="F594" s="233" t="s">
        <v>1021</v>
      </c>
      <c r="G594" s="40"/>
      <c r="H594" s="40"/>
      <c r="I594" s="136"/>
      <c r="J594" s="40"/>
      <c r="K594" s="40"/>
      <c r="L594" s="44"/>
      <c r="M594" s="234"/>
      <c r="N594" s="235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165</v>
      </c>
      <c r="AU594" s="17" t="s">
        <v>85</v>
      </c>
    </row>
    <row r="595" s="13" customFormat="1">
      <c r="A595" s="13"/>
      <c r="B595" s="236"/>
      <c r="C595" s="237"/>
      <c r="D595" s="232" t="s">
        <v>166</v>
      </c>
      <c r="E595" s="238" t="s">
        <v>19</v>
      </c>
      <c r="F595" s="239" t="s">
        <v>1444</v>
      </c>
      <c r="G595" s="237"/>
      <c r="H595" s="240">
        <v>260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166</v>
      </c>
      <c r="AU595" s="246" t="s">
        <v>85</v>
      </c>
      <c r="AV595" s="13" t="s">
        <v>85</v>
      </c>
      <c r="AW595" s="13" t="s">
        <v>34</v>
      </c>
      <c r="AX595" s="13" t="s">
        <v>82</v>
      </c>
      <c r="AY595" s="246" t="s">
        <v>158</v>
      </c>
    </row>
    <row r="596" s="2" customFormat="1" ht="21.75" customHeight="1">
      <c r="A596" s="38"/>
      <c r="B596" s="39"/>
      <c r="C596" s="219" t="s">
        <v>1014</v>
      </c>
      <c r="D596" s="219" t="s">
        <v>159</v>
      </c>
      <c r="E596" s="220" t="s">
        <v>1025</v>
      </c>
      <c r="F596" s="221" t="s">
        <v>1026</v>
      </c>
      <c r="G596" s="222" t="s">
        <v>1027</v>
      </c>
      <c r="H596" s="223">
        <v>46.200000000000003</v>
      </c>
      <c r="I596" s="224"/>
      <c r="J596" s="225">
        <f>ROUND(I596*H596,2)</f>
        <v>0</v>
      </c>
      <c r="K596" s="221" t="s">
        <v>213</v>
      </c>
      <c r="L596" s="44"/>
      <c r="M596" s="226" t="s">
        <v>19</v>
      </c>
      <c r="N596" s="227" t="s">
        <v>45</v>
      </c>
      <c r="O596" s="84"/>
      <c r="P596" s="228">
        <f>O596*H596</f>
        <v>0</v>
      </c>
      <c r="Q596" s="228">
        <v>0</v>
      </c>
      <c r="R596" s="228">
        <f>Q596*H596</f>
        <v>0</v>
      </c>
      <c r="S596" s="228">
        <v>0</v>
      </c>
      <c r="T596" s="229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0" t="s">
        <v>163</v>
      </c>
      <c r="AT596" s="230" t="s">
        <v>159</v>
      </c>
      <c r="AU596" s="230" t="s">
        <v>85</v>
      </c>
      <c r="AY596" s="17" t="s">
        <v>158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7" t="s">
        <v>82</v>
      </c>
      <c r="BK596" s="231">
        <f>ROUND(I596*H596,2)</f>
        <v>0</v>
      </c>
      <c r="BL596" s="17" t="s">
        <v>163</v>
      </c>
      <c r="BM596" s="230" t="s">
        <v>1028</v>
      </c>
    </row>
    <row r="597" s="2" customFormat="1">
      <c r="A597" s="38"/>
      <c r="B597" s="39"/>
      <c r="C597" s="40"/>
      <c r="D597" s="232" t="s">
        <v>165</v>
      </c>
      <c r="E597" s="40"/>
      <c r="F597" s="233" t="s">
        <v>1029</v>
      </c>
      <c r="G597" s="40"/>
      <c r="H597" s="40"/>
      <c r="I597" s="136"/>
      <c r="J597" s="40"/>
      <c r="K597" s="40"/>
      <c r="L597" s="44"/>
      <c r="M597" s="234"/>
      <c r="N597" s="235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165</v>
      </c>
      <c r="AU597" s="17" t="s">
        <v>85</v>
      </c>
    </row>
    <row r="598" s="2" customFormat="1">
      <c r="A598" s="38"/>
      <c r="B598" s="39"/>
      <c r="C598" s="40"/>
      <c r="D598" s="232" t="s">
        <v>216</v>
      </c>
      <c r="E598" s="40"/>
      <c r="F598" s="258" t="s">
        <v>1030</v>
      </c>
      <c r="G598" s="40"/>
      <c r="H598" s="40"/>
      <c r="I598" s="136"/>
      <c r="J598" s="40"/>
      <c r="K598" s="40"/>
      <c r="L598" s="44"/>
      <c r="M598" s="234"/>
      <c r="N598" s="235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216</v>
      </c>
      <c r="AU598" s="17" t="s">
        <v>85</v>
      </c>
    </row>
    <row r="599" s="13" customFormat="1">
      <c r="A599" s="13"/>
      <c r="B599" s="236"/>
      <c r="C599" s="237"/>
      <c r="D599" s="232" t="s">
        <v>166</v>
      </c>
      <c r="E599" s="238" t="s">
        <v>19</v>
      </c>
      <c r="F599" s="239" t="s">
        <v>1445</v>
      </c>
      <c r="G599" s="237"/>
      <c r="H599" s="240">
        <v>46.200000000000003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166</v>
      </c>
      <c r="AU599" s="246" t="s">
        <v>85</v>
      </c>
      <c r="AV599" s="13" t="s">
        <v>85</v>
      </c>
      <c r="AW599" s="13" t="s">
        <v>34</v>
      </c>
      <c r="AX599" s="13" t="s">
        <v>82</v>
      </c>
      <c r="AY599" s="246" t="s">
        <v>158</v>
      </c>
    </row>
    <row r="600" s="2" customFormat="1" ht="21.75" customHeight="1">
      <c r="A600" s="38"/>
      <c r="B600" s="39"/>
      <c r="C600" s="219" t="s">
        <v>1019</v>
      </c>
      <c r="D600" s="219" t="s">
        <v>159</v>
      </c>
      <c r="E600" s="220" t="s">
        <v>1033</v>
      </c>
      <c r="F600" s="221" t="s">
        <v>1034</v>
      </c>
      <c r="G600" s="222" t="s">
        <v>1035</v>
      </c>
      <c r="H600" s="223">
        <v>32.216999999999999</v>
      </c>
      <c r="I600" s="224"/>
      <c r="J600" s="225">
        <f>ROUND(I600*H600,2)</f>
        <v>0</v>
      </c>
      <c r="K600" s="221" t="s">
        <v>213</v>
      </c>
      <c r="L600" s="44"/>
      <c r="M600" s="226" t="s">
        <v>19</v>
      </c>
      <c r="N600" s="227" t="s">
        <v>45</v>
      </c>
      <c r="O600" s="84"/>
      <c r="P600" s="228">
        <f>O600*H600</f>
        <v>0</v>
      </c>
      <c r="Q600" s="228">
        <v>0</v>
      </c>
      <c r="R600" s="228">
        <f>Q600*H600</f>
        <v>0</v>
      </c>
      <c r="S600" s="228">
        <v>0</v>
      </c>
      <c r="T600" s="229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0" t="s">
        <v>163</v>
      </c>
      <c r="AT600" s="230" t="s">
        <v>159</v>
      </c>
      <c r="AU600" s="230" t="s">
        <v>85</v>
      </c>
      <c r="AY600" s="17" t="s">
        <v>158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7" t="s">
        <v>82</v>
      </c>
      <c r="BK600" s="231">
        <f>ROUND(I600*H600,2)</f>
        <v>0</v>
      </c>
      <c r="BL600" s="17" t="s">
        <v>163</v>
      </c>
      <c r="BM600" s="230" t="s">
        <v>1036</v>
      </c>
    </row>
    <row r="601" s="2" customFormat="1">
      <c r="A601" s="38"/>
      <c r="B601" s="39"/>
      <c r="C601" s="40"/>
      <c r="D601" s="232" t="s">
        <v>165</v>
      </c>
      <c r="E601" s="40"/>
      <c r="F601" s="233" t="s">
        <v>1037</v>
      </c>
      <c r="G601" s="40"/>
      <c r="H601" s="40"/>
      <c r="I601" s="136"/>
      <c r="J601" s="40"/>
      <c r="K601" s="40"/>
      <c r="L601" s="44"/>
      <c r="M601" s="234"/>
      <c r="N601" s="235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165</v>
      </c>
      <c r="AU601" s="17" t="s">
        <v>85</v>
      </c>
    </row>
    <row r="602" s="2" customFormat="1">
      <c r="A602" s="38"/>
      <c r="B602" s="39"/>
      <c r="C602" s="40"/>
      <c r="D602" s="232" t="s">
        <v>216</v>
      </c>
      <c r="E602" s="40"/>
      <c r="F602" s="258" t="s">
        <v>1038</v>
      </c>
      <c r="G602" s="40"/>
      <c r="H602" s="40"/>
      <c r="I602" s="136"/>
      <c r="J602" s="40"/>
      <c r="K602" s="40"/>
      <c r="L602" s="44"/>
      <c r="M602" s="234"/>
      <c r="N602" s="235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216</v>
      </c>
      <c r="AU602" s="17" t="s">
        <v>85</v>
      </c>
    </row>
    <row r="603" s="2" customFormat="1">
      <c r="A603" s="38"/>
      <c r="B603" s="39"/>
      <c r="C603" s="40"/>
      <c r="D603" s="232" t="s">
        <v>181</v>
      </c>
      <c r="E603" s="40"/>
      <c r="F603" s="258" t="s">
        <v>1039</v>
      </c>
      <c r="G603" s="40"/>
      <c r="H603" s="40"/>
      <c r="I603" s="136"/>
      <c r="J603" s="40"/>
      <c r="K603" s="40"/>
      <c r="L603" s="44"/>
      <c r="M603" s="234"/>
      <c r="N603" s="235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181</v>
      </c>
      <c r="AU603" s="17" t="s">
        <v>85</v>
      </c>
    </row>
    <row r="604" s="13" customFormat="1">
      <c r="A604" s="13"/>
      <c r="B604" s="236"/>
      <c r="C604" s="237"/>
      <c r="D604" s="232" t="s">
        <v>166</v>
      </c>
      <c r="E604" s="238" t="s">
        <v>19</v>
      </c>
      <c r="F604" s="239" t="s">
        <v>1446</v>
      </c>
      <c r="G604" s="237"/>
      <c r="H604" s="240">
        <v>24.524999999999999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166</v>
      </c>
      <c r="AU604" s="246" t="s">
        <v>85</v>
      </c>
      <c r="AV604" s="13" t="s">
        <v>85</v>
      </c>
      <c r="AW604" s="13" t="s">
        <v>34</v>
      </c>
      <c r="AX604" s="13" t="s">
        <v>74</v>
      </c>
      <c r="AY604" s="246" t="s">
        <v>158</v>
      </c>
    </row>
    <row r="605" s="13" customFormat="1">
      <c r="A605" s="13"/>
      <c r="B605" s="236"/>
      <c r="C605" s="237"/>
      <c r="D605" s="232" t="s">
        <v>166</v>
      </c>
      <c r="E605" s="238" t="s">
        <v>19</v>
      </c>
      <c r="F605" s="239" t="s">
        <v>1447</v>
      </c>
      <c r="G605" s="237"/>
      <c r="H605" s="240">
        <v>7.6920000000000002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166</v>
      </c>
      <c r="AU605" s="246" t="s">
        <v>85</v>
      </c>
      <c r="AV605" s="13" t="s">
        <v>85</v>
      </c>
      <c r="AW605" s="13" t="s">
        <v>34</v>
      </c>
      <c r="AX605" s="13" t="s">
        <v>74</v>
      </c>
      <c r="AY605" s="246" t="s">
        <v>158</v>
      </c>
    </row>
    <row r="606" s="14" customFormat="1">
      <c r="A606" s="14"/>
      <c r="B606" s="247"/>
      <c r="C606" s="248"/>
      <c r="D606" s="232" t="s">
        <v>166</v>
      </c>
      <c r="E606" s="249" t="s">
        <v>19</v>
      </c>
      <c r="F606" s="250" t="s">
        <v>175</v>
      </c>
      <c r="G606" s="248"/>
      <c r="H606" s="251">
        <v>32.216999999999999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7" t="s">
        <v>166</v>
      </c>
      <c r="AU606" s="257" t="s">
        <v>85</v>
      </c>
      <c r="AV606" s="14" t="s">
        <v>163</v>
      </c>
      <c r="AW606" s="14" t="s">
        <v>34</v>
      </c>
      <c r="AX606" s="14" t="s">
        <v>82</v>
      </c>
      <c r="AY606" s="257" t="s">
        <v>158</v>
      </c>
    </row>
    <row r="607" s="2" customFormat="1" ht="21.75" customHeight="1">
      <c r="A607" s="38"/>
      <c r="B607" s="39"/>
      <c r="C607" s="219" t="s">
        <v>1024</v>
      </c>
      <c r="D607" s="219" t="s">
        <v>159</v>
      </c>
      <c r="E607" s="220" t="s">
        <v>1043</v>
      </c>
      <c r="F607" s="221" t="s">
        <v>1044</v>
      </c>
      <c r="G607" s="222" t="s">
        <v>194</v>
      </c>
      <c r="H607" s="223">
        <v>260</v>
      </c>
      <c r="I607" s="224"/>
      <c r="J607" s="225">
        <f>ROUND(I607*H607,2)</f>
        <v>0</v>
      </c>
      <c r="K607" s="221" t="s">
        <v>19</v>
      </c>
      <c r="L607" s="44"/>
      <c r="M607" s="226" t="s">
        <v>19</v>
      </c>
      <c r="N607" s="227" t="s">
        <v>45</v>
      </c>
      <c r="O607" s="84"/>
      <c r="P607" s="228">
        <f>O607*H607</f>
        <v>0</v>
      </c>
      <c r="Q607" s="228">
        <v>0.084250000000000005</v>
      </c>
      <c r="R607" s="228">
        <f>Q607*H607</f>
        <v>21.905000000000001</v>
      </c>
      <c r="S607" s="228">
        <v>0</v>
      </c>
      <c r="T607" s="229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0" t="s">
        <v>163</v>
      </c>
      <c r="AT607" s="230" t="s">
        <v>159</v>
      </c>
      <c r="AU607" s="230" t="s">
        <v>85</v>
      </c>
      <c r="AY607" s="17" t="s">
        <v>158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7" t="s">
        <v>82</v>
      </c>
      <c r="BK607" s="231">
        <f>ROUND(I607*H607,2)</f>
        <v>0</v>
      </c>
      <c r="BL607" s="17" t="s">
        <v>163</v>
      </c>
      <c r="BM607" s="230" t="s">
        <v>1045</v>
      </c>
    </row>
    <row r="608" s="2" customFormat="1">
      <c r="A608" s="38"/>
      <c r="B608" s="39"/>
      <c r="C608" s="40"/>
      <c r="D608" s="232" t="s">
        <v>165</v>
      </c>
      <c r="E608" s="40"/>
      <c r="F608" s="233" t="s">
        <v>1044</v>
      </c>
      <c r="G608" s="40"/>
      <c r="H608" s="40"/>
      <c r="I608" s="136"/>
      <c r="J608" s="40"/>
      <c r="K608" s="40"/>
      <c r="L608" s="44"/>
      <c r="M608" s="234"/>
      <c r="N608" s="235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165</v>
      </c>
      <c r="AU608" s="17" t="s">
        <v>85</v>
      </c>
    </row>
    <row r="609" s="13" customFormat="1">
      <c r="A609" s="13"/>
      <c r="B609" s="236"/>
      <c r="C609" s="237"/>
      <c r="D609" s="232" t="s">
        <v>166</v>
      </c>
      <c r="E609" s="238" t="s">
        <v>19</v>
      </c>
      <c r="F609" s="239" t="s">
        <v>1444</v>
      </c>
      <c r="G609" s="237"/>
      <c r="H609" s="240">
        <v>260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6" t="s">
        <v>166</v>
      </c>
      <c r="AU609" s="246" t="s">
        <v>85</v>
      </c>
      <c r="AV609" s="13" t="s">
        <v>85</v>
      </c>
      <c r="AW609" s="13" t="s">
        <v>34</v>
      </c>
      <c r="AX609" s="13" t="s">
        <v>82</v>
      </c>
      <c r="AY609" s="246" t="s">
        <v>158</v>
      </c>
    </row>
    <row r="610" s="2" customFormat="1" ht="16.5" customHeight="1">
      <c r="A610" s="38"/>
      <c r="B610" s="39"/>
      <c r="C610" s="259" t="s">
        <v>1032</v>
      </c>
      <c r="D610" s="259" t="s">
        <v>199</v>
      </c>
      <c r="E610" s="260" t="s">
        <v>1048</v>
      </c>
      <c r="F610" s="261" t="s">
        <v>1448</v>
      </c>
      <c r="G610" s="262" t="s">
        <v>194</v>
      </c>
      <c r="H610" s="263">
        <v>26</v>
      </c>
      <c r="I610" s="264"/>
      <c r="J610" s="265">
        <f>ROUND(I610*H610,2)</f>
        <v>0</v>
      </c>
      <c r="K610" s="261" t="s">
        <v>19</v>
      </c>
      <c r="L610" s="266"/>
      <c r="M610" s="267" t="s">
        <v>19</v>
      </c>
      <c r="N610" s="268" t="s">
        <v>45</v>
      </c>
      <c r="O610" s="84"/>
      <c r="P610" s="228">
        <f>O610*H610</f>
        <v>0</v>
      </c>
      <c r="Q610" s="228">
        <v>0.14000000000000001</v>
      </c>
      <c r="R610" s="228">
        <f>Q610*H610</f>
        <v>3.6400000000000006</v>
      </c>
      <c r="S610" s="228">
        <v>0</v>
      </c>
      <c r="T610" s="229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30" t="s">
        <v>218</v>
      </c>
      <c r="AT610" s="230" t="s">
        <v>199</v>
      </c>
      <c r="AU610" s="230" t="s">
        <v>85</v>
      </c>
      <c r="AY610" s="17" t="s">
        <v>158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7" t="s">
        <v>82</v>
      </c>
      <c r="BK610" s="231">
        <f>ROUND(I610*H610,2)</f>
        <v>0</v>
      </c>
      <c r="BL610" s="17" t="s">
        <v>163</v>
      </c>
      <c r="BM610" s="230" t="s">
        <v>1050</v>
      </c>
    </row>
    <row r="611" s="2" customFormat="1">
      <c r="A611" s="38"/>
      <c r="B611" s="39"/>
      <c r="C611" s="40"/>
      <c r="D611" s="232" t="s">
        <v>165</v>
      </c>
      <c r="E611" s="40"/>
      <c r="F611" s="233" t="s">
        <v>1448</v>
      </c>
      <c r="G611" s="40"/>
      <c r="H611" s="40"/>
      <c r="I611" s="136"/>
      <c r="J611" s="40"/>
      <c r="K611" s="40"/>
      <c r="L611" s="44"/>
      <c r="M611" s="234"/>
      <c r="N611" s="235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165</v>
      </c>
      <c r="AU611" s="17" t="s">
        <v>85</v>
      </c>
    </row>
    <row r="612" s="13" customFormat="1">
      <c r="A612" s="13"/>
      <c r="B612" s="236"/>
      <c r="C612" s="237"/>
      <c r="D612" s="232" t="s">
        <v>166</v>
      </c>
      <c r="E612" s="238" t="s">
        <v>19</v>
      </c>
      <c r="F612" s="239" t="s">
        <v>1449</v>
      </c>
      <c r="G612" s="237"/>
      <c r="H612" s="240">
        <v>26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166</v>
      </c>
      <c r="AU612" s="246" t="s">
        <v>85</v>
      </c>
      <c r="AV612" s="13" t="s">
        <v>85</v>
      </c>
      <c r="AW612" s="13" t="s">
        <v>34</v>
      </c>
      <c r="AX612" s="13" t="s">
        <v>82</v>
      </c>
      <c r="AY612" s="246" t="s">
        <v>158</v>
      </c>
    </row>
    <row r="613" s="2" customFormat="1" ht="16.5" customHeight="1">
      <c r="A613" s="38"/>
      <c r="B613" s="39"/>
      <c r="C613" s="219" t="s">
        <v>1042</v>
      </c>
      <c r="D613" s="219" t="s">
        <v>159</v>
      </c>
      <c r="E613" s="220" t="s">
        <v>1053</v>
      </c>
      <c r="F613" s="221" t="s">
        <v>1054</v>
      </c>
      <c r="G613" s="222" t="s">
        <v>1035</v>
      </c>
      <c r="H613" s="223">
        <v>32.216999999999999</v>
      </c>
      <c r="I613" s="224"/>
      <c r="J613" s="225">
        <f>ROUND(I613*H613,2)</f>
        <v>0</v>
      </c>
      <c r="K613" s="221" t="s">
        <v>19</v>
      </c>
      <c r="L613" s="44"/>
      <c r="M613" s="226" t="s">
        <v>19</v>
      </c>
      <c r="N613" s="227" t="s">
        <v>45</v>
      </c>
      <c r="O613" s="84"/>
      <c r="P613" s="228">
        <f>O613*H613</f>
        <v>0</v>
      </c>
      <c r="Q613" s="228">
        <v>0</v>
      </c>
      <c r="R613" s="228">
        <f>Q613*H613</f>
        <v>0</v>
      </c>
      <c r="S613" s="228">
        <v>0</v>
      </c>
      <c r="T613" s="229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0" t="s">
        <v>163</v>
      </c>
      <c r="AT613" s="230" t="s">
        <v>159</v>
      </c>
      <c r="AU613" s="230" t="s">
        <v>85</v>
      </c>
      <c r="AY613" s="17" t="s">
        <v>158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7" t="s">
        <v>82</v>
      </c>
      <c r="BK613" s="231">
        <f>ROUND(I613*H613,2)</f>
        <v>0</v>
      </c>
      <c r="BL613" s="17" t="s">
        <v>163</v>
      </c>
      <c r="BM613" s="230" t="s">
        <v>1055</v>
      </c>
    </row>
    <row r="614" s="2" customFormat="1">
      <c r="A614" s="38"/>
      <c r="B614" s="39"/>
      <c r="C614" s="40"/>
      <c r="D614" s="232" t="s">
        <v>165</v>
      </c>
      <c r="E614" s="40"/>
      <c r="F614" s="233" t="s">
        <v>1054</v>
      </c>
      <c r="G614" s="40"/>
      <c r="H614" s="40"/>
      <c r="I614" s="136"/>
      <c r="J614" s="40"/>
      <c r="K614" s="40"/>
      <c r="L614" s="44"/>
      <c r="M614" s="234"/>
      <c r="N614" s="235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165</v>
      </c>
      <c r="AU614" s="17" t="s">
        <v>85</v>
      </c>
    </row>
    <row r="615" s="13" customFormat="1">
      <c r="A615" s="13"/>
      <c r="B615" s="236"/>
      <c r="C615" s="237"/>
      <c r="D615" s="232" t="s">
        <v>166</v>
      </c>
      <c r="E615" s="238" t="s">
        <v>19</v>
      </c>
      <c r="F615" s="239" t="s">
        <v>1450</v>
      </c>
      <c r="G615" s="237"/>
      <c r="H615" s="240">
        <v>24.524999999999999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6" t="s">
        <v>166</v>
      </c>
      <c r="AU615" s="246" t="s">
        <v>85</v>
      </c>
      <c r="AV615" s="13" t="s">
        <v>85</v>
      </c>
      <c r="AW615" s="13" t="s">
        <v>34</v>
      </c>
      <c r="AX615" s="13" t="s">
        <v>74</v>
      </c>
      <c r="AY615" s="246" t="s">
        <v>158</v>
      </c>
    </row>
    <row r="616" s="13" customFormat="1">
      <c r="A616" s="13"/>
      <c r="B616" s="236"/>
      <c r="C616" s="237"/>
      <c r="D616" s="232" t="s">
        <v>166</v>
      </c>
      <c r="E616" s="238" t="s">
        <v>19</v>
      </c>
      <c r="F616" s="239" t="s">
        <v>1451</v>
      </c>
      <c r="G616" s="237"/>
      <c r="H616" s="240">
        <v>7.6920000000000002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166</v>
      </c>
      <c r="AU616" s="246" t="s">
        <v>85</v>
      </c>
      <c r="AV616" s="13" t="s">
        <v>85</v>
      </c>
      <c r="AW616" s="13" t="s">
        <v>34</v>
      </c>
      <c r="AX616" s="13" t="s">
        <v>74</v>
      </c>
      <c r="AY616" s="246" t="s">
        <v>158</v>
      </c>
    </row>
    <row r="617" s="14" customFormat="1">
      <c r="A617" s="14"/>
      <c r="B617" s="247"/>
      <c r="C617" s="248"/>
      <c r="D617" s="232" t="s">
        <v>166</v>
      </c>
      <c r="E617" s="249" t="s">
        <v>19</v>
      </c>
      <c r="F617" s="250" t="s">
        <v>175</v>
      </c>
      <c r="G617" s="248"/>
      <c r="H617" s="251">
        <v>32.216999999999999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166</v>
      </c>
      <c r="AU617" s="257" t="s">
        <v>85</v>
      </c>
      <c r="AV617" s="14" t="s">
        <v>163</v>
      </c>
      <c r="AW617" s="14" t="s">
        <v>34</v>
      </c>
      <c r="AX617" s="14" t="s">
        <v>82</v>
      </c>
      <c r="AY617" s="257" t="s">
        <v>158</v>
      </c>
    </row>
    <row r="618" s="2" customFormat="1" ht="21.75" customHeight="1">
      <c r="A618" s="38"/>
      <c r="B618" s="39"/>
      <c r="C618" s="219" t="s">
        <v>1047</v>
      </c>
      <c r="D618" s="219" t="s">
        <v>159</v>
      </c>
      <c r="E618" s="220" t="s">
        <v>1057</v>
      </c>
      <c r="F618" s="221" t="s">
        <v>1058</v>
      </c>
      <c r="G618" s="222" t="s">
        <v>1059</v>
      </c>
      <c r="H618" s="223">
        <v>54.768999999999998</v>
      </c>
      <c r="I618" s="224"/>
      <c r="J618" s="225">
        <f>ROUND(I618*H618,2)</f>
        <v>0</v>
      </c>
      <c r="K618" s="221" t="s">
        <v>213</v>
      </c>
      <c r="L618" s="44"/>
      <c r="M618" s="226" t="s">
        <v>19</v>
      </c>
      <c r="N618" s="227" t="s">
        <v>45</v>
      </c>
      <c r="O618" s="84"/>
      <c r="P618" s="228">
        <f>O618*H618</f>
        <v>0</v>
      </c>
      <c r="Q618" s="228">
        <v>0</v>
      </c>
      <c r="R618" s="228">
        <f>Q618*H618</f>
        <v>0</v>
      </c>
      <c r="S618" s="228">
        <v>0</v>
      </c>
      <c r="T618" s="229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0" t="s">
        <v>163</v>
      </c>
      <c r="AT618" s="230" t="s">
        <v>159</v>
      </c>
      <c r="AU618" s="230" t="s">
        <v>85</v>
      </c>
      <c r="AY618" s="17" t="s">
        <v>158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7" t="s">
        <v>82</v>
      </c>
      <c r="BK618" s="231">
        <f>ROUND(I618*H618,2)</f>
        <v>0</v>
      </c>
      <c r="BL618" s="17" t="s">
        <v>163</v>
      </c>
      <c r="BM618" s="230" t="s">
        <v>1060</v>
      </c>
    </row>
    <row r="619" s="2" customFormat="1">
      <c r="A619" s="38"/>
      <c r="B619" s="39"/>
      <c r="C619" s="40"/>
      <c r="D619" s="232" t="s">
        <v>165</v>
      </c>
      <c r="E619" s="40"/>
      <c r="F619" s="233" t="s">
        <v>1061</v>
      </c>
      <c r="G619" s="40"/>
      <c r="H619" s="40"/>
      <c r="I619" s="136"/>
      <c r="J619" s="40"/>
      <c r="K619" s="40"/>
      <c r="L619" s="44"/>
      <c r="M619" s="234"/>
      <c r="N619" s="235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165</v>
      </c>
      <c r="AU619" s="17" t="s">
        <v>85</v>
      </c>
    </row>
    <row r="620" s="2" customFormat="1">
      <c r="A620" s="38"/>
      <c r="B620" s="39"/>
      <c r="C620" s="40"/>
      <c r="D620" s="232" t="s">
        <v>216</v>
      </c>
      <c r="E620" s="40"/>
      <c r="F620" s="258" t="s">
        <v>1062</v>
      </c>
      <c r="G620" s="40"/>
      <c r="H620" s="40"/>
      <c r="I620" s="136"/>
      <c r="J620" s="40"/>
      <c r="K620" s="40"/>
      <c r="L620" s="44"/>
      <c r="M620" s="234"/>
      <c r="N620" s="235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216</v>
      </c>
      <c r="AU620" s="17" t="s">
        <v>85</v>
      </c>
    </row>
    <row r="621" s="13" customFormat="1">
      <c r="A621" s="13"/>
      <c r="B621" s="236"/>
      <c r="C621" s="237"/>
      <c r="D621" s="232" t="s">
        <v>166</v>
      </c>
      <c r="E621" s="238" t="s">
        <v>19</v>
      </c>
      <c r="F621" s="239" t="s">
        <v>1452</v>
      </c>
      <c r="G621" s="237"/>
      <c r="H621" s="240">
        <v>41.692999999999998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6" t="s">
        <v>166</v>
      </c>
      <c r="AU621" s="246" t="s">
        <v>85</v>
      </c>
      <c r="AV621" s="13" t="s">
        <v>85</v>
      </c>
      <c r="AW621" s="13" t="s">
        <v>34</v>
      </c>
      <c r="AX621" s="13" t="s">
        <v>74</v>
      </c>
      <c r="AY621" s="246" t="s">
        <v>158</v>
      </c>
    </row>
    <row r="622" s="13" customFormat="1">
      <c r="A622" s="13"/>
      <c r="B622" s="236"/>
      <c r="C622" s="237"/>
      <c r="D622" s="232" t="s">
        <v>166</v>
      </c>
      <c r="E622" s="238" t="s">
        <v>19</v>
      </c>
      <c r="F622" s="239" t="s">
        <v>1453</v>
      </c>
      <c r="G622" s="237"/>
      <c r="H622" s="240">
        <v>13.076000000000001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6" t="s">
        <v>166</v>
      </c>
      <c r="AU622" s="246" t="s">
        <v>85</v>
      </c>
      <c r="AV622" s="13" t="s">
        <v>85</v>
      </c>
      <c r="AW622" s="13" t="s">
        <v>34</v>
      </c>
      <c r="AX622" s="13" t="s">
        <v>74</v>
      </c>
      <c r="AY622" s="246" t="s">
        <v>158</v>
      </c>
    </row>
    <row r="623" s="14" customFormat="1">
      <c r="A623" s="14"/>
      <c r="B623" s="247"/>
      <c r="C623" s="248"/>
      <c r="D623" s="232" t="s">
        <v>166</v>
      </c>
      <c r="E623" s="249" t="s">
        <v>19</v>
      </c>
      <c r="F623" s="250" t="s">
        <v>175</v>
      </c>
      <c r="G623" s="248"/>
      <c r="H623" s="251">
        <v>54.768999999999998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7" t="s">
        <v>166</v>
      </c>
      <c r="AU623" s="257" t="s">
        <v>85</v>
      </c>
      <c r="AV623" s="14" t="s">
        <v>163</v>
      </c>
      <c r="AW623" s="14" t="s">
        <v>34</v>
      </c>
      <c r="AX623" s="14" t="s">
        <v>82</v>
      </c>
      <c r="AY623" s="257" t="s">
        <v>158</v>
      </c>
    </row>
    <row r="624" s="2" customFormat="1" ht="16.5" customHeight="1">
      <c r="A624" s="38"/>
      <c r="B624" s="39"/>
      <c r="C624" s="219" t="s">
        <v>1052</v>
      </c>
      <c r="D624" s="219" t="s">
        <v>159</v>
      </c>
      <c r="E624" s="220" t="s">
        <v>1066</v>
      </c>
      <c r="F624" s="221" t="s">
        <v>1067</v>
      </c>
      <c r="G624" s="222" t="s">
        <v>194</v>
      </c>
      <c r="H624" s="223">
        <v>346.5</v>
      </c>
      <c r="I624" s="224"/>
      <c r="J624" s="225">
        <f>ROUND(I624*H624,2)</f>
        <v>0</v>
      </c>
      <c r="K624" s="221" t="s">
        <v>19</v>
      </c>
      <c r="L624" s="44"/>
      <c r="M624" s="226" t="s">
        <v>19</v>
      </c>
      <c r="N624" s="227" t="s">
        <v>45</v>
      </c>
      <c r="O624" s="84"/>
      <c r="P624" s="228">
        <f>O624*H624</f>
        <v>0</v>
      </c>
      <c r="Q624" s="228">
        <v>0</v>
      </c>
      <c r="R624" s="228">
        <f>Q624*H624</f>
        <v>0</v>
      </c>
      <c r="S624" s="228">
        <v>0</v>
      </c>
      <c r="T624" s="229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0" t="s">
        <v>163</v>
      </c>
      <c r="AT624" s="230" t="s">
        <v>159</v>
      </c>
      <c r="AU624" s="230" t="s">
        <v>85</v>
      </c>
      <c r="AY624" s="17" t="s">
        <v>158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7" t="s">
        <v>82</v>
      </c>
      <c r="BK624" s="231">
        <f>ROUND(I624*H624,2)</f>
        <v>0</v>
      </c>
      <c r="BL624" s="17" t="s">
        <v>163</v>
      </c>
      <c r="BM624" s="230" t="s">
        <v>1068</v>
      </c>
    </row>
    <row r="625" s="2" customFormat="1">
      <c r="A625" s="38"/>
      <c r="B625" s="39"/>
      <c r="C625" s="40"/>
      <c r="D625" s="232" t="s">
        <v>165</v>
      </c>
      <c r="E625" s="40"/>
      <c r="F625" s="233" t="s">
        <v>1067</v>
      </c>
      <c r="G625" s="40"/>
      <c r="H625" s="40"/>
      <c r="I625" s="136"/>
      <c r="J625" s="40"/>
      <c r="K625" s="40"/>
      <c r="L625" s="44"/>
      <c r="M625" s="234"/>
      <c r="N625" s="235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165</v>
      </c>
      <c r="AU625" s="17" t="s">
        <v>85</v>
      </c>
    </row>
    <row r="626" s="13" customFormat="1">
      <c r="A626" s="13"/>
      <c r="B626" s="236"/>
      <c r="C626" s="237"/>
      <c r="D626" s="232" t="s">
        <v>166</v>
      </c>
      <c r="E626" s="238" t="s">
        <v>19</v>
      </c>
      <c r="F626" s="239" t="s">
        <v>1454</v>
      </c>
      <c r="G626" s="237"/>
      <c r="H626" s="240">
        <v>346.5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166</v>
      </c>
      <c r="AU626" s="246" t="s">
        <v>85</v>
      </c>
      <c r="AV626" s="13" t="s">
        <v>85</v>
      </c>
      <c r="AW626" s="13" t="s">
        <v>34</v>
      </c>
      <c r="AX626" s="13" t="s">
        <v>82</v>
      </c>
      <c r="AY626" s="246" t="s">
        <v>158</v>
      </c>
    </row>
    <row r="627" s="12" customFormat="1" ht="22.8" customHeight="1">
      <c r="A627" s="12"/>
      <c r="B627" s="205"/>
      <c r="C627" s="206"/>
      <c r="D627" s="207" t="s">
        <v>73</v>
      </c>
      <c r="E627" s="269" t="s">
        <v>85</v>
      </c>
      <c r="F627" s="269" t="s">
        <v>1070</v>
      </c>
      <c r="G627" s="206"/>
      <c r="H627" s="206"/>
      <c r="I627" s="209"/>
      <c r="J627" s="270">
        <f>BK627</f>
        <v>0</v>
      </c>
      <c r="K627" s="206"/>
      <c r="L627" s="211"/>
      <c r="M627" s="212"/>
      <c r="N627" s="213"/>
      <c r="O627" s="213"/>
      <c r="P627" s="214">
        <f>SUM(P628:P630)</f>
        <v>0</v>
      </c>
      <c r="Q627" s="213"/>
      <c r="R627" s="214">
        <f>SUM(R628:R630)</f>
        <v>0</v>
      </c>
      <c r="S627" s="213"/>
      <c r="T627" s="215">
        <f>SUM(T628:T630)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16" t="s">
        <v>82</v>
      </c>
      <c r="AT627" s="217" t="s">
        <v>73</v>
      </c>
      <c r="AU627" s="217" t="s">
        <v>82</v>
      </c>
      <c r="AY627" s="216" t="s">
        <v>158</v>
      </c>
      <c r="BK627" s="218">
        <f>SUM(BK628:BK630)</f>
        <v>0</v>
      </c>
    </row>
    <row r="628" s="2" customFormat="1" ht="21.75" customHeight="1">
      <c r="A628" s="38"/>
      <c r="B628" s="39"/>
      <c r="C628" s="219" t="s">
        <v>1056</v>
      </c>
      <c r="D628" s="219" t="s">
        <v>159</v>
      </c>
      <c r="E628" s="220" t="s">
        <v>1072</v>
      </c>
      <c r="F628" s="221" t="s">
        <v>1073</v>
      </c>
      <c r="G628" s="222" t="s">
        <v>194</v>
      </c>
      <c r="H628" s="223">
        <v>165</v>
      </c>
      <c r="I628" s="224"/>
      <c r="J628" s="225">
        <f>ROUND(I628*H628,2)</f>
        <v>0</v>
      </c>
      <c r="K628" s="221" t="s">
        <v>19</v>
      </c>
      <c r="L628" s="44"/>
      <c r="M628" s="226" t="s">
        <v>19</v>
      </c>
      <c r="N628" s="227" t="s">
        <v>45</v>
      </c>
      <c r="O628" s="84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0" t="s">
        <v>163</v>
      </c>
      <c r="AT628" s="230" t="s">
        <v>159</v>
      </c>
      <c r="AU628" s="230" t="s">
        <v>85</v>
      </c>
      <c r="AY628" s="17" t="s">
        <v>158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7" t="s">
        <v>82</v>
      </c>
      <c r="BK628" s="231">
        <f>ROUND(I628*H628,2)</f>
        <v>0</v>
      </c>
      <c r="BL628" s="17" t="s">
        <v>163</v>
      </c>
      <c r="BM628" s="230" t="s">
        <v>1074</v>
      </c>
    </row>
    <row r="629" s="2" customFormat="1">
      <c r="A629" s="38"/>
      <c r="B629" s="39"/>
      <c r="C629" s="40"/>
      <c r="D629" s="232" t="s">
        <v>165</v>
      </c>
      <c r="E629" s="40"/>
      <c r="F629" s="233" t="s">
        <v>1073</v>
      </c>
      <c r="G629" s="40"/>
      <c r="H629" s="40"/>
      <c r="I629" s="136"/>
      <c r="J629" s="40"/>
      <c r="K629" s="40"/>
      <c r="L629" s="44"/>
      <c r="M629" s="234"/>
      <c r="N629" s="235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165</v>
      </c>
      <c r="AU629" s="17" t="s">
        <v>85</v>
      </c>
    </row>
    <row r="630" s="13" customFormat="1">
      <c r="A630" s="13"/>
      <c r="B630" s="236"/>
      <c r="C630" s="237"/>
      <c r="D630" s="232" t="s">
        <v>166</v>
      </c>
      <c r="E630" s="238" t="s">
        <v>19</v>
      </c>
      <c r="F630" s="239" t="s">
        <v>1455</v>
      </c>
      <c r="G630" s="237"/>
      <c r="H630" s="240">
        <v>165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6" t="s">
        <v>166</v>
      </c>
      <c r="AU630" s="246" t="s">
        <v>85</v>
      </c>
      <c r="AV630" s="13" t="s">
        <v>85</v>
      </c>
      <c r="AW630" s="13" t="s">
        <v>34</v>
      </c>
      <c r="AX630" s="13" t="s">
        <v>82</v>
      </c>
      <c r="AY630" s="246" t="s">
        <v>158</v>
      </c>
    </row>
    <row r="631" s="12" customFormat="1" ht="22.8" customHeight="1">
      <c r="A631" s="12"/>
      <c r="B631" s="205"/>
      <c r="C631" s="206"/>
      <c r="D631" s="207" t="s">
        <v>73</v>
      </c>
      <c r="E631" s="269" t="s">
        <v>191</v>
      </c>
      <c r="F631" s="269" t="s">
        <v>1076</v>
      </c>
      <c r="G631" s="206"/>
      <c r="H631" s="206"/>
      <c r="I631" s="209"/>
      <c r="J631" s="270">
        <f>BK631</f>
        <v>0</v>
      </c>
      <c r="K631" s="206"/>
      <c r="L631" s="211"/>
      <c r="M631" s="212"/>
      <c r="N631" s="213"/>
      <c r="O631" s="213"/>
      <c r="P631" s="214">
        <f>SUM(P632:P643)</f>
        <v>0</v>
      </c>
      <c r="Q631" s="213"/>
      <c r="R631" s="214">
        <f>SUM(R632:R643)</f>
        <v>280.80000000000001</v>
      </c>
      <c r="S631" s="213"/>
      <c r="T631" s="215">
        <f>SUM(T632:T643)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6" t="s">
        <v>82</v>
      </c>
      <c r="AT631" s="217" t="s">
        <v>73</v>
      </c>
      <c r="AU631" s="217" t="s">
        <v>82</v>
      </c>
      <c r="AY631" s="216" t="s">
        <v>158</v>
      </c>
      <c r="BK631" s="218">
        <f>SUM(BK632:BK643)</f>
        <v>0</v>
      </c>
    </row>
    <row r="632" s="2" customFormat="1" ht="21.75" customHeight="1">
      <c r="A632" s="38"/>
      <c r="B632" s="39"/>
      <c r="C632" s="219" t="s">
        <v>1065</v>
      </c>
      <c r="D632" s="219" t="s">
        <v>159</v>
      </c>
      <c r="E632" s="220" t="s">
        <v>1078</v>
      </c>
      <c r="F632" s="221" t="s">
        <v>1079</v>
      </c>
      <c r="G632" s="222" t="s">
        <v>194</v>
      </c>
      <c r="H632" s="223">
        <v>260</v>
      </c>
      <c r="I632" s="224"/>
      <c r="J632" s="225">
        <f>ROUND(I632*H632,2)</f>
        <v>0</v>
      </c>
      <c r="K632" s="221" t="s">
        <v>19</v>
      </c>
      <c r="L632" s="44"/>
      <c r="M632" s="226" t="s">
        <v>19</v>
      </c>
      <c r="N632" s="227" t="s">
        <v>45</v>
      </c>
      <c r="O632" s="84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0" t="s">
        <v>163</v>
      </c>
      <c r="AT632" s="230" t="s">
        <v>159</v>
      </c>
      <c r="AU632" s="230" t="s">
        <v>85</v>
      </c>
      <c r="AY632" s="17" t="s">
        <v>158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7" t="s">
        <v>82</v>
      </c>
      <c r="BK632" s="231">
        <f>ROUND(I632*H632,2)</f>
        <v>0</v>
      </c>
      <c r="BL632" s="17" t="s">
        <v>163</v>
      </c>
      <c r="BM632" s="230" t="s">
        <v>1080</v>
      </c>
    </row>
    <row r="633" s="2" customFormat="1">
      <c r="A633" s="38"/>
      <c r="B633" s="39"/>
      <c r="C633" s="40"/>
      <c r="D633" s="232" t="s">
        <v>165</v>
      </c>
      <c r="E633" s="40"/>
      <c r="F633" s="233" t="s">
        <v>1079</v>
      </c>
      <c r="G633" s="40"/>
      <c r="H633" s="40"/>
      <c r="I633" s="136"/>
      <c r="J633" s="40"/>
      <c r="K633" s="40"/>
      <c r="L633" s="44"/>
      <c r="M633" s="234"/>
      <c r="N633" s="235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165</v>
      </c>
      <c r="AU633" s="17" t="s">
        <v>85</v>
      </c>
    </row>
    <row r="634" s="13" customFormat="1">
      <c r="A634" s="13"/>
      <c r="B634" s="236"/>
      <c r="C634" s="237"/>
      <c r="D634" s="232" t="s">
        <v>166</v>
      </c>
      <c r="E634" s="238" t="s">
        <v>19</v>
      </c>
      <c r="F634" s="239" t="s">
        <v>1444</v>
      </c>
      <c r="G634" s="237"/>
      <c r="H634" s="240">
        <v>260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166</v>
      </c>
      <c r="AU634" s="246" t="s">
        <v>85</v>
      </c>
      <c r="AV634" s="13" t="s">
        <v>85</v>
      </c>
      <c r="AW634" s="13" t="s">
        <v>34</v>
      </c>
      <c r="AX634" s="13" t="s">
        <v>82</v>
      </c>
      <c r="AY634" s="246" t="s">
        <v>158</v>
      </c>
    </row>
    <row r="635" s="2" customFormat="1" ht="16.5" customHeight="1">
      <c r="A635" s="38"/>
      <c r="B635" s="39"/>
      <c r="C635" s="259" t="s">
        <v>1071</v>
      </c>
      <c r="D635" s="259" t="s">
        <v>199</v>
      </c>
      <c r="E635" s="260" t="s">
        <v>1083</v>
      </c>
      <c r="F635" s="261" t="s">
        <v>1084</v>
      </c>
      <c r="G635" s="262" t="s">
        <v>1059</v>
      </c>
      <c r="H635" s="263">
        <v>70.200000000000003</v>
      </c>
      <c r="I635" s="264"/>
      <c r="J635" s="265">
        <f>ROUND(I635*H635,2)</f>
        <v>0</v>
      </c>
      <c r="K635" s="261" t="s">
        <v>213</v>
      </c>
      <c r="L635" s="266"/>
      <c r="M635" s="267" t="s">
        <v>19</v>
      </c>
      <c r="N635" s="268" t="s">
        <v>45</v>
      </c>
      <c r="O635" s="84"/>
      <c r="P635" s="228">
        <f>O635*H635</f>
        <v>0</v>
      </c>
      <c r="Q635" s="228">
        <v>1</v>
      </c>
      <c r="R635" s="228">
        <f>Q635*H635</f>
        <v>70.200000000000003</v>
      </c>
      <c r="S635" s="228">
        <v>0</v>
      </c>
      <c r="T635" s="229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0" t="s">
        <v>241</v>
      </c>
      <c r="AT635" s="230" t="s">
        <v>199</v>
      </c>
      <c r="AU635" s="230" t="s">
        <v>85</v>
      </c>
      <c r="AY635" s="17" t="s">
        <v>158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7" t="s">
        <v>82</v>
      </c>
      <c r="BK635" s="231">
        <f>ROUND(I635*H635,2)</f>
        <v>0</v>
      </c>
      <c r="BL635" s="17" t="s">
        <v>236</v>
      </c>
      <c r="BM635" s="230" t="s">
        <v>1085</v>
      </c>
    </row>
    <row r="636" s="2" customFormat="1">
      <c r="A636" s="38"/>
      <c r="B636" s="39"/>
      <c r="C636" s="40"/>
      <c r="D636" s="232" t="s">
        <v>165</v>
      </c>
      <c r="E636" s="40"/>
      <c r="F636" s="233" t="s">
        <v>1084</v>
      </c>
      <c r="G636" s="40"/>
      <c r="H636" s="40"/>
      <c r="I636" s="136"/>
      <c r="J636" s="40"/>
      <c r="K636" s="40"/>
      <c r="L636" s="44"/>
      <c r="M636" s="234"/>
      <c r="N636" s="235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165</v>
      </c>
      <c r="AU636" s="17" t="s">
        <v>85</v>
      </c>
    </row>
    <row r="637" s="13" customFormat="1">
      <c r="A637" s="13"/>
      <c r="B637" s="236"/>
      <c r="C637" s="237"/>
      <c r="D637" s="232" t="s">
        <v>166</v>
      </c>
      <c r="E637" s="238" t="s">
        <v>19</v>
      </c>
      <c r="F637" s="239" t="s">
        <v>1456</v>
      </c>
      <c r="G637" s="237"/>
      <c r="H637" s="240">
        <v>70.200000000000003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6" t="s">
        <v>166</v>
      </c>
      <c r="AU637" s="246" t="s">
        <v>85</v>
      </c>
      <c r="AV637" s="13" t="s">
        <v>85</v>
      </c>
      <c r="AW637" s="13" t="s">
        <v>34</v>
      </c>
      <c r="AX637" s="13" t="s">
        <v>82</v>
      </c>
      <c r="AY637" s="246" t="s">
        <v>158</v>
      </c>
    </row>
    <row r="638" s="2" customFormat="1" ht="16.5" customHeight="1">
      <c r="A638" s="38"/>
      <c r="B638" s="39"/>
      <c r="C638" s="219" t="s">
        <v>1077</v>
      </c>
      <c r="D638" s="219" t="s">
        <v>159</v>
      </c>
      <c r="E638" s="220" t="s">
        <v>1088</v>
      </c>
      <c r="F638" s="221" t="s">
        <v>1089</v>
      </c>
      <c r="G638" s="222" t="s">
        <v>194</v>
      </c>
      <c r="H638" s="223">
        <v>260</v>
      </c>
      <c r="I638" s="224"/>
      <c r="J638" s="225">
        <f>ROUND(I638*H638,2)</f>
        <v>0</v>
      </c>
      <c r="K638" s="221" t="s">
        <v>19</v>
      </c>
      <c r="L638" s="44"/>
      <c r="M638" s="226" t="s">
        <v>19</v>
      </c>
      <c r="N638" s="227" t="s">
        <v>45</v>
      </c>
      <c r="O638" s="84"/>
      <c r="P638" s="228">
        <f>O638*H638</f>
        <v>0</v>
      </c>
      <c r="Q638" s="228">
        <v>0</v>
      </c>
      <c r="R638" s="228">
        <f>Q638*H638</f>
        <v>0</v>
      </c>
      <c r="S638" s="228">
        <v>0</v>
      </c>
      <c r="T638" s="229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30" t="s">
        <v>163</v>
      </c>
      <c r="AT638" s="230" t="s">
        <v>159</v>
      </c>
      <c r="AU638" s="230" t="s">
        <v>85</v>
      </c>
      <c r="AY638" s="17" t="s">
        <v>158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7" t="s">
        <v>82</v>
      </c>
      <c r="BK638" s="231">
        <f>ROUND(I638*H638,2)</f>
        <v>0</v>
      </c>
      <c r="BL638" s="17" t="s">
        <v>163</v>
      </c>
      <c r="BM638" s="230" t="s">
        <v>1090</v>
      </c>
    </row>
    <row r="639" s="2" customFormat="1">
      <c r="A639" s="38"/>
      <c r="B639" s="39"/>
      <c r="C639" s="40"/>
      <c r="D639" s="232" t="s">
        <v>165</v>
      </c>
      <c r="E639" s="40"/>
      <c r="F639" s="233" t="s">
        <v>1089</v>
      </c>
      <c r="G639" s="40"/>
      <c r="H639" s="40"/>
      <c r="I639" s="136"/>
      <c r="J639" s="40"/>
      <c r="K639" s="40"/>
      <c r="L639" s="44"/>
      <c r="M639" s="234"/>
      <c r="N639" s="235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165</v>
      </c>
      <c r="AU639" s="17" t="s">
        <v>85</v>
      </c>
    </row>
    <row r="640" s="13" customFormat="1">
      <c r="A640" s="13"/>
      <c r="B640" s="236"/>
      <c r="C640" s="237"/>
      <c r="D640" s="232" t="s">
        <v>166</v>
      </c>
      <c r="E640" s="238" t="s">
        <v>19</v>
      </c>
      <c r="F640" s="239" t="s">
        <v>1444</v>
      </c>
      <c r="G640" s="237"/>
      <c r="H640" s="240">
        <v>260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166</v>
      </c>
      <c r="AU640" s="246" t="s">
        <v>85</v>
      </c>
      <c r="AV640" s="13" t="s">
        <v>85</v>
      </c>
      <c r="AW640" s="13" t="s">
        <v>34</v>
      </c>
      <c r="AX640" s="13" t="s">
        <v>82</v>
      </c>
      <c r="AY640" s="246" t="s">
        <v>158</v>
      </c>
    </row>
    <row r="641" s="2" customFormat="1" ht="16.5" customHeight="1">
      <c r="A641" s="38"/>
      <c r="B641" s="39"/>
      <c r="C641" s="259" t="s">
        <v>1082</v>
      </c>
      <c r="D641" s="259" t="s">
        <v>199</v>
      </c>
      <c r="E641" s="260" t="s">
        <v>1092</v>
      </c>
      <c r="F641" s="261" t="s">
        <v>1093</v>
      </c>
      <c r="G641" s="262" t="s">
        <v>1059</v>
      </c>
      <c r="H641" s="263">
        <v>210.59999999999999</v>
      </c>
      <c r="I641" s="264"/>
      <c r="J641" s="265">
        <f>ROUND(I641*H641,2)</f>
        <v>0</v>
      </c>
      <c r="K641" s="261" t="s">
        <v>213</v>
      </c>
      <c r="L641" s="266"/>
      <c r="M641" s="267" t="s">
        <v>19</v>
      </c>
      <c r="N641" s="268" t="s">
        <v>45</v>
      </c>
      <c r="O641" s="84"/>
      <c r="P641" s="228">
        <f>O641*H641</f>
        <v>0</v>
      </c>
      <c r="Q641" s="228">
        <v>1</v>
      </c>
      <c r="R641" s="228">
        <f>Q641*H641</f>
        <v>210.59999999999999</v>
      </c>
      <c r="S641" s="228">
        <v>0</v>
      </c>
      <c r="T641" s="229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0" t="s">
        <v>241</v>
      </c>
      <c r="AT641" s="230" t="s">
        <v>199</v>
      </c>
      <c r="AU641" s="230" t="s">
        <v>85</v>
      </c>
      <c r="AY641" s="17" t="s">
        <v>158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7" t="s">
        <v>82</v>
      </c>
      <c r="BK641" s="231">
        <f>ROUND(I641*H641,2)</f>
        <v>0</v>
      </c>
      <c r="BL641" s="17" t="s">
        <v>236</v>
      </c>
      <c r="BM641" s="230" t="s">
        <v>1094</v>
      </c>
    </row>
    <row r="642" s="2" customFormat="1">
      <c r="A642" s="38"/>
      <c r="B642" s="39"/>
      <c r="C642" s="40"/>
      <c r="D642" s="232" t="s">
        <v>165</v>
      </c>
      <c r="E642" s="40"/>
      <c r="F642" s="233" t="s">
        <v>1093</v>
      </c>
      <c r="G642" s="40"/>
      <c r="H642" s="40"/>
      <c r="I642" s="136"/>
      <c r="J642" s="40"/>
      <c r="K642" s="40"/>
      <c r="L642" s="44"/>
      <c r="M642" s="234"/>
      <c r="N642" s="235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165</v>
      </c>
      <c r="AU642" s="17" t="s">
        <v>85</v>
      </c>
    </row>
    <row r="643" s="13" customFormat="1">
      <c r="A643" s="13"/>
      <c r="B643" s="236"/>
      <c r="C643" s="237"/>
      <c r="D643" s="232" t="s">
        <v>166</v>
      </c>
      <c r="E643" s="238" t="s">
        <v>19</v>
      </c>
      <c r="F643" s="239" t="s">
        <v>1457</v>
      </c>
      <c r="G643" s="237"/>
      <c r="H643" s="240">
        <v>210.59999999999999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6" t="s">
        <v>166</v>
      </c>
      <c r="AU643" s="246" t="s">
        <v>85</v>
      </c>
      <c r="AV643" s="13" t="s">
        <v>85</v>
      </c>
      <c r="AW643" s="13" t="s">
        <v>34</v>
      </c>
      <c r="AX643" s="13" t="s">
        <v>82</v>
      </c>
      <c r="AY643" s="246" t="s">
        <v>158</v>
      </c>
    </row>
    <row r="644" s="12" customFormat="1" ht="25.92" customHeight="1">
      <c r="A644" s="12"/>
      <c r="B644" s="205"/>
      <c r="C644" s="206"/>
      <c r="D644" s="207" t="s">
        <v>73</v>
      </c>
      <c r="E644" s="208" t="s">
        <v>1096</v>
      </c>
      <c r="F644" s="208" t="s">
        <v>1097</v>
      </c>
      <c r="G644" s="206"/>
      <c r="H644" s="206"/>
      <c r="I644" s="209"/>
      <c r="J644" s="210">
        <f>BK644</f>
        <v>0</v>
      </c>
      <c r="K644" s="206"/>
      <c r="L644" s="211"/>
      <c r="M644" s="212"/>
      <c r="N644" s="213"/>
      <c r="O644" s="213"/>
      <c r="P644" s="214">
        <f>SUM(P645:P727)</f>
        <v>0</v>
      </c>
      <c r="Q644" s="213"/>
      <c r="R644" s="214">
        <f>SUM(R645:R727)</f>
        <v>38.359326219999993</v>
      </c>
      <c r="S644" s="213"/>
      <c r="T644" s="215">
        <f>SUM(T645:T727)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6" t="s">
        <v>176</v>
      </c>
      <c r="AT644" s="217" t="s">
        <v>73</v>
      </c>
      <c r="AU644" s="217" t="s">
        <v>74</v>
      </c>
      <c r="AY644" s="216" t="s">
        <v>158</v>
      </c>
      <c r="BK644" s="218">
        <f>SUM(BK645:BK727)</f>
        <v>0</v>
      </c>
    </row>
    <row r="645" s="2" customFormat="1" ht="21.75" customHeight="1">
      <c r="A645" s="38"/>
      <c r="B645" s="39"/>
      <c r="C645" s="219" t="s">
        <v>1087</v>
      </c>
      <c r="D645" s="219" t="s">
        <v>159</v>
      </c>
      <c r="E645" s="220" t="s">
        <v>1104</v>
      </c>
      <c r="F645" s="221" t="s">
        <v>1105</v>
      </c>
      <c r="G645" s="222" t="s">
        <v>1106</v>
      </c>
      <c r="H645" s="223">
        <v>0.29999999999999999</v>
      </c>
      <c r="I645" s="224"/>
      <c r="J645" s="225">
        <f>ROUND(I645*H645,2)</f>
        <v>0</v>
      </c>
      <c r="K645" s="221" t="s">
        <v>19</v>
      </c>
      <c r="L645" s="44"/>
      <c r="M645" s="226" t="s">
        <v>19</v>
      </c>
      <c r="N645" s="227" t="s">
        <v>45</v>
      </c>
      <c r="O645" s="84"/>
      <c r="P645" s="228">
        <f>O645*H645</f>
        <v>0</v>
      </c>
      <c r="Q645" s="228">
        <v>0.0088000000000000005</v>
      </c>
      <c r="R645" s="228">
        <f>Q645*H645</f>
        <v>0.00264</v>
      </c>
      <c r="S645" s="228">
        <v>0</v>
      </c>
      <c r="T645" s="229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0" t="s">
        <v>236</v>
      </c>
      <c r="AT645" s="230" t="s">
        <v>159</v>
      </c>
      <c r="AU645" s="230" t="s">
        <v>82</v>
      </c>
      <c r="AY645" s="17" t="s">
        <v>158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7" t="s">
        <v>82</v>
      </c>
      <c r="BK645" s="231">
        <f>ROUND(I645*H645,2)</f>
        <v>0</v>
      </c>
      <c r="BL645" s="17" t="s">
        <v>236</v>
      </c>
      <c r="BM645" s="230" t="s">
        <v>1107</v>
      </c>
    </row>
    <row r="646" s="2" customFormat="1">
      <c r="A646" s="38"/>
      <c r="B646" s="39"/>
      <c r="C646" s="40"/>
      <c r="D646" s="232" t="s">
        <v>165</v>
      </c>
      <c r="E646" s="40"/>
      <c r="F646" s="233" t="s">
        <v>1105</v>
      </c>
      <c r="G646" s="40"/>
      <c r="H646" s="40"/>
      <c r="I646" s="136"/>
      <c r="J646" s="40"/>
      <c r="K646" s="40"/>
      <c r="L646" s="44"/>
      <c r="M646" s="234"/>
      <c r="N646" s="235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165</v>
      </c>
      <c r="AU646" s="17" t="s">
        <v>82</v>
      </c>
    </row>
    <row r="647" s="13" customFormat="1">
      <c r="A647" s="13"/>
      <c r="B647" s="236"/>
      <c r="C647" s="237"/>
      <c r="D647" s="232" t="s">
        <v>166</v>
      </c>
      <c r="E647" s="238" t="s">
        <v>19</v>
      </c>
      <c r="F647" s="239" t="s">
        <v>1458</v>
      </c>
      <c r="G647" s="237"/>
      <c r="H647" s="240">
        <v>0.29999999999999999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166</v>
      </c>
      <c r="AU647" s="246" t="s">
        <v>82</v>
      </c>
      <c r="AV647" s="13" t="s">
        <v>85</v>
      </c>
      <c r="AW647" s="13" t="s">
        <v>34</v>
      </c>
      <c r="AX647" s="13" t="s">
        <v>82</v>
      </c>
      <c r="AY647" s="246" t="s">
        <v>158</v>
      </c>
    </row>
    <row r="648" s="2" customFormat="1" ht="16.5" customHeight="1">
      <c r="A648" s="38"/>
      <c r="B648" s="39"/>
      <c r="C648" s="219" t="s">
        <v>1091</v>
      </c>
      <c r="D648" s="219" t="s">
        <v>159</v>
      </c>
      <c r="E648" s="220" t="s">
        <v>1110</v>
      </c>
      <c r="F648" s="221" t="s">
        <v>1111</v>
      </c>
      <c r="G648" s="222" t="s">
        <v>1106</v>
      </c>
      <c r="H648" s="223">
        <v>0.29999999999999999</v>
      </c>
      <c r="I648" s="224"/>
      <c r="J648" s="225">
        <f>ROUND(I648*H648,2)</f>
        <v>0</v>
      </c>
      <c r="K648" s="221" t="s">
        <v>19</v>
      </c>
      <c r="L648" s="44"/>
      <c r="M648" s="226" t="s">
        <v>19</v>
      </c>
      <c r="N648" s="227" t="s">
        <v>45</v>
      </c>
      <c r="O648" s="84"/>
      <c r="P648" s="228">
        <f>O648*H648</f>
        <v>0</v>
      </c>
      <c r="Q648" s="228">
        <v>0.0099000000000000008</v>
      </c>
      <c r="R648" s="228">
        <f>Q648*H648</f>
        <v>0.00297</v>
      </c>
      <c r="S648" s="228">
        <v>0</v>
      </c>
      <c r="T648" s="229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0" t="s">
        <v>236</v>
      </c>
      <c r="AT648" s="230" t="s">
        <v>159</v>
      </c>
      <c r="AU648" s="230" t="s">
        <v>82</v>
      </c>
      <c r="AY648" s="17" t="s">
        <v>158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7" t="s">
        <v>82</v>
      </c>
      <c r="BK648" s="231">
        <f>ROUND(I648*H648,2)</f>
        <v>0</v>
      </c>
      <c r="BL648" s="17" t="s">
        <v>236</v>
      </c>
      <c r="BM648" s="230" t="s">
        <v>1112</v>
      </c>
    </row>
    <row r="649" s="2" customFormat="1">
      <c r="A649" s="38"/>
      <c r="B649" s="39"/>
      <c r="C649" s="40"/>
      <c r="D649" s="232" t="s">
        <v>165</v>
      </c>
      <c r="E649" s="40"/>
      <c r="F649" s="233" t="s">
        <v>1111</v>
      </c>
      <c r="G649" s="40"/>
      <c r="H649" s="40"/>
      <c r="I649" s="136"/>
      <c r="J649" s="40"/>
      <c r="K649" s="40"/>
      <c r="L649" s="44"/>
      <c r="M649" s="234"/>
      <c r="N649" s="235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165</v>
      </c>
      <c r="AU649" s="17" t="s">
        <v>82</v>
      </c>
    </row>
    <row r="650" s="13" customFormat="1">
      <c r="A650" s="13"/>
      <c r="B650" s="236"/>
      <c r="C650" s="237"/>
      <c r="D650" s="232" t="s">
        <v>166</v>
      </c>
      <c r="E650" s="238" t="s">
        <v>19</v>
      </c>
      <c r="F650" s="239" t="s">
        <v>1458</v>
      </c>
      <c r="G650" s="237"/>
      <c r="H650" s="240">
        <v>0.29999999999999999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166</v>
      </c>
      <c r="AU650" s="246" t="s">
        <v>82</v>
      </c>
      <c r="AV650" s="13" t="s">
        <v>85</v>
      </c>
      <c r="AW650" s="13" t="s">
        <v>34</v>
      </c>
      <c r="AX650" s="13" t="s">
        <v>82</v>
      </c>
      <c r="AY650" s="246" t="s">
        <v>158</v>
      </c>
    </row>
    <row r="651" s="2" customFormat="1" ht="21.75" customHeight="1">
      <c r="A651" s="38"/>
      <c r="B651" s="39"/>
      <c r="C651" s="219" t="s">
        <v>1098</v>
      </c>
      <c r="D651" s="219" t="s">
        <v>159</v>
      </c>
      <c r="E651" s="220" t="s">
        <v>1126</v>
      </c>
      <c r="F651" s="221" t="s">
        <v>1127</v>
      </c>
      <c r="G651" s="222" t="s">
        <v>162</v>
      </c>
      <c r="H651" s="223">
        <v>6</v>
      </c>
      <c r="I651" s="224"/>
      <c r="J651" s="225">
        <f>ROUND(I651*H651,2)</f>
        <v>0</v>
      </c>
      <c r="K651" s="221" t="s">
        <v>213</v>
      </c>
      <c r="L651" s="44"/>
      <c r="M651" s="226" t="s">
        <v>19</v>
      </c>
      <c r="N651" s="227" t="s">
        <v>45</v>
      </c>
      <c r="O651" s="84"/>
      <c r="P651" s="228">
        <f>O651*H651</f>
        <v>0</v>
      </c>
      <c r="Q651" s="228">
        <v>0</v>
      </c>
      <c r="R651" s="228">
        <f>Q651*H651</f>
        <v>0</v>
      </c>
      <c r="S651" s="228">
        <v>0</v>
      </c>
      <c r="T651" s="229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30" t="s">
        <v>236</v>
      </c>
      <c r="AT651" s="230" t="s">
        <v>159</v>
      </c>
      <c r="AU651" s="230" t="s">
        <v>82</v>
      </c>
      <c r="AY651" s="17" t="s">
        <v>158</v>
      </c>
      <c r="BE651" s="231">
        <f>IF(N651="základní",J651,0)</f>
        <v>0</v>
      </c>
      <c r="BF651" s="231">
        <f>IF(N651="snížená",J651,0)</f>
        <v>0</v>
      </c>
      <c r="BG651" s="231">
        <f>IF(N651="zákl. přenesená",J651,0)</f>
        <v>0</v>
      </c>
      <c r="BH651" s="231">
        <f>IF(N651="sníž. přenesená",J651,0)</f>
        <v>0</v>
      </c>
      <c r="BI651" s="231">
        <f>IF(N651="nulová",J651,0)</f>
        <v>0</v>
      </c>
      <c r="BJ651" s="17" t="s">
        <v>82</v>
      </c>
      <c r="BK651" s="231">
        <f>ROUND(I651*H651,2)</f>
        <v>0</v>
      </c>
      <c r="BL651" s="17" t="s">
        <v>236</v>
      </c>
      <c r="BM651" s="230" t="s">
        <v>1128</v>
      </c>
    </row>
    <row r="652" s="2" customFormat="1">
      <c r="A652" s="38"/>
      <c r="B652" s="39"/>
      <c r="C652" s="40"/>
      <c r="D652" s="232" t="s">
        <v>165</v>
      </c>
      <c r="E652" s="40"/>
      <c r="F652" s="233" t="s">
        <v>1129</v>
      </c>
      <c r="G652" s="40"/>
      <c r="H652" s="40"/>
      <c r="I652" s="136"/>
      <c r="J652" s="40"/>
      <c r="K652" s="40"/>
      <c r="L652" s="44"/>
      <c r="M652" s="234"/>
      <c r="N652" s="235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165</v>
      </c>
      <c r="AU652" s="17" t="s">
        <v>82</v>
      </c>
    </row>
    <row r="653" s="2" customFormat="1">
      <c r="A653" s="38"/>
      <c r="B653" s="39"/>
      <c r="C653" s="40"/>
      <c r="D653" s="232" t="s">
        <v>216</v>
      </c>
      <c r="E653" s="40"/>
      <c r="F653" s="258" t="s">
        <v>1118</v>
      </c>
      <c r="G653" s="40"/>
      <c r="H653" s="40"/>
      <c r="I653" s="136"/>
      <c r="J653" s="40"/>
      <c r="K653" s="40"/>
      <c r="L653" s="44"/>
      <c r="M653" s="234"/>
      <c r="N653" s="235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216</v>
      </c>
      <c r="AU653" s="17" t="s">
        <v>82</v>
      </c>
    </row>
    <row r="654" s="13" customFormat="1">
      <c r="A654" s="13"/>
      <c r="B654" s="236"/>
      <c r="C654" s="237"/>
      <c r="D654" s="232" t="s">
        <v>166</v>
      </c>
      <c r="E654" s="238" t="s">
        <v>19</v>
      </c>
      <c r="F654" s="239" t="s">
        <v>1340</v>
      </c>
      <c r="G654" s="237"/>
      <c r="H654" s="240">
        <v>6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6" t="s">
        <v>166</v>
      </c>
      <c r="AU654" s="246" t="s">
        <v>82</v>
      </c>
      <c r="AV654" s="13" t="s">
        <v>85</v>
      </c>
      <c r="AW654" s="13" t="s">
        <v>34</v>
      </c>
      <c r="AX654" s="13" t="s">
        <v>82</v>
      </c>
      <c r="AY654" s="246" t="s">
        <v>158</v>
      </c>
    </row>
    <row r="655" s="2" customFormat="1" ht="21.75" customHeight="1">
      <c r="A655" s="38"/>
      <c r="B655" s="39"/>
      <c r="C655" s="219" t="s">
        <v>1103</v>
      </c>
      <c r="D655" s="219" t="s">
        <v>159</v>
      </c>
      <c r="E655" s="220" t="s">
        <v>1157</v>
      </c>
      <c r="F655" s="221" t="s">
        <v>1158</v>
      </c>
      <c r="G655" s="222" t="s">
        <v>1035</v>
      </c>
      <c r="H655" s="223">
        <v>6.8280000000000003</v>
      </c>
      <c r="I655" s="224"/>
      <c r="J655" s="225">
        <f>ROUND(I655*H655,2)</f>
        <v>0</v>
      </c>
      <c r="K655" s="221" t="s">
        <v>19</v>
      </c>
      <c r="L655" s="44"/>
      <c r="M655" s="226" t="s">
        <v>19</v>
      </c>
      <c r="N655" s="227" t="s">
        <v>45</v>
      </c>
      <c r="O655" s="84"/>
      <c r="P655" s="228">
        <f>O655*H655</f>
        <v>0</v>
      </c>
      <c r="Q655" s="228">
        <v>0</v>
      </c>
      <c r="R655" s="228">
        <f>Q655*H655</f>
        <v>0</v>
      </c>
      <c r="S655" s="228">
        <v>0</v>
      </c>
      <c r="T655" s="229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30" t="s">
        <v>236</v>
      </c>
      <c r="AT655" s="230" t="s">
        <v>159</v>
      </c>
      <c r="AU655" s="230" t="s">
        <v>82</v>
      </c>
      <c r="AY655" s="17" t="s">
        <v>158</v>
      </c>
      <c r="BE655" s="231">
        <f>IF(N655="základní",J655,0)</f>
        <v>0</v>
      </c>
      <c r="BF655" s="231">
        <f>IF(N655="snížená",J655,0)</f>
        <v>0</v>
      </c>
      <c r="BG655" s="231">
        <f>IF(N655="zákl. přenesená",J655,0)</f>
        <v>0</v>
      </c>
      <c r="BH655" s="231">
        <f>IF(N655="sníž. přenesená",J655,0)</f>
        <v>0</v>
      </c>
      <c r="BI655" s="231">
        <f>IF(N655="nulová",J655,0)</f>
        <v>0</v>
      </c>
      <c r="BJ655" s="17" t="s">
        <v>82</v>
      </c>
      <c r="BK655" s="231">
        <f>ROUND(I655*H655,2)</f>
        <v>0</v>
      </c>
      <c r="BL655" s="17" t="s">
        <v>236</v>
      </c>
      <c r="BM655" s="230" t="s">
        <v>1159</v>
      </c>
    </row>
    <row r="656" s="2" customFormat="1">
      <c r="A656" s="38"/>
      <c r="B656" s="39"/>
      <c r="C656" s="40"/>
      <c r="D656" s="232" t="s">
        <v>165</v>
      </c>
      <c r="E656" s="40"/>
      <c r="F656" s="233" t="s">
        <v>1158</v>
      </c>
      <c r="G656" s="40"/>
      <c r="H656" s="40"/>
      <c r="I656" s="136"/>
      <c r="J656" s="40"/>
      <c r="K656" s="40"/>
      <c r="L656" s="44"/>
      <c r="M656" s="234"/>
      <c r="N656" s="235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165</v>
      </c>
      <c r="AU656" s="17" t="s">
        <v>82</v>
      </c>
    </row>
    <row r="657" s="13" customFormat="1">
      <c r="A657" s="13"/>
      <c r="B657" s="236"/>
      <c r="C657" s="237"/>
      <c r="D657" s="232" t="s">
        <v>166</v>
      </c>
      <c r="E657" s="238" t="s">
        <v>19</v>
      </c>
      <c r="F657" s="239" t="s">
        <v>1459</v>
      </c>
      <c r="G657" s="237"/>
      <c r="H657" s="240">
        <v>6.8280000000000003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166</v>
      </c>
      <c r="AU657" s="246" t="s">
        <v>82</v>
      </c>
      <c r="AV657" s="13" t="s">
        <v>85</v>
      </c>
      <c r="AW657" s="13" t="s">
        <v>34</v>
      </c>
      <c r="AX657" s="13" t="s">
        <v>82</v>
      </c>
      <c r="AY657" s="246" t="s">
        <v>158</v>
      </c>
    </row>
    <row r="658" s="2" customFormat="1" ht="21.75" customHeight="1">
      <c r="A658" s="38"/>
      <c r="B658" s="39"/>
      <c r="C658" s="219" t="s">
        <v>1109</v>
      </c>
      <c r="D658" s="219" t="s">
        <v>159</v>
      </c>
      <c r="E658" s="220" t="s">
        <v>1162</v>
      </c>
      <c r="F658" s="221" t="s">
        <v>1163</v>
      </c>
      <c r="G658" s="222" t="s">
        <v>1035</v>
      </c>
      <c r="H658" s="223">
        <v>6.8280000000000003</v>
      </c>
      <c r="I658" s="224"/>
      <c r="J658" s="225">
        <f>ROUND(I658*H658,2)</f>
        <v>0</v>
      </c>
      <c r="K658" s="221" t="s">
        <v>19</v>
      </c>
      <c r="L658" s="44"/>
      <c r="M658" s="226" t="s">
        <v>19</v>
      </c>
      <c r="N658" s="227" t="s">
        <v>45</v>
      </c>
      <c r="O658" s="84"/>
      <c r="P658" s="228">
        <f>O658*H658</f>
        <v>0</v>
      </c>
      <c r="Q658" s="228">
        <v>2.2563399999999998</v>
      </c>
      <c r="R658" s="228">
        <f>Q658*H658</f>
        <v>15.40628952</v>
      </c>
      <c r="S658" s="228">
        <v>0</v>
      </c>
      <c r="T658" s="229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0" t="s">
        <v>236</v>
      </c>
      <c r="AT658" s="230" t="s">
        <v>159</v>
      </c>
      <c r="AU658" s="230" t="s">
        <v>82</v>
      </c>
      <c r="AY658" s="17" t="s">
        <v>158</v>
      </c>
      <c r="BE658" s="231">
        <f>IF(N658="základní",J658,0)</f>
        <v>0</v>
      </c>
      <c r="BF658" s="231">
        <f>IF(N658="snížená",J658,0)</f>
        <v>0</v>
      </c>
      <c r="BG658" s="231">
        <f>IF(N658="zákl. přenesená",J658,0)</f>
        <v>0</v>
      </c>
      <c r="BH658" s="231">
        <f>IF(N658="sníž. přenesená",J658,0)</f>
        <v>0</v>
      </c>
      <c r="BI658" s="231">
        <f>IF(N658="nulová",J658,0)</f>
        <v>0</v>
      </c>
      <c r="BJ658" s="17" t="s">
        <v>82</v>
      </c>
      <c r="BK658" s="231">
        <f>ROUND(I658*H658,2)</f>
        <v>0</v>
      </c>
      <c r="BL658" s="17" t="s">
        <v>236</v>
      </c>
      <c r="BM658" s="230" t="s">
        <v>1164</v>
      </c>
    </row>
    <row r="659" s="2" customFormat="1">
      <c r="A659" s="38"/>
      <c r="B659" s="39"/>
      <c r="C659" s="40"/>
      <c r="D659" s="232" t="s">
        <v>165</v>
      </c>
      <c r="E659" s="40"/>
      <c r="F659" s="233" t="s">
        <v>1163</v>
      </c>
      <c r="G659" s="40"/>
      <c r="H659" s="40"/>
      <c r="I659" s="136"/>
      <c r="J659" s="40"/>
      <c r="K659" s="40"/>
      <c r="L659" s="44"/>
      <c r="M659" s="234"/>
      <c r="N659" s="235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165</v>
      </c>
      <c r="AU659" s="17" t="s">
        <v>82</v>
      </c>
    </row>
    <row r="660" s="13" customFormat="1">
      <c r="A660" s="13"/>
      <c r="B660" s="236"/>
      <c r="C660" s="237"/>
      <c r="D660" s="232" t="s">
        <v>166</v>
      </c>
      <c r="E660" s="238" t="s">
        <v>19</v>
      </c>
      <c r="F660" s="239" t="s">
        <v>1459</v>
      </c>
      <c r="G660" s="237"/>
      <c r="H660" s="240">
        <v>6.8280000000000003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6" t="s">
        <v>166</v>
      </c>
      <c r="AU660" s="246" t="s">
        <v>82</v>
      </c>
      <c r="AV660" s="13" t="s">
        <v>85</v>
      </c>
      <c r="AW660" s="13" t="s">
        <v>34</v>
      </c>
      <c r="AX660" s="13" t="s">
        <v>82</v>
      </c>
      <c r="AY660" s="246" t="s">
        <v>158</v>
      </c>
    </row>
    <row r="661" s="2" customFormat="1" ht="21.75" customHeight="1">
      <c r="A661" s="38"/>
      <c r="B661" s="39"/>
      <c r="C661" s="219" t="s">
        <v>1113</v>
      </c>
      <c r="D661" s="219" t="s">
        <v>159</v>
      </c>
      <c r="E661" s="220" t="s">
        <v>1166</v>
      </c>
      <c r="F661" s="221" t="s">
        <v>1167</v>
      </c>
      <c r="G661" s="222" t="s">
        <v>202</v>
      </c>
      <c r="H661" s="223">
        <v>1</v>
      </c>
      <c r="I661" s="224"/>
      <c r="J661" s="225">
        <f>ROUND(I661*H661,2)</f>
        <v>0</v>
      </c>
      <c r="K661" s="221" t="s">
        <v>19</v>
      </c>
      <c r="L661" s="44"/>
      <c r="M661" s="226" t="s">
        <v>19</v>
      </c>
      <c r="N661" s="227" t="s">
        <v>45</v>
      </c>
      <c r="O661" s="84"/>
      <c r="P661" s="228">
        <f>O661*H661</f>
        <v>0</v>
      </c>
      <c r="Q661" s="228">
        <v>0</v>
      </c>
      <c r="R661" s="228">
        <f>Q661*H661</f>
        <v>0</v>
      </c>
      <c r="S661" s="228">
        <v>0</v>
      </c>
      <c r="T661" s="229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30" t="s">
        <v>236</v>
      </c>
      <c r="AT661" s="230" t="s">
        <v>159</v>
      </c>
      <c r="AU661" s="230" t="s">
        <v>82</v>
      </c>
      <c r="AY661" s="17" t="s">
        <v>158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7" t="s">
        <v>82</v>
      </c>
      <c r="BK661" s="231">
        <f>ROUND(I661*H661,2)</f>
        <v>0</v>
      </c>
      <c r="BL661" s="17" t="s">
        <v>236</v>
      </c>
      <c r="BM661" s="230" t="s">
        <v>1168</v>
      </c>
    </row>
    <row r="662" s="2" customFormat="1">
      <c r="A662" s="38"/>
      <c r="B662" s="39"/>
      <c r="C662" s="40"/>
      <c r="D662" s="232" t="s">
        <v>165</v>
      </c>
      <c r="E662" s="40"/>
      <c r="F662" s="233" t="s">
        <v>1167</v>
      </c>
      <c r="G662" s="40"/>
      <c r="H662" s="40"/>
      <c r="I662" s="136"/>
      <c r="J662" s="40"/>
      <c r="K662" s="40"/>
      <c r="L662" s="44"/>
      <c r="M662" s="234"/>
      <c r="N662" s="235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165</v>
      </c>
      <c r="AU662" s="17" t="s">
        <v>82</v>
      </c>
    </row>
    <row r="663" s="13" customFormat="1">
      <c r="A663" s="13"/>
      <c r="B663" s="236"/>
      <c r="C663" s="237"/>
      <c r="D663" s="232" t="s">
        <v>166</v>
      </c>
      <c r="E663" s="238" t="s">
        <v>19</v>
      </c>
      <c r="F663" s="239" t="s">
        <v>1307</v>
      </c>
      <c r="G663" s="237"/>
      <c r="H663" s="240">
        <v>1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166</v>
      </c>
      <c r="AU663" s="246" t="s">
        <v>82</v>
      </c>
      <c r="AV663" s="13" t="s">
        <v>85</v>
      </c>
      <c r="AW663" s="13" t="s">
        <v>34</v>
      </c>
      <c r="AX663" s="13" t="s">
        <v>82</v>
      </c>
      <c r="AY663" s="246" t="s">
        <v>158</v>
      </c>
    </row>
    <row r="664" s="2" customFormat="1" ht="21.75" customHeight="1">
      <c r="A664" s="38"/>
      <c r="B664" s="39"/>
      <c r="C664" s="219" t="s">
        <v>1119</v>
      </c>
      <c r="D664" s="219" t="s">
        <v>159</v>
      </c>
      <c r="E664" s="220" t="s">
        <v>1229</v>
      </c>
      <c r="F664" s="221" t="s">
        <v>1230</v>
      </c>
      <c r="G664" s="222" t="s">
        <v>1035</v>
      </c>
      <c r="H664" s="223">
        <v>8.0280000000000005</v>
      </c>
      <c r="I664" s="224"/>
      <c r="J664" s="225">
        <f>ROUND(I664*H664,2)</f>
        <v>0</v>
      </c>
      <c r="K664" s="221" t="s">
        <v>19</v>
      </c>
      <c r="L664" s="44"/>
      <c r="M664" s="226" t="s">
        <v>19</v>
      </c>
      <c r="N664" s="227" t="s">
        <v>45</v>
      </c>
      <c r="O664" s="84"/>
      <c r="P664" s="228">
        <f>O664*H664</f>
        <v>0</v>
      </c>
      <c r="Q664" s="228">
        <v>2.2563399999999998</v>
      </c>
      <c r="R664" s="228">
        <f>Q664*H664</f>
        <v>18.113897519999998</v>
      </c>
      <c r="S664" s="228">
        <v>0</v>
      </c>
      <c r="T664" s="229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0" t="s">
        <v>236</v>
      </c>
      <c r="AT664" s="230" t="s">
        <v>159</v>
      </c>
      <c r="AU664" s="230" t="s">
        <v>82</v>
      </c>
      <c r="AY664" s="17" t="s">
        <v>158</v>
      </c>
      <c r="BE664" s="231">
        <f>IF(N664="základní",J664,0)</f>
        <v>0</v>
      </c>
      <c r="BF664" s="231">
        <f>IF(N664="snížená",J664,0)</f>
        <v>0</v>
      </c>
      <c r="BG664" s="231">
        <f>IF(N664="zákl. přenesená",J664,0)</f>
        <v>0</v>
      </c>
      <c r="BH664" s="231">
        <f>IF(N664="sníž. přenesená",J664,0)</f>
        <v>0</v>
      </c>
      <c r="BI664" s="231">
        <f>IF(N664="nulová",J664,0)</f>
        <v>0</v>
      </c>
      <c r="BJ664" s="17" t="s">
        <v>82</v>
      </c>
      <c r="BK664" s="231">
        <f>ROUND(I664*H664,2)</f>
        <v>0</v>
      </c>
      <c r="BL664" s="17" t="s">
        <v>236</v>
      </c>
      <c r="BM664" s="230" t="s">
        <v>1231</v>
      </c>
    </row>
    <row r="665" s="2" customFormat="1">
      <c r="A665" s="38"/>
      <c r="B665" s="39"/>
      <c r="C665" s="40"/>
      <c r="D665" s="232" t="s">
        <v>165</v>
      </c>
      <c r="E665" s="40"/>
      <c r="F665" s="233" t="s">
        <v>1230</v>
      </c>
      <c r="G665" s="40"/>
      <c r="H665" s="40"/>
      <c r="I665" s="136"/>
      <c r="J665" s="40"/>
      <c r="K665" s="40"/>
      <c r="L665" s="44"/>
      <c r="M665" s="234"/>
      <c r="N665" s="235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165</v>
      </c>
      <c r="AU665" s="17" t="s">
        <v>82</v>
      </c>
    </row>
    <row r="666" s="13" customFormat="1">
      <c r="A666" s="13"/>
      <c r="B666" s="236"/>
      <c r="C666" s="237"/>
      <c r="D666" s="232" t="s">
        <v>166</v>
      </c>
      <c r="E666" s="238" t="s">
        <v>19</v>
      </c>
      <c r="F666" s="239" t="s">
        <v>1460</v>
      </c>
      <c r="G666" s="237"/>
      <c r="H666" s="240">
        <v>8.0280000000000005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6" t="s">
        <v>166</v>
      </c>
      <c r="AU666" s="246" t="s">
        <v>82</v>
      </c>
      <c r="AV666" s="13" t="s">
        <v>85</v>
      </c>
      <c r="AW666" s="13" t="s">
        <v>34</v>
      </c>
      <c r="AX666" s="13" t="s">
        <v>82</v>
      </c>
      <c r="AY666" s="246" t="s">
        <v>158</v>
      </c>
    </row>
    <row r="667" s="2" customFormat="1" ht="16.5" customHeight="1">
      <c r="A667" s="38"/>
      <c r="B667" s="39"/>
      <c r="C667" s="219" t="s">
        <v>1125</v>
      </c>
      <c r="D667" s="219" t="s">
        <v>159</v>
      </c>
      <c r="E667" s="220" t="s">
        <v>1170</v>
      </c>
      <c r="F667" s="221" t="s">
        <v>1171</v>
      </c>
      <c r="G667" s="222" t="s">
        <v>1059</v>
      </c>
      <c r="H667" s="223">
        <v>0.053999999999999999</v>
      </c>
      <c r="I667" s="224"/>
      <c r="J667" s="225">
        <f>ROUND(I667*H667,2)</f>
        <v>0</v>
      </c>
      <c r="K667" s="221" t="s">
        <v>19</v>
      </c>
      <c r="L667" s="44"/>
      <c r="M667" s="226" t="s">
        <v>19</v>
      </c>
      <c r="N667" s="227" t="s">
        <v>45</v>
      </c>
      <c r="O667" s="84"/>
      <c r="P667" s="228">
        <f>O667*H667</f>
        <v>0</v>
      </c>
      <c r="Q667" s="228">
        <v>1.0601700000000001</v>
      </c>
      <c r="R667" s="228">
        <f>Q667*H667</f>
        <v>0.057249180000000004</v>
      </c>
      <c r="S667" s="228">
        <v>0</v>
      </c>
      <c r="T667" s="229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30" t="s">
        <v>236</v>
      </c>
      <c r="AT667" s="230" t="s">
        <v>159</v>
      </c>
      <c r="AU667" s="230" t="s">
        <v>82</v>
      </c>
      <c r="AY667" s="17" t="s">
        <v>158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7" t="s">
        <v>82</v>
      </c>
      <c r="BK667" s="231">
        <f>ROUND(I667*H667,2)</f>
        <v>0</v>
      </c>
      <c r="BL667" s="17" t="s">
        <v>236</v>
      </c>
      <c r="BM667" s="230" t="s">
        <v>1172</v>
      </c>
    </row>
    <row r="668" s="2" customFormat="1">
      <c r="A668" s="38"/>
      <c r="B668" s="39"/>
      <c r="C668" s="40"/>
      <c r="D668" s="232" t="s">
        <v>165</v>
      </c>
      <c r="E668" s="40"/>
      <c r="F668" s="233" t="s">
        <v>1171</v>
      </c>
      <c r="G668" s="40"/>
      <c r="H668" s="40"/>
      <c r="I668" s="136"/>
      <c r="J668" s="40"/>
      <c r="K668" s="40"/>
      <c r="L668" s="44"/>
      <c r="M668" s="234"/>
      <c r="N668" s="235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165</v>
      </c>
      <c r="AU668" s="17" t="s">
        <v>82</v>
      </c>
    </row>
    <row r="669" s="13" customFormat="1">
      <c r="A669" s="13"/>
      <c r="B669" s="236"/>
      <c r="C669" s="237"/>
      <c r="D669" s="232" t="s">
        <v>166</v>
      </c>
      <c r="E669" s="238" t="s">
        <v>19</v>
      </c>
      <c r="F669" s="239" t="s">
        <v>1461</v>
      </c>
      <c r="G669" s="237"/>
      <c r="H669" s="240">
        <v>0.053999999999999999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6" t="s">
        <v>166</v>
      </c>
      <c r="AU669" s="246" t="s">
        <v>82</v>
      </c>
      <c r="AV669" s="13" t="s">
        <v>85</v>
      </c>
      <c r="AW669" s="13" t="s">
        <v>34</v>
      </c>
      <c r="AX669" s="13" t="s">
        <v>82</v>
      </c>
      <c r="AY669" s="246" t="s">
        <v>158</v>
      </c>
    </row>
    <row r="670" s="2" customFormat="1" ht="21.75" customHeight="1">
      <c r="A670" s="38"/>
      <c r="B670" s="39"/>
      <c r="C670" s="219" t="s">
        <v>1131</v>
      </c>
      <c r="D670" s="219" t="s">
        <v>159</v>
      </c>
      <c r="E670" s="220" t="s">
        <v>1175</v>
      </c>
      <c r="F670" s="221" t="s">
        <v>1176</v>
      </c>
      <c r="G670" s="222" t="s">
        <v>162</v>
      </c>
      <c r="H670" s="223">
        <v>30</v>
      </c>
      <c r="I670" s="224"/>
      <c r="J670" s="225">
        <f>ROUND(I670*H670,2)</f>
        <v>0</v>
      </c>
      <c r="K670" s="221" t="s">
        <v>213</v>
      </c>
      <c r="L670" s="44"/>
      <c r="M670" s="226" t="s">
        <v>19</v>
      </c>
      <c r="N670" s="227" t="s">
        <v>45</v>
      </c>
      <c r="O670" s="84"/>
      <c r="P670" s="228">
        <f>O670*H670</f>
        <v>0</v>
      </c>
      <c r="Q670" s="228">
        <v>0</v>
      </c>
      <c r="R670" s="228">
        <f>Q670*H670</f>
        <v>0</v>
      </c>
      <c r="S670" s="228">
        <v>0</v>
      </c>
      <c r="T670" s="229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0" t="s">
        <v>236</v>
      </c>
      <c r="AT670" s="230" t="s">
        <v>159</v>
      </c>
      <c r="AU670" s="230" t="s">
        <v>82</v>
      </c>
      <c r="AY670" s="17" t="s">
        <v>158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17" t="s">
        <v>82</v>
      </c>
      <c r="BK670" s="231">
        <f>ROUND(I670*H670,2)</f>
        <v>0</v>
      </c>
      <c r="BL670" s="17" t="s">
        <v>236</v>
      </c>
      <c r="BM670" s="230" t="s">
        <v>1177</v>
      </c>
    </row>
    <row r="671" s="2" customFormat="1">
      <c r="A671" s="38"/>
      <c r="B671" s="39"/>
      <c r="C671" s="40"/>
      <c r="D671" s="232" t="s">
        <v>165</v>
      </c>
      <c r="E671" s="40"/>
      <c r="F671" s="233" t="s">
        <v>1178</v>
      </c>
      <c r="G671" s="40"/>
      <c r="H671" s="40"/>
      <c r="I671" s="136"/>
      <c r="J671" s="40"/>
      <c r="K671" s="40"/>
      <c r="L671" s="44"/>
      <c r="M671" s="234"/>
      <c r="N671" s="235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165</v>
      </c>
      <c r="AU671" s="17" t="s">
        <v>82</v>
      </c>
    </row>
    <row r="672" s="2" customFormat="1">
      <c r="A672" s="38"/>
      <c r="B672" s="39"/>
      <c r="C672" s="40"/>
      <c r="D672" s="232" t="s">
        <v>216</v>
      </c>
      <c r="E672" s="40"/>
      <c r="F672" s="258" t="s">
        <v>1179</v>
      </c>
      <c r="G672" s="40"/>
      <c r="H672" s="40"/>
      <c r="I672" s="136"/>
      <c r="J672" s="40"/>
      <c r="K672" s="40"/>
      <c r="L672" s="44"/>
      <c r="M672" s="234"/>
      <c r="N672" s="235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216</v>
      </c>
      <c r="AU672" s="17" t="s">
        <v>82</v>
      </c>
    </row>
    <row r="673" s="13" customFormat="1">
      <c r="A673" s="13"/>
      <c r="B673" s="236"/>
      <c r="C673" s="237"/>
      <c r="D673" s="232" t="s">
        <v>166</v>
      </c>
      <c r="E673" s="238" t="s">
        <v>19</v>
      </c>
      <c r="F673" s="239" t="s">
        <v>1462</v>
      </c>
      <c r="G673" s="237"/>
      <c r="H673" s="240">
        <v>30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6" t="s">
        <v>166</v>
      </c>
      <c r="AU673" s="246" t="s">
        <v>82</v>
      </c>
      <c r="AV673" s="13" t="s">
        <v>85</v>
      </c>
      <c r="AW673" s="13" t="s">
        <v>34</v>
      </c>
      <c r="AX673" s="13" t="s">
        <v>82</v>
      </c>
      <c r="AY673" s="246" t="s">
        <v>158</v>
      </c>
    </row>
    <row r="674" s="2" customFormat="1" ht="21.75" customHeight="1">
      <c r="A674" s="38"/>
      <c r="B674" s="39"/>
      <c r="C674" s="219" t="s">
        <v>1136</v>
      </c>
      <c r="D674" s="219" t="s">
        <v>159</v>
      </c>
      <c r="E674" s="220" t="s">
        <v>1182</v>
      </c>
      <c r="F674" s="221" t="s">
        <v>1183</v>
      </c>
      <c r="G674" s="222" t="s">
        <v>162</v>
      </c>
      <c r="H674" s="223">
        <v>30</v>
      </c>
      <c r="I674" s="224"/>
      <c r="J674" s="225">
        <f>ROUND(I674*H674,2)</f>
        <v>0</v>
      </c>
      <c r="K674" s="221" t="s">
        <v>213</v>
      </c>
      <c r="L674" s="44"/>
      <c r="M674" s="226" t="s">
        <v>19</v>
      </c>
      <c r="N674" s="227" t="s">
        <v>45</v>
      </c>
      <c r="O674" s="84"/>
      <c r="P674" s="228">
        <f>O674*H674</f>
        <v>0</v>
      </c>
      <c r="Q674" s="228">
        <v>0</v>
      </c>
      <c r="R674" s="228">
        <f>Q674*H674</f>
        <v>0</v>
      </c>
      <c r="S674" s="228">
        <v>0</v>
      </c>
      <c r="T674" s="229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30" t="s">
        <v>236</v>
      </c>
      <c r="AT674" s="230" t="s">
        <v>159</v>
      </c>
      <c r="AU674" s="230" t="s">
        <v>82</v>
      </c>
      <c r="AY674" s="17" t="s">
        <v>158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7" t="s">
        <v>82</v>
      </c>
      <c r="BK674" s="231">
        <f>ROUND(I674*H674,2)</f>
        <v>0</v>
      </c>
      <c r="BL674" s="17" t="s">
        <v>236</v>
      </c>
      <c r="BM674" s="230" t="s">
        <v>1184</v>
      </c>
    </row>
    <row r="675" s="2" customFormat="1">
      <c r="A675" s="38"/>
      <c r="B675" s="39"/>
      <c r="C675" s="40"/>
      <c r="D675" s="232" t="s">
        <v>165</v>
      </c>
      <c r="E675" s="40"/>
      <c r="F675" s="233" t="s">
        <v>1185</v>
      </c>
      <c r="G675" s="40"/>
      <c r="H675" s="40"/>
      <c r="I675" s="136"/>
      <c r="J675" s="40"/>
      <c r="K675" s="40"/>
      <c r="L675" s="44"/>
      <c r="M675" s="234"/>
      <c r="N675" s="235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165</v>
      </c>
      <c r="AU675" s="17" t="s">
        <v>82</v>
      </c>
    </row>
    <row r="676" s="13" customFormat="1">
      <c r="A676" s="13"/>
      <c r="B676" s="236"/>
      <c r="C676" s="237"/>
      <c r="D676" s="232" t="s">
        <v>166</v>
      </c>
      <c r="E676" s="238" t="s">
        <v>19</v>
      </c>
      <c r="F676" s="239" t="s">
        <v>1462</v>
      </c>
      <c r="G676" s="237"/>
      <c r="H676" s="240">
        <v>30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6" t="s">
        <v>166</v>
      </c>
      <c r="AU676" s="246" t="s">
        <v>82</v>
      </c>
      <c r="AV676" s="13" t="s">
        <v>85</v>
      </c>
      <c r="AW676" s="13" t="s">
        <v>34</v>
      </c>
      <c r="AX676" s="13" t="s">
        <v>82</v>
      </c>
      <c r="AY676" s="246" t="s">
        <v>158</v>
      </c>
    </row>
    <row r="677" s="2" customFormat="1" ht="21.75" customHeight="1">
      <c r="A677" s="38"/>
      <c r="B677" s="39"/>
      <c r="C677" s="219" t="s">
        <v>1140</v>
      </c>
      <c r="D677" s="219" t="s">
        <v>159</v>
      </c>
      <c r="E677" s="220" t="s">
        <v>1187</v>
      </c>
      <c r="F677" s="221" t="s">
        <v>1188</v>
      </c>
      <c r="G677" s="222" t="s">
        <v>162</v>
      </c>
      <c r="H677" s="223">
        <v>35</v>
      </c>
      <c r="I677" s="224"/>
      <c r="J677" s="225">
        <f>ROUND(I677*H677,2)</f>
        <v>0</v>
      </c>
      <c r="K677" s="221" t="s">
        <v>213</v>
      </c>
      <c r="L677" s="44"/>
      <c r="M677" s="226" t="s">
        <v>19</v>
      </c>
      <c r="N677" s="227" t="s">
        <v>45</v>
      </c>
      <c r="O677" s="84"/>
      <c r="P677" s="228">
        <f>O677*H677</f>
        <v>0</v>
      </c>
      <c r="Q677" s="228">
        <v>0</v>
      </c>
      <c r="R677" s="228">
        <f>Q677*H677</f>
        <v>0</v>
      </c>
      <c r="S677" s="228">
        <v>0</v>
      </c>
      <c r="T677" s="229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30" t="s">
        <v>236</v>
      </c>
      <c r="AT677" s="230" t="s">
        <v>159</v>
      </c>
      <c r="AU677" s="230" t="s">
        <v>82</v>
      </c>
      <c r="AY677" s="17" t="s">
        <v>158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7" t="s">
        <v>82</v>
      </c>
      <c r="BK677" s="231">
        <f>ROUND(I677*H677,2)</f>
        <v>0</v>
      </c>
      <c r="BL677" s="17" t="s">
        <v>236</v>
      </c>
      <c r="BM677" s="230" t="s">
        <v>1189</v>
      </c>
    </row>
    <row r="678" s="2" customFormat="1">
      <c r="A678" s="38"/>
      <c r="B678" s="39"/>
      <c r="C678" s="40"/>
      <c r="D678" s="232" t="s">
        <v>165</v>
      </c>
      <c r="E678" s="40"/>
      <c r="F678" s="233" t="s">
        <v>1190</v>
      </c>
      <c r="G678" s="40"/>
      <c r="H678" s="40"/>
      <c r="I678" s="136"/>
      <c r="J678" s="40"/>
      <c r="K678" s="40"/>
      <c r="L678" s="44"/>
      <c r="M678" s="234"/>
      <c r="N678" s="235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165</v>
      </c>
      <c r="AU678" s="17" t="s">
        <v>82</v>
      </c>
    </row>
    <row r="679" s="2" customFormat="1">
      <c r="A679" s="38"/>
      <c r="B679" s="39"/>
      <c r="C679" s="40"/>
      <c r="D679" s="232" t="s">
        <v>216</v>
      </c>
      <c r="E679" s="40"/>
      <c r="F679" s="258" t="s">
        <v>1179</v>
      </c>
      <c r="G679" s="40"/>
      <c r="H679" s="40"/>
      <c r="I679" s="136"/>
      <c r="J679" s="40"/>
      <c r="K679" s="40"/>
      <c r="L679" s="44"/>
      <c r="M679" s="234"/>
      <c r="N679" s="235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216</v>
      </c>
      <c r="AU679" s="17" t="s">
        <v>82</v>
      </c>
    </row>
    <row r="680" s="13" customFormat="1">
      <c r="A680" s="13"/>
      <c r="B680" s="236"/>
      <c r="C680" s="237"/>
      <c r="D680" s="232" t="s">
        <v>166</v>
      </c>
      <c r="E680" s="238" t="s">
        <v>19</v>
      </c>
      <c r="F680" s="239" t="s">
        <v>1463</v>
      </c>
      <c r="G680" s="237"/>
      <c r="H680" s="240">
        <v>35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6" t="s">
        <v>166</v>
      </c>
      <c r="AU680" s="246" t="s">
        <v>82</v>
      </c>
      <c r="AV680" s="13" t="s">
        <v>85</v>
      </c>
      <c r="AW680" s="13" t="s">
        <v>34</v>
      </c>
      <c r="AX680" s="13" t="s">
        <v>82</v>
      </c>
      <c r="AY680" s="246" t="s">
        <v>158</v>
      </c>
    </row>
    <row r="681" s="2" customFormat="1" ht="21.75" customHeight="1">
      <c r="A681" s="38"/>
      <c r="B681" s="39"/>
      <c r="C681" s="219" t="s">
        <v>1146</v>
      </c>
      <c r="D681" s="219" t="s">
        <v>159</v>
      </c>
      <c r="E681" s="220" t="s">
        <v>1193</v>
      </c>
      <c r="F681" s="221" t="s">
        <v>1194</v>
      </c>
      <c r="G681" s="222" t="s">
        <v>162</v>
      </c>
      <c r="H681" s="223">
        <v>35</v>
      </c>
      <c r="I681" s="224"/>
      <c r="J681" s="225">
        <f>ROUND(I681*H681,2)</f>
        <v>0</v>
      </c>
      <c r="K681" s="221" t="s">
        <v>213</v>
      </c>
      <c r="L681" s="44"/>
      <c r="M681" s="226" t="s">
        <v>19</v>
      </c>
      <c r="N681" s="227" t="s">
        <v>45</v>
      </c>
      <c r="O681" s="84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0" t="s">
        <v>236</v>
      </c>
      <c r="AT681" s="230" t="s">
        <v>159</v>
      </c>
      <c r="AU681" s="230" t="s">
        <v>82</v>
      </c>
      <c r="AY681" s="17" t="s">
        <v>158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7" t="s">
        <v>82</v>
      </c>
      <c r="BK681" s="231">
        <f>ROUND(I681*H681,2)</f>
        <v>0</v>
      </c>
      <c r="BL681" s="17" t="s">
        <v>236</v>
      </c>
      <c r="BM681" s="230" t="s">
        <v>1195</v>
      </c>
    </row>
    <row r="682" s="2" customFormat="1">
      <c r="A682" s="38"/>
      <c r="B682" s="39"/>
      <c r="C682" s="40"/>
      <c r="D682" s="232" t="s">
        <v>165</v>
      </c>
      <c r="E682" s="40"/>
      <c r="F682" s="233" t="s">
        <v>1196</v>
      </c>
      <c r="G682" s="40"/>
      <c r="H682" s="40"/>
      <c r="I682" s="136"/>
      <c r="J682" s="40"/>
      <c r="K682" s="40"/>
      <c r="L682" s="44"/>
      <c r="M682" s="234"/>
      <c r="N682" s="235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165</v>
      </c>
      <c r="AU682" s="17" t="s">
        <v>82</v>
      </c>
    </row>
    <row r="683" s="13" customFormat="1">
      <c r="A683" s="13"/>
      <c r="B683" s="236"/>
      <c r="C683" s="237"/>
      <c r="D683" s="232" t="s">
        <v>166</v>
      </c>
      <c r="E683" s="238" t="s">
        <v>19</v>
      </c>
      <c r="F683" s="239" t="s">
        <v>1463</v>
      </c>
      <c r="G683" s="237"/>
      <c r="H683" s="240">
        <v>35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166</v>
      </c>
      <c r="AU683" s="246" t="s">
        <v>82</v>
      </c>
      <c r="AV683" s="13" t="s">
        <v>85</v>
      </c>
      <c r="AW683" s="13" t="s">
        <v>34</v>
      </c>
      <c r="AX683" s="13" t="s">
        <v>82</v>
      </c>
      <c r="AY683" s="246" t="s">
        <v>158</v>
      </c>
    </row>
    <row r="684" s="2" customFormat="1" ht="21.75" customHeight="1">
      <c r="A684" s="38"/>
      <c r="B684" s="39"/>
      <c r="C684" s="219" t="s">
        <v>1151</v>
      </c>
      <c r="D684" s="219" t="s">
        <v>159</v>
      </c>
      <c r="E684" s="220" t="s">
        <v>1464</v>
      </c>
      <c r="F684" s="221" t="s">
        <v>1465</v>
      </c>
      <c r="G684" s="222" t="s">
        <v>1035</v>
      </c>
      <c r="H684" s="223">
        <v>40.399999999999999</v>
      </c>
      <c r="I684" s="224"/>
      <c r="J684" s="225">
        <f>ROUND(I684*H684,2)</f>
        <v>0</v>
      </c>
      <c r="K684" s="221" t="s">
        <v>213</v>
      </c>
      <c r="L684" s="44"/>
      <c r="M684" s="226" t="s">
        <v>19</v>
      </c>
      <c r="N684" s="227" t="s">
        <v>45</v>
      </c>
      <c r="O684" s="84"/>
      <c r="P684" s="228">
        <f>O684*H684</f>
        <v>0</v>
      </c>
      <c r="Q684" s="228">
        <v>0</v>
      </c>
      <c r="R684" s="228">
        <f>Q684*H684</f>
        <v>0</v>
      </c>
      <c r="S684" s="228">
        <v>0</v>
      </c>
      <c r="T684" s="229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0" t="s">
        <v>236</v>
      </c>
      <c r="AT684" s="230" t="s">
        <v>159</v>
      </c>
      <c r="AU684" s="230" t="s">
        <v>82</v>
      </c>
      <c r="AY684" s="17" t="s">
        <v>158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7" t="s">
        <v>82</v>
      </c>
      <c r="BK684" s="231">
        <f>ROUND(I684*H684,2)</f>
        <v>0</v>
      </c>
      <c r="BL684" s="17" t="s">
        <v>236</v>
      </c>
      <c r="BM684" s="230" t="s">
        <v>1466</v>
      </c>
    </row>
    <row r="685" s="2" customFormat="1">
      <c r="A685" s="38"/>
      <c r="B685" s="39"/>
      <c r="C685" s="40"/>
      <c r="D685" s="232" t="s">
        <v>165</v>
      </c>
      <c r="E685" s="40"/>
      <c r="F685" s="233" t="s">
        <v>1465</v>
      </c>
      <c r="G685" s="40"/>
      <c r="H685" s="40"/>
      <c r="I685" s="136"/>
      <c r="J685" s="40"/>
      <c r="K685" s="40"/>
      <c r="L685" s="44"/>
      <c r="M685" s="234"/>
      <c r="N685" s="235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165</v>
      </c>
      <c r="AU685" s="17" t="s">
        <v>82</v>
      </c>
    </row>
    <row r="686" s="13" customFormat="1">
      <c r="A686" s="13"/>
      <c r="B686" s="236"/>
      <c r="C686" s="237"/>
      <c r="D686" s="232" t="s">
        <v>166</v>
      </c>
      <c r="E686" s="238" t="s">
        <v>19</v>
      </c>
      <c r="F686" s="239" t="s">
        <v>1467</v>
      </c>
      <c r="G686" s="237"/>
      <c r="H686" s="240">
        <v>40.399999999999999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6" t="s">
        <v>166</v>
      </c>
      <c r="AU686" s="246" t="s">
        <v>82</v>
      </c>
      <c r="AV686" s="13" t="s">
        <v>85</v>
      </c>
      <c r="AW686" s="13" t="s">
        <v>34</v>
      </c>
      <c r="AX686" s="13" t="s">
        <v>82</v>
      </c>
      <c r="AY686" s="246" t="s">
        <v>158</v>
      </c>
    </row>
    <row r="687" s="2" customFormat="1" ht="21.75" customHeight="1">
      <c r="A687" s="38"/>
      <c r="B687" s="39"/>
      <c r="C687" s="219" t="s">
        <v>1156</v>
      </c>
      <c r="D687" s="219" t="s">
        <v>159</v>
      </c>
      <c r="E687" s="220" t="s">
        <v>1468</v>
      </c>
      <c r="F687" s="221" t="s">
        <v>1469</v>
      </c>
      <c r="G687" s="222" t="s">
        <v>1035</v>
      </c>
      <c r="H687" s="223">
        <v>40.399999999999999</v>
      </c>
      <c r="I687" s="224"/>
      <c r="J687" s="225">
        <f>ROUND(I687*H687,2)</f>
        <v>0</v>
      </c>
      <c r="K687" s="221" t="s">
        <v>213</v>
      </c>
      <c r="L687" s="44"/>
      <c r="M687" s="226" t="s">
        <v>19</v>
      </c>
      <c r="N687" s="227" t="s">
        <v>45</v>
      </c>
      <c r="O687" s="84"/>
      <c r="P687" s="228">
        <f>O687*H687</f>
        <v>0</v>
      </c>
      <c r="Q687" s="228">
        <v>0</v>
      </c>
      <c r="R687" s="228">
        <f>Q687*H687</f>
        <v>0</v>
      </c>
      <c r="S687" s="228">
        <v>0</v>
      </c>
      <c r="T687" s="229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30" t="s">
        <v>236</v>
      </c>
      <c r="AT687" s="230" t="s">
        <v>159</v>
      </c>
      <c r="AU687" s="230" t="s">
        <v>82</v>
      </c>
      <c r="AY687" s="17" t="s">
        <v>158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7" t="s">
        <v>82</v>
      </c>
      <c r="BK687" s="231">
        <f>ROUND(I687*H687,2)</f>
        <v>0</v>
      </c>
      <c r="BL687" s="17" t="s">
        <v>236</v>
      </c>
      <c r="BM687" s="230" t="s">
        <v>1470</v>
      </c>
    </row>
    <row r="688" s="2" customFormat="1">
      <c r="A688" s="38"/>
      <c r="B688" s="39"/>
      <c r="C688" s="40"/>
      <c r="D688" s="232" t="s">
        <v>165</v>
      </c>
      <c r="E688" s="40"/>
      <c r="F688" s="233" t="s">
        <v>1471</v>
      </c>
      <c r="G688" s="40"/>
      <c r="H688" s="40"/>
      <c r="I688" s="136"/>
      <c r="J688" s="40"/>
      <c r="K688" s="40"/>
      <c r="L688" s="44"/>
      <c r="M688" s="234"/>
      <c r="N688" s="235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165</v>
      </c>
      <c r="AU688" s="17" t="s">
        <v>82</v>
      </c>
    </row>
    <row r="689" s="2" customFormat="1">
      <c r="A689" s="38"/>
      <c r="B689" s="39"/>
      <c r="C689" s="40"/>
      <c r="D689" s="232" t="s">
        <v>216</v>
      </c>
      <c r="E689" s="40"/>
      <c r="F689" s="258" t="s">
        <v>1472</v>
      </c>
      <c r="G689" s="40"/>
      <c r="H689" s="40"/>
      <c r="I689" s="136"/>
      <c r="J689" s="40"/>
      <c r="K689" s="40"/>
      <c r="L689" s="44"/>
      <c r="M689" s="234"/>
      <c r="N689" s="235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216</v>
      </c>
      <c r="AU689" s="17" t="s">
        <v>82</v>
      </c>
    </row>
    <row r="690" s="13" customFormat="1">
      <c r="A690" s="13"/>
      <c r="B690" s="236"/>
      <c r="C690" s="237"/>
      <c r="D690" s="232" t="s">
        <v>166</v>
      </c>
      <c r="E690" s="238" t="s">
        <v>19</v>
      </c>
      <c r="F690" s="239" t="s">
        <v>1467</v>
      </c>
      <c r="G690" s="237"/>
      <c r="H690" s="240">
        <v>40.399999999999999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166</v>
      </c>
      <c r="AU690" s="246" t="s">
        <v>82</v>
      </c>
      <c r="AV690" s="13" t="s">
        <v>85</v>
      </c>
      <c r="AW690" s="13" t="s">
        <v>34</v>
      </c>
      <c r="AX690" s="13" t="s">
        <v>82</v>
      </c>
      <c r="AY690" s="246" t="s">
        <v>158</v>
      </c>
    </row>
    <row r="691" s="2" customFormat="1" ht="16.5" customHeight="1">
      <c r="A691" s="38"/>
      <c r="B691" s="39"/>
      <c r="C691" s="219" t="s">
        <v>1161</v>
      </c>
      <c r="D691" s="219" t="s">
        <v>159</v>
      </c>
      <c r="E691" s="220" t="s">
        <v>1473</v>
      </c>
      <c r="F691" s="221" t="s">
        <v>1474</v>
      </c>
      <c r="G691" s="222" t="s">
        <v>162</v>
      </c>
      <c r="H691" s="223">
        <v>100</v>
      </c>
      <c r="I691" s="224"/>
      <c r="J691" s="225">
        <f>ROUND(I691*H691,2)</f>
        <v>0</v>
      </c>
      <c r="K691" s="221" t="s">
        <v>213</v>
      </c>
      <c r="L691" s="44"/>
      <c r="M691" s="226" t="s">
        <v>19</v>
      </c>
      <c r="N691" s="227" t="s">
        <v>45</v>
      </c>
      <c r="O691" s="84"/>
      <c r="P691" s="228">
        <f>O691*H691</f>
        <v>0</v>
      </c>
      <c r="Q691" s="228">
        <v>0</v>
      </c>
      <c r="R691" s="228">
        <f>Q691*H691</f>
        <v>0</v>
      </c>
      <c r="S691" s="228">
        <v>0</v>
      </c>
      <c r="T691" s="229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30" t="s">
        <v>236</v>
      </c>
      <c r="AT691" s="230" t="s">
        <v>159</v>
      </c>
      <c r="AU691" s="230" t="s">
        <v>82</v>
      </c>
      <c r="AY691" s="17" t="s">
        <v>158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7" t="s">
        <v>82</v>
      </c>
      <c r="BK691" s="231">
        <f>ROUND(I691*H691,2)</f>
        <v>0</v>
      </c>
      <c r="BL691" s="17" t="s">
        <v>236</v>
      </c>
      <c r="BM691" s="230" t="s">
        <v>1475</v>
      </c>
    </row>
    <row r="692" s="2" customFormat="1">
      <c r="A692" s="38"/>
      <c r="B692" s="39"/>
      <c r="C692" s="40"/>
      <c r="D692" s="232" t="s">
        <v>165</v>
      </c>
      <c r="E692" s="40"/>
      <c r="F692" s="233" t="s">
        <v>1474</v>
      </c>
      <c r="G692" s="40"/>
      <c r="H692" s="40"/>
      <c r="I692" s="136"/>
      <c r="J692" s="40"/>
      <c r="K692" s="40"/>
      <c r="L692" s="44"/>
      <c r="M692" s="234"/>
      <c r="N692" s="235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165</v>
      </c>
      <c r="AU692" s="17" t="s">
        <v>82</v>
      </c>
    </row>
    <row r="693" s="13" customFormat="1">
      <c r="A693" s="13"/>
      <c r="B693" s="236"/>
      <c r="C693" s="237"/>
      <c r="D693" s="232" t="s">
        <v>166</v>
      </c>
      <c r="E693" s="238" t="s">
        <v>19</v>
      </c>
      <c r="F693" s="239" t="s">
        <v>1476</v>
      </c>
      <c r="G693" s="237"/>
      <c r="H693" s="240">
        <v>100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6" t="s">
        <v>166</v>
      </c>
      <c r="AU693" s="246" t="s">
        <v>82</v>
      </c>
      <c r="AV693" s="13" t="s">
        <v>85</v>
      </c>
      <c r="AW693" s="13" t="s">
        <v>34</v>
      </c>
      <c r="AX693" s="13" t="s">
        <v>82</v>
      </c>
      <c r="AY693" s="246" t="s">
        <v>158</v>
      </c>
    </row>
    <row r="694" s="2" customFormat="1" ht="21.75" customHeight="1">
      <c r="A694" s="38"/>
      <c r="B694" s="39"/>
      <c r="C694" s="219" t="s">
        <v>1165</v>
      </c>
      <c r="D694" s="219" t="s">
        <v>159</v>
      </c>
      <c r="E694" s="220" t="s">
        <v>1209</v>
      </c>
      <c r="F694" s="221" t="s">
        <v>1210</v>
      </c>
      <c r="G694" s="222" t="s">
        <v>162</v>
      </c>
      <c r="H694" s="223">
        <v>200</v>
      </c>
      <c r="I694" s="224"/>
      <c r="J694" s="225">
        <f>ROUND(I694*H694,2)</f>
        <v>0</v>
      </c>
      <c r="K694" s="221" t="s">
        <v>213</v>
      </c>
      <c r="L694" s="44"/>
      <c r="M694" s="226" t="s">
        <v>19</v>
      </c>
      <c r="N694" s="227" t="s">
        <v>45</v>
      </c>
      <c r="O694" s="84"/>
      <c r="P694" s="228">
        <f>O694*H694</f>
        <v>0</v>
      </c>
      <c r="Q694" s="228">
        <v>0.00013999999999999999</v>
      </c>
      <c r="R694" s="228">
        <f>Q694*H694</f>
        <v>0.027999999999999997</v>
      </c>
      <c r="S694" s="228">
        <v>0</v>
      </c>
      <c r="T694" s="229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30" t="s">
        <v>236</v>
      </c>
      <c r="AT694" s="230" t="s">
        <v>159</v>
      </c>
      <c r="AU694" s="230" t="s">
        <v>82</v>
      </c>
      <c r="AY694" s="17" t="s">
        <v>158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7" t="s">
        <v>82</v>
      </c>
      <c r="BK694" s="231">
        <f>ROUND(I694*H694,2)</f>
        <v>0</v>
      </c>
      <c r="BL694" s="17" t="s">
        <v>236</v>
      </c>
      <c r="BM694" s="230" t="s">
        <v>1211</v>
      </c>
    </row>
    <row r="695" s="2" customFormat="1">
      <c r="A695" s="38"/>
      <c r="B695" s="39"/>
      <c r="C695" s="40"/>
      <c r="D695" s="232" t="s">
        <v>165</v>
      </c>
      <c r="E695" s="40"/>
      <c r="F695" s="233" t="s">
        <v>1210</v>
      </c>
      <c r="G695" s="40"/>
      <c r="H695" s="40"/>
      <c r="I695" s="136"/>
      <c r="J695" s="40"/>
      <c r="K695" s="40"/>
      <c r="L695" s="44"/>
      <c r="M695" s="234"/>
      <c r="N695" s="235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165</v>
      </c>
      <c r="AU695" s="17" t="s">
        <v>82</v>
      </c>
    </row>
    <row r="696" s="13" customFormat="1">
      <c r="A696" s="13"/>
      <c r="B696" s="236"/>
      <c r="C696" s="237"/>
      <c r="D696" s="232" t="s">
        <v>166</v>
      </c>
      <c r="E696" s="238" t="s">
        <v>19</v>
      </c>
      <c r="F696" s="239" t="s">
        <v>1477</v>
      </c>
      <c r="G696" s="237"/>
      <c r="H696" s="240">
        <v>200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166</v>
      </c>
      <c r="AU696" s="246" t="s">
        <v>82</v>
      </c>
      <c r="AV696" s="13" t="s">
        <v>85</v>
      </c>
      <c r="AW696" s="13" t="s">
        <v>34</v>
      </c>
      <c r="AX696" s="13" t="s">
        <v>82</v>
      </c>
      <c r="AY696" s="246" t="s">
        <v>158</v>
      </c>
    </row>
    <row r="697" s="2" customFormat="1" ht="16.5" customHeight="1">
      <c r="A697" s="38"/>
      <c r="B697" s="39"/>
      <c r="C697" s="219" t="s">
        <v>1169</v>
      </c>
      <c r="D697" s="219" t="s">
        <v>159</v>
      </c>
      <c r="E697" s="220" t="s">
        <v>1214</v>
      </c>
      <c r="F697" s="221" t="s">
        <v>1215</v>
      </c>
      <c r="G697" s="222" t="s">
        <v>162</v>
      </c>
      <c r="H697" s="223">
        <v>300</v>
      </c>
      <c r="I697" s="224"/>
      <c r="J697" s="225">
        <f>ROUND(I697*H697,2)</f>
        <v>0</v>
      </c>
      <c r="K697" s="221" t="s">
        <v>213</v>
      </c>
      <c r="L697" s="44"/>
      <c r="M697" s="226" t="s">
        <v>19</v>
      </c>
      <c r="N697" s="227" t="s">
        <v>45</v>
      </c>
      <c r="O697" s="84"/>
      <c r="P697" s="228">
        <f>O697*H697</f>
        <v>0</v>
      </c>
      <c r="Q697" s="228">
        <v>9.0000000000000006E-05</v>
      </c>
      <c r="R697" s="228">
        <f>Q697*H697</f>
        <v>0.027000000000000003</v>
      </c>
      <c r="S697" s="228">
        <v>0</v>
      </c>
      <c r="T697" s="229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30" t="s">
        <v>236</v>
      </c>
      <c r="AT697" s="230" t="s">
        <v>159</v>
      </c>
      <c r="AU697" s="230" t="s">
        <v>82</v>
      </c>
      <c r="AY697" s="17" t="s">
        <v>158</v>
      </c>
      <c r="BE697" s="231">
        <f>IF(N697="základní",J697,0)</f>
        <v>0</v>
      </c>
      <c r="BF697" s="231">
        <f>IF(N697="snížená",J697,0)</f>
        <v>0</v>
      </c>
      <c r="BG697" s="231">
        <f>IF(N697="zákl. přenesená",J697,0)</f>
        <v>0</v>
      </c>
      <c r="BH697" s="231">
        <f>IF(N697="sníž. přenesená",J697,0)</f>
        <v>0</v>
      </c>
      <c r="BI697" s="231">
        <f>IF(N697="nulová",J697,0)</f>
        <v>0</v>
      </c>
      <c r="BJ697" s="17" t="s">
        <v>82</v>
      </c>
      <c r="BK697" s="231">
        <f>ROUND(I697*H697,2)</f>
        <v>0</v>
      </c>
      <c r="BL697" s="17" t="s">
        <v>236</v>
      </c>
      <c r="BM697" s="230" t="s">
        <v>1216</v>
      </c>
    </row>
    <row r="698" s="2" customFormat="1">
      <c r="A698" s="38"/>
      <c r="B698" s="39"/>
      <c r="C698" s="40"/>
      <c r="D698" s="232" t="s">
        <v>165</v>
      </c>
      <c r="E698" s="40"/>
      <c r="F698" s="233" t="s">
        <v>1215</v>
      </c>
      <c r="G698" s="40"/>
      <c r="H698" s="40"/>
      <c r="I698" s="136"/>
      <c r="J698" s="40"/>
      <c r="K698" s="40"/>
      <c r="L698" s="44"/>
      <c r="M698" s="234"/>
      <c r="N698" s="235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165</v>
      </c>
      <c r="AU698" s="17" t="s">
        <v>82</v>
      </c>
    </row>
    <row r="699" s="2" customFormat="1" ht="16.5" customHeight="1">
      <c r="A699" s="38"/>
      <c r="B699" s="39"/>
      <c r="C699" s="259" t="s">
        <v>1174</v>
      </c>
      <c r="D699" s="259" t="s">
        <v>199</v>
      </c>
      <c r="E699" s="260" t="s">
        <v>1218</v>
      </c>
      <c r="F699" s="261" t="s">
        <v>1219</v>
      </c>
      <c r="G699" s="262" t="s">
        <v>1220</v>
      </c>
      <c r="H699" s="263">
        <v>300</v>
      </c>
      <c r="I699" s="264"/>
      <c r="J699" s="265">
        <f>ROUND(I699*H699,2)</f>
        <v>0</v>
      </c>
      <c r="K699" s="261" t="s">
        <v>213</v>
      </c>
      <c r="L699" s="266"/>
      <c r="M699" s="267" t="s">
        <v>19</v>
      </c>
      <c r="N699" s="268" t="s">
        <v>45</v>
      </c>
      <c r="O699" s="84"/>
      <c r="P699" s="228">
        <f>O699*H699</f>
        <v>0</v>
      </c>
      <c r="Q699" s="228">
        <v>0.00042999999999999999</v>
      </c>
      <c r="R699" s="228">
        <f>Q699*H699</f>
        <v>0.129</v>
      </c>
      <c r="S699" s="228">
        <v>0</v>
      </c>
      <c r="T699" s="229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0" t="s">
        <v>241</v>
      </c>
      <c r="AT699" s="230" t="s">
        <v>199</v>
      </c>
      <c r="AU699" s="230" t="s">
        <v>82</v>
      </c>
      <c r="AY699" s="17" t="s">
        <v>158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7" t="s">
        <v>82</v>
      </c>
      <c r="BK699" s="231">
        <f>ROUND(I699*H699,2)</f>
        <v>0</v>
      </c>
      <c r="BL699" s="17" t="s">
        <v>236</v>
      </c>
      <c r="BM699" s="230" t="s">
        <v>1221</v>
      </c>
    </row>
    <row r="700" s="2" customFormat="1">
      <c r="A700" s="38"/>
      <c r="B700" s="39"/>
      <c r="C700" s="40"/>
      <c r="D700" s="232" t="s">
        <v>165</v>
      </c>
      <c r="E700" s="40"/>
      <c r="F700" s="233" t="s">
        <v>1219</v>
      </c>
      <c r="G700" s="40"/>
      <c r="H700" s="40"/>
      <c r="I700" s="136"/>
      <c r="J700" s="40"/>
      <c r="K700" s="40"/>
      <c r="L700" s="44"/>
      <c r="M700" s="234"/>
      <c r="N700" s="235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165</v>
      </c>
      <c r="AU700" s="17" t="s">
        <v>82</v>
      </c>
    </row>
    <row r="701" s="2" customFormat="1" ht="21.75" customHeight="1">
      <c r="A701" s="38"/>
      <c r="B701" s="39"/>
      <c r="C701" s="219" t="s">
        <v>1181</v>
      </c>
      <c r="D701" s="219" t="s">
        <v>159</v>
      </c>
      <c r="E701" s="220" t="s">
        <v>1224</v>
      </c>
      <c r="F701" s="221" t="s">
        <v>1225</v>
      </c>
      <c r="G701" s="222" t="s">
        <v>202</v>
      </c>
      <c r="H701" s="223">
        <v>10</v>
      </c>
      <c r="I701" s="224"/>
      <c r="J701" s="225">
        <f>ROUND(I701*H701,2)</f>
        <v>0</v>
      </c>
      <c r="K701" s="221" t="s">
        <v>213</v>
      </c>
      <c r="L701" s="44"/>
      <c r="M701" s="226" t="s">
        <v>19</v>
      </c>
      <c r="N701" s="227" t="s">
        <v>45</v>
      </c>
      <c r="O701" s="84"/>
      <c r="P701" s="228">
        <f>O701*H701</f>
        <v>0</v>
      </c>
      <c r="Q701" s="228">
        <v>0.37640000000000001</v>
      </c>
      <c r="R701" s="228">
        <f>Q701*H701</f>
        <v>3.7640000000000002</v>
      </c>
      <c r="S701" s="228">
        <v>0</v>
      </c>
      <c r="T701" s="229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30" t="s">
        <v>236</v>
      </c>
      <c r="AT701" s="230" t="s">
        <v>159</v>
      </c>
      <c r="AU701" s="230" t="s">
        <v>82</v>
      </c>
      <c r="AY701" s="17" t="s">
        <v>158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7" t="s">
        <v>82</v>
      </c>
      <c r="BK701" s="231">
        <f>ROUND(I701*H701,2)</f>
        <v>0</v>
      </c>
      <c r="BL701" s="17" t="s">
        <v>236</v>
      </c>
      <c r="BM701" s="230" t="s">
        <v>1226</v>
      </c>
    </row>
    <row r="702" s="2" customFormat="1">
      <c r="A702" s="38"/>
      <c r="B702" s="39"/>
      <c r="C702" s="40"/>
      <c r="D702" s="232" t="s">
        <v>165</v>
      </c>
      <c r="E702" s="40"/>
      <c r="F702" s="233" t="s">
        <v>1225</v>
      </c>
      <c r="G702" s="40"/>
      <c r="H702" s="40"/>
      <c r="I702" s="136"/>
      <c r="J702" s="40"/>
      <c r="K702" s="40"/>
      <c r="L702" s="44"/>
      <c r="M702" s="234"/>
      <c r="N702" s="235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165</v>
      </c>
      <c r="AU702" s="17" t="s">
        <v>82</v>
      </c>
    </row>
    <row r="703" s="13" customFormat="1">
      <c r="A703" s="13"/>
      <c r="B703" s="236"/>
      <c r="C703" s="237"/>
      <c r="D703" s="232" t="s">
        <v>166</v>
      </c>
      <c r="E703" s="238" t="s">
        <v>19</v>
      </c>
      <c r="F703" s="239" t="s">
        <v>1478</v>
      </c>
      <c r="G703" s="237"/>
      <c r="H703" s="240">
        <v>10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6" t="s">
        <v>166</v>
      </c>
      <c r="AU703" s="246" t="s">
        <v>82</v>
      </c>
      <c r="AV703" s="13" t="s">
        <v>85</v>
      </c>
      <c r="AW703" s="13" t="s">
        <v>34</v>
      </c>
      <c r="AX703" s="13" t="s">
        <v>82</v>
      </c>
      <c r="AY703" s="246" t="s">
        <v>158</v>
      </c>
    </row>
    <row r="704" s="2" customFormat="1" ht="21.75" customHeight="1">
      <c r="A704" s="38"/>
      <c r="B704" s="39"/>
      <c r="C704" s="219" t="s">
        <v>1186</v>
      </c>
      <c r="D704" s="219" t="s">
        <v>159</v>
      </c>
      <c r="E704" s="220" t="s">
        <v>1234</v>
      </c>
      <c r="F704" s="221" t="s">
        <v>1479</v>
      </c>
      <c r="G704" s="222" t="s">
        <v>1059</v>
      </c>
      <c r="H704" s="223">
        <v>8.0280000000000005</v>
      </c>
      <c r="I704" s="224"/>
      <c r="J704" s="225">
        <f>ROUND(I704*H704,2)</f>
        <v>0</v>
      </c>
      <c r="K704" s="221" t="s">
        <v>213</v>
      </c>
      <c r="L704" s="44"/>
      <c r="M704" s="226" t="s">
        <v>19</v>
      </c>
      <c r="N704" s="227" t="s">
        <v>45</v>
      </c>
      <c r="O704" s="84"/>
      <c r="P704" s="228">
        <f>O704*H704</f>
        <v>0</v>
      </c>
      <c r="Q704" s="228">
        <v>0</v>
      </c>
      <c r="R704" s="228">
        <f>Q704*H704</f>
        <v>0</v>
      </c>
      <c r="S704" s="228">
        <v>0</v>
      </c>
      <c r="T704" s="229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0" t="s">
        <v>236</v>
      </c>
      <c r="AT704" s="230" t="s">
        <v>159</v>
      </c>
      <c r="AU704" s="230" t="s">
        <v>82</v>
      </c>
      <c r="AY704" s="17" t="s">
        <v>158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7" t="s">
        <v>82</v>
      </c>
      <c r="BK704" s="231">
        <f>ROUND(I704*H704,2)</f>
        <v>0</v>
      </c>
      <c r="BL704" s="17" t="s">
        <v>236</v>
      </c>
      <c r="BM704" s="230" t="s">
        <v>1236</v>
      </c>
    </row>
    <row r="705" s="2" customFormat="1">
      <c r="A705" s="38"/>
      <c r="B705" s="39"/>
      <c r="C705" s="40"/>
      <c r="D705" s="232" t="s">
        <v>165</v>
      </c>
      <c r="E705" s="40"/>
      <c r="F705" s="233" t="s">
        <v>1479</v>
      </c>
      <c r="G705" s="40"/>
      <c r="H705" s="40"/>
      <c r="I705" s="136"/>
      <c r="J705" s="40"/>
      <c r="K705" s="40"/>
      <c r="L705" s="44"/>
      <c r="M705" s="234"/>
      <c r="N705" s="235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165</v>
      </c>
      <c r="AU705" s="17" t="s">
        <v>82</v>
      </c>
    </row>
    <row r="706" s="13" customFormat="1">
      <c r="A706" s="13"/>
      <c r="B706" s="236"/>
      <c r="C706" s="237"/>
      <c r="D706" s="232" t="s">
        <v>166</v>
      </c>
      <c r="E706" s="238" t="s">
        <v>19</v>
      </c>
      <c r="F706" s="239" t="s">
        <v>1460</v>
      </c>
      <c r="G706" s="237"/>
      <c r="H706" s="240">
        <v>8.0280000000000005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6" t="s">
        <v>166</v>
      </c>
      <c r="AU706" s="246" t="s">
        <v>82</v>
      </c>
      <c r="AV706" s="13" t="s">
        <v>85</v>
      </c>
      <c r="AW706" s="13" t="s">
        <v>34</v>
      </c>
      <c r="AX706" s="13" t="s">
        <v>82</v>
      </c>
      <c r="AY706" s="246" t="s">
        <v>158</v>
      </c>
    </row>
    <row r="707" s="2" customFormat="1" ht="21.75" customHeight="1">
      <c r="A707" s="38"/>
      <c r="B707" s="39"/>
      <c r="C707" s="219" t="s">
        <v>1192</v>
      </c>
      <c r="D707" s="219" t="s">
        <v>159</v>
      </c>
      <c r="E707" s="220" t="s">
        <v>1239</v>
      </c>
      <c r="F707" s="221" t="s">
        <v>1240</v>
      </c>
      <c r="G707" s="222" t="s">
        <v>1059</v>
      </c>
      <c r="H707" s="223">
        <v>8.0280000000000005</v>
      </c>
      <c r="I707" s="224"/>
      <c r="J707" s="225">
        <f>ROUND(I707*H707,2)</f>
        <v>0</v>
      </c>
      <c r="K707" s="221" t="s">
        <v>213</v>
      </c>
      <c r="L707" s="44"/>
      <c r="M707" s="226" t="s">
        <v>19</v>
      </c>
      <c r="N707" s="227" t="s">
        <v>45</v>
      </c>
      <c r="O707" s="84"/>
      <c r="P707" s="228">
        <f>O707*H707</f>
        <v>0</v>
      </c>
      <c r="Q707" s="228">
        <v>0</v>
      </c>
      <c r="R707" s="228">
        <f>Q707*H707</f>
        <v>0</v>
      </c>
      <c r="S707" s="228">
        <v>0</v>
      </c>
      <c r="T707" s="229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0" t="s">
        <v>236</v>
      </c>
      <c r="AT707" s="230" t="s">
        <v>159</v>
      </c>
      <c r="AU707" s="230" t="s">
        <v>82</v>
      </c>
      <c r="AY707" s="17" t="s">
        <v>158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7" t="s">
        <v>82</v>
      </c>
      <c r="BK707" s="231">
        <f>ROUND(I707*H707,2)</f>
        <v>0</v>
      </c>
      <c r="BL707" s="17" t="s">
        <v>236</v>
      </c>
      <c r="BM707" s="230" t="s">
        <v>1241</v>
      </c>
    </row>
    <row r="708" s="2" customFormat="1">
      <c r="A708" s="38"/>
      <c r="B708" s="39"/>
      <c r="C708" s="40"/>
      <c r="D708" s="232" t="s">
        <v>165</v>
      </c>
      <c r="E708" s="40"/>
      <c r="F708" s="233" t="s">
        <v>1240</v>
      </c>
      <c r="G708" s="40"/>
      <c r="H708" s="40"/>
      <c r="I708" s="136"/>
      <c r="J708" s="40"/>
      <c r="K708" s="40"/>
      <c r="L708" s="44"/>
      <c r="M708" s="234"/>
      <c r="N708" s="235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165</v>
      </c>
      <c r="AU708" s="17" t="s">
        <v>82</v>
      </c>
    </row>
    <row r="709" s="13" customFormat="1">
      <c r="A709" s="13"/>
      <c r="B709" s="236"/>
      <c r="C709" s="237"/>
      <c r="D709" s="232" t="s">
        <v>166</v>
      </c>
      <c r="E709" s="238" t="s">
        <v>19</v>
      </c>
      <c r="F709" s="239" t="s">
        <v>1460</v>
      </c>
      <c r="G709" s="237"/>
      <c r="H709" s="240">
        <v>8.0280000000000005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6" t="s">
        <v>166</v>
      </c>
      <c r="AU709" s="246" t="s">
        <v>82</v>
      </c>
      <c r="AV709" s="13" t="s">
        <v>85</v>
      </c>
      <c r="AW709" s="13" t="s">
        <v>34</v>
      </c>
      <c r="AX709" s="13" t="s">
        <v>82</v>
      </c>
      <c r="AY709" s="246" t="s">
        <v>158</v>
      </c>
    </row>
    <row r="710" s="2" customFormat="1" ht="16.5" customHeight="1">
      <c r="A710" s="38"/>
      <c r="B710" s="39"/>
      <c r="C710" s="219" t="s">
        <v>1197</v>
      </c>
      <c r="D710" s="219" t="s">
        <v>159</v>
      </c>
      <c r="E710" s="220" t="s">
        <v>1243</v>
      </c>
      <c r="F710" s="221" t="s">
        <v>1244</v>
      </c>
      <c r="G710" s="222" t="s">
        <v>194</v>
      </c>
      <c r="H710" s="223">
        <v>540</v>
      </c>
      <c r="I710" s="224"/>
      <c r="J710" s="225">
        <f>ROUND(I710*H710,2)</f>
        <v>0</v>
      </c>
      <c r="K710" s="221" t="s">
        <v>213</v>
      </c>
      <c r="L710" s="44"/>
      <c r="M710" s="226" t="s">
        <v>19</v>
      </c>
      <c r="N710" s="227" t="s">
        <v>45</v>
      </c>
      <c r="O710" s="84"/>
      <c r="P710" s="228">
        <f>O710*H710</f>
        <v>0</v>
      </c>
      <c r="Q710" s="228">
        <v>0</v>
      </c>
      <c r="R710" s="228">
        <f>Q710*H710</f>
        <v>0</v>
      </c>
      <c r="S710" s="228">
        <v>0</v>
      </c>
      <c r="T710" s="229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30" t="s">
        <v>236</v>
      </c>
      <c r="AT710" s="230" t="s">
        <v>159</v>
      </c>
      <c r="AU710" s="230" t="s">
        <v>82</v>
      </c>
      <c r="AY710" s="17" t="s">
        <v>158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7" t="s">
        <v>82</v>
      </c>
      <c r="BK710" s="231">
        <f>ROUND(I710*H710,2)</f>
        <v>0</v>
      </c>
      <c r="BL710" s="17" t="s">
        <v>236</v>
      </c>
      <c r="BM710" s="230" t="s">
        <v>1245</v>
      </c>
    </row>
    <row r="711" s="2" customFormat="1">
      <c r="A711" s="38"/>
      <c r="B711" s="39"/>
      <c r="C711" s="40"/>
      <c r="D711" s="232" t="s">
        <v>165</v>
      </c>
      <c r="E711" s="40"/>
      <c r="F711" s="233" t="s">
        <v>1244</v>
      </c>
      <c r="G711" s="40"/>
      <c r="H711" s="40"/>
      <c r="I711" s="136"/>
      <c r="J711" s="40"/>
      <c r="K711" s="40"/>
      <c r="L711" s="44"/>
      <c r="M711" s="234"/>
      <c r="N711" s="235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165</v>
      </c>
      <c r="AU711" s="17" t="s">
        <v>82</v>
      </c>
    </row>
    <row r="712" s="13" customFormat="1">
      <c r="A712" s="13"/>
      <c r="B712" s="236"/>
      <c r="C712" s="237"/>
      <c r="D712" s="232" t="s">
        <v>166</v>
      </c>
      <c r="E712" s="238" t="s">
        <v>19</v>
      </c>
      <c r="F712" s="239" t="s">
        <v>1480</v>
      </c>
      <c r="G712" s="237"/>
      <c r="H712" s="240">
        <v>540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166</v>
      </c>
      <c r="AU712" s="246" t="s">
        <v>82</v>
      </c>
      <c r="AV712" s="13" t="s">
        <v>85</v>
      </c>
      <c r="AW712" s="13" t="s">
        <v>34</v>
      </c>
      <c r="AX712" s="13" t="s">
        <v>82</v>
      </c>
      <c r="AY712" s="246" t="s">
        <v>158</v>
      </c>
    </row>
    <row r="713" s="2" customFormat="1" ht="21.75" customHeight="1">
      <c r="A713" s="38"/>
      <c r="B713" s="39"/>
      <c r="C713" s="219" t="s">
        <v>1203</v>
      </c>
      <c r="D713" s="219" t="s">
        <v>159</v>
      </c>
      <c r="E713" s="220" t="s">
        <v>1120</v>
      </c>
      <c r="F713" s="221" t="s">
        <v>1121</v>
      </c>
      <c r="G713" s="222" t="s">
        <v>194</v>
      </c>
      <c r="H713" s="223">
        <v>260</v>
      </c>
      <c r="I713" s="224"/>
      <c r="J713" s="225">
        <f>ROUND(I713*H713,2)</f>
        <v>0</v>
      </c>
      <c r="K713" s="221" t="s">
        <v>213</v>
      </c>
      <c r="L713" s="44"/>
      <c r="M713" s="226" t="s">
        <v>19</v>
      </c>
      <c r="N713" s="227" t="s">
        <v>45</v>
      </c>
      <c r="O713" s="84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0" t="s">
        <v>236</v>
      </c>
      <c r="AT713" s="230" t="s">
        <v>159</v>
      </c>
      <c r="AU713" s="230" t="s">
        <v>82</v>
      </c>
      <c r="AY713" s="17" t="s">
        <v>158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7" t="s">
        <v>82</v>
      </c>
      <c r="BK713" s="231">
        <f>ROUND(I713*H713,2)</f>
        <v>0</v>
      </c>
      <c r="BL713" s="17" t="s">
        <v>236</v>
      </c>
      <c r="BM713" s="230" t="s">
        <v>1122</v>
      </c>
    </row>
    <row r="714" s="2" customFormat="1">
      <c r="A714" s="38"/>
      <c r="B714" s="39"/>
      <c r="C714" s="40"/>
      <c r="D714" s="232" t="s">
        <v>165</v>
      </c>
      <c r="E714" s="40"/>
      <c r="F714" s="233" t="s">
        <v>1123</v>
      </c>
      <c r="G714" s="40"/>
      <c r="H714" s="40"/>
      <c r="I714" s="136"/>
      <c r="J714" s="40"/>
      <c r="K714" s="40"/>
      <c r="L714" s="44"/>
      <c r="M714" s="234"/>
      <c r="N714" s="235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165</v>
      </c>
      <c r="AU714" s="17" t="s">
        <v>82</v>
      </c>
    </row>
    <row r="715" s="2" customFormat="1">
      <c r="A715" s="38"/>
      <c r="B715" s="39"/>
      <c r="C715" s="40"/>
      <c r="D715" s="232" t="s">
        <v>216</v>
      </c>
      <c r="E715" s="40"/>
      <c r="F715" s="258" t="s">
        <v>1124</v>
      </c>
      <c r="G715" s="40"/>
      <c r="H715" s="40"/>
      <c r="I715" s="136"/>
      <c r="J715" s="40"/>
      <c r="K715" s="40"/>
      <c r="L715" s="44"/>
      <c r="M715" s="234"/>
      <c r="N715" s="235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216</v>
      </c>
      <c r="AU715" s="17" t="s">
        <v>82</v>
      </c>
    </row>
    <row r="716" s="13" customFormat="1">
      <c r="A716" s="13"/>
      <c r="B716" s="236"/>
      <c r="C716" s="237"/>
      <c r="D716" s="232" t="s">
        <v>166</v>
      </c>
      <c r="E716" s="238" t="s">
        <v>19</v>
      </c>
      <c r="F716" s="239" t="s">
        <v>1444</v>
      </c>
      <c r="G716" s="237"/>
      <c r="H716" s="240">
        <v>260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166</v>
      </c>
      <c r="AU716" s="246" t="s">
        <v>82</v>
      </c>
      <c r="AV716" s="13" t="s">
        <v>85</v>
      </c>
      <c r="AW716" s="13" t="s">
        <v>34</v>
      </c>
      <c r="AX716" s="13" t="s">
        <v>82</v>
      </c>
      <c r="AY716" s="246" t="s">
        <v>158</v>
      </c>
    </row>
    <row r="717" s="2" customFormat="1" ht="21.75" customHeight="1">
      <c r="A717" s="38"/>
      <c r="B717" s="39"/>
      <c r="C717" s="219" t="s">
        <v>1208</v>
      </c>
      <c r="D717" s="219" t="s">
        <v>159</v>
      </c>
      <c r="E717" s="220" t="s">
        <v>1132</v>
      </c>
      <c r="F717" s="221" t="s">
        <v>1133</v>
      </c>
      <c r="G717" s="222" t="s">
        <v>162</v>
      </c>
      <c r="H717" s="223">
        <v>6</v>
      </c>
      <c r="I717" s="224"/>
      <c r="J717" s="225">
        <f>ROUND(I717*H717,2)</f>
        <v>0</v>
      </c>
      <c r="K717" s="221" t="s">
        <v>213</v>
      </c>
      <c r="L717" s="44"/>
      <c r="M717" s="226" t="s">
        <v>19</v>
      </c>
      <c r="N717" s="227" t="s">
        <v>45</v>
      </c>
      <c r="O717" s="84"/>
      <c r="P717" s="228">
        <f>O717*H717</f>
        <v>0</v>
      </c>
      <c r="Q717" s="228">
        <v>0</v>
      </c>
      <c r="R717" s="228">
        <f>Q717*H717</f>
        <v>0</v>
      </c>
      <c r="S717" s="228">
        <v>0</v>
      </c>
      <c r="T717" s="229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0" t="s">
        <v>236</v>
      </c>
      <c r="AT717" s="230" t="s">
        <v>159</v>
      </c>
      <c r="AU717" s="230" t="s">
        <v>82</v>
      </c>
      <c r="AY717" s="17" t="s">
        <v>158</v>
      </c>
      <c r="BE717" s="231">
        <f>IF(N717="základní",J717,0)</f>
        <v>0</v>
      </c>
      <c r="BF717" s="231">
        <f>IF(N717="snížená",J717,0)</f>
        <v>0</v>
      </c>
      <c r="BG717" s="231">
        <f>IF(N717="zákl. přenesená",J717,0)</f>
        <v>0</v>
      </c>
      <c r="BH717" s="231">
        <f>IF(N717="sníž. přenesená",J717,0)</f>
        <v>0</v>
      </c>
      <c r="BI717" s="231">
        <f>IF(N717="nulová",J717,0)</f>
        <v>0</v>
      </c>
      <c r="BJ717" s="17" t="s">
        <v>82</v>
      </c>
      <c r="BK717" s="231">
        <f>ROUND(I717*H717,2)</f>
        <v>0</v>
      </c>
      <c r="BL717" s="17" t="s">
        <v>236</v>
      </c>
      <c r="BM717" s="230" t="s">
        <v>1134</v>
      </c>
    </row>
    <row r="718" s="2" customFormat="1">
      <c r="A718" s="38"/>
      <c r="B718" s="39"/>
      <c r="C718" s="40"/>
      <c r="D718" s="232" t="s">
        <v>165</v>
      </c>
      <c r="E718" s="40"/>
      <c r="F718" s="233" t="s">
        <v>1135</v>
      </c>
      <c r="G718" s="40"/>
      <c r="H718" s="40"/>
      <c r="I718" s="136"/>
      <c r="J718" s="40"/>
      <c r="K718" s="40"/>
      <c r="L718" s="44"/>
      <c r="M718" s="234"/>
      <c r="N718" s="235"/>
      <c r="O718" s="84"/>
      <c r="P718" s="84"/>
      <c r="Q718" s="84"/>
      <c r="R718" s="84"/>
      <c r="S718" s="84"/>
      <c r="T718" s="85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165</v>
      </c>
      <c r="AU718" s="17" t="s">
        <v>82</v>
      </c>
    </row>
    <row r="719" s="2" customFormat="1">
      <c r="A719" s="38"/>
      <c r="B719" s="39"/>
      <c r="C719" s="40"/>
      <c r="D719" s="232" t="s">
        <v>216</v>
      </c>
      <c r="E719" s="40"/>
      <c r="F719" s="258" t="s">
        <v>1124</v>
      </c>
      <c r="G719" s="40"/>
      <c r="H719" s="40"/>
      <c r="I719" s="136"/>
      <c r="J719" s="40"/>
      <c r="K719" s="40"/>
      <c r="L719" s="44"/>
      <c r="M719" s="234"/>
      <c r="N719" s="235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216</v>
      </c>
      <c r="AU719" s="17" t="s">
        <v>82</v>
      </c>
    </row>
    <row r="720" s="13" customFormat="1">
      <c r="A720" s="13"/>
      <c r="B720" s="236"/>
      <c r="C720" s="237"/>
      <c r="D720" s="232" t="s">
        <v>166</v>
      </c>
      <c r="E720" s="238" t="s">
        <v>19</v>
      </c>
      <c r="F720" s="239" t="s">
        <v>1340</v>
      </c>
      <c r="G720" s="237"/>
      <c r="H720" s="240">
        <v>6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6" t="s">
        <v>166</v>
      </c>
      <c r="AU720" s="246" t="s">
        <v>82</v>
      </c>
      <c r="AV720" s="13" t="s">
        <v>85</v>
      </c>
      <c r="AW720" s="13" t="s">
        <v>34</v>
      </c>
      <c r="AX720" s="13" t="s">
        <v>82</v>
      </c>
      <c r="AY720" s="246" t="s">
        <v>158</v>
      </c>
    </row>
    <row r="721" s="2" customFormat="1" ht="21.75" customHeight="1">
      <c r="A721" s="38"/>
      <c r="B721" s="39"/>
      <c r="C721" s="219" t="s">
        <v>1213</v>
      </c>
      <c r="D721" s="219" t="s">
        <v>159</v>
      </c>
      <c r="E721" s="220" t="s">
        <v>1481</v>
      </c>
      <c r="F721" s="221" t="s">
        <v>1482</v>
      </c>
      <c r="G721" s="222" t="s">
        <v>162</v>
      </c>
      <c r="H721" s="223">
        <v>6</v>
      </c>
      <c r="I721" s="224"/>
      <c r="J721" s="225">
        <f>ROUND(I721*H721,2)</f>
        <v>0</v>
      </c>
      <c r="K721" s="221" t="s">
        <v>213</v>
      </c>
      <c r="L721" s="44"/>
      <c r="M721" s="226" t="s">
        <v>19</v>
      </c>
      <c r="N721" s="227" t="s">
        <v>45</v>
      </c>
      <c r="O721" s="84"/>
      <c r="P721" s="228">
        <f>O721*H721</f>
        <v>0</v>
      </c>
      <c r="Q721" s="228">
        <v>0.11934</v>
      </c>
      <c r="R721" s="228">
        <f>Q721*H721</f>
        <v>0.71604000000000001</v>
      </c>
      <c r="S721" s="228">
        <v>0</v>
      </c>
      <c r="T721" s="229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30" t="s">
        <v>236</v>
      </c>
      <c r="AT721" s="230" t="s">
        <v>159</v>
      </c>
      <c r="AU721" s="230" t="s">
        <v>82</v>
      </c>
      <c r="AY721" s="17" t="s">
        <v>158</v>
      </c>
      <c r="BE721" s="231">
        <f>IF(N721="základní",J721,0)</f>
        <v>0</v>
      </c>
      <c r="BF721" s="231">
        <f>IF(N721="snížená",J721,0)</f>
        <v>0</v>
      </c>
      <c r="BG721" s="231">
        <f>IF(N721="zákl. přenesená",J721,0)</f>
        <v>0</v>
      </c>
      <c r="BH721" s="231">
        <f>IF(N721="sníž. přenesená",J721,0)</f>
        <v>0</v>
      </c>
      <c r="BI721" s="231">
        <f>IF(N721="nulová",J721,0)</f>
        <v>0</v>
      </c>
      <c r="BJ721" s="17" t="s">
        <v>82</v>
      </c>
      <c r="BK721" s="231">
        <f>ROUND(I721*H721,2)</f>
        <v>0</v>
      </c>
      <c r="BL721" s="17" t="s">
        <v>236</v>
      </c>
      <c r="BM721" s="230" t="s">
        <v>1483</v>
      </c>
    </row>
    <row r="722" s="2" customFormat="1">
      <c r="A722" s="38"/>
      <c r="B722" s="39"/>
      <c r="C722" s="40"/>
      <c r="D722" s="232" t="s">
        <v>165</v>
      </c>
      <c r="E722" s="40"/>
      <c r="F722" s="233" t="s">
        <v>1484</v>
      </c>
      <c r="G722" s="40"/>
      <c r="H722" s="40"/>
      <c r="I722" s="136"/>
      <c r="J722" s="40"/>
      <c r="K722" s="40"/>
      <c r="L722" s="44"/>
      <c r="M722" s="234"/>
      <c r="N722" s="235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165</v>
      </c>
      <c r="AU722" s="17" t="s">
        <v>82</v>
      </c>
    </row>
    <row r="723" s="2" customFormat="1">
      <c r="A723" s="38"/>
      <c r="B723" s="39"/>
      <c r="C723" s="40"/>
      <c r="D723" s="232" t="s">
        <v>216</v>
      </c>
      <c r="E723" s="40"/>
      <c r="F723" s="258" t="s">
        <v>1124</v>
      </c>
      <c r="G723" s="40"/>
      <c r="H723" s="40"/>
      <c r="I723" s="136"/>
      <c r="J723" s="40"/>
      <c r="K723" s="40"/>
      <c r="L723" s="44"/>
      <c r="M723" s="234"/>
      <c r="N723" s="235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216</v>
      </c>
      <c r="AU723" s="17" t="s">
        <v>82</v>
      </c>
    </row>
    <row r="724" s="13" customFormat="1">
      <c r="A724" s="13"/>
      <c r="B724" s="236"/>
      <c r="C724" s="237"/>
      <c r="D724" s="232" t="s">
        <v>166</v>
      </c>
      <c r="E724" s="238" t="s">
        <v>19</v>
      </c>
      <c r="F724" s="239" t="s">
        <v>1340</v>
      </c>
      <c r="G724" s="237"/>
      <c r="H724" s="240">
        <v>6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6" t="s">
        <v>166</v>
      </c>
      <c r="AU724" s="246" t="s">
        <v>82</v>
      </c>
      <c r="AV724" s="13" t="s">
        <v>85</v>
      </c>
      <c r="AW724" s="13" t="s">
        <v>34</v>
      </c>
      <c r="AX724" s="13" t="s">
        <v>82</v>
      </c>
      <c r="AY724" s="246" t="s">
        <v>158</v>
      </c>
    </row>
    <row r="725" s="2" customFormat="1" ht="16.5" customHeight="1">
      <c r="A725" s="38"/>
      <c r="B725" s="39"/>
      <c r="C725" s="259" t="s">
        <v>1217</v>
      </c>
      <c r="D725" s="259" t="s">
        <v>199</v>
      </c>
      <c r="E725" s="260" t="s">
        <v>1485</v>
      </c>
      <c r="F725" s="261" t="s">
        <v>1486</v>
      </c>
      <c r="G725" s="262" t="s">
        <v>162</v>
      </c>
      <c r="H725" s="263">
        <v>2</v>
      </c>
      <c r="I725" s="264"/>
      <c r="J725" s="265">
        <f>ROUND(I725*H725,2)</f>
        <v>0</v>
      </c>
      <c r="K725" s="261" t="s">
        <v>213</v>
      </c>
      <c r="L725" s="266"/>
      <c r="M725" s="267" t="s">
        <v>19</v>
      </c>
      <c r="N725" s="268" t="s">
        <v>45</v>
      </c>
      <c r="O725" s="84"/>
      <c r="P725" s="228">
        <f>O725*H725</f>
        <v>0</v>
      </c>
      <c r="Q725" s="228">
        <v>0.056120000000000003</v>
      </c>
      <c r="R725" s="228">
        <f>Q725*H725</f>
        <v>0.11224000000000001</v>
      </c>
      <c r="S725" s="228">
        <v>0</v>
      </c>
      <c r="T725" s="229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30" t="s">
        <v>255</v>
      </c>
      <c r="AT725" s="230" t="s">
        <v>199</v>
      </c>
      <c r="AU725" s="230" t="s">
        <v>82</v>
      </c>
      <c r="AY725" s="17" t="s">
        <v>158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7" t="s">
        <v>82</v>
      </c>
      <c r="BK725" s="231">
        <f>ROUND(I725*H725,2)</f>
        <v>0</v>
      </c>
      <c r="BL725" s="17" t="s">
        <v>255</v>
      </c>
      <c r="BM725" s="230" t="s">
        <v>1487</v>
      </c>
    </row>
    <row r="726" s="2" customFormat="1">
      <c r="A726" s="38"/>
      <c r="B726" s="39"/>
      <c r="C726" s="40"/>
      <c r="D726" s="232" t="s">
        <v>165</v>
      </c>
      <c r="E726" s="40"/>
      <c r="F726" s="233" t="s">
        <v>1486</v>
      </c>
      <c r="G726" s="40"/>
      <c r="H726" s="40"/>
      <c r="I726" s="136"/>
      <c r="J726" s="40"/>
      <c r="K726" s="40"/>
      <c r="L726" s="44"/>
      <c r="M726" s="234"/>
      <c r="N726" s="235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165</v>
      </c>
      <c r="AU726" s="17" t="s">
        <v>82</v>
      </c>
    </row>
    <row r="727" s="13" customFormat="1">
      <c r="A727" s="13"/>
      <c r="B727" s="236"/>
      <c r="C727" s="237"/>
      <c r="D727" s="232" t="s">
        <v>166</v>
      </c>
      <c r="E727" s="238" t="s">
        <v>19</v>
      </c>
      <c r="F727" s="239" t="s">
        <v>1312</v>
      </c>
      <c r="G727" s="237"/>
      <c r="H727" s="240">
        <v>2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166</v>
      </c>
      <c r="AU727" s="246" t="s">
        <v>82</v>
      </c>
      <c r="AV727" s="13" t="s">
        <v>85</v>
      </c>
      <c r="AW727" s="13" t="s">
        <v>34</v>
      </c>
      <c r="AX727" s="13" t="s">
        <v>82</v>
      </c>
      <c r="AY727" s="246" t="s">
        <v>158</v>
      </c>
    </row>
    <row r="728" s="12" customFormat="1" ht="25.92" customHeight="1">
      <c r="A728" s="12"/>
      <c r="B728" s="205"/>
      <c r="C728" s="206"/>
      <c r="D728" s="207" t="s">
        <v>73</v>
      </c>
      <c r="E728" s="208" t="s">
        <v>1247</v>
      </c>
      <c r="F728" s="208" t="s">
        <v>1248</v>
      </c>
      <c r="G728" s="206"/>
      <c r="H728" s="206"/>
      <c r="I728" s="209"/>
      <c r="J728" s="210">
        <f>BK728</f>
        <v>0</v>
      </c>
      <c r="K728" s="206"/>
      <c r="L728" s="211"/>
      <c r="M728" s="212"/>
      <c r="N728" s="213"/>
      <c r="O728" s="213"/>
      <c r="P728" s="214">
        <f>SUM(P729:P732)</f>
        <v>0</v>
      </c>
      <c r="Q728" s="213"/>
      <c r="R728" s="214">
        <f>SUM(R729:R732)</f>
        <v>0</v>
      </c>
      <c r="S728" s="213"/>
      <c r="T728" s="215">
        <f>SUM(T729:T732)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16" t="s">
        <v>163</v>
      </c>
      <c r="AT728" s="217" t="s">
        <v>73</v>
      </c>
      <c r="AU728" s="217" t="s">
        <v>74</v>
      </c>
      <c r="AY728" s="216" t="s">
        <v>158</v>
      </c>
      <c r="BK728" s="218">
        <f>SUM(BK729:BK732)</f>
        <v>0</v>
      </c>
    </row>
    <row r="729" s="2" customFormat="1" ht="16.5" customHeight="1">
      <c r="A729" s="38"/>
      <c r="B729" s="39"/>
      <c r="C729" s="219" t="s">
        <v>1223</v>
      </c>
      <c r="D729" s="219" t="s">
        <v>159</v>
      </c>
      <c r="E729" s="220" t="s">
        <v>1258</v>
      </c>
      <c r="F729" s="221" t="s">
        <v>1259</v>
      </c>
      <c r="G729" s="222" t="s">
        <v>1252</v>
      </c>
      <c r="H729" s="223">
        <v>24</v>
      </c>
      <c r="I729" s="224"/>
      <c r="J729" s="225">
        <f>ROUND(I729*H729,2)</f>
        <v>0</v>
      </c>
      <c r="K729" s="221" t="s">
        <v>213</v>
      </c>
      <c r="L729" s="44"/>
      <c r="M729" s="226" t="s">
        <v>19</v>
      </c>
      <c r="N729" s="227" t="s">
        <v>45</v>
      </c>
      <c r="O729" s="84"/>
      <c r="P729" s="228">
        <f>O729*H729</f>
        <v>0</v>
      </c>
      <c r="Q729" s="228">
        <v>0</v>
      </c>
      <c r="R729" s="228">
        <f>Q729*H729</f>
        <v>0</v>
      </c>
      <c r="S729" s="228">
        <v>0</v>
      </c>
      <c r="T729" s="229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0" t="s">
        <v>249</v>
      </c>
      <c r="AT729" s="230" t="s">
        <v>159</v>
      </c>
      <c r="AU729" s="230" t="s">
        <v>82</v>
      </c>
      <c r="AY729" s="17" t="s">
        <v>158</v>
      </c>
      <c r="BE729" s="231">
        <f>IF(N729="základní",J729,0)</f>
        <v>0</v>
      </c>
      <c r="BF729" s="231">
        <f>IF(N729="snížená",J729,0)</f>
        <v>0</v>
      </c>
      <c r="BG729" s="231">
        <f>IF(N729="zákl. přenesená",J729,0)</f>
        <v>0</v>
      </c>
      <c r="BH729" s="231">
        <f>IF(N729="sníž. přenesená",J729,0)</f>
        <v>0</v>
      </c>
      <c r="BI729" s="231">
        <f>IF(N729="nulová",J729,0)</f>
        <v>0</v>
      </c>
      <c r="BJ729" s="17" t="s">
        <v>82</v>
      </c>
      <c r="BK729" s="231">
        <f>ROUND(I729*H729,2)</f>
        <v>0</v>
      </c>
      <c r="BL729" s="17" t="s">
        <v>249</v>
      </c>
      <c r="BM729" s="230" t="s">
        <v>1488</v>
      </c>
    </row>
    <row r="730" s="2" customFormat="1">
      <c r="A730" s="38"/>
      <c r="B730" s="39"/>
      <c r="C730" s="40"/>
      <c r="D730" s="232" t="s">
        <v>165</v>
      </c>
      <c r="E730" s="40"/>
      <c r="F730" s="233" t="s">
        <v>1261</v>
      </c>
      <c r="G730" s="40"/>
      <c r="H730" s="40"/>
      <c r="I730" s="136"/>
      <c r="J730" s="40"/>
      <c r="K730" s="40"/>
      <c r="L730" s="44"/>
      <c r="M730" s="234"/>
      <c r="N730" s="235"/>
      <c r="O730" s="84"/>
      <c r="P730" s="84"/>
      <c r="Q730" s="84"/>
      <c r="R730" s="84"/>
      <c r="S730" s="84"/>
      <c r="T730" s="85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165</v>
      </c>
      <c r="AU730" s="17" t="s">
        <v>82</v>
      </c>
    </row>
    <row r="731" s="2" customFormat="1">
      <c r="A731" s="38"/>
      <c r="B731" s="39"/>
      <c r="C731" s="40"/>
      <c r="D731" s="232" t="s">
        <v>181</v>
      </c>
      <c r="E731" s="40"/>
      <c r="F731" s="258" t="s">
        <v>1489</v>
      </c>
      <c r="G731" s="40"/>
      <c r="H731" s="40"/>
      <c r="I731" s="136"/>
      <c r="J731" s="40"/>
      <c r="K731" s="40"/>
      <c r="L731" s="44"/>
      <c r="M731" s="234"/>
      <c r="N731" s="235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181</v>
      </c>
      <c r="AU731" s="17" t="s">
        <v>82</v>
      </c>
    </row>
    <row r="732" s="13" customFormat="1">
      <c r="A732" s="13"/>
      <c r="B732" s="236"/>
      <c r="C732" s="237"/>
      <c r="D732" s="232" t="s">
        <v>166</v>
      </c>
      <c r="E732" s="238" t="s">
        <v>19</v>
      </c>
      <c r="F732" s="239" t="s">
        <v>1490</v>
      </c>
      <c r="G732" s="237"/>
      <c r="H732" s="240">
        <v>24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166</v>
      </c>
      <c r="AU732" s="246" t="s">
        <v>82</v>
      </c>
      <c r="AV732" s="13" t="s">
        <v>85</v>
      </c>
      <c r="AW732" s="13" t="s">
        <v>34</v>
      </c>
      <c r="AX732" s="13" t="s">
        <v>82</v>
      </c>
      <c r="AY732" s="246" t="s">
        <v>158</v>
      </c>
    </row>
    <row r="733" s="12" customFormat="1" ht="25.92" customHeight="1">
      <c r="A733" s="12"/>
      <c r="B733" s="205"/>
      <c r="C733" s="206"/>
      <c r="D733" s="207" t="s">
        <v>73</v>
      </c>
      <c r="E733" s="208" t="s">
        <v>1262</v>
      </c>
      <c r="F733" s="208" t="s">
        <v>1263</v>
      </c>
      <c r="G733" s="206"/>
      <c r="H733" s="206"/>
      <c r="I733" s="209"/>
      <c r="J733" s="210">
        <f>BK733</f>
        <v>0</v>
      </c>
      <c r="K733" s="206"/>
      <c r="L733" s="211"/>
      <c r="M733" s="212"/>
      <c r="N733" s="213"/>
      <c r="O733" s="213"/>
      <c r="P733" s="214">
        <f>P734</f>
        <v>0</v>
      </c>
      <c r="Q733" s="213"/>
      <c r="R733" s="214">
        <f>R734</f>
        <v>0</v>
      </c>
      <c r="S733" s="213"/>
      <c r="T733" s="215">
        <f>T734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16" t="s">
        <v>191</v>
      </c>
      <c r="AT733" s="217" t="s">
        <v>73</v>
      </c>
      <c r="AU733" s="217" t="s">
        <v>74</v>
      </c>
      <c r="AY733" s="216" t="s">
        <v>158</v>
      </c>
      <c r="BK733" s="218">
        <f>BK734</f>
        <v>0</v>
      </c>
    </row>
    <row r="734" s="12" customFormat="1" ht="22.8" customHeight="1">
      <c r="A734" s="12"/>
      <c r="B734" s="205"/>
      <c r="C734" s="206"/>
      <c r="D734" s="207" t="s">
        <v>73</v>
      </c>
      <c r="E734" s="269" t="s">
        <v>1264</v>
      </c>
      <c r="F734" s="269" t="s">
        <v>1265</v>
      </c>
      <c r="G734" s="206"/>
      <c r="H734" s="206"/>
      <c r="I734" s="209"/>
      <c r="J734" s="270">
        <f>BK734</f>
        <v>0</v>
      </c>
      <c r="K734" s="206"/>
      <c r="L734" s="211"/>
      <c r="M734" s="212"/>
      <c r="N734" s="213"/>
      <c r="O734" s="213"/>
      <c r="P734" s="214">
        <f>SUM(P735:P746)</f>
        <v>0</v>
      </c>
      <c r="Q734" s="213"/>
      <c r="R734" s="214">
        <f>SUM(R735:R746)</f>
        <v>0</v>
      </c>
      <c r="S734" s="213"/>
      <c r="T734" s="215">
        <f>SUM(T735:T746)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16" t="s">
        <v>191</v>
      </c>
      <c r="AT734" s="217" t="s">
        <v>73</v>
      </c>
      <c r="AU734" s="217" t="s">
        <v>82</v>
      </c>
      <c r="AY734" s="216" t="s">
        <v>158</v>
      </c>
      <c r="BK734" s="218">
        <f>SUM(BK735:BK746)</f>
        <v>0</v>
      </c>
    </row>
    <row r="735" s="2" customFormat="1" ht="16.5" customHeight="1">
      <c r="A735" s="38"/>
      <c r="B735" s="39"/>
      <c r="C735" s="219" t="s">
        <v>1228</v>
      </c>
      <c r="D735" s="219" t="s">
        <v>159</v>
      </c>
      <c r="E735" s="220" t="s">
        <v>1267</v>
      </c>
      <c r="F735" s="221" t="s">
        <v>1268</v>
      </c>
      <c r="G735" s="222" t="s">
        <v>1269</v>
      </c>
      <c r="H735" s="223">
        <v>1</v>
      </c>
      <c r="I735" s="224"/>
      <c r="J735" s="225">
        <f>ROUND(I735*H735,2)</f>
        <v>0</v>
      </c>
      <c r="K735" s="221" t="s">
        <v>213</v>
      </c>
      <c r="L735" s="44"/>
      <c r="M735" s="226" t="s">
        <v>19</v>
      </c>
      <c r="N735" s="227" t="s">
        <v>45</v>
      </c>
      <c r="O735" s="84"/>
      <c r="P735" s="228">
        <f>O735*H735</f>
        <v>0</v>
      </c>
      <c r="Q735" s="228">
        <v>0</v>
      </c>
      <c r="R735" s="228">
        <f>Q735*H735</f>
        <v>0</v>
      </c>
      <c r="S735" s="228">
        <v>0</v>
      </c>
      <c r="T735" s="229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30" t="s">
        <v>1270</v>
      </c>
      <c r="AT735" s="230" t="s">
        <v>159</v>
      </c>
      <c r="AU735" s="230" t="s">
        <v>85</v>
      </c>
      <c r="AY735" s="17" t="s">
        <v>158</v>
      </c>
      <c r="BE735" s="231">
        <f>IF(N735="základní",J735,0)</f>
        <v>0</v>
      </c>
      <c r="BF735" s="231">
        <f>IF(N735="snížená",J735,0)</f>
        <v>0</v>
      </c>
      <c r="BG735" s="231">
        <f>IF(N735="zákl. přenesená",J735,0)</f>
        <v>0</v>
      </c>
      <c r="BH735" s="231">
        <f>IF(N735="sníž. přenesená",J735,0)</f>
        <v>0</v>
      </c>
      <c r="BI735" s="231">
        <f>IF(N735="nulová",J735,0)</f>
        <v>0</v>
      </c>
      <c r="BJ735" s="17" t="s">
        <v>82</v>
      </c>
      <c r="BK735" s="231">
        <f>ROUND(I735*H735,2)</f>
        <v>0</v>
      </c>
      <c r="BL735" s="17" t="s">
        <v>1270</v>
      </c>
      <c r="BM735" s="230" t="s">
        <v>1491</v>
      </c>
    </row>
    <row r="736" s="2" customFormat="1">
      <c r="A736" s="38"/>
      <c r="B736" s="39"/>
      <c r="C736" s="40"/>
      <c r="D736" s="232" t="s">
        <v>165</v>
      </c>
      <c r="E736" s="40"/>
      <c r="F736" s="233" t="s">
        <v>1272</v>
      </c>
      <c r="G736" s="40"/>
      <c r="H736" s="40"/>
      <c r="I736" s="136"/>
      <c r="J736" s="40"/>
      <c r="K736" s="40"/>
      <c r="L736" s="44"/>
      <c r="M736" s="234"/>
      <c r="N736" s="235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165</v>
      </c>
      <c r="AU736" s="17" t="s">
        <v>85</v>
      </c>
    </row>
    <row r="737" s="2" customFormat="1" ht="16.5" customHeight="1">
      <c r="A737" s="38"/>
      <c r="B737" s="39"/>
      <c r="C737" s="219" t="s">
        <v>1233</v>
      </c>
      <c r="D737" s="219" t="s">
        <v>159</v>
      </c>
      <c r="E737" s="220" t="s">
        <v>1274</v>
      </c>
      <c r="F737" s="221" t="s">
        <v>1275</v>
      </c>
      <c r="G737" s="222" t="s">
        <v>1269</v>
      </c>
      <c r="H737" s="223">
        <v>1</v>
      </c>
      <c r="I737" s="224"/>
      <c r="J737" s="225">
        <f>ROUND(I737*H737,2)</f>
        <v>0</v>
      </c>
      <c r="K737" s="221" t="s">
        <v>213</v>
      </c>
      <c r="L737" s="44"/>
      <c r="M737" s="226" t="s">
        <v>19</v>
      </c>
      <c r="N737" s="227" t="s">
        <v>45</v>
      </c>
      <c r="O737" s="84"/>
      <c r="P737" s="228">
        <f>O737*H737</f>
        <v>0</v>
      </c>
      <c r="Q737" s="228">
        <v>0</v>
      </c>
      <c r="R737" s="228">
        <f>Q737*H737</f>
        <v>0</v>
      </c>
      <c r="S737" s="228">
        <v>0</v>
      </c>
      <c r="T737" s="229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30" t="s">
        <v>1270</v>
      </c>
      <c r="AT737" s="230" t="s">
        <v>159</v>
      </c>
      <c r="AU737" s="230" t="s">
        <v>85</v>
      </c>
      <c r="AY737" s="17" t="s">
        <v>158</v>
      </c>
      <c r="BE737" s="231">
        <f>IF(N737="základní",J737,0)</f>
        <v>0</v>
      </c>
      <c r="BF737" s="231">
        <f>IF(N737="snížená",J737,0)</f>
        <v>0</v>
      </c>
      <c r="BG737" s="231">
        <f>IF(N737="zákl. přenesená",J737,0)</f>
        <v>0</v>
      </c>
      <c r="BH737" s="231">
        <f>IF(N737="sníž. přenesená",J737,0)</f>
        <v>0</v>
      </c>
      <c r="BI737" s="231">
        <f>IF(N737="nulová",J737,0)</f>
        <v>0</v>
      </c>
      <c r="BJ737" s="17" t="s">
        <v>82</v>
      </c>
      <c r="BK737" s="231">
        <f>ROUND(I737*H737,2)</f>
        <v>0</v>
      </c>
      <c r="BL737" s="17" t="s">
        <v>1270</v>
      </c>
      <c r="BM737" s="230" t="s">
        <v>1492</v>
      </c>
    </row>
    <row r="738" s="2" customFormat="1">
      <c r="A738" s="38"/>
      <c r="B738" s="39"/>
      <c r="C738" s="40"/>
      <c r="D738" s="232" t="s">
        <v>165</v>
      </c>
      <c r="E738" s="40"/>
      <c r="F738" s="233" t="s">
        <v>1275</v>
      </c>
      <c r="G738" s="40"/>
      <c r="H738" s="40"/>
      <c r="I738" s="136"/>
      <c r="J738" s="40"/>
      <c r="K738" s="40"/>
      <c r="L738" s="44"/>
      <c r="M738" s="234"/>
      <c r="N738" s="235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165</v>
      </c>
      <c r="AU738" s="17" t="s">
        <v>85</v>
      </c>
    </row>
    <row r="739" s="2" customFormat="1" ht="16.5" customHeight="1">
      <c r="A739" s="38"/>
      <c r="B739" s="39"/>
      <c r="C739" s="219" t="s">
        <v>1238</v>
      </c>
      <c r="D739" s="219" t="s">
        <v>159</v>
      </c>
      <c r="E739" s="220" t="s">
        <v>1278</v>
      </c>
      <c r="F739" s="221" t="s">
        <v>1279</v>
      </c>
      <c r="G739" s="222" t="s">
        <v>1269</v>
      </c>
      <c r="H739" s="223">
        <v>1</v>
      </c>
      <c r="I739" s="224"/>
      <c r="J739" s="225">
        <f>ROUND(I739*H739,2)</f>
        <v>0</v>
      </c>
      <c r="K739" s="221" t="s">
        <v>213</v>
      </c>
      <c r="L739" s="44"/>
      <c r="M739" s="226" t="s">
        <v>19</v>
      </c>
      <c r="N739" s="227" t="s">
        <v>45</v>
      </c>
      <c r="O739" s="84"/>
      <c r="P739" s="228">
        <f>O739*H739</f>
        <v>0</v>
      </c>
      <c r="Q739" s="228">
        <v>0</v>
      </c>
      <c r="R739" s="228">
        <f>Q739*H739</f>
        <v>0</v>
      </c>
      <c r="S739" s="228">
        <v>0</v>
      </c>
      <c r="T739" s="229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30" t="s">
        <v>1270</v>
      </c>
      <c r="AT739" s="230" t="s">
        <v>159</v>
      </c>
      <c r="AU739" s="230" t="s">
        <v>85</v>
      </c>
      <c r="AY739" s="17" t="s">
        <v>158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7" t="s">
        <v>82</v>
      </c>
      <c r="BK739" s="231">
        <f>ROUND(I739*H739,2)</f>
        <v>0</v>
      </c>
      <c r="BL739" s="17" t="s">
        <v>1270</v>
      </c>
      <c r="BM739" s="230" t="s">
        <v>1493</v>
      </c>
    </row>
    <row r="740" s="2" customFormat="1">
      <c r="A740" s="38"/>
      <c r="B740" s="39"/>
      <c r="C740" s="40"/>
      <c r="D740" s="232" t="s">
        <v>165</v>
      </c>
      <c r="E740" s="40"/>
      <c r="F740" s="233" t="s">
        <v>1279</v>
      </c>
      <c r="G740" s="40"/>
      <c r="H740" s="40"/>
      <c r="I740" s="136"/>
      <c r="J740" s="40"/>
      <c r="K740" s="40"/>
      <c r="L740" s="44"/>
      <c r="M740" s="234"/>
      <c r="N740" s="235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165</v>
      </c>
      <c r="AU740" s="17" t="s">
        <v>85</v>
      </c>
    </row>
    <row r="741" s="2" customFormat="1" ht="21.75" customHeight="1">
      <c r="A741" s="38"/>
      <c r="B741" s="39"/>
      <c r="C741" s="219" t="s">
        <v>1242</v>
      </c>
      <c r="D741" s="219" t="s">
        <v>159</v>
      </c>
      <c r="E741" s="220" t="s">
        <v>1282</v>
      </c>
      <c r="F741" s="221" t="s">
        <v>1283</v>
      </c>
      <c r="G741" s="222" t="s">
        <v>1269</v>
      </c>
      <c r="H741" s="223">
        <v>1</v>
      </c>
      <c r="I741" s="224"/>
      <c r="J741" s="225">
        <f>ROUND(I741*H741,2)</f>
        <v>0</v>
      </c>
      <c r="K741" s="221" t="s">
        <v>213</v>
      </c>
      <c r="L741" s="44"/>
      <c r="M741" s="226" t="s">
        <v>19</v>
      </c>
      <c r="N741" s="227" t="s">
        <v>45</v>
      </c>
      <c r="O741" s="84"/>
      <c r="P741" s="228">
        <f>O741*H741</f>
        <v>0</v>
      </c>
      <c r="Q741" s="228">
        <v>0</v>
      </c>
      <c r="R741" s="228">
        <f>Q741*H741</f>
        <v>0</v>
      </c>
      <c r="S741" s="228">
        <v>0</v>
      </c>
      <c r="T741" s="229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30" t="s">
        <v>1270</v>
      </c>
      <c r="AT741" s="230" t="s">
        <v>159</v>
      </c>
      <c r="AU741" s="230" t="s">
        <v>85</v>
      </c>
      <c r="AY741" s="17" t="s">
        <v>158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7" t="s">
        <v>82</v>
      </c>
      <c r="BK741" s="231">
        <f>ROUND(I741*H741,2)</f>
        <v>0</v>
      </c>
      <c r="BL741" s="17" t="s">
        <v>1270</v>
      </c>
      <c r="BM741" s="230" t="s">
        <v>1494</v>
      </c>
    </row>
    <row r="742" s="2" customFormat="1">
      <c r="A742" s="38"/>
      <c r="B742" s="39"/>
      <c r="C742" s="40"/>
      <c r="D742" s="232" t="s">
        <v>165</v>
      </c>
      <c r="E742" s="40"/>
      <c r="F742" s="233" t="s">
        <v>1283</v>
      </c>
      <c r="G742" s="40"/>
      <c r="H742" s="40"/>
      <c r="I742" s="136"/>
      <c r="J742" s="40"/>
      <c r="K742" s="40"/>
      <c r="L742" s="44"/>
      <c r="M742" s="234"/>
      <c r="N742" s="235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165</v>
      </c>
      <c r="AU742" s="17" t="s">
        <v>85</v>
      </c>
    </row>
    <row r="743" s="2" customFormat="1" ht="16.5" customHeight="1">
      <c r="A743" s="38"/>
      <c r="B743" s="39"/>
      <c r="C743" s="219" t="s">
        <v>1249</v>
      </c>
      <c r="D743" s="219" t="s">
        <v>159</v>
      </c>
      <c r="E743" s="220" t="s">
        <v>1286</v>
      </c>
      <c r="F743" s="221" t="s">
        <v>1287</v>
      </c>
      <c r="G743" s="222" t="s">
        <v>1269</v>
      </c>
      <c r="H743" s="223">
        <v>1</v>
      </c>
      <c r="I743" s="224"/>
      <c r="J743" s="225">
        <f>ROUND(I743*H743,2)</f>
        <v>0</v>
      </c>
      <c r="K743" s="221" t="s">
        <v>213</v>
      </c>
      <c r="L743" s="44"/>
      <c r="M743" s="226" t="s">
        <v>19</v>
      </c>
      <c r="N743" s="227" t="s">
        <v>45</v>
      </c>
      <c r="O743" s="84"/>
      <c r="P743" s="228">
        <f>O743*H743</f>
        <v>0</v>
      </c>
      <c r="Q743" s="228">
        <v>0</v>
      </c>
      <c r="R743" s="228">
        <f>Q743*H743</f>
        <v>0</v>
      </c>
      <c r="S743" s="228">
        <v>0</v>
      </c>
      <c r="T743" s="229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30" t="s">
        <v>1270</v>
      </c>
      <c r="AT743" s="230" t="s">
        <v>159</v>
      </c>
      <c r="AU743" s="230" t="s">
        <v>85</v>
      </c>
      <c r="AY743" s="17" t="s">
        <v>158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7" t="s">
        <v>82</v>
      </c>
      <c r="BK743" s="231">
        <f>ROUND(I743*H743,2)</f>
        <v>0</v>
      </c>
      <c r="BL743" s="17" t="s">
        <v>1270</v>
      </c>
      <c r="BM743" s="230" t="s">
        <v>1495</v>
      </c>
    </row>
    <row r="744" s="2" customFormat="1">
      <c r="A744" s="38"/>
      <c r="B744" s="39"/>
      <c r="C744" s="40"/>
      <c r="D744" s="232" t="s">
        <v>165</v>
      </c>
      <c r="E744" s="40"/>
      <c r="F744" s="233" t="s">
        <v>1287</v>
      </c>
      <c r="G744" s="40"/>
      <c r="H744" s="40"/>
      <c r="I744" s="136"/>
      <c r="J744" s="40"/>
      <c r="K744" s="40"/>
      <c r="L744" s="44"/>
      <c r="M744" s="234"/>
      <c r="N744" s="235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165</v>
      </c>
      <c r="AU744" s="17" t="s">
        <v>85</v>
      </c>
    </row>
    <row r="745" s="2" customFormat="1" ht="16.5" customHeight="1">
      <c r="A745" s="38"/>
      <c r="B745" s="39"/>
      <c r="C745" s="219" t="s">
        <v>1257</v>
      </c>
      <c r="D745" s="219" t="s">
        <v>159</v>
      </c>
      <c r="E745" s="220" t="s">
        <v>1290</v>
      </c>
      <c r="F745" s="221" t="s">
        <v>1291</v>
      </c>
      <c r="G745" s="222" t="s">
        <v>1269</v>
      </c>
      <c r="H745" s="223">
        <v>1</v>
      </c>
      <c r="I745" s="224"/>
      <c r="J745" s="225">
        <f>ROUND(I745*H745,2)</f>
        <v>0</v>
      </c>
      <c r="K745" s="221" t="s">
        <v>213</v>
      </c>
      <c r="L745" s="44"/>
      <c r="M745" s="226" t="s">
        <v>19</v>
      </c>
      <c r="N745" s="227" t="s">
        <v>45</v>
      </c>
      <c r="O745" s="84"/>
      <c r="P745" s="228">
        <f>O745*H745</f>
        <v>0</v>
      </c>
      <c r="Q745" s="228">
        <v>0</v>
      </c>
      <c r="R745" s="228">
        <f>Q745*H745</f>
        <v>0</v>
      </c>
      <c r="S745" s="228">
        <v>0</v>
      </c>
      <c r="T745" s="229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30" t="s">
        <v>1270</v>
      </c>
      <c r="AT745" s="230" t="s">
        <v>159</v>
      </c>
      <c r="AU745" s="230" t="s">
        <v>85</v>
      </c>
      <c r="AY745" s="17" t="s">
        <v>158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7" t="s">
        <v>82</v>
      </c>
      <c r="BK745" s="231">
        <f>ROUND(I745*H745,2)</f>
        <v>0</v>
      </c>
      <c r="BL745" s="17" t="s">
        <v>1270</v>
      </c>
      <c r="BM745" s="230" t="s">
        <v>1496</v>
      </c>
    </row>
    <row r="746" s="2" customFormat="1">
      <c r="A746" s="38"/>
      <c r="B746" s="39"/>
      <c r="C746" s="40"/>
      <c r="D746" s="232" t="s">
        <v>165</v>
      </c>
      <c r="E746" s="40"/>
      <c r="F746" s="233" t="s">
        <v>1291</v>
      </c>
      <c r="G746" s="40"/>
      <c r="H746" s="40"/>
      <c r="I746" s="136"/>
      <c r="J746" s="40"/>
      <c r="K746" s="40"/>
      <c r="L746" s="44"/>
      <c r="M746" s="271"/>
      <c r="N746" s="272"/>
      <c r="O746" s="273"/>
      <c r="P746" s="273"/>
      <c r="Q746" s="273"/>
      <c r="R746" s="273"/>
      <c r="S746" s="273"/>
      <c r="T746" s="274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165</v>
      </c>
      <c r="AU746" s="17" t="s">
        <v>85</v>
      </c>
    </row>
    <row r="747" s="2" customFormat="1" ht="6.96" customHeight="1">
      <c r="A747" s="38"/>
      <c r="B747" s="59"/>
      <c r="C747" s="60"/>
      <c r="D747" s="60"/>
      <c r="E747" s="60"/>
      <c r="F747" s="60"/>
      <c r="G747" s="60"/>
      <c r="H747" s="60"/>
      <c r="I747" s="169"/>
      <c r="J747" s="60"/>
      <c r="K747" s="60"/>
      <c r="L747" s="44"/>
      <c r="M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</row>
  </sheetData>
  <sheetProtection sheet="1" autoFilter="0" formatColumns="0" formatRows="0" objects="1" scenarios="1" spinCount="100000" saltValue="uEeaOdIWhuk8u1Q9ZfA2HU4/N/0ZZtNDW2J8ihVLxpSQu7tHB7rh5rY0HnsFOUoahUwT1kI79W84kgqIc9bAcw==" hashValue="OmXj+ht2hXcqCvBe1Lh6ryZYua118K8JMLoW7nx9t+JUZ6aigpEfnSJZnsYeWoAAYxqKaneUz+HNrH8xrW3nxw==" algorithmName="SHA-512" password="CC35"/>
  <autoFilter ref="C91:K74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1497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84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123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ROUND(J92,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ROUND((SUM(BE92:BE719)),  2)</f>
        <v>0</v>
      </c>
      <c r="G33" s="38"/>
      <c r="H33" s="38"/>
      <c r="I33" s="158">
        <v>0.20999999999999999</v>
      </c>
      <c r="J33" s="157">
        <f>ROUND(((SUM(BE92:BE719))*I33),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ROUND((SUM(BF92:BF719)),  2)</f>
        <v>0</v>
      </c>
      <c r="G34" s="38"/>
      <c r="H34" s="38"/>
      <c r="I34" s="158">
        <v>0.14999999999999999</v>
      </c>
      <c r="J34" s="157">
        <f>ROUND(((SUM(BF92:BF719))*I34),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ROUND((SUM(BG92:BG719)),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ROUND((SUM(BH92:BH719)),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ROUND((SUM(BI92:BI719)),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E1.a - Komenského nám. JIH - SSZ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J92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J93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131</v>
      </c>
      <c r="E61" s="182"/>
      <c r="F61" s="182"/>
      <c r="G61" s="182"/>
      <c r="H61" s="182"/>
      <c r="I61" s="183"/>
      <c r="J61" s="184">
        <f>J113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/>
      <c r="J62" s="184">
        <f>J120</f>
        <v>0</v>
      </c>
      <c r="K62" s="180"/>
      <c r="L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J121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J140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J244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6"/>
      <c r="C66" s="187"/>
      <c r="D66" s="188" t="s">
        <v>136</v>
      </c>
      <c r="E66" s="189"/>
      <c r="F66" s="189"/>
      <c r="G66" s="189"/>
      <c r="H66" s="189"/>
      <c r="I66" s="190"/>
      <c r="J66" s="191">
        <f>J557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137</v>
      </c>
      <c r="E67" s="189"/>
      <c r="F67" s="189"/>
      <c r="G67" s="189"/>
      <c r="H67" s="189"/>
      <c r="I67" s="190"/>
      <c r="J67" s="191">
        <f>J617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138</v>
      </c>
      <c r="E68" s="189"/>
      <c r="F68" s="189"/>
      <c r="G68" s="189"/>
      <c r="H68" s="189"/>
      <c r="I68" s="190"/>
      <c r="J68" s="191">
        <f>J621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9"/>
      <c r="C69" s="180"/>
      <c r="D69" s="181" t="s">
        <v>139</v>
      </c>
      <c r="E69" s="182"/>
      <c r="F69" s="182"/>
      <c r="G69" s="182"/>
      <c r="H69" s="182"/>
      <c r="I69" s="183"/>
      <c r="J69" s="184">
        <f>J634</f>
        <v>0</v>
      </c>
      <c r="K69" s="180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140</v>
      </c>
      <c r="E70" s="182"/>
      <c r="F70" s="182"/>
      <c r="G70" s="182"/>
      <c r="H70" s="182"/>
      <c r="I70" s="183"/>
      <c r="J70" s="184">
        <f>J700</f>
        <v>0</v>
      </c>
      <c r="K70" s="180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141</v>
      </c>
      <c r="E71" s="182"/>
      <c r="F71" s="182"/>
      <c r="G71" s="182"/>
      <c r="H71" s="182"/>
      <c r="I71" s="183"/>
      <c r="J71" s="184">
        <f>J705</f>
        <v>0</v>
      </c>
      <c r="K71" s="180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87"/>
      <c r="D72" s="188" t="s">
        <v>142</v>
      </c>
      <c r="E72" s="189"/>
      <c r="F72" s="189"/>
      <c r="G72" s="189"/>
      <c r="H72" s="189"/>
      <c r="I72" s="190"/>
      <c r="J72" s="191">
        <f>J706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143</v>
      </c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73" t="str">
        <f>E7</f>
        <v>Preference veřejné dopravy města Třebíč</v>
      </c>
      <c r="F82" s="32"/>
      <c r="G82" s="32"/>
      <c r="H82" s="32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119</v>
      </c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E1.a - Komenského nám. JIH - SSZ</v>
      </c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Město Třebíč</v>
      </c>
      <c r="G86" s="40"/>
      <c r="H86" s="40"/>
      <c r="I86" s="140" t="s">
        <v>23</v>
      </c>
      <c r="J86" s="72" t="str">
        <f>IF(J12="","",J12)</f>
        <v>25. 5. 2021</v>
      </c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Město Třebíč</v>
      </c>
      <c r="G88" s="40"/>
      <c r="H88" s="40"/>
      <c r="I88" s="140" t="s">
        <v>32</v>
      </c>
      <c r="J88" s="36" t="str">
        <f>E21</f>
        <v>Ing. Karel Tomek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140" t="s">
        <v>35</v>
      </c>
      <c r="J89" s="36" t="str">
        <f>E24</f>
        <v>Ivalú Macarena Ávila Herrera</v>
      </c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136"/>
      <c r="J90" s="40"/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93"/>
      <c r="B91" s="194"/>
      <c r="C91" s="195" t="s">
        <v>144</v>
      </c>
      <c r="D91" s="196" t="s">
        <v>59</v>
      </c>
      <c r="E91" s="196" t="s">
        <v>55</v>
      </c>
      <c r="F91" s="196" t="s">
        <v>56</v>
      </c>
      <c r="G91" s="196" t="s">
        <v>145</v>
      </c>
      <c r="H91" s="196" t="s">
        <v>146</v>
      </c>
      <c r="I91" s="197" t="s">
        <v>147</v>
      </c>
      <c r="J91" s="196" t="s">
        <v>128</v>
      </c>
      <c r="K91" s="198" t="s">
        <v>148</v>
      </c>
      <c r="L91" s="199"/>
      <c r="M91" s="92" t="s">
        <v>19</v>
      </c>
      <c r="N91" s="93" t="s">
        <v>44</v>
      </c>
      <c r="O91" s="93" t="s">
        <v>149</v>
      </c>
      <c r="P91" s="93" t="s">
        <v>150</v>
      </c>
      <c r="Q91" s="93" t="s">
        <v>151</v>
      </c>
      <c r="R91" s="93" t="s">
        <v>152</v>
      </c>
      <c r="S91" s="93" t="s">
        <v>153</v>
      </c>
      <c r="T91" s="94" t="s">
        <v>154</v>
      </c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</row>
    <row r="92" s="2" customFormat="1" ht="22.8" customHeight="1">
      <c r="A92" s="38"/>
      <c r="B92" s="39"/>
      <c r="C92" s="99" t="s">
        <v>155</v>
      </c>
      <c r="D92" s="40"/>
      <c r="E92" s="40"/>
      <c r="F92" s="40"/>
      <c r="G92" s="40"/>
      <c r="H92" s="40"/>
      <c r="I92" s="136"/>
      <c r="J92" s="200">
        <f>BK92</f>
        <v>0</v>
      </c>
      <c r="K92" s="40"/>
      <c r="L92" s="44"/>
      <c r="M92" s="95"/>
      <c r="N92" s="201"/>
      <c r="O92" s="96"/>
      <c r="P92" s="202">
        <f>P93+P113+P120+P140+P244+P634+P700+P705</f>
        <v>0</v>
      </c>
      <c r="Q92" s="96"/>
      <c r="R92" s="202">
        <f>R93+R113+R120+R140+R244+R634+R700+R705</f>
        <v>61.808220999999996</v>
      </c>
      <c r="S92" s="96"/>
      <c r="T92" s="203">
        <f>T93+T113+T120+T140+T244+T634+T700+T705</f>
        <v>8.4000000000000004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129</v>
      </c>
      <c r="BK92" s="204">
        <f>BK93+BK113+BK120+BK140+BK244+BK634+BK700+BK705</f>
        <v>0</v>
      </c>
    </row>
    <row r="93" s="12" customFormat="1" ht="25.92" customHeight="1">
      <c r="A93" s="12"/>
      <c r="B93" s="205"/>
      <c r="C93" s="206"/>
      <c r="D93" s="207" t="s">
        <v>73</v>
      </c>
      <c r="E93" s="208" t="s">
        <v>156</v>
      </c>
      <c r="F93" s="208" t="s">
        <v>157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SUM(P94:P112)</f>
        <v>0</v>
      </c>
      <c r="Q93" s="213"/>
      <c r="R93" s="214">
        <f>SUM(R94:R112)</f>
        <v>0</v>
      </c>
      <c r="S93" s="213"/>
      <c r="T93" s="215">
        <f>SUM(T94:T112)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6" t="s">
        <v>82</v>
      </c>
      <c r="AT93" s="217" t="s">
        <v>73</v>
      </c>
      <c r="AU93" s="217" t="s">
        <v>74</v>
      </c>
      <c r="AY93" s="216" t="s">
        <v>158</v>
      </c>
      <c r="BK93" s="218">
        <f>SUM(BK94:BK112)</f>
        <v>0</v>
      </c>
    </row>
    <row r="94" s="2" customFormat="1" ht="16.5" customHeight="1">
      <c r="A94" s="38"/>
      <c r="B94" s="39"/>
      <c r="C94" s="219" t="s">
        <v>82</v>
      </c>
      <c r="D94" s="219" t="s">
        <v>159</v>
      </c>
      <c r="E94" s="220" t="s">
        <v>160</v>
      </c>
      <c r="F94" s="221" t="s">
        <v>161</v>
      </c>
      <c r="G94" s="222" t="s">
        <v>162</v>
      </c>
      <c r="H94" s="223">
        <v>107.8</v>
      </c>
      <c r="I94" s="224"/>
      <c r="J94" s="225">
        <f>ROUND(I94*H94,2)</f>
        <v>0</v>
      </c>
      <c r="K94" s="221" t="s">
        <v>19</v>
      </c>
      <c r="L94" s="44"/>
      <c r="M94" s="226" t="s">
        <v>19</v>
      </c>
      <c r="N94" s="227" t="s">
        <v>45</v>
      </c>
      <c r="O94" s="84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30" t="s">
        <v>163</v>
      </c>
      <c r="AT94" s="230" t="s">
        <v>159</v>
      </c>
      <c r="AU94" s="230" t="s">
        <v>82</v>
      </c>
      <c r="AY94" s="17" t="s">
        <v>158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7" t="s">
        <v>82</v>
      </c>
      <c r="BK94" s="231">
        <f>ROUND(I94*H94,2)</f>
        <v>0</v>
      </c>
      <c r="BL94" s="17" t="s">
        <v>163</v>
      </c>
      <c r="BM94" s="230" t="s">
        <v>164</v>
      </c>
    </row>
    <row r="95" s="2" customFormat="1">
      <c r="A95" s="38"/>
      <c r="B95" s="39"/>
      <c r="C95" s="40"/>
      <c r="D95" s="232" t="s">
        <v>165</v>
      </c>
      <c r="E95" s="40"/>
      <c r="F95" s="233" t="s">
        <v>161</v>
      </c>
      <c r="G95" s="40"/>
      <c r="H95" s="40"/>
      <c r="I95" s="136"/>
      <c r="J95" s="40"/>
      <c r="K95" s="40"/>
      <c r="L95" s="44"/>
      <c r="M95" s="234"/>
      <c r="N95" s="235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165</v>
      </c>
      <c r="AU95" s="17" t="s">
        <v>82</v>
      </c>
    </row>
    <row r="96" s="13" customFormat="1">
      <c r="A96" s="13"/>
      <c r="B96" s="236"/>
      <c r="C96" s="237"/>
      <c r="D96" s="232" t="s">
        <v>166</v>
      </c>
      <c r="E96" s="238" t="s">
        <v>19</v>
      </c>
      <c r="F96" s="239" t="s">
        <v>1498</v>
      </c>
      <c r="G96" s="237"/>
      <c r="H96" s="240">
        <v>98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82</v>
      </c>
      <c r="AV96" s="13" t="s">
        <v>85</v>
      </c>
      <c r="AW96" s="13" t="s">
        <v>34</v>
      </c>
      <c r="AX96" s="13" t="s">
        <v>82</v>
      </c>
      <c r="AY96" s="246" t="s">
        <v>158</v>
      </c>
    </row>
    <row r="97" s="13" customFormat="1">
      <c r="A97" s="13"/>
      <c r="B97" s="236"/>
      <c r="C97" s="237"/>
      <c r="D97" s="232" t="s">
        <v>166</v>
      </c>
      <c r="E97" s="237"/>
      <c r="F97" s="239" t="s">
        <v>1499</v>
      </c>
      <c r="G97" s="237"/>
      <c r="H97" s="240">
        <v>107.8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166</v>
      </c>
      <c r="AU97" s="246" t="s">
        <v>82</v>
      </c>
      <c r="AV97" s="13" t="s">
        <v>85</v>
      </c>
      <c r="AW97" s="13" t="s">
        <v>4</v>
      </c>
      <c r="AX97" s="13" t="s">
        <v>82</v>
      </c>
      <c r="AY97" s="246" t="s">
        <v>158</v>
      </c>
    </row>
    <row r="98" s="2" customFormat="1" ht="21.75" customHeight="1">
      <c r="A98" s="38"/>
      <c r="B98" s="39"/>
      <c r="C98" s="219" t="s">
        <v>85</v>
      </c>
      <c r="D98" s="219" t="s">
        <v>159</v>
      </c>
      <c r="E98" s="220" t="s">
        <v>169</v>
      </c>
      <c r="F98" s="221" t="s">
        <v>170</v>
      </c>
      <c r="G98" s="222" t="s">
        <v>171</v>
      </c>
      <c r="H98" s="223">
        <v>7</v>
      </c>
      <c r="I98" s="224"/>
      <c r="J98" s="225">
        <f>ROUND(I98*H98,2)</f>
        <v>0</v>
      </c>
      <c r="K98" s="221" t="s">
        <v>19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163</v>
      </c>
      <c r="AT98" s="230" t="s">
        <v>159</v>
      </c>
      <c r="AU98" s="230" t="s">
        <v>82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163</v>
      </c>
      <c r="BM98" s="230" t="s">
        <v>172</v>
      </c>
    </row>
    <row r="99" s="2" customFormat="1">
      <c r="A99" s="38"/>
      <c r="B99" s="39"/>
      <c r="C99" s="40"/>
      <c r="D99" s="232" t="s">
        <v>165</v>
      </c>
      <c r="E99" s="40"/>
      <c r="F99" s="233" t="s">
        <v>170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82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1296</v>
      </c>
      <c r="G100" s="237"/>
      <c r="H100" s="240">
        <v>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82</v>
      </c>
      <c r="AV100" s="13" t="s">
        <v>85</v>
      </c>
      <c r="AW100" s="13" t="s">
        <v>34</v>
      </c>
      <c r="AX100" s="13" t="s">
        <v>74</v>
      </c>
      <c r="AY100" s="246" t="s">
        <v>158</v>
      </c>
    </row>
    <row r="101" s="13" customFormat="1">
      <c r="A101" s="13"/>
      <c r="B101" s="236"/>
      <c r="C101" s="237"/>
      <c r="D101" s="232" t="s">
        <v>166</v>
      </c>
      <c r="E101" s="238" t="s">
        <v>19</v>
      </c>
      <c r="F101" s="239" t="s">
        <v>174</v>
      </c>
      <c r="G101" s="237"/>
      <c r="H101" s="240">
        <v>4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166</v>
      </c>
      <c r="AU101" s="246" t="s">
        <v>82</v>
      </c>
      <c r="AV101" s="13" t="s">
        <v>85</v>
      </c>
      <c r="AW101" s="13" t="s">
        <v>34</v>
      </c>
      <c r="AX101" s="13" t="s">
        <v>74</v>
      </c>
      <c r="AY101" s="246" t="s">
        <v>158</v>
      </c>
    </row>
    <row r="102" s="14" customFormat="1">
      <c r="A102" s="14"/>
      <c r="B102" s="247"/>
      <c r="C102" s="248"/>
      <c r="D102" s="232" t="s">
        <v>166</v>
      </c>
      <c r="E102" s="249" t="s">
        <v>19</v>
      </c>
      <c r="F102" s="250" t="s">
        <v>175</v>
      </c>
      <c r="G102" s="248"/>
      <c r="H102" s="251">
        <v>7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166</v>
      </c>
      <c r="AU102" s="257" t="s">
        <v>82</v>
      </c>
      <c r="AV102" s="14" t="s">
        <v>163</v>
      </c>
      <c r="AW102" s="14" t="s">
        <v>34</v>
      </c>
      <c r="AX102" s="14" t="s">
        <v>82</v>
      </c>
      <c r="AY102" s="257" t="s">
        <v>158</v>
      </c>
    </row>
    <row r="103" s="2" customFormat="1" ht="16.5" customHeight="1">
      <c r="A103" s="38"/>
      <c r="B103" s="39"/>
      <c r="C103" s="219" t="s">
        <v>176</v>
      </c>
      <c r="D103" s="219" t="s">
        <v>159</v>
      </c>
      <c r="E103" s="220" t="s">
        <v>177</v>
      </c>
      <c r="F103" s="221" t="s">
        <v>178</v>
      </c>
      <c r="G103" s="222" t="s">
        <v>179</v>
      </c>
      <c r="H103" s="223">
        <v>5</v>
      </c>
      <c r="I103" s="224"/>
      <c r="J103" s="225">
        <f>ROUND(I103*H103,2)</f>
        <v>0</v>
      </c>
      <c r="K103" s="221" t="s">
        <v>19</v>
      </c>
      <c r="L103" s="44"/>
      <c r="M103" s="226" t="s">
        <v>19</v>
      </c>
      <c r="N103" s="227" t="s">
        <v>45</v>
      </c>
      <c r="O103" s="84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0" t="s">
        <v>163</v>
      </c>
      <c r="AT103" s="230" t="s">
        <v>159</v>
      </c>
      <c r="AU103" s="230" t="s">
        <v>82</v>
      </c>
      <c r="AY103" s="17" t="s">
        <v>158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7" t="s">
        <v>82</v>
      </c>
      <c r="BK103" s="231">
        <f>ROUND(I103*H103,2)</f>
        <v>0</v>
      </c>
      <c r="BL103" s="17" t="s">
        <v>163</v>
      </c>
      <c r="BM103" s="230" t="s">
        <v>180</v>
      </c>
    </row>
    <row r="104" s="2" customFormat="1">
      <c r="A104" s="38"/>
      <c r="B104" s="39"/>
      <c r="C104" s="40"/>
      <c r="D104" s="232" t="s">
        <v>165</v>
      </c>
      <c r="E104" s="40"/>
      <c r="F104" s="233" t="s">
        <v>178</v>
      </c>
      <c r="G104" s="40"/>
      <c r="H104" s="40"/>
      <c r="I104" s="136"/>
      <c r="J104" s="40"/>
      <c r="K104" s="40"/>
      <c r="L104" s="44"/>
      <c r="M104" s="234"/>
      <c r="N104" s="235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165</v>
      </c>
      <c r="AU104" s="17" t="s">
        <v>82</v>
      </c>
    </row>
    <row r="105" s="2" customFormat="1">
      <c r="A105" s="38"/>
      <c r="B105" s="39"/>
      <c r="C105" s="40"/>
      <c r="D105" s="232" t="s">
        <v>181</v>
      </c>
      <c r="E105" s="40"/>
      <c r="F105" s="258" t="s">
        <v>1500</v>
      </c>
      <c r="G105" s="40"/>
      <c r="H105" s="40"/>
      <c r="I105" s="136"/>
      <c r="J105" s="40"/>
      <c r="K105" s="40"/>
      <c r="L105" s="44"/>
      <c r="M105" s="234"/>
      <c r="N105" s="235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181</v>
      </c>
      <c r="AU105" s="17" t="s">
        <v>82</v>
      </c>
    </row>
    <row r="106" s="13" customFormat="1">
      <c r="A106" s="13"/>
      <c r="B106" s="236"/>
      <c r="C106" s="237"/>
      <c r="D106" s="232" t="s">
        <v>166</v>
      </c>
      <c r="E106" s="238" t="s">
        <v>19</v>
      </c>
      <c r="F106" s="239" t="s">
        <v>1297</v>
      </c>
      <c r="G106" s="237"/>
      <c r="H106" s="240">
        <v>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166</v>
      </c>
      <c r="AU106" s="246" t="s">
        <v>82</v>
      </c>
      <c r="AV106" s="13" t="s">
        <v>85</v>
      </c>
      <c r="AW106" s="13" t="s">
        <v>34</v>
      </c>
      <c r="AX106" s="13" t="s">
        <v>74</v>
      </c>
      <c r="AY106" s="246" t="s">
        <v>158</v>
      </c>
    </row>
    <row r="107" s="13" customFormat="1">
      <c r="A107" s="13"/>
      <c r="B107" s="236"/>
      <c r="C107" s="237"/>
      <c r="D107" s="232" t="s">
        <v>166</v>
      </c>
      <c r="E107" s="238" t="s">
        <v>19</v>
      </c>
      <c r="F107" s="239" t="s">
        <v>1501</v>
      </c>
      <c r="G107" s="237"/>
      <c r="H107" s="240">
        <v>3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166</v>
      </c>
      <c r="AU107" s="246" t="s">
        <v>82</v>
      </c>
      <c r="AV107" s="13" t="s">
        <v>85</v>
      </c>
      <c r="AW107" s="13" t="s">
        <v>34</v>
      </c>
      <c r="AX107" s="13" t="s">
        <v>74</v>
      </c>
      <c r="AY107" s="246" t="s">
        <v>158</v>
      </c>
    </row>
    <row r="108" s="14" customFormat="1">
      <c r="A108" s="14"/>
      <c r="B108" s="247"/>
      <c r="C108" s="248"/>
      <c r="D108" s="232" t="s">
        <v>166</v>
      </c>
      <c r="E108" s="249" t="s">
        <v>19</v>
      </c>
      <c r="F108" s="250" t="s">
        <v>175</v>
      </c>
      <c r="G108" s="248"/>
      <c r="H108" s="251">
        <v>5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166</v>
      </c>
      <c r="AU108" s="257" t="s">
        <v>82</v>
      </c>
      <c r="AV108" s="14" t="s">
        <v>163</v>
      </c>
      <c r="AW108" s="14" t="s">
        <v>34</v>
      </c>
      <c r="AX108" s="14" t="s">
        <v>82</v>
      </c>
      <c r="AY108" s="257" t="s">
        <v>158</v>
      </c>
    </row>
    <row r="109" s="2" customFormat="1" ht="16.5" customHeight="1">
      <c r="A109" s="38"/>
      <c r="B109" s="39"/>
      <c r="C109" s="219" t="s">
        <v>163</v>
      </c>
      <c r="D109" s="219" t="s">
        <v>159</v>
      </c>
      <c r="E109" s="220" t="s">
        <v>184</v>
      </c>
      <c r="F109" s="221" t="s">
        <v>185</v>
      </c>
      <c r="G109" s="222" t="s">
        <v>179</v>
      </c>
      <c r="H109" s="223">
        <v>3</v>
      </c>
      <c r="I109" s="224"/>
      <c r="J109" s="225">
        <f>ROUND(I109*H109,2)</f>
        <v>0</v>
      </c>
      <c r="K109" s="221" t="s">
        <v>19</v>
      </c>
      <c r="L109" s="44"/>
      <c r="M109" s="226" t="s">
        <v>19</v>
      </c>
      <c r="N109" s="227" t="s">
        <v>45</v>
      </c>
      <c r="O109" s="84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30" t="s">
        <v>163</v>
      </c>
      <c r="AT109" s="230" t="s">
        <v>159</v>
      </c>
      <c r="AU109" s="230" t="s">
        <v>82</v>
      </c>
      <c r="AY109" s="17" t="s">
        <v>158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7" t="s">
        <v>82</v>
      </c>
      <c r="BK109" s="231">
        <f>ROUND(I109*H109,2)</f>
        <v>0</v>
      </c>
      <c r="BL109" s="17" t="s">
        <v>163</v>
      </c>
      <c r="BM109" s="230" t="s">
        <v>186</v>
      </c>
    </row>
    <row r="110" s="2" customFormat="1">
      <c r="A110" s="38"/>
      <c r="B110" s="39"/>
      <c r="C110" s="40"/>
      <c r="D110" s="232" t="s">
        <v>165</v>
      </c>
      <c r="E110" s="40"/>
      <c r="F110" s="233" t="s">
        <v>185</v>
      </c>
      <c r="G110" s="40"/>
      <c r="H110" s="40"/>
      <c r="I110" s="136"/>
      <c r="J110" s="40"/>
      <c r="K110" s="40"/>
      <c r="L110" s="44"/>
      <c r="M110" s="234"/>
      <c r="N110" s="235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165</v>
      </c>
      <c r="AU110" s="17" t="s">
        <v>82</v>
      </c>
    </row>
    <row r="111" s="2" customFormat="1">
      <c r="A111" s="38"/>
      <c r="B111" s="39"/>
      <c r="C111" s="40"/>
      <c r="D111" s="232" t="s">
        <v>181</v>
      </c>
      <c r="E111" s="40"/>
      <c r="F111" s="258" t="s">
        <v>187</v>
      </c>
      <c r="G111" s="40"/>
      <c r="H111" s="40"/>
      <c r="I111" s="136"/>
      <c r="J111" s="40"/>
      <c r="K111" s="40"/>
      <c r="L111" s="44"/>
      <c r="M111" s="234"/>
      <c r="N111" s="235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181</v>
      </c>
      <c r="AU111" s="17" t="s">
        <v>82</v>
      </c>
    </row>
    <row r="112" s="13" customFormat="1">
      <c r="A112" s="13"/>
      <c r="B112" s="236"/>
      <c r="C112" s="237"/>
      <c r="D112" s="232" t="s">
        <v>166</v>
      </c>
      <c r="E112" s="238" t="s">
        <v>19</v>
      </c>
      <c r="F112" s="239" t="s">
        <v>1299</v>
      </c>
      <c r="G112" s="237"/>
      <c r="H112" s="240">
        <v>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166</v>
      </c>
      <c r="AU112" s="246" t="s">
        <v>82</v>
      </c>
      <c r="AV112" s="13" t="s">
        <v>85</v>
      </c>
      <c r="AW112" s="13" t="s">
        <v>34</v>
      </c>
      <c r="AX112" s="13" t="s">
        <v>82</v>
      </c>
      <c r="AY112" s="246" t="s">
        <v>158</v>
      </c>
    </row>
    <row r="113" s="12" customFormat="1" ht="25.92" customHeight="1">
      <c r="A113" s="12"/>
      <c r="B113" s="205"/>
      <c r="C113" s="206"/>
      <c r="D113" s="207" t="s">
        <v>73</v>
      </c>
      <c r="E113" s="208" t="s">
        <v>189</v>
      </c>
      <c r="F113" s="208" t="s">
        <v>190</v>
      </c>
      <c r="G113" s="206"/>
      <c r="H113" s="206"/>
      <c r="I113" s="209"/>
      <c r="J113" s="210">
        <f>BK113</f>
        <v>0</v>
      </c>
      <c r="K113" s="206"/>
      <c r="L113" s="211"/>
      <c r="M113" s="212"/>
      <c r="N113" s="213"/>
      <c r="O113" s="213"/>
      <c r="P113" s="214">
        <f>SUM(P114:P119)</f>
        <v>0</v>
      </c>
      <c r="Q113" s="213"/>
      <c r="R113" s="214">
        <f>SUM(R114:R119)</f>
        <v>0.085919999999999996</v>
      </c>
      <c r="S113" s="213"/>
      <c r="T113" s="215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6" t="s">
        <v>85</v>
      </c>
      <c r="AT113" s="217" t="s">
        <v>73</v>
      </c>
      <c r="AU113" s="217" t="s">
        <v>74</v>
      </c>
      <c r="AY113" s="216" t="s">
        <v>158</v>
      </c>
      <c r="BK113" s="218">
        <f>SUM(BK114:BK119)</f>
        <v>0</v>
      </c>
    </row>
    <row r="114" s="2" customFormat="1" ht="21.75" customHeight="1">
      <c r="A114" s="38"/>
      <c r="B114" s="39"/>
      <c r="C114" s="219" t="s">
        <v>191</v>
      </c>
      <c r="D114" s="219" t="s">
        <v>159</v>
      </c>
      <c r="E114" s="220" t="s">
        <v>192</v>
      </c>
      <c r="F114" s="221" t="s">
        <v>193</v>
      </c>
      <c r="G114" s="222" t="s">
        <v>194</v>
      </c>
      <c r="H114" s="223">
        <v>0.68000000000000005</v>
      </c>
      <c r="I114" s="224"/>
      <c r="J114" s="225">
        <f>ROUND(I114*H114,2)</f>
        <v>0</v>
      </c>
      <c r="K114" s="221" t="s">
        <v>19</v>
      </c>
      <c r="L114" s="44"/>
      <c r="M114" s="226" t="s">
        <v>19</v>
      </c>
      <c r="N114" s="227" t="s">
        <v>45</v>
      </c>
      <c r="O114" s="84"/>
      <c r="P114" s="228">
        <f>O114*H114</f>
        <v>0</v>
      </c>
      <c r="Q114" s="228">
        <v>0.00025000000000000001</v>
      </c>
      <c r="R114" s="228">
        <f>Q114*H114</f>
        <v>0.00017000000000000001</v>
      </c>
      <c r="S114" s="228">
        <v>0</v>
      </c>
      <c r="T114" s="22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30" t="s">
        <v>195</v>
      </c>
      <c r="AT114" s="230" t="s">
        <v>159</v>
      </c>
      <c r="AU114" s="230" t="s">
        <v>82</v>
      </c>
      <c r="AY114" s="17" t="s">
        <v>158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82</v>
      </c>
      <c r="BK114" s="231">
        <f>ROUND(I114*H114,2)</f>
        <v>0</v>
      </c>
      <c r="BL114" s="17" t="s">
        <v>195</v>
      </c>
      <c r="BM114" s="230" t="s">
        <v>196</v>
      </c>
    </row>
    <row r="115" s="2" customFormat="1">
      <c r="A115" s="38"/>
      <c r="B115" s="39"/>
      <c r="C115" s="40"/>
      <c r="D115" s="232" t="s">
        <v>165</v>
      </c>
      <c r="E115" s="40"/>
      <c r="F115" s="233" t="s">
        <v>193</v>
      </c>
      <c r="G115" s="40"/>
      <c r="H115" s="40"/>
      <c r="I115" s="136"/>
      <c r="J115" s="40"/>
      <c r="K115" s="40"/>
      <c r="L115" s="44"/>
      <c r="M115" s="234"/>
      <c r="N115" s="23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165</v>
      </c>
      <c r="AU115" s="17" t="s">
        <v>82</v>
      </c>
    </row>
    <row r="116" s="13" customFormat="1">
      <c r="A116" s="13"/>
      <c r="B116" s="236"/>
      <c r="C116" s="237"/>
      <c r="D116" s="232" t="s">
        <v>166</v>
      </c>
      <c r="E116" s="238" t="s">
        <v>19</v>
      </c>
      <c r="F116" s="239" t="s">
        <v>1502</v>
      </c>
      <c r="G116" s="237"/>
      <c r="H116" s="240">
        <v>0.68000000000000005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166</v>
      </c>
      <c r="AU116" s="246" t="s">
        <v>82</v>
      </c>
      <c r="AV116" s="13" t="s">
        <v>85</v>
      </c>
      <c r="AW116" s="13" t="s">
        <v>34</v>
      </c>
      <c r="AX116" s="13" t="s">
        <v>82</v>
      </c>
      <c r="AY116" s="246" t="s">
        <v>158</v>
      </c>
    </row>
    <row r="117" s="2" customFormat="1" ht="16.5" customHeight="1">
      <c r="A117" s="38"/>
      <c r="B117" s="39"/>
      <c r="C117" s="259" t="s">
        <v>198</v>
      </c>
      <c r="D117" s="259" t="s">
        <v>199</v>
      </c>
      <c r="E117" s="260" t="s">
        <v>200</v>
      </c>
      <c r="F117" s="261" t="s">
        <v>201</v>
      </c>
      <c r="G117" s="262" t="s">
        <v>202</v>
      </c>
      <c r="H117" s="263">
        <v>5</v>
      </c>
      <c r="I117" s="264"/>
      <c r="J117" s="265">
        <f>ROUND(I117*H117,2)</f>
        <v>0</v>
      </c>
      <c r="K117" s="261" t="s">
        <v>19</v>
      </c>
      <c r="L117" s="266"/>
      <c r="M117" s="267" t="s">
        <v>19</v>
      </c>
      <c r="N117" s="268" t="s">
        <v>45</v>
      </c>
      <c r="O117" s="84"/>
      <c r="P117" s="228">
        <f>O117*H117</f>
        <v>0</v>
      </c>
      <c r="Q117" s="228">
        <v>0.017149999999999999</v>
      </c>
      <c r="R117" s="228">
        <f>Q117*H117</f>
        <v>0.085749999999999993</v>
      </c>
      <c r="S117" s="228">
        <v>0</v>
      </c>
      <c r="T117" s="22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30" t="s">
        <v>203</v>
      </c>
      <c r="AT117" s="230" t="s">
        <v>199</v>
      </c>
      <c r="AU117" s="230" t="s">
        <v>82</v>
      </c>
      <c r="AY117" s="17" t="s">
        <v>158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7" t="s">
        <v>82</v>
      </c>
      <c r="BK117" s="231">
        <f>ROUND(I117*H117,2)</f>
        <v>0</v>
      </c>
      <c r="BL117" s="17" t="s">
        <v>195</v>
      </c>
      <c r="BM117" s="230" t="s">
        <v>204</v>
      </c>
    </row>
    <row r="118" s="2" customFormat="1">
      <c r="A118" s="38"/>
      <c r="B118" s="39"/>
      <c r="C118" s="40"/>
      <c r="D118" s="232" t="s">
        <v>165</v>
      </c>
      <c r="E118" s="40"/>
      <c r="F118" s="233" t="s">
        <v>201</v>
      </c>
      <c r="G118" s="40"/>
      <c r="H118" s="40"/>
      <c r="I118" s="136"/>
      <c r="J118" s="40"/>
      <c r="K118" s="40"/>
      <c r="L118" s="44"/>
      <c r="M118" s="234"/>
      <c r="N118" s="23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165</v>
      </c>
      <c r="AU118" s="17" t="s">
        <v>82</v>
      </c>
    </row>
    <row r="119" s="13" customFormat="1">
      <c r="A119" s="13"/>
      <c r="B119" s="236"/>
      <c r="C119" s="237"/>
      <c r="D119" s="232" t="s">
        <v>166</v>
      </c>
      <c r="E119" s="238" t="s">
        <v>19</v>
      </c>
      <c r="F119" s="239" t="s">
        <v>1503</v>
      </c>
      <c r="G119" s="237"/>
      <c r="H119" s="240">
        <v>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85</v>
      </c>
      <c r="AW119" s="13" t="s">
        <v>34</v>
      </c>
      <c r="AX119" s="13" t="s">
        <v>82</v>
      </c>
      <c r="AY119" s="246" t="s">
        <v>158</v>
      </c>
    </row>
    <row r="120" s="12" customFormat="1" ht="25.92" customHeight="1">
      <c r="A120" s="12"/>
      <c r="B120" s="205"/>
      <c r="C120" s="206"/>
      <c r="D120" s="207" t="s">
        <v>73</v>
      </c>
      <c r="E120" s="208" t="s">
        <v>206</v>
      </c>
      <c r="F120" s="208" t="s">
        <v>207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f>P121</f>
        <v>0</v>
      </c>
      <c r="Q120" s="213"/>
      <c r="R120" s="214">
        <f>R121</f>
        <v>0.0024400000000000003</v>
      </c>
      <c r="S120" s="213"/>
      <c r="T120" s="21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85</v>
      </c>
      <c r="AT120" s="217" t="s">
        <v>73</v>
      </c>
      <c r="AU120" s="217" t="s">
        <v>74</v>
      </c>
      <c r="AY120" s="216" t="s">
        <v>158</v>
      </c>
      <c r="BK120" s="218">
        <f>BK121</f>
        <v>0</v>
      </c>
    </row>
    <row r="121" s="12" customFormat="1" ht="22.8" customHeight="1">
      <c r="A121" s="12"/>
      <c r="B121" s="205"/>
      <c r="C121" s="206"/>
      <c r="D121" s="207" t="s">
        <v>73</v>
      </c>
      <c r="E121" s="269" t="s">
        <v>208</v>
      </c>
      <c r="F121" s="269" t="s">
        <v>209</v>
      </c>
      <c r="G121" s="206"/>
      <c r="H121" s="206"/>
      <c r="I121" s="209"/>
      <c r="J121" s="270">
        <f>BK121</f>
        <v>0</v>
      </c>
      <c r="K121" s="206"/>
      <c r="L121" s="211"/>
      <c r="M121" s="212"/>
      <c r="N121" s="213"/>
      <c r="O121" s="213"/>
      <c r="P121" s="214">
        <f>SUM(P122:P139)</f>
        <v>0</v>
      </c>
      <c r="Q121" s="213"/>
      <c r="R121" s="214">
        <f>SUM(R122:R139)</f>
        <v>0.0024400000000000003</v>
      </c>
      <c r="S121" s="213"/>
      <c r="T121" s="215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85</v>
      </c>
      <c r="AT121" s="217" t="s">
        <v>73</v>
      </c>
      <c r="AU121" s="217" t="s">
        <v>82</v>
      </c>
      <c r="AY121" s="216" t="s">
        <v>158</v>
      </c>
      <c r="BK121" s="218">
        <f>SUM(BK122:BK139)</f>
        <v>0</v>
      </c>
    </row>
    <row r="122" s="2" customFormat="1" ht="16.5" customHeight="1">
      <c r="A122" s="38"/>
      <c r="B122" s="39"/>
      <c r="C122" s="219" t="s">
        <v>210</v>
      </c>
      <c r="D122" s="219" t="s">
        <v>159</v>
      </c>
      <c r="E122" s="220" t="s">
        <v>211</v>
      </c>
      <c r="F122" s="221" t="s">
        <v>212</v>
      </c>
      <c r="G122" s="222" t="s">
        <v>162</v>
      </c>
      <c r="H122" s="223">
        <v>30</v>
      </c>
      <c r="I122" s="224"/>
      <c r="J122" s="225">
        <f>ROUND(I122*H122,2)</f>
        <v>0</v>
      </c>
      <c r="K122" s="221" t="s">
        <v>213</v>
      </c>
      <c r="L122" s="44"/>
      <c r="M122" s="226" t="s">
        <v>19</v>
      </c>
      <c r="N122" s="227" t="s">
        <v>45</v>
      </c>
      <c r="O122" s="84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0" t="s">
        <v>195</v>
      </c>
      <c r="AT122" s="230" t="s">
        <v>159</v>
      </c>
      <c r="AU122" s="230" t="s">
        <v>85</v>
      </c>
      <c r="AY122" s="17" t="s">
        <v>158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7" t="s">
        <v>82</v>
      </c>
      <c r="BK122" s="231">
        <f>ROUND(I122*H122,2)</f>
        <v>0</v>
      </c>
      <c r="BL122" s="17" t="s">
        <v>195</v>
      </c>
      <c r="BM122" s="230" t="s">
        <v>214</v>
      </c>
    </row>
    <row r="123" s="2" customFormat="1">
      <c r="A123" s="38"/>
      <c r="B123" s="39"/>
      <c r="C123" s="40"/>
      <c r="D123" s="232" t="s">
        <v>165</v>
      </c>
      <c r="E123" s="40"/>
      <c r="F123" s="233" t="s">
        <v>215</v>
      </c>
      <c r="G123" s="40"/>
      <c r="H123" s="40"/>
      <c r="I123" s="136"/>
      <c r="J123" s="40"/>
      <c r="K123" s="40"/>
      <c r="L123" s="44"/>
      <c r="M123" s="234"/>
      <c r="N123" s="235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165</v>
      </c>
      <c r="AU123" s="17" t="s">
        <v>85</v>
      </c>
    </row>
    <row r="124" s="2" customFormat="1">
      <c r="A124" s="38"/>
      <c r="B124" s="39"/>
      <c r="C124" s="40"/>
      <c r="D124" s="232" t="s">
        <v>216</v>
      </c>
      <c r="E124" s="40"/>
      <c r="F124" s="258" t="s">
        <v>217</v>
      </c>
      <c r="G124" s="40"/>
      <c r="H124" s="40"/>
      <c r="I124" s="136"/>
      <c r="J124" s="40"/>
      <c r="K124" s="40"/>
      <c r="L124" s="44"/>
      <c r="M124" s="234"/>
      <c r="N124" s="23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216</v>
      </c>
      <c r="AU124" s="17" t="s">
        <v>85</v>
      </c>
    </row>
    <row r="125" s="2" customFormat="1" ht="16.5" customHeight="1">
      <c r="A125" s="38"/>
      <c r="B125" s="39"/>
      <c r="C125" s="259" t="s">
        <v>218</v>
      </c>
      <c r="D125" s="259" t="s">
        <v>199</v>
      </c>
      <c r="E125" s="260" t="s">
        <v>219</v>
      </c>
      <c r="F125" s="261" t="s">
        <v>220</v>
      </c>
      <c r="G125" s="262" t="s">
        <v>162</v>
      </c>
      <c r="H125" s="263">
        <v>36</v>
      </c>
      <c r="I125" s="264"/>
      <c r="J125" s="265">
        <f>ROUND(I125*H125,2)</f>
        <v>0</v>
      </c>
      <c r="K125" s="261" t="s">
        <v>213</v>
      </c>
      <c r="L125" s="266"/>
      <c r="M125" s="267" t="s">
        <v>19</v>
      </c>
      <c r="N125" s="268" t="s">
        <v>45</v>
      </c>
      <c r="O125" s="84"/>
      <c r="P125" s="228">
        <f>O125*H125</f>
        <v>0</v>
      </c>
      <c r="Q125" s="228">
        <v>4.0000000000000003E-05</v>
      </c>
      <c r="R125" s="228">
        <f>Q125*H125</f>
        <v>0.0014400000000000001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203</v>
      </c>
      <c r="AT125" s="230" t="s">
        <v>199</v>
      </c>
      <c r="AU125" s="230" t="s">
        <v>85</v>
      </c>
      <c r="AY125" s="17" t="s">
        <v>158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82</v>
      </c>
      <c r="BK125" s="231">
        <f>ROUND(I125*H125,2)</f>
        <v>0</v>
      </c>
      <c r="BL125" s="17" t="s">
        <v>195</v>
      </c>
      <c r="BM125" s="230" t="s">
        <v>221</v>
      </c>
    </row>
    <row r="126" s="2" customFormat="1">
      <c r="A126" s="38"/>
      <c r="B126" s="39"/>
      <c r="C126" s="40"/>
      <c r="D126" s="232" t="s">
        <v>165</v>
      </c>
      <c r="E126" s="40"/>
      <c r="F126" s="233" t="s">
        <v>220</v>
      </c>
      <c r="G126" s="40"/>
      <c r="H126" s="40"/>
      <c r="I126" s="136"/>
      <c r="J126" s="40"/>
      <c r="K126" s="40"/>
      <c r="L126" s="44"/>
      <c r="M126" s="234"/>
      <c r="N126" s="235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165</v>
      </c>
      <c r="AU126" s="17" t="s">
        <v>85</v>
      </c>
    </row>
    <row r="127" s="13" customFormat="1">
      <c r="A127" s="13"/>
      <c r="B127" s="236"/>
      <c r="C127" s="237"/>
      <c r="D127" s="232" t="s">
        <v>166</v>
      </c>
      <c r="E127" s="238" t="s">
        <v>19</v>
      </c>
      <c r="F127" s="239" t="s">
        <v>1504</v>
      </c>
      <c r="G127" s="237"/>
      <c r="H127" s="240">
        <v>30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166</v>
      </c>
      <c r="AU127" s="246" t="s">
        <v>85</v>
      </c>
      <c r="AV127" s="13" t="s">
        <v>85</v>
      </c>
      <c r="AW127" s="13" t="s">
        <v>34</v>
      </c>
      <c r="AX127" s="13" t="s">
        <v>82</v>
      </c>
      <c r="AY127" s="246" t="s">
        <v>158</v>
      </c>
    </row>
    <row r="128" s="13" customFormat="1">
      <c r="A128" s="13"/>
      <c r="B128" s="236"/>
      <c r="C128" s="237"/>
      <c r="D128" s="232" t="s">
        <v>166</v>
      </c>
      <c r="E128" s="237"/>
      <c r="F128" s="239" t="s">
        <v>1505</v>
      </c>
      <c r="G128" s="237"/>
      <c r="H128" s="240">
        <v>36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85</v>
      </c>
      <c r="AV128" s="13" t="s">
        <v>85</v>
      </c>
      <c r="AW128" s="13" t="s">
        <v>4</v>
      </c>
      <c r="AX128" s="13" t="s">
        <v>82</v>
      </c>
      <c r="AY128" s="246" t="s">
        <v>158</v>
      </c>
    </row>
    <row r="129" s="2" customFormat="1" ht="21.75" customHeight="1">
      <c r="A129" s="38"/>
      <c r="B129" s="39"/>
      <c r="C129" s="219" t="s">
        <v>156</v>
      </c>
      <c r="D129" s="219" t="s">
        <v>159</v>
      </c>
      <c r="E129" s="220" t="s">
        <v>224</v>
      </c>
      <c r="F129" s="221" t="s">
        <v>225</v>
      </c>
      <c r="G129" s="222" t="s">
        <v>202</v>
      </c>
      <c r="H129" s="223">
        <v>1</v>
      </c>
      <c r="I129" s="224"/>
      <c r="J129" s="225">
        <f>ROUND(I129*H129,2)</f>
        <v>0</v>
      </c>
      <c r="K129" s="221" t="s">
        <v>213</v>
      </c>
      <c r="L129" s="44"/>
      <c r="M129" s="226" t="s">
        <v>19</v>
      </c>
      <c r="N129" s="227" t="s">
        <v>45</v>
      </c>
      <c r="O129" s="8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195</v>
      </c>
      <c r="AT129" s="230" t="s">
        <v>159</v>
      </c>
      <c r="AU129" s="230" t="s">
        <v>85</v>
      </c>
      <c r="AY129" s="17" t="s">
        <v>158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82</v>
      </c>
      <c r="BK129" s="231">
        <f>ROUND(I129*H129,2)</f>
        <v>0</v>
      </c>
      <c r="BL129" s="17" t="s">
        <v>195</v>
      </c>
      <c r="BM129" s="230" t="s">
        <v>226</v>
      </c>
    </row>
    <row r="130" s="2" customFormat="1">
      <c r="A130" s="38"/>
      <c r="B130" s="39"/>
      <c r="C130" s="40"/>
      <c r="D130" s="232" t="s">
        <v>165</v>
      </c>
      <c r="E130" s="40"/>
      <c r="F130" s="233" t="s">
        <v>225</v>
      </c>
      <c r="G130" s="40"/>
      <c r="H130" s="40"/>
      <c r="I130" s="136"/>
      <c r="J130" s="40"/>
      <c r="K130" s="40"/>
      <c r="L130" s="44"/>
      <c r="M130" s="234"/>
      <c r="N130" s="23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85</v>
      </c>
    </row>
    <row r="131" s="13" customFormat="1">
      <c r="A131" s="13"/>
      <c r="B131" s="236"/>
      <c r="C131" s="237"/>
      <c r="D131" s="232" t="s">
        <v>166</v>
      </c>
      <c r="E131" s="238" t="s">
        <v>19</v>
      </c>
      <c r="F131" s="239" t="s">
        <v>243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166</v>
      </c>
      <c r="AU131" s="246" t="s">
        <v>85</v>
      </c>
      <c r="AV131" s="13" t="s">
        <v>85</v>
      </c>
      <c r="AW131" s="13" t="s">
        <v>34</v>
      </c>
      <c r="AX131" s="13" t="s">
        <v>82</v>
      </c>
      <c r="AY131" s="246" t="s">
        <v>158</v>
      </c>
    </row>
    <row r="132" s="2" customFormat="1" ht="16.5" customHeight="1">
      <c r="A132" s="38"/>
      <c r="B132" s="39"/>
      <c r="C132" s="259" t="s">
        <v>228</v>
      </c>
      <c r="D132" s="259" t="s">
        <v>199</v>
      </c>
      <c r="E132" s="260" t="s">
        <v>229</v>
      </c>
      <c r="F132" s="261" t="s">
        <v>230</v>
      </c>
      <c r="G132" s="262" t="s">
        <v>202</v>
      </c>
      <c r="H132" s="263">
        <v>1</v>
      </c>
      <c r="I132" s="264"/>
      <c r="J132" s="265">
        <f>ROUND(I132*H132,2)</f>
        <v>0</v>
      </c>
      <c r="K132" s="261" t="s">
        <v>19</v>
      </c>
      <c r="L132" s="266"/>
      <c r="M132" s="267" t="s">
        <v>19</v>
      </c>
      <c r="N132" s="268" t="s">
        <v>45</v>
      </c>
      <c r="O132" s="84"/>
      <c r="P132" s="228">
        <f>O132*H132</f>
        <v>0</v>
      </c>
      <c r="Q132" s="228">
        <v>0.001</v>
      </c>
      <c r="R132" s="228">
        <f>Q132*H132</f>
        <v>0.001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203</v>
      </c>
      <c r="AT132" s="230" t="s">
        <v>199</v>
      </c>
      <c r="AU132" s="230" t="s">
        <v>85</v>
      </c>
      <c r="AY132" s="17" t="s">
        <v>158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82</v>
      </c>
      <c r="BK132" s="231">
        <f>ROUND(I132*H132,2)</f>
        <v>0</v>
      </c>
      <c r="BL132" s="17" t="s">
        <v>195</v>
      </c>
      <c r="BM132" s="230" t="s">
        <v>231</v>
      </c>
    </row>
    <row r="133" s="2" customFormat="1">
      <c r="A133" s="38"/>
      <c r="B133" s="39"/>
      <c r="C133" s="40"/>
      <c r="D133" s="232" t="s">
        <v>165</v>
      </c>
      <c r="E133" s="40"/>
      <c r="F133" s="233" t="s">
        <v>232</v>
      </c>
      <c r="G133" s="40"/>
      <c r="H133" s="40"/>
      <c r="I133" s="136"/>
      <c r="J133" s="40"/>
      <c r="K133" s="40"/>
      <c r="L133" s="44"/>
      <c r="M133" s="234"/>
      <c r="N133" s="235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165</v>
      </c>
      <c r="AU133" s="17" t="s">
        <v>85</v>
      </c>
    </row>
    <row r="134" s="13" customFormat="1">
      <c r="A134" s="13"/>
      <c r="B134" s="236"/>
      <c r="C134" s="237"/>
      <c r="D134" s="232" t="s">
        <v>166</v>
      </c>
      <c r="E134" s="238" t="s">
        <v>19</v>
      </c>
      <c r="F134" s="239" t="s">
        <v>243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166</v>
      </c>
      <c r="AU134" s="246" t="s">
        <v>85</v>
      </c>
      <c r="AV134" s="13" t="s">
        <v>85</v>
      </c>
      <c r="AW134" s="13" t="s">
        <v>34</v>
      </c>
      <c r="AX134" s="13" t="s">
        <v>82</v>
      </c>
      <c r="AY134" s="246" t="s">
        <v>158</v>
      </c>
    </row>
    <row r="135" s="2" customFormat="1" ht="21.75" customHeight="1">
      <c r="A135" s="38"/>
      <c r="B135" s="39"/>
      <c r="C135" s="219" t="s">
        <v>233</v>
      </c>
      <c r="D135" s="219" t="s">
        <v>159</v>
      </c>
      <c r="E135" s="220" t="s">
        <v>234</v>
      </c>
      <c r="F135" s="221" t="s">
        <v>235</v>
      </c>
      <c r="G135" s="222" t="s">
        <v>202</v>
      </c>
      <c r="H135" s="223">
        <v>1</v>
      </c>
      <c r="I135" s="224"/>
      <c r="J135" s="225">
        <f>ROUND(I135*H135,2)</f>
        <v>0</v>
      </c>
      <c r="K135" s="221" t="s">
        <v>19</v>
      </c>
      <c r="L135" s="44"/>
      <c r="M135" s="226" t="s">
        <v>19</v>
      </c>
      <c r="N135" s="227" t="s">
        <v>45</v>
      </c>
      <c r="O135" s="84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236</v>
      </c>
      <c r="AT135" s="230" t="s">
        <v>159</v>
      </c>
      <c r="AU135" s="230" t="s">
        <v>85</v>
      </c>
      <c r="AY135" s="17" t="s">
        <v>158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82</v>
      </c>
      <c r="BK135" s="231">
        <f>ROUND(I135*H135,2)</f>
        <v>0</v>
      </c>
      <c r="BL135" s="17" t="s">
        <v>236</v>
      </c>
      <c r="BM135" s="230" t="s">
        <v>237</v>
      </c>
    </row>
    <row r="136" s="2" customFormat="1">
      <c r="A136" s="38"/>
      <c r="B136" s="39"/>
      <c r="C136" s="40"/>
      <c r="D136" s="232" t="s">
        <v>165</v>
      </c>
      <c r="E136" s="40"/>
      <c r="F136" s="233" t="s">
        <v>235</v>
      </c>
      <c r="G136" s="40"/>
      <c r="H136" s="40"/>
      <c r="I136" s="136"/>
      <c r="J136" s="40"/>
      <c r="K136" s="40"/>
      <c r="L136" s="44"/>
      <c r="M136" s="234"/>
      <c r="N136" s="235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165</v>
      </c>
      <c r="AU136" s="17" t="s">
        <v>85</v>
      </c>
    </row>
    <row r="137" s="2" customFormat="1" ht="16.5" customHeight="1">
      <c r="A137" s="38"/>
      <c r="B137" s="39"/>
      <c r="C137" s="259" t="s">
        <v>238</v>
      </c>
      <c r="D137" s="259" t="s">
        <v>199</v>
      </c>
      <c r="E137" s="260" t="s">
        <v>239</v>
      </c>
      <c r="F137" s="261" t="s">
        <v>240</v>
      </c>
      <c r="G137" s="262" t="s">
        <v>202</v>
      </c>
      <c r="H137" s="263">
        <v>1</v>
      </c>
      <c r="I137" s="264"/>
      <c r="J137" s="265">
        <f>ROUND(I137*H137,2)</f>
        <v>0</v>
      </c>
      <c r="K137" s="261" t="s">
        <v>19</v>
      </c>
      <c r="L137" s="266"/>
      <c r="M137" s="267" t="s">
        <v>19</v>
      </c>
      <c r="N137" s="268" t="s">
        <v>45</v>
      </c>
      <c r="O137" s="84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241</v>
      </c>
      <c r="AT137" s="230" t="s">
        <v>199</v>
      </c>
      <c r="AU137" s="230" t="s">
        <v>85</v>
      </c>
      <c r="AY137" s="17" t="s">
        <v>158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82</v>
      </c>
      <c r="BK137" s="231">
        <f>ROUND(I137*H137,2)</f>
        <v>0</v>
      </c>
      <c r="BL137" s="17" t="s">
        <v>236</v>
      </c>
      <c r="BM137" s="230" t="s">
        <v>242</v>
      </c>
    </row>
    <row r="138" s="2" customFormat="1">
      <c r="A138" s="38"/>
      <c r="B138" s="39"/>
      <c r="C138" s="40"/>
      <c r="D138" s="232" t="s">
        <v>165</v>
      </c>
      <c r="E138" s="40"/>
      <c r="F138" s="233" t="s">
        <v>240</v>
      </c>
      <c r="G138" s="40"/>
      <c r="H138" s="40"/>
      <c r="I138" s="136"/>
      <c r="J138" s="40"/>
      <c r="K138" s="40"/>
      <c r="L138" s="44"/>
      <c r="M138" s="234"/>
      <c r="N138" s="235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85</v>
      </c>
    </row>
    <row r="139" s="13" customFormat="1">
      <c r="A139" s="13"/>
      <c r="B139" s="236"/>
      <c r="C139" s="237"/>
      <c r="D139" s="232" t="s">
        <v>166</v>
      </c>
      <c r="E139" s="238" t="s">
        <v>19</v>
      </c>
      <c r="F139" s="239" t="s">
        <v>243</v>
      </c>
      <c r="G139" s="237"/>
      <c r="H139" s="240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166</v>
      </c>
      <c r="AU139" s="246" t="s">
        <v>85</v>
      </c>
      <c r="AV139" s="13" t="s">
        <v>85</v>
      </c>
      <c r="AW139" s="13" t="s">
        <v>34</v>
      </c>
      <c r="AX139" s="13" t="s">
        <v>82</v>
      </c>
      <c r="AY139" s="246" t="s">
        <v>158</v>
      </c>
    </row>
    <row r="140" s="12" customFormat="1" ht="25.92" customHeight="1">
      <c r="A140" s="12"/>
      <c r="B140" s="205"/>
      <c r="C140" s="206"/>
      <c r="D140" s="207" t="s">
        <v>73</v>
      </c>
      <c r="E140" s="208" t="s">
        <v>244</v>
      </c>
      <c r="F140" s="208" t="s">
        <v>245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f>SUM(P141:P243)</f>
        <v>0</v>
      </c>
      <c r="Q140" s="213"/>
      <c r="R140" s="214">
        <f>SUM(R141:R243)</f>
        <v>0.33211000000000002</v>
      </c>
      <c r="S140" s="213"/>
      <c r="T140" s="215">
        <f>SUM(T141:T243)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6" t="s">
        <v>176</v>
      </c>
      <c r="AT140" s="217" t="s">
        <v>73</v>
      </c>
      <c r="AU140" s="217" t="s">
        <v>74</v>
      </c>
      <c r="AY140" s="216" t="s">
        <v>158</v>
      </c>
      <c r="BK140" s="218">
        <f>SUM(BK141:BK243)</f>
        <v>0</v>
      </c>
    </row>
    <row r="141" s="2" customFormat="1" ht="21.75" customHeight="1">
      <c r="A141" s="38"/>
      <c r="B141" s="39"/>
      <c r="C141" s="219" t="s">
        <v>246</v>
      </c>
      <c r="D141" s="219" t="s">
        <v>159</v>
      </c>
      <c r="E141" s="220" t="s">
        <v>1506</v>
      </c>
      <c r="F141" s="221" t="s">
        <v>1507</v>
      </c>
      <c r="G141" s="222" t="s">
        <v>202</v>
      </c>
      <c r="H141" s="223">
        <v>1</v>
      </c>
      <c r="I141" s="224"/>
      <c r="J141" s="225">
        <f>ROUND(I141*H141,2)</f>
        <v>0</v>
      </c>
      <c r="K141" s="221" t="s">
        <v>213</v>
      </c>
      <c r="L141" s="44"/>
      <c r="M141" s="226" t="s">
        <v>19</v>
      </c>
      <c r="N141" s="227" t="s">
        <v>45</v>
      </c>
      <c r="O141" s="84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236</v>
      </c>
      <c r="AT141" s="230" t="s">
        <v>159</v>
      </c>
      <c r="AU141" s="230" t="s">
        <v>82</v>
      </c>
      <c r="AY141" s="17" t="s">
        <v>158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82</v>
      </c>
      <c r="BK141" s="231">
        <f>ROUND(I141*H141,2)</f>
        <v>0</v>
      </c>
      <c r="BL141" s="17" t="s">
        <v>236</v>
      </c>
      <c r="BM141" s="230" t="s">
        <v>1508</v>
      </c>
    </row>
    <row r="142" s="2" customFormat="1">
      <c r="A142" s="38"/>
      <c r="B142" s="39"/>
      <c r="C142" s="40"/>
      <c r="D142" s="232" t="s">
        <v>165</v>
      </c>
      <c r="E142" s="40"/>
      <c r="F142" s="233" t="s">
        <v>1509</v>
      </c>
      <c r="G142" s="40"/>
      <c r="H142" s="40"/>
      <c r="I142" s="136"/>
      <c r="J142" s="40"/>
      <c r="K142" s="40"/>
      <c r="L142" s="44"/>
      <c r="M142" s="234"/>
      <c r="N142" s="235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165</v>
      </c>
      <c r="AU142" s="17" t="s">
        <v>82</v>
      </c>
    </row>
    <row r="143" s="2" customFormat="1" ht="16.5" customHeight="1">
      <c r="A143" s="38"/>
      <c r="B143" s="39"/>
      <c r="C143" s="259" t="s">
        <v>252</v>
      </c>
      <c r="D143" s="259" t="s">
        <v>199</v>
      </c>
      <c r="E143" s="260" t="s">
        <v>1510</v>
      </c>
      <c r="F143" s="261" t="s">
        <v>1511</v>
      </c>
      <c r="G143" s="262" t="s">
        <v>202</v>
      </c>
      <c r="H143" s="263">
        <v>1</v>
      </c>
      <c r="I143" s="264"/>
      <c r="J143" s="265">
        <f>ROUND(I143*H143,2)</f>
        <v>0</v>
      </c>
      <c r="K143" s="261" t="s">
        <v>213</v>
      </c>
      <c r="L143" s="266"/>
      <c r="M143" s="267" t="s">
        <v>19</v>
      </c>
      <c r="N143" s="268" t="s">
        <v>45</v>
      </c>
      <c r="O143" s="84"/>
      <c r="P143" s="228">
        <f>O143*H143</f>
        <v>0</v>
      </c>
      <c r="Q143" s="228">
        <v>0.0047000000000000002</v>
      </c>
      <c r="R143" s="228">
        <f>Q143*H143</f>
        <v>0.0047000000000000002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255</v>
      </c>
      <c r="AT143" s="230" t="s">
        <v>199</v>
      </c>
      <c r="AU143" s="230" t="s">
        <v>82</v>
      </c>
      <c r="AY143" s="17" t="s">
        <v>158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82</v>
      </c>
      <c r="BK143" s="231">
        <f>ROUND(I143*H143,2)</f>
        <v>0</v>
      </c>
      <c r="BL143" s="17" t="s">
        <v>255</v>
      </c>
      <c r="BM143" s="230" t="s">
        <v>1512</v>
      </c>
    </row>
    <row r="144" s="2" customFormat="1">
      <c r="A144" s="38"/>
      <c r="B144" s="39"/>
      <c r="C144" s="40"/>
      <c r="D144" s="232" t="s">
        <v>165</v>
      </c>
      <c r="E144" s="40"/>
      <c r="F144" s="233" t="s">
        <v>1513</v>
      </c>
      <c r="G144" s="40"/>
      <c r="H144" s="40"/>
      <c r="I144" s="136"/>
      <c r="J144" s="40"/>
      <c r="K144" s="40"/>
      <c r="L144" s="44"/>
      <c r="M144" s="234"/>
      <c r="N144" s="235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82</v>
      </c>
    </row>
    <row r="145" s="13" customFormat="1">
      <c r="A145" s="13"/>
      <c r="B145" s="236"/>
      <c r="C145" s="237"/>
      <c r="D145" s="232" t="s">
        <v>166</v>
      </c>
      <c r="E145" s="238" t="s">
        <v>19</v>
      </c>
      <c r="F145" s="239" t="s">
        <v>1514</v>
      </c>
      <c r="G145" s="237"/>
      <c r="H145" s="240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166</v>
      </c>
      <c r="AU145" s="246" t="s">
        <v>82</v>
      </c>
      <c r="AV145" s="13" t="s">
        <v>85</v>
      </c>
      <c r="AW145" s="13" t="s">
        <v>34</v>
      </c>
      <c r="AX145" s="13" t="s">
        <v>82</v>
      </c>
      <c r="AY145" s="246" t="s">
        <v>158</v>
      </c>
    </row>
    <row r="146" s="2" customFormat="1" ht="21.75" customHeight="1">
      <c r="A146" s="38"/>
      <c r="B146" s="39"/>
      <c r="C146" s="219" t="s">
        <v>8</v>
      </c>
      <c r="D146" s="219" t="s">
        <v>159</v>
      </c>
      <c r="E146" s="220" t="s">
        <v>1515</v>
      </c>
      <c r="F146" s="221" t="s">
        <v>1516</v>
      </c>
      <c r="G146" s="222" t="s">
        <v>202</v>
      </c>
      <c r="H146" s="223">
        <v>1</v>
      </c>
      <c r="I146" s="224"/>
      <c r="J146" s="225">
        <f>ROUND(I146*H146,2)</f>
        <v>0</v>
      </c>
      <c r="K146" s="221" t="s">
        <v>213</v>
      </c>
      <c r="L146" s="44"/>
      <c r="M146" s="226" t="s">
        <v>19</v>
      </c>
      <c r="N146" s="227" t="s">
        <v>45</v>
      </c>
      <c r="O146" s="84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236</v>
      </c>
      <c r="AT146" s="230" t="s">
        <v>159</v>
      </c>
      <c r="AU146" s="230" t="s">
        <v>82</v>
      </c>
      <c r="AY146" s="17" t="s">
        <v>158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82</v>
      </c>
      <c r="BK146" s="231">
        <f>ROUND(I146*H146,2)</f>
        <v>0</v>
      </c>
      <c r="BL146" s="17" t="s">
        <v>236</v>
      </c>
      <c r="BM146" s="230" t="s">
        <v>1517</v>
      </c>
    </row>
    <row r="147" s="2" customFormat="1">
      <c r="A147" s="38"/>
      <c r="B147" s="39"/>
      <c r="C147" s="40"/>
      <c r="D147" s="232" t="s">
        <v>165</v>
      </c>
      <c r="E147" s="40"/>
      <c r="F147" s="233" t="s">
        <v>1518</v>
      </c>
      <c r="G147" s="40"/>
      <c r="H147" s="40"/>
      <c r="I147" s="136"/>
      <c r="J147" s="40"/>
      <c r="K147" s="40"/>
      <c r="L147" s="44"/>
      <c r="M147" s="234"/>
      <c r="N147" s="235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165</v>
      </c>
      <c r="AU147" s="17" t="s">
        <v>82</v>
      </c>
    </row>
    <row r="148" s="2" customFormat="1" ht="33" customHeight="1">
      <c r="A148" s="38"/>
      <c r="B148" s="39"/>
      <c r="C148" s="259" t="s">
        <v>195</v>
      </c>
      <c r="D148" s="259" t="s">
        <v>199</v>
      </c>
      <c r="E148" s="260" t="s">
        <v>1519</v>
      </c>
      <c r="F148" s="261" t="s">
        <v>1520</v>
      </c>
      <c r="G148" s="262" t="s">
        <v>202</v>
      </c>
      <c r="H148" s="263">
        <v>1</v>
      </c>
      <c r="I148" s="264"/>
      <c r="J148" s="265">
        <f>ROUND(I148*H148,2)</f>
        <v>0</v>
      </c>
      <c r="K148" s="261" t="s">
        <v>213</v>
      </c>
      <c r="L148" s="266"/>
      <c r="M148" s="267" t="s">
        <v>19</v>
      </c>
      <c r="N148" s="268" t="s">
        <v>45</v>
      </c>
      <c r="O148" s="84"/>
      <c r="P148" s="228">
        <f>O148*H148</f>
        <v>0</v>
      </c>
      <c r="Q148" s="228">
        <v>0.14000000000000001</v>
      </c>
      <c r="R148" s="228">
        <f>Q148*H148</f>
        <v>0.14000000000000001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255</v>
      </c>
      <c r="AT148" s="230" t="s">
        <v>199</v>
      </c>
      <c r="AU148" s="230" t="s">
        <v>82</v>
      </c>
      <c r="AY148" s="17" t="s">
        <v>158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82</v>
      </c>
      <c r="BK148" s="231">
        <f>ROUND(I148*H148,2)</f>
        <v>0</v>
      </c>
      <c r="BL148" s="17" t="s">
        <v>255</v>
      </c>
      <c r="BM148" s="230" t="s">
        <v>1521</v>
      </c>
    </row>
    <row r="149" s="2" customFormat="1">
      <c r="A149" s="38"/>
      <c r="B149" s="39"/>
      <c r="C149" s="40"/>
      <c r="D149" s="232" t="s">
        <v>165</v>
      </c>
      <c r="E149" s="40"/>
      <c r="F149" s="233" t="s">
        <v>1520</v>
      </c>
      <c r="G149" s="40"/>
      <c r="H149" s="40"/>
      <c r="I149" s="136"/>
      <c r="J149" s="40"/>
      <c r="K149" s="40"/>
      <c r="L149" s="44"/>
      <c r="M149" s="234"/>
      <c r="N149" s="235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165</v>
      </c>
      <c r="AU149" s="17" t="s">
        <v>82</v>
      </c>
    </row>
    <row r="150" s="13" customFormat="1">
      <c r="A150" s="13"/>
      <c r="B150" s="236"/>
      <c r="C150" s="237"/>
      <c r="D150" s="232" t="s">
        <v>166</v>
      </c>
      <c r="E150" s="238" t="s">
        <v>19</v>
      </c>
      <c r="F150" s="239" t="s">
        <v>1514</v>
      </c>
      <c r="G150" s="237"/>
      <c r="H150" s="240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166</v>
      </c>
      <c r="AU150" s="246" t="s">
        <v>82</v>
      </c>
      <c r="AV150" s="13" t="s">
        <v>85</v>
      </c>
      <c r="AW150" s="13" t="s">
        <v>34</v>
      </c>
      <c r="AX150" s="13" t="s">
        <v>82</v>
      </c>
      <c r="AY150" s="246" t="s">
        <v>158</v>
      </c>
    </row>
    <row r="151" s="2" customFormat="1" ht="21.75" customHeight="1">
      <c r="A151" s="38"/>
      <c r="B151" s="39"/>
      <c r="C151" s="219" t="s">
        <v>266</v>
      </c>
      <c r="D151" s="219" t="s">
        <v>159</v>
      </c>
      <c r="E151" s="220" t="s">
        <v>1522</v>
      </c>
      <c r="F151" s="221" t="s">
        <v>1523</v>
      </c>
      <c r="G151" s="222" t="s">
        <v>202</v>
      </c>
      <c r="H151" s="223">
        <v>1</v>
      </c>
      <c r="I151" s="224"/>
      <c r="J151" s="225">
        <f>ROUND(I151*H151,2)</f>
        <v>0</v>
      </c>
      <c r="K151" s="221" t="s">
        <v>213</v>
      </c>
      <c r="L151" s="44"/>
      <c r="M151" s="226" t="s">
        <v>19</v>
      </c>
      <c r="N151" s="227" t="s">
        <v>45</v>
      </c>
      <c r="O151" s="84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236</v>
      </c>
      <c r="AT151" s="230" t="s">
        <v>159</v>
      </c>
      <c r="AU151" s="230" t="s">
        <v>82</v>
      </c>
      <c r="AY151" s="17" t="s">
        <v>158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82</v>
      </c>
      <c r="BK151" s="231">
        <f>ROUND(I151*H151,2)</f>
        <v>0</v>
      </c>
      <c r="BL151" s="17" t="s">
        <v>236</v>
      </c>
      <c r="BM151" s="230" t="s">
        <v>1524</v>
      </c>
    </row>
    <row r="152" s="2" customFormat="1">
      <c r="A152" s="38"/>
      <c r="B152" s="39"/>
      <c r="C152" s="40"/>
      <c r="D152" s="232" t="s">
        <v>165</v>
      </c>
      <c r="E152" s="40"/>
      <c r="F152" s="233" t="s">
        <v>1525</v>
      </c>
      <c r="G152" s="40"/>
      <c r="H152" s="40"/>
      <c r="I152" s="136"/>
      <c r="J152" s="40"/>
      <c r="K152" s="40"/>
      <c r="L152" s="44"/>
      <c r="M152" s="234"/>
      <c r="N152" s="235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165</v>
      </c>
      <c r="AU152" s="17" t="s">
        <v>82</v>
      </c>
    </row>
    <row r="153" s="2" customFormat="1" ht="21.75" customHeight="1">
      <c r="A153" s="38"/>
      <c r="B153" s="39"/>
      <c r="C153" s="259" t="s">
        <v>271</v>
      </c>
      <c r="D153" s="259" t="s">
        <v>199</v>
      </c>
      <c r="E153" s="260" t="s">
        <v>1526</v>
      </c>
      <c r="F153" s="261" t="s">
        <v>1527</v>
      </c>
      <c r="G153" s="262" t="s">
        <v>202</v>
      </c>
      <c r="H153" s="263">
        <v>1</v>
      </c>
      <c r="I153" s="264"/>
      <c r="J153" s="265">
        <f>ROUND(I153*H153,2)</f>
        <v>0</v>
      </c>
      <c r="K153" s="261" t="s">
        <v>213</v>
      </c>
      <c r="L153" s="266"/>
      <c r="M153" s="267" t="s">
        <v>19</v>
      </c>
      <c r="N153" s="268" t="s">
        <v>45</v>
      </c>
      <c r="O153" s="84"/>
      <c r="P153" s="228">
        <f>O153*H153</f>
        <v>0</v>
      </c>
      <c r="Q153" s="228">
        <v>0.014999999999999999</v>
      </c>
      <c r="R153" s="228">
        <f>Q153*H153</f>
        <v>0.014999999999999999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255</v>
      </c>
      <c r="AT153" s="230" t="s">
        <v>199</v>
      </c>
      <c r="AU153" s="230" t="s">
        <v>82</v>
      </c>
      <c r="AY153" s="17" t="s">
        <v>158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82</v>
      </c>
      <c r="BK153" s="231">
        <f>ROUND(I153*H153,2)</f>
        <v>0</v>
      </c>
      <c r="BL153" s="17" t="s">
        <v>255</v>
      </c>
      <c r="BM153" s="230" t="s">
        <v>1528</v>
      </c>
    </row>
    <row r="154" s="2" customFormat="1">
      <c r="A154" s="38"/>
      <c r="B154" s="39"/>
      <c r="C154" s="40"/>
      <c r="D154" s="232" t="s">
        <v>165</v>
      </c>
      <c r="E154" s="40"/>
      <c r="F154" s="233" t="s">
        <v>1527</v>
      </c>
      <c r="G154" s="40"/>
      <c r="H154" s="40"/>
      <c r="I154" s="136"/>
      <c r="J154" s="40"/>
      <c r="K154" s="40"/>
      <c r="L154" s="44"/>
      <c r="M154" s="234"/>
      <c r="N154" s="235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165</v>
      </c>
      <c r="AU154" s="17" t="s">
        <v>82</v>
      </c>
    </row>
    <row r="155" s="13" customFormat="1">
      <c r="A155" s="13"/>
      <c r="B155" s="236"/>
      <c r="C155" s="237"/>
      <c r="D155" s="232" t="s">
        <v>166</v>
      </c>
      <c r="E155" s="238" t="s">
        <v>19</v>
      </c>
      <c r="F155" s="239" t="s">
        <v>1514</v>
      </c>
      <c r="G155" s="237"/>
      <c r="H155" s="240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166</v>
      </c>
      <c r="AU155" s="246" t="s">
        <v>82</v>
      </c>
      <c r="AV155" s="13" t="s">
        <v>85</v>
      </c>
      <c r="AW155" s="13" t="s">
        <v>34</v>
      </c>
      <c r="AX155" s="13" t="s">
        <v>82</v>
      </c>
      <c r="AY155" s="246" t="s">
        <v>158</v>
      </c>
    </row>
    <row r="156" s="2" customFormat="1" ht="21.75" customHeight="1">
      <c r="A156" s="38"/>
      <c r="B156" s="39"/>
      <c r="C156" s="219" t="s">
        <v>277</v>
      </c>
      <c r="D156" s="219" t="s">
        <v>159</v>
      </c>
      <c r="E156" s="220" t="s">
        <v>257</v>
      </c>
      <c r="F156" s="221" t="s">
        <v>258</v>
      </c>
      <c r="G156" s="222" t="s">
        <v>202</v>
      </c>
      <c r="H156" s="223">
        <v>1</v>
      </c>
      <c r="I156" s="224"/>
      <c r="J156" s="225">
        <f>ROUND(I156*H156,2)</f>
        <v>0</v>
      </c>
      <c r="K156" s="221" t="s">
        <v>213</v>
      </c>
      <c r="L156" s="44"/>
      <c r="M156" s="226" t="s">
        <v>19</v>
      </c>
      <c r="N156" s="227" t="s">
        <v>45</v>
      </c>
      <c r="O156" s="84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236</v>
      </c>
      <c r="AT156" s="230" t="s">
        <v>159</v>
      </c>
      <c r="AU156" s="230" t="s">
        <v>82</v>
      </c>
      <c r="AY156" s="17" t="s">
        <v>158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82</v>
      </c>
      <c r="BK156" s="231">
        <f>ROUND(I156*H156,2)</f>
        <v>0</v>
      </c>
      <c r="BL156" s="17" t="s">
        <v>236</v>
      </c>
      <c r="BM156" s="230" t="s">
        <v>259</v>
      </c>
    </row>
    <row r="157" s="2" customFormat="1">
      <c r="A157" s="38"/>
      <c r="B157" s="39"/>
      <c r="C157" s="40"/>
      <c r="D157" s="232" t="s">
        <v>165</v>
      </c>
      <c r="E157" s="40"/>
      <c r="F157" s="233" t="s">
        <v>260</v>
      </c>
      <c r="G157" s="40"/>
      <c r="H157" s="40"/>
      <c r="I157" s="136"/>
      <c r="J157" s="40"/>
      <c r="K157" s="40"/>
      <c r="L157" s="44"/>
      <c r="M157" s="234"/>
      <c r="N157" s="235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165</v>
      </c>
      <c r="AU157" s="17" t="s">
        <v>82</v>
      </c>
    </row>
    <row r="158" s="2" customFormat="1">
      <c r="A158" s="38"/>
      <c r="B158" s="39"/>
      <c r="C158" s="40"/>
      <c r="D158" s="232" t="s">
        <v>216</v>
      </c>
      <c r="E158" s="40"/>
      <c r="F158" s="258" t="s">
        <v>261</v>
      </c>
      <c r="G158" s="40"/>
      <c r="H158" s="40"/>
      <c r="I158" s="136"/>
      <c r="J158" s="40"/>
      <c r="K158" s="40"/>
      <c r="L158" s="44"/>
      <c r="M158" s="234"/>
      <c r="N158" s="235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216</v>
      </c>
      <c r="AU158" s="17" t="s">
        <v>82</v>
      </c>
    </row>
    <row r="159" s="2" customFormat="1" ht="21.75" customHeight="1">
      <c r="A159" s="38"/>
      <c r="B159" s="39"/>
      <c r="C159" s="219" t="s">
        <v>282</v>
      </c>
      <c r="D159" s="219" t="s">
        <v>159</v>
      </c>
      <c r="E159" s="220" t="s">
        <v>262</v>
      </c>
      <c r="F159" s="221" t="s">
        <v>263</v>
      </c>
      <c r="G159" s="222" t="s">
        <v>202</v>
      </c>
      <c r="H159" s="223">
        <v>4</v>
      </c>
      <c r="I159" s="224"/>
      <c r="J159" s="225">
        <f>ROUND(I159*H159,2)</f>
        <v>0</v>
      </c>
      <c r="K159" s="221" t="s">
        <v>213</v>
      </c>
      <c r="L159" s="44"/>
      <c r="M159" s="226" t="s">
        <v>19</v>
      </c>
      <c r="N159" s="227" t="s">
        <v>45</v>
      </c>
      <c r="O159" s="84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236</v>
      </c>
      <c r="AT159" s="230" t="s">
        <v>159</v>
      </c>
      <c r="AU159" s="230" t="s">
        <v>82</v>
      </c>
      <c r="AY159" s="17" t="s">
        <v>158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82</v>
      </c>
      <c r="BK159" s="231">
        <f>ROUND(I159*H159,2)</f>
        <v>0</v>
      </c>
      <c r="BL159" s="17" t="s">
        <v>236</v>
      </c>
      <c r="BM159" s="230" t="s">
        <v>264</v>
      </c>
    </row>
    <row r="160" s="2" customFormat="1">
      <c r="A160" s="38"/>
      <c r="B160" s="39"/>
      <c r="C160" s="40"/>
      <c r="D160" s="232" t="s">
        <v>165</v>
      </c>
      <c r="E160" s="40"/>
      <c r="F160" s="233" t="s">
        <v>265</v>
      </c>
      <c r="G160" s="40"/>
      <c r="H160" s="40"/>
      <c r="I160" s="136"/>
      <c r="J160" s="40"/>
      <c r="K160" s="40"/>
      <c r="L160" s="44"/>
      <c r="M160" s="234"/>
      <c r="N160" s="235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165</v>
      </c>
      <c r="AU160" s="17" t="s">
        <v>82</v>
      </c>
    </row>
    <row r="161" s="2" customFormat="1">
      <c r="A161" s="38"/>
      <c r="B161" s="39"/>
      <c r="C161" s="40"/>
      <c r="D161" s="232" t="s">
        <v>216</v>
      </c>
      <c r="E161" s="40"/>
      <c r="F161" s="258" t="s">
        <v>261</v>
      </c>
      <c r="G161" s="40"/>
      <c r="H161" s="40"/>
      <c r="I161" s="136"/>
      <c r="J161" s="40"/>
      <c r="K161" s="40"/>
      <c r="L161" s="44"/>
      <c r="M161" s="234"/>
      <c r="N161" s="235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216</v>
      </c>
      <c r="AU161" s="17" t="s">
        <v>82</v>
      </c>
    </row>
    <row r="162" s="2" customFormat="1" ht="21.75" customHeight="1">
      <c r="A162" s="38"/>
      <c r="B162" s="39"/>
      <c r="C162" s="219" t="s">
        <v>7</v>
      </c>
      <c r="D162" s="219" t="s">
        <v>159</v>
      </c>
      <c r="E162" s="220" t="s">
        <v>267</v>
      </c>
      <c r="F162" s="221" t="s">
        <v>268</v>
      </c>
      <c r="G162" s="222" t="s">
        <v>202</v>
      </c>
      <c r="H162" s="223">
        <v>1</v>
      </c>
      <c r="I162" s="224"/>
      <c r="J162" s="225">
        <f>ROUND(I162*H162,2)</f>
        <v>0</v>
      </c>
      <c r="K162" s="221" t="s">
        <v>213</v>
      </c>
      <c r="L162" s="44"/>
      <c r="M162" s="226" t="s">
        <v>19</v>
      </c>
      <c r="N162" s="227" t="s">
        <v>45</v>
      </c>
      <c r="O162" s="84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236</v>
      </c>
      <c r="AT162" s="230" t="s">
        <v>159</v>
      </c>
      <c r="AU162" s="230" t="s">
        <v>82</v>
      </c>
      <c r="AY162" s="17" t="s">
        <v>158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82</v>
      </c>
      <c r="BK162" s="231">
        <f>ROUND(I162*H162,2)</f>
        <v>0</v>
      </c>
      <c r="BL162" s="17" t="s">
        <v>236</v>
      </c>
      <c r="BM162" s="230" t="s">
        <v>269</v>
      </c>
    </row>
    <row r="163" s="2" customFormat="1">
      <c r="A163" s="38"/>
      <c r="B163" s="39"/>
      <c r="C163" s="40"/>
      <c r="D163" s="232" t="s">
        <v>165</v>
      </c>
      <c r="E163" s="40"/>
      <c r="F163" s="233" t="s">
        <v>268</v>
      </c>
      <c r="G163" s="40"/>
      <c r="H163" s="40"/>
      <c r="I163" s="136"/>
      <c r="J163" s="40"/>
      <c r="K163" s="40"/>
      <c r="L163" s="44"/>
      <c r="M163" s="234"/>
      <c r="N163" s="235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165</v>
      </c>
      <c r="AU163" s="17" t="s">
        <v>82</v>
      </c>
    </row>
    <row r="164" s="13" customFormat="1">
      <c r="A164" s="13"/>
      <c r="B164" s="236"/>
      <c r="C164" s="237"/>
      <c r="D164" s="232" t="s">
        <v>166</v>
      </c>
      <c r="E164" s="238" t="s">
        <v>19</v>
      </c>
      <c r="F164" s="239" t="s">
        <v>1514</v>
      </c>
      <c r="G164" s="237"/>
      <c r="H164" s="240">
        <v>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166</v>
      </c>
      <c r="AU164" s="246" t="s">
        <v>82</v>
      </c>
      <c r="AV164" s="13" t="s">
        <v>85</v>
      </c>
      <c r="AW164" s="13" t="s">
        <v>34</v>
      </c>
      <c r="AX164" s="13" t="s">
        <v>82</v>
      </c>
      <c r="AY164" s="246" t="s">
        <v>158</v>
      </c>
    </row>
    <row r="165" s="2" customFormat="1" ht="21.75" customHeight="1">
      <c r="A165" s="38"/>
      <c r="B165" s="39"/>
      <c r="C165" s="219" t="s">
        <v>293</v>
      </c>
      <c r="D165" s="219" t="s">
        <v>159</v>
      </c>
      <c r="E165" s="220" t="s">
        <v>272</v>
      </c>
      <c r="F165" s="221" t="s">
        <v>273</v>
      </c>
      <c r="G165" s="222" t="s">
        <v>202</v>
      </c>
      <c r="H165" s="223">
        <v>10</v>
      </c>
      <c r="I165" s="224"/>
      <c r="J165" s="225">
        <f>ROUND(I165*H165,2)</f>
        <v>0</v>
      </c>
      <c r="K165" s="221" t="s">
        <v>213</v>
      </c>
      <c r="L165" s="44"/>
      <c r="M165" s="226" t="s">
        <v>19</v>
      </c>
      <c r="N165" s="227" t="s">
        <v>45</v>
      </c>
      <c r="O165" s="84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236</v>
      </c>
      <c r="AT165" s="230" t="s">
        <v>159</v>
      </c>
      <c r="AU165" s="230" t="s">
        <v>82</v>
      </c>
      <c r="AY165" s="17" t="s">
        <v>158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82</v>
      </c>
      <c r="BK165" s="231">
        <f>ROUND(I165*H165,2)</f>
        <v>0</v>
      </c>
      <c r="BL165" s="17" t="s">
        <v>236</v>
      </c>
      <c r="BM165" s="230" t="s">
        <v>274</v>
      </c>
    </row>
    <row r="166" s="2" customFormat="1">
      <c r="A166" s="38"/>
      <c r="B166" s="39"/>
      <c r="C166" s="40"/>
      <c r="D166" s="232" t="s">
        <v>165</v>
      </c>
      <c r="E166" s="40"/>
      <c r="F166" s="233" t="s">
        <v>275</v>
      </c>
      <c r="G166" s="40"/>
      <c r="H166" s="40"/>
      <c r="I166" s="136"/>
      <c r="J166" s="40"/>
      <c r="K166" s="40"/>
      <c r="L166" s="44"/>
      <c r="M166" s="234"/>
      <c r="N166" s="235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165</v>
      </c>
      <c r="AU166" s="17" t="s">
        <v>82</v>
      </c>
    </row>
    <row r="167" s="13" customFormat="1">
      <c r="A167" s="13"/>
      <c r="B167" s="236"/>
      <c r="C167" s="237"/>
      <c r="D167" s="232" t="s">
        <v>166</v>
      </c>
      <c r="E167" s="238" t="s">
        <v>19</v>
      </c>
      <c r="F167" s="239" t="s">
        <v>1529</v>
      </c>
      <c r="G167" s="237"/>
      <c r="H167" s="240">
        <v>10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166</v>
      </c>
      <c r="AU167" s="246" t="s">
        <v>82</v>
      </c>
      <c r="AV167" s="13" t="s">
        <v>85</v>
      </c>
      <c r="AW167" s="13" t="s">
        <v>34</v>
      </c>
      <c r="AX167" s="13" t="s">
        <v>82</v>
      </c>
      <c r="AY167" s="246" t="s">
        <v>158</v>
      </c>
    </row>
    <row r="168" s="2" customFormat="1" ht="21.75" customHeight="1">
      <c r="A168" s="38"/>
      <c r="B168" s="39"/>
      <c r="C168" s="219" t="s">
        <v>298</v>
      </c>
      <c r="D168" s="219" t="s">
        <v>159</v>
      </c>
      <c r="E168" s="220" t="s">
        <v>1310</v>
      </c>
      <c r="F168" s="221" t="s">
        <v>1311</v>
      </c>
      <c r="G168" s="222" t="s">
        <v>202</v>
      </c>
      <c r="H168" s="223">
        <v>1</v>
      </c>
      <c r="I168" s="224"/>
      <c r="J168" s="225">
        <f>ROUND(I168*H168,2)</f>
        <v>0</v>
      </c>
      <c r="K168" s="221" t="s">
        <v>213</v>
      </c>
      <c r="L168" s="44"/>
      <c r="M168" s="226" t="s">
        <v>19</v>
      </c>
      <c r="N168" s="227" t="s">
        <v>45</v>
      </c>
      <c r="O168" s="84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236</v>
      </c>
      <c r="AT168" s="230" t="s">
        <v>159</v>
      </c>
      <c r="AU168" s="230" t="s">
        <v>82</v>
      </c>
      <c r="AY168" s="17" t="s">
        <v>158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82</v>
      </c>
      <c r="BK168" s="231">
        <f>ROUND(I168*H168,2)</f>
        <v>0</v>
      </c>
      <c r="BL168" s="17" t="s">
        <v>236</v>
      </c>
      <c r="BM168" s="230" t="s">
        <v>280</v>
      </c>
    </row>
    <row r="169" s="2" customFormat="1">
      <c r="A169" s="38"/>
      <c r="B169" s="39"/>
      <c r="C169" s="40"/>
      <c r="D169" s="232" t="s">
        <v>165</v>
      </c>
      <c r="E169" s="40"/>
      <c r="F169" s="233" t="s">
        <v>1311</v>
      </c>
      <c r="G169" s="40"/>
      <c r="H169" s="40"/>
      <c r="I169" s="136"/>
      <c r="J169" s="40"/>
      <c r="K169" s="40"/>
      <c r="L169" s="44"/>
      <c r="M169" s="234"/>
      <c r="N169" s="235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165</v>
      </c>
      <c r="AU169" s="17" t="s">
        <v>82</v>
      </c>
    </row>
    <row r="170" s="13" customFormat="1">
      <c r="A170" s="13"/>
      <c r="B170" s="236"/>
      <c r="C170" s="237"/>
      <c r="D170" s="232" t="s">
        <v>166</v>
      </c>
      <c r="E170" s="238" t="s">
        <v>19</v>
      </c>
      <c r="F170" s="239" t="s">
        <v>1514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166</v>
      </c>
      <c r="AU170" s="246" t="s">
        <v>82</v>
      </c>
      <c r="AV170" s="13" t="s">
        <v>85</v>
      </c>
      <c r="AW170" s="13" t="s">
        <v>34</v>
      </c>
      <c r="AX170" s="13" t="s">
        <v>82</v>
      </c>
      <c r="AY170" s="246" t="s">
        <v>158</v>
      </c>
    </row>
    <row r="171" s="2" customFormat="1" ht="21.75" customHeight="1">
      <c r="A171" s="38"/>
      <c r="B171" s="39"/>
      <c r="C171" s="219" t="s">
        <v>304</v>
      </c>
      <c r="D171" s="219" t="s">
        <v>159</v>
      </c>
      <c r="E171" s="220" t="s">
        <v>283</v>
      </c>
      <c r="F171" s="221" t="s">
        <v>284</v>
      </c>
      <c r="G171" s="222" t="s">
        <v>202</v>
      </c>
      <c r="H171" s="223">
        <v>1</v>
      </c>
      <c r="I171" s="224"/>
      <c r="J171" s="225">
        <f>ROUND(I171*H171,2)</f>
        <v>0</v>
      </c>
      <c r="K171" s="221" t="s">
        <v>213</v>
      </c>
      <c r="L171" s="44"/>
      <c r="M171" s="226" t="s">
        <v>19</v>
      </c>
      <c r="N171" s="227" t="s">
        <v>45</v>
      </c>
      <c r="O171" s="84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236</v>
      </c>
      <c r="AT171" s="230" t="s">
        <v>159</v>
      </c>
      <c r="AU171" s="230" t="s">
        <v>82</v>
      </c>
      <c r="AY171" s="17" t="s">
        <v>158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82</v>
      </c>
      <c r="BK171" s="231">
        <f>ROUND(I171*H171,2)</f>
        <v>0</v>
      </c>
      <c r="BL171" s="17" t="s">
        <v>236</v>
      </c>
      <c r="BM171" s="230" t="s">
        <v>285</v>
      </c>
    </row>
    <row r="172" s="2" customFormat="1">
      <c r="A172" s="38"/>
      <c r="B172" s="39"/>
      <c r="C172" s="40"/>
      <c r="D172" s="232" t="s">
        <v>165</v>
      </c>
      <c r="E172" s="40"/>
      <c r="F172" s="233" t="s">
        <v>286</v>
      </c>
      <c r="G172" s="40"/>
      <c r="H172" s="40"/>
      <c r="I172" s="136"/>
      <c r="J172" s="40"/>
      <c r="K172" s="40"/>
      <c r="L172" s="44"/>
      <c r="M172" s="234"/>
      <c r="N172" s="235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165</v>
      </c>
      <c r="AU172" s="17" t="s">
        <v>82</v>
      </c>
    </row>
    <row r="173" s="13" customFormat="1">
      <c r="A173" s="13"/>
      <c r="B173" s="236"/>
      <c r="C173" s="237"/>
      <c r="D173" s="232" t="s">
        <v>166</v>
      </c>
      <c r="E173" s="238" t="s">
        <v>19</v>
      </c>
      <c r="F173" s="239" t="s">
        <v>1530</v>
      </c>
      <c r="G173" s="237"/>
      <c r="H173" s="240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166</v>
      </c>
      <c r="AU173" s="246" t="s">
        <v>82</v>
      </c>
      <c r="AV173" s="13" t="s">
        <v>85</v>
      </c>
      <c r="AW173" s="13" t="s">
        <v>34</v>
      </c>
      <c r="AX173" s="13" t="s">
        <v>82</v>
      </c>
      <c r="AY173" s="246" t="s">
        <v>158</v>
      </c>
    </row>
    <row r="174" s="2" customFormat="1" ht="16.5" customHeight="1">
      <c r="A174" s="38"/>
      <c r="B174" s="39"/>
      <c r="C174" s="219" t="s">
        <v>309</v>
      </c>
      <c r="D174" s="219" t="s">
        <v>159</v>
      </c>
      <c r="E174" s="220" t="s">
        <v>1314</v>
      </c>
      <c r="F174" s="221" t="s">
        <v>1315</v>
      </c>
      <c r="G174" s="222" t="s">
        <v>202</v>
      </c>
      <c r="H174" s="223">
        <v>1</v>
      </c>
      <c r="I174" s="224"/>
      <c r="J174" s="225">
        <f>ROUND(I174*H174,2)</f>
        <v>0</v>
      </c>
      <c r="K174" s="221" t="s">
        <v>213</v>
      </c>
      <c r="L174" s="44"/>
      <c r="M174" s="226" t="s">
        <v>19</v>
      </c>
      <c r="N174" s="227" t="s">
        <v>45</v>
      </c>
      <c r="O174" s="84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236</v>
      </c>
      <c r="AT174" s="230" t="s">
        <v>159</v>
      </c>
      <c r="AU174" s="230" t="s">
        <v>82</v>
      </c>
      <c r="AY174" s="17" t="s">
        <v>158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82</v>
      </c>
      <c r="BK174" s="231">
        <f>ROUND(I174*H174,2)</f>
        <v>0</v>
      </c>
      <c r="BL174" s="17" t="s">
        <v>236</v>
      </c>
      <c r="BM174" s="230" t="s">
        <v>1316</v>
      </c>
    </row>
    <row r="175" s="2" customFormat="1">
      <c r="A175" s="38"/>
      <c r="B175" s="39"/>
      <c r="C175" s="40"/>
      <c r="D175" s="232" t="s">
        <v>165</v>
      </c>
      <c r="E175" s="40"/>
      <c r="F175" s="233" t="s">
        <v>1317</v>
      </c>
      <c r="G175" s="40"/>
      <c r="H175" s="40"/>
      <c r="I175" s="136"/>
      <c r="J175" s="40"/>
      <c r="K175" s="40"/>
      <c r="L175" s="44"/>
      <c r="M175" s="234"/>
      <c r="N175" s="235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165</v>
      </c>
      <c r="AU175" s="17" t="s">
        <v>82</v>
      </c>
    </row>
    <row r="176" s="13" customFormat="1">
      <c r="A176" s="13"/>
      <c r="B176" s="236"/>
      <c r="C176" s="237"/>
      <c r="D176" s="232" t="s">
        <v>166</v>
      </c>
      <c r="E176" s="238" t="s">
        <v>19</v>
      </c>
      <c r="F176" s="239" t="s">
        <v>1514</v>
      </c>
      <c r="G176" s="237"/>
      <c r="H176" s="240">
        <v>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166</v>
      </c>
      <c r="AU176" s="246" t="s">
        <v>82</v>
      </c>
      <c r="AV176" s="13" t="s">
        <v>85</v>
      </c>
      <c r="AW176" s="13" t="s">
        <v>34</v>
      </c>
      <c r="AX176" s="13" t="s">
        <v>82</v>
      </c>
      <c r="AY176" s="246" t="s">
        <v>158</v>
      </c>
    </row>
    <row r="177" s="2" customFormat="1" ht="16.5" customHeight="1">
      <c r="A177" s="38"/>
      <c r="B177" s="39"/>
      <c r="C177" s="219" t="s">
        <v>314</v>
      </c>
      <c r="D177" s="219" t="s">
        <v>159</v>
      </c>
      <c r="E177" s="220" t="s">
        <v>294</v>
      </c>
      <c r="F177" s="221" t="s">
        <v>295</v>
      </c>
      <c r="G177" s="222" t="s">
        <v>202</v>
      </c>
      <c r="H177" s="223">
        <v>2</v>
      </c>
      <c r="I177" s="224"/>
      <c r="J177" s="225">
        <f>ROUND(I177*H177,2)</f>
        <v>0</v>
      </c>
      <c r="K177" s="221" t="s">
        <v>213</v>
      </c>
      <c r="L177" s="44"/>
      <c r="M177" s="226" t="s">
        <v>19</v>
      </c>
      <c r="N177" s="227" t="s">
        <v>45</v>
      </c>
      <c r="O177" s="84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236</v>
      </c>
      <c r="AT177" s="230" t="s">
        <v>159</v>
      </c>
      <c r="AU177" s="230" t="s">
        <v>82</v>
      </c>
      <c r="AY177" s="17" t="s">
        <v>158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82</v>
      </c>
      <c r="BK177" s="231">
        <f>ROUND(I177*H177,2)</f>
        <v>0</v>
      </c>
      <c r="BL177" s="17" t="s">
        <v>236</v>
      </c>
      <c r="BM177" s="230" t="s">
        <v>290</v>
      </c>
    </row>
    <row r="178" s="2" customFormat="1">
      <c r="A178" s="38"/>
      <c r="B178" s="39"/>
      <c r="C178" s="40"/>
      <c r="D178" s="232" t="s">
        <v>165</v>
      </c>
      <c r="E178" s="40"/>
      <c r="F178" s="233" t="s">
        <v>297</v>
      </c>
      <c r="G178" s="40"/>
      <c r="H178" s="40"/>
      <c r="I178" s="136"/>
      <c r="J178" s="40"/>
      <c r="K178" s="40"/>
      <c r="L178" s="44"/>
      <c r="M178" s="234"/>
      <c r="N178" s="235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165</v>
      </c>
      <c r="AU178" s="17" t="s">
        <v>82</v>
      </c>
    </row>
    <row r="179" s="13" customFormat="1">
      <c r="A179" s="13"/>
      <c r="B179" s="236"/>
      <c r="C179" s="237"/>
      <c r="D179" s="232" t="s">
        <v>166</v>
      </c>
      <c r="E179" s="238" t="s">
        <v>19</v>
      </c>
      <c r="F179" s="239" t="s">
        <v>1531</v>
      </c>
      <c r="G179" s="237"/>
      <c r="H179" s="240">
        <v>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166</v>
      </c>
      <c r="AU179" s="246" t="s">
        <v>82</v>
      </c>
      <c r="AV179" s="13" t="s">
        <v>85</v>
      </c>
      <c r="AW179" s="13" t="s">
        <v>34</v>
      </c>
      <c r="AX179" s="13" t="s">
        <v>82</v>
      </c>
      <c r="AY179" s="246" t="s">
        <v>158</v>
      </c>
    </row>
    <row r="180" s="2" customFormat="1" ht="16.5" customHeight="1">
      <c r="A180" s="38"/>
      <c r="B180" s="39"/>
      <c r="C180" s="219" t="s">
        <v>319</v>
      </c>
      <c r="D180" s="219" t="s">
        <v>159</v>
      </c>
      <c r="E180" s="220" t="s">
        <v>299</v>
      </c>
      <c r="F180" s="221" t="s">
        <v>300</v>
      </c>
      <c r="G180" s="222" t="s">
        <v>202</v>
      </c>
      <c r="H180" s="223">
        <v>4</v>
      </c>
      <c r="I180" s="224"/>
      <c r="J180" s="225">
        <f>ROUND(I180*H180,2)</f>
        <v>0</v>
      </c>
      <c r="K180" s="221" t="s">
        <v>213</v>
      </c>
      <c r="L180" s="44"/>
      <c r="M180" s="226" t="s">
        <v>19</v>
      </c>
      <c r="N180" s="227" t="s">
        <v>45</v>
      </c>
      <c r="O180" s="84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236</v>
      </c>
      <c r="AT180" s="230" t="s">
        <v>159</v>
      </c>
      <c r="AU180" s="230" t="s">
        <v>82</v>
      </c>
      <c r="AY180" s="17" t="s">
        <v>158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82</v>
      </c>
      <c r="BK180" s="231">
        <f>ROUND(I180*H180,2)</f>
        <v>0</v>
      </c>
      <c r="BL180" s="17" t="s">
        <v>236</v>
      </c>
      <c r="BM180" s="230" t="s">
        <v>1318</v>
      </c>
    </row>
    <row r="181" s="2" customFormat="1">
      <c r="A181" s="38"/>
      <c r="B181" s="39"/>
      <c r="C181" s="40"/>
      <c r="D181" s="232" t="s">
        <v>165</v>
      </c>
      <c r="E181" s="40"/>
      <c r="F181" s="233" t="s">
        <v>302</v>
      </c>
      <c r="G181" s="40"/>
      <c r="H181" s="40"/>
      <c r="I181" s="136"/>
      <c r="J181" s="40"/>
      <c r="K181" s="40"/>
      <c r="L181" s="44"/>
      <c r="M181" s="234"/>
      <c r="N181" s="235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165</v>
      </c>
      <c r="AU181" s="17" t="s">
        <v>82</v>
      </c>
    </row>
    <row r="182" s="13" customFormat="1">
      <c r="A182" s="13"/>
      <c r="B182" s="236"/>
      <c r="C182" s="237"/>
      <c r="D182" s="232" t="s">
        <v>166</v>
      </c>
      <c r="E182" s="238" t="s">
        <v>19</v>
      </c>
      <c r="F182" s="239" t="s">
        <v>1532</v>
      </c>
      <c r="G182" s="237"/>
      <c r="H182" s="240">
        <v>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166</v>
      </c>
      <c r="AU182" s="246" t="s">
        <v>82</v>
      </c>
      <c r="AV182" s="13" t="s">
        <v>85</v>
      </c>
      <c r="AW182" s="13" t="s">
        <v>34</v>
      </c>
      <c r="AX182" s="13" t="s">
        <v>82</v>
      </c>
      <c r="AY182" s="246" t="s">
        <v>158</v>
      </c>
    </row>
    <row r="183" s="2" customFormat="1" ht="16.5" customHeight="1">
      <c r="A183" s="38"/>
      <c r="B183" s="39"/>
      <c r="C183" s="219" t="s">
        <v>324</v>
      </c>
      <c r="D183" s="219" t="s">
        <v>159</v>
      </c>
      <c r="E183" s="220" t="s">
        <v>305</v>
      </c>
      <c r="F183" s="221" t="s">
        <v>306</v>
      </c>
      <c r="G183" s="222" t="s">
        <v>202</v>
      </c>
      <c r="H183" s="223">
        <v>1</v>
      </c>
      <c r="I183" s="224"/>
      <c r="J183" s="225">
        <f>ROUND(I183*H183,2)</f>
        <v>0</v>
      </c>
      <c r="K183" s="221" t="s">
        <v>213</v>
      </c>
      <c r="L183" s="44"/>
      <c r="M183" s="226" t="s">
        <v>19</v>
      </c>
      <c r="N183" s="227" t="s">
        <v>45</v>
      </c>
      <c r="O183" s="84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236</v>
      </c>
      <c r="AT183" s="230" t="s">
        <v>159</v>
      </c>
      <c r="AU183" s="230" t="s">
        <v>82</v>
      </c>
      <c r="AY183" s="17" t="s">
        <v>158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82</v>
      </c>
      <c r="BK183" s="231">
        <f>ROUND(I183*H183,2)</f>
        <v>0</v>
      </c>
      <c r="BL183" s="17" t="s">
        <v>236</v>
      </c>
      <c r="BM183" s="230" t="s">
        <v>307</v>
      </c>
    </row>
    <row r="184" s="2" customFormat="1">
      <c r="A184" s="38"/>
      <c r="B184" s="39"/>
      <c r="C184" s="40"/>
      <c r="D184" s="232" t="s">
        <v>165</v>
      </c>
      <c r="E184" s="40"/>
      <c r="F184" s="233" t="s">
        <v>308</v>
      </c>
      <c r="G184" s="40"/>
      <c r="H184" s="40"/>
      <c r="I184" s="136"/>
      <c r="J184" s="40"/>
      <c r="K184" s="40"/>
      <c r="L184" s="44"/>
      <c r="M184" s="234"/>
      <c r="N184" s="235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165</v>
      </c>
      <c r="AU184" s="17" t="s">
        <v>82</v>
      </c>
    </row>
    <row r="185" s="13" customFormat="1">
      <c r="A185" s="13"/>
      <c r="B185" s="236"/>
      <c r="C185" s="237"/>
      <c r="D185" s="232" t="s">
        <v>166</v>
      </c>
      <c r="E185" s="238" t="s">
        <v>19</v>
      </c>
      <c r="F185" s="239" t="s">
        <v>1514</v>
      </c>
      <c r="G185" s="237"/>
      <c r="H185" s="240">
        <v>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166</v>
      </c>
      <c r="AU185" s="246" t="s">
        <v>82</v>
      </c>
      <c r="AV185" s="13" t="s">
        <v>85</v>
      </c>
      <c r="AW185" s="13" t="s">
        <v>34</v>
      </c>
      <c r="AX185" s="13" t="s">
        <v>82</v>
      </c>
      <c r="AY185" s="246" t="s">
        <v>158</v>
      </c>
    </row>
    <row r="186" s="2" customFormat="1" ht="21.75" customHeight="1">
      <c r="A186" s="38"/>
      <c r="B186" s="39"/>
      <c r="C186" s="219" t="s">
        <v>328</v>
      </c>
      <c r="D186" s="219" t="s">
        <v>159</v>
      </c>
      <c r="E186" s="220" t="s">
        <v>1320</v>
      </c>
      <c r="F186" s="221" t="s">
        <v>1321</v>
      </c>
      <c r="G186" s="222" t="s">
        <v>202</v>
      </c>
      <c r="H186" s="223">
        <v>1</v>
      </c>
      <c r="I186" s="224"/>
      <c r="J186" s="225">
        <f>ROUND(I186*H186,2)</f>
        <v>0</v>
      </c>
      <c r="K186" s="221" t="s">
        <v>213</v>
      </c>
      <c r="L186" s="44"/>
      <c r="M186" s="226" t="s">
        <v>19</v>
      </c>
      <c r="N186" s="227" t="s">
        <v>45</v>
      </c>
      <c r="O186" s="84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236</v>
      </c>
      <c r="AT186" s="230" t="s">
        <v>159</v>
      </c>
      <c r="AU186" s="230" t="s">
        <v>82</v>
      </c>
      <c r="AY186" s="17" t="s">
        <v>158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82</v>
      </c>
      <c r="BK186" s="231">
        <f>ROUND(I186*H186,2)</f>
        <v>0</v>
      </c>
      <c r="BL186" s="17" t="s">
        <v>236</v>
      </c>
      <c r="BM186" s="230" t="s">
        <v>1322</v>
      </c>
    </row>
    <row r="187" s="2" customFormat="1">
      <c r="A187" s="38"/>
      <c r="B187" s="39"/>
      <c r="C187" s="40"/>
      <c r="D187" s="232" t="s">
        <v>165</v>
      </c>
      <c r="E187" s="40"/>
      <c r="F187" s="233" t="s">
        <v>1323</v>
      </c>
      <c r="G187" s="40"/>
      <c r="H187" s="40"/>
      <c r="I187" s="136"/>
      <c r="J187" s="40"/>
      <c r="K187" s="40"/>
      <c r="L187" s="44"/>
      <c r="M187" s="234"/>
      <c r="N187" s="235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165</v>
      </c>
      <c r="AU187" s="17" t="s">
        <v>82</v>
      </c>
    </row>
    <row r="188" s="13" customFormat="1">
      <c r="A188" s="13"/>
      <c r="B188" s="236"/>
      <c r="C188" s="237"/>
      <c r="D188" s="232" t="s">
        <v>166</v>
      </c>
      <c r="E188" s="238" t="s">
        <v>19</v>
      </c>
      <c r="F188" s="239" t="s">
        <v>1530</v>
      </c>
      <c r="G188" s="237"/>
      <c r="H188" s="240">
        <v>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166</v>
      </c>
      <c r="AU188" s="246" t="s">
        <v>82</v>
      </c>
      <c r="AV188" s="13" t="s">
        <v>85</v>
      </c>
      <c r="AW188" s="13" t="s">
        <v>34</v>
      </c>
      <c r="AX188" s="13" t="s">
        <v>82</v>
      </c>
      <c r="AY188" s="246" t="s">
        <v>158</v>
      </c>
    </row>
    <row r="189" s="2" customFormat="1" ht="21.75" customHeight="1">
      <c r="A189" s="38"/>
      <c r="B189" s="39"/>
      <c r="C189" s="219" t="s">
        <v>332</v>
      </c>
      <c r="D189" s="219" t="s">
        <v>159</v>
      </c>
      <c r="E189" s="220" t="s">
        <v>315</v>
      </c>
      <c r="F189" s="221" t="s">
        <v>316</v>
      </c>
      <c r="G189" s="222" t="s">
        <v>202</v>
      </c>
      <c r="H189" s="223">
        <v>8</v>
      </c>
      <c r="I189" s="224"/>
      <c r="J189" s="225">
        <f>ROUND(I189*H189,2)</f>
        <v>0</v>
      </c>
      <c r="K189" s="221" t="s">
        <v>213</v>
      </c>
      <c r="L189" s="44"/>
      <c r="M189" s="226" t="s">
        <v>19</v>
      </c>
      <c r="N189" s="227" t="s">
        <v>45</v>
      </c>
      <c r="O189" s="84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236</v>
      </c>
      <c r="AT189" s="230" t="s">
        <v>159</v>
      </c>
      <c r="AU189" s="230" t="s">
        <v>82</v>
      </c>
      <c r="AY189" s="17" t="s">
        <v>158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82</v>
      </c>
      <c r="BK189" s="231">
        <f>ROUND(I189*H189,2)</f>
        <v>0</v>
      </c>
      <c r="BL189" s="17" t="s">
        <v>236</v>
      </c>
      <c r="BM189" s="230" t="s">
        <v>317</v>
      </c>
    </row>
    <row r="190" s="2" customFormat="1">
      <c r="A190" s="38"/>
      <c r="B190" s="39"/>
      <c r="C190" s="40"/>
      <c r="D190" s="232" t="s">
        <v>165</v>
      </c>
      <c r="E190" s="40"/>
      <c r="F190" s="233" t="s">
        <v>316</v>
      </c>
      <c r="G190" s="40"/>
      <c r="H190" s="40"/>
      <c r="I190" s="136"/>
      <c r="J190" s="40"/>
      <c r="K190" s="40"/>
      <c r="L190" s="44"/>
      <c r="M190" s="234"/>
      <c r="N190" s="235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165</v>
      </c>
      <c r="AU190" s="17" t="s">
        <v>82</v>
      </c>
    </row>
    <row r="191" s="13" customFormat="1">
      <c r="A191" s="13"/>
      <c r="B191" s="236"/>
      <c r="C191" s="237"/>
      <c r="D191" s="232" t="s">
        <v>166</v>
      </c>
      <c r="E191" s="238" t="s">
        <v>19</v>
      </c>
      <c r="F191" s="239" t="s">
        <v>1533</v>
      </c>
      <c r="G191" s="237"/>
      <c r="H191" s="240">
        <v>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166</v>
      </c>
      <c r="AU191" s="246" t="s">
        <v>82</v>
      </c>
      <c r="AV191" s="13" t="s">
        <v>85</v>
      </c>
      <c r="AW191" s="13" t="s">
        <v>34</v>
      </c>
      <c r="AX191" s="13" t="s">
        <v>82</v>
      </c>
      <c r="AY191" s="246" t="s">
        <v>158</v>
      </c>
    </row>
    <row r="192" s="2" customFormat="1" ht="21.75" customHeight="1">
      <c r="A192" s="38"/>
      <c r="B192" s="39"/>
      <c r="C192" s="219" t="s">
        <v>336</v>
      </c>
      <c r="D192" s="219" t="s">
        <v>159</v>
      </c>
      <c r="E192" s="220" t="s">
        <v>320</v>
      </c>
      <c r="F192" s="221" t="s">
        <v>321</v>
      </c>
      <c r="G192" s="222" t="s">
        <v>202</v>
      </c>
      <c r="H192" s="223">
        <v>2</v>
      </c>
      <c r="I192" s="224"/>
      <c r="J192" s="225">
        <f>ROUND(I192*H192,2)</f>
        <v>0</v>
      </c>
      <c r="K192" s="221" t="s">
        <v>213</v>
      </c>
      <c r="L192" s="44"/>
      <c r="M192" s="226" t="s">
        <v>19</v>
      </c>
      <c r="N192" s="227" t="s">
        <v>45</v>
      </c>
      <c r="O192" s="84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236</v>
      </c>
      <c r="AT192" s="230" t="s">
        <v>159</v>
      </c>
      <c r="AU192" s="230" t="s">
        <v>82</v>
      </c>
      <c r="AY192" s="17" t="s">
        <v>158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82</v>
      </c>
      <c r="BK192" s="231">
        <f>ROUND(I192*H192,2)</f>
        <v>0</v>
      </c>
      <c r="BL192" s="17" t="s">
        <v>236</v>
      </c>
      <c r="BM192" s="230" t="s">
        <v>322</v>
      </c>
    </row>
    <row r="193" s="2" customFormat="1">
      <c r="A193" s="38"/>
      <c r="B193" s="39"/>
      <c r="C193" s="40"/>
      <c r="D193" s="232" t="s">
        <v>165</v>
      </c>
      <c r="E193" s="40"/>
      <c r="F193" s="233" t="s">
        <v>321</v>
      </c>
      <c r="G193" s="40"/>
      <c r="H193" s="40"/>
      <c r="I193" s="136"/>
      <c r="J193" s="40"/>
      <c r="K193" s="40"/>
      <c r="L193" s="44"/>
      <c r="M193" s="234"/>
      <c r="N193" s="235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165</v>
      </c>
      <c r="AU193" s="17" t="s">
        <v>82</v>
      </c>
    </row>
    <row r="194" s="13" customFormat="1">
      <c r="A194" s="13"/>
      <c r="B194" s="236"/>
      <c r="C194" s="237"/>
      <c r="D194" s="232" t="s">
        <v>166</v>
      </c>
      <c r="E194" s="238" t="s">
        <v>19</v>
      </c>
      <c r="F194" s="239" t="s">
        <v>1534</v>
      </c>
      <c r="G194" s="237"/>
      <c r="H194" s="240">
        <v>2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166</v>
      </c>
      <c r="AU194" s="246" t="s">
        <v>82</v>
      </c>
      <c r="AV194" s="13" t="s">
        <v>85</v>
      </c>
      <c r="AW194" s="13" t="s">
        <v>34</v>
      </c>
      <c r="AX194" s="13" t="s">
        <v>82</v>
      </c>
      <c r="AY194" s="246" t="s">
        <v>158</v>
      </c>
    </row>
    <row r="195" s="2" customFormat="1" ht="21.75" customHeight="1">
      <c r="A195" s="38"/>
      <c r="B195" s="39"/>
      <c r="C195" s="219" t="s">
        <v>203</v>
      </c>
      <c r="D195" s="219" t="s">
        <v>159</v>
      </c>
      <c r="E195" s="220" t="s">
        <v>325</v>
      </c>
      <c r="F195" s="221" t="s">
        <v>326</v>
      </c>
      <c r="G195" s="222" t="s">
        <v>202</v>
      </c>
      <c r="H195" s="223">
        <v>2</v>
      </c>
      <c r="I195" s="224"/>
      <c r="J195" s="225">
        <f>ROUND(I195*H195,2)</f>
        <v>0</v>
      </c>
      <c r="K195" s="221" t="s">
        <v>213</v>
      </c>
      <c r="L195" s="44"/>
      <c r="M195" s="226" t="s">
        <v>19</v>
      </c>
      <c r="N195" s="227" t="s">
        <v>45</v>
      </c>
      <c r="O195" s="84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236</v>
      </c>
      <c r="AT195" s="230" t="s">
        <v>159</v>
      </c>
      <c r="AU195" s="230" t="s">
        <v>82</v>
      </c>
      <c r="AY195" s="17" t="s">
        <v>158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82</v>
      </c>
      <c r="BK195" s="231">
        <f>ROUND(I195*H195,2)</f>
        <v>0</v>
      </c>
      <c r="BL195" s="17" t="s">
        <v>236</v>
      </c>
      <c r="BM195" s="230" t="s">
        <v>327</v>
      </c>
    </row>
    <row r="196" s="2" customFormat="1">
      <c r="A196" s="38"/>
      <c r="B196" s="39"/>
      <c r="C196" s="40"/>
      <c r="D196" s="232" t="s">
        <v>165</v>
      </c>
      <c r="E196" s="40"/>
      <c r="F196" s="233" t="s">
        <v>326</v>
      </c>
      <c r="G196" s="40"/>
      <c r="H196" s="40"/>
      <c r="I196" s="136"/>
      <c r="J196" s="40"/>
      <c r="K196" s="40"/>
      <c r="L196" s="44"/>
      <c r="M196" s="234"/>
      <c r="N196" s="235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165</v>
      </c>
      <c r="AU196" s="17" t="s">
        <v>82</v>
      </c>
    </row>
    <row r="197" s="2" customFormat="1" ht="21.75" customHeight="1">
      <c r="A197" s="38"/>
      <c r="B197" s="39"/>
      <c r="C197" s="259" t="s">
        <v>345</v>
      </c>
      <c r="D197" s="259" t="s">
        <v>199</v>
      </c>
      <c r="E197" s="260" t="s">
        <v>329</v>
      </c>
      <c r="F197" s="261" t="s">
        <v>330</v>
      </c>
      <c r="G197" s="262" t="s">
        <v>202</v>
      </c>
      <c r="H197" s="263">
        <v>2</v>
      </c>
      <c r="I197" s="264"/>
      <c r="J197" s="265">
        <f>ROUND(I197*H197,2)</f>
        <v>0</v>
      </c>
      <c r="K197" s="261" t="s">
        <v>213</v>
      </c>
      <c r="L197" s="266"/>
      <c r="M197" s="267" t="s">
        <v>19</v>
      </c>
      <c r="N197" s="268" t="s">
        <v>45</v>
      </c>
      <c r="O197" s="84"/>
      <c r="P197" s="228">
        <f>O197*H197</f>
        <v>0</v>
      </c>
      <c r="Q197" s="228">
        <v>0.0037000000000000002</v>
      </c>
      <c r="R197" s="228">
        <f>Q197*H197</f>
        <v>0.0074000000000000003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241</v>
      </c>
      <c r="AT197" s="230" t="s">
        <v>199</v>
      </c>
      <c r="AU197" s="230" t="s">
        <v>82</v>
      </c>
      <c r="AY197" s="17" t="s">
        <v>158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82</v>
      </c>
      <c r="BK197" s="231">
        <f>ROUND(I197*H197,2)</f>
        <v>0</v>
      </c>
      <c r="BL197" s="17" t="s">
        <v>236</v>
      </c>
      <c r="BM197" s="230" t="s">
        <v>331</v>
      </c>
    </row>
    <row r="198" s="2" customFormat="1">
      <c r="A198" s="38"/>
      <c r="B198" s="39"/>
      <c r="C198" s="40"/>
      <c r="D198" s="232" t="s">
        <v>165</v>
      </c>
      <c r="E198" s="40"/>
      <c r="F198" s="233" t="s">
        <v>330</v>
      </c>
      <c r="G198" s="40"/>
      <c r="H198" s="40"/>
      <c r="I198" s="136"/>
      <c r="J198" s="40"/>
      <c r="K198" s="40"/>
      <c r="L198" s="44"/>
      <c r="M198" s="234"/>
      <c r="N198" s="235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165</v>
      </c>
      <c r="AU198" s="17" t="s">
        <v>82</v>
      </c>
    </row>
    <row r="199" s="13" customFormat="1">
      <c r="A199" s="13"/>
      <c r="B199" s="236"/>
      <c r="C199" s="237"/>
      <c r="D199" s="232" t="s">
        <v>166</v>
      </c>
      <c r="E199" s="238" t="s">
        <v>19</v>
      </c>
      <c r="F199" s="239" t="s">
        <v>1534</v>
      </c>
      <c r="G199" s="237"/>
      <c r="H199" s="240">
        <v>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166</v>
      </c>
      <c r="AU199" s="246" t="s">
        <v>82</v>
      </c>
      <c r="AV199" s="13" t="s">
        <v>85</v>
      </c>
      <c r="AW199" s="13" t="s">
        <v>34</v>
      </c>
      <c r="AX199" s="13" t="s">
        <v>82</v>
      </c>
      <c r="AY199" s="246" t="s">
        <v>158</v>
      </c>
    </row>
    <row r="200" s="2" customFormat="1" ht="33" customHeight="1">
      <c r="A200" s="38"/>
      <c r="B200" s="39"/>
      <c r="C200" s="219" t="s">
        <v>351</v>
      </c>
      <c r="D200" s="219" t="s">
        <v>159</v>
      </c>
      <c r="E200" s="220" t="s">
        <v>333</v>
      </c>
      <c r="F200" s="221" t="s">
        <v>334</v>
      </c>
      <c r="G200" s="222" t="s">
        <v>162</v>
      </c>
      <c r="H200" s="223">
        <v>350</v>
      </c>
      <c r="I200" s="224"/>
      <c r="J200" s="225">
        <f>ROUND(I200*H200,2)</f>
        <v>0</v>
      </c>
      <c r="K200" s="221" t="s">
        <v>213</v>
      </c>
      <c r="L200" s="44"/>
      <c r="M200" s="226" t="s">
        <v>19</v>
      </c>
      <c r="N200" s="227" t="s">
        <v>45</v>
      </c>
      <c r="O200" s="84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236</v>
      </c>
      <c r="AT200" s="230" t="s">
        <v>159</v>
      </c>
      <c r="AU200" s="230" t="s">
        <v>82</v>
      </c>
      <c r="AY200" s="17" t="s">
        <v>158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82</v>
      </c>
      <c r="BK200" s="231">
        <f>ROUND(I200*H200,2)</f>
        <v>0</v>
      </c>
      <c r="BL200" s="17" t="s">
        <v>236</v>
      </c>
      <c r="BM200" s="230" t="s">
        <v>335</v>
      </c>
    </row>
    <row r="201" s="2" customFormat="1">
      <c r="A201" s="38"/>
      <c r="B201" s="39"/>
      <c r="C201" s="40"/>
      <c r="D201" s="232" t="s">
        <v>165</v>
      </c>
      <c r="E201" s="40"/>
      <c r="F201" s="233" t="s">
        <v>334</v>
      </c>
      <c r="G201" s="40"/>
      <c r="H201" s="40"/>
      <c r="I201" s="136"/>
      <c r="J201" s="40"/>
      <c r="K201" s="40"/>
      <c r="L201" s="44"/>
      <c r="M201" s="234"/>
      <c r="N201" s="235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165</v>
      </c>
      <c r="AU201" s="17" t="s">
        <v>82</v>
      </c>
    </row>
    <row r="202" s="2" customFormat="1" ht="16.5" customHeight="1">
      <c r="A202" s="38"/>
      <c r="B202" s="39"/>
      <c r="C202" s="259" t="s">
        <v>356</v>
      </c>
      <c r="D202" s="259" t="s">
        <v>199</v>
      </c>
      <c r="E202" s="260" t="s">
        <v>337</v>
      </c>
      <c r="F202" s="261" t="s">
        <v>338</v>
      </c>
      <c r="G202" s="262" t="s">
        <v>162</v>
      </c>
      <c r="H202" s="263">
        <v>402.5</v>
      </c>
      <c r="I202" s="264"/>
      <c r="J202" s="265">
        <f>ROUND(I202*H202,2)</f>
        <v>0</v>
      </c>
      <c r="K202" s="261" t="s">
        <v>19</v>
      </c>
      <c r="L202" s="266"/>
      <c r="M202" s="267" t="s">
        <v>19</v>
      </c>
      <c r="N202" s="268" t="s">
        <v>45</v>
      </c>
      <c r="O202" s="84"/>
      <c r="P202" s="228">
        <f>O202*H202</f>
        <v>0</v>
      </c>
      <c r="Q202" s="228">
        <v>0.00012999999999999999</v>
      </c>
      <c r="R202" s="228">
        <f>Q202*H202</f>
        <v>0.052324999999999997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241</v>
      </c>
      <c r="AT202" s="230" t="s">
        <v>199</v>
      </c>
      <c r="AU202" s="230" t="s">
        <v>82</v>
      </c>
      <c r="AY202" s="17" t="s">
        <v>158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82</v>
      </c>
      <c r="BK202" s="231">
        <f>ROUND(I202*H202,2)</f>
        <v>0</v>
      </c>
      <c r="BL202" s="17" t="s">
        <v>236</v>
      </c>
      <c r="BM202" s="230" t="s">
        <v>339</v>
      </c>
    </row>
    <row r="203" s="2" customFormat="1">
      <c r="A203" s="38"/>
      <c r="B203" s="39"/>
      <c r="C203" s="40"/>
      <c r="D203" s="232" t="s">
        <v>165</v>
      </c>
      <c r="E203" s="40"/>
      <c r="F203" s="233" t="s">
        <v>338</v>
      </c>
      <c r="G203" s="40"/>
      <c r="H203" s="40"/>
      <c r="I203" s="136"/>
      <c r="J203" s="40"/>
      <c r="K203" s="40"/>
      <c r="L203" s="44"/>
      <c r="M203" s="234"/>
      <c r="N203" s="235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165</v>
      </c>
      <c r="AU203" s="17" t="s">
        <v>82</v>
      </c>
    </row>
    <row r="204" s="13" customFormat="1">
      <c r="A204" s="13"/>
      <c r="B204" s="236"/>
      <c r="C204" s="237"/>
      <c r="D204" s="232" t="s">
        <v>166</v>
      </c>
      <c r="E204" s="238" t="s">
        <v>19</v>
      </c>
      <c r="F204" s="239" t="s">
        <v>1535</v>
      </c>
      <c r="G204" s="237"/>
      <c r="H204" s="240">
        <v>350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166</v>
      </c>
      <c r="AU204" s="246" t="s">
        <v>82</v>
      </c>
      <c r="AV204" s="13" t="s">
        <v>85</v>
      </c>
      <c r="AW204" s="13" t="s">
        <v>34</v>
      </c>
      <c r="AX204" s="13" t="s">
        <v>82</v>
      </c>
      <c r="AY204" s="246" t="s">
        <v>158</v>
      </c>
    </row>
    <row r="205" s="13" customFormat="1">
      <c r="A205" s="13"/>
      <c r="B205" s="236"/>
      <c r="C205" s="237"/>
      <c r="D205" s="232" t="s">
        <v>166</v>
      </c>
      <c r="E205" s="237"/>
      <c r="F205" s="239" t="s">
        <v>1327</v>
      </c>
      <c r="G205" s="237"/>
      <c r="H205" s="240">
        <v>402.5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166</v>
      </c>
      <c r="AU205" s="246" t="s">
        <v>82</v>
      </c>
      <c r="AV205" s="13" t="s">
        <v>85</v>
      </c>
      <c r="AW205" s="13" t="s">
        <v>4</v>
      </c>
      <c r="AX205" s="13" t="s">
        <v>82</v>
      </c>
      <c r="AY205" s="246" t="s">
        <v>158</v>
      </c>
    </row>
    <row r="206" s="2" customFormat="1" ht="21.75" customHeight="1">
      <c r="A206" s="38"/>
      <c r="B206" s="39"/>
      <c r="C206" s="219" t="s">
        <v>361</v>
      </c>
      <c r="D206" s="219" t="s">
        <v>159</v>
      </c>
      <c r="E206" s="220" t="s">
        <v>342</v>
      </c>
      <c r="F206" s="221" t="s">
        <v>343</v>
      </c>
      <c r="G206" s="222" t="s">
        <v>162</v>
      </c>
      <c r="H206" s="223">
        <v>300</v>
      </c>
      <c r="I206" s="224"/>
      <c r="J206" s="225">
        <f>ROUND(I206*H206,2)</f>
        <v>0</v>
      </c>
      <c r="K206" s="221" t="s">
        <v>19</v>
      </c>
      <c r="L206" s="44"/>
      <c r="M206" s="226" t="s">
        <v>19</v>
      </c>
      <c r="N206" s="227" t="s">
        <v>45</v>
      </c>
      <c r="O206" s="84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236</v>
      </c>
      <c r="AT206" s="230" t="s">
        <v>159</v>
      </c>
      <c r="AU206" s="230" t="s">
        <v>82</v>
      </c>
      <c r="AY206" s="17" t="s">
        <v>158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82</v>
      </c>
      <c r="BK206" s="231">
        <f>ROUND(I206*H206,2)</f>
        <v>0</v>
      </c>
      <c r="BL206" s="17" t="s">
        <v>236</v>
      </c>
      <c r="BM206" s="230" t="s">
        <v>344</v>
      </c>
    </row>
    <row r="207" s="2" customFormat="1">
      <c r="A207" s="38"/>
      <c r="B207" s="39"/>
      <c r="C207" s="40"/>
      <c r="D207" s="232" t="s">
        <v>165</v>
      </c>
      <c r="E207" s="40"/>
      <c r="F207" s="233" t="s">
        <v>343</v>
      </c>
      <c r="G207" s="40"/>
      <c r="H207" s="40"/>
      <c r="I207" s="136"/>
      <c r="J207" s="40"/>
      <c r="K207" s="40"/>
      <c r="L207" s="44"/>
      <c r="M207" s="234"/>
      <c r="N207" s="235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165</v>
      </c>
      <c r="AU207" s="17" t="s">
        <v>82</v>
      </c>
    </row>
    <row r="208" s="2" customFormat="1" ht="16.5" customHeight="1">
      <c r="A208" s="38"/>
      <c r="B208" s="39"/>
      <c r="C208" s="259" t="s">
        <v>366</v>
      </c>
      <c r="D208" s="259" t="s">
        <v>199</v>
      </c>
      <c r="E208" s="260" t="s">
        <v>346</v>
      </c>
      <c r="F208" s="261" t="s">
        <v>347</v>
      </c>
      <c r="G208" s="262" t="s">
        <v>162</v>
      </c>
      <c r="H208" s="263">
        <v>345</v>
      </c>
      <c r="I208" s="264"/>
      <c r="J208" s="265">
        <f>ROUND(I208*H208,2)</f>
        <v>0</v>
      </c>
      <c r="K208" s="261" t="s">
        <v>19</v>
      </c>
      <c r="L208" s="266"/>
      <c r="M208" s="267" t="s">
        <v>19</v>
      </c>
      <c r="N208" s="268" t="s">
        <v>45</v>
      </c>
      <c r="O208" s="84"/>
      <c r="P208" s="228">
        <f>O208*H208</f>
        <v>0</v>
      </c>
      <c r="Q208" s="228">
        <v>0.00024000000000000001</v>
      </c>
      <c r="R208" s="228">
        <f>Q208*H208</f>
        <v>0.082799999999999999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241</v>
      </c>
      <c r="AT208" s="230" t="s">
        <v>199</v>
      </c>
      <c r="AU208" s="230" t="s">
        <v>82</v>
      </c>
      <c r="AY208" s="17" t="s">
        <v>158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82</v>
      </c>
      <c r="BK208" s="231">
        <f>ROUND(I208*H208,2)</f>
        <v>0</v>
      </c>
      <c r="BL208" s="17" t="s">
        <v>236</v>
      </c>
      <c r="BM208" s="230" t="s">
        <v>348</v>
      </c>
    </row>
    <row r="209" s="2" customFormat="1">
      <c r="A209" s="38"/>
      <c r="B209" s="39"/>
      <c r="C209" s="40"/>
      <c r="D209" s="232" t="s">
        <v>165</v>
      </c>
      <c r="E209" s="40"/>
      <c r="F209" s="233" t="s">
        <v>347</v>
      </c>
      <c r="G209" s="40"/>
      <c r="H209" s="40"/>
      <c r="I209" s="136"/>
      <c r="J209" s="40"/>
      <c r="K209" s="40"/>
      <c r="L209" s="44"/>
      <c r="M209" s="234"/>
      <c r="N209" s="235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165</v>
      </c>
      <c r="AU209" s="17" t="s">
        <v>82</v>
      </c>
    </row>
    <row r="210" s="13" customFormat="1">
      <c r="A210" s="13"/>
      <c r="B210" s="236"/>
      <c r="C210" s="237"/>
      <c r="D210" s="232" t="s">
        <v>166</v>
      </c>
      <c r="E210" s="238" t="s">
        <v>19</v>
      </c>
      <c r="F210" s="239" t="s">
        <v>1536</v>
      </c>
      <c r="G210" s="237"/>
      <c r="H210" s="240">
        <v>300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166</v>
      </c>
      <c r="AU210" s="246" t="s">
        <v>82</v>
      </c>
      <c r="AV210" s="13" t="s">
        <v>85</v>
      </c>
      <c r="AW210" s="13" t="s">
        <v>34</v>
      </c>
      <c r="AX210" s="13" t="s">
        <v>82</v>
      </c>
      <c r="AY210" s="246" t="s">
        <v>158</v>
      </c>
    </row>
    <row r="211" s="13" customFormat="1">
      <c r="A211" s="13"/>
      <c r="B211" s="236"/>
      <c r="C211" s="237"/>
      <c r="D211" s="232" t="s">
        <v>166</v>
      </c>
      <c r="E211" s="237"/>
      <c r="F211" s="239" t="s">
        <v>1329</v>
      </c>
      <c r="G211" s="237"/>
      <c r="H211" s="240">
        <v>345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166</v>
      </c>
      <c r="AU211" s="246" t="s">
        <v>82</v>
      </c>
      <c r="AV211" s="13" t="s">
        <v>85</v>
      </c>
      <c r="AW211" s="13" t="s">
        <v>4</v>
      </c>
      <c r="AX211" s="13" t="s">
        <v>82</v>
      </c>
      <c r="AY211" s="246" t="s">
        <v>158</v>
      </c>
    </row>
    <row r="212" s="2" customFormat="1" ht="21.75" customHeight="1">
      <c r="A212" s="38"/>
      <c r="B212" s="39"/>
      <c r="C212" s="219" t="s">
        <v>372</v>
      </c>
      <c r="D212" s="219" t="s">
        <v>159</v>
      </c>
      <c r="E212" s="220" t="s">
        <v>352</v>
      </c>
      <c r="F212" s="221" t="s">
        <v>353</v>
      </c>
      <c r="G212" s="222" t="s">
        <v>162</v>
      </c>
      <c r="H212" s="223">
        <v>10</v>
      </c>
      <c r="I212" s="224"/>
      <c r="J212" s="225">
        <f>ROUND(I212*H212,2)</f>
        <v>0</v>
      </c>
      <c r="K212" s="221" t="s">
        <v>213</v>
      </c>
      <c r="L212" s="44"/>
      <c r="M212" s="226" t="s">
        <v>19</v>
      </c>
      <c r="N212" s="227" t="s">
        <v>45</v>
      </c>
      <c r="O212" s="84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236</v>
      </c>
      <c r="AT212" s="230" t="s">
        <v>159</v>
      </c>
      <c r="AU212" s="230" t="s">
        <v>82</v>
      </c>
      <c r="AY212" s="17" t="s">
        <v>158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82</v>
      </c>
      <c r="BK212" s="231">
        <f>ROUND(I212*H212,2)</f>
        <v>0</v>
      </c>
      <c r="BL212" s="17" t="s">
        <v>236</v>
      </c>
      <c r="BM212" s="230" t="s">
        <v>354</v>
      </c>
    </row>
    <row r="213" s="2" customFormat="1">
      <c r="A213" s="38"/>
      <c r="B213" s="39"/>
      <c r="C213" s="40"/>
      <c r="D213" s="232" t="s">
        <v>165</v>
      </c>
      <c r="E213" s="40"/>
      <c r="F213" s="233" t="s">
        <v>355</v>
      </c>
      <c r="G213" s="40"/>
      <c r="H213" s="40"/>
      <c r="I213" s="136"/>
      <c r="J213" s="40"/>
      <c r="K213" s="40"/>
      <c r="L213" s="44"/>
      <c r="M213" s="234"/>
      <c r="N213" s="235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165</v>
      </c>
      <c r="AU213" s="17" t="s">
        <v>82</v>
      </c>
    </row>
    <row r="214" s="2" customFormat="1" ht="16.5" customHeight="1">
      <c r="A214" s="38"/>
      <c r="B214" s="39"/>
      <c r="C214" s="259" t="s">
        <v>377</v>
      </c>
      <c r="D214" s="259" t="s">
        <v>199</v>
      </c>
      <c r="E214" s="260" t="s">
        <v>357</v>
      </c>
      <c r="F214" s="261" t="s">
        <v>358</v>
      </c>
      <c r="G214" s="262" t="s">
        <v>162</v>
      </c>
      <c r="H214" s="263">
        <v>10</v>
      </c>
      <c r="I214" s="264"/>
      <c r="J214" s="265">
        <f>ROUND(I214*H214,2)</f>
        <v>0</v>
      </c>
      <c r="K214" s="261" t="s">
        <v>19</v>
      </c>
      <c r="L214" s="266"/>
      <c r="M214" s="267" t="s">
        <v>19</v>
      </c>
      <c r="N214" s="268" t="s">
        <v>45</v>
      </c>
      <c r="O214" s="84"/>
      <c r="P214" s="228">
        <f>O214*H214</f>
        <v>0</v>
      </c>
      <c r="Q214" s="228">
        <v>0.0016199999999999999</v>
      </c>
      <c r="R214" s="228">
        <f>Q214*H214</f>
        <v>0.016199999999999999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241</v>
      </c>
      <c r="AT214" s="230" t="s">
        <v>199</v>
      </c>
      <c r="AU214" s="230" t="s">
        <v>82</v>
      </c>
      <c r="AY214" s="17" t="s">
        <v>158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82</v>
      </c>
      <c r="BK214" s="231">
        <f>ROUND(I214*H214,2)</f>
        <v>0</v>
      </c>
      <c r="BL214" s="17" t="s">
        <v>236</v>
      </c>
      <c r="BM214" s="230" t="s">
        <v>359</v>
      </c>
    </row>
    <row r="215" s="2" customFormat="1">
      <c r="A215" s="38"/>
      <c r="B215" s="39"/>
      <c r="C215" s="40"/>
      <c r="D215" s="232" t="s">
        <v>165</v>
      </c>
      <c r="E215" s="40"/>
      <c r="F215" s="233" t="s">
        <v>358</v>
      </c>
      <c r="G215" s="40"/>
      <c r="H215" s="40"/>
      <c r="I215" s="136"/>
      <c r="J215" s="40"/>
      <c r="K215" s="40"/>
      <c r="L215" s="44"/>
      <c r="M215" s="234"/>
      <c r="N215" s="235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165</v>
      </c>
      <c r="AU215" s="17" t="s">
        <v>82</v>
      </c>
    </row>
    <row r="216" s="13" customFormat="1">
      <c r="A216" s="13"/>
      <c r="B216" s="236"/>
      <c r="C216" s="237"/>
      <c r="D216" s="232" t="s">
        <v>166</v>
      </c>
      <c r="E216" s="238" t="s">
        <v>19</v>
      </c>
      <c r="F216" s="239" t="s">
        <v>1537</v>
      </c>
      <c r="G216" s="237"/>
      <c r="H216" s="240">
        <v>10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166</v>
      </c>
      <c r="AU216" s="246" t="s">
        <v>82</v>
      </c>
      <c r="AV216" s="13" t="s">
        <v>85</v>
      </c>
      <c r="AW216" s="13" t="s">
        <v>34</v>
      </c>
      <c r="AX216" s="13" t="s">
        <v>82</v>
      </c>
      <c r="AY216" s="246" t="s">
        <v>158</v>
      </c>
    </row>
    <row r="217" s="2" customFormat="1" ht="21.75" customHeight="1">
      <c r="A217" s="38"/>
      <c r="B217" s="39"/>
      <c r="C217" s="219" t="s">
        <v>382</v>
      </c>
      <c r="D217" s="219" t="s">
        <v>159</v>
      </c>
      <c r="E217" s="220" t="s">
        <v>1538</v>
      </c>
      <c r="F217" s="221" t="s">
        <v>1539</v>
      </c>
      <c r="G217" s="222" t="s">
        <v>162</v>
      </c>
      <c r="H217" s="223">
        <v>70</v>
      </c>
      <c r="I217" s="224"/>
      <c r="J217" s="225">
        <f>ROUND(I217*H217,2)</f>
        <v>0</v>
      </c>
      <c r="K217" s="221" t="s">
        <v>213</v>
      </c>
      <c r="L217" s="44"/>
      <c r="M217" s="226" t="s">
        <v>19</v>
      </c>
      <c r="N217" s="227" t="s">
        <v>45</v>
      </c>
      <c r="O217" s="84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236</v>
      </c>
      <c r="AT217" s="230" t="s">
        <v>159</v>
      </c>
      <c r="AU217" s="230" t="s">
        <v>82</v>
      </c>
      <c r="AY217" s="17" t="s">
        <v>158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82</v>
      </c>
      <c r="BK217" s="231">
        <f>ROUND(I217*H217,2)</f>
        <v>0</v>
      </c>
      <c r="BL217" s="17" t="s">
        <v>236</v>
      </c>
      <c r="BM217" s="230" t="s">
        <v>364</v>
      </c>
    </row>
    <row r="218" s="2" customFormat="1">
      <c r="A218" s="38"/>
      <c r="B218" s="39"/>
      <c r="C218" s="40"/>
      <c r="D218" s="232" t="s">
        <v>165</v>
      </c>
      <c r="E218" s="40"/>
      <c r="F218" s="233" t="s">
        <v>1540</v>
      </c>
      <c r="G218" s="40"/>
      <c r="H218" s="40"/>
      <c r="I218" s="136"/>
      <c r="J218" s="40"/>
      <c r="K218" s="40"/>
      <c r="L218" s="44"/>
      <c r="M218" s="234"/>
      <c r="N218" s="235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165</v>
      </c>
      <c r="AU218" s="17" t="s">
        <v>82</v>
      </c>
    </row>
    <row r="219" s="2" customFormat="1" ht="16.5" customHeight="1">
      <c r="A219" s="38"/>
      <c r="B219" s="39"/>
      <c r="C219" s="259" t="s">
        <v>387</v>
      </c>
      <c r="D219" s="259" t="s">
        <v>199</v>
      </c>
      <c r="E219" s="260" t="s">
        <v>1332</v>
      </c>
      <c r="F219" s="261" t="s">
        <v>1333</v>
      </c>
      <c r="G219" s="262" t="s">
        <v>162</v>
      </c>
      <c r="H219" s="263">
        <v>80.5</v>
      </c>
      <c r="I219" s="264"/>
      <c r="J219" s="265">
        <f>ROUND(I219*H219,2)</f>
        <v>0</v>
      </c>
      <c r="K219" s="261" t="s">
        <v>213</v>
      </c>
      <c r="L219" s="266"/>
      <c r="M219" s="267" t="s">
        <v>19</v>
      </c>
      <c r="N219" s="268" t="s">
        <v>45</v>
      </c>
      <c r="O219" s="84"/>
      <c r="P219" s="228">
        <f>O219*H219</f>
        <v>0</v>
      </c>
      <c r="Q219" s="228">
        <v>0.00017000000000000001</v>
      </c>
      <c r="R219" s="228">
        <f>Q219*H219</f>
        <v>0.013685000000000001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255</v>
      </c>
      <c r="AT219" s="230" t="s">
        <v>199</v>
      </c>
      <c r="AU219" s="230" t="s">
        <v>82</v>
      </c>
      <c r="AY219" s="17" t="s">
        <v>158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82</v>
      </c>
      <c r="BK219" s="231">
        <f>ROUND(I219*H219,2)</f>
        <v>0</v>
      </c>
      <c r="BL219" s="17" t="s">
        <v>255</v>
      </c>
      <c r="BM219" s="230" t="s">
        <v>1334</v>
      </c>
    </row>
    <row r="220" s="2" customFormat="1">
      <c r="A220" s="38"/>
      <c r="B220" s="39"/>
      <c r="C220" s="40"/>
      <c r="D220" s="232" t="s">
        <v>165</v>
      </c>
      <c r="E220" s="40"/>
      <c r="F220" s="233" t="s">
        <v>1333</v>
      </c>
      <c r="G220" s="40"/>
      <c r="H220" s="40"/>
      <c r="I220" s="136"/>
      <c r="J220" s="40"/>
      <c r="K220" s="40"/>
      <c r="L220" s="44"/>
      <c r="M220" s="234"/>
      <c r="N220" s="235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165</v>
      </c>
      <c r="AU220" s="17" t="s">
        <v>82</v>
      </c>
    </row>
    <row r="221" s="13" customFormat="1">
      <c r="A221" s="13"/>
      <c r="B221" s="236"/>
      <c r="C221" s="237"/>
      <c r="D221" s="232" t="s">
        <v>166</v>
      </c>
      <c r="E221" s="238" t="s">
        <v>19</v>
      </c>
      <c r="F221" s="239" t="s">
        <v>1541</v>
      </c>
      <c r="G221" s="237"/>
      <c r="H221" s="240">
        <v>70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166</v>
      </c>
      <c r="AU221" s="246" t="s">
        <v>82</v>
      </c>
      <c r="AV221" s="13" t="s">
        <v>85</v>
      </c>
      <c r="AW221" s="13" t="s">
        <v>34</v>
      </c>
      <c r="AX221" s="13" t="s">
        <v>82</v>
      </c>
      <c r="AY221" s="246" t="s">
        <v>158</v>
      </c>
    </row>
    <row r="222" s="13" customFormat="1">
      <c r="A222" s="13"/>
      <c r="B222" s="236"/>
      <c r="C222" s="237"/>
      <c r="D222" s="232" t="s">
        <v>166</v>
      </c>
      <c r="E222" s="237"/>
      <c r="F222" s="239" t="s">
        <v>1542</v>
      </c>
      <c r="G222" s="237"/>
      <c r="H222" s="240">
        <v>80.5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166</v>
      </c>
      <c r="AU222" s="246" t="s">
        <v>82</v>
      </c>
      <c r="AV222" s="13" t="s">
        <v>85</v>
      </c>
      <c r="AW222" s="13" t="s">
        <v>4</v>
      </c>
      <c r="AX222" s="13" t="s">
        <v>82</v>
      </c>
      <c r="AY222" s="246" t="s">
        <v>158</v>
      </c>
    </row>
    <row r="223" s="2" customFormat="1" ht="16.5" customHeight="1">
      <c r="A223" s="38"/>
      <c r="B223" s="39"/>
      <c r="C223" s="219" t="s">
        <v>392</v>
      </c>
      <c r="D223" s="219" t="s">
        <v>159</v>
      </c>
      <c r="E223" s="220" t="s">
        <v>373</v>
      </c>
      <c r="F223" s="221" t="s">
        <v>374</v>
      </c>
      <c r="G223" s="222" t="s">
        <v>202</v>
      </c>
      <c r="H223" s="223">
        <v>7</v>
      </c>
      <c r="I223" s="224"/>
      <c r="J223" s="225">
        <f>ROUND(I223*H223,2)</f>
        <v>0</v>
      </c>
      <c r="K223" s="221" t="s">
        <v>213</v>
      </c>
      <c r="L223" s="44"/>
      <c r="M223" s="226" t="s">
        <v>19</v>
      </c>
      <c r="N223" s="227" t="s">
        <v>45</v>
      </c>
      <c r="O223" s="84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236</v>
      </c>
      <c r="AT223" s="230" t="s">
        <v>159</v>
      </c>
      <c r="AU223" s="230" t="s">
        <v>82</v>
      </c>
      <c r="AY223" s="17" t="s">
        <v>158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82</v>
      </c>
      <c r="BK223" s="231">
        <f>ROUND(I223*H223,2)</f>
        <v>0</v>
      </c>
      <c r="BL223" s="17" t="s">
        <v>236</v>
      </c>
      <c r="BM223" s="230" t="s">
        <v>375</v>
      </c>
    </row>
    <row r="224" s="2" customFormat="1">
      <c r="A224" s="38"/>
      <c r="B224" s="39"/>
      <c r="C224" s="40"/>
      <c r="D224" s="232" t="s">
        <v>165</v>
      </c>
      <c r="E224" s="40"/>
      <c r="F224" s="233" t="s">
        <v>376</v>
      </c>
      <c r="G224" s="40"/>
      <c r="H224" s="40"/>
      <c r="I224" s="136"/>
      <c r="J224" s="40"/>
      <c r="K224" s="40"/>
      <c r="L224" s="44"/>
      <c r="M224" s="234"/>
      <c r="N224" s="235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165</v>
      </c>
      <c r="AU224" s="17" t="s">
        <v>82</v>
      </c>
    </row>
    <row r="225" s="13" customFormat="1">
      <c r="A225" s="13"/>
      <c r="B225" s="236"/>
      <c r="C225" s="237"/>
      <c r="D225" s="232" t="s">
        <v>166</v>
      </c>
      <c r="E225" s="238" t="s">
        <v>19</v>
      </c>
      <c r="F225" s="239" t="s">
        <v>1543</v>
      </c>
      <c r="G225" s="237"/>
      <c r="H225" s="240">
        <v>7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166</v>
      </c>
      <c r="AU225" s="246" t="s">
        <v>82</v>
      </c>
      <c r="AV225" s="13" t="s">
        <v>85</v>
      </c>
      <c r="AW225" s="13" t="s">
        <v>34</v>
      </c>
      <c r="AX225" s="13" t="s">
        <v>82</v>
      </c>
      <c r="AY225" s="246" t="s">
        <v>158</v>
      </c>
    </row>
    <row r="226" s="2" customFormat="1" ht="16.5" customHeight="1">
      <c r="A226" s="38"/>
      <c r="B226" s="39"/>
      <c r="C226" s="219" t="s">
        <v>397</v>
      </c>
      <c r="D226" s="219" t="s">
        <v>159</v>
      </c>
      <c r="E226" s="220" t="s">
        <v>378</v>
      </c>
      <c r="F226" s="221" t="s">
        <v>379</v>
      </c>
      <c r="G226" s="222" t="s">
        <v>202</v>
      </c>
      <c r="H226" s="223">
        <v>1</v>
      </c>
      <c r="I226" s="224"/>
      <c r="J226" s="225">
        <f>ROUND(I226*H226,2)</f>
        <v>0</v>
      </c>
      <c r="K226" s="221" t="s">
        <v>213</v>
      </c>
      <c r="L226" s="44"/>
      <c r="M226" s="226" t="s">
        <v>19</v>
      </c>
      <c r="N226" s="227" t="s">
        <v>45</v>
      </c>
      <c r="O226" s="84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236</v>
      </c>
      <c r="AT226" s="230" t="s">
        <v>159</v>
      </c>
      <c r="AU226" s="230" t="s">
        <v>82</v>
      </c>
      <c r="AY226" s="17" t="s">
        <v>158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82</v>
      </c>
      <c r="BK226" s="231">
        <f>ROUND(I226*H226,2)</f>
        <v>0</v>
      </c>
      <c r="BL226" s="17" t="s">
        <v>236</v>
      </c>
      <c r="BM226" s="230" t="s">
        <v>1544</v>
      </c>
    </row>
    <row r="227" s="2" customFormat="1">
      <c r="A227" s="38"/>
      <c r="B227" s="39"/>
      <c r="C227" s="40"/>
      <c r="D227" s="232" t="s">
        <v>165</v>
      </c>
      <c r="E227" s="40"/>
      <c r="F227" s="233" t="s">
        <v>381</v>
      </c>
      <c r="G227" s="40"/>
      <c r="H227" s="40"/>
      <c r="I227" s="136"/>
      <c r="J227" s="40"/>
      <c r="K227" s="40"/>
      <c r="L227" s="44"/>
      <c r="M227" s="234"/>
      <c r="N227" s="235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165</v>
      </c>
      <c r="AU227" s="17" t="s">
        <v>82</v>
      </c>
    </row>
    <row r="228" s="13" customFormat="1">
      <c r="A228" s="13"/>
      <c r="B228" s="236"/>
      <c r="C228" s="237"/>
      <c r="D228" s="232" t="s">
        <v>166</v>
      </c>
      <c r="E228" s="238" t="s">
        <v>19</v>
      </c>
      <c r="F228" s="239" t="s">
        <v>1545</v>
      </c>
      <c r="G228" s="237"/>
      <c r="H228" s="240">
        <v>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166</v>
      </c>
      <c r="AU228" s="246" t="s">
        <v>82</v>
      </c>
      <c r="AV228" s="13" t="s">
        <v>85</v>
      </c>
      <c r="AW228" s="13" t="s">
        <v>34</v>
      </c>
      <c r="AX228" s="13" t="s">
        <v>82</v>
      </c>
      <c r="AY228" s="246" t="s">
        <v>158</v>
      </c>
    </row>
    <row r="229" s="2" customFormat="1" ht="21.75" customHeight="1">
      <c r="A229" s="38"/>
      <c r="B229" s="39"/>
      <c r="C229" s="259" t="s">
        <v>403</v>
      </c>
      <c r="D229" s="259" t="s">
        <v>199</v>
      </c>
      <c r="E229" s="260" t="s">
        <v>383</v>
      </c>
      <c r="F229" s="261" t="s">
        <v>384</v>
      </c>
      <c r="G229" s="262" t="s">
        <v>202</v>
      </c>
      <c r="H229" s="263">
        <v>4</v>
      </c>
      <c r="I229" s="264"/>
      <c r="J229" s="265">
        <f>ROUND(I229*H229,2)</f>
        <v>0</v>
      </c>
      <c r="K229" s="261" t="s">
        <v>19</v>
      </c>
      <c r="L229" s="266"/>
      <c r="M229" s="267" t="s">
        <v>19</v>
      </c>
      <c r="N229" s="268" t="s">
        <v>45</v>
      </c>
      <c r="O229" s="84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241</v>
      </c>
      <c r="AT229" s="230" t="s">
        <v>199</v>
      </c>
      <c r="AU229" s="230" t="s">
        <v>82</v>
      </c>
      <c r="AY229" s="17" t="s">
        <v>158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82</v>
      </c>
      <c r="BK229" s="231">
        <f>ROUND(I229*H229,2)</f>
        <v>0</v>
      </c>
      <c r="BL229" s="17" t="s">
        <v>236</v>
      </c>
      <c r="BM229" s="230" t="s">
        <v>385</v>
      </c>
    </row>
    <row r="230" s="2" customFormat="1">
      <c r="A230" s="38"/>
      <c r="B230" s="39"/>
      <c r="C230" s="40"/>
      <c r="D230" s="232" t="s">
        <v>165</v>
      </c>
      <c r="E230" s="40"/>
      <c r="F230" s="233" t="s">
        <v>384</v>
      </c>
      <c r="G230" s="40"/>
      <c r="H230" s="40"/>
      <c r="I230" s="136"/>
      <c r="J230" s="40"/>
      <c r="K230" s="40"/>
      <c r="L230" s="44"/>
      <c r="M230" s="234"/>
      <c r="N230" s="235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165</v>
      </c>
      <c r="AU230" s="17" t="s">
        <v>82</v>
      </c>
    </row>
    <row r="231" s="13" customFormat="1">
      <c r="A231" s="13"/>
      <c r="B231" s="236"/>
      <c r="C231" s="237"/>
      <c r="D231" s="232" t="s">
        <v>166</v>
      </c>
      <c r="E231" s="238" t="s">
        <v>19</v>
      </c>
      <c r="F231" s="239" t="s">
        <v>1546</v>
      </c>
      <c r="G231" s="237"/>
      <c r="H231" s="240">
        <v>4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166</v>
      </c>
      <c r="AU231" s="246" t="s">
        <v>82</v>
      </c>
      <c r="AV231" s="13" t="s">
        <v>85</v>
      </c>
      <c r="AW231" s="13" t="s">
        <v>34</v>
      </c>
      <c r="AX231" s="13" t="s">
        <v>82</v>
      </c>
      <c r="AY231" s="246" t="s">
        <v>158</v>
      </c>
    </row>
    <row r="232" s="2" customFormat="1" ht="21.75" customHeight="1">
      <c r="A232" s="38"/>
      <c r="B232" s="39"/>
      <c r="C232" s="259" t="s">
        <v>222</v>
      </c>
      <c r="D232" s="259" t="s">
        <v>199</v>
      </c>
      <c r="E232" s="260" t="s">
        <v>388</v>
      </c>
      <c r="F232" s="261" t="s">
        <v>389</v>
      </c>
      <c r="G232" s="262" t="s">
        <v>202</v>
      </c>
      <c r="H232" s="263">
        <v>3</v>
      </c>
      <c r="I232" s="264"/>
      <c r="J232" s="265">
        <f>ROUND(I232*H232,2)</f>
        <v>0</v>
      </c>
      <c r="K232" s="261" t="s">
        <v>19</v>
      </c>
      <c r="L232" s="266"/>
      <c r="M232" s="267" t="s">
        <v>19</v>
      </c>
      <c r="N232" s="268" t="s">
        <v>45</v>
      </c>
      <c r="O232" s="84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241</v>
      </c>
      <c r="AT232" s="230" t="s">
        <v>199</v>
      </c>
      <c r="AU232" s="230" t="s">
        <v>82</v>
      </c>
      <c r="AY232" s="17" t="s">
        <v>158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82</v>
      </c>
      <c r="BK232" s="231">
        <f>ROUND(I232*H232,2)</f>
        <v>0</v>
      </c>
      <c r="BL232" s="17" t="s">
        <v>236</v>
      </c>
      <c r="BM232" s="230" t="s">
        <v>390</v>
      </c>
    </row>
    <row r="233" s="2" customFormat="1">
      <c r="A233" s="38"/>
      <c r="B233" s="39"/>
      <c r="C233" s="40"/>
      <c r="D233" s="232" t="s">
        <v>165</v>
      </c>
      <c r="E233" s="40"/>
      <c r="F233" s="233" t="s">
        <v>389</v>
      </c>
      <c r="G233" s="40"/>
      <c r="H233" s="40"/>
      <c r="I233" s="136"/>
      <c r="J233" s="40"/>
      <c r="K233" s="40"/>
      <c r="L233" s="44"/>
      <c r="M233" s="234"/>
      <c r="N233" s="235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165</v>
      </c>
      <c r="AU233" s="17" t="s">
        <v>82</v>
      </c>
    </row>
    <row r="234" s="13" customFormat="1">
      <c r="A234" s="13"/>
      <c r="B234" s="236"/>
      <c r="C234" s="237"/>
      <c r="D234" s="232" t="s">
        <v>166</v>
      </c>
      <c r="E234" s="238" t="s">
        <v>19</v>
      </c>
      <c r="F234" s="239" t="s">
        <v>1547</v>
      </c>
      <c r="G234" s="237"/>
      <c r="H234" s="240">
        <v>3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166</v>
      </c>
      <c r="AU234" s="246" t="s">
        <v>82</v>
      </c>
      <c r="AV234" s="13" t="s">
        <v>85</v>
      </c>
      <c r="AW234" s="13" t="s">
        <v>34</v>
      </c>
      <c r="AX234" s="13" t="s">
        <v>82</v>
      </c>
      <c r="AY234" s="246" t="s">
        <v>158</v>
      </c>
    </row>
    <row r="235" s="2" customFormat="1" ht="33" customHeight="1">
      <c r="A235" s="38"/>
      <c r="B235" s="39"/>
      <c r="C235" s="259" t="s">
        <v>415</v>
      </c>
      <c r="D235" s="259" t="s">
        <v>199</v>
      </c>
      <c r="E235" s="260" t="s">
        <v>393</v>
      </c>
      <c r="F235" s="261" t="s">
        <v>394</v>
      </c>
      <c r="G235" s="262" t="s">
        <v>202</v>
      </c>
      <c r="H235" s="263">
        <v>7</v>
      </c>
      <c r="I235" s="264"/>
      <c r="J235" s="265">
        <f>ROUND(I235*H235,2)</f>
        <v>0</v>
      </c>
      <c r="K235" s="261" t="s">
        <v>19</v>
      </c>
      <c r="L235" s="266"/>
      <c r="M235" s="267" t="s">
        <v>19</v>
      </c>
      <c r="N235" s="268" t="s">
        <v>45</v>
      </c>
      <c r="O235" s="84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241</v>
      </c>
      <c r="AT235" s="230" t="s">
        <v>199</v>
      </c>
      <c r="AU235" s="230" t="s">
        <v>82</v>
      </c>
      <c r="AY235" s="17" t="s">
        <v>158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82</v>
      </c>
      <c r="BK235" s="231">
        <f>ROUND(I235*H235,2)</f>
        <v>0</v>
      </c>
      <c r="BL235" s="17" t="s">
        <v>236</v>
      </c>
      <c r="BM235" s="230" t="s">
        <v>395</v>
      </c>
    </row>
    <row r="236" s="2" customFormat="1">
      <c r="A236" s="38"/>
      <c r="B236" s="39"/>
      <c r="C236" s="40"/>
      <c r="D236" s="232" t="s">
        <v>165</v>
      </c>
      <c r="E236" s="40"/>
      <c r="F236" s="233" t="s">
        <v>394</v>
      </c>
      <c r="G236" s="40"/>
      <c r="H236" s="40"/>
      <c r="I236" s="136"/>
      <c r="J236" s="40"/>
      <c r="K236" s="40"/>
      <c r="L236" s="44"/>
      <c r="M236" s="234"/>
      <c r="N236" s="235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165</v>
      </c>
      <c r="AU236" s="17" t="s">
        <v>82</v>
      </c>
    </row>
    <row r="237" s="13" customFormat="1">
      <c r="A237" s="13"/>
      <c r="B237" s="236"/>
      <c r="C237" s="237"/>
      <c r="D237" s="232" t="s">
        <v>166</v>
      </c>
      <c r="E237" s="238" t="s">
        <v>19</v>
      </c>
      <c r="F237" s="239" t="s">
        <v>1543</v>
      </c>
      <c r="G237" s="237"/>
      <c r="H237" s="240">
        <v>7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166</v>
      </c>
      <c r="AU237" s="246" t="s">
        <v>82</v>
      </c>
      <c r="AV237" s="13" t="s">
        <v>85</v>
      </c>
      <c r="AW237" s="13" t="s">
        <v>34</v>
      </c>
      <c r="AX237" s="13" t="s">
        <v>82</v>
      </c>
      <c r="AY237" s="246" t="s">
        <v>158</v>
      </c>
    </row>
    <row r="238" s="2" customFormat="1" ht="21.75" customHeight="1">
      <c r="A238" s="38"/>
      <c r="B238" s="39"/>
      <c r="C238" s="219" t="s">
        <v>420</v>
      </c>
      <c r="D238" s="219" t="s">
        <v>159</v>
      </c>
      <c r="E238" s="220" t="s">
        <v>398</v>
      </c>
      <c r="F238" s="221" t="s">
        <v>399</v>
      </c>
      <c r="G238" s="222" t="s">
        <v>202</v>
      </c>
      <c r="H238" s="223">
        <v>7</v>
      </c>
      <c r="I238" s="224"/>
      <c r="J238" s="225">
        <f>ROUND(I238*H238,2)</f>
        <v>0</v>
      </c>
      <c r="K238" s="221" t="s">
        <v>19</v>
      </c>
      <c r="L238" s="44"/>
      <c r="M238" s="226" t="s">
        <v>19</v>
      </c>
      <c r="N238" s="227" t="s">
        <v>45</v>
      </c>
      <c r="O238" s="84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236</v>
      </c>
      <c r="AT238" s="230" t="s">
        <v>159</v>
      </c>
      <c r="AU238" s="230" t="s">
        <v>82</v>
      </c>
      <c r="AY238" s="17" t="s">
        <v>158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82</v>
      </c>
      <c r="BK238" s="231">
        <f>ROUND(I238*H238,2)</f>
        <v>0</v>
      </c>
      <c r="BL238" s="17" t="s">
        <v>236</v>
      </c>
      <c r="BM238" s="230" t="s">
        <v>400</v>
      </c>
    </row>
    <row r="239" s="2" customFormat="1">
      <c r="A239" s="38"/>
      <c r="B239" s="39"/>
      <c r="C239" s="40"/>
      <c r="D239" s="232" t="s">
        <v>165</v>
      </c>
      <c r="E239" s="40"/>
      <c r="F239" s="233" t="s">
        <v>401</v>
      </c>
      <c r="G239" s="40"/>
      <c r="H239" s="40"/>
      <c r="I239" s="136"/>
      <c r="J239" s="40"/>
      <c r="K239" s="40"/>
      <c r="L239" s="44"/>
      <c r="M239" s="234"/>
      <c r="N239" s="235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165</v>
      </c>
      <c r="AU239" s="17" t="s">
        <v>82</v>
      </c>
    </row>
    <row r="240" s="13" customFormat="1">
      <c r="A240" s="13"/>
      <c r="B240" s="236"/>
      <c r="C240" s="237"/>
      <c r="D240" s="232" t="s">
        <v>166</v>
      </c>
      <c r="E240" s="238" t="s">
        <v>19</v>
      </c>
      <c r="F240" s="239" t="s">
        <v>1543</v>
      </c>
      <c r="G240" s="237"/>
      <c r="H240" s="240">
        <v>7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166</v>
      </c>
      <c r="AU240" s="246" t="s">
        <v>82</v>
      </c>
      <c r="AV240" s="13" t="s">
        <v>85</v>
      </c>
      <c r="AW240" s="13" t="s">
        <v>34</v>
      </c>
      <c r="AX240" s="13" t="s">
        <v>82</v>
      </c>
      <c r="AY240" s="246" t="s">
        <v>158</v>
      </c>
    </row>
    <row r="241" s="2" customFormat="1" ht="16.5" customHeight="1">
      <c r="A241" s="38"/>
      <c r="B241" s="39"/>
      <c r="C241" s="219" t="s">
        <v>425</v>
      </c>
      <c r="D241" s="219" t="s">
        <v>159</v>
      </c>
      <c r="E241" s="220" t="s">
        <v>404</v>
      </c>
      <c r="F241" s="221" t="s">
        <v>405</v>
      </c>
      <c r="G241" s="222" t="s">
        <v>202</v>
      </c>
      <c r="H241" s="223">
        <v>1</v>
      </c>
      <c r="I241" s="224"/>
      <c r="J241" s="225">
        <f>ROUND(I241*H241,2)</f>
        <v>0</v>
      </c>
      <c r="K241" s="221" t="s">
        <v>19</v>
      </c>
      <c r="L241" s="44"/>
      <c r="M241" s="226" t="s">
        <v>19</v>
      </c>
      <c r="N241" s="227" t="s">
        <v>45</v>
      </c>
      <c r="O241" s="84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236</v>
      </c>
      <c r="AT241" s="230" t="s">
        <v>159</v>
      </c>
      <c r="AU241" s="230" t="s">
        <v>82</v>
      </c>
      <c r="AY241" s="17" t="s">
        <v>158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82</v>
      </c>
      <c r="BK241" s="231">
        <f>ROUND(I241*H241,2)</f>
        <v>0</v>
      </c>
      <c r="BL241" s="17" t="s">
        <v>236</v>
      </c>
      <c r="BM241" s="230" t="s">
        <v>406</v>
      </c>
    </row>
    <row r="242" s="2" customFormat="1">
      <c r="A242" s="38"/>
      <c r="B242" s="39"/>
      <c r="C242" s="40"/>
      <c r="D242" s="232" t="s">
        <v>165</v>
      </c>
      <c r="E242" s="40"/>
      <c r="F242" s="233" t="s">
        <v>405</v>
      </c>
      <c r="G242" s="40"/>
      <c r="H242" s="40"/>
      <c r="I242" s="136"/>
      <c r="J242" s="40"/>
      <c r="K242" s="40"/>
      <c r="L242" s="44"/>
      <c r="M242" s="234"/>
      <c r="N242" s="235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165</v>
      </c>
      <c r="AU242" s="17" t="s">
        <v>82</v>
      </c>
    </row>
    <row r="243" s="13" customFormat="1">
      <c r="A243" s="13"/>
      <c r="B243" s="236"/>
      <c r="C243" s="237"/>
      <c r="D243" s="232" t="s">
        <v>166</v>
      </c>
      <c r="E243" s="238" t="s">
        <v>19</v>
      </c>
      <c r="F243" s="239" t="s">
        <v>1514</v>
      </c>
      <c r="G243" s="237"/>
      <c r="H243" s="240">
        <v>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166</v>
      </c>
      <c r="AU243" s="246" t="s">
        <v>82</v>
      </c>
      <c r="AV243" s="13" t="s">
        <v>85</v>
      </c>
      <c r="AW243" s="13" t="s">
        <v>34</v>
      </c>
      <c r="AX243" s="13" t="s">
        <v>82</v>
      </c>
      <c r="AY243" s="246" t="s">
        <v>158</v>
      </c>
    </row>
    <row r="244" s="12" customFormat="1" ht="25.92" customHeight="1">
      <c r="A244" s="12"/>
      <c r="B244" s="205"/>
      <c r="C244" s="206"/>
      <c r="D244" s="207" t="s">
        <v>73</v>
      </c>
      <c r="E244" s="208" t="s">
        <v>408</v>
      </c>
      <c r="F244" s="208" t="s">
        <v>409</v>
      </c>
      <c r="G244" s="206"/>
      <c r="H244" s="206"/>
      <c r="I244" s="209"/>
      <c r="J244" s="210">
        <f>BK244</f>
        <v>0</v>
      </c>
      <c r="K244" s="206"/>
      <c r="L244" s="211"/>
      <c r="M244" s="212"/>
      <c r="N244" s="213"/>
      <c r="O244" s="213"/>
      <c r="P244" s="214">
        <f>P245+SUM(P246:P557)+P617+P621</f>
        <v>0</v>
      </c>
      <c r="Q244" s="213"/>
      <c r="R244" s="214">
        <f>R245+SUM(R246:R557)+R617+R621</f>
        <v>17.041528</v>
      </c>
      <c r="S244" s="213"/>
      <c r="T244" s="215">
        <f>T245+SUM(T246:T557)+T617+T621</f>
        <v>8.4000000000000004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6" t="s">
        <v>176</v>
      </c>
      <c r="AT244" s="217" t="s">
        <v>73</v>
      </c>
      <c r="AU244" s="217" t="s">
        <v>74</v>
      </c>
      <c r="AY244" s="216" t="s">
        <v>158</v>
      </c>
      <c r="BK244" s="218">
        <f>BK245+SUM(BK246:BK557)+BK617+BK621</f>
        <v>0</v>
      </c>
    </row>
    <row r="245" s="2" customFormat="1" ht="21.75" customHeight="1">
      <c r="A245" s="38"/>
      <c r="B245" s="39"/>
      <c r="C245" s="219" t="s">
        <v>429</v>
      </c>
      <c r="D245" s="219" t="s">
        <v>159</v>
      </c>
      <c r="E245" s="220" t="s">
        <v>426</v>
      </c>
      <c r="F245" s="221" t="s">
        <v>427</v>
      </c>
      <c r="G245" s="222" t="s">
        <v>162</v>
      </c>
      <c r="H245" s="223">
        <v>127</v>
      </c>
      <c r="I245" s="224"/>
      <c r="J245" s="225">
        <f>ROUND(I245*H245,2)</f>
        <v>0</v>
      </c>
      <c r="K245" s="221" t="s">
        <v>19</v>
      </c>
      <c r="L245" s="44"/>
      <c r="M245" s="226" t="s">
        <v>19</v>
      </c>
      <c r="N245" s="227" t="s">
        <v>45</v>
      </c>
      <c r="O245" s="84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236</v>
      </c>
      <c r="AT245" s="230" t="s">
        <v>159</v>
      </c>
      <c r="AU245" s="230" t="s">
        <v>82</v>
      </c>
      <c r="AY245" s="17" t="s">
        <v>158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82</v>
      </c>
      <c r="BK245" s="231">
        <f>ROUND(I245*H245,2)</f>
        <v>0</v>
      </c>
      <c r="BL245" s="17" t="s">
        <v>236</v>
      </c>
      <c r="BM245" s="230" t="s">
        <v>428</v>
      </c>
    </row>
    <row r="246" s="2" customFormat="1">
      <c r="A246" s="38"/>
      <c r="B246" s="39"/>
      <c r="C246" s="40"/>
      <c r="D246" s="232" t="s">
        <v>165</v>
      </c>
      <c r="E246" s="40"/>
      <c r="F246" s="233" t="s">
        <v>427</v>
      </c>
      <c r="G246" s="40"/>
      <c r="H246" s="40"/>
      <c r="I246" s="136"/>
      <c r="J246" s="40"/>
      <c r="K246" s="40"/>
      <c r="L246" s="44"/>
      <c r="M246" s="234"/>
      <c r="N246" s="235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165</v>
      </c>
      <c r="AU246" s="17" t="s">
        <v>82</v>
      </c>
    </row>
    <row r="247" s="2" customFormat="1" ht="16.5" customHeight="1">
      <c r="A247" s="38"/>
      <c r="B247" s="39"/>
      <c r="C247" s="259" t="s">
        <v>435</v>
      </c>
      <c r="D247" s="259" t="s">
        <v>199</v>
      </c>
      <c r="E247" s="260" t="s">
        <v>430</v>
      </c>
      <c r="F247" s="261" t="s">
        <v>431</v>
      </c>
      <c r="G247" s="262" t="s">
        <v>162</v>
      </c>
      <c r="H247" s="263">
        <v>146.05000000000001</v>
      </c>
      <c r="I247" s="264"/>
      <c r="J247" s="265">
        <f>ROUND(I247*H247,2)</f>
        <v>0</v>
      </c>
      <c r="K247" s="261" t="s">
        <v>19</v>
      </c>
      <c r="L247" s="266"/>
      <c r="M247" s="267" t="s">
        <v>19</v>
      </c>
      <c r="N247" s="268" t="s">
        <v>45</v>
      </c>
      <c r="O247" s="84"/>
      <c r="P247" s="228">
        <f>O247*H247</f>
        <v>0</v>
      </c>
      <c r="Q247" s="228">
        <v>0.00012</v>
      </c>
      <c r="R247" s="228">
        <f>Q247*H247</f>
        <v>0.017526000000000003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241</v>
      </c>
      <c r="AT247" s="230" t="s">
        <v>199</v>
      </c>
      <c r="AU247" s="230" t="s">
        <v>82</v>
      </c>
      <c r="AY247" s="17" t="s">
        <v>158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82</v>
      </c>
      <c r="BK247" s="231">
        <f>ROUND(I247*H247,2)</f>
        <v>0</v>
      </c>
      <c r="BL247" s="17" t="s">
        <v>236</v>
      </c>
      <c r="BM247" s="230" t="s">
        <v>432</v>
      </c>
    </row>
    <row r="248" s="2" customFormat="1">
      <c r="A248" s="38"/>
      <c r="B248" s="39"/>
      <c r="C248" s="40"/>
      <c r="D248" s="232" t="s">
        <v>165</v>
      </c>
      <c r="E248" s="40"/>
      <c r="F248" s="233" t="s">
        <v>431</v>
      </c>
      <c r="G248" s="40"/>
      <c r="H248" s="40"/>
      <c r="I248" s="136"/>
      <c r="J248" s="40"/>
      <c r="K248" s="40"/>
      <c r="L248" s="44"/>
      <c r="M248" s="234"/>
      <c r="N248" s="235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165</v>
      </c>
      <c r="AU248" s="17" t="s">
        <v>82</v>
      </c>
    </row>
    <row r="249" s="13" customFormat="1">
      <c r="A249" s="13"/>
      <c r="B249" s="236"/>
      <c r="C249" s="237"/>
      <c r="D249" s="232" t="s">
        <v>166</v>
      </c>
      <c r="E249" s="238" t="s">
        <v>19</v>
      </c>
      <c r="F249" s="239" t="s">
        <v>1548</v>
      </c>
      <c r="G249" s="237"/>
      <c r="H249" s="240">
        <v>127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166</v>
      </c>
      <c r="AU249" s="246" t="s">
        <v>82</v>
      </c>
      <c r="AV249" s="13" t="s">
        <v>85</v>
      </c>
      <c r="AW249" s="13" t="s">
        <v>34</v>
      </c>
      <c r="AX249" s="13" t="s">
        <v>82</v>
      </c>
      <c r="AY249" s="246" t="s">
        <v>158</v>
      </c>
    </row>
    <row r="250" s="13" customFormat="1">
      <c r="A250" s="13"/>
      <c r="B250" s="236"/>
      <c r="C250" s="237"/>
      <c r="D250" s="232" t="s">
        <v>166</v>
      </c>
      <c r="E250" s="237"/>
      <c r="F250" s="239" t="s">
        <v>1549</v>
      </c>
      <c r="G250" s="237"/>
      <c r="H250" s="240">
        <v>146.05000000000001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166</v>
      </c>
      <c r="AU250" s="246" t="s">
        <v>82</v>
      </c>
      <c r="AV250" s="13" t="s">
        <v>85</v>
      </c>
      <c r="AW250" s="13" t="s">
        <v>4</v>
      </c>
      <c r="AX250" s="13" t="s">
        <v>82</v>
      </c>
      <c r="AY250" s="246" t="s">
        <v>158</v>
      </c>
    </row>
    <row r="251" s="2" customFormat="1" ht="21.75" customHeight="1">
      <c r="A251" s="38"/>
      <c r="B251" s="39"/>
      <c r="C251" s="219" t="s">
        <v>439</v>
      </c>
      <c r="D251" s="219" t="s">
        <v>159</v>
      </c>
      <c r="E251" s="220" t="s">
        <v>436</v>
      </c>
      <c r="F251" s="221" t="s">
        <v>437</v>
      </c>
      <c r="G251" s="222" t="s">
        <v>162</v>
      </c>
      <c r="H251" s="223">
        <v>11</v>
      </c>
      <c r="I251" s="224"/>
      <c r="J251" s="225">
        <f>ROUND(I251*H251,2)</f>
        <v>0</v>
      </c>
      <c r="K251" s="221" t="s">
        <v>213</v>
      </c>
      <c r="L251" s="44"/>
      <c r="M251" s="226" t="s">
        <v>19</v>
      </c>
      <c r="N251" s="227" t="s">
        <v>45</v>
      </c>
      <c r="O251" s="84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236</v>
      </c>
      <c r="AT251" s="230" t="s">
        <v>159</v>
      </c>
      <c r="AU251" s="230" t="s">
        <v>82</v>
      </c>
      <c r="AY251" s="17" t="s">
        <v>158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82</v>
      </c>
      <c r="BK251" s="231">
        <f>ROUND(I251*H251,2)</f>
        <v>0</v>
      </c>
      <c r="BL251" s="17" t="s">
        <v>236</v>
      </c>
      <c r="BM251" s="230" t="s">
        <v>438</v>
      </c>
    </row>
    <row r="252" s="2" customFormat="1">
      <c r="A252" s="38"/>
      <c r="B252" s="39"/>
      <c r="C252" s="40"/>
      <c r="D252" s="232" t="s">
        <v>165</v>
      </c>
      <c r="E252" s="40"/>
      <c r="F252" s="233" t="s">
        <v>437</v>
      </c>
      <c r="G252" s="40"/>
      <c r="H252" s="40"/>
      <c r="I252" s="136"/>
      <c r="J252" s="40"/>
      <c r="K252" s="40"/>
      <c r="L252" s="44"/>
      <c r="M252" s="234"/>
      <c r="N252" s="235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165</v>
      </c>
      <c r="AU252" s="17" t="s">
        <v>82</v>
      </c>
    </row>
    <row r="253" s="2" customFormat="1" ht="16.5" customHeight="1">
      <c r="A253" s="38"/>
      <c r="B253" s="39"/>
      <c r="C253" s="259" t="s">
        <v>445</v>
      </c>
      <c r="D253" s="259" t="s">
        <v>199</v>
      </c>
      <c r="E253" s="260" t="s">
        <v>440</v>
      </c>
      <c r="F253" s="261" t="s">
        <v>441</v>
      </c>
      <c r="G253" s="262" t="s">
        <v>162</v>
      </c>
      <c r="H253" s="263">
        <v>1</v>
      </c>
      <c r="I253" s="264"/>
      <c r="J253" s="265">
        <f>ROUND(I253*H253,2)</f>
        <v>0</v>
      </c>
      <c r="K253" s="261" t="s">
        <v>19</v>
      </c>
      <c r="L253" s="266"/>
      <c r="M253" s="267" t="s">
        <v>19</v>
      </c>
      <c r="N253" s="268" t="s">
        <v>45</v>
      </c>
      <c r="O253" s="84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241</v>
      </c>
      <c r="AT253" s="230" t="s">
        <v>199</v>
      </c>
      <c r="AU253" s="230" t="s">
        <v>82</v>
      </c>
      <c r="AY253" s="17" t="s">
        <v>158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82</v>
      </c>
      <c r="BK253" s="231">
        <f>ROUND(I253*H253,2)</f>
        <v>0</v>
      </c>
      <c r="BL253" s="17" t="s">
        <v>236</v>
      </c>
      <c r="BM253" s="230" t="s">
        <v>442</v>
      </c>
    </row>
    <row r="254" s="2" customFormat="1">
      <c r="A254" s="38"/>
      <c r="B254" s="39"/>
      <c r="C254" s="40"/>
      <c r="D254" s="232" t="s">
        <v>165</v>
      </c>
      <c r="E254" s="40"/>
      <c r="F254" s="233" t="s">
        <v>441</v>
      </c>
      <c r="G254" s="40"/>
      <c r="H254" s="40"/>
      <c r="I254" s="136"/>
      <c r="J254" s="40"/>
      <c r="K254" s="40"/>
      <c r="L254" s="44"/>
      <c r="M254" s="234"/>
      <c r="N254" s="235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165</v>
      </c>
      <c r="AU254" s="17" t="s">
        <v>82</v>
      </c>
    </row>
    <row r="255" s="13" customFormat="1">
      <c r="A255" s="13"/>
      <c r="B255" s="236"/>
      <c r="C255" s="237"/>
      <c r="D255" s="232" t="s">
        <v>166</v>
      </c>
      <c r="E255" s="238" t="s">
        <v>19</v>
      </c>
      <c r="F255" s="239" t="s">
        <v>82</v>
      </c>
      <c r="G255" s="237"/>
      <c r="H255" s="240">
        <v>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166</v>
      </c>
      <c r="AU255" s="246" t="s">
        <v>82</v>
      </c>
      <c r="AV255" s="13" t="s">
        <v>85</v>
      </c>
      <c r="AW255" s="13" t="s">
        <v>34</v>
      </c>
      <c r="AX255" s="13" t="s">
        <v>82</v>
      </c>
      <c r="AY255" s="246" t="s">
        <v>158</v>
      </c>
    </row>
    <row r="256" s="2" customFormat="1" ht="16.5" customHeight="1">
      <c r="A256" s="38"/>
      <c r="B256" s="39"/>
      <c r="C256" s="259" t="s">
        <v>450</v>
      </c>
      <c r="D256" s="259" t="s">
        <v>199</v>
      </c>
      <c r="E256" s="260" t="s">
        <v>446</v>
      </c>
      <c r="F256" s="261" t="s">
        <v>447</v>
      </c>
      <c r="G256" s="262" t="s">
        <v>162</v>
      </c>
      <c r="H256" s="263">
        <v>11.5</v>
      </c>
      <c r="I256" s="264"/>
      <c r="J256" s="265">
        <f>ROUND(I256*H256,2)</f>
        <v>0</v>
      </c>
      <c r="K256" s="261" t="s">
        <v>19</v>
      </c>
      <c r="L256" s="266"/>
      <c r="M256" s="267" t="s">
        <v>19</v>
      </c>
      <c r="N256" s="268" t="s">
        <v>45</v>
      </c>
      <c r="O256" s="84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241</v>
      </c>
      <c r="AT256" s="230" t="s">
        <v>199</v>
      </c>
      <c r="AU256" s="230" t="s">
        <v>82</v>
      </c>
      <c r="AY256" s="17" t="s">
        <v>158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82</v>
      </c>
      <c r="BK256" s="231">
        <f>ROUND(I256*H256,2)</f>
        <v>0</v>
      </c>
      <c r="BL256" s="17" t="s">
        <v>236</v>
      </c>
      <c r="BM256" s="230" t="s">
        <v>448</v>
      </c>
    </row>
    <row r="257" s="2" customFormat="1">
      <c r="A257" s="38"/>
      <c r="B257" s="39"/>
      <c r="C257" s="40"/>
      <c r="D257" s="232" t="s">
        <v>165</v>
      </c>
      <c r="E257" s="40"/>
      <c r="F257" s="233" t="s">
        <v>447</v>
      </c>
      <c r="G257" s="40"/>
      <c r="H257" s="40"/>
      <c r="I257" s="136"/>
      <c r="J257" s="40"/>
      <c r="K257" s="40"/>
      <c r="L257" s="44"/>
      <c r="M257" s="234"/>
      <c r="N257" s="235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165</v>
      </c>
      <c r="AU257" s="17" t="s">
        <v>82</v>
      </c>
    </row>
    <row r="258" s="13" customFormat="1">
      <c r="A258" s="13"/>
      <c r="B258" s="236"/>
      <c r="C258" s="237"/>
      <c r="D258" s="232" t="s">
        <v>166</v>
      </c>
      <c r="E258" s="238" t="s">
        <v>19</v>
      </c>
      <c r="F258" s="239" t="s">
        <v>1529</v>
      </c>
      <c r="G258" s="237"/>
      <c r="H258" s="240">
        <v>10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166</v>
      </c>
      <c r="AU258" s="246" t="s">
        <v>82</v>
      </c>
      <c r="AV258" s="13" t="s">
        <v>85</v>
      </c>
      <c r="AW258" s="13" t="s">
        <v>34</v>
      </c>
      <c r="AX258" s="13" t="s">
        <v>82</v>
      </c>
      <c r="AY258" s="246" t="s">
        <v>158</v>
      </c>
    </row>
    <row r="259" s="13" customFormat="1">
      <c r="A259" s="13"/>
      <c r="B259" s="236"/>
      <c r="C259" s="237"/>
      <c r="D259" s="232" t="s">
        <v>166</v>
      </c>
      <c r="E259" s="237"/>
      <c r="F259" s="239" t="s">
        <v>1331</v>
      </c>
      <c r="G259" s="237"/>
      <c r="H259" s="240">
        <v>11.5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166</v>
      </c>
      <c r="AU259" s="246" t="s">
        <v>82</v>
      </c>
      <c r="AV259" s="13" t="s">
        <v>85</v>
      </c>
      <c r="AW259" s="13" t="s">
        <v>4</v>
      </c>
      <c r="AX259" s="13" t="s">
        <v>82</v>
      </c>
      <c r="AY259" s="246" t="s">
        <v>158</v>
      </c>
    </row>
    <row r="260" s="2" customFormat="1" ht="21.75" customHeight="1">
      <c r="A260" s="38"/>
      <c r="B260" s="39"/>
      <c r="C260" s="219" t="s">
        <v>454</v>
      </c>
      <c r="D260" s="219" t="s">
        <v>159</v>
      </c>
      <c r="E260" s="220" t="s">
        <v>1349</v>
      </c>
      <c r="F260" s="221" t="s">
        <v>1350</v>
      </c>
      <c r="G260" s="222" t="s">
        <v>162</v>
      </c>
      <c r="H260" s="223">
        <v>1</v>
      </c>
      <c r="I260" s="224"/>
      <c r="J260" s="225">
        <f>ROUND(I260*H260,2)</f>
        <v>0</v>
      </c>
      <c r="K260" s="221" t="s">
        <v>213</v>
      </c>
      <c r="L260" s="44"/>
      <c r="M260" s="226" t="s">
        <v>19</v>
      </c>
      <c r="N260" s="227" t="s">
        <v>45</v>
      </c>
      <c r="O260" s="84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0" t="s">
        <v>236</v>
      </c>
      <c r="AT260" s="230" t="s">
        <v>159</v>
      </c>
      <c r="AU260" s="230" t="s">
        <v>82</v>
      </c>
      <c r="AY260" s="17" t="s">
        <v>158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7" t="s">
        <v>82</v>
      </c>
      <c r="BK260" s="231">
        <f>ROUND(I260*H260,2)</f>
        <v>0</v>
      </c>
      <c r="BL260" s="17" t="s">
        <v>236</v>
      </c>
      <c r="BM260" s="230" t="s">
        <v>1550</v>
      </c>
    </row>
    <row r="261" s="2" customFormat="1">
      <c r="A261" s="38"/>
      <c r="B261" s="39"/>
      <c r="C261" s="40"/>
      <c r="D261" s="232" t="s">
        <v>165</v>
      </c>
      <c r="E261" s="40"/>
      <c r="F261" s="233" t="s">
        <v>1352</v>
      </c>
      <c r="G261" s="40"/>
      <c r="H261" s="40"/>
      <c r="I261" s="136"/>
      <c r="J261" s="40"/>
      <c r="K261" s="40"/>
      <c r="L261" s="44"/>
      <c r="M261" s="234"/>
      <c r="N261" s="235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165</v>
      </c>
      <c r="AU261" s="17" t="s">
        <v>82</v>
      </c>
    </row>
    <row r="262" s="2" customFormat="1" ht="16.5" customHeight="1">
      <c r="A262" s="38"/>
      <c r="B262" s="39"/>
      <c r="C262" s="259" t="s">
        <v>459</v>
      </c>
      <c r="D262" s="259" t="s">
        <v>199</v>
      </c>
      <c r="E262" s="260" t="s">
        <v>1353</v>
      </c>
      <c r="F262" s="261" t="s">
        <v>1354</v>
      </c>
      <c r="G262" s="262" t="s">
        <v>162</v>
      </c>
      <c r="H262" s="263">
        <v>1</v>
      </c>
      <c r="I262" s="264"/>
      <c r="J262" s="265">
        <f>ROUND(I262*H262,2)</f>
        <v>0</v>
      </c>
      <c r="K262" s="261" t="s">
        <v>213</v>
      </c>
      <c r="L262" s="266"/>
      <c r="M262" s="267" t="s">
        <v>19</v>
      </c>
      <c r="N262" s="268" t="s">
        <v>45</v>
      </c>
      <c r="O262" s="84"/>
      <c r="P262" s="228">
        <f>O262*H262</f>
        <v>0</v>
      </c>
      <c r="Q262" s="228">
        <v>0.00042000000000000002</v>
      </c>
      <c r="R262" s="228">
        <f>Q262*H262</f>
        <v>0.00042000000000000002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241</v>
      </c>
      <c r="AT262" s="230" t="s">
        <v>199</v>
      </c>
      <c r="AU262" s="230" t="s">
        <v>82</v>
      </c>
      <c r="AY262" s="17" t="s">
        <v>158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82</v>
      </c>
      <c r="BK262" s="231">
        <f>ROUND(I262*H262,2)</f>
        <v>0</v>
      </c>
      <c r="BL262" s="17" t="s">
        <v>236</v>
      </c>
      <c r="BM262" s="230" t="s">
        <v>1551</v>
      </c>
    </row>
    <row r="263" s="2" customFormat="1">
      <c r="A263" s="38"/>
      <c r="B263" s="39"/>
      <c r="C263" s="40"/>
      <c r="D263" s="232" t="s">
        <v>165</v>
      </c>
      <c r="E263" s="40"/>
      <c r="F263" s="233" t="s">
        <v>1354</v>
      </c>
      <c r="G263" s="40"/>
      <c r="H263" s="40"/>
      <c r="I263" s="136"/>
      <c r="J263" s="40"/>
      <c r="K263" s="40"/>
      <c r="L263" s="44"/>
      <c r="M263" s="234"/>
      <c r="N263" s="235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165</v>
      </c>
      <c r="AU263" s="17" t="s">
        <v>82</v>
      </c>
    </row>
    <row r="264" s="2" customFormat="1" ht="21.75" customHeight="1">
      <c r="A264" s="38"/>
      <c r="B264" s="39"/>
      <c r="C264" s="219" t="s">
        <v>464</v>
      </c>
      <c r="D264" s="219" t="s">
        <v>159</v>
      </c>
      <c r="E264" s="220" t="s">
        <v>465</v>
      </c>
      <c r="F264" s="221" t="s">
        <v>1552</v>
      </c>
      <c r="G264" s="222" t="s">
        <v>162</v>
      </c>
      <c r="H264" s="223">
        <v>1</v>
      </c>
      <c r="I264" s="224"/>
      <c r="J264" s="225">
        <f>ROUND(I264*H264,2)</f>
        <v>0</v>
      </c>
      <c r="K264" s="221" t="s">
        <v>213</v>
      </c>
      <c r="L264" s="44"/>
      <c r="M264" s="226" t="s">
        <v>19</v>
      </c>
      <c r="N264" s="227" t="s">
        <v>45</v>
      </c>
      <c r="O264" s="84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236</v>
      </c>
      <c r="AT264" s="230" t="s">
        <v>159</v>
      </c>
      <c r="AU264" s="230" t="s">
        <v>82</v>
      </c>
      <c r="AY264" s="17" t="s">
        <v>158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82</v>
      </c>
      <c r="BK264" s="231">
        <f>ROUND(I264*H264,2)</f>
        <v>0</v>
      </c>
      <c r="BL264" s="17" t="s">
        <v>236</v>
      </c>
      <c r="BM264" s="230" t="s">
        <v>1553</v>
      </c>
    </row>
    <row r="265" s="2" customFormat="1">
      <c r="A265" s="38"/>
      <c r="B265" s="39"/>
      <c r="C265" s="40"/>
      <c r="D265" s="232" t="s">
        <v>165</v>
      </c>
      <c r="E265" s="40"/>
      <c r="F265" s="233" t="s">
        <v>1554</v>
      </c>
      <c r="G265" s="40"/>
      <c r="H265" s="40"/>
      <c r="I265" s="136"/>
      <c r="J265" s="40"/>
      <c r="K265" s="40"/>
      <c r="L265" s="44"/>
      <c r="M265" s="234"/>
      <c r="N265" s="235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165</v>
      </c>
      <c r="AU265" s="17" t="s">
        <v>82</v>
      </c>
    </row>
    <row r="266" s="2" customFormat="1" ht="16.5" customHeight="1">
      <c r="A266" s="38"/>
      <c r="B266" s="39"/>
      <c r="C266" s="259" t="s">
        <v>469</v>
      </c>
      <c r="D266" s="259" t="s">
        <v>199</v>
      </c>
      <c r="E266" s="260" t="s">
        <v>470</v>
      </c>
      <c r="F266" s="261" t="s">
        <v>471</v>
      </c>
      <c r="G266" s="262" t="s">
        <v>162</v>
      </c>
      <c r="H266" s="263">
        <v>1</v>
      </c>
      <c r="I266" s="264"/>
      <c r="J266" s="265">
        <f>ROUND(I266*H266,2)</f>
        <v>0</v>
      </c>
      <c r="K266" s="261" t="s">
        <v>213</v>
      </c>
      <c r="L266" s="266"/>
      <c r="M266" s="267" t="s">
        <v>19</v>
      </c>
      <c r="N266" s="268" t="s">
        <v>45</v>
      </c>
      <c r="O266" s="84"/>
      <c r="P266" s="228">
        <f>O266*H266</f>
        <v>0</v>
      </c>
      <c r="Q266" s="228">
        <v>0.00048000000000000001</v>
      </c>
      <c r="R266" s="228">
        <f>Q266*H266</f>
        <v>0.00048000000000000001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255</v>
      </c>
      <c r="AT266" s="230" t="s">
        <v>199</v>
      </c>
      <c r="AU266" s="230" t="s">
        <v>82</v>
      </c>
      <c r="AY266" s="17" t="s">
        <v>158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82</v>
      </c>
      <c r="BK266" s="231">
        <f>ROUND(I266*H266,2)</f>
        <v>0</v>
      </c>
      <c r="BL266" s="17" t="s">
        <v>255</v>
      </c>
      <c r="BM266" s="230" t="s">
        <v>1555</v>
      </c>
    </row>
    <row r="267" s="2" customFormat="1">
      <c r="A267" s="38"/>
      <c r="B267" s="39"/>
      <c r="C267" s="40"/>
      <c r="D267" s="232" t="s">
        <v>165</v>
      </c>
      <c r="E267" s="40"/>
      <c r="F267" s="233" t="s">
        <v>471</v>
      </c>
      <c r="G267" s="40"/>
      <c r="H267" s="40"/>
      <c r="I267" s="136"/>
      <c r="J267" s="40"/>
      <c r="K267" s="40"/>
      <c r="L267" s="44"/>
      <c r="M267" s="234"/>
      <c r="N267" s="235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165</v>
      </c>
      <c r="AU267" s="17" t="s">
        <v>82</v>
      </c>
    </row>
    <row r="268" s="2" customFormat="1" ht="21.75" customHeight="1">
      <c r="A268" s="38"/>
      <c r="B268" s="39"/>
      <c r="C268" s="219" t="s">
        <v>474</v>
      </c>
      <c r="D268" s="219" t="s">
        <v>159</v>
      </c>
      <c r="E268" s="220" t="s">
        <v>475</v>
      </c>
      <c r="F268" s="221" t="s">
        <v>476</v>
      </c>
      <c r="G268" s="222" t="s">
        <v>162</v>
      </c>
      <c r="H268" s="223">
        <v>2</v>
      </c>
      <c r="I268" s="224"/>
      <c r="J268" s="225">
        <f>ROUND(I268*H268,2)</f>
        <v>0</v>
      </c>
      <c r="K268" s="221" t="s">
        <v>19</v>
      </c>
      <c r="L268" s="44"/>
      <c r="M268" s="226" t="s">
        <v>19</v>
      </c>
      <c r="N268" s="227" t="s">
        <v>45</v>
      </c>
      <c r="O268" s="84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236</v>
      </c>
      <c r="AT268" s="230" t="s">
        <v>159</v>
      </c>
      <c r="AU268" s="230" t="s">
        <v>82</v>
      </c>
      <c r="AY268" s="17" t="s">
        <v>158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82</v>
      </c>
      <c r="BK268" s="231">
        <f>ROUND(I268*H268,2)</f>
        <v>0</v>
      </c>
      <c r="BL268" s="17" t="s">
        <v>236</v>
      </c>
      <c r="BM268" s="230" t="s">
        <v>467</v>
      </c>
    </row>
    <row r="269" s="2" customFormat="1">
      <c r="A269" s="38"/>
      <c r="B269" s="39"/>
      <c r="C269" s="40"/>
      <c r="D269" s="232" t="s">
        <v>165</v>
      </c>
      <c r="E269" s="40"/>
      <c r="F269" s="233" t="s">
        <v>476</v>
      </c>
      <c r="G269" s="40"/>
      <c r="H269" s="40"/>
      <c r="I269" s="136"/>
      <c r="J269" s="40"/>
      <c r="K269" s="40"/>
      <c r="L269" s="44"/>
      <c r="M269" s="234"/>
      <c r="N269" s="235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165</v>
      </c>
      <c r="AU269" s="17" t="s">
        <v>82</v>
      </c>
    </row>
    <row r="270" s="2" customFormat="1" ht="16.5" customHeight="1">
      <c r="A270" s="38"/>
      <c r="B270" s="39"/>
      <c r="C270" s="259" t="s">
        <v>479</v>
      </c>
      <c r="D270" s="259" t="s">
        <v>199</v>
      </c>
      <c r="E270" s="260" t="s">
        <v>480</v>
      </c>
      <c r="F270" s="261" t="s">
        <v>481</v>
      </c>
      <c r="G270" s="262" t="s">
        <v>162</v>
      </c>
      <c r="H270" s="263">
        <v>1</v>
      </c>
      <c r="I270" s="264"/>
      <c r="J270" s="265">
        <f>ROUND(I270*H270,2)</f>
        <v>0</v>
      </c>
      <c r="K270" s="261" t="s">
        <v>19</v>
      </c>
      <c r="L270" s="266"/>
      <c r="M270" s="267" t="s">
        <v>19</v>
      </c>
      <c r="N270" s="268" t="s">
        <v>45</v>
      </c>
      <c r="O270" s="84"/>
      <c r="P270" s="228">
        <f>O270*H270</f>
        <v>0</v>
      </c>
      <c r="Q270" s="228">
        <v>0.00076000000000000004</v>
      </c>
      <c r="R270" s="228">
        <f>Q270*H270</f>
        <v>0.00076000000000000004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241</v>
      </c>
      <c r="AT270" s="230" t="s">
        <v>199</v>
      </c>
      <c r="AU270" s="230" t="s">
        <v>82</v>
      </c>
      <c r="AY270" s="17" t="s">
        <v>158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82</v>
      </c>
      <c r="BK270" s="231">
        <f>ROUND(I270*H270,2)</f>
        <v>0</v>
      </c>
      <c r="BL270" s="17" t="s">
        <v>236</v>
      </c>
      <c r="BM270" s="230" t="s">
        <v>1358</v>
      </c>
    </row>
    <row r="271" s="2" customFormat="1">
      <c r="A271" s="38"/>
      <c r="B271" s="39"/>
      <c r="C271" s="40"/>
      <c r="D271" s="232" t="s">
        <v>165</v>
      </c>
      <c r="E271" s="40"/>
      <c r="F271" s="233" t="s">
        <v>481</v>
      </c>
      <c r="G271" s="40"/>
      <c r="H271" s="40"/>
      <c r="I271" s="136"/>
      <c r="J271" s="40"/>
      <c r="K271" s="40"/>
      <c r="L271" s="44"/>
      <c r="M271" s="234"/>
      <c r="N271" s="235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165</v>
      </c>
      <c r="AU271" s="17" t="s">
        <v>82</v>
      </c>
    </row>
    <row r="272" s="2" customFormat="1" ht="16.5" customHeight="1">
      <c r="A272" s="38"/>
      <c r="B272" s="39"/>
      <c r="C272" s="259" t="s">
        <v>485</v>
      </c>
      <c r="D272" s="259" t="s">
        <v>199</v>
      </c>
      <c r="E272" s="260" t="s">
        <v>486</v>
      </c>
      <c r="F272" s="261" t="s">
        <v>487</v>
      </c>
      <c r="G272" s="262" t="s">
        <v>162</v>
      </c>
      <c r="H272" s="263">
        <v>1</v>
      </c>
      <c r="I272" s="264"/>
      <c r="J272" s="265">
        <f>ROUND(I272*H272,2)</f>
        <v>0</v>
      </c>
      <c r="K272" s="261" t="s">
        <v>213</v>
      </c>
      <c r="L272" s="266"/>
      <c r="M272" s="267" t="s">
        <v>19</v>
      </c>
      <c r="N272" s="268" t="s">
        <v>45</v>
      </c>
      <c r="O272" s="84"/>
      <c r="P272" s="228">
        <f>O272*H272</f>
        <v>0</v>
      </c>
      <c r="Q272" s="228">
        <v>0.00062</v>
      </c>
      <c r="R272" s="228">
        <f>Q272*H272</f>
        <v>0.00062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241</v>
      </c>
      <c r="AT272" s="230" t="s">
        <v>199</v>
      </c>
      <c r="AU272" s="230" t="s">
        <v>82</v>
      </c>
      <c r="AY272" s="17" t="s">
        <v>158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82</v>
      </c>
      <c r="BK272" s="231">
        <f>ROUND(I272*H272,2)</f>
        <v>0</v>
      </c>
      <c r="BL272" s="17" t="s">
        <v>236</v>
      </c>
      <c r="BM272" s="230" t="s">
        <v>472</v>
      </c>
    </row>
    <row r="273" s="2" customFormat="1">
      <c r="A273" s="38"/>
      <c r="B273" s="39"/>
      <c r="C273" s="40"/>
      <c r="D273" s="232" t="s">
        <v>165</v>
      </c>
      <c r="E273" s="40"/>
      <c r="F273" s="233" t="s">
        <v>487</v>
      </c>
      <c r="G273" s="40"/>
      <c r="H273" s="40"/>
      <c r="I273" s="136"/>
      <c r="J273" s="40"/>
      <c r="K273" s="40"/>
      <c r="L273" s="44"/>
      <c r="M273" s="234"/>
      <c r="N273" s="235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165</v>
      </c>
      <c r="AU273" s="17" t="s">
        <v>82</v>
      </c>
    </row>
    <row r="274" s="2" customFormat="1" ht="21.75" customHeight="1">
      <c r="A274" s="38"/>
      <c r="B274" s="39"/>
      <c r="C274" s="219" t="s">
        <v>491</v>
      </c>
      <c r="D274" s="219" t="s">
        <v>159</v>
      </c>
      <c r="E274" s="220" t="s">
        <v>492</v>
      </c>
      <c r="F274" s="221" t="s">
        <v>493</v>
      </c>
      <c r="G274" s="222" t="s">
        <v>162</v>
      </c>
      <c r="H274" s="223">
        <v>20</v>
      </c>
      <c r="I274" s="224"/>
      <c r="J274" s="225">
        <f>ROUND(I274*H274,2)</f>
        <v>0</v>
      </c>
      <c r="K274" s="221" t="s">
        <v>213</v>
      </c>
      <c r="L274" s="44"/>
      <c r="M274" s="226" t="s">
        <v>19</v>
      </c>
      <c r="N274" s="227" t="s">
        <v>45</v>
      </c>
      <c r="O274" s="84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236</v>
      </c>
      <c r="AT274" s="230" t="s">
        <v>159</v>
      </c>
      <c r="AU274" s="230" t="s">
        <v>82</v>
      </c>
      <c r="AY274" s="17" t="s">
        <v>158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82</v>
      </c>
      <c r="BK274" s="231">
        <f>ROUND(I274*H274,2)</f>
        <v>0</v>
      </c>
      <c r="BL274" s="17" t="s">
        <v>236</v>
      </c>
      <c r="BM274" s="230" t="s">
        <v>494</v>
      </c>
    </row>
    <row r="275" s="2" customFormat="1">
      <c r="A275" s="38"/>
      <c r="B275" s="39"/>
      <c r="C275" s="40"/>
      <c r="D275" s="232" t="s">
        <v>165</v>
      </c>
      <c r="E275" s="40"/>
      <c r="F275" s="233" t="s">
        <v>493</v>
      </c>
      <c r="G275" s="40"/>
      <c r="H275" s="40"/>
      <c r="I275" s="136"/>
      <c r="J275" s="40"/>
      <c r="K275" s="40"/>
      <c r="L275" s="44"/>
      <c r="M275" s="234"/>
      <c r="N275" s="235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165</v>
      </c>
      <c r="AU275" s="17" t="s">
        <v>82</v>
      </c>
    </row>
    <row r="276" s="2" customFormat="1" ht="16.5" customHeight="1">
      <c r="A276" s="38"/>
      <c r="B276" s="39"/>
      <c r="C276" s="259" t="s">
        <v>496</v>
      </c>
      <c r="D276" s="259" t="s">
        <v>199</v>
      </c>
      <c r="E276" s="260" t="s">
        <v>497</v>
      </c>
      <c r="F276" s="261" t="s">
        <v>498</v>
      </c>
      <c r="G276" s="262" t="s">
        <v>162</v>
      </c>
      <c r="H276" s="263">
        <v>23</v>
      </c>
      <c r="I276" s="264"/>
      <c r="J276" s="265">
        <f>ROUND(I276*H276,2)</f>
        <v>0</v>
      </c>
      <c r="K276" s="261" t="s">
        <v>19</v>
      </c>
      <c r="L276" s="266"/>
      <c r="M276" s="267" t="s">
        <v>19</v>
      </c>
      <c r="N276" s="268" t="s">
        <v>45</v>
      </c>
      <c r="O276" s="84"/>
      <c r="P276" s="228">
        <f>O276*H276</f>
        <v>0</v>
      </c>
      <c r="Q276" s="228">
        <v>0.00062</v>
      </c>
      <c r="R276" s="228">
        <f>Q276*H276</f>
        <v>0.01426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255</v>
      </c>
      <c r="AT276" s="230" t="s">
        <v>199</v>
      </c>
      <c r="AU276" s="230" t="s">
        <v>82</v>
      </c>
      <c r="AY276" s="17" t="s">
        <v>158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82</v>
      </c>
      <c r="BK276" s="231">
        <f>ROUND(I276*H276,2)</f>
        <v>0</v>
      </c>
      <c r="BL276" s="17" t="s">
        <v>255</v>
      </c>
      <c r="BM276" s="230" t="s">
        <v>499</v>
      </c>
    </row>
    <row r="277" s="2" customFormat="1">
      <c r="A277" s="38"/>
      <c r="B277" s="39"/>
      <c r="C277" s="40"/>
      <c r="D277" s="232" t="s">
        <v>165</v>
      </c>
      <c r="E277" s="40"/>
      <c r="F277" s="233" t="s">
        <v>498</v>
      </c>
      <c r="G277" s="40"/>
      <c r="H277" s="40"/>
      <c r="I277" s="136"/>
      <c r="J277" s="40"/>
      <c r="K277" s="40"/>
      <c r="L277" s="44"/>
      <c r="M277" s="234"/>
      <c r="N277" s="235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165</v>
      </c>
      <c r="AU277" s="17" t="s">
        <v>82</v>
      </c>
    </row>
    <row r="278" s="13" customFormat="1">
      <c r="A278" s="13"/>
      <c r="B278" s="236"/>
      <c r="C278" s="237"/>
      <c r="D278" s="232" t="s">
        <v>166</v>
      </c>
      <c r="E278" s="238" t="s">
        <v>19</v>
      </c>
      <c r="F278" s="239" t="s">
        <v>1556</v>
      </c>
      <c r="G278" s="237"/>
      <c r="H278" s="240">
        <v>20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166</v>
      </c>
      <c r="AU278" s="246" t="s">
        <v>82</v>
      </c>
      <c r="AV278" s="13" t="s">
        <v>85</v>
      </c>
      <c r="AW278" s="13" t="s">
        <v>34</v>
      </c>
      <c r="AX278" s="13" t="s">
        <v>82</v>
      </c>
      <c r="AY278" s="246" t="s">
        <v>158</v>
      </c>
    </row>
    <row r="279" s="13" customFormat="1">
      <c r="A279" s="13"/>
      <c r="B279" s="236"/>
      <c r="C279" s="237"/>
      <c r="D279" s="232" t="s">
        <v>166</v>
      </c>
      <c r="E279" s="237"/>
      <c r="F279" s="239" t="s">
        <v>1557</v>
      </c>
      <c r="G279" s="237"/>
      <c r="H279" s="240">
        <v>23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166</v>
      </c>
      <c r="AU279" s="246" t="s">
        <v>82</v>
      </c>
      <c r="AV279" s="13" t="s">
        <v>85</v>
      </c>
      <c r="AW279" s="13" t="s">
        <v>4</v>
      </c>
      <c r="AX279" s="13" t="s">
        <v>82</v>
      </c>
      <c r="AY279" s="246" t="s">
        <v>158</v>
      </c>
    </row>
    <row r="280" s="2" customFormat="1" ht="33" customHeight="1">
      <c r="A280" s="38"/>
      <c r="B280" s="39"/>
      <c r="C280" s="219" t="s">
        <v>502</v>
      </c>
      <c r="D280" s="219" t="s">
        <v>159</v>
      </c>
      <c r="E280" s="220" t="s">
        <v>1558</v>
      </c>
      <c r="F280" s="221" t="s">
        <v>1559</v>
      </c>
      <c r="G280" s="222" t="s">
        <v>202</v>
      </c>
      <c r="H280" s="223">
        <v>1</v>
      </c>
      <c r="I280" s="224"/>
      <c r="J280" s="225">
        <f>ROUND(I280*H280,2)</f>
        <v>0</v>
      </c>
      <c r="K280" s="221" t="s">
        <v>213</v>
      </c>
      <c r="L280" s="44"/>
      <c r="M280" s="226" t="s">
        <v>19</v>
      </c>
      <c r="N280" s="227" t="s">
        <v>45</v>
      </c>
      <c r="O280" s="84"/>
      <c r="P280" s="228">
        <f>O280*H280</f>
        <v>0</v>
      </c>
      <c r="Q280" s="228">
        <v>0.00012999999999999999</v>
      </c>
      <c r="R280" s="228">
        <f>Q280*H280</f>
        <v>0.00012999999999999999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236</v>
      </c>
      <c r="AT280" s="230" t="s">
        <v>159</v>
      </c>
      <c r="AU280" s="230" t="s">
        <v>82</v>
      </c>
      <c r="AY280" s="17" t="s">
        <v>158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82</v>
      </c>
      <c r="BK280" s="231">
        <f>ROUND(I280*H280,2)</f>
        <v>0</v>
      </c>
      <c r="BL280" s="17" t="s">
        <v>236</v>
      </c>
      <c r="BM280" s="230" t="s">
        <v>1560</v>
      </c>
    </row>
    <row r="281" s="2" customFormat="1">
      <c r="A281" s="38"/>
      <c r="B281" s="39"/>
      <c r="C281" s="40"/>
      <c r="D281" s="232" t="s">
        <v>165</v>
      </c>
      <c r="E281" s="40"/>
      <c r="F281" s="233" t="s">
        <v>1561</v>
      </c>
      <c r="G281" s="40"/>
      <c r="H281" s="40"/>
      <c r="I281" s="136"/>
      <c r="J281" s="40"/>
      <c r="K281" s="40"/>
      <c r="L281" s="44"/>
      <c r="M281" s="234"/>
      <c r="N281" s="235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165</v>
      </c>
      <c r="AU281" s="17" t="s">
        <v>82</v>
      </c>
    </row>
    <row r="282" s="2" customFormat="1" ht="21.75" customHeight="1">
      <c r="A282" s="38"/>
      <c r="B282" s="39"/>
      <c r="C282" s="259" t="s">
        <v>236</v>
      </c>
      <c r="D282" s="259" t="s">
        <v>199</v>
      </c>
      <c r="E282" s="260" t="s">
        <v>1562</v>
      </c>
      <c r="F282" s="261" t="s">
        <v>1563</v>
      </c>
      <c r="G282" s="262" t="s">
        <v>202</v>
      </c>
      <c r="H282" s="263">
        <v>1</v>
      </c>
      <c r="I282" s="264"/>
      <c r="J282" s="265">
        <f>ROUND(I282*H282,2)</f>
        <v>0</v>
      </c>
      <c r="K282" s="261" t="s">
        <v>19</v>
      </c>
      <c r="L282" s="266"/>
      <c r="M282" s="267" t="s">
        <v>19</v>
      </c>
      <c r="N282" s="268" t="s">
        <v>45</v>
      </c>
      <c r="O282" s="84"/>
      <c r="P282" s="228">
        <f>O282*H282</f>
        <v>0</v>
      </c>
      <c r="Q282" s="228">
        <v>0.0080999999999999996</v>
      </c>
      <c r="R282" s="228">
        <f>Q282*H282</f>
        <v>0.0080999999999999996</v>
      </c>
      <c r="S282" s="228">
        <v>0</v>
      </c>
      <c r="T282" s="22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0" t="s">
        <v>255</v>
      </c>
      <c r="AT282" s="230" t="s">
        <v>199</v>
      </c>
      <c r="AU282" s="230" t="s">
        <v>82</v>
      </c>
      <c r="AY282" s="17" t="s">
        <v>158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7" t="s">
        <v>82</v>
      </c>
      <c r="BK282" s="231">
        <f>ROUND(I282*H282,2)</f>
        <v>0</v>
      </c>
      <c r="BL282" s="17" t="s">
        <v>255</v>
      </c>
      <c r="BM282" s="230" t="s">
        <v>1564</v>
      </c>
    </row>
    <row r="283" s="2" customFormat="1">
      <c r="A283" s="38"/>
      <c r="B283" s="39"/>
      <c r="C283" s="40"/>
      <c r="D283" s="232" t="s">
        <v>165</v>
      </c>
      <c r="E283" s="40"/>
      <c r="F283" s="233" t="s">
        <v>1563</v>
      </c>
      <c r="G283" s="40"/>
      <c r="H283" s="40"/>
      <c r="I283" s="136"/>
      <c r="J283" s="40"/>
      <c r="K283" s="40"/>
      <c r="L283" s="44"/>
      <c r="M283" s="234"/>
      <c r="N283" s="235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165</v>
      </c>
      <c r="AU283" s="17" t="s">
        <v>82</v>
      </c>
    </row>
    <row r="284" s="13" customFormat="1">
      <c r="A284" s="13"/>
      <c r="B284" s="236"/>
      <c r="C284" s="237"/>
      <c r="D284" s="232" t="s">
        <v>166</v>
      </c>
      <c r="E284" s="238" t="s">
        <v>19</v>
      </c>
      <c r="F284" s="239" t="s">
        <v>1514</v>
      </c>
      <c r="G284" s="237"/>
      <c r="H284" s="240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166</v>
      </c>
      <c r="AU284" s="246" t="s">
        <v>82</v>
      </c>
      <c r="AV284" s="13" t="s">
        <v>85</v>
      </c>
      <c r="AW284" s="13" t="s">
        <v>34</v>
      </c>
      <c r="AX284" s="13" t="s">
        <v>82</v>
      </c>
      <c r="AY284" s="246" t="s">
        <v>158</v>
      </c>
    </row>
    <row r="285" s="2" customFormat="1" ht="16.5" customHeight="1">
      <c r="A285" s="38"/>
      <c r="B285" s="39"/>
      <c r="C285" s="219" t="s">
        <v>511</v>
      </c>
      <c r="D285" s="219" t="s">
        <v>159</v>
      </c>
      <c r="E285" s="220" t="s">
        <v>503</v>
      </c>
      <c r="F285" s="221" t="s">
        <v>504</v>
      </c>
      <c r="G285" s="222" t="s">
        <v>202</v>
      </c>
      <c r="H285" s="223">
        <v>48</v>
      </c>
      <c r="I285" s="224"/>
      <c r="J285" s="225">
        <f>ROUND(I285*H285,2)</f>
        <v>0</v>
      </c>
      <c r="K285" s="221" t="s">
        <v>19</v>
      </c>
      <c r="L285" s="44"/>
      <c r="M285" s="226" t="s">
        <v>19</v>
      </c>
      <c r="N285" s="227" t="s">
        <v>45</v>
      </c>
      <c r="O285" s="84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236</v>
      </c>
      <c r="AT285" s="230" t="s">
        <v>159</v>
      </c>
      <c r="AU285" s="230" t="s">
        <v>82</v>
      </c>
      <c r="AY285" s="17" t="s">
        <v>158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82</v>
      </c>
      <c r="BK285" s="231">
        <f>ROUND(I285*H285,2)</f>
        <v>0</v>
      </c>
      <c r="BL285" s="17" t="s">
        <v>236</v>
      </c>
      <c r="BM285" s="230" t="s">
        <v>505</v>
      </c>
    </row>
    <row r="286" s="2" customFormat="1">
      <c r="A286" s="38"/>
      <c r="B286" s="39"/>
      <c r="C286" s="40"/>
      <c r="D286" s="232" t="s">
        <v>165</v>
      </c>
      <c r="E286" s="40"/>
      <c r="F286" s="233" t="s">
        <v>504</v>
      </c>
      <c r="G286" s="40"/>
      <c r="H286" s="40"/>
      <c r="I286" s="136"/>
      <c r="J286" s="40"/>
      <c r="K286" s="40"/>
      <c r="L286" s="44"/>
      <c r="M286" s="234"/>
      <c r="N286" s="235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165</v>
      </c>
      <c r="AU286" s="17" t="s">
        <v>82</v>
      </c>
    </row>
    <row r="287" s="2" customFormat="1" ht="16.5" customHeight="1">
      <c r="A287" s="38"/>
      <c r="B287" s="39"/>
      <c r="C287" s="259" t="s">
        <v>516</v>
      </c>
      <c r="D287" s="259" t="s">
        <v>199</v>
      </c>
      <c r="E287" s="260" t="s">
        <v>506</v>
      </c>
      <c r="F287" s="261" t="s">
        <v>507</v>
      </c>
      <c r="G287" s="262" t="s">
        <v>508</v>
      </c>
      <c r="H287" s="263">
        <v>48</v>
      </c>
      <c r="I287" s="264"/>
      <c r="J287" s="265">
        <f>ROUND(I287*H287,2)</f>
        <v>0</v>
      </c>
      <c r="K287" s="261" t="s">
        <v>19</v>
      </c>
      <c r="L287" s="266"/>
      <c r="M287" s="267" t="s">
        <v>19</v>
      </c>
      <c r="N287" s="268" t="s">
        <v>45</v>
      </c>
      <c r="O287" s="84"/>
      <c r="P287" s="228">
        <f>O287*H287</f>
        <v>0</v>
      </c>
      <c r="Q287" s="228">
        <v>0.00062</v>
      </c>
      <c r="R287" s="228">
        <f>Q287*H287</f>
        <v>0.029760000000000002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241</v>
      </c>
      <c r="AT287" s="230" t="s">
        <v>199</v>
      </c>
      <c r="AU287" s="230" t="s">
        <v>82</v>
      </c>
      <c r="AY287" s="17" t="s">
        <v>158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82</v>
      </c>
      <c r="BK287" s="231">
        <f>ROUND(I287*H287,2)</f>
        <v>0</v>
      </c>
      <c r="BL287" s="17" t="s">
        <v>236</v>
      </c>
      <c r="BM287" s="230" t="s">
        <v>509</v>
      </c>
    </row>
    <row r="288" s="2" customFormat="1">
      <c r="A288" s="38"/>
      <c r="B288" s="39"/>
      <c r="C288" s="40"/>
      <c r="D288" s="232" t="s">
        <v>165</v>
      </c>
      <c r="E288" s="40"/>
      <c r="F288" s="233" t="s">
        <v>507</v>
      </c>
      <c r="G288" s="40"/>
      <c r="H288" s="40"/>
      <c r="I288" s="136"/>
      <c r="J288" s="40"/>
      <c r="K288" s="40"/>
      <c r="L288" s="44"/>
      <c r="M288" s="234"/>
      <c r="N288" s="235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165</v>
      </c>
      <c r="AU288" s="17" t="s">
        <v>82</v>
      </c>
    </row>
    <row r="289" s="13" customFormat="1">
      <c r="A289" s="13"/>
      <c r="B289" s="236"/>
      <c r="C289" s="237"/>
      <c r="D289" s="232" t="s">
        <v>166</v>
      </c>
      <c r="E289" s="238" t="s">
        <v>19</v>
      </c>
      <c r="F289" s="239" t="s">
        <v>1565</v>
      </c>
      <c r="G289" s="237"/>
      <c r="H289" s="240">
        <v>48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166</v>
      </c>
      <c r="AU289" s="246" t="s">
        <v>82</v>
      </c>
      <c r="AV289" s="13" t="s">
        <v>85</v>
      </c>
      <c r="AW289" s="13" t="s">
        <v>34</v>
      </c>
      <c r="AX289" s="13" t="s">
        <v>82</v>
      </c>
      <c r="AY289" s="246" t="s">
        <v>158</v>
      </c>
    </row>
    <row r="290" s="2" customFormat="1" ht="21.75" customHeight="1">
      <c r="A290" s="38"/>
      <c r="B290" s="39"/>
      <c r="C290" s="259" t="s">
        <v>521</v>
      </c>
      <c r="D290" s="259" t="s">
        <v>199</v>
      </c>
      <c r="E290" s="260" t="s">
        <v>512</v>
      </c>
      <c r="F290" s="261" t="s">
        <v>513</v>
      </c>
      <c r="G290" s="262" t="s">
        <v>508</v>
      </c>
      <c r="H290" s="263">
        <v>11</v>
      </c>
      <c r="I290" s="264"/>
      <c r="J290" s="265">
        <f>ROUND(I290*H290,2)</f>
        <v>0</v>
      </c>
      <c r="K290" s="261" t="s">
        <v>19</v>
      </c>
      <c r="L290" s="266"/>
      <c r="M290" s="267" t="s">
        <v>19</v>
      </c>
      <c r="N290" s="268" t="s">
        <v>45</v>
      </c>
      <c r="O290" s="84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241</v>
      </c>
      <c r="AT290" s="230" t="s">
        <v>199</v>
      </c>
      <c r="AU290" s="230" t="s">
        <v>82</v>
      </c>
      <c r="AY290" s="17" t="s">
        <v>158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82</v>
      </c>
      <c r="BK290" s="231">
        <f>ROUND(I290*H290,2)</f>
        <v>0</v>
      </c>
      <c r="BL290" s="17" t="s">
        <v>236</v>
      </c>
      <c r="BM290" s="230" t="s">
        <v>514</v>
      </c>
    </row>
    <row r="291" s="2" customFormat="1">
      <c r="A291" s="38"/>
      <c r="B291" s="39"/>
      <c r="C291" s="40"/>
      <c r="D291" s="232" t="s">
        <v>165</v>
      </c>
      <c r="E291" s="40"/>
      <c r="F291" s="233" t="s">
        <v>513</v>
      </c>
      <c r="G291" s="40"/>
      <c r="H291" s="40"/>
      <c r="I291" s="136"/>
      <c r="J291" s="40"/>
      <c r="K291" s="40"/>
      <c r="L291" s="44"/>
      <c r="M291" s="234"/>
      <c r="N291" s="235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165</v>
      </c>
      <c r="AU291" s="17" t="s">
        <v>82</v>
      </c>
    </row>
    <row r="292" s="13" customFormat="1">
      <c r="A292" s="13"/>
      <c r="B292" s="236"/>
      <c r="C292" s="237"/>
      <c r="D292" s="232" t="s">
        <v>166</v>
      </c>
      <c r="E292" s="238" t="s">
        <v>19</v>
      </c>
      <c r="F292" s="239" t="s">
        <v>1566</v>
      </c>
      <c r="G292" s="237"/>
      <c r="H292" s="240">
        <v>11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166</v>
      </c>
      <c r="AU292" s="246" t="s">
        <v>82</v>
      </c>
      <c r="AV292" s="13" t="s">
        <v>85</v>
      </c>
      <c r="AW292" s="13" t="s">
        <v>34</v>
      </c>
      <c r="AX292" s="13" t="s">
        <v>82</v>
      </c>
      <c r="AY292" s="246" t="s">
        <v>158</v>
      </c>
    </row>
    <row r="293" s="2" customFormat="1" ht="21.75" customHeight="1">
      <c r="A293" s="38"/>
      <c r="B293" s="39"/>
      <c r="C293" s="219" t="s">
        <v>528</v>
      </c>
      <c r="D293" s="219" t="s">
        <v>159</v>
      </c>
      <c r="E293" s="220" t="s">
        <v>517</v>
      </c>
      <c r="F293" s="221" t="s">
        <v>518</v>
      </c>
      <c r="G293" s="222" t="s">
        <v>202</v>
      </c>
      <c r="H293" s="223">
        <v>204</v>
      </c>
      <c r="I293" s="224"/>
      <c r="J293" s="225">
        <f>ROUND(I293*H293,2)</f>
        <v>0</v>
      </c>
      <c r="K293" s="221" t="s">
        <v>213</v>
      </c>
      <c r="L293" s="44"/>
      <c r="M293" s="226" t="s">
        <v>19</v>
      </c>
      <c r="N293" s="227" t="s">
        <v>45</v>
      </c>
      <c r="O293" s="84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236</v>
      </c>
      <c r="AT293" s="230" t="s">
        <v>159</v>
      </c>
      <c r="AU293" s="230" t="s">
        <v>82</v>
      </c>
      <c r="AY293" s="17" t="s">
        <v>158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82</v>
      </c>
      <c r="BK293" s="231">
        <f>ROUND(I293*H293,2)</f>
        <v>0</v>
      </c>
      <c r="BL293" s="17" t="s">
        <v>236</v>
      </c>
      <c r="BM293" s="230" t="s">
        <v>519</v>
      </c>
    </row>
    <row r="294" s="2" customFormat="1">
      <c r="A294" s="38"/>
      <c r="B294" s="39"/>
      <c r="C294" s="40"/>
      <c r="D294" s="232" t="s">
        <v>165</v>
      </c>
      <c r="E294" s="40"/>
      <c r="F294" s="233" t="s">
        <v>518</v>
      </c>
      <c r="G294" s="40"/>
      <c r="H294" s="40"/>
      <c r="I294" s="136"/>
      <c r="J294" s="40"/>
      <c r="K294" s="40"/>
      <c r="L294" s="44"/>
      <c r="M294" s="234"/>
      <c r="N294" s="235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165</v>
      </c>
      <c r="AU294" s="17" t="s">
        <v>82</v>
      </c>
    </row>
    <row r="295" s="13" customFormat="1">
      <c r="A295" s="13"/>
      <c r="B295" s="236"/>
      <c r="C295" s="237"/>
      <c r="D295" s="232" t="s">
        <v>166</v>
      </c>
      <c r="E295" s="238" t="s">
        <v>19</v>
      </c>
      <c r="F295" s="239" t="s">
        <v>1567</v>
      </c>
      <c r="G295" s="237"/>
      <c r="H295" s="240">
        <v>204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166</v>
      </c>
      <c r="AU295" s="246" t="s">
        <v>82</v>
      </c>
      <c r="AV295" s="13" t="s">
        <v>85</v>
      </c>
      <c r="AW295" s="13" t="s">
        <v>34</v>
      </c>
      <c r="AX295" s="13" t="s">
        <v>82</v>
      </c>
      <c r="AY295" s="246" t="s">
        <v>158</v>
      </c>
    </row>
    <row r="296" s="2" customFormat="1" ht="16.5" customHeight="1">
      <c r="A296" s="38"/>
      <c r="B296" s="39"/>
      <c r="C296" s="219" t="s">
        <v>535</v>
      </c>
      <c r="D296" s="219" t="s">
        <v>159</v>
      </c>
      <c r="E296" s="220" t="s">
        <v>522</v>
      </c>
      <c r="F296" s="221" t="s">
        <v>523</v>
      </c>
      <c r="G296" s="222" t="s">
        <v>162</v>
      </c>
      <c r="H296" s="223">
        <v>88</v>
      </c>
      <c r="I296" s="224"/>
      <c r="J296" s="225">
        <f>ROUND(I296*H296,2)</f>
        <v>0</v>
      </c>
      <c r="K296" s="221" t="s">
        <v>213</v>
      </c>
      <c r="L296" s="44"/>
      <c r="M296" s="226" t="s">
        <v>19</v>
      </c>
      <c r="N296" s="227" t="s">
        <v>45</v>
      </c>
      <c r="O296" s="84"/>
      <c r="P296" s="228">
        <f>O296*H296</f>
        <v>0</v>
      </c>
      <c r="Q296" s="228">
        <v>5.0000000000000002E-05</v>
      </c>
      <c r="R296" s="228">
        <f>Q296*H296</f>
        <v>0.0044000000000000003</v>
      </c>
      <c r="S296" s="228">
        <v>0</v>
      </c>
      <c r="T296" s="22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0" t="s">
        <v>236</v>
      </c>
      <c r="AT296" s="230" t="s">
        <v>159</v>
      </c>
      <c r="AU296" s="230" t="s">
        <v>82</v>
      </c>
      <c r="AY296" s="17" t="s">
        <v>158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7" t="s">
        <v>82</v>
      </c>
      <c r="BK296" s="231">
        <f>ROUND(I296*H296,2)</f>
        <v>0</v>
      </c>
      <c r="BL296" s="17" t="s">
        <v>236</v>
      </c>
      <c r="BM296" s="230" t="s">
        <v>524</v>
      </c>
    </row>
    <row r="297" s="2" customFormat="1">
      <c r="A297" s="38"/>
      <c r="B297" s="39"/>
      <c r="C297" s="40"/>
      <c r="D297" s="232" t="s">
        <v>165</v>
      </c>
      <c r="E297" s="40"/>
      <c r="F297" s="233" t="s">
        <v>525</v>
      </c>
      <c r="G297" s="40"/>
      <c r="H297" s="40"/>
      <c r="I297" s="136"/>
      <c r="J297" s="40"/>
      <c r="K297" s="40"/>
      <c r="L297" s="44"/>
      <c r="M297" s="234"/>
      <c r="N297" s="235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165</v>
      </c>
      <c r="AU297" s="17" t="s">
        <v>82</v>
      </c>
    </row>
    <row r="298" s="2" customFormat="1">
      <c r="A298" s="38"/>
      <c r="B298" s="39"/>
      <c r="C298" s="40"/>
      <c r="D298" s="232" t="s">
        <v>216</v>
      </c>
      <c r="E298" s="40"/>
      <c r="F298" s="258" t="s">
        <v>526</v>
      </c>
      <c r="G298" s="40"/>
      <c r="H298" s="40"/>
      <c r="I298" s="136"/>
      <c r="J298" s="40"/>
      <c r="K298" s="40"/>
      <c r="L298" s="44"/>
      <c r="M298" s="234"/>
      <c r="N298" s="235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216</v>
      </c>
      <c r="AU298" s="17" t="s">
        <v>82</v>
      </c>
    </row>
    <row r="299" s="13" customFormat="1">
      <c r="A299" s="13"/>
      <c r="B299" s="236"/>
      <c r="C299" s="237"/>
      <c r="D299" s="232" t="s">
        <v>166</v>
      </c>
      <c r="E299" s="238" t="s">
        <v>19</v>
      </c>
      <c r="F299" s="239" t="s">
        <v>1568</v>
      </c>
      <c r="G299" s="237"/>
      <c r="H299" s="240">
        <v>88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166</v>
      </c>
      <c r="AU299" s="246" t="s">
        <v>82</v>
      </c>
      <c r="AV299" s="13" t="s">
        <v>85</v>
      </c>
      <c r="AW299" s="13" t="s">
        <v>34</v>
      </c>
      <c r="AX299" s="13" t="s">
        <v>82</v>
      </c>
      <c r="AY299" s="246" t="s">
        <v>158</v>
      </c>
    </row>
    <row r="300" s="2" customFormat="1" ht="16.5" customHeight="1">
      <c r="A300" s="38"/>
      <c r="B300" s="39"/>
      <c r="C300" s="259" t="s">
        <v>541</v>
      </c>
      <c r="D300" s="259" t="s">
        <v>199</v>
      </c>
      <c r="E300" s="260" t="s">
        <v>529</v>
      </c>
      <c r="F300" s="261" t="s">
        <v>530</v>
      </c>
      <c r="G300" s="262" t="s">
        <v>531</v>
      </c>
      <c r="H300" s="263">
        <v>65.471999999999994</v>
      </c>
      <c r="I300" s="264"/>
      <c r="J300" s="265">
        <f>ROUND(I300*H300,2)</f>
        <v>0</v>
      </c>
      <c r="K300" s="261" t="s">
        <v>213</v>
      </c>
      <c r="L300" s="266"/>
      <c r="M300" s="267" t="s">
        <v>19</v>
      </c>
      <c r="N300" s="268" t="s">
        <v>45</v>
      </c>
      <c r="O300" s="84"/>
      <c r="P300" s="228">
        <f>O300*H300</f>
        <v>0</v>
      </c>
      <c r="Q300" s="228">
        <v>0.001</v>
      </c>
      <c r="R300" s="228">
        <f>Q300*H300</f>
        <v>0.065472000000000002</v>
      </c>
      <c r="S300" s="228">
        <v>0</v>
      </c>
      <c r="T300" s="22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241</v>
      </c>
      <c r="AT300" s="230" t="s">
        <v>199</v>
      </c>
      <c r="AU300" s="230" t="s">
        <v>82</v>
      </c>
      <c r="AY300" s="17" t="s">
        <v>158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82</v>
      </c>
      <c r="BK300" s="231">
        <f>ROUND(I300*H300,2)</f>
        <v>0</v>
      </c>
      <c r="BL300" s="17" t="s">
        <v>236</v>
      </c>
      <c r="BM300" s="230" t="s">
        <v>532</v>
      </c>
    </row>
    <row r="301" s="2" customFormat="1">
      <c r="A301" s="38"/>
      <c r="B301" s="39"/>
      <c r="C301" s="40"/>
      <c r="D301" s="232" t="s">
        <v>165</v>
      </c>
      <c r="E301" s="40"/>
      <c r="F301" s="233" t="s">
        <v>530</v>
      </c>
      <c r="G301" s="40"/>
      <c r="H301" s="40"/>
      <c r="I301" s="136"/>
      <c r="J301" s="40"/>
      <c r="K301" s="40"/>
      <c r="L301" s="44"/>
      <c r="M301" s="234"/>
      <c r="N301" s="235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165</v>
      </c>
      <c r="AU301" s="17" t="s">
        <v>82</v>
      </c>
    </row>
    <row r="302" s="13" customFormat="1">
      <c r="A302" s="13"/>
      <c r="B302" s="236"/>
      <c r="C302" s="237"/>
      <c r="D302" s="232" t="s">
        <v>166</v>
      </c>
      <c r="E302" s="238" t="s">
        <v>19</v>
      </c>
      <c r="F302" s="239" t="s">
        <v>1569</v>
      </c>
      <c r="G302" s="237"/>
      <c r="H302" s="240">
        <v>54.560000000000002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166</v>
      </c>
      <c r="AU302" s="246" t="s">
        <v>82</v>
      </c>
      <c r="AV302" s="13" t="s">
        <v>85</v>
      </c>
      <c r="AW302" s="13" t="s">
        <v>34</v>
      </c>
      <c r="AX302" s="13" t="s">
        <v>82</v>
      </c>
      <c r="AY302" s="246" t="s">
        <v>158</v>
      </c>
    </row>
    <row r="303" s="13" customFormat="1">
      <c r="A303" s="13"/>
      <c r="B303" s="236"/>
      <c r="C303" s="237"/>
      <c r="D303" s="232" t="s">
        <v>166</v>
      </c>
      <c r="E303" s="237"/>
      <c r="F303" s="239" t="s">
        <v>1570</v>
      </c>
      <c r="G303" s="237"/>
      <c r="H303" s="240">
        <v>65.471999999999994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166</v>
      </c>
      <c r="AU303" s="246" t="s">
        <v>82</v>
      </c>
      <c r="AV303" s="13" t="s">
        <v>85</v>
      </c>
      <c r="AW303" s="13" t="s">
        <v>4</v>
      </c>
      <c r="AX303" s="13" t="s">
        <v>82</v>
      </c>
      <c r="AY303" s="246" t="s">
        <v>158</v>
      </c>
    </row>
    <row r="304" s="2" customFormat="1" ht="21.75" customHeight="1">
      <c r="A304" s="38"/>
      <c r="B304" s="39"/>
      <c r="C304" s="219" t="s">
        <v>548</v>
      </c>
      <c r="D304" s="219" t="s">
        <v>159</v>
      </c>
      <c r="E304" s="220" t="s">
        <v>536</v>
      </c>
      <c r="F304" s="221" t="s">
        <v>537</v>
      </c>
      <c r="G304" s="222" t="s">
        <v>162</v>
      </c>
      <c r="H304" s="223">
        <v>20</v>
      </c>
      <c r="I304" s="224"/>
      <c r="J304" s="225">
        <f>ROUND(I304*H304,2)</f>
        <v>0</v>
      </c>
      <c r="K304" s="221" t="s">
        <v>19</v>
      </c>
      <c r="L304" s="44"/>
      <c r="M304" s="226" t="s">
        <v>19</v>
      </c>
      <c r="N304" s="227" t="s">
        <v>45</v>
      </c>
      <c r="O304" s="84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0" t="s">
        <v>236</v>
      </c>
      <c r="AT304" s="230" t="s">
        <v>159</v>
      </c>
      <c r="AU304" s="230" t="s">
        <v>82</v>
      </c>
      <c r="AY304" s="17" t="s">
        <v>158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7" t="s">
        <v>82</v>
      </c>
      <c r="BK304" s="231">
        <f>ROUND(I304*H304,2)</f>
        <v>0</v>
      </c>
      <c r="BL304" s="17" t="s">
        <v>236</v>
      </c>
      <c r="BM304" s="230" t="s">
        <v>538</v>
      </c>
    </row>
    <row r="305" s="2" customFormat="1">
      <c r="A305" s="38"/>
      <c r="B305" s="39"/>
      <c r="C305" s="40"/>
      <c r="D305" s="232" t="s">
        <v>165</v>
      </c>
      <c r="E305" s="40"/>
      <c r="F305" s="233" t="s">
        <v>539</v>
      </c>
      <c r="G305" s="40"/>
      <c r="H305" s="40"/>
      <c r="I305" s="136"/>
      <c r="J305" s="40"/>
      <c r="K305" s="40"/>
      <c r="L305" s="44"/>
      <c r="M305" s="234"/>
      <c r="N305" s="235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165</v>
      </c>
      <c r="AU305" s="17" t="s">
        <v>82</v>
      </c>
    </row>
    <row r="306" s="13" customFormat="1">
      <c r="A306" s="13"/>
      <c r="B306" s="236"/>
      <c r="C306" s="237"/>
      <c r="D306" s="232" t="s">
        <v>166</v>
      </c>
      <c r="E306" s="238" t="s">
        <v>19</v>
      </c>
      <c r="F306" s="239" t="s">
        <v>282</v>
      </c>
      <c r="G306" s="237"/>
      <c r="H306" s="240">
        <v>20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166</v>
      </c>
      <c r="AU306" s="246" t="s">
        <v>82</v>
      </c>
      <c r="AV306" s="13" t="s">
        <v>85</v>
      </c>
      <c r="AW306" s="13" t="s">
        <v>34</v>
      </c>
      <c r="AX306" s="13" t="s">
        <v>82</v>
      </c>
      <c r="AY306" s="246" t="s">
        <v>158</v>
      </c>
    </row>
    <row r="307" s="2" customFormat="1" ht="16.5" customHeight="1">
      <c r="A307" s="38"/>
      <c r="B307" s="39"/>
      <c r="C307" s="259" t="s">
        <v>554</v>
      </c>
      <c r="D307" s="259" t="s">
        <v>199</v>
      </c>
      <c r="E307" s="260" t="s">
        <v>542</v>
      </c>
      <c r="F307" s="261" t="s">
        <v>543</v>
      </c>
      <c r="G307" s="262" t="s">
        <v>531</v>
      </c>
      <c r="H307" s="263">
        <v>21</v>
      </c>
      <c r="I307" s="264"/>
      <c r="J307" s="265">
        <f>ROUND(I307*H307,2)</f>
        <v>0</v>
      </c>
      <c r="K307" s="261" t="s">
        <v>213</v>
      </c>
      <c r="L307" s="266"/>
      <c r="M307" s="267" t="s">
        <v>19</v>
      </c>
      <c r="N307" s="268" t="s">
        <v>45</v>
      </c>
      <c r="O307" s="84"/>
      <c r="P307" s="228">
        <f>O307*H307</f>
        <v>0</v>
      </c>
      <c r="Q307" s="228">
        <v>0.001</v>
      </c>
      <c r="R307" s="228">
        <f>Q307*H307</f>
        <v>0.021000000000000001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241</v>
      </c>
      <c r="AT307" s="230" t="s">
        <v>199</v>
      </c>
      <c r="AU307" s="230" t="s">
        <v>82</v>
      </c>
      <c r="AY307" s="17" t="s">
        <v>158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82</v>
      </c>
      <c r="BK307" s="231">
        <f>ROUND(I307*H307,2)</f>
        <v>0</v>
      </c>
      <c r="BL307" s="17" t="s">
        <v>236</v>
      </c>
      <c r="BM307" s="230" t="s">
        <v>544</v>
      </c>
    </row>
    <row r="308" s="2" customFormat="1">
      <c r="A308" s="38"/>
      <c r="B308" s="39"/>
      <c r="C308" s="40"/>
      <c r="D308" s="232" t="s">
        <v>165</v>
      </c>
      <c r="E308" s="40"/>
      <c r="F308" s="233" t="s">
        <v>543</v>
      </c>
      <c r="G308" s="40"/>
      <c r="H308" s="40"/>
      <c r="I308" s="136"/>
      <c r="J308" s="40"/>
      <c r="K308" s="40"/>
      <c r="L308" s="44"/>
      <c r="M308" s="234"/>
      <c r="N308" s="235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165</v>
      </c>
      <c r="AU308" s="17" t="s">
        <v>82</v>
      </c>
    </row>
    <row r="309" s="2" customFormat="1">
      <c r="A309" s="38"/>
      <c r="B309" s="39"/>
      <c r="C309" s="40"/>
      <c r="D309" s="232" t="s">
        <v>181</v>
      </c>
      <c r="E309" s="40"/>
      <c r="F309" s="258" t="s">
        <v>545</v>
      </c>
      <c r="G309" s="40"/>
      <c r="H309" s="40"/>
      <c r="I309" s="136"/>
      <c r="J309" s="40"/>
      <c r="K309" s="40"/>
      <c r="L309" s="44"/>
      <c r="M309" s="234"/>
      <c r="N309" s="235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181</v>
      </c>
      <c r="AU309" s="17" t="s">
        <v>82</v>
      </c>
    </row>
    <row r="310" s="13" customFormat="1">
      <c r="A310" s="13"/>
      <c r="B310" s="236"/>
      <c r="C310" s="237"/>
      <c r="D310" s="232" t="s">
        <v>166</v>
      </c>
      <c r="E310" s="238" t="s">
        <v>19</v>
      </c>
      <c r="F310" s="239" t="s">
        <v>1571</v>
      </c>
      <c r="G310" s="237"/>
      <c r="H310" s="240">
        <v>21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166</v>
      </c>
      <c r="AU310" s="246" t="s">
        <v>82</v>
      </c>
      <c r="AV310" s="13" t="s">
        <v>85</v>
      </c>
      <c r="AW310" s="13" t="s">
        <v>34</v>
      </c>
      <c r="AX310" s="13" t="s">
        <v>82</v>
      </c>
      <c r="AY310" s="246" t="s">
        <v>158</v>
      </c>
    </row>
    <row r="311" s="2" customFormat="1" ht="16.5" customHeight="1">
      <c r="A311" s="38"/>
      <c r="B311" s="39"/>
      <c r="C311" s="219" t="s">
        <v>558</v>
      </c>
      <c r="D311" s="219" t="s">
        <v>159</v>
      </c>
      <c r="E311" s="220" t="s">
        <v>937</v>
      </c>
      <c r="F311" s="221" t="s">
        <v>938</v>
      </c>
      <c r="G311" s="222" t="s">
        <v>202</v>
      </c>
      <c r="H311" s="223">
        <v>2</v>
      </c>
      <c r="I311" s="224"/>
      <c r="J311" s="225">
        <f>ROUND(I311*H311,2)</f>
        <v>0</v>
      </c>
      <c r="K311" s="221" t="s">
        <v>213</v>
      </c>
      <c r="L311" s="44"/>
      <c r="M311" s="226" t="s">
        <v>19</v>
      </c>
      <c r="N311" s="227" t="s">
        <v>45</v>
      </c>
      <c r="O311" s="84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236</v>
      </c>
      <c r="AT311" s="230" t="s">
        <v>159</v>
      </c>
      <c r="AU311" s="230" t="s">
        <v>82</v>
      </c>
      <c r="AY311" s="17" t="s">
        <v>158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82</v>
      </c>
      <c r="BK311" s="231">
        <f>ROUND(I311*H311,2)</f>
        <v>0</v>
      </c>
      <c r="BL311" s="17" t="s">
        <v>236</v>
      </c>
      <c r="BM311" s="230" t="s">
        <v>1572</v>
      </c>
    </row>
    <row r="312" s="2" customFormat="1">
      <c r="A312" s="38"/>
      <c r="B312" s="39"/>
      <c r="C312" s="40"/>
      <c r="D312" s="232" t="s">
        <v>165</v>
      </c>
      <c r="E312" s="40"/>
      <c r="F312" s="233" t="s">
        <v>940</v>
      </c>
      <c r="G312" s="40"/>
      <c r="H312" s="40"/>
      <c r="I312" s="136"/>
      <c r="J312" s="40"/>
      <c r="K312" s="40"/>
      <c r="L312" s="44"/>
      <c r="M312" s="234"/>
      <c r="N312" s="235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165</v>
      </c>
      <c r="AU312" s="17" t="s">
        <v>82</v>
      </c>
    </row>
    <row r="313" s="13" customFormat="1">
      <c r="A313" s="13"/>
      <c r="B313" s="236"/>
      <c r="C313" s="237"/>
      <c r="D313" s="232" t="s">
        <v>166</v>
      </c>
      <c r="E313" s="238" t="s">
        <v>19</v>
      </c>
      <c r="F313" s="239" t="s">
        <v>1573</v>
      </c>
      <c r="G313" s="237"/>
      <c r="H313" s="240">
        <v>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166</v>
      </c>
      <c r="AU313" s="246" t="s">
        <v>82</v>
      </c>
      <c r="AV313" s="13" t="s">
        <v>85</v>
      </c>
      <c r="AW313" s="13" t="s">
        <v>34</v>
      </c>
      <c r="AX313" s="13" t="s">
        <v>82</v>
      </c>
      <c r="AY313" s="246" t="s">
        <v>158</v>
      </c>
    </row>
    <row r="314" s="2" customFormat="1" ht="16.5" customHeight="1">
      <c r="A314" s="38"/>
      <c r="B314" s="39"/>
      <c r="C314" s="219" t="s">
        <v>563</v>
      </c>
      <c r="D314" s="219" t="s">
        <v>159</v>
      </c>
      <c r="E314" s="220" t="s">
        <v>549</v>
      </c>
      <c r="F314" s="221" t="s">
        <v>550</v>
      </c>
      <c r="G314" s="222" t="s">
        <v>202</v>
      </c>
      <c r="H314" s="223">
        <v>11</v>
      </c>
      <c r="I314" s="224"/>
      <c r="J314" s="225">
        <f>ROUND(I314*H314,2)</f>
        <v>0</v>
      </c>
      <c r="K314" s="221" t="s">
        <v>213</v>
      </c>
      <c r="L314" s="44"/>
      <c r="M314" s="226" t="s">
        <v>19</v>
      </c>
      <c r="N314" s="227" t="s">
        <v>45</v>
      </c>
      <c r="O314" s="84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0" t="s">
        <v>195</v>
      </c>
      <c r="AT314" s="230" t="s">
        <v>159</v>
      </c>
      <c r="AU314" s="230" t="s">
        <v>82</v>
      </c>
      <c r="AY314" s="17" t="s">
        <v>158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7" t="s">
        <v>82</v>
      </c>
      <c r="BK314" s="231">
        <f>ROUND(I314*H314,2)</f>
        <v>0</v>
      </c>
      <c r="BL314" s="17" t="s">
        <v>195</v>
      </c>
      <c r="BM314" s="230" t="s">
        <v>551</v>
      </c>
    </row>
    <row r="315" s="2" customFormat="1">
      <c r="A315" s="38"/>
      <c r="B315" s="39"/>
      <c r="C315" s="40"/>
      <c r="D315" s="232" t="s">
        <v>165</v>
      </c>
      <c r="E315" s="40"/>
      <c r="F315" s="233" t="s">
        <v>552</v>
      </c>
      <c r="G315" s="40"/>
      <c r="H315" s="40"/>
      <c r="I315" s="136"/>
      <c r="J315" s="40"/>
      <c r="K315" s="40"/>
      <c r="L315" s="44"/>
      <c r="M315" s="234"/>
      <c r="N315" s="235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165</v>
      </c>
      <c r="AU315" s="17" t="s">
        <v>82</v>
      </c>
    </row>
    <row r="316" s="2" customFormat="1">
      <c r="A316" s="38"/>
      <c r="B316" s="39"/>
      <c r="C316" s="40"/>
      <c r="D316" s="232" t="s">
        <v>216</v>
      </c>
      <c r="E316" s="40"/>
      <c r="F316" s="258" t="s">
        <v>553</v>
      </c>
      <c r="G316" s="40"/>
      <c r="H316" s="40"/>
      <c r="I316" s="136"/>
      <c r="J316" s="40"/>
      <c r="K316" s="40"/>
      <c r="L316" s="44"/>
      <c r="M316" s="234"/>
      <c r="N316" s="235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216</v>
      </c>
      <c r="AU316" s="17" t="s">
        <v>82</v>
      </c>
    </row>
    <row r="317" s="2" customFormat="1" ht="16.5" customHeight="1">
      <c r="A317" s="38"/>
      <c r="B317" s="39"/>
      <c r="C317" s="259" t="s">
        <v>567</v>
      </c>
      <c r="D317" s="259" t="s">
        <v>199</v>
      </c>
      <c r="E317" s="260" t="s">
        <v>555</v>
      </c>
      <c r="F317" s="261" t="s">
        <v>556</v>
      </c>
      <c r="G317" s="262" t="s">
        <v>202</v>
      </c>
      <c r="H317" s="263">
        <v>11</v>
      </c>
      <c r="I317" s="264"/>
      <c r="J317" s="265">
        <f>ROUND(I317*H317,2)</f>
        <v>0</v>
      </c>
      <c r="K317" s="261" t="s">
        <v>213</v>
      </c>
      <c r="L317" s="266"/>
      <c r="M317" s="267" t="s">
        <v>19</v>
      </c>
      <c r="N317" s="268" t="s">
        <v>45</v>
      </c>
      <c r="O317" s="84"/>
      <c r="P317" s="228">
        <f>O317*H317</f>
        <v>0</v>
      </c>
      <c r="Q317" s="228">
        <v>0.00016000000000000001</v>
      </c>
      <c r="R317" s="228">
        <f>Q317*H317</f>
        <v>0.0017600000000000001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241</v>
      </c>
      <c r="AT317" s="230" t="s">
        <v>199</v>
      </c>
      <c r="AU317" s="230" t="s">
        <v>82</v>
      </c>
      <c r="AY317" s="17" t="s">
        <v>158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82</v>
      </c>
      <c r="BK317" s="231">
        <f>ROUND(I317*H317,2)</f>
        <v>0</v>
      </c>
      <c r="BL317" s="17" t="s">
        <v>236</v>
      </c>
      <c r="BM317" s="230" t="s">
        <v>557</v>
      </c>
    </row>
    <row r="318" s="2" customFormat="1">
      <c r="A318" s="38"/>
      <c r="B318" s="39"/>
      <c r="C318" s="40"/>
      <c r="D318" s="232" t="s">
        <v>165</v>
      </c>
      <c r="E318" s="40"/>
      <c r="F318" s="233" t="s">
        <v>556</v>
      </c>
      <c r="G318" s="40"/>
      <c r="H318" s="40"/>
      <c r="I318" s="136"/>
      <c r="J318" s="40"/>
      <c r="K318" s="40"/>
      <c r="L318" s="44"/>
      <c r="M318" s="234"/>
      <c r="N318" s="235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165</v>
      </c>
      <c r="AU318" s="17" t="s">
        <v>82</v>
      </c>
    </row>
    <row r="319" s="13" customFormat="1">
      <c r="A319" s="13"/>
      <c r="B319" s="236"/>
      <c r="C319" s="237"/>
      <c r="D319" s="232" t="s">
        <v>166</v>
      </c>
      <c r="E319" s="238" t="s">
        <v>19</v>
      </c>
      <c r="F319" s="239" t="s">
        <v>1566</v>
      </c>
      <c r="G319" s="237"/>
      <c r="H319" s="240">
        <v>11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166</v>
      </c>
      <c r="AU319" s="246" t="s">
        <v>82</v>
      </c>
      <c r="AV319" s="13" t="s">
        <v>85</v>
      </c>
      <c r="AW319" s="13" t="s">
        <v>34</v>
      </c>
      <c r="AX319" s="13" t="s">
        <v>82</v>
      </c>
      <c r="AY319" s="246" t="s">
        <v>158</v>
      </c>
    </row>
    <row r="320" s="2" customFormat="1" ht="16.5" customHeight="1">
      <c r="A320" s="38"/>
      <c r="B320" s="39"/>
      <c r="C320" s="219" t="s">
        <v>571</v>
      </c>
      <c r="D320" s="219" t="s">
        <v>159</v>
      </c>
      <c r="E320" s="220" t="s">
        <v>559</v>
      </c>
      <c r="F320" s="221" t="s">
        <v>560</v>
      </c>
      <c r="G320" s="222" t="s">
        <v>202</v>
      </c>
      <c r="H320" s="223">
        <v>38</v>
      </c>
      <c r="I320" s="224"/>
      <c r="J320" s="225">
        <f>ROUND(I320*H320,2)</f>
        <v>0</v>
      </c>
      <c r="K320" s="221" t="s">
        <v>213</v>
      </c>
      <c r="L320" s="44"/>
      <c r="M320" s="226" t="s">
        <v>19</v>
      </c>
      <c r="N320" s="227" t="s">
        <v>45</v>
      </c>
      <c r="O320" s="84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195</v>
      </c>
      <c r="AT320" s="230" t="s">
        <v>159</v>
      </c>
      <c r="AU320" s="230" t="s">
        <v>82</v>
      </c>
      <c r="AY320" s="17" t="s">
        <v>158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82</v>
      </c>
      <c r="BK320" s="231">
        <f>ROUND(I320*H320,2)</f>
        <v>0</v>
      </c>
      <c r="BL320" s="17" t="s">
        <v>195</v>
      </c>
      <c r="BM320" s="230" t="s">
        <v>561</v>
      </c>
    </row>
    <row r="321" s="2" customFormat="1">
      <c r="A321" s="38"/>
      <c r="B321" s="39"/>
      <c r="C321" s="40"/>
      <c r="D321" s="232" t="s">
        <v>165</v>
      </c>
      <c r="E321" s="40"/>
      <c r="F321" s="233" t="s">
        <v>562</v>
      </c>
      <c r="G321" s="40"/>
      <c r="H321" s="40"/>
      <c r="I321" s="136"/>
      <c r="J321" s="40"/>
      <c r="K321" s="40"/>
      <c r="L321" s="44"/>
      <c r="M321" s="234"/>
      <c r="N321" s="235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165</v>
      </c>
      <c r="AU321" s="17" t="s">
        <v>82</v>
      </c>
    </row>
    <row r="322" s="2" customFormat="1">
      <c r="A322" s="38"/>
      <c r="B322" s="39"/>
      <c r="C322" s="40"/>
      <c r="D322" s="232" t="s">
        <v>216</v>
      </c>
      <c r="E322" s="40"/>
      <c r="F322" s="258" t="s">
        <v>553</v>
      </c>
      <c r="G322" s="40"/>
      <c r="H322" s="40"/>
      <c r="I322" s="136"/>
      <c r="J322" s="40"/>
      <c r="K322" s="40"/>
      <c r="L322" s="44"/>
      <c r="M322" s="234"/>
      <c r="N322" s="235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216</v>
      </c>
      <c r="AU322" s="17" t="s">
        <v>82</v>
      </c>
    </row>
    <row r="323" s="2" customFormat="1" ht="21.75" customHeight="1">
      <c r="A323" s="38"/>
      <c r="B323" s="39"/>
      <c r="C323" s="259" t="s">
        <v>575</v>
      </c>
      <c r="D323" s="259" t="s">
        <v>199</v>
      </c>
      <c r="E323" s="260" t="s">
        <v>564</v>
      </c>
      <c r="F323" s="261" t="s">
        <v>565</v>
      </c>
      <c r="G323" s="262" t="s">
        <v>202</v>
      </c>
      <c r="H323" s="263">
        <v>12</v>
      </c>
      <c r="I323" s="264"/>
      <c r="J323" s="265">
        <f>ROUND(I323*H323,2)</f>
        <v>0</v>
      </c>
      <c r="K323" s="261" t="s">
        <v>213</v>
      </c>
      <c r="L323" s="266"/>
      <c r="M323" s="267" t="s">
        <v>19</v>
      </c>
      <c r="N323" s="268" t="s">
        <v>45</v>
      </c>
      <c r="O323" s="84"/>
      <c r="P323" s="228">
        <f>O323*H323</f>
        <v>0</v>
      </c>
      <c r="Q323" s="228">
        <v>0.00025999999999999998</v>
      </c>
      <c r="R323" s="228">
        <f>Q323*H323</f>
        <v>0.0031199999999999995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241</v>
      </c>
      <c r="AT323" s="230" t="s">
        <v>199</v>
      </c>
      <c r="AU323" s="230" t="s">
        <v>82</v>
      </c>
      <c r="AY323" s="17" t="s">
        <v>158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82</v>
      </c>
      <c r="BK323" s="231">
        <f>ROUND(I323*H323,2)</f>
        <v>0</v>
      </c>
      <c r="BL323" s="17" t="s">
        <v>236</v>
      </c>
      <c r="BM323" s="230" t="s">
        <v>566</v>
      </c>
    </row>
    <row r="324" s="2" customFormat="1">
      <c r="A324" s="38"/>
      <c r="B324" s="39"/>
      <c r="C324" s="40"/>
      <c r="D324" s="232" t="s">
        <v>165</v>
      </c>
      <c r="E324" s="40"/>
      <c r="F324" s="233" t="s">
        <v>565</v>
      </c>
      <c r="G324" s="40"/>
      <c r="H324" s="40"/>
      <c r="I324" s="136"/>
      <c r="J324" s="40"/>
      <c r="K324" s="40"/>
      <c r="L324" s="44"/>
      <c r="M324" s="234"/>
      <c r="N324" s="235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165</v>
      </c>
      <c r="AU324" s="17" t="s">
        <v>82</v>
      </c>
    </row>
    <row r="325" s="2" customFormat="1" ht="21.75" customHeight="1">
      <c r="A325" s="38"/>
      <c r="B325" s="39"/>
      <c r="C325" s="259" t="s">
        <v>581</v>
      </c>
      <c r="D325" s="259" t="s">
        <v>199</v>
      </c>
      <c r="E325" s="260" t="s">
        <v>568</v>
      </c>
      <c r="F325" s="261" t="s">
        <v>569</v>
      </c>
      <c r="G325" s="262" t="s">
        <v>202</v>
      </c>
      <c r="H325" s="263">
        <v>26</v>
      </c>
      <c r="I325" s="264"/>
      <c r="J325" s="265">
        <f>ROUND(I325*H325,2)</f>
        <v>0</v>
      </c>
      <c r="K325" s="261" t="s">
        <v>213</v>
      </c>
      <c r="L325" s="266"/>
      <c r="M325" s="267" t="s">
        <v>19</v>
      </c>
      <c r="N325" s="268" t="s">
        <v>45</v>
      </c>
      <c r="O325" s="84"/>
      <c r="P325" s="228">
        <f>O325*H325</f>
        <v>0</v>
      </c>
      <c r="Q325" s="228">
        <v>0.00069999999999999999</v>
      </c>
      <c r="R325" s="228">
        <f>Q325*H325</f>
        <v>0.018200000000000001</v>
      </c>
      <c r="S325" s="228">
        <v>0</v>
      </c>
      <c r="T325" s="22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0" t="s">
        <v>241</v>
      </c>
      <c r="AT325" s="230" t="s">
        <v>199</v>
      </c>
      <c r="AU325" s="230" t="s">
        <v>82</v>
      </c>
      <c r="AY325" s="17" t="s">
        <v>158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7" t="s">
        <v>82</v>
      </c>
      <c r="BK325" s="231">
        <f>ROUND(I325*H325,2)</f>
        <v>0</v>
      </c>
      <c r="BL325" s="17" t="s">
        <v>236</v>
      </c>
      <c r="BM325" s="230" t="s">
        <v>570</v>
      </c>
    </row>
    <row r="326" s="2" customFormat="1">
      <c r="A326" s="38"/>
      <c r="B326" s="39"/>
      <c r="C326" s="40"/>
      <c r="D326" s="232" t="s">
        <v>165</v>
      </c>
      <c r="E326" s="40"/>
      <c r="F326" s="233" t="s">
        <v>569</v>
      </c>
      <c r="G326" s="40"/>
      <c r="H326" s="40"/>
      <c r="I326" s="136"/>
      <c r="J326" s="40"/>
      <c r="K326" s="40"/>
      <c r="L326" s="44"/>
      <c r="M326" s="234"/>
      <c r="N326" s="235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165</v>
      </c>
      <c r="AU326" s="17" t="s">
        <v>82</v>
      </c>
    </row>
    <row r="327" s="2" customFormat="1" ht="21.75" customHeight="1">
      <c r="A327" s="38"/>
      <c r="B327" s="39"/>
      <c r="C327" s="219" t="s">
        <v>585</v>
      </c>
      <c r="D327" s="219" t="s">
        <v>159</v>
      </c>
      <c r="E327" s="220" t="s">
        <v>572</v>
      </c>
      <c r="F327" s="221" t="s">
        <v>573</v>
      </c>
      <c r="G327" s="222" t="s">
        <v>202</v>
      </c>
      <c r="H327" s="223">
        <v>2</v>
      </c>
      <c r="I327" s="224"/>
      <c r="J327" s="225">
        <f>ROUND(I327*H327,2)</f>
        <v>0</v>
      </c>
      <c r="K327" s="221" t="s">
        <v>19</v>
      </c>
      <c r="L327" s="44"/>
      <c r="M327" s="226" t="s">
        <v>19</v>
      </c>
      <c r="N327" s="227" t="s">
        <v>45</v>
      </c>
      <c r="O327" s="84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236</v>
      </c>
      <c r="AT327" s="230" t="s">
        <v>159</v>
      </c>
      <c r="AU327" s="230" t="s">
        <v>82</v>
      </c>
      <c r="AY327" s="17" t="s">
        <v>158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82</v>
      </c>
      <c r="BK327" s="231">
        <f>ROUND(I327*H327,2)</f>
        <v>0</v>
      </c>
      <c r="BL327" s="17" t="s">
        <v>236</v>
      </c>
      <c r="BM327" s="230" t="s">
        <v>574</v>
      </c>
    </row>
    <row r="328" s="2" customFormat="1">
      <c r="A328" s="38"/>
      <c r="B328" s="39"/>
      <c r="C328" s="40"/>
      <c r="D328" s="232" t="s">
        <v>165</v>
      </c>
      <c r="E328" s="40"/>
      <c r="F328" s="233" t="s">
        <v>573</v>
      </c>
      <c r="G328" s="40"/>
      <c r="H328" s="40"/>
      <c r="I328" s="136"/>
      <c r="J328" s="40"/>
      <c r="K328" s="40"/>
      <c r="L328" s="44"/>
      <c r="M328" s="234"/>
      <c r="N328" s="235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165</v>
      </c>
      <c r="AU328" s="17" t="s">
        <v>82</v>
      </c>
    </row>
    <row r="329" s="2" customFormat="1" ht="21.75" customHeight="1">
      <c r="A329" s="38"/>
      <c r="B329" s="39"/>
      <c r="C329" s="219" t="s">
        <v>590</v>
      </c>
      <c r="D329" s="219" t="s">
        <v>159</v>
      </c>
      <c r="E329" s="220" t="s">
        <v>451</v>
      </c>
      <c r="F329" s="221" t="s">
        <v>452</v>
      </c>
      <c r="G329" s="222" t="s">
        <v>162</v>
      </c>
      <c r="H329" s="223">
        <v>5</v>
      </c>
      <c r="I329" s="224"/>
      <c r="J329" s="225">
        <f>ROUND(I329*H329,2)</f>
        <v>0</v>
      </c>
      <c r="K329" s="221" t="s">
        <v>19</v>
      </c>
      <c r="L329" s="44"/>
      <c r="M329" s="226" t="s">
        <v>19</v>
      </c>
      <c r="N329" s="227" t="s">
        <v>45</v>
      </c>
      <c r="O329" s="84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0" t="s">
        <v>236</v>
      </c>
      <c r="AT329" s="230" t="s">
        <v>159</v>
      </c>
      <c r="AU329" s="230" t="s">
        <v>82</v>
      </c>
      <c r="AY329" s="17" t="s">
        <v>158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7" t="s">
        <v>82</v>
      </c>
      <c r="BK329" s="231">
        <f>ROUND(I329*H329,2)</f>
        <v>0</v>
      </c>
      <c r="BL329" s="17" t="s">
        <v>236</v>
      </c>
      <c r="BM329" s="230" t="s">
        <v>453</v>
      </c>
    </row>
    <row r="330" s="2" customFormat="1">
      <c r="A330" s="38"/>
      <c r="B330" s="39"/>
      <c r="C330" s="40"/>
      <c r="D330" s="232" t="s">
        <v>165</v>
      </c>
      <c r="E330" s="40"/>
      <c r="F330" s="233" t="s">
        <v>452</v>
      </c>
      <c r="G330" s="40"/>
      <c r="H330" s="40"/>
      <c r="I330" s="136"/>
      <c r="J330" s="40"/>
      <c r="K330" s="40"/>
      <c r="L330" s="44"/>
      <c r="M330" s="234"/>
      <c r="N330" s="235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165</v>
      </c>
      <c r="AU330" s="17" t="s">
        <v>82</v>
      </c>
    </row>
    <row r="331" s="2" customFormat="1" ht="21.75" customHeight="1">
      <c r="A331" s="38"/>
      <c r="B331" s="39"/>
      <c r="C331" s="259" t="s">
        <v>596</v>
      </c>
      <c r="D331" s="259" t="s">
        <v>199</v>
      </c>
      <c r="E331" s="260" t="s">
        <v>455</v>
      </c>
      <c r="F331" s="261" t="s">
        <v>456</v>
      </c>
      <c r="G331" s="262" t="s">
        <v>162</v>
      </c>
      <c r="H331" s="263">
        <v>5</v>
      </c>
      <c r="I331" s="264"/>
      <c r="J331" s="265">
        <f>ROUND(I331*H331,2)</f>
        <v>0</v>
      </c>
      <c r="K331" s="261" t="s">
        <v>19</v>
      </c>
      <c r="L331" s="266"/>
      <c r="M331" s="267" t="s">
        <v>19</v>
      </c>
      <c r="N331" s="268" t="s">
        <v>45</v>
      </c>
      <c r="O331" s="84"/>
      <c r="P331" s="228">
        <f>O331*H331</f>
        <v>0</v>
      </c>
      <c r="Q331" s="228">
        <v>0.00042000000000000002</v>
      </c>
      <c r="R331" s="228">
        <f>Q331*H331</f>
        <v>0.0021000000000000003</v>
      </c>
      <c r="S331" s="228">
        <v>0</v>
      </c>
      <c r="T331" s="22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0" t="s">
        <v>241</v>
      </c>
      <c r="AT331" s="230" t="s">
        <v>199</v>
      </c>
      <c r="AU331" s="230" t="s">
        <v>82</v>
      </c>
      <c r="AY331" s="17" t="s">
        <v>158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7" t="s">
        <v>82</v>
      </c>
      <c r="BK331" s="231">
        <f>ROUND(I331*H331,2)</f>
        <v>0</v>
      </c>
      <c r="BL331" s="17" t="s">
        <v>236</v>
      </c>
      <c r="BM331" s="230" t="s">
        <v>457</v>
      </c>
    </row>
    <row r="332" s="2" customFormat="1">
      <c r="A332" s="38"/>
      <c r="B332" s="39"/>
      <c r="C332" s="40"/>
      <c r="D332" s="232" t="s">
        <v>165</v>
      </c>
      <c r="E332" s="40"/>
      <c r="F332" s="233" t="s">
        <v>456</v>
      </c>
      <c r="G332" s="40"/>
      <c r="H332" s="40"/>
      <c r="I332" s="136"/>
      <c r="J332" s="40"/>
      <c r="K332" s="40"/>
      <c r="L332" s="44"/>
      <c r="M332" s="234"/>
      <c r="N332" s="235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165</v>
      </c>
      <c r="AU332" s="17" t="s">
        <v>82</v>
      </c>
    </row>
    <row r="333" s="13" customFormat="1">
      <c r="A333" s="13"/>
      <c r="B333" s="236"/>
      <c r="C333" s="237"/>
      <c r="D333" s="232" t="s">
        <v>166</v>
      </c>
      <c r="E333" s="238" t="s">
        <v>19</v>
      </c>
      <c r="F333" s="239" t="s">
        <v>191</v>
      </c>
      <c r="G333" s="237"/>
      <c r="H333" s="240">
        <v>5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166</v>
      </c>
      <c r="AU333" s="246" t="s">
        <v>82</v>
      </c>
      <c r="AV333" s="13" t="s">
        <v>85</v>
      </c>
      <c r="AW333" s="13" t="s">
        <v>34</v>
      </c>
      <c r="AX333" s="13" t="s">
        <v>82</v>
      </c>
      <c r="AY333" s="246" t="s">
        <v>158</v>
      </c>
    </row>
    <row r="334" s="2" customFormat="1" ht="21.75" customHeight="1">
      <c r="A334" s="38"/>
      <c r="B334" s="39"/>
      <c r="C334" s="259" t="s">
        <v>601</v>
      </c>
      <c r="D334" s="259" t="s">
        <v>199</v>
      </c>
      <c r="E334" s="260" t="s">
        <v>460</v>
      </c>
      <c r="F334" s="261" t="s">
        <v>461</v>
      </c>
      <c r="G334" s="262" t="s">
        <v>202</v>
      </c>
      <c r="H334" s="263">
        <v>2</v>
      </c>
      <c r="I334" s="264"/>
      <c r="J334" s="265">
        <f>ROUND(I334*H334,2)</f>
        <v>0</v>
      </c>
      <c r="K334" s="261" t="s">
        <v>19</v>
      </c>
      <c r="L334" s="266"/>
      <c r="M334" s="267" t="s">
        <v>19</v>
      </c>
      <c r="N334" s="268" t="s">
        <v>45</v>
      </c>
      <c r="O334" s="84"/>
      <c r="P334" s="228">
        <f>O334*H334</f>
        <v>0</v>
      </c>
      <c r="Q334" s="228">
        <v>0.00042000000000000002</v>
      </c>
      <c r="R334" s="228">
        <f>Q334*H334</f>
        <v>0.00084000000000000003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241</v>
      </c>
      <c r="AT334" s="230" t="s">
        <v>199</v>
      </c>
      <c r="AU334" s="230" t="s">
        <v>82</v>
      </c>
      <c r="AY334" s="17" t="s">
        <v>158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82</v>
      </c>
      <c r="BK334" s="231">
        <f>ROUND(I334*H334,2)</f>
        <v>0</v>
      </c>
      <c r="BL334" s="17" t="s">
        <v>236</v>
      </c>
      <c r="BM334" s="230" t="s">
        <v>462</v>
      </c>
    </row>
    <row r="335" s="2" customFormat="1">
      <c r="A335" s="38"/>
      <c r="B335" s="39"/>
      <c r="C335" s="40"/>
      <c r="D335" s="232" t="s">
        <v>165</v>
      </c>
      <c r="E335" s="40"/>
      <c r="F335" s="233" t="s">
        <v>461</v>
      </c>
      <c r="G335" s="40"/>
      <c r="H335" s="40"/>
      <c r="I335" s="136"/>
      <c r="J335" s="40"/>
      <c r="K335" s="40"/>
      <c r="L335" s="44"/>
      <c r="M335" s="234"/>
      <c r="N335" s="235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165</v>
      </c>
      <c r="AU335" s="17" t="s">
        <v>82</v>
      </c>
    </row>
    <row r="336" s="13" customFormat="1">
      <c r="A336" s="13"/>
      <c r="B336" s="236"/>
      <c r="C336" s="237"/>
      <c r="D336" s="232" t="s">
        <v>166</v>
      </c>
      <c r="E336" s="238" t="s">
        <v>19</v>
      </c>
      <c r="F336" s="239" t="s">
        <v>1531</v>
      </c>
      <c r="G336" s="237"/>
      <c r="H336" s="240">
        <v>2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166</v>
      </c>
      <c r="AU336" s="246" t="s">
        <v>82</v>
      </c>
      <c r="AV336" s="13" t="s">
        <v>85</v>
      </c>
      <c r="AW336" s="13" t="s">
        <v>34</v>
      </c>
      <c r="AX336" s="13" t="s">
        <v>82</v>
      </c>
      <c r="AY336" s="246" t="s">
        <v>158</v>
      </c>
    </row>
    <row r="337" s="2" customFormat="1" ht="21.75" customHeight="1">
      <c r="A337" s="38"/>
      <c r="B337" s="39"/>
      <c r="C337" s="219" t="s">
        <v>607</v>
      </c>
      <c r="D337" s="219" t="s">
        <v>159</v>
      </c>
      <c r="E337" s="220" t="s">
        <v>576</v>
      </c>
      <c r="F337" s="221" t="s">
        <v>577</v>
      </c>
      <c r="G337" s="222" t="s">
        <v>162</v>
      </c>
      <c r="H337" s="223">
        <v>35</v>
      </c>
      <c r="I337" s="224"/>
      <c r="J337" s="225">
        <f>ROUND(I337*H337,2)</f>
        <v>0</v>
      </c>
      <c r="K337" s="221" t="s">
        <v>19</v>
      </c>
      <c r="L337" s="44"/>
      <c r="M337" s="226" t="s">
        <v>19</v>
      </c>
      <c r="N337" s="227" t="s">
        <v>45</v>
      </c>
      <c r="O337" s="84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0" t="s">
        <v>236</v>
      </c>
      <c r="AT337" s="230" t="s">
        <v>159</v>
      </c>
      <c r="AU337" s="230" t="s">
        <v>82</v>
      </c>
      <c r="AY337" s="17" t="s">
        <v>158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7" t="s">
        <v>82</v>
      </c>
      <c r="BK337" s="231">
        <f>ROUND(I337*H337,2)</f>
        <v>0</v>
      </c>
      <c r="BL337" s="17" t="s">
        <v>236</v>
      </c>
      <c r="BM337" s="230" t="s">
        <v>578</v>
      </c>
    </row>
    <row r="338" s="2" customFormat="1">
      <c r="A338" s="38"/>
      <c r="B338" s="39"/>
      <c r="C338" s="40"/>
      <c r="D338" s="232" t="s">
        <v>165</v>
      </c>
      <c r="E338" s="40"/>
      <c r="F338" s="233" t="s">
        <v>577</v>
      </c>
      <c r="G338" s="40"/>
      <c r="H338" s="40"/>
      <c r="I338" s="136"/>
      <c r="J338" s="40"/>
      <c r="K338" s="40"/>
      <c r="L338" s="44"/>
      <c r="M338" s="234"/>
      <c r="N338" s="235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165</v>
      </c>
      <c r="AU338" s="17" t="s">
        <v>82</v>
      </c>
    </row>
    <row r="339" s="13" customFormat="1">
      <c r="A339" s="13"/>
      <c r="B339" s="236"/>
      <c r="C339" s="237"/>
      <c r="D339" s="232" t="s">
        <v>166</v>
      </c>
      <c r="E339" s="238" t="s">
        <v>19</v>
      </c>
      <c r="F339" s="239" t="s">
        <v>1574</v>
      </c>
      <c r="G339" s="237"/>
      <c r="H339" s="240">
        <v>35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166</v>
      </c>
      <c r="AU339" s="246" t="s">
        <v>82</v>
      </c>
      <c r="AV339" s="13" t="s">
        <v>85</v>
      </c>
      <c r="AW339" s="13" t="s">
        <v>34</v>
      </c>
      <c r="AX339" s="13" t="s">
        <v>82</v>
      </c>
      <c r="AY339" s="246" t="s">
        <v>158</v>
      </c>
    </row>
    <row r="340" s="2" customFormat="1" ht="16.5" customHeight="1">
      <c r="A340" s="38"/>
      <c r="B340" s="39"/>
      <c r="C340" s="219" t="s">
        <v>612</v>
      </c>
      <c r="D340" s="219" t="s">
        <v>159</v>
      </c>
      <c r="E340" s="220" t="s">
        <v>582</v>
      </c>
      <c r="F340" s="221" t="s">
        <v>583</v>
      </c>
      <c r="G340" s="222" t="s">
        <v>162</v>
      </c>
      <c r="H340" s="223">
        <v>35</v>
      </c>
      <c r="I340" s="224"/>
      <c r="J340" s="225">
        <f>ROUND(I340*H340,2)</f>
        <v>0</v>
      </c>
      <c r="K340" s="221" t="s">
        <v>19</v>
      </c>
      <c r="L340" s="44"/>
      <c r="M340" s="226" t="s">
        <v>19</v>
      </c>
      <c r="N340" s="227" t="s">
        <v>45</v>
      </c>
      <c r="O340" s="84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236</v>
      </c>
      <c r="AT340" s="230" t="s">
        <v>159</v>
      </c>
      <c r="AU340" s="230" t="s">
        <v>82</v>
      </c>
      <c r="AY340" s="17" t="s">
        <v>158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82</v>
      </c>
      <c r="BK340" s="231">
        <f>ROUND(I340*H340,2)</f>
        <v>0</v>
      </c>
      <c r="BL340" s="17" t="s">
        <v>236</v>
      </c>
      <c r="BM340" s="230" t="s">
        <v>584</v>
      </c>
    </row>
    <row r="341" s="2" customFormat="1">
      <c r="A341" s="38"/>
      <c r="B341" s="39"/>
      <c r="C341" s="40"/>
      <c r="D341" s="232" t="s">
        <v>165</v>
      </c>
      <c r="E341" s="40"/>
      <c r="F341" s="233" t="s">
        <v>583</v>
      </c>
      <c r="G341" s="40"/>
      <c r="H341" s="40"/>
      <c r="I341" s="136"/>
      <c r="J341" s="40"/>
      <c r="K341" s="40"/>
      <c r="L341" s="44"/>
      <c r="M341" s="234"/>
      <c r="N341" s="235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165</v>
      </c>
      <c r="AU341" s="17" t="s">
        <v>82</v>
      </c>
    </row>
    <row r="342" s="13" customFormat="1">
      <c r="A342" s="13"/>
      <c r="B342" s="236"/>
      <c r="C342" s="237"/>
      <c r="D342" s="232" t="s">
        <v>166</v>
      </c>
      <c r="E342" s="238" t="s">
        <v>19</v>
      </c>
      <c r="F342" s="239" t="s">
        <v>1574</v>
      </c>
      <c r="G342" s="237"/>
      <c r="H342" s="240">
        <v>35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166</v>
      </c>
      <c r="AU342" s="246" t="s">
        <v>82</v>
      </c>
      <c r="AV342" s="13" t="s">
        <v>85</v>
      </c>
      <c r="AW342" s="13" t="s">
        <v>34</v>
      </c>
      <c r="AX342" s="13" t="s">
        <v>82</v>
      </c>
      <c r="AY342" s="246" t="s">
        <v>158</v>
      </c>
    </row>
    <row r="343" s="2" customFormat="1" ht="21.75" customHeight="1">
      <c r="A343" s="38"/>
      <c r="B343" s="39"/>
      <c r="C343" s="219" t="s">
        <v>618</v>
      </c>
      <c r="D343" s="219" t="s">
        <v>159</v>
      </c>
      <c r="E343" s="220" t="s">
        <v>586</v>
      </c>
      <c r="F343" s="221" t="s">
        <v>587</v>
      </c>
      <c r="G343" s="222" t="s">
        <v>162</v>
      </c>
      <c r="H343" s="223">
        <v>15</v>
      </c>
      <c r="I343" s="224"/>
      <c r="J343" s="225">
        <f>ROUND(I343*H343,2)</f>
        <v>0</v>
      </c>
      <c r="K343" s="221" t="s">
        <v>213</v>
      </c>
      <c r="L343" s="44"/>
      <c r="M343" s="226" t="s">
        <v>19</v>
      </c>
      <c r="N343" s="227" t="s">
        <v>45</v>
      </c>
      <c r="O343" s="84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0" t="s">
        <v>236</v>
      </c>
      <c r="AT343" s="230" t="s">
        <v>159</v>
      </c>
      <c r="AU343" s="230" t="s">
        <v>82</v>
      </c>
      <c r="AY343" s="17" t="s">
        <v>158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7" t="s">
        <v>82</v>
      </c>
      <c r="BK343" s="231">
        <f>ROUND(I343*H343,2)</f>
        <v>0</v>
      </c>
      <c r="BL343" s="17" t="s">
        <v>236</v>
      </c>
      <c r="BM343" s="230" t="s">
        <v>588</v>
      </c>
    </row>
    <row r="344" s="2" customFormat="1">
      <c r="A344" s="38"/>
      <c r="B344" s="39"/>
      <c r="C344" s="40"/>
      <c r="D344" s="232" t="s">
        <v>165</v>
      </c>
      <c r="E344" s="40"/>
      <c r="F344" s="233" t="s">
        <v>589</v>
      </c>
      <c r="G344" s="40"/>
      <c r="H344" s="40"/>
      <c r="I344" s="136"/>
      <c r="J344" s="40"/>
      <c r="K344" s="40"/>
      <c r="L344" s="44"/>
      <c r="M344" s="234"/>
      <c r="N344" s="235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165</v>
      </c>
      <c r="AU344" s="17" t="s">
        <v>82</v>
      </c>
    </row>
    <row r="345" s="2" customFormat="1" ht="21.75" customHeight="1">
      <c r="A345" s="38"/>
      <c r="B345" s="39"/>
      <c r="C345" s="259" t="s">
        <v>623</v>
      </c>
      <c r="D345" s="259" t="s">
        <v>199</v>
      </c>
      <c r="E345" s="260" t="s">
        <v>591</v>
      </c>
      <c r="F345" s="261" t="s">
        <v>592</v>
      </c>
      <c r="G345" s="262" t="s">
        <v>162</v>
      </c>
      <c r="H345" s="263">
        <v>18</v>
      </c>
      <c r="I345" s="264"/>
      <c r="J345" s="265">
        <f>ROUND(I345*H345,2)</f>
        <v>0</v>
      </c>
      <c r="K345" s="261" t="s">
        <v>213</v>
      </c>
      <c r="L345" s="266"/>
      <c r="M345" s="267" t="s">
        <v>19</v>
      </c>
      <c r="N345" s="268" t="s">
        <v>45</v>
      </c>
      <c r="O345" s="84"/>
      <c r="P345" s="228">
        <f>O345*H345</f>
        <v>0</v>
      </c>
      <c r="Q345" s="228">
        <v>0.00068999999999999997</v>
      </c>
      <c r="R345" s="228">
        <f>Q345*H345</f>
        <v>0.012419999999999999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241</v>
      </c>
      <c r="AT345" s="230" t="s">
        <v>199</v>
      </c>
      <c r="AU345" s="230" t="s">
        <v>82</v>
      </c>
      <c r="AY345" s="17" t="s">
        <v>158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82</v>
      </c>
      <c r="BK345" s="231">
        <f>ROUND(I345*H345,2)</f>
        <v>0</v>
      </c>
      <c r="BL345" s="17" t="s">
        <v>236</v>
      </c>
      <c r="BM345" s="230" t="s">
        <v>593</v>
      </c>
    </row>
    <row r="346" s="2" customFormat="1">
      <c r="A346" s="38"/>
      <c r="B346" s="39"/>
      <c r="C346" s="40"/>
      <c r="D346" s="232" t="s">
        <v>165</v>
      </c>
      <c r="E346" s="40"/>
      <c r="F346" s="233" t="s">
        <v>592</v>
      </c>
      <c r="G346" s="40"/>
      <c r="H346" s="40"/>
      <c r="I346" s="136"/>
      <c r="J346" s="40"/>
      <c r="K346" s="40"/>
      <c r="L346" s="44"/>
      <c r="M346" s="234"/>
      <c r="N346" s="235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165</v>
      </c>
      <c r="AU346" s="17" t="s">
        <v>82</v>
      </c>
    </row>
    <row r="347" s="13" customFormat="1">
      <c r="A347" s="13"/>
      <c r="B347" s="236"/>
      <c r="C347" s="237"/>
      <c r="D347" s="232" t="s">
        <v>166</v>
      </c>
      <c r="E347" s="238" t="s">
        <v>19</v>
      </c>
      <c r="F347" s="239" t="s">
        <v>1575</v>
      </c>
      <c r="G347" s="237"/>
      <c r="H347" s="240">
        <v>15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166</v>
      </c>
      <c r="AU347" s="246" t="s">
        <v>82</v>
      </c>
      <c r="AV347" s="13" t="s">
        <v>85</v>
      </c>
      <c r="AW347" s="13" t="s">
        <v>34</v>
      </c>
      <c r="AX347" s="13" t="s">
        <v>82</v>
      </c>
      <c r="AY347" s="246" t="s">
        <v>158</v>
      </c>
    </row>
    <row r="348" s="13" customFormat="1">
      <c r="A348" s="13"/>
      <c r="B348" s="236"/>
      <c r="C348" s="237"/>
      <c r="D348" s="232" t="s">
        <v>166</v>
      </c>
      <c r="E348" s="237"/>
      <c r="F348" s="239" t="s">
        <v>1576</v>
      </c>
      <c r="G348" s="237"/>
      <c r="H348" s="240">
        <v>18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166</v>
      </c>
      <c r="AU348" s="246" t="s">
        <v>82</v>
      </c>
      <c r="AV348" s="13" t="s">
        <v>85</v>
      </c>
      <c r="AW348" s="13" t="s">
        <v>4</v>
      </c>
      <c r="AX348" s="13" t="s">
        <v>82</v>
      </c>
      <c r="AY348" s="246" t="s">
        <v>158</v>
      </c>
    </row>
    <row r="349" s="2" customFormat="1" ht="21.75" customHeight="1">
      <c r="A349" s="38"/>
      <c r="B349" s="39"/>
      <c r="C349" s="219" t="s">
        <v>629</v>
      </c>
      <c r="D349" s="219" t="s">
        <v>159</v>
      </c>
      <c r="E349" s="220" t="s">
        <v>608</v>
      </c>
      <c r="F349" s="221" t="s">
        <v>609</v>
      </c>
      <c r="G349" s="222" t="s">
        <v>162</v>
      </c>
      <c r="H349" s="223">
        <v>5</v>
      </c>
      <c r="I349" s="224"/>
      <c r="J349" s="225">
        <f>ROUND(I349*H349,2)</f>
        <v>0</v>
      </c>
      <c r="K349" s="221" t="s">
        <v>213</v>
      </c>
      <c r="L349" s="44"/>
      <c r="M349" s="226" t="s">
        <v>19</v>
      </c>
      <c r="N349" s="227" t="s">
        <v>45</v>
      </c>
      <c r="O349" s="84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236</v>
      </c>
      <c r="AT349" s="230" t="s">
        <v>159</v>
      </c>
      <c r="AU349" s="230" t="s">
        <v>82</v>
      </c>
      <c r="AY349" s="17" t="s">
        <v>158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82</v>
      </c>
      <c r="BK349" s="231">
        <f>ROUND(I349*H349,2)</f>
        <v>0</v>
      </c>
      <c r="BL349" s="17" t="s">
        <v>236</v>
      </c>
      <c r="BM349" s="230" t="s">
        <v>610</v>
      </c>
    </row>
    <row r="350" s="2" customFormat="1">
      <c r="A350" s="38"/>
      <c r="B350" s="39"/>
      <c r="C350" s="40"/>
      <c r="D350" s="232" t="s">
        <v>165</v>
      </c>
      <c r="E350" s="40"/>
      <c r="F350" s="233" t="s">
        <v>611</v>
      </c>
      <c r="G350" s="40"/>
      <c r="H350" s="40"/>
      <c r="I350" s="136"/>
      <c r="J350" s="40"/>
      <c r="K350" s="40"/>
      <c r="L350" s="44"/>
      <c r="M350" s="234"/>
      <c r="N350" s="235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165</v>
      </c>
      <c r="AU350" s="17" t="s">
        <v>82</v>
      </c>
    </row>
    <row r="351" s="2" customFormat="1" ht="21.75" customHeight="1">
      <c r="A351" s="38"/>
      <c r="B351" s="39"/>
      <c r="C351" s="259" t="s">
        <v>635</v>
      </c>
      <c r="D351" s="259" t="s">
        <v>199</v>
      </c>
      <c r="E351" s="260" t="s">
        <v>613</v>
      </c>
      <c r="F351" s="261" t="s">
        <v>614</v>
      </c>
      <c r="G351" s="262" t="s">
        <v>162</v>
      </c>
      <c r="H351" s="263">
        <v>6</v>
      </c>
      <c r="I351" s="264"/>
      <c r="J351" s="265">
        <f>ROUND(I351*H351,2)</f>
        <v>0</v>
      </c>
      <c r="K351" s="261" t="s">
        <v>213</v>
      </c>
      <c r="L351" s="266"/>
      <c r="M351" s="267" t="s">
        <v>19</v>
      </c>
      <c r="N351" s="268" t="s">
        <v>45</v>
      </c>
      <c r="O351" s="84"/>
      <c r="P351" s="228">
        <f>O351*H351</f>
        <v>0</v>
      </c>
      <c r="Q351" s="228">
        <v>0.00025999999999999998</v>
      </c>
      <c r="R351" s="228">
        <f>Q351*H351</f>
        <v>0.0015599999999999998</v>
      </c>
      <c r="S351" s="228">
        <v>0</v>
      </c>
      <c r="T351" s="22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0" t="s">
        <v>241</v>
      </c>
      <c r="AT351" s="230" t="s">
        <v>199</v>
      </c>
      <c r="AU351" s="230" t="s">
        <v>82</v>
      </c>
      <c r="AY351" s="17" t="s">
        <v>158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7" t="s">
        <v>82</v>
      </c>
      <c r="BK351" s="231">
        <f>ROUND(I351*H351,2)</f>
        <v>0</v>
      </c>
      <c r="BL351" s="17" t="s">
        <v>236</v>
      </c>
      <c r="BM351" s="230" t="s">
        <v>615</v>
      </c>
    </row>
    <row r="352" s="2" customFormat="1">
      <c r="A352" s="38"/>
      <c r="B352" s="39"/>
      <c r="C352" s="40"/>
      <c r="D352" s="232" t="s">
        <v>165</v>
      </c>
      <c r="E352" s="40"/>
      <c r="F352" s="233" t="s">
        <v>614</v>
      </c>
      <c r="G352" s="40"/>
      <c r="H352" s="40"/>
      <c r="I352" s="136"/>
      <c r="J352" s="40"/>
      <c r="K352" s="40"/>
      <c r="L352" s="44"/>
      <c r="M352" s="234"/>
      <c r="N352" s="235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165</v>
      </c>
      <c r="AU352" s="17" t="s">
        <v>82</v>
      </c>
    </row>
    <row r="353" s="13" customFormat="1">
      <c r="A353" s="13"/>
      <c r="B353" s="236"/>
      <c r="C353" s="237"/>
      <c r="D353" s="232" t="s">
        <v>166</v>
      </c>
      <c r="E353" s="238" t="s">
        <v>19</v>
      </c>
      <c r="F353" s="239" t="s">
        <v>1577</v>
      </c>
      <c r="G353" s="237"/>
      <c r="H353" s="240">
        <v>5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166</v>
      </c>
      <c r="AU353" s="246" t="s">
        <v>82</v>
      </c>
      <c r="AV353" s="13" t="s">
        <v>85</v>
      </c>
      <c r="AW353" s="13" t="s">
        <v>34</v>
      </c>
      <c r="AX353" s="13" t="s">
        <v>82</v>
      </c>
      <c r="AY353" s="246" t="s">
        <v>158</v>
      </c>
    </row>
    <row r="354" s="13" customFormat="1">
      <c r="A354" s="13"/>
      <c r="B354" s="236"/>
      <c r="C354" s="237"/>
      <c r="D354" s="232" t="s">
        <v>166</v>
      </c>
      <c r="E354" s="237"/>
      <c r="F354" s="239" t="s">
        <v>1578</v>
      </c>
      <c r="G354" s="237"/>
      <c r="H354" s="240">
        <v>6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166</v>
      </c>
      <c r="AU354" s="246" t="s">
        <v>82</v>
      </c>
      <c r="AV354" s="13" t="s">
        <v>85</v>
      </c>
      <c r="AW354" s="13" t="s">
        <v>4</v>
      </c>
      <c r="AX354" s="13" t="s">
        <v>82</v>
      </c>
      <c r="AY354" s="246" t="s">
        <v>158</v>
      </c>
    </row>
    <row r="355" s="2" customFormat="1" ht="16.5" customHeight="1">
      <c r="A355" s="38"/>
      <c r="B355" s="39"/>
      <c r="C355" s="219" t="s">
        <v>639</v>
      </c>
      <c r="D355" s="219" t="s">
        <v>159</v>
      </c>
      <c r="E355" s="220" t="s">
        <v>619</v>
      </c>
      <c r="F355" s="221" t="s">
        <v>620</v>
      </c>
      <c r="G355" s="222" t="s">
        <v>162</v>
      </c>
      <c r="H355" s="223">
        <v>15</v>
      </c>
      <c r="I355" s="224"/>
      <c r="J355" s="225">
        <f>ROUND(I355*H355,2)</f>
        <v>0</v>
      </c>
      <c r="K355" s="221" t="s">
        <v>213</v>
      </c>
      <c r="L355" s="44"/>
      <c r="M355" s="226" t="s">
        <v>19</v>
      </c>
      <c r="N355" s="227" t="s">
        <v>45</v>
      </c>
      <c r="O355" s="84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236</v>
      </c>
      <c r="AT355" s="230" t="s">
        <v>159</v>
      </c>
      <c r="AU355" s="230" t="s">
        <v>82</v>
      </c>
      <c r="AY355" s="17" t="s">
        <v>158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82</v>
      </c>
      <c r="BK355" s="231">
        <f>ROUND(I355*H355,2)</f>
        <v>0</v>
      </c>
      <c r="BL355" s="17" t="s">
        <v>236</v>
      </c>
      <c r="BM355" s="230" t="s">
        <v>621</v>
      </c>
    </row>
    <row r="356" s="2" customFormat="1">
      <c r="A356" s="38"/>
      <c r="B356" s="39"/>
      <c r="C356" s="40"/>
      <c r="D356" s="232" t="s">
        <v>165</v>
      </c>
      <c r="E356" s="40"/>
      <c r="F356" s="233" t="s">
        <v>622</v>
      </c>
      <c r="G356" s="40"/>
      <c r="H356" s="40"/>
      <c r="I356" s="136"/>
      <c r="J356" s="40"/>
      <c r="K356" s="40"/>
      <c r="L356" s="44"/>
      <c r="M356" s="234"/>
      <c r="N356" s="235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165</v>
      </c>
      <c r="AU356" s="17" t="s">
        <v>82</v>
      </c>
    </row>
    <row r="357" s="2" customFormat="1" ht="21.75" customHeight="1">
      <c r="A357" s="38"/>
      <c r="B357" s="39"/>
      <c r="C357" s="259" t="s">
        <v>645</v>
      </c>
      <c r="D357" s="259" t="s">
        <v>199</v>
      </c>
      <c r="E357" s="260" t="s">
        <v>624</v>
      </c>
      <c r="F357" s="261" t="s">
        <v>625</v>
      </c>
      <c r="G357" s="262" t="s">
        <v>162</v>
      </c>
      <c r="H357" s="263">
        <v>18</v>
      </c>
      <c r="I357" s="264"/>
      <c r="J357" s="265">
        <f>ROUND(I357*H357,2)</f>
        <v>0</v>
      </c>
      <c r="K357" s="261" t="s">
        <v>19</v>
      </c>
      <c r="L357" s="266"/>
      <c r="M357" s="267" t="s">
        <v>19</v>
      </c>
      <c r="N357" s="268" t="s">
        <v>45</v>
      </c>
      <c r="O357" s="84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241</v>
      </c>
      <c r="AT357" s="230" t="s">
        <v>199</v>
      </c>
      <c r="AU357" s="230" t="s">
        <v>82</v>
      </c>
      <c r="AY357" s="17" t="s">
        <v>158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82</v>
      </c>
      <c r="BK357" s="231">
        <f>ROUND(I357*H357,2)</f>
        <v>0</v>
      </c>
      <c r="BL357" s="17" t="s">
        <v>236</v>
      </c>
      <c r="BM357" s="230" t="s">
        <v>626</v>
      </c>
    </row>
    <row r="358" s="2" customFormat="1">
      <c r="A358" s="38"/>
      <c r="B358" s="39"/>
      <c r="C358" s="40"/>
      <c r="D358" s="232" t="s">
        <v>165</v>
      </c>
      <c r="E358" s="40"/>
      <c r="F358" s="233" t="s">
        <v>625</v>
      </c>
      <c r="G358" s="40"/>
      <c r="H358" s="40"/>
      <c r="I358" s="136"/>
      <c r="J358" s="40"/>
      <c r="K358" s="40"/>
      <c r="L358" s="44"/>
      <c r="M358" s="234"/>
      <c r="N358" s="235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165</v>
      </c>
      <c r="AU358" s="17" t="s">
        <v>82</v>
      </c>
    </row>
    <row r="359" s="13" customFormat="1">
      <c r="A359" s="13"/>
      <c r="B359" s="236"/>
      <c r="C359" s="237"/>
      <c r="D359" s="232" t="s">
        <v>166</v>
      </c>
      <c r="E359" s="238" t="s">
        <v>19</v>
      </c>
      <c r="F359" s="239" t="s">
        <v>1575</v>
      </c>
      <c r="G359" s="237"/>
      <c r="H359" s="240">
        <v>15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166</v>
      </c>
      <c r="AU359" s="246" t="s">
        <v>82</v>
      </c>
      <c r="AV359" s="13" t="s">
        <v>85</v>
      </c>
      <c r="AW359" s="13" t="s">
        <v>34</v>
      </c>
      <c r="AX359" s="13" t="s">
        <v>82</v>
      </c>
      <c r="AY359" s="246" t="s">
        <v>158</v>
      </c>
    </row>
    <row r="360" s="13" customFormat="1">
      <c r="A360" s="13"/>
      <c r="B360" s="236"/>
      <c r="C360" s="237"/>
      <c r="D360" s="232" t="s">
        <v>166</v>
      </c>
      <c r="E360" s="237"/>
      <c r="F360" s="239" t="s">
        <v>1576</v>
      </c>
      <c r="G360" s="237"/>
      <c r="H360" s="240">
        <v>18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166</v>
      </c>
      <c r="AU360" s="246" t="s">
        <v>82</v>
      </c>
      <c r="AV360" s="13" t="s">
        <v>85</v>
      </c>
      <c r="AW360" s="13" t="s">
        <v>4</v>
      </c>
      <c r="AX360" s="13" t="s">
        <v>82</v>
      </c>
      <c r="AY360" s="246" t="s">
        <v>158</v>
      </c>
    </row>
    <row r="361" s="2" customFormat="1" ht="21.75" customHeight="1">
      <c r="A361" s="38"/>
      <c r="B361" s="39"/>
      <c r="C361" s="219" t="s">
        <v>649</v>
      </c>
      <c r="D361" s="219" t="s">
        <v>159</v>
      </c>
      <c r="E361" s="220" t="s">
        <v>630</v>
      </c>
      <c r="F361" s="221" t="s">
        <v>631</v>
      </c>
      <c r="G361" s="222" t="s">
        <v>202</v>
      </c>
      <c r="H361" s="223">
        <v>380</v>
      </c>
      <c r="I361" s="224"/>
      <c r="J361" s="225">
        <f>ROUND(I361*H361,2)</f>
        <v>0</v>
      </c>
      <c r="K361" s="221" t="s">
        <v>19</v>
      </c>
      <c r="L361" s="44"/>
      <c r="M361" s="226" t="s">
        <v>19</v>
      </c>
      <c r="N361" s="227" t="s">
        <v>45</v>
      </c>
      <c r="O361" s="84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0" t="s">
        <v>236</v>
      </c>
      <c r="AT361" s="230" t="s">
        <v>159</v>
      </c>
      <c r="AU361" s="230" t="s">
        <v>82</v>
      </c>
      <c r="AY361" s="17" t="s">
        <v>158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7" t="s">
        <v>82</v>
      </c>
      <c r="BK361" s="231">
        <f>ROUND(I361*H361,2)</f>
        <v>0</v>
      </c>
      <c r="BL361" s="17" t="s">
        <v>236</v>
      </c>
      <c r="BM361" s="230" t="s">
        <v>632</v>
      </c>
    </row>
    <row r="362" s="2" customFormat="1">
      <c r="A362" s="38"/>
      <c r="B362" s="39"/>
      <c r="C362" s="40"/>
      <c r="D362" s="232" t="s">
        <v>165</v>
      </c>
      <c r="E362" s="40"/>
      <c r="F362" s="233" t="s">
        <v>631</v>
      </c>
      <c r="G362" s="40"/>
      <c r="H362" s="40"/>
      <c r="I362" s="136"/>
      <c r="J362" s="40"/>
      <c r="K362" s="40"/>
      <c r="L362" s="44"/>
      <c r="M362" s="234"/>
      <c r="N362" s="235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165</v>
      </c>
      <c r="AU362" s="17" t="s">
        <v>82</v>
      </c>
    </row>
    <row r="363" s="2" customFormat="1">
      <c r="A363" s="38"/>
      <c r="B363" s="39"/>
      <c r="C363" s="40"/>
      <c r="D363" s="232" t="s">
        <v>181</v>
      </c>
      <c r="E363" s="40"/>
      <c r="F363" s="258" t="s">
        <v>633</v>
      </c>
      <c r="G363" s="40"/>
      <c r="H363" s="40"/>
      <c r="I363" s="136"/>
      <c r="J363" s="40"/>
      <c r="K363" s="40"/>
      <c r="L363" s="44"/>
      <c r="M363" s="234"/>
      <c r="N363" s="235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181</v>
      </c>
      <c r="AU363" s="17" t="s">
        <v>82</v>
      </c>
    </row>
    <row r="364" s="13" customFormat="1">
      <c r="A364" s="13"/>
      <c r="B364" s="236"/>
      <c r="C364" s="237"/>
      <c r="D364" s="232" t="s">
        <v>166</v>
      </c>
      <c r="E364" s="238" t="s">
        <v>19</v>
      </c>
      <c r="F364" s="239" t="s">
        <v>1579</v>
      </c>
      <c r="G364" s="237"/>
      <c r="H364" s="240">
        <v>380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166</v>
      </c>
      <c r="AU364" s="246" t="s">
        <v>82</v>
      </c>
      <c r="AV364" s="13" t="s">
        <v>85</v>
      </c>
      <c r="AW364" s="13" t="s">
        <v>34</v>
      </c>
      <c r="AX364" s="13" t="s">
        <v>82</v>
      </c>
      <c r="AY364" s="246" t="s">
        <v>158</v>
      </c>
    </row>
    <row r="365" s="2" customFormat="1" ht="21.75" customHeight="1">
      <c r="A365" s="38"/>
      <c r="B365" s="39"/>
      <c r="C365" s="219" t="s">
        <v>655</v>
      </c>
      <c r="D365" s="219" t="s">
        <v>159</v>
      </c>
      <c r="E365" s="220" t="s">
        <v>636</v>
      </c>
      <c r="F365" s="221" t="s">
        <v>637</v>
      </c>
      <c r="G365" s="222" t="s">
        <v>202</v>
      </c>
      <c r="H365" s="223">
        <v>32</v>
      </c>
      <c r="I365" s="224"/>
      <c r="J365" s="225">
        <f>ROUND(I365*H365,2)</f>
        <v>0</v>
      </c>
      <c r="K365" s="221" t="s">
        <v>19</v>
      </c>
      <c r="L365" s="44"/>
      <c r="M365" s="226" t="s">
        <v>19</v>
      </c>
      <c r="N365" s="227" t="s">
        <v>45</v>
      </c>
      <c r="O365" s="84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236</v>
      </c>
      <c r="AT365" s="230" t="s">
        <v>159</v>
      </c>
      <c r="AU365" s="230" t="s">
        <v>82</v>
      </c>
      <c r="AY365" s="17" t="s">
        <v>158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82</v>
      </c>
      <c r="BK365" s="231">
        <f>ROUND(I365*H365,2)</f>
        <v>0</v>
      </c>
      <c r="BL365" s="17" t="s">
        <v>236</v>
      </c>
      <c r="BM365" s="230" t="s">
        <v>638</v>
      </c>
    </row>
    <row r="366" s="2" customFormat="1">
      <c r="A366" s="38"/>
      <c r="B366" s="39"/>
      <c r="C366" s="40"/>
      <c r="D366" s="232" t="s">
        <v>165</v>
      </c>
      <c r="E366" s="40"/>
      <c r="F366" s="233" t="s">
        <v>637</v>
      </c>
      <c r="G366" s="40"/>
      <c r="H366" s="40"/>
      <c r="I366" s="136"/>
      <c r="J366" s="40"/>
      <c r="K366" s="40"/>
      <c r="L366" s="44"/>
      <c r="M366" s="234"/>
      <c r="N366" s="235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165</v>
      </c>
      <c r="AU366" s="17" t="s">
        <v>82</v>
      </c>
    </row>
    <row r="367" s="2" customFormat="1" ht="21.75" customHeight="1">
      <c r="A367" s="38"/>
      <c r="B367" s="39"/>
      <c r="C367" s="219" t="s">
        <v>659</v>
      </c>
      <c r="D367" s="219" t="s">
        <v>159</v>
      </c>
      <c r="E367" s="220" t="s">
        <v>640</v>
      </c>
      <c r="F367" s="221" t="s">
        <v>641</v>
      </c>
      <c r="G367" s="222" t="s">
        <v>202</v>
      </c>
      <c r="H367" s="223">
        <v>32</v>
      </c>
      <c r="I367" s="224"/>
      <c r="J367" s="225">
        <f>ROUND(I367*H367,2)</f>
        <v>0</v>
      </c>
      <c r="K367" s="221" t="s">
        <v>213</v>
      </c>
      <c r="L367" s="44"/>
      <c r="M367" s="226" t="s">
        <v>19</v>
      </c>
      <c r="N367" s="227" t="s">
        <v>45</v>
      </c>
      <c r="O367" s="84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0" t="s">
        <v>236</v>
      </c>
      <c r="AT367" s="230" t="s">
        <v>159</v>
      </c>
      <c r="AU367" s="230" t="s">
        <v>82</v>
      </c>
      <c r="AY367" s="17" t="s">
        <v>158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7" t="s">
        <v>82</v>
      </c>
      <c r="BK367" s="231">
        <f>ROUND(I367*H367,2)</f>
        <v>0</v>
      </c>
      <c r="BL367" s="17" t="s">
        <v>236</v>
      </c>
      <c r="BM367" s="230" t="s">
        <v>642</v>
      </c>
    </row>
    <row r="368" s="2" customFormat="1">
      <c r="A368" s="38"/>
      <c r="B368" s="39"/>
      <c r="C368" s="40"/>
      <c r="D368" s="232" t="s">
        <v>165</v>
      </c>
      <c r="E368" s="40"/>
      <c r="F368" s="233" t="s">
        <v>643</v>
      </c>
      <c r="G368" s="40"/>
      <c r="H368" s="40"/>
      <c r="I368" s="136"/>
      <c r="J368" s="40"/>
      <c r="K368" s="40"/>
      <c r="L368" s="44"/>
      <c r="M368" s="234"/>
      <c r="N368" s="235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165</v>
      </c>
      <c r="AU368" s="17" t="s">
        <v>82</v>
      </c>
    </row>
    <row r="369" s="13" customFormat="1">
      <c r="A369" s="13"/>
      <c r="B369" s="236"/>
      <c r="C369" s="237"/>
      <c r="D369" s="232" t="s">
        <v>166</v>
      </c>
      <c r="E369" s="238" t="s">
        <v>19</v>
      </c>
      <c r="F369" s="239" t="s">
        <v>1580</v>
      </c>
      <c r="G369" s="237"/>
      <c r="H369" s="240">
        <v>32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166</v>
      </c>
      <c r="AU369" s="246" t="s">
        <v>82</v>
      </c>
      <c r="AV369" s="13" t="s">
        <v>85</v>
      </c>
      <c r="AW369" s="13" t="s">
        <v>34</v>
      </c>
      <c r="AX369" s="13" t="s">
        <v>82</v>
      </c>
      <c r="AY369" s="246" t="s">
        <v>158</v>
      </c>
    </row>
    <row r="370" s="2" customFormat="1" ht="21.75" customHeight="1">
      <c r="A370" s="38"/>
      <c r="B370" s="39"/>
      <c r="C370" s="219" t="s">
        <v>665</v>
      </c>
      <c r="D370" s="219" t="s">
        <v>159</v>
      </c>
      <c r="E370" s="220" t="s">
        <v>646</v>
      </c>
      <c r="F370" s="221" t="s">
        <v>647</v>
      </c>
      <c r="G370" s="222" t="s">
        <v>202</v>
      </c>
      <c r="H370" s="223">
        <v>56</v>
      </c>
      <c r="I370" s="224"/>
      <c r="J370" s="225">
        <f>ROUND(I370*H370,2)</f>
        <v>0</v>
      </c>
      <c r="K370" s="221" t="s">
        <v>19</v>
      </c>
      <c r="L370" s="44"/>
      <c r="M370" s="226" t="s">
        <v>19</v>
      </c>
      <c r="N370" s="227" t="s">
        <v>45</v>
      </c>
      <c r="O370" s="84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0" t="s">
        <v>236</v>
      </c>
      <c r="AT370" s="230" t="s">
        <v>159</v>
      </c>
      <c r="AU370" s="230" t="s">
        <v>82</v>
      </c>
      <c r="AY370" s="17" t="s">
        <v>158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7" t="s">
        <v>82</v>
      </c>
      <c r="BK370" s="231">
        <f>ROUND(I370*H370,2)</f>
        <v>0</v>
      </c>
      <c r="BL370" s="17" t="s">
        <v>236</v>
      </c>
      <c r="BM370" s="230" t="s">
        <v>648</v>
      </c>
    </row>
    <row r="371" s="2" customFormat="1">
      <c r="A371" s="38"/>
      <c r="B371" s="39"/>
      <c r="C371" s="40"/>
      <c r="D371" s="232" t="s">
        <v>165</v>
      </c>
      <c r="E371" s="40"/>
      <c r="F371" s="233" t="s">
        <v>647</v>
      </c>
      <c r="G371" s="40"/>
      <c r="H371" s="40"/>
      <c r="I371" s="136"/>
      <c r="J371" s="40"/>
      <c r="K371" s="40"/>
      <c r="L371" s="44"/>
      <c r="M371" s="234"/>
      <c r="N371" s="235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165</v>
      </c>
      <c r="AU371" s="17" t="s">
        <v>82</v>
      </c>
    </row>
    <row r="372" s="2" customFormat="1" ht="21.75" customHeight="1">
      <c r="A372" s="38"/>
      <c r="B372" s="39"/>
      <c r="C372" s="219" t="s">
        <v>669</v>
      </c>
      <c r="D372" s="219" t="s">
        <v>159</v>
      </c>
      <c r="E372" s="220" t="s">
        <v>650</v>
      </c>
      <c r="F372" s="221" t="s">
        <v>651</v>
      </c>
      <c r="G372" s="222" t="s">
        <v>202</v>
      </c>
      <c r="H372" s="223">
        <v>56</v>
      </c>
      <c r="I372" s="224"/>
      <c r="J372" s="225">
        <f>ROUND(I372*H372,2)</f>
        <v>0</v>
      </c>
      <c r="K372" s="221" t="s">
        <v>213</v>
      </c>
      <c r="L372" s="44"/>
      <c r="M372" s="226" t="s">
        <v>19</v>
      </c>
      <c r="N372" s="227" t="s">
        <v>45</v>
      </c>
      <c r="O372" s="84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236</v>
      </c>
      <c r="AT372" s="230" t="s">
        <v>159</v>
      </c>
      <c r="AU372" s="230" t="s">
        <v>82</v>
      </c>
      <c r="AY372" s="17" t="s">
        <v>158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82</v>
      </c>
      <c r="BK372" s="231">
        <f>ROUND(I372*H372,2)</f>
        <v>0</v>
      </c>
      <c r="BL372" s="17" t="s">
        <v>236</v>
      </c>
      <c r="BM372" s="230" t="s">
        <v>652</v>
      </c>
    </row>
    <row r="373" s="2" customFormat="1">
      <c r="A373" s="38"/>
      <c r="B373" s="39"/>
      <c r="C373" s="40"/>
      <c r="D373" s="232" t="s">
        <v>165</v>
      </c>
      <c r="E373" s="40"/>
      <c r="F373" s="233" t="s">
        <v>653</v>
      </c>
      <c r="G373" s="40"/>
      <c r="H373" s="40"/>
      <c r="I373" s="136"/>
      <c r="J373" s="40"/>
      <c r="K373" s="40"/>
      <c r="L373" s="44"/>
      <c r="M373" s="234"/>
      <c r="N373" s="235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165</v>
      </c>
      <c r="AU373" s="17" t="s">
        <v>82</v>
      </c>
    </row>
    <row r="374" s="13" customFormat="1">
      <c r="A374" s="13"/>
      <c r="B374" s="236"/>
      <c r="C374" s="237"/>
      <c r="D374" s="232" t="s">
        <v>166</v>
      </c>
      <c r="E374" s="238" t="s">
        <v>19</v>
      </c>
      <c r="F374" s="239" t="s">
        <v>1581</v>
      </c>
      <c r="G374" s="237"/>
      <c r="H374" s="240">
        <v>56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166</v>
      </c>
      <c r="AU374" s="246" t="s">
        <v>82</v>
      </c>
      <c r="AV374" s="13" t="s">
        <v>85</v>
      </c>
      <c r="AW374" s="13" t="s">
        <v>34</v>
      </c>
      <c r="AX374" s="13" t="s">
        <v>82</v>
      </c>
      <c r="AY374" s="246" t="s">
        <v>158</v>
      </c>
    </row>
    <row r="375" s="2" customFormat="1" ht="21.75" customHeight="1">
      <c r="A375" s="38"/>
      <c r="B375" s="39"/>
      <c r="C375" s="219" t="s">
        <v>675</v>
      </c>
      <c r="D375" s="219" t="s">
        <v>159</v>
      </c>
      <c r="E375" s="220" t="s">
        <v>656</v>
      </c>
      <c r="F375" s="221" t="s">
        <v>667</v>
      </c>
      <c r="G375" s="222" t="s">
        <v>202</v>
      </c>
      <c r="H375" s="223">
        <v>2</v>
      </c>
      <c r="I375" s="224"/>
      <c r="J375" s="225">
        <f>ROUND(I375*H375,2)</f>
        <v>0</v>
      </c>
      <c r="K375" s="221" t="s">
        <v>19</v>
      </c>
      <c r="L375" s="44"/>
      <c r="M375" s="226" t="s">
        <v>19</v>
      </c>
      <c r="N375" s="227" t="s">
        <v>45</v>
      </c>
      <c r="O375" s="84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0" t="s">
        <v>236</v>
      </c>
      <c r="AT375" s="230" t="s">
        <v>159</v>
      </c>
      <c r="AU375" s="230" t="s">
        <v>82</v>
      </c>
      <c r="AY375" s="17" t="s">
        <v>158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7" t="s">
        <v>82</v>
      </c>
      <c r="BK375" s="231">
        <f>ROUND(I375*H375,2)</f>
        <v>0</v>
      </c>
      <c r="BL375" s="17" t="s">
        <v>236</v>
      </c>
      <c r="BM375" s="230" t="s">
        <v>1582</v>
      </c>
    </row>
    <row r="376" s="2" customFormat="1">
      <c r="A376" s="38"/>
      <c r="B376" s="39"/>
      <c r="C376" s="40"/>
      <c r="D376" s="232" t="s">
        <v>165</v>
      </c>
      <c r="E376" s="40"/>
      <c r="F376" s="233" t="s">
        <v>677</v>
      </c>
      <c r="G376" s="40"/>
      <c r="H376" s="40"/>
      <c r="I376" s="136"/>
      <c r="J376" s="40"/>
      <c r="K376" s="40"/>
      <c r="L376" s="44"/>
      <c r="M376" s="234"/>
      <c r="N376" s="235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165</v>
      </c>
      <c r="AU376" s="17" t="s">
        <v>82</v>
      </c>
    </row>
    <row r="377" s="2" customFormat="1" ht="21.75" customHeight="1">
      <c r="A377" s="38"/>
      <c r="B377" s="39"/>
      <c r="C377" s="219" t="s">
        <v>679</v>
      </c>
      <c r="D377" s="219" t="s">
        <v>159</v>
      </c>
      <c r="E377" s="220" t="s">
        <v>680</v>
      </c>
      <c r="F377" s="221" t="s">
        <v>681</v>
      </c>
      <c r="G377" s="222" t="s">
        <v>202</v>
      </c>
      <c r="H377" s="223">
        <v>2</v>
      </c>
      <c r="I377" s="224"/>
      <c r="J377" s="225">
        <f>ROUND(I377*H377,2)</f>
        <v>0</v>
      </c>
      <c r="K377" s="221" t="s">
        <v>213</v>
      </c>
      <c r="L377" s="44"/>
      <c r="M377" s="226" t="s">
        <v>19</v>
      </c>
      <c r="N377" s="227" t="s">
        <v>45</v>
      </c>
      <c r="O377" s="84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0" t="s">
        <v>236</v>
      </c>
      <c r="AT377" s="230" t="s">
        <v>159</v>
      </c>
      <c r="AU377" s="230" t="s">
        <v>82</v>
      </c>
      <c r="AY377" s="17" t="s">
        <v>158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7" t="s">
        <v>82</v>
      </c>
      <c r="BK377" s="231">
        <f>ROUND(I377*H377,2)</f>
        <v>0</v>
      </c>
      <c r="BL377" s="17" t="s">
        <v>236</v>
      </c>
      <c r="BM377" s="230" t="s">
        <v>1583</v>
      </c>
    </row>
    <row r="378" s="2" customFormat="1">
      <c r="A378" s="38"/>
      <c r="B378" s="39"/>
      <c r="C378" s="40"/>
      <c r="D378" s="232" t="s">
        <v>165</v>
      </c>
      <c r="E378" s="40"/>
      <c r="F378" s="233" t="s">
        <v>683</v>
      </c>
      <c r="G378" s="40"/>
      <c r="H378" s="40"/>
      <c r="I378" s="136"/>
      <c r="J378" s="40"/>
      <c r="K378" s="40"/>
      <c r="L378" s="44"/>
      <c r="M378" s="234"/>
      <c r="N378" s="235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165</v>
      </c>
      <c r="AU378" s="17" t="s">
        <v>82</v>
      </c>
    </row>
    <row r="379" s="13" customFormat="1">
      <c r="A379" s="13"/>
      <c r="B379" s="236"/>
      <c r="C379" s="237"/>
      <c r="D379" s="232" t="s">
        <v>166</v>
      </c>
      <c r="E379" s="238" t="s">
        <v>19</v>
      </c>
      <c r="F379" s="239" t="s">
        <v>85</v>
      </c>
      <c r="G379" s="237"/>
      <c r="H379" s="240">
        <v>2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166</v>
      </c>
      <c r="AU379" s="246" t="s">
        <v>82</v>
      </c>
      <c r="AV379" s="13" t="s">
        <v>85</v>
      </c>
      <c r="AW379" s="13" t="s">
        <v>34</v>
      </c>
      <c r="AX379" s="13" t="s">
        <v>82</v>
      </c>
      <c r="AY379" s="246" t="s">
        <v>158</v>
      </c>
    </row>
    <row r="380" s="2" customFormat="1" ht="21.75" customHeight="1">
      <c r="A380" s="38"/>
      <c r="B380" s="39"/>
      <c r="C380" s="219" t="s">
        <v>685</v>
      </c>
      <c r="D380" s="219" t="s">
        <v>159</v>
      </c>
      <c r="E380" s="220" t="s">
        <v>686</v>
      </c>
      <c r="F380" s="221" t="s">
        <v>687</v>
      </c>
      <c r="G380" s="222" t="s">
        <v>202</v>
      </c>
      <c r="H380" s="223">
        <v>8</v>
      </c>
      <c r="I380" s="224"/>
      <c r="J380" s="225">
        <f>ROUND(I380*H380,2)</f>
        <v>0</v>
      </c>
      <c r="K380" s="221" t="s">
        <v>213</v>
      </c>
      <c r="L380" s="44"/>
      <c r="M380" s="226" t="s">
        <v>19</v>
      </c>
      <c r="N380" s="227" t="s">
        <v>45</v>
      </c>
      <c r="O380" s="84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0" t="s">
        <v>236</v>
      </c>
      <c r="AT380" s="230" t="s">
        <v>159</v>
      </c>
      <c r="AU380" s="230" t="s">
        <v>82</v>
      </c>
      <c r="AY380" s="17" t="s">
        <v>158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7" t="s">
        <v>82</v>
      </c>
      <c r="BK380" s="231">
        <f>ROUND(I380*H380,2)</f>
        <v>0</v>
      </c>
      <c r="BL380" s="17" t="s">
        <v>236</v>
      </c>
      <c r="BM380" s="230" t="s">
        <v>688</v>
      </c>
    </row>
    <row r="381" s="2" customFormat="1">
      <c r="A381" s="38"/>
      <c r="B381" s="39"/>
      <c r="C381" s="40"/>
      <c r="D381" s="232" t="s">
        <v>165</v>
      </c>
      <c r="E381" s="40"/>
      <c r="F381" s="233" t="s">
        <v>687</v>
      </c>
      <c r="G381" s="40"/>
      <c r="H381" s="40"/>
      <c r="I381" s="136"/>
      <c r="J381" s="40"/>
      <c r="K381" s="40"/>
      <c r="L381" s="44"/>
      <c r="M381" s="234"/>
      <c r="N381" s="235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165</v>
      </c>
      <c r="AU381" s="17" t="s">
        <v>82</v>
      </c>
    </row>
    <row r="382" s="2" customFormat="1" ht="16.5" customHeight="1">
      <c r="A382" s="38"/>
      <c r="B382" s="39"/>
      <c r="C382" s="259" t="s">
        <v>689</v>
      </c>
      <c r="D382" s="259" t="s">
        <v>199</v>
      </c>
      <c r="E382" s="260" t="s">
        <v>690</v>
      </c>
      <c r="F382" s="261" t="s">
        <v>691</v>
      </c>
      <c r="G382" s="262" t="s">
        <v>202</v>
      </c>
      <c r="H382" s="263">
        <v>8</v>
      </c>
      <c r="I382" s="264"/>
      <c r="J382" s="265">
        <f>ROUND(I382*H382,2)</f>
        <v>0</v>
      </c>
      <c r="K382" s="261" t="s">
        <v>19</v>
      </c>
      <c r="L382" s="266"/>
      <c r="M382" s="267" t="s">
        <v>19</v>
      </c>
      <c r="N382" s="268" t="s">
        <v>45</v>
      </c>
      <c r="O382" s="84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241</v>
      </c>
      <c r="AT382" s="230" t="s">
        <v>199</v>
      </c>
      <c r="AU382" s="230" t="s">
        <v>82</v>
      </c>
      <c r="AY382" s="17" t="s">
        <v>158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82</v>
      </c>
      <c r="BK382" s="231">
        <f>ROUND(I382*H382,2)</f>
        <v>0</v>
      </c>
      <c r="BL382" s="17" t="s">
        <v>236</v>
      </c>
      <c r="BM382" s="230" t="s">
        <v>692</v>
      </c>
    </row>
    <row r="383" s="2" customFormat="1">
      <c r="A383" s="38"/>
      <c r="B383" s="39"/>
      <c r="C383" s="40"/>
      <c r="D383" s="232" t="s">
        <v>165</v>
      </c>
      <c r="E383" s="40"/>
      <c r="F383" s="233" t="s">
        <v>691</v>
      </c>
      <c r="G383" s="40"/>
      <c r="H383" s="40"/>
      <c r="I383" s="136"/>
      <c r="J383" s="40"/>
      <c r="K383" s="40"/>
      <c r="L383" s="44"/>
      <c r="M383" s="234"/>
      <c r="N383" s="235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165</v>
      </c>
      <c r="AU383" s="17" t="s">
        <v>82</v>
      </c>
    </row>
    <row r="384" s="13" customFormat="1">
      <c r="A384" s="13"/>
      <c r="B384" s="236"/>
      <c r="C384" s="237"/>
      <c r="D384" s="232" t="s">
        <v>166</v>
      </c>
      <c r="E384" s="238" t="s">
        <v>19</v>
      </c>
      <c r="F384" s="239" t="s">
        <v>1584</v>
      </c>
      <c r="G384" s="237"/>
      <c r="H384" s="240">
        <v>8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166</v>
      </c>
      <c r="AU384" s="246" t="s">
        <v>82</v>
      </c>
      <c r="AV384" s="13" t="s">
        <v>85</v>
      </c>
      <c r="AW384" s="13" t="s">
        <v>34</v>
      </c>
      <c r="AX384" s="13" t="s">
        <v>82</v>
      </c>
      <c r="AY384" s="246" t="s">
        <v>158</v>
      </c>
    </row>
    <row r="385" s="2" customFormat="1" ht="21.75" customHeight="1">
      <c r="A385" s="38"/>
      <c r="B385" s="39"/>
      <c r="C385" s="219" t="s">
        <v>693</v>
      </c>
      <c r="D385" s="219" t="s">
        <v>159</v>
      </c>
      <c r="E385" s="220" t="s">
        <v>694</v>
      </c>
      <c r="F385" s="221" t="s">
        <v>695</v>
      </c>
      <c r="G385" s="222" t="s">
        <v>202</v>
      </c>
      <c r="H385" s="223">
        <v>2</v>
      </c>
      <c r="I385" s="224"/>
      <c r="J385" s="225">
        <f>ROUND(I385*H385,2)</f>
        <v>0</v>
      </c>
      <c r="K385" s="221" t="s">
        <v>213</v>
      </c>
      <c r="L385" s="44"/>
      <c r="M385" s="226" t="s">
        <v>19</v>
      </c>
      <c r="N385" s="227" t="s">
        <v>45</v>
      </c>
      <c r="O385" s="84"/>
      <c r="P385" s="228">
        <f>O385*H385</f>
        <v>0</v>
      </c>
      <c r="Q385" s="228">
        <v>0.57010000000000005</v>
      </c>
      <c r="R385" s="228">
        <f>Q385*H385</f>
        <v>1.1402000000000001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236</v>
      </c>
      <c r="AT385" s="230" t="s">
        <v>159</v>
      </c>
      <c r="AU385" s="230" t="s">
        <v>82</v>
      </c>
      <c r="AY385" s="17" t="s">
        <v>158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82</v>
      </c>
      <c r="BK385" s="231">
        <f>ROUND(I385*H385,2)</f>
        <v>0</v>
      </c>
      <c r="BL385" s="17" t="s">
        <v>236</v>
      </c>
      <c r="BM385" s="230" t="s">
        <v>696</v>
      </c>
    </row>
    <row r="386" s="2" customFormat="1">
      <c r="A386" s="38"/>
      <c r="B386" s="39"/>
      <c r="C386" s="40"/>
      <c r="D386" s="232" t="s">
        <v>165</v>
      </c>
      <c r="E386" s="40"/>
      <c r="F386" s="233" t="s">
        <v>697</v>
      </c>
      <c r="G386" s="40"/>
      <c r="H386" s="40"/>
      <c r="I386" s="136"/>
      <c r="J386" s="40"/>
      <c r="K386" s="40"/>
      <c r="L386" s="44"/>
      <c r="M386" s="234"/>
      <c r="N386" s="235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165</v>
      </c>
      <c r="AU386" s="17" t="s">
        <v>82</v>
      </c>
    </row>
    <row r="387" s="2" customFormat="1">
      <c r="A387" s="38"/>
      <c r="B387" s="39"/>
      <c r="C387" s="40"/>
      <c r="D387" s="232" t="s">
        <v>216</v>
      </c>
      <c r="E387" s="40"/>
      <c r="F387" s="258" t="s">
        <v>413</v>
      </c>
      <c r="G387" s="40"/>
      <c r="H387" s="40"/>
      <c r="I387" s="136"/>
      <c r="J387" s="40"/>
      <c r="K387" s="40"/>
      <c r="L387" s="44"/>
      <c r="M387" s="234"/>
      <c r="N387" s="235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216</v>
      </c>
      <c r="AU387" s="17" t="s">
        <v>82</v>
      </c>
    </row>
    <row r="388" s="2" customFormat="1" ht="16.5" customHeight="1">
      <c r="A388" s="38"/>
      <c r="B388" s="39"/>
      <c r="C388" s="259" t="s">
        <v>698</v>
      </c>
      <c r="D388" s="259" t="s">
        <v>199</v>
      </c>
      <c r="E388" s="260" t="s">
        <v>699</v>
      </c>
      <c r="F388" s="261" t="s">
        <v>731</v>
      </c>
      <c r="G388" s="262" t="s">
        <v>202</v>
      </c>
      <c r="H388" s="263">
        <v>2</v>
      </c>
      <c r="I388" s="264"/>
      <c r="J388" s="265">
        <f>ROUND(I388*H388,2)</f>
        <v>0</v>
      </c>
      <c r="K388" s="261" t="s">
        <v>19</v>
      </c>
      <c r="L388" s="266"/>
      <c r="M388" s="267" t="s">
        <v>19</v>
      </c>
      <c r="N388" s="268" t="s">
        <v>45</v>
      </c>
      <c r="O388" s="84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241</v>
      </c>
      <c r="AT388" s="230" t="s">
        <v>199</v>
      </c>
      <c r="AU388" s="230" t="s">
        <v>82</v>
      </c>
      <c r="AY388" s="17" t="s">
        <v>158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82</v>
      </c>
      <c r="BK388" s="231">
        <f>ROUND(I388*H388,2)</f>
        <v>0</v>
      </c>
      <c r="BL388" s="17" t="s">
        <v>236</v>
      </c>
      <c r="BM388" s="230" t="s">
        <v>701</v>
      </c>
    </row>
    <row r="389" s="2" customFormat="1">
      <c r="A389" s="38"/>
      <c r="B389" s="39"/>
      <c r="C389" s="40"/>
      <c r="D389" s="232" t="s">
        <v>165</v>
      </c>
      <c r="E389" s="40"/>
      <c r="F389" s="233" t="s">
        <v>700</v>
      </c>
      <c r="G389" s="40"/>
      <c r="H389" s="40"/>
      <c r="I389" s="136"/>
      <c r="J389" s="40"/>
      <c r="K389" s="40"/>
      <c r="L389" s="44"/>
      <c r="M389" s="234"/>
      <c r="N389" s="235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165</v>
      </c>
      <c r="AU389" s="17" t="s">
        <v>82</v>
      </c>
    </row>
    <row r="390" s="13" customFormat="1">
      <c r="A390" s="13"/>
      <c r="B390" s="236"/>
      <c r="C390" s="237"/>
      <c r="D390" s="232" t="s">
        <v>166</v>
      </c>
      <c r="E390" s="238" t="s">
        <v>19</v>
      </c>
      <c r="F390" s="239" t="s">
        <v>1585</v>
      </c>
      <c r="G390" s="237"/>
      <c r="H390" s="240">
        <v>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166</v>
      </c>
      <c r="AU390" s="246" t="s">
        <v>82</v>
      </c>
      <c r="AV390" s="13" t="s">
        <v>85</v>
      </c>
      <c r="AW390" s="13" t="s">
        <v>34</v>
      </c>
      <c r="AX390" s="13" t="s">
        <v>82</v>
      </c>
      <c r="AY390" s="246" t="s">
        <v>158</v>
      </c>
    </row>
    <row r="391" s="2" customFormat="1" ht="16.5" customHeight="1">
      <c r="A391" s="38"/>
      <c r="B391" s="39"/>
      <c r="C391" s="219" t="s">
        <v>703</v>
      </c>
      <c r="D391" s="219" t="s">
        <v>159</v>
      </c>
      <c r="E391" s="220" t="s">
        <v>709</v>
      </c>
      <c r="F391" s="221" t="s">
        <v>710</v>
      </c>
      <c r="G391" s="222" t="s">
        <v>202</v>
      </c>
      <c r="H391" s="223">
        <v>1</v>
      </c>
      <c r="I391" s="224"/>
      <c r="J391" s="225">
        <f>ROUND(I391*H391,2)</f>
        <v>0</v>
      </c>
      <c r="K391" s="221" t="s">
        <v>213</v>
      </c>
      <c r="L391" s="44"/>
      <c r="M391" s="226" t="s">
        <v>19</v>
      </c>
      <c r="N391" s="227" t="s">
        <v>45</v>
      </c>
      <c r="O391" s="84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0" t="s">
        <v>236</v>
      </c>
      <c r="AT391" s="230" t="s">
        <v>159</v>
      </c>
      <c r="AU391" s="230" t="s">
        <v>82</v>
      </c>
      <c r="AY391" s="17" t="s">
        <v>158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7" t="s">
        <v>82</v>
      </c>
      <c r="BK391" s="231">
        <f>ROUND(I391*H391,2)</f>
        <v>0</v>
      </c>
      <c r="BL391" s="17" t="s">
        <v>236</v>
      </c>
      <c r="BM391" s="230" t="s">
        <v>711</v>
      </c>
    </row>
    <row r="392" s="2" customFormat="1">
      <c r="A392" s="38"/>
      <c r="B392" s="39"/>
      <c r="C392" s="40"/>
      <c r="D392" s="232" t="s">
        <v>165</v>
      </c>
      <c r="E392" s="40"/>
      <c r="F392" s="233" t="s">
        <v>710</v>
      </c>
      <c r="G392" s="40"/>
      <c r="H392" s="40"/>
      <c r="I392" s="136"/>
      <c r="J392" s="40"/>
      <c r="K392" s="40"/>
      <c r="L392" s="44"/>
      <c r="M392" s="234"/>
      <c r="N392" s="235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165</v>
      </c>
      <c r="AU392" s="17" t="s">
        <v>82</v>
      </c>
    </row>
    <row r="393" s="2" customFormat="1" ht="16.5" customHeight="1">
      <c r="A393" s="38"/>
      <c r="B393" s="39"/>
      <c r="C393" s="259" t="s">
        <v>708</v>
      </c>
      <c r="D393" s="259" t="s">
        <v>199</v>
      </c>
      <c r="E393" s="260" t="s">
        <v>713</v>
      </c>
      <c r="F393" s="261" t="s">
        <v>714</v>
      </c>
      <c r="G393" s="262" t="s">
        <v>202</v>
      </c>
      <c r="H393" s="263">
        <v>1</v>
      </c>
      <c r="I393" s="264"/>
      <c r="J393" s="265">
        <f>ROUND(I393*H393,2)</f>
        <v>0</v>
      </c>
      <c r="K393" s="261" t="s">
        <v>19</v>
      </c>
      <c r="L393" s="266"/>
      <c r="M393" s="267" t="s">
        <v>19</v>
      </c>
      <c r="N393" s="268" t="s">
        <v>45</v>
      </c>
      <c r="O393" s="84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0" t="s">
        <v>241</v>
      </c>
      <c r="AT393" s="230" t="s">
        <v>199</v>
      </c>
      <c r="AU393" s="230" t="s">
        <v>82</v>
      </c>
      <c r="AY393" s="17" t="s">
        <v>158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7" t="s">
        <v>82</v>
      </c>
      <c r="BK393" s="231">
        <f>ROUND(I393*H393,2)</f>
        <v>0</v>
      </c>
      <c r="BL393" s="17" t="s">
        <v>236</v>
      </c>
      <c r="BM393" s="230" t="s">
        <v>715</v>
      </c>
    </row>
    <row r="394" s="2" customFormat="1">
      <c r="A394" s="38"/>
      <c r="B394" s="39"/>
      <c r="C394" s="40"/>
      <c r="D394" s="232" t="s">
        <v>165</v>
      </c>
      <c r="E394" s="40"/>
      <c r="F394" s="233" t="s">
        <v>714</v>
      </c>
      <c r="G394" s="40"/>
      <c r="H394" s="40"/>
      <c r="I394" s="136"/>
      <c r="J394" s="40"/>
      <c r="K394" s="40"/>
      <c r="L394" s="44"/>
      <c r="M394" s="234"/>
      <c r="N394" s="235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165</v>
      </c>
      <c r="AU394" s="17" t="s">
        <v>82</v>
      </c>
    </row>
    <row r="395" s="13" customFormat="1">
      <c r="A395" s="13"/>
      <c r="B395" s="236"/>
      <c r="C395" s="237"/>
      <c r="D395" s="232" t="s">
        <v>166</v>
      </c>
      <c r="E395" s="238" t="s">
        <v>19</v>
      </c>
      <c r="F395" s="239" t="s">
        <v>1514</v>
      </c>
      <c r="G395" s="237"/>
      <c r="H395" s="240">
        <v>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166</v>
      </c>
      <c r="AU395" s="246" t="s">
        <v>82</v>
      </c>
      <c r="AV395" s="13" t="s">
        <v>85</v>
      </c>
      <c r="AW395" s="13" t="s">
        <v>34</v>
      </c>
      <c r="AX395" s="13" t="s">
        <v>82</v>
      </c>
      <c r="AY395" s="246" t="s">
        <v>158</v>
      </c>
    </row>
    <row r="396" s="2" customFormat="1" ht="16.5" customHeight="1">
      <c r="A396" s="38"/>
      <c r="B396" s="39"/>
      <c r="C396" s="259" t="s">
        <v>712</v>
      </c>
      <c r="D396" s="259" t="s">
        <v>199</v>
      </c>
      <c r="E396" s="260" t="s">
        <v>717</v>
      </c>
      <c r="F396" s="261" t="s">
        <v>718</v>
      </c>
      <c r="G396" s="262" t="s">
        <v>202</v>
      </c>
      <c r="H396" s="263">
        <v>3</v>
      </c>
      <c r="I396" s="264"/>
      <c r="J396" s="265">
        <f>ROUND(I396*H396,2)</f>
        <v>0</v>
      </c>
      <c r="K396" s="261" t="s">
        <v>19</v>
      </c>
      <c r="L396" s="266"/>
      <c r="M396" s="267" t="s">
        <v>19</v>
      </c>
      <c r="N396" s="268" t="s">
        <v>45</v>
      </c>
      <c r="O396" s="84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0" t="s">
        <v>241</v>
      </c>
      <c r="AT396" s="230" t="s">
        <v>199</v>
      </c>
      <c r="AU396" s="230" t="s">
        <v>82</v>
      </c>
      <c r="AY396" s="17" t="s">
        <v>158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7" t="s">
        <v>82</v>
      </c>
      <c r="BK396" s="231">
        <f>ROUND(I396*H396,2)</f>
        <v>0</v>
      </c>
      <c r="BL396" s="17" t="s">
        <v>236</v>
      </c>
      <c r="BM396" s="230" t="s">
        <v>1586</v>
      </c>
    </row>
    <row r="397" s="2" customFormat="1">
      <c r="A397" s="38"/>
      <c r="B397" s="39"/>
      <c r="C397" s="40"/>
      <c r="D397" s="232" t="s">
        <v>165</v>
      </c>
      <c r="E397" s="40"/>
      <c r="F397" s="233" t="s">
        <v>718</v>
      </c>
      <c r="G397" s="40"/>
      <c r="H397" s="40"/>
      <c r="I397" s="136"/>
      <c r="J397" s="40"/>
      <c r="K397" s="40"/>
      <c r="L397" s="44"/>
      <c r="M397" s="234"/>
      <c r="N397" s="235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165</v>
      </c>
      <c r="AU397" s="17" t="s">
        <v>82</v>
      </c>
    </row>
    <row r="398" s="13" customFormat="1">
      <c r="A398" s="13"/>
      <c r="B398" s="236"/>
      <c r="C398" s="237"/>
      <c r="D398" s="232" t="s">
        <v>166</v>
      </c>
      <c r="E398" s="238" t="s">
        <v>19</v>
      </c>
      <c r="F398" s="239" t="s">
        <v>1587</v>
      </c>
      <c r="G398" s="237"/>
      <c r="H398" s="240">
        <v>3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166</v>
      </c>
      <c r="AU398" s="246" t="s">
        <v>82</v>
      </c>
      <c r="AV398" s="13" t="s">
        <v>85</v>
      </c>
      <c r="AW398" s="13" t="s">
        <v>34</v>
      </c>
      <c r="AX398" s="13" t="s">
        <v>82</v>
      </c>
      <c r="AY398" s="246" t="s">
        <v>158</v>
      </c>
    </row>
    <row r="399" s="2" customFormat="1" ht="16.5" customHeight="1">
      <c r="A399" s="38"/>
      <c r="B399" s="39"/>
      <c r="C399" s="219" t="s">
        <v>716</v>
      </c>
      <c r="D399" s="219" t="s">
        <v>159</v>
      </c>
      <c r="E399" s="220" t="s">
        <v>722</v>
      </c>
      <c r="F399" s="221" t="s">
        <v>723</v>
      </c>
      <c r="G399" s="222" t="s">
        <v>202</v>
      </c>
      <c r="H399" s="223">
        <v>4</v>
      </c>
      <c r="I399" s="224"/>
      <c r="J399" s="225">
        <f>ROUND(I399*H399,2)</f>
        <v>0</v>
      </c>
      <c r="K399" s="221" t="s">
        <v>213</v>
      </c>
      <c r="L399" s="44"/>
      <c r="M399" s="226" t="s">
        <v>19</v>
      </c>
      <c r="N399" s="227" t="s">
        <v>45</v>
      </c>
      <c r="O399" s="84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0" t="s">
        <v>236</v>
      </c>
      <c r="AT399" s="230" t="s">
        <v>159</v>
      </c>
      <c r="AU399" s="230" t="s">
        <v>82</v>
      </c>
      <c r="AY399" s="17" t="s">
        <v>158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7" t="s">
        <v>82</v>
      </c>
      <c r="BK399" s="231">
        <f>ROUND(I399*H399,2)</f>
        <v>0</v>
      </c>
      <c r="BL399" s="17" t="s">
        <v>236</v>
      </c>
      <c r="BM399" s="230" t="s">
        <v>724</v>
      </c>
    </row>
    <row r="400" s="2" customFormat="1">
      <c r="A400" s="38"/>
      <c r="B400" s="39"/>
      <c r="C400" s="40"/>
      <c r="D400" s="232" t="s">
        <v>165</v>
      </c>
      <c r="E400" s="40"/>
      <c r="F400" s="233" t="s">
        <v>723</v>
      </c>
      <c r="G400" s="40"/>
      <c r="H400" s="40"/>
      <c r="I400" s="136"/>
      <c r="J400" s="40"/>
      <c r="K400" s="40"/>
      <c r="L400" s="44"/>
      <c r="M400" s="234"/>
      <c r="N400" s="235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165</v>
      </c>
      <c r="AU400" s="17" t="s">
        <v>82</v>
      </c>
    </row>
    <row r="401" s="2" customFormat="1" ht="16.5" customHeight="1">
      <c r="A401" s="38"/>
      <c r="B401" s="39"/>
      <c r="C401" s="259" t="s">
        <v>721</v>
      </c>
      <c r="D401" s="259" t="s">
        <v>199</v>
      </c>
      <c r="E401" s="260" t="s">
        <v>734</v>
      </c>
      <c r="F401" s="261" t="s">
        <v>735</v>
      </c>
      <c r="G401" s="262" t="s">
        <v>202</v>
      </c>
      <c r="H401" s="263">
        <v>1</v>
      </c>
      <c r="I401" s="264"/>
      <c r="J401" s="265">
        <f>ROUND(I401*H401,2)</f>
        <v>0</v>
      </c>
      <c r="K401" s="261" t="s">
        <v>19</v>
      </c>
      <c r="L401" s="266"/>
      <c r="M401" s="267" t="s">
        <v>19</v>
      </c>
      <c r="N401" s="268" t="s">
        <v>45</v>
      </c>
      <c r="O401" s="84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241</v>
      </c>
      <c r="AT401" s="230" t="s">
        <v>199</v>
      </c>
      <c r="AU401" s="230" t="s">
        <v>82</v>
      </c>
      <c r="AY401" s="17" t="s">
        <v>158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82</v>
      </c>
      <c r="BK401" s="231">
        <f>ROUND(I401*H401,2)</f>
        <v>0</v>
      </c>
      <c r="BL401" s="17" t="s">
        <v>236</v>
      </c>
      <c r="BM401" s="230" t="s">
        <v>728</v>
      </c>
    </row>
    <row r="402" s="2" customFormat="1">
      <c r="A402" s="38"/>
      <c r="B402" s="39"/>
      <c r="C402" s="40"/>
      <c r="D402" s="232" t="s">
        <v>165</v>
      </c>
      <c r="E402" s="40"/>
      <c r="F402" s="233" t="s">
        <v>735</v>
      </c>
      <c r="G402" s="40"/>
      <c r="H402" s="40"/>
      <c r="I402" s="136"/>
      <c r="J402" s="40"/>
      <c r="K402" s="40"/>
      <c r="L402" s="44"/>
      <c r="M402" s="234"/>
      <c r="N402" s="235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165</v>
      </c>
      <c r="AU402" s="17" t="s">
        <v>82</v>
      </c>
    </row>
    <row r="403" s="13" customFormat="1">
      <c r="A403" s="13"/>
      <c r="B403" s="236"/>
      <c r="C403" s="237"/>
      <c r="D403" s="232" t="s">
        <v>166</v>
      </c>
      <c r="E403" s="238" t="s">
        <v>19</v>
      </c>
      <c r="F403" s="239" t="s">
        <v>1545</v>
      </c>
      <c r="G403" s="237"/>
      <c r="H403" s="240">
        <v>1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166</v>
      </c>
      <c r="AU403" s="246" t="s">
        <v>82</v>
      </c>
      <c r="AV403" s="13" t="s">
        <v>85</v>
      </c>
      <c r="AW403" s="13" t="s">
        <v>34</v>
      </c>
      <c r="AX403" s="13" t="s">
        <v>82</v>
      </c>
      <c r="AY403" s="246" t="s">
        <v>158</v>
      </c>
    </row>
    <row r="404" s="2" customFormat="1" ht="16.5" customHeight="1">
      <c r="A404" s="38"/>
      <c r="B404" s="39"/>
      <c r="C404" s="259" t="s">
        <v>725</v>
      </c>
      <c r="D404" s="259" t="s">
        <v>199</v>
      </c>
      <c r="E404" s="260" t="s">
        <v>1588</v>
      </c>
      <c r="F404" s="261" t="s">
        <v>739</v>
      </c>
      <c r="G404" s="262" t="s">
        <v>202</v>
      </c>
      <c r="H404" s="263">
        <v>2</v>
      </c>
      <c r="I404" s="264"/>
      <c r="J404" s="265">
        <f>ROUND(I404*H404,2)</f>
        <v>0</v>
      </c>
      <c r="K404" s="261" t="s">
        <v>19</v>
      </c>
      <c r="L404" s="266"/>
      <c r="M404" s="267" t="s">
        <v>19</v>
      </c>
      <c r="N404" s="268" t="s">
        <v>45</v>
      </c>
      <c r="O404" s="84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0" t="s">
        <v>241</v>
      </c>
      <c r="AT404" s="230" t="s">
        <v>199</v>
      </c>
      <c r="AU404" s="230" t="s">
        <v>82</v>
      </c>
      <c r="AY404" s="17" t="s">
        <v>158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7" t="s">
        <v>82</v>
      </c>
      <c r="BK404" s="231">
        <f>ROUND(I404*H404,2)</f>
        <v>0</v>
      </c>
      <c r="BL404" s="17" t="s">
        <v>236</v>
      </c>
      <c r="BM404" s="230" t="s">
        <v>1589</v>
      </c>
    </row>
    <row r="405" s="2" customFormat="1">
      <c r="A405" s="38"/>
      <c r="B405" s="39"/>
      <c r="C405" s="40"/>
      <c r="D405" s="232" t="s">
        <v>165</v>
      </c>
      <c r="E405" s="40"/>
      <c r="F405" s="233" t="s">
        <v>1590</v>
      </c>
      <c r="G405" s="40"/>
      <c r="H405" s="40"/>
      <c r="I405" s="136"/>
      <c r="J405" s="40"/>
      <c r="K405" s="40"/>
      <c r="L405" s="44"/>
      <c r="M405" s="234"/>
      <c r="N405" s="235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165</v>
      </c>
      <c r="AU405" s="17" t="s">
        <v>82</v>
      </c>
    </row>
    <row r="406" s="13" customFormat="1">
      <c r="A406" s="13"/>
      <c r="B406" s="236"/>
      <c r="C406" s="237"/>
      <c r="D406" s="232" t="s">
        <v>166</v>
      </c>
      <c r="E406" s="238" t="s">
        <v>19</v>
      </c>
      <c r="F406" s="239" t="s">
        <v>1585</v>
      </c>
      <c r="G406" s="237"/>
      <c r="H406" s="240">
        <v>2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166</v>
      </c>
      <c r="AU406" s="246" t="s">
        <v>82</v>
      </c>
      <c r="AV406" s="13" t="s">
        <v>85</v>
      </c>
      <c r="AW406" s="13" t="s">
        <v>34</v>
      </c>
      <c r="AX406" s="13" t="s">
        <v>82</v>
      </c>
      <c r="AY406" s="246" t="s">
        <v>158</v>
      </c>
    </row>
    <row r="407" s="2" customFormat="1" ht="16.5" customHeight="1">
      <c r="A407" s="38"/>
      <c r="B407" s="39"/>
      <c r="C407" s="259" t="s">
        <v>729</v>
      </c>
      <c r="D407" s="259" t="s">
        <v>199</v>
      </c>
      <c r="E407" s="260" t="s">
        <v>738</v>
      </c>
      <c r="F407" s="261" t="s">
        <v>739</v>
      </c>
      <c r="G407" s="262" t="s">
        <v>202</v>
      </c>
      <c r="H407" s="263">
        <v>1</v>
      </c>
      <c r="I407" s="264"/>
      <c r="J407" s="265">
        <f>ROUND(I407*H407,2)</f>
        <v>0</v>
      </c>
      <c r="K407" s="261" t="s">
        <v>19</v>
      </c>
      <c r="L407" s="266"/>
      <c r="M407" s="267" t="s">
        <v>19</v>
      </c>
      <c r="N407" s="268" t="s">
        <v>45</v>
      </c>
      <c r="O407" s="84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0" t="s">
        <v>241</v>
      </c>
      <c r="AT407" s="230" t="s">
        <v>199</v>
      </c>
      <c r="AU407" s="230" t="s">
        <v>82</v>
      </c>
      <c r="AY407" s="17" t="s">
        <v>158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7" t="s">
        <v>82</v>
      </c>
      <c r="BK407" s="231">
        <f>ROUND(I407*H407,2)</f>
        <v>0</v>
      </c>
      <c r="BL407" s="17" t="s">
        <v>236</v>
      </c>
      <c r="BM407" s="230" t="s">
        <v>1404</v>
      </c>
    </row>
    <row r="408" s="2" customFormat="1">
      <c r="A408" s="38"/>
      <c r="B408" s="39"/>
      <c r="C408" s="40"/>
      <c r="D408" s="232" t="s">
        <v>165</v>
      </c>
      <c r="E408" s="40"/>
      <c r="F408" s="233" t="s">
        <v>739</v>
      </c>
      <c r="G408" s="40"/>
      <c r="H408" s="40"/>
      <c r="I408" s="136"/>
      <c r="J408" s="40"/>
      <c r="K408" s="40"/>
      <c r="L408" s="44"/>
      <c r="M408" s="234"/>
      <c r="N408" s="235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165</v>
      </c>
      <c r="AU408" s="17" t="s">
        <v>82</v>
      </c>
    </row>
    <row r="409" s="13" customFormat="1">
      <c r="A409" s="13"/>
      <c r="B409" s="236"/>
      <c r="C409" s="237"/>
      <c r="D409" s="232" t="s">
        <v>166</v>
      </c>
      <c r="E409" s="238" t="s">
        <v>19</v>
      </c>
      <c r="F409" s="239" t="s">
        <v>1545</v>
      </c>
      <c r="G409" s="237"/>
      <c r="H409" s="240">
        <v>1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166</v>
      </c>
      <c r="AU409" s="246" t="s">
        <v>82</v>
      </c>
      <c r="AV409" s="13" t="s">
        <v>85</v>
      </c>
      <c r="AW409" s="13" t="s">
        <v>34</v>
      </c>
      <c r="AX409" s="13" t="s">
        <v>82</v>
      </c>
      <c r="AY409" s="246" t="s">
        <v>158</v>
      </c>
    </row>
    <row r="410" s="2" customFormat="1" ht="16.5" customHeight="1">
      <c r="A410" s="38"/>
      <c r="B410" s="39"/>
      <c r="C410" s="219" t="s">
        <v>733</v>
      </c>
      <c r="D410" s="219" t="s">
        <v>159</v>
      </c>
      <c r="E410" s="220" t="s">
        <v>742</v>
      </c>
      <c r="F410" s="221" t="s">
        <v>743</v>
      </c>
      <c r="G410" s="222" t="s">
        <v>202</v>
      </c>
      <c r="H410" s="223">
        <v>4</v>
      </c>
      <c r="I410" s="224"/>
      <c r="J410" s="225">
        <f>ROUND(I410*H410,2)</f>
        <v>0</v>
      </c>
      <c r="K410" s="221" t="s">
        <v>213</v>
      </c>
      <c r="L410" s="44"/>
      <c r="M410" s="226" t="s">
        <v>19</v>
      </c>
      <c r="N410" s="227" t="s">
        <v>45</v>
      </c>
      <c r="O410" s="84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0" t="s">
        <v>236</v>
      </c>
      <c r="AT410" s="230" t="s">
        <v>159</v>
      </c>
      <c r="AU410" s="230" t="s">
        <v>82</v>
      </c>
      <c r="AY410" s="17" t="s">
        <v>158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7" t="s">
        <v>82</v>
      </c>
      <c r="BK410" s="231">
        <f>ROUND(I410*H410,2)</f>
        <v>0</v>
      </c>
      <c r="BL410" s="17" t="s">
        <v>236</v>
      </c>
      <c r="BM410" s="230" t="s">
        <v>744</v>
      </c>
    </row>
    <row r="411" s="2" customFormat="1">
      <c r="A411" s="38"/>
      <c r="B411" s="39"/>
      <c r="C411" s="40"/>
      <c r="D411" s="232" t="s">
        <v>165</v>
      </c>
      <c r="E411" s="40"/>
      <c r="F411" s="233" t="s">
        <v>743</v>
      </c>
      <c r="G411" s="40"/>
      <c r="H411" s="40"/>
      <c r="I411" s="136"/>
      <c r="J411" s="40"/>
      <c r="K411" s="40"/>
      <c r="L411" s="44"/>
      <c r="M411" s="234"/>
      <c r="N411" s="235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165</v>
      </c>
      <c r="AU411" s="17" t="s">
        <v>82</v>
      </c>
    </row>
    <row r="412" s="13" customFormat="1">
      <c r="A412" s="13"/>
      <c r="B412" s="236"/>
      <c r="C412" s="237"/>
      <c r="D412" s="232" t="s">
        <v>166</v>
      </c>
      <c r="E412" s="238" t="s">
        <v>19</v>
      </c>
      <c r="F412" s="239" t="s">
        <v>1591</v>
      </c>
      <c r="G412" s="237"/>
      <c r="H412" s="240">
        <v>4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166</v>
      </c>
      <c r="AU412" s="246" t="s">
        <v>82</v>
      </c>
      <c r="AV412" s="13" t="s">
        <v>85</v>
      </c>
      <c r="AW412" s="13" t="s">
        <v>34</v>
      </c>
      <c r="AX412" s="13" t="s">
        <v>82</v>
      </c>
      <c r="AY412" s="246" t="s">
        <v>158</v>
      </c>
    </row>
    <row r="413" s="2" customFormat="1" ht="16.5" customHeight="1">
      <c r="A413" s="38"/>
      <c r="B413" s="39"/>
      <c r="C413" s="219" t="s">
        <v>737</v>
      </c>
      <c r="D413" s="219" t="s">
        <v>159</v>
      </c>
      <c r="E413" s="220" t="s">
        <v>747</v>
      </c>
      <c r="F413" s="221" t="s">
        <v>748</v>
      </c>
      <c r="G413" s="222" t="s">
        <v>202</v>
      </c>
      <c r="H413" s="223">
        <v>9</v>
      </c>
      <c r="I413" s="224"/>
      <c r="J413" s="225">
        <f>ROUND(I413*H413,2)</f>
        <v>0</v>
      </c>
      <c r="K413" s="221" t="s">
        <v>213</v>
      </c>
      <c r="L413" s="44"/>
      <c r="M413" s="226" t="s">
        <v>19</v>
      </c>
      <c r="N413" s="227" t="s">
        <v>45</v>
      </c>
      <c r="O413" s="84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0" t="s">
        <v>236</v>
      </c>
      <c r="AT413" s="230" t="s">
        <v>159</v>
      </c>
      <c r="AU413" s="230" t="s">
        <v>82</v>
      </c>
      <c r="AY413" s="17" t="s">
        <v>158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7" t="s">
        <v>82</v>
      </c>
      <c r="BK413" s="231">
        <f>ROUND(I413*H413,2)</f>
        <v>0</v>
      </c>
      <c r="BL413" s="17" t="s">
        <v>236</v>
      </c>
      <c r="BM413" s="230" t="s">
        <v>749</v>
      </c>
    </row>
    <row r="414" s="2" customFormat="1">
      <c r="A414" s="38"/>
      <c r="B414" s="39"/>
      <c r="C414" s="40"/>
      <c r="D414" s="232" t="s">
        <v>165</v>
      </c>
      <c r="E414" s="40"/>
      <c r="F414" s="233" t="s">
        <v>748</v>
      </c>
      <c r="G414" s="40"/>
      <c r="H414" s="40"/>
      <c r="I414" s="136"/>
      <c r="J414" s="40"/>
      <c r="K414" s="40"/>
      <c r="L414" s="44"/>
      <c r="M414" s="234"/>
      <c r="N414" s="235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165</v>
      </c>
      <c r="AU414" s="17" t="s">
        <v>82</v>
      </c>
    </row>
    <row r="415" s="2" customFormat="1" ht="16.5" customHeight="1">
      <c r="A415" s="38"/>
      <c r="B415" s="39"/>
      <c r="C415" s="259" t="s">
        <v>741</v>
      </c>
      <c r="D415" s="259" t="s">
        <v>199</v>
      </c>
      <c r="E415" s="260" t="s">
        <v>751</v>
      </c>
      <c r="F415" s="261" t="s">
        <v>752</v>
      </c>
      <c r="G415" s="262" t="s">
        <v>202</v>
      </c>
      <c r="H415" s="263">
        <v>9</v>
      </c>
      <c r="I415" s="264"/>
      <c r="J415" s="265">
        <f>ROUND(I415*H415,2)</f>
        <v>0</v>
      </c>
      <c r="K415" s="261" t="s">
        <v>19</v>
      </c>
      <c r="L415" s="266"/>
      <c r="M415" s="267" t="s">
        <v>19</v>
      </c>
      <c r="N415" s="268" t="s">
        <v>45</v>
      </c>
      <c r="O415" s="84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0" t="s">
        <v>241</v>
      </c>
      <c r="AT415" s="230" t="s">
        <v>199</v>
      </c>
      <c r="AU415" s="230" t="s">
        <v>82</v>
      </c>
      <c r="AY415" s="17" t="s">
        <v>158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7" t="s">
        <v>82</v>
      </c>
      <c r="BK415" s="231">
        <f>ROUND(I415*H415,2)</f>
        <v>0</v>
      </c>
      <c r="BL415" s="17" t="s">
        <v>236</v>
      </c>
      <c r="BM415" s="230" t="s">
        <v>753</v>
      </c>
    </row>
    <row r="416" s="2" customFormat="1">
      <c r="A416" s="38"/>
      <c r="B416" s="39"/>
      <c r="C416" s="40"/>
      <c r="D416" s="232" t="s">
        <v>165</v>
      </c>
      <c r="E416" s="40"/>
      <c r="F416" s="233" t="s">
        <v>752</v>
      </c>
      <c r="G416" s="40"/>
      <c r="H416" s="40"/>
      <c r="I416" s="136"/>
      <c r="J416" s="40"/>
      <c r="K416" s="40"/>
      <c r="L416" s="44"/>
      <c r="M416" s="234"/>
      <c r="N416" s="235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165</v>
      </c>
      <c r="AU416" s="17" t="s">
        <v>82</v>
      </c>
    </row>
    <row r="417" s="13" customFormat="1">
      <c r="A417" s="13"/>
      <c r="B417" s="236"/>
      <c r="C417" s="237"/>
      <c r="D417" s="232" t="s">
        <v>166</v>
      </c>
      <c r="E417" s="238" t="s">
        <v>19</v>
      </c>
      <c r="F417" s="239" t="s">
        <v>1592</v>
      </c>
      <c r="G417" s="237"/>
      <c r="H417" s="240">
        <v>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166</v>
      </c>
      <c r="AU417" s="246" t="s">
        <v>82</v>
      </c>
      <c r="AV417" s="13" t="s">
        <v>85</v>
      </c>
      <c r="AW417" s="13" t="s">
        <v>34</v>
      </c>
      <c r="AX417" s="13" t="s">
        <v>82</v>
      </c>
      <c r="AY417" s="246" t="s">
        <v>158</v>
      </c>
    </row>
    <row r="418" s="2" customFormat="1" ht="21.75" customHeight="1">
      <c r="A418" s="38"/>
      <c r="B418" s="39"/>
      <c r="C418" s="219" t="s">
        <v>746</v>
      </c>
      <c r="D418" s="219" t="s">
        <v>159</v>
      </c>
      <c r="E418" s="220" t="s">
        <v>756</v>
      </c>
      <c r="F418" s="221" t="s">
        <v>757</v>
      </c>
      <c r="G418" s="222" t="s">
        <v>202</v>
      </c>
      <c r="H418" s="223">
        <v>4</v>
      </c>
      <c r="I418" s="224"/>
      <c r="J418" s="225">
        <f>ROUND(I418*H418,2)</f>
        <v>0</v>
      </c>
      <c r="K418" s="221" t="s">
        <v>213</v>
      </c>
      <c r="L418" s="44"/>
      <c r="M418" s="226" t="s">
        <v>19</v>
      </c>
      <c r="N418" s="227" t="s">
        <v>45</v>
      </c>
      <c r="O418" s="84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0" t="s">
        <v>236</v>
      </c>
      <c r="AT418" s="230" t="s">
        <v>159</v>
      </c>
      <c r="AU418" s="230" t="s">
        <v>82</v>
      </c>
      <c r="AY418" s="17" t="s">
        <v>158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7" t="s">
        <v>82</v>
      </c>
      <c r="BK418" s="231">
        <f>ROUND(I418*H418,2)</f>
        <v>0</v>
      </c>
      <c r="BL418" s="17" t="s">
        <v>236</v>
      </c>
      <c r="BM418" s="230" t="s">
        <v>758</v>
      </c>
    </row>
    <row r="419" s="2" customFormat="1">
      <c r="A419" s="38"/>
      <c r="B419" s="39"/>
      <c r="C419" s="40"/>
      <c r="D419" s="232" t="s">
        <v>165</v>
      </c>
      <c r="E419" s="40"/>
      <c r="F419" s="233" t="s">
        <v>757</v>
      </c>
      <c r="G419" s="40"/>
      <c r="H419" s="40"/>
      <c r="I419" s="136"/>
      <c r="J419" s="40"/>
      <c r="K419" s="40"/>
      <c r="L419" s="44"/>
      <c r="M419" s="234"/>
      <c r="N419" s="235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165</v>
      </c>
      <c r="AU419" s="17" t="s">
        <v>82</v>
      </c>
    </row>
    <row r="420" s="2" customFormat="1" ht="21.75" customHeight="1">
      <c r="A420" s="38"/>
      <c r="B420" s="39"/>
      <c r="C420" s="259" t="s">
        <v>750</v>
      </c>
      <c r="D420" s="259" t="s">
        <v>199</v>
      </c>
      <c r="E420" s="260" t="s">
        <v>767</v>
      </c>
      <c r="F420" s="261" t="s">
        <v>768</v>
      </c>
      <c r="G420" s="262" t="s">
        <v>202</v>
      </c>
      <c r="H420" s="263">
        <v>1</v>
      </c>
      <c r="I420" s="264"/>
      <c r="J420" s="265">
        <f>ROUND(I420*H420,2)</f>
        <v>0</v>
      </c>
      <c r="K420" s="261" t="s">
        <v>19</v>
      </c>
      <c r="L420" s="266"/>
      <c r="M420" s="267" t="s">
        <v>19</v>
      </c>
      <c r="N420" s="268" t="s">
        <v>45</v>
      </c>
      <c r="O420" s="84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241</v>
      </c>
      <c r="AT420" s="230" t="s">
        <v>199</v>
      </c>
      <c r="AU420" s="230" t="s">
        <v>82</v>
      </c>
      <c r="AY420" s="17" t="s">
        <v>158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82</v>
      </c>
      <c r="BK420" s="231">
        <f>ROUND(I420*H420,2)</f>
        <v>0</v>
      </c>
      <c r="BL420" s="17" t="s">
        <v>236</v>
      </c>
      <c r="BM420" s="230" t="s">
        <v>769</v>
      </c>
    </row>
    <row r="421" s="2" customFormat="1">
      <c r="A421" s="38"/>
      <c r="B421" s="39"/>
      <c r="C421" s="40"/>
      <c r="D421" s="232" t="s">
        <v>165</v>
      </c>
      <c r="E421" s="40"/>
      <c r="F421" s="233" t="s">
        <v>768</v>
      </c>
      <c r="G421" s="40"/>
      <c r="H421" s="40"/>
      <c r="I421" s="136"/>
      <c r="J421" s="40"/>
      <c r="K421" s="40"/>
      <c r="L421" s="44"/>
      <c r="M421" s="234"/>
      <c r="N421" s="235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165</v>
      </c>
      <c r="AU421" s="17" t="s">
        <v>82</v>
      </c>
    </row>
    <row r="422" s="13" customFormat="1">
      <c r="A422" s="13"/>
      <c r="B422" s="236"/>
      <c r="C422" s="237"/>
      <c r="D422" s="232" t="s">
        <v>166</v>
      </c>
      <c r="E422" s="238" t="s">
        <v>19</v>
      </c>
      <c r="F422" s="239" t="s">
        <v>1545</v>
      </c>
      <c r="G422" s="237"/>
      <c r="H422" s="240">
        <v>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166</v>
      </c>
      <c r="AU422" s="246" t="s">
        <v>82</v>
      </c>
      <c r="AV422" s="13" t="s">
        <v>85</v>
      </c>
      <c r="AW422" s="13" t="s">
        <v>34</v>
      </c>
      <c r="AX422" s="13" t="s">
        <v>82</v>
      </c>
      <c r="AY422" s="246" t="s">
        <v>158</v>
      </c>
    </row>
    <row r="423" s="2" customFormat="1" ht="21.75" customHeight="1">
      <c r="A423" s="38"/>
      <c r="B423" s="39"/>
      <c r="C423" s="259" t="s">
        <v>755</v>
      </c>
      <c r="D423" s="259" t="s">
        <v>199</v>
      </c>
      <c r="E423" s="260" t="s">
        <v>772</v>
      </c>
      <c r="F423" s="261" t="s">
        <v>773</v>
      </c>
      <c r="G423" s="262" t="s">
        <v>202</v>
      </c>
      <c r="H423" s="263">
        <v>3</v>
      </c>
      <c r="I423" s="264"/>
      <c r="J423" s="265">
        <f>ROUND(I423*H423,2)</f>
        <v>0</v>
      </c>
      <c r="K423" s="261" t="s">
        <v>19</v>
      </c>
      <c r="L423" s="266"/>
      <c r="M423" s="267" t="s">
        <v>19</v>
      </c>
      <c r="N423" s="268" t="s">
        <v>45</v>
      </c>
      <c r="O423" s="84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0" t="s">
        <v>241</v>
      </c>
      <c r="AT423" s="230" t="s">
        <v>199</v>
      </c>
      <c r="AU423" s="230" t="s">
        <v>82</v>
      </c>
      <c r="AY423" s="17" t="s">
        <v>158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7" t="s">
        <v>82</v>
      </c>
      <c r="BK423" s="231">
        <f>ROUND(I423*H423,2)</f>
        <v>0</v>
      </c>
      <c r="BL423" s="17" t="s">
        <v>236</v>
      </c>
      <c r="BM423" s="230" t="s">
        <v>1407</v>
      </c>
    </row>
    <row r="424" s="2" customFormat="1">
      <c r="A424" s="38"/>
      <c r="B424" s="39"/>
      <c r="C424" s="40"/>
      <c r="D424" s="232" t="s">
        <v>165</v>
      </c>
      <c r="E424" s="40"/>
      <c r="F424" s="233" t="s">
        <v>773</v>
      </c>
      <c r="G424" s="40"/>
      <c r="H424" s="40"/>
      <c r="I424" s="136"/>
      <c r="J424" s="40"/>
      <c r="K424" s="40"/>
      <c r="L424" s="44"/>
      <c r="M424" s="234"/>
      <c r="N424" s="235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165</v>
      </c>
      <c r="AU424" s="17" t="s">
        <v>82</v>
      </c>
    </row>
    <row r="425" s="13" customFormat="1">
      <c r="A425" s="13"/>
      <c r="B425" s="236"/>
      <c r="C425" s="237"/>
      <c r="D425" s="232" t="s">
        <v>166</v>
      </c>
      <c r="E425" s="238" t="s">
        <v>19</v>
      </c>
      <c r="F425" s="239" t="s">
        <v>1593</v>
      </c>
      <c r="G425" s="237"/>
      <c r="H425" s="240">
        <v>3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166</v>
      </c>
      <c r="AU425" s="246" t="s">
        <v>82</v>
      </c>
      <c r="AV425" s="13" t="s">
        <v>85</v>
      </c>
      <c r="AW425" s="13" t="s">
        <v>34</v>
      </c>
      <c r="AX425" s="13" t="s">
        <v>82</v>
      </c>
      <c r="AY425" s="246" t="s">
        <v>158</v>
      </c>
    </row>
    <row r="426" s="2" customFormat="1" ht="16.5" customHeight="1">
      <c r="A426" s="38"/>
      <c r="B426" s="39"/>
      <c r="C426" s="259" t="s">
        <v>760</v>
      </c>
      <c r="D426" s="259" t="s">
        <v>199</v>
      </c>
      <c r="E426" s="260" t="s">
        <v>776</v>
      </c>
      <c r="F426" s="261" t="s">
        <v>777</v>
      </c>
      <c r="G426" s="262" t="s">
        <v>202</v>
      </c>
      <c r="H426" s="263">
        <v>1</v>
      </c>
      <c r="I426" s="264"/>
      <c r="J426" s="265">
        <f>ROUND(I426*H426,2)</f>
        <v>0</v>
      </c>
      <c r="K426" s="261" t="s">
        <v>19</v>
      </c>
      <c r="L426" s="266"/>
      <c r="M426" s="267" t="s">
        <v>19</v>
      </c>
      <c r="N426" s="268" t="s">
        <v>45</v>
      </c>
      <c r="O426" s="84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0" t="s">
        <v>241</v>
      </c>
      <c r="AT426" s="230" t="s">
        <v>199</v>
      </c>
      <c r="AU426" s="230" t="s">
        <v>82</v>
      </c>
      <c r="AY426" s="17" t="s">
        <v>158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7" t="s">
        <v>82</v>
      </c>
      <c r="BK426" s="231">
        <f>ROUND(I426*H426,2)</f>
        <v>0</v>
      </c>
      <c r="BL426" s="17" t="s">
        <v>236</v>
      </c>
      <c r="BM426" s="230" t="s">
        <v>778</v>
      </c>
    </row>
    <row r="427" s="2" customFormat="1">
      <c r="A427" s="38"/>
      <c r="B427" s="39"/>
      <c r="C427" s="40"/>
      <c r="D427" s="232" t="s">
        <v>165</v>
      </c>
      <c r="E427" s="40"/>
      <c r="F427" s="233" t="s">
        <v>777</v>
      </c>
      <c r="G427" s="40"/>
      <c r="H427" s="40"/>
      <c r="I427" s="136"/>
      <c r="J427" s="40"/>
      <c r="K427" s="40"/>
      <c r="L427" s="44"/>
      <c r="M427" s="234"/>
      <c r="N427" s="235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165</v>
      </c>
      <c r="AU427" s="17" t="s">
        <v>82</v>
      </c>
    </row>
    <row r="428" s="13" customFormat="1">
      <c r="A428" s="13"/>
      <c r="B428" s="236"/>
      <c r="C428" s="237"/>
      <c r="D428" s="232" t="s">
        <v>166</v>
      </c>
      <c r="E428" s="238" t="s">
        <v>19</v>
      </c>
      <c r="F428" s="239" t="s">
        <v>1545</v>
      </c>
      <c r="G428" s="237"/>
      <c r="H428" s="240">
        <v>1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166</v>
      </c>
      <c r="AU428" s="246" t="s">
        <v>82</v>
      </c>
      <c r="AV428" s="13" t="s">
        <v>85</v>
      </c>
      <c r="AW428" s="13" t="s">
        <v>34</v>
      </c>
      <c r="AX428" s="13" t="s">
        <v>82</v>
      </c>
      <c r="AY428" s="246" t="s">
        <v>158</v>
      </c>
    </row>
    <row r="429" s="2" customFormat="1" ht="21.75" customHeight="1">
      <c r="A429" s="38"/>
      <c r="B429" s="39"/>
      <c r="C429" s="219" t="s">
        <v>766</v>
      </c>
      <c r="D429" s="219" t="s">
        <v>159</v>
      </c>
      <c r="E429" s="220" t="s">
        <v>785</v>
      </c>
      <c r="F429" s="221" t="s">
        <v>786</v>
      </c>
      <c r="G429" s="222" t="s">
        <v>202</v>
      </c>
      <c r="H429" s="223">
        <v>1</v>
      </c>
      <c r="I429" s="224"/>
      <c r="J429" s="225">
        <f>ROUND(I429*H429,2)</f>
        <v>0</v>
      </c>
      <c r="K429" s="221" t="s">
        <v>19</v>
      </c>
      <c r="L429" s="44"/>
      <c r="M429" s="226" t="s">
        <v>19</v>
      </c>
      <c r="N429" s="227" t="s">
        <v>45</v>
      </c>
      <c r="O429" s="84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0" t="s">
        <v>236</v>
      </c>
      <c r="AT429" s="230" t="s">
        <v>159</v>
      </c>
      <c r="AU429" s="230" t="s">
        <v>82</v>
      </c>
      <c r="AY429" s="17" t="s">
        <v>158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7" t="s">
        <v>82</v>
      </c>
      <c r="BK429" s="231">
        <f>ROUND(I429*H429,2)</f>
        <v>0</v>
      </c>
      <c r="BL429" s="17" t="s">
        <v>236</v>
      </c>
      <c r="BM429" s="230" t="s">
        <v>1594</v>
      </c>
    </row>
    <row r="430" s="2" customFormat="1">
      <c r="A430" s="38"/>
      <c r="B430" s="39"/>
      <c r="C430" s="40"/>
      <c r="D430" s="232" t="s">
        <v>165</v>
      </c>
      <c r="E430" s="40"/>
      <c r="F430" s="233" t="s">
        <v>786</v>
      </c>
      <c r="G430" s="40"/>
      <c r="H430" s="40"/>
      <c r="I430" s="136"/>
      <c r="J430" s="40"/>
      <c r="K430" s="40"/>
      <c r="L430" s="44"/>
      <c r="M430" s="234"/>
      <c r="N430" s="235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165</v>
      </c>
      <c r="AU430" s="17" t="s">
        <v>82</v>
      </c>
    </row>
    <row r="431" s="2" customFormat="1" ht="16.5" customHeight="1">
      <c r="A431" s="38"/>
      <c r="B431" s="39"/>
      <c r="C431" s="259" t="s">
        <v>771</v>
      </c>
      <c r="D431" s="259" t="s">
        <v>199</v>
      </c>
      <c r="E431" s="260" t="s">
        <v>789</v>
      </c>
      <c r="F431" s="261" t="s">
        <v>790</v>
      </c>
      <c r="G431" s="262" t="s">
        <v>202</v>
      </c>
      <c r="H431" s="263">
        <v>1</v>
      </c>
      <c r="I431" s="264"/>
      <c r="J431" s="265">
        <f>ROUND(I431*H431,2)</f>
        <v>0</v>
      </c>
      <c r="K431" s="261" t="s">
        <v>19</v>
      </c>
      <c r="L431" s="266"/>
      <c r="M431" s="267" t="s">
        <v>19</v>
      </c>
      <c r="N431" s="268" t="s">
        <v>45</v>
      </c>
      <c r="O431" s="84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0" t="s">
        <v>241</v>
      </c>
      <c r="AT431" s="230" t="s">
        <v>199</v>
      </c>
      <c r="AU431" s="230" t="s">
        <v>82</v>
      </c>
      <c r="AY431" s="17" t="s">
        <v>158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7" t="s">
        <v>82</v>
      </c>
      <c r="BK431" s="231">
        <f>ROUND(I431*H431,2)</f>
        <v>0</v>
      </c>
      <c r="BL431" s="17" t="s">
        <v>236</v>
      </c>
      <c r="BM431" s="230" t="s">
        <v>1595</v>
      </c>
    </row>
    <row r="432" s="2" customFormat="1">
      <c r="A432" s="38"/>
      <c r="B432" s="39"/>
      <c r="C432" s="40"/>
      <c r="D432" s="232" t="s">
        <v>165</v>
      </c>
      <c r="E432" s="40"/>
      <c r="F432" s="233" t="s">
        <v>790</v>
      </c>
      <c r="G432" s="40"/>
      <c r="H432" s="40"/>
      <c r="I432" s="136"/>
      <c r="J432" s="40"/>
      <c r="K432" s="40"/>
      <c r="L432" s="44"/>
      <c r="M432" s="234"/>
      <c r="N432" s="235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165</v>
      </c>
      <c r="AU432" s="17" t="s">
        <v>82</v>
      </c>
    </row>
    <row r="433" s="13" customFormat="1">
      <c r="A433" s="13"/>
      <c r="B433" s="236"/>
      <c r="C433" s="237"/>
      <c r="D433" s="232" t="s">
        <v>166</v>
      </c>
      <c r="E433" s="238" t="s">
        <v>19</v>
      </c>
      <c r="F433" s="239" t="s">
        <v>1545</v>
      </c>
      <c r="G433" s="237"/>
      <c r="H433" s="240">
        <v>1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166</v>
      </c>
      <c r="AU433" s="246" t="s">
        <v>82</v>
      </c>
      <c r="AV433" s="13" t="s">
        <v>85</v>
      </c>
      <c r="AW433" s="13" t="s">
        <v>34</v>
      </c>
      <c r="AX433" s="13" t="s">
        <v>82</v>
      </c>
      <c r="AY433" s="246" t="s">
        <v>158</v>
      </c>
    </row>
    <row r="434" s="2" customFormat="1" ht="21.75" customHeight="1">
      <c r="A434" s="38"/>
      <c r="B434" s="39"/>
      <c r="C434" s="219" t="s">
        <v>775</v>
      </c>
      <c r="D434" s="219" t="s">
        <v>159</v>
      </c>
      <c r="E434" s="220" t="s">
        <v>793</v>
      </c>
      <c r="F434" s="221" t="s">
        <v>794</v>
      </c>
      <c r="G434" s="222" t="s">
        <v>202</v>
      </c>
      <c r="H434" s="223">
        <v>8</v>
      </c>
      <c r="I434" s="224"/>
      <c r="J434" s="225">
        <f>ROUND(I434*H434,2)</f>
        <v>0</v>
      </c>
      <c r="K434" s="221" t="s">
        <v>213</v>
      </c>
      <c r="L434" s="44"/>
      <c r="M434" s="226" t="s">
        <v>19</v>
      </c>
      <c r="N434" s="227" t="s">
        <v>45</v>
      </c>
      <c r="O434" s="84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0" t="s">
        <v>236</v>
      </c>
      <c r="AT434" s="230" t="s">
        <v>159</v>
      </c>
      <c r="AU434" s="230" t="s">
        <v>82</v>
      </c>
      <c r="AY434" s="17" t="s">
        <v>158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7" t="s">
        <v>82</v>
      </c>
      <c r="BK434" s="231">
        <f>ROUND(I434*H434,2)</f>
        <v>0</v>
      </c>
      <c r="BL434" s="17" t="s">
        <v>236</v>
      </c>
      <c r="BM434" s="230" t="s">
        <v>795</v>
      </c>
    </row>
    <row r="435" s="2" customFormat="1">
      <c r="A435" s="38"/>
      <c r="B435" s="39"/>
      <c r="C435" s="40"/>
      <c r="D435" s="232" t="s">
        <v>165</v>
      </c>
      <c r="E435" s="40"/>
      <c r="F435" s="233" t="s">
        <v>794</v>
      </c>
      <c r="G435" s="40"/>
      <c r="H435" s="40"/>
      <c r="I435" s="136"/>
      <c r="J435" s="40"/>
      <c r="K435" s="40"/>
      <c r="L435" s="44"/>
      <c r="M435" s="234"/>
      <c r="N435" s="235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165</v>
      </c>
      <c r="AU435" s="17" t="s">
        <v>82</v>
      </c>
    </row>
    <row r="436" s="2" customFormat="1" ht="21.75" customHeight="1">
      <c r="A436" s="38"/>
      <c r="B436" s="39"/>
      <c r="C436" s="259" t="s">
        <v>780</v>
      </c>
      <c r="D436" s="259" t="s">
        <v>199</v>
      </c>
      <c r="E436" s="260" t="s">
        <v>797</v>
      </c>
      <c r="F436" s="261" t="s">
        <v>798</v>
      </c>
      <c r="G436" s="262" t="s">
        <v>202</v>
      </c>
      <c r="H436" s="263">
        <v>8</v>
      </c>
      <c r="I436" s="264"/>
      <c r="J436" s="265">
        <f>ROUND(I436*H436,2)</f>
        <v>0</v>
      </c>
      <c r="K436" s="261" t="s">
        <v>19</v>
      </c>
      <c r="L436" s="266"/>
      <c r="M436" s="267" t="s">
        <v>19</v>
      </c>
      <c r="N436" s="268" t="s">
        <v>45</v>
      </c>
      <c r="O436" s="84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0" t="s">
        <v>241</v>
      </c>
      <c r="AT436" s="230" t="s">
        <v>199</v>
      </c>
      <c r="AU436" s="230" t="s">
        <v>82</v>
      </c>
      <c r="AY436" s="17" t="s">
        <v>158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7" t="s">
        <v>82</v>
      </c>
      <c r="BK436" s="231">
        <f>ROUND(I436*H436,2)</f>
        <v>0</v>
      </c>
      <c r="BL436" s="17" t="s">
        <v>236</v>
      </c>
      <c r="BM436" s="230" t="s">
        <v>799</v>
      </c>
    </row>
    <row r="437" s="2" customFormat="1">
      <c r="A437" s="38"/>
      <c r="B437" s="39"/>
      <c r="C437" s="40"/>
      <c r="D437" s="232" t="s">
        <v>165</v>
      </c>
      <c r="E437" s="40"/>
      <c r="F437" s="233" t="s">
        <v>798</v>
      </c>
      <c r="G437" s="40"/>
      <c r="H437" s="40"/>
      <c r="I437" s="136"/>
      <c r="J437" s="40"/>
      <c r="K437" s="40"/>
      <c r="L437" s="44"/>
      <c r="M437" s="234"/>
      <c r="N437" s="235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165</v>
      </c>
      <c r="AU437" s="17" t="s">
        <v>82</v>
      </c>
    </row>
    <row r="438" s="13" customFormat="1">
      <c r="A438" s="13"/>
      <c r="B438" s="236"/>
      <c r="C438" s="237"/>
      <c r="D438" s="232" t="s">
        <v>166</v>
      </c>
      <c r="E438" s="238" t="s">
        <v>19</v>
      </c>
      <c r="F438" s="239" t="s">
        <v>1596</v>
      </c>
      <c r="G438" s="237"/>
      <c r="H438" s="240">
        <v>8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166</v>
      </c>
      <c r="AU438" s="246" t="s">
        <v>82</v>
      </c>
      <c r="AV438" s="13" t="s">
        <v>85</v>
      </c>
      <c r="AW438" s="13" t="s">
        <v>34</v>
      </c>
      <c r="AX438" s="13" t="s">
        <v>82</v>
      </c>
      <c r="AY438" s="246" t="s">
        <v>158</v>
      </c>
    </row>
    <row r="439" s="2" customFormat="1" ht="16.5" customHeight="1">
      <c r="A439" s="38"/>
      <c r="B439" s="39"/>
      <c r="C439" s="259" t="s">
        <v>784</v>
      </c>
      <c r="D439" s="259" t="s">
        <v>199</v>
      </c>
      <c r="E439" s="260" t="s">
        <v>802</v>
      </c>
      <c r="F439" s="261" t="s">
        <v>803</v>
      </c>
      <c r="G439" s="262" t="s">
        <v>202</v>
      </c>
      <c r="H439" s="263">
        <v>8</v>
      </c>
      <c r="I439" s="264"/>
      <c r="J439" s="265">
        <f>ROUND(I439*H439,2)</f>
        <v>0</v>
      </c>
      <c r="K439" s="261" t="s">
        <v>19</v>
      </c>
      <c r="L439" s="266"/>
      <c r="M439" s="267" t="s">
        <v>19</v>
      </c>
      <c r="N439" s="268" t="s">
        <v>45</v>
      </c>
      <c r="O439" s="84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0" t="s">
        <v>241</v>
      </c>
      <c r="AT439" s="230" t="s">
        <v>199</v>
      </c>
      <c r="AU439" s="230" t="s">
        <v>82</v>
      </c>
      <c r="AY439" s="17" t="s">
        <v>158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7" t="s">
        <v>82</v>
      </c>
      <c r="BK439" s="231">
        <f>ROUND(I439*H439,2)</f>
        <v>0</v>
      </c>
      <c r="BL439" s="17" t="s">
        <v>236</v>
      </c>
      <c r="BM439" s="230" t="s">
        <v>804</v>
      </c>
    </row>
    <row r="440" s="2" customFormat="1">
      <c r="A440" s="38"/>
      <c r="B440" s="39"/>
      <c r="C440" s="40"/>
      <c r="D440" s="232" t="s">
        <v>165</v>
      </c>
      <c r="E440" s="40"/>
      <c r="F440" s="233" t="s">
        <v>803</v>
      </c>
      <c r="G440" s="40"/>
      <c r="H440" s="40"/>
      <c r="I440" s="136"/>
      <c r="J440" s="40"/>
      <c r="K440" s="40"/>
      <c r="L440" s="44"/>
      <c r="M440" s="234"/>
      <c r="N440" s="235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165</v>
      </c>
      <c r="AU440" s="17" t="s">
        <v>82</v>
      </c>
    </row>
    <row r="441" s="13" customFormat="1">
      <c r="A441" s="13"/>
      <c r="B441" s="236"/>
      <c r="C441" s="237"/>
      <c r="D441" s="232" t="s">
        <v>166</v>
      </c>
      <c r="E441" s="238" t="s">
        <v>19</v>
      </c>
      <c r="F441" s="239" t="s">
        <v>1596</v>
      </c>
      <c r="G441" s="237"/>
      <c r="H441" s="240">
        <v>8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166</v>
      </c>
      <c r="AU441" s="246" t="s">
        <v>82</v>
      </c>
      <c r="AV441" s="13" t="s">
        <v>85</v>
      </c>
      <c r="AW441" s="13" t="s">
        <v>34</v>
      </c>
      <c r="AX441" s="13" t="s">
        <v>82</v>
      </c>
      <c r="AY441" s="246" t="s">
        <v>158</v>
      </c>
    </row>
    <row r="442" s="2" customFormat="1" ht="16.5" customHeight="1">
      <c r="A442" s="38"/>
      <c r="B442" s="39"/>
      <c r="C442" s="259" t="s">
        <v>788</v>
      </c>
      <c r="D442" s="259" t="s">
        <v>199</v>
      </c>
      <c r="E442" s="260" t="s">
        <v>806</v>
      </c>
      <c r="F442" s="261" t="s">
        <v>807</v>
      </c>
      <c r="G442" s="262" t="s">
        <v>202</v>
      </c>
      <c r="H442" s="263">
        <v>11</v>
      </c>
      <c r="I442" s="264"/>
      <c r="J442" s="265">
        <f>ROUND(I442*H442,2)</f>
        <v>0</v>
      </c>
      <c r="K442" s="261" t="s">
        <v>19</v>
      </c>
      <c r="L442" s="266"/>
      <c r="M442" s="267" t="s">
        <v>19</v>
      </c>
      <c r="N442" s="268" t="s">
        <v>45</v>
      </c>
      <c r="O442" s="84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0" t="s">
        <v>241</v>
      </c>
      <c r="AT442" s="230" t="s">
        <v>199</v>
      </c>
      <c r="AU442" s="230" t="s">
        <v>82</v>
      </c>
      <c r="AY442" s="17" t="s">
        <v>158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7" t="s">
        <v>82</v>
      </c>
      <c r="BK442" s="231">
        <f>ROUND(I442*H442,2)</f>
        <v>0</v>
      </c>
      <c r="BL442" s="17" t="s">
        <v>236</v>
      </c>
      <c r="BM442" s="230" t="s">
        <v>808</v>
      </c>
    </row>
    <row r="443" s="2" customFormat="1">
      <c r="A443" s="38"/>
      <c r="B443" s="39"/>
      <c r="C443" s="40"/>
      <c r="D443" s="232" t="s">
        <v>165</v>
      </c>
      <c r="E443" s="40"/>
      <c r="F443" s="233" t="s">
        <v>807</v>
      </c>
      <c r="G443" s="40"/>
      <c r="H443" s="40"/>
      <c r="I443" s="136"/>
      <c r="J443" s="40"/>
      <c r="K443" s="40"/>
      <c r="L443" s="44"/>
      <c r="M443" s="234"/>
      <c r="N443" s="235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165</v>
      </c>
      <c r="AU443" s="17" t="s">
        <v>82</v>
      </c>
    </row>
    <row r="444" s="13" customFormat="1">
      <c r="A444" s="13"/>
      <c r="B444" s="236"/>
      <c r="C444" s="237"/>
      <c r="D444" s="232" t="s">
        <v>166</v>
      </c>
      <c r="E444" s="238" t="s">
        <v>19</v>
      </c>
      <c r="F444" s="239" t="s">
        <v>1597</v>
      </c>
      <c r="G444" s="237"/>
      <c r="H444" s="240">
        <v>11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166</v>
      </c>
      <c r="AU444" s="246" t="s">
        <v>82</v>
      </c>
      <c r="AV444" s="13" t="s">
        <v>85</v>
      </c>
      <c r="AW444" s="13" t="s">
        <v>34</v>
      </c>
      <c r="AX444" s="13" t="s">
        <v>82</v>
      </c>
      <c r="AY444" s="246" t="s">
        <v>158</v>
      </c>
    </row>
    <row r="445" s="2" customFormat="1" ht="21.75" customHeight="1">
      <c r="A445" s="38"/>
      <c r="B445" s="39"/>
      <c r="C445" s="219" t="s">
        <v>792</v>
      </c>
      <c r="D445" s="219" t="s">
        <v>159</v>
      </c>
      <c r="E445" s="220" t="s">
        <v>811</v>
      </c>
      <c r="F445" s="221" t="s">
        <v>812</v>
      </c>
      <c r="G445" s="222" t="s">
        <v>202</v>
      </c>
      <c r="H445" s="223">
        <v>8</v>
      </c>
      <c r="I445" s="224"/>
      <c r="J445" s="225">
        <f>ROUND(I445*H445,2)</f>
        <v>0</v>
      </c>
      <c r="K445" s="221" t="s">
        <v>213</v>
      </c>
      <c r="L445" s="44"/>
      <c r="M445" s="226" t="s">
        <v>19</v>
      </c>
      <c r="N445" s="227" t="s">
        <v>45</v>
      </c>
      <c r="O445" s="84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0" t="s">
        <v>236</v>
      </c>
      <c r="AT445" s="230" t="s">
        <v>159</v>
      </c>
      <c r="AU445" s="230" t="s">
        <v>82</v>
      </c>
      <c r="AY445" s="17" t="s">
        <v>158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7" t="s">
        <v>82</v>
      </c>
      <c r="BK445" s="231">
        <f>ROUND(I445*H445,2)</f>
        <v>0</v>
      </c>
      <c r="BL445" s="17" t="s">
        <v>236</v>
      </c>
      <c r="BM445" s="230" t="s">
        <v>813</v>
      </c>
    </row>
    <row r="446" s="2" customFormat="1">
      <c r="A446" s="38"/>
      <c r="B446" s="39"/>
      <c r="C446" s="40"/>
      <c r="D446" s="232" t="s">
        <v>165</v>
      </c>
      <c r="E446" s="40"/>
      <c r="F446" s="233" t="s">
        <v>812</v>
      </c>
      <c r="G446" s="40"/>
      <c r="H446" s="40"/>
      <c r="I446" s="136"/>
      <c r="J446" s="40"/>
      <c r="K446" s="40"/>
      <c r="L446" s="44"/>
      <c r="M446" s="234"/>
      <c r="N446" s="235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165</v>
      </c>
      <c r="AU446" s="17" t="s">
        <v>82</v>
      </c>
    </row>
    <row r="447" s="2" customFormat="1" ht="16.5" customHeight="1">
      <c r="A447" s="38"/>
      <c r="B447" s="39"/>
      <c r="C447" s="259" t="s">
        <v>796</v>
      </c>
      <c r="D447" s="259" t="s">
        <v>199</v>
      </c>
      <c r="E447" s="260" t="s">
        <v>815</v>
      </c>
      <c r="F447" s="261" t="s">
        <v>816</v>
      </c>
      <c r="G447" s="262" t="s">
        <v>202</v>
      </c>
      <c r="H447" s="263">
        <v>8</v>
      </c>
      <c r="I447" s="264"/>
      <c r="J447" s="265">
        <f>ROUND(I447*H447,2)</f>
        <v>0</v>
      </c>
      <c r="K447" s="261" t="s">
        <v>19</v>
      </c>
      <c r="L447" s="266"/>
      <c r="M447" s="267" t="s">
        <v>19</v>
      </c>
      <c r="N447" s="268" t="s">
        <v>45</v>
      </c>
      <c r="O447" s="84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0" t="s">
        <v>241</v>
      </c>
      <c r="AT447" s="230" t="s">
        <v>199</v>
      </c>
      <c r="AU447" s="230" t="s">
        <v>82</v>
      </c>
      <c r="AY447" s="17" t="s">
        <v>158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7" t="s">
        <v>82</v>
      </c>
      <c r="BK447" s="231">
        <f>ROUND(I447*H447,2)</f>
        <v>0</v>
      </c>
      <c r="BL447" s="17" t="s">
        <v>236</v>
      </c>
      <c r="BM447" s="230" t="s">
        <v>817</v>
      </c>
    </row>
    <row r="448" s="2" customFormat="1">
      <c r="A448" s="38"/>
      <c r="B448" s="39"/>
      <c r="C448" s="40"/>
      <c r="D448" s="232" t="s">
        <v>165</v>
      </c>
      <c r="E448" s="40"/>
      <c r="F448" s="233" t="s">
        <v>816</v>
      </c>
      <c r="G448" s="40"/>
      <c r="H448" s="40"/>
      <c r="I448" s="136"/>
      <c r="J448" s="40"/>
      <c r="K448" s="40"/>
      <c r="L448" s="44"/>
      <c r="M448" s="234"/>
      <c r="N448" s="235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165</v>
      </c>
      <c r="AU448" s="17" t="s">
        <v>82</v>
      </c>
    </row>
    <row r="449" s="13" customFormat="1">
      <c r="A449" s="13"/>
      <c r="B449" s="236"/>
      <c r="C449" s="237"/>
      <c r="D449" s="232" t="s">
        <v>166</v>
      </c>
      <c r="E449" s="238" t="s">
        <v>19</v>
      </c>
      <c r="F449" s="239" t="s">
        <v>1596</v>
      </c>
      <c r="G449" s="237"/>
      <c r="H449" s="240">
        <v>8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166</v>
      </c>
      <c r="AU449" s="246" t="s">
        <v>82</v>
      </c>
      <c r="AV449" s="13" t="s">
        <v>85</v>
      </c>
      <c r="AW449" s="13" t="s">
        <v>34</v>
      </c>
      <c r="AX449" s="13" t="s">
        <v>82</v>
      </c>
      <c r="AY449" s="246" t="s">
        <v>158</v>
      </c>
    </row>
    <row r="450" s="2" customFormat="1" ht="21.75" customHeight="1">
      <c r="A450" s="38"/>
      <c r="B450" s="39"/>
      <c r="C450" s="259" t="s">
        <v>801</v>
      </c>
      <c r="D450" s="259" t="s">
        <v>199</v>
      </c>
      <c r="E450" s="260" t="s">
        <v>818</v>
      </c>
      <c r="F450" s="261" t="s">
        <v>819</v>
      </c>
      <c r="G450" s="262" t="s">
        <v>202</v>
      </c>
      <c r="H450" s="263">
        <v>2</v>
      </c>
      <c r="I450" s="264"/>
      <c r="J450" s="265">
        <f>ROUND(I450*H450,2)</f>
        <v>0</v>
      </c>
      <c r="K450" s="261" t="s">
        <v>19</v>
      </c>
      <c r="L450" s="266"/>
      <c r="M450" s="267" t="s">
        <v>19</v>
      </c>
      <c r="N450" s="268" t="s">
        <v>45</v>
      </c>
      <c r="O450" s="84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0" t="s">
        <v>241</v>
      </c>
      <c r="AT450" s="230" t="s">
        <v>199</v>
      </c>
      <c r="AU450" s="230" t="s">
        <v>82</v>
      </c>
      <c r="AY450" s="17" t="s">
        <v>158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7" t="s">
        <v>82</v>
      </c>
      <c r="BK450" s="231">
        <f>ROUND(I450*H450,2)</f>
        <v>0</v>
      </c>
      <c r="BL450" s="17" t="s">
        <v>236</v>
      </c>
      <c r="BM450" s="230" t="s">
        <v>820</v>
      </c>
    </row>
    <row r="451" s="2" customFormat="1">
      <c r="A451" s="38"/>
      <c r="B451" s="39"/>
      <c r="C451" s="40"/>
      <c r="D451" s="232" t="s">
        <v>165</v>
      </c>
      <c r="E451" s="40"/>
      <c r="F451" s="233" t="s">
        <v>819</v>
      </c>
      <c r="G451" s="40"/>
      <c r="H451" s="40"/>
      <c r="I451" s="136"/>
      <c r="J451" s="40"/>
      <c r="K451" s="40"/>
      <c r="L451" s="44"/>
      <c r="M451" s="234"/>
      <c r="N451" s="235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165</v>
      </c>
      <c r="AU451" s="17" t="s">
        <v>82</v>
      </c>
    </row>
    <row r="452" s="2" customFormat="1" ht="16.5" customHeight="1">
      <c r="A452" s="38"/>
      <c r="B452" s="39"/>
      <c r="C452" s="259" t="s">
        <v>805</v>
      </c>
      <c r="D452" s="259" t="s">
        <v>199</v>
      </c>
      <c r="E452" s="260" t="s">
        <v>822</v>
      </c>
      <c r="F452" s="261" t="s">
        <v>823</v>
      </c>
      <c r="G452" s="262" t="s">
        <v>202</v>
      </c>
      <c r="H452" s="263">
        <v>2</v>
      </c>
      <c r="I452" s="264"/>
      <c r="J452" s="265">
        <f>ROUND(I452*H452,2)</f>
        <v>0</v>
      </c>
      <c r="K452" s="261" t="s">
        <v>19</v>
      </c>
      <c r="L452" s="266"/>
      <c r="M452" s="267" t="s">
        <v>19</v>
      </c>
      <c r="N452" s="268" t="s">
        <v>45</v>
      </c>
      <c r="O452" s="84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0" t="s">
        <v>241</v>
      </c>
      <c r="AT452" s="230" t="s">
        <v>199</v>
      </c>
      <c r="AU452" s="230" t="s">
        <v>82</v>
      </c>
      <c r="AY452" s="17" t="s">
        <v>158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7" t="s">
        <v>82</v>
      </c>
      <c r="BK452" s="231">
        <f>ROUND(I452*H452,2)</f>
        <v>0</v>
      </c>
      <c r="BL452" s="17" t="s">
        <v>236</v>
      </c>
      <c r="BM452" s="230" t="s">
        <v>824</v>
      </c>
    </row>
    <row r="453" s="2" customFormat="1">
      <c r="A453" s="38"/>
      <c r="B453" s="39"/>
      <c r="C453" s="40"/>
      <c r="D453" s="232" t="s">
        <v>165</v>
      </c>
      <c r="E453" s="40"/>
      <c r="F453" s="233" t="s">
        <v>823</v>
      </c>
      <c r="G453" s="40"/>
      <c r="H453" s="40"/>
      <c r="I453" s="136"/>
      <c r="J453" s="40"/>
      <c r="K453" s="40"/>
      <c r="L453" s="44"/>
      <c r="M453" s="234"/>
      <c r="N453" s="235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165</v>
      </c>
      <c r="AU453" s="17" t="s">
        <v>82</v>
      </c>
    </row>
    <row r="454" s="13" customFormat="1">
      <c r="A454" s="13"/>
      <c r="B454" s="236"/>
      <c r="C454" s="237"/>
      <c r="D454" s="232" t="s">
        <v>166</v>
      </c>
      <c r="E454" s="238" t="s">
        <v>19</v>
      </c>
      <c r="F454" s="239" t="s">
        <v>1598</v>
      </c>
      <c r="G454" s="237"/>
      <c r="H454" s="240">
        <v>2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166</v>
      </c>
      <c r="AU454" s="246" t="s">
        <v>82</v>
      </c>
      <c r="AV454" s="13" t="s">
        <v>85</v>
      </c>
      <c r="AW454" s="13" t="s">
        <v>34</v>
      </c>
      <c r="AX454" s="13" t="s">
        <v>82</v>
      </c>
      <c r="AY454" s="246" t="s">
        <v>158</v>
      </c>
    </row>
    <row r="455" s="2" customFormat="1" ht="16.5" customHeight="1">
      <c r="A455" s="38"/>
      <c r="B455" s="39"/>
      <c r="C455" s="219" t="s">
        <v>810</v>
      </c>
      <c r="D455" s="219" t="s">
        <v>159</v>
      </c>
      <c r="E455" s="220" t="s">
        <v>827</v>
      </c>
      <c r="F455" s="221" t="s">
        <v>828</v>
      </c>
      <c r="G455" s="222" t="s">
        <v>202</v>
      </c>
      <c r="H455" s="223">
        <v>8</v>
      </c>
      <c r="I455" s="224"/>
      <c r="J455" s="225">
        <f>ROUND(I455*H455,2)</f>
        <v>0</v>
      </c>
      <c r="K455" s="221" t="s">
        <v>19</v>
      </c>
      <c r="L455" s="44"/>
      <c r="M455" s="226" t="s">
        <v>19</v>
      </c>
      <c r="N455" s="227" t="s">
        <v>45</v>
      </c>
      <c r="O455" s="84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0" t="s">
        <v>236</v>
      </c>
      <c r="AT455" s="230" t="s">
        <v>159</v>
      </c>
      <c r="AU455" s="230" t="s">
        <v>82</v>
      </c>
      <c r="AY455" s="17" t="s">
        <v>158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7" t="s">
        <v>82</v>
      </c>
      <c r="BK455" s="231">
        <f>ROUND(I455*H455,2)</f>
        <v>0</v>
      </c>
      <c r="BL455" s="17" t="s">
        <v>236</v>
      </c>
      <c r="BM455" s="230" t="s">
        <v>829</v>
      </c>
    </row>
    <row r="456" s="2" customFormat="1">
      <c r="A456" s="38"/>
      <c r="B456" s="39"/>
      <c r="C456" s="40"/>
      <c r="D456" s="232" t="s">
        <v>165</v>
      </c>
      <c r="E456" s="40"/>
      <c r="F456" s="233" t="s">
        <v>828</v>
      </c>
      <c r="G456" s="40"/>
      <c r="H456" s="40"/>
      <c r="I456" s="136"/>
      <c r="J456" s="40"/>
      <c r="K456" s="40"/>
      <c r="L456" s="44"/>
      <c r="M456" s="234"/>
      <c r="N456" s="235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165</v>
      </c>
      <c r="AU456" s="17" t="s">
        <v>82</v>
      </c>
    </row>
    <row r="457" s="2" customFormat="1" ht="16.5" customHeight="1">
      <c r="A457" s="38"/>
      <c r="B457" s="39"/>
      <c r="C457" s="259" t="s">
        <v>814</v>
      </c>
      <c r="D457" s="259" t="s">
        <v>199</v>
      </c>
      <c r="E457" s="260" t="s">
        <v>831</v>
      </c>
      <c r="F457" s="261" t="s">
        <v>832</v>
      </c>
      <c r="G457" s="262" t="s">
        <v>202</v>
      </c>
      <c r="H457" s="263">
        <v>8</v>
      </c>
      <c r="I457" s="264"/>
      <c r="J457" s="265">
        <f>ROUND(I457*H457,2)</f>
        <v>0</v>
      </c>
      <c r="K457" s="261" t="s">
        <v>19</v>
      </c>
      <c r="L457" s="266"/>
      <c r="M457" s="267" t="s">
        <v>19</v>
      </c>
      <c r="N457" s="268" t="s">
        <v>45</v>
      </c>
      <c r="O457" s="84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0" t="s">
        <v>241</v>
      </c>
      <c r="AT457" s="230" t="s">
        <v>199</v>
      </c>
      <c r="AU457" s="230" t="s">
        <v>82</v>
      </c>
      <c r="AY457" s="17" t="s">
        <v>158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7" t="s">
        <v>82</v>
      </c>
      <c r="BK457" s="231">
        <f>ROUND(I457*H457,2)</f>
        <v>0</v>
      </c>
      <c r="BL457" s="17" t="s">
        <v>236</v>
      </c>
      <c r="BM457" s="230" t="s">
        <v>833</v>
      </c>
    </row>
    <row r="458" s="2" customFormat="1">
      <c r="A458" s="38"/>
      <c r="B458" s="39"/>
      <c r="C458" s="40"/>
      <c r="D458" s="232" t="s">
        <v>165</v>
      </c>
      <c r="E458" s="40"/>
      <c r="F458" s="233" t="s">
        <v>832</v>
      </c>
      <c r="G458" s="40"/>
      <c r="H458" s="40"/>
      <c r="I458" s="136"/>
      <c r="J458" s="40"/>
      <c r="K458" s="40"/>
      <c r="L458" s="44"/>
      <c r="M458" s="234"/>
      <c r="N458" s="235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165</v>
      </c>
      <c r="AU458" s="17" t="s">
        <v>82</v>
      </c>
    </row>
    <row r="459" s="13" customFormat="1">
      <c r="A459" s="13"/>
      <c r="B459" s="236"/>
      <c r="C459" s="237"/>
      <c r="D459" s="232" t="s">
        <v>166</v>
      </c>
      <c r="E459" s="238" t="s">
        <v>19</v>
      </c>
      <c r="F459" s="239" t="s">
        <v>1596</v>
      </c>
      <c r="G459" s="237"/>
      <c r="H459" s="240">
        <v>8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6" t="s">
        <v>166</v>
      </c>
      <c r="AU459" s="246" t="s">
        <v>82</v>
      </c>
      <c r="AV459" s="13" t="s">
        <v>85</v>
      </c>
      <c r="AW459" s="13" t="s">
        <v>34</v>
      </c>
      <c r="AX459" s="13" t="s">
        <v>82</v>
      </c>
      <c r="AY459" s="246" t="s">
        <v>158</v>
      </c>
    </row>
    <row r="460" s="2" customFormat="1" ht="21.75" customHeight="1">
      <c r="A460" s="38"/>
      <c r="B460" s="39"/>
      <c r="C460" s="219" t="s">
        <v>255</v>
      </c>
      <c r="D460" s="219" t="s">
        <v>159</v>
      </c>
      <c r="E460" s="220" t="s">
        <v>836</v>
      </c>
      <c r="F460" s="221" t="s">
        <v>837</v>
      </c>
      <c r="G460" s="222" t="s">
        <v>202</v>
      </c>
      <c r="H460" s="223">
        <v>6</v>
      </c>
      <c r="I460" s="224"/>
      <c r="J460" s="225">
        <f>ROUND(I460*H460,2)</f>
        <v>0</v>
      </c>
      <c r="K460" s="221" t="s">
        <v>213</v>
      </c>
      <c r="L460" s="44"/>
      <c r="M460" s="226" t="s">
        <v>19</v>
      </c>
      <c r="N460" s="227" t="s">
        <v>45</v>
      </c>
      <c r="O460" s="84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0" t="s">
        <v>236</v>
      </c>
      <c r="AT460" s="230" t="s">
        <v>159</v>
      </c>
      <c r="AU460" s="230" t="s">
        <v>82</v>
      </c>
      <c r="AY460" s="17" t="s">
        <v>158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7" t="s">
        <v>82</v>
      </c>
      <c r="BK460" s="231">
        <f>ROUND(I460*H460,2)</f>
        <v>0</v>
      </c>
      <c r="BL460" s="17" t="s">
        <v>236</v>
      </c>
      <c r="BM460" s="230" t="s">
        <v>838</v>
      </c>
    </row>
    <row r="461" s="2" customFormat="1">
      <c r="A461" s="38"/>
      <c r="B461" s="39"/>
      <c r="C461" s="40"/>
      <c r="D461" s="232" t="s">
        <v>165</v>
      </c>
      <c r="E461" s="40"/>
      <c r="F461" s="233" t="s">
        <v>837</v>
      </c>
      <c r="G461" s="40"/>
      <c r="H461" s="40"/>
      <c r="I461" s="136"/>
      <c r="J461" s="40"/>
      <c r="K461" s="40"/>
      <c r="L461" s="44"/>
      <c r="M461" s="234"/>
      <c r="N461" s="235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165</v>
      </c>
      <c r="AU461" s="17" t="s">
        <v>82</v>
      </c>
    </row>
    <row r="462" s="2" customFormat="1" ht="16.5" customHeight="1">
      <c r="A462" s="38"/>
      <c r="B462" s="39"/>
      <c r="C462" s="259" t="s">
        <v>821</v>
      </c>
      <c r="D462" s="259" t="s">
        <v>199</v>
      </c>
      <c r="E462" s="260" t="s">
        <v>840</v>
      </c>
      <c r="F462" s="261" t="s">
        <v>841</v>
      </c>
      <c r="G462" s="262" t="s">
        <v>202</v>
      </c>
      <c r="H462" s="263">
        <v>6</v>
      </c>
      <c r="I462" s="264"/>
      <c r="J462" s="265">
        <f>ROUND(I462*H462,2)</f>
        <v>0</v>
      </c>
      <c r="K462" s="261" t="s">
        <v>19</v>
      </c>
      <c r="L462" s="266"/>
      <c r="M462" s="267" t="s">
        <v>19</v>
      </c>
      <c r="N462" s="268" t="s">
        <v>45</v>
      </c>
      <c r="O462" s="84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0" t="s">
        <v>241</v>
      </c>
      <c r="AT462" s="230" t="s">
        <v>199</v>
      </c>
      <c r="AU462" s="230" t="s">
        <v>82</v>
      </c>
      <c r="AY462" s="17" t="s">
        <v>158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7" t="s">
        <v>82</v>
      </c>
      <c r="BK462" s="231">
        <f>ROUND(I462*H462,2)</f>
        <v>0</v>
      </c>
      <c r="BL462" s="17" t="s">
        <v>236</v>
      </c>
      <c r="BM462" s="230" t="s">
        <v>842</v>
      </c>
    </row>
    <row r="463" s="2" customFormat="1">
      <c r="A463" s="38"/>
      <c r="B463" s="39"/>
      <c r="C463" s="40"/>
      <c r="D463" s="232" t="s">
        <v>165</v>
      </c>
      <c r="E463" s="40"/>
      <c r="F463" s="233" t="s">
        <v>841</v>
      </c>
      <c r="G463" s="40"/>
      <c r="H463" s="40"/>
      <c r="I463" s="136"/>
      <c r="J463" s="40"/>
      <c r="K463" s="40"/>
      <c r="L463" s="44"/>
      <c r="M463" s="234"/>
      <c r="N463" s="235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165</v>
      </c>
      <c r="AU463" s="17" t="s">
        <v>82</v>
      </c>
    </row>
    <row r="464" s="13" customFormat="1">
      <c r="A464" s="13"/>
      <c r="B464" s="236"/>
      <c r="C464" s="237"/>
      <c r="D464" s="232" t="s">
        <v>166</v>
      </c>
      <c r="E464" s="238" t="s">
        <v>19</v>
      </c>
      <c r="F464" s="239" t="s">
        <v>1599</v>
      </c>
      <c r="G464" s="237"/>
      <c r="H464" s="240">
        <v>6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166</v>
      </c>
      <c r="AU464" s="246" t="s">
        <v>82</v>
      </c>
      <c r="AV464" s="13" t="s">
        <v>85</v>
      </c>
      <c r="AW464" s="13" t="s">
        <v>34</v>
      </c>
      <c r="AX464" s="13" t="s">
        <v>82</v>
      </c>
      <c r="AY464" s="246" t="s">
        <v>158</v>
      </c>
    </row>
    <row r="465" s="2" customFormat="1" ht="21.75" customHeight="1">
      <c r="A465" s="38"/>
      <c r="B465" s="39"/>
      <c r="C465" s="259" t="s">
        <v>826</v>
      </c>
      <c r="D465" s="259" t="s">
        <v>199</v>
      </c>
      <c r="E465" s="260" t="s">
        <v>844</v>
      </c>
      <c r="F465" s="261" t="s">
        <v>845</v>
      </c>
      <c r="G465" s="262" t="s">
        <v>202</v>
      </c>
      <c r="H465" s="263">
        <v>14</v>
      </c>
      <c r="I465" s="264"/>
      <c r="J465" s="265">
        <f>ROUND(I465*H465,2)</f>
        <v>0</v>
      </c>
      <c r="K465" s="261" t="s">
        <v>19</v>
      </c>
      <c r="L465" s="266"/>
      <c r="M465" s="267" t="s">
        <v>19</v>
      </c>
      <c r="N465" s="268" t="s">
        <v>45</v>
      </c>
      <c r="O465" s="84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0" t="s">
        <v>241</v>
      </c>
      <c r="AT465" s="230" t="s">
        <v>199</v>
      </c>
      <c r="AU465" s="230" t="s">
        <v>82</v>
      </c>
      <c r="AY465" s="17" t="s">
        <v>158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7" t="s">
        <v>82</v>
      </c>
      <c r="BK465" s="231">
        <f>ROUND(I465*H465,2)</f>
        <v>0</v>
      </c>
      <c r="BL465" s="17" t="s">
        <v>236</v>
      </c>
      <c r="BM465" s="230" t="s">
        <v>846</v>
      </c>
    </row>
    <row r="466" s="2" customFormat="1">
      <c r="A466" s="38"/>
      <c r="B466" s="39"/>
      <c r="C466" s="40"/>
      <c r="D466" s="232" t="s">
        <v>165</v>
      </c>
      <c r="E466" s="40"/>
      <c r="F466" s="233" t="s">
        <v>845</v>
      </c>
      <c r="G466" s="40"/>
      <c r="H466" s="40"/>
      <c r="I466" s="136"/>
      <c r="J466" s="40"/>
      <c r="K466" s="40"/>
      <c r="L466" s="44"/>
      <c r="M466" s="234"/>
      <c r="N466" s="235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165</v>
      </c>
      <c r="AU466" s="17" t="s">
        <v>82</v>
      </c>
    </row>
    <row r="467" s="2" customFormat="1" ht="21.75" customHeight="1">
      <c r="A467" s="38"/>
      <c r="B467" s="39"/>
      <c r="C467" s="219" t="s">
        <v>830</v>
      </c>
      <c r="D467" s="219" t="s">
        <v>159</v>
      </c>
      <c r="E467" s="220" t="s">
        <v>848</v>
      </c>
      <c r="F467" s="221" t="s">
        <v>849</v>
      </c>
      <c r="G467" s="222" t="s">
        <v>202</v>
      </c>
      <c r="H467" s="223">
        <v>8</v>
      </c>
      <c r="I467" s="224"/>
      <c r="J467" s="225">
        <f>ROUND(I467*H467,2)</f>
        <v>0</v>
      </c>
      <c r="K467" s="221" t="s">
        <v>213</v>
      </c>
      <c r="L467" s="44"/>
      <c r="M467" s="226" t="s">
        <v>19</v>
      </c>
      <c r="N467" s="227" t="s">
        <v>45</v>
      </c>
      <c r="O467" s="84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0" t="s">
        <v>236</v>
      </c>
      <c r="AT467" s="230" t="s">
        <v>159</v>
      </c>
      <c r="AU467" s="230" t="s">
        <v>82</v>
      </c>
      <c r="AY467" s="17" t="s">
        <v>158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7" t="s">
        <v>82</v>
      </c>
      <c r="BK467" s="231">
        <f>ROUND(I467*H467,2)</f>
        <v>0</v>
      </c>
      <c r="BL467" s="17" t="s">
        <v>236</v>
      </c>
      <c r="BM467" s="230" t="s">
        <v>850</v>
      </c>
    </row>
    <row r="468" s="2" customFormat="1">
      <c r="A468" s="38"/>
      <c r="B468" s="39"/>
      <c r="C468" s="40"/>
      <c r="D468" s="232" t="s">
        <v>165</v>
      </c>
      <c r="E468" s="40"/>
      <c r="F468" s="233" t="s">
        <v>849</v>
      </c>
      <c r="G468" s="40"/>
      <c r="H468" s="40"/>
      <c r="I468" s="136"/>
      <c r="J468" s="40"/>
      <c r="K468" s="40"/>
      <c r="L468" s="44"/>
      <c r="M468" s="234"/>
      <c r="N468" s="235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165</v>
      </c>
      <c r="AU468" s="17" t="s">
        <v>82</v>
      </c>
    </row>
    <row r="469" s="13" customFormat="1">
      <c r="A469" s="13"/>
      <c r="B469" s="236"/>
      <c r="C469" s="237"/>
      <c r="D469" s="232" t="s">
        <v>166</v>
      </c>
      <c r="E469" s="238" t="s">
        <v>19</v>
      </c>
      <c r="F469" s="239" t="s">
        <v>1596</v>
      </c>
      <c r="G469" s="237"/>
      <c r="H469" s="240">
        <v>8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166</v>
      </c>
      <c r="AU469" s="246" t="s">
        <v>82</v>
      </c>
      <c r="AV469" s="13" t="s">
        <v>85</v>
      </c>
      <c r="AW469" s="13" t="s">
        <v>34</v>
      </c>
      <c r="AX469" s="13" t="s">
        <v>82</v>
      </c>
      <c r="AY469" s="246" t="s">
        <v>158</v>
      </c>
    </row>
    <row r="470" s="2" customFormat="1" ht="21.75" customHeight="1">
      <c r="A470" s="38"/>
      <c r="B470" s="39"/>
      <c r="C470" s="219" t="s">
        <v>835</v>
      </c>
      <c r="D470" s="219" t="s">
        <v>159</v>
      </c>
      <c r="E470" s="220" t="s">
        <v>853</v>
      </c>
      <c r="F470" s="221" t="s">
        <v>854</v>
      </c>
      <c r="G470" s="222" t="s">
        <v>202</v>
      </c>
      <c r="H470" s="223">
        <v>6</v>
      </c>
      <c r="I470" s="224"/>
      <c r="J470" s="225">
        <f>ROUND(I470*H470,2)</f>
        <v>0</v>
      </c>
      <c r="K470" s="221" t="s">
        <v>213</v>
      </c>
      <c r="L470" s="44"/>
      <c r="M470" s="226" t="s">
        <v>19</v>
      </c>
      <c r="N470" s="227" t="s">
        <v>45</v>
      </c>
      <c r="O470" s="84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0" t="s">
        <v>236</v>
      </c>
      <c r="AT470" s="230" t="s">
        <v>159</v>
      </c>
      <c r="AU470" s="230" t="s">
        <v>82</v>
      </c>
      <c r="AY470" s="17" t="s">
        <v>158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7" t="s">
        <v>82</v>
      </c>
      <c r="BK470" s="231">
        <f>ROUND(I470*H470,2)</f>
        <v>0</v>
      </c>
      <c r="BL470" s="17" t="s">
        <v>236</v>
      </c>
      <c r="BM470" s="230" t="s">
        <v>855</v>
      </c>
    </row>
    <row r="471" s="2" customFormat="1">
      <c r="A471" s="38"/>
      <c r="B471" s="39"/>
      <c r="C471" s="40"/>
      <c r="D471" s="232" t="s">
        <v>165</v>
      </c>
      <c r="E471" s="40"/>
      <c r="F471" s="233" t="s">
        <v>854</v>
      </c>
      <c r="G471" s="40"/>
      <c r="H471" s="40"/>
      <c r="I471" s="136"/>
      <c r="J471" s="40"/>
      <c r="K471" s="40"/>
      <c r="L471" s="44"/>
      <c r="M471" s="234"/>
      <c r="N471" s="235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165</v>
      </c>
      <c r="AU471" s="17" t="s">
        <v>82</v>
      </c>
    </row>
    <row r="472" s="13" customFormat="1">
      <c r="A472" s="13"/>
      <c r="B472" s="236"/>
      <c r="C472" s="237"/>
      <c r="D472" s="232" t="s">
        <v>166</v>
      </c>
      <c r="E472" s="238" t="s">
        <v>19</v>
      </c>
      <c r="F472" s="239" t="s">
        <v>1599</v>
      </c>
      <c r="G472" s="237"/>
      <c r="H472" s="240">
        <v>6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166</v>
      </c>
      <c r="AU472" s="246" t="s">
        <v>82</v>
      </c>
      <c r="AV472" s="13" t="s">
        <v>85</v>
      </c>
      <c r="AW472" s="13" t="s">
        <v>34</v>
      </c>
      <c r="AX472" s="13" t="s">
        <v>82</v>
      </c>
      <c r="AY472" s="246" t="s">
        <v>158</v>
      </c>
    </row>
    <row r="473" s="2" customFormat="1" ht="16.5" customHeight="1">
      <c r="A473" s="38"/>
      <c r="B473" s="39"/>
      <c r="C473" s="259" t="s">
        <v>839</v>
      </c>
      <c r="D473" s="259" t="s">
        <v>199</v>
      </c>
      <c r="E473" s="260" t="s">
        <v>861</v>
      </c>
      <c r="F473" s="261" t="s">
        <v>862</v>
      </c>
      <c r="G473" s="262" t="s">
        <v>202</v>
      </c>
      <c r="H473" s="263">
        <v>6</v>
      </c>
      <c r="I473" s="264"/>
      <c r="J473" s="265">
        <f>ROUND(I473*H473,2)</f>
        <v>0</v>
      </c>
      <c r="K473" s="261" t="s">
        <v>19</v>
      </c>
      <c r="L473" s="266"/>
      <c r="M473" s="267" t="s">
        <v>19</v>
      </c>
      <c r="N473" s="268" t="s">
        <v>45</v>
      </c>
      <c r="O473" s="84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0" t="s">
        <v>241</v>
      </c>
      <c r="AT473" s="230" t="s">
        <v>199</v>
      </c>
      <c r="AU473" s="230" t="s">
        <v>82</v>
      </c>
      <c r="AY473" s="17" t="s">
        <v>158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7" t="s">
        <v>82</v>
      </c>
      <c r="BK473" s="231">
        <f>ROUND(I473*H473,2)</f>
        <v>0</v>
      </c>
      <c r="BL473" s="17" t="s">
        <v>236</v>
      </c>
      <c r="BM473" s="230" t="s">
        <v>863</v>
      </c>
    </row>
    <row r="474" s="2" customFormat="1">
      <c r="A474" s="38"/>
      <c r="B474" s="39"/>
      <c r="C474" s="40"/>
      <c r="D474" s="232" t="s">
        <v>165</v>
      </c>
      <c r="E474" s="40"/>
      <c r="F474" s="233" t="s">
        <v>862</v>
      </c>
      <c r="G474" s="40"/>
      <c r="H474" s="40"/>
      <c r="I474" s="136"/>
      <c r="J474" s="40"/>
      <c r="K474" s="40"/>
      <c r="L474" s="44"/>
      <c r="M474" s="234"/>
      <c r="N474" s="235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165</v>
      </c>
      <c r="AU474" s="17" t="s">
        <v>82</v>
      </c>
    </row>
    <row r="475" s="13" customFormat="1">
      <c r="A475" s="13"/>
      <c r="B475" s="236"/>
      <c r="C475" s="237"/>
      <c r="D475" s="232" t="s">
        <v>166</v>
      </c>
      <c r="E475" s="238" t="s">
        <v>19</v>
      </c>
      <c r="F475" s="239" t="s">
        <v>1599</v>
      </c>
      <c r="G475" s="237"/>
      <c r="H475" s="240">
        <v>6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166</v>
      </c>
      <c r="AU475" s="246" t="s">
        <v>82</v>
      </c>
      <c r="AV475" s="13" t="s">
        <v>85</v>
      </c>
      <c r="AW475" s="13" t="s">
        <v>34</v>
      </c>
      <c r="AX475" s="13" t="s">
        <v>82</v>
      </c>
      <c r="AY475" s="246" t="s">
        <v>158</v>
      </c>
    </row>
    <row r="476" s="2" customFormat="1" ht="16.5" customHeight="1">
      <c r="A476" s="38"/>
      <c r="B476" s="39"/>
      <c r="C476" s="259" t="s">
        <v>843</v>
      </c>
      <c r="D476" s="259" t="s">
        <v>199</v>
      </c>
      <c r="E476" s="260" t="s">
        <v>865</v>
      </c>
      <c r="F476" s="261" t="s">
        <v>866</v>
      </c>
      <c r="G476" s="262" t="s">
        <v>202</v>
      </c>
      <c r="H476" s="263">
        <v>37</v>
      </c>
      <c r="I476" s="264"/>
      <c r="J476" s="265">
        <f>ROUND(I476*H476,2)</f>
        <v>0</v>
      </c>
      <c r="K476" s="261" t="s">
        <v>19</v>
      </c>
      <c r="L476" s="266"/>
      <c r="M476" s="267" t="s">
        <v>19</v>
      </c>
      <c r="N476" s="268" t="s">
        <v>45</v>
      </c>
      <c r="O476" s="84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0" t="s">
        <v>241</v>
      </c>
      <c r="AT476" s="230" t="s">
        <v>199</v>
      </c>
      <c r="AU476" s="230" t="s">
        <v>82</v>
      </c>
      <c r="AY476" s="17" t="s">
        <v>158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7" t="s">
        <v>82</v>
      </c>
      <c r="BK476" s="231">
        <f>ROUND(I476*H476,2)</f>
        <v>0</v>
      </c>
      <c r="BL476" s="17" t="s">
        <v>236</v>
      </c>
      <c r="BM476" s="230" t="s">
        <v>867</v>
      </c>
    </row>
    <row r="477" s="2" customFormat="1">
      <c r="A477" s="38"/>
      <c r="B477" s="39"/>
      <c r="C477" s="40"/>
      <c r="D477" s="232" t="s">
        <v>165</v>
      </c>
      <c r="E477" s="40"/>
      <c r="F477" s="233" t="s">
        <v>866</v>
      </c>
      <c r="G477" s="40"/>
      <c r="H477" s="40"/>
      <c r="I477" s="136"/>
      <c r="J477" s="40"/>
      <c r="K477" s="40"/>
      <c r="L477" s="44"/>
      <c r="M477" s="234"/>
      <c r="N477" s="235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165</v>
      </c>
      <c r="AU477" s="17" t="s">
        <v>82</v>
      </c>
    </row>
    <row r="478" s="13" customFormat="1">
      <c r="A478" s="13"/>
      <c r="B478" s="236"/>
      <c r="C478" s="237"/>
      <c r="D478" s="232" t="s">
        <v>166</v>
      </c>
      <c r="E478" s="238" t="s">
        <v>19</v>
      </c>
      <c r="F478" s="239" t="s">
        <v>1600</v>
      </c>
      <c r="G478" s="237"/>
      <c r="H478" s="240">
        <v>37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166</v>
      </c>
      <c r="AU478" s="246" t="s">
        <v>82</v>
      </c>
      <c r="AV478" s="13" t="s">
        <v>85</v>
      </c>
      <c r="AW478" s="13" t="s">
        <v>34</v>
      </c>
      <c r="AX478" s="13" t="s">
        <v>82</v>
      </c>
      <c r="AY478" s="246" t="s">
        <v>158</v>
      </c>
    </row>
    <row r="479" s="2" customFormat="1" ht="16.5" customHeight="1">
      <c r="A479" s="38"/>
      <c r="B479" s="39"/>
      <c r="C479" s="259" t="s">
        <v>847</v>
      </c>
      <c r="D479" s="259" t="s">
        <v>199</v>
      </c>
      <c r="E479" s="260" t="s">
        <v>870</v>
      </c>
      <c r="F479" s="261" t="s">
        <v>871</v>
      </c>
      <c r="G479" s="262" t="s">
        <v>202</v>
      </c>
      <c r="H479" s="263">
        <v>33</v>
      </c>
      <c r="I479" s="264"/>
      <c r="J479" s="265">
        <f>ROUND(I479*H479,2)</f>
        <v>0</v>
      </c>
      <c r="K479" s="261" t="s">
        <v>19</v>
      </c>
      <c r="L479" s="266"/>
      <c r="M479" s="267" t="s">
        <v>19</v>
      </c>
      <c r="N479" s="268" t="s">
        <v>45</v>
      </c>
      <c r="O479" s="84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0" t="s">
        <v>241</v>
      </c>
      <c r="AT479" s="230" t="s">
        <v>199</v>
      </c>
      <c r="AU479" s="230" t="s">
        <v>82</v>
      </c>
      <c r="AY479" s="17" t="s">
        <v>158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7" t="s">
        <v>82</v>
      </c>
      <c r="BK479" s="231">
        <f>ROUND(I479*H479,2)</f>
        <v>0</v>
      </c>
      <c r="BL479" s="17" t="s">
        <v>236</v>
      </c>
      <c r="BM479" s="230" t="s">
        <v>872</v>
      </c>
    </row>
    <row r="480" s="2" customFormat="1">
      <c r="A480" s="38"/>
      <c r="B480" s="39"/>
      <c r="C480" s="40"/>
      <c r="D480" s="232" t="s">
        <v>165</v>
      </c>
      <c r="E480" s="40"/>
      <c r="F480" s="233" t="s">
        <v>871</v>
      </c>
      <c r="G480" s="40"/>
      <c r="H480" s="40"/>
      <c r="I480" s="136"/>
      <c r="J480" s="40"/>
      <c r="K480" s="40"/>
      <c r="L480" s="44"/>
      <c r="M480" s="234"/>
      <c r="N480" s="235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165</v>
      </c>
      <c r="AU480" s="17" t="s">
        <v>82</v>
      </c>
    </row>
    <row r="481" s="13" customFormat="1">
      <c r="A481" s="13"/>
      <c r="B481" s="236"/>
      <c r="C481" s="237"/>
      <c r="D481" s="232" t="s">
        <v>166</v>
      </c>
      <c r="E481" s="238" t="s">
        <v>19</v>
      </c>
      <c r="F481" s="239" t="s">
        <v>1601</v>
      </c>
      <c r="G481" s="237"/>
      <c r="H481" s="240">
        <v>33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166</v>
      </c>
      <c r="AU481" s="246" t="s">
        <v>82</v>
      </c>
      <c r="AV481" s="13" t="s">
        <v>85</v>
      </c>
      <c r="AW481" s="13" t="s">
        <v>34</v>
      </c>
      <c r="AX481" s="13" t="s">
        <v>82</v>
      </c>
      <c r="AY481" s="246" t="s">
        <v>158</v>
      </c>
    </row>
    <row r="482" s="2" customFormat="1" ht="16.5" customHeight="1">
      <c r="A482" s="38"/>
      <c r="B482" s="39"/>
      <c r="C482" s="259" t="s">
        <v>852</v>
      </c>
      <c r="D482" s="259" t="s">
        <v>199</v>
      </c>
      <c r="E482" s="260" t="s">
        <v>875</v>
      </c>
      <c r="F482" s="261" t="s">
        <v>876</v>
      </c>
      <c r="G482" s="262" t="s">
        <v>877</v>
      </c>
      <c r="H482" s="263">
        <v>16</v>
      </c>
      <c r="I482" s="264"/>
      <c r="J482" s="265">
        <f>ROUND(I482*H482,2)</f>
        <v>0</v>
      </c>
      <c r="K482" s="261" t="s">
        <v>19</v>
      </c>
      <c r="L482" s="266"/>
      <c r="M482" s="267" t="s">
        <v>19</v>
      </c>
      <c r="N482" s="268" t="s">
        <v>45</v>
      </c>
      <c r="O482" s="84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0" t="s">
        <v>241</v>
      </c>
      <c r="AT482" s="230" t="s">
        <v>199</v>
      </c>
      <c r="AU482" s="230" t="s">
        <v>82</v>
      </c>
      <c r="AY482" s="17" t="s">
        <v>158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7" t="s">
        <v>82</v>
      </c>
      <c r="BK482" s="231">
        <f>ROUND(I482*H482,2)</f>
        <v>0</v>
      </c>
      <c r="BL482" s="17" t="s">
        <v>236</v>
      </c>
      <c r="BM482" s="230" t="s">
        <v>878</v>
      </c>
    </row>
    <row r="483" s="2" customFormat="1">
      <c r="A483" s="38"/>
      <c r="B483" s="39"/>
      <c r="C483" s="40"/>
      <c r="D483" s="232" t="s">
        <v>165</v>
      </c>
      <c r="E483" s="40"/>
      <c r="F483" s="233" t="s">
        <v>876</v>
      </c>
      <c r="G483" s="40"/>
      <c r="H483" s="40"/>
      <c r="I483" s="136"/>
      <c r="J483" s="40"/>
      <c r="K483" s="40"/>
      <c r="L483" s="44"/>
      <c r="M483" s="234"/>
      <c r="N483" s="235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165</v>
      </c>
      <c r="AU483" s="17" t="s">
        <v>82</v>
      </c>
    </row>
    <row r="484" s="2" customFormat="1" ht="16.5" customHeight="1">
      <c r="A484" s="38"/>
      <c r="B484" s="39"/>
      <c r="C484" s="259" t="s">
        <v>856</v>
      </c>
      <c r="D484" s="259" t="s">
        <v>199</v>
      </c>
      <c r="E484" s="260" t="s">
        <v>880</v>
      </c>
      <c r="F484" s="261" t="s">
        <v>881</v>
      </c>
      <c r="G484" s="262" t="s">
        <v>202</v>
      </c>
      <c r="H484" s="263">
        <v>8</v>
      </c>
      <c r="I484" s="264"/>
      <c r="J484" s="265">
        <f>ROUND(I484*H484,2)</f>
        <v>0</v>
      </c>
      <c r="K484" s="261" t="s">
        <v>19</v>
      </c>
      <c r="L484" s="266"/>
      <c r="M484" s="267" t="s">
        <v>19</v>
      </c>
      <c r="N484" s="268" t="s">
        <v>45</v>
      </c>
      <c r="O484" s="84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0" t="s">
        <v>241</v>
      </c>
      <c r="AT484" s="230" t="s">
        <v>199</v>
      </c>
      <c r="AU484" s="230" t="s">
        <v>82</v>
      </c>
      <c r="AY484" s="17" t="s">
        <v>158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7" t="s">
        <v>82</v>
      </c>
      <c r="BK484" s="231">
        <f>ROUND(I484*H484,2)</f>
        <v>0</v>
      </c>
      <c r="BL484" s="17" t="s">
        <v>236</v>
      </c>
      <c r="BM484" s="230" t="s">
        <v>882</v>
      </c>
    </row>
    <row r="485" s="2" customFormat="1">
      <c r="A485" s="38"/>
      <c r="B485" s="39"/>
      <c r="C485" s="40"/>
      <c r="D485" s="232" t="s">
        <v>165</v>
      </c>
      <c r="E485" s="40"/>
      <c r="F485" s="233" t="s">
        <v>881</v>
      </c>
      <c r="G485" s="40"/>
      <c r="H485" s="40"/>
      <c r="I485" s="136"/>
      <c r="J485" s="40"/>
      <c r="K485" s="40"/>
      <c r="L485" s="44"/>
      <c r="M485" s="234"/>
      <c r="N485" s="235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165</v>
      </c>
      <c r="AU485" s="17" t="s">
        <v>82</v>
      </c>
    </row>
    <row r="486" s="13" customFormat="1">
      <c r="A486" s="13"/>
      <c r="B486" s="236"/>
      <c r="C486" s="237"/>
      <c r="D486" s="232" t="s">
        <v>166</v>
      </c>
      <c r="E486" s="238" t="s">
        <v>19</v>
      </c>
      <c r="F486" s="239" t="s">
        <v>1596</v>
      </c>
      <c r="G486" s="237"/>
      <c r="H486" s="240">
        <v>8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166</v>
      </c>
      <c r="AU486" s="246" t="s">
        <v>82</v>
      </c>
      <c r="AV486" s="13" t="s">
        <v>85</v>
      </c>
      <c r="AW486" s="13" t="s">
        <v>34</v>
      </c>
      <c r="AX486" s="13" t="s">
        <v>82</v>
      </c>
      <c r="AY486" s="246" t="s">
        <v>158</v>
      </c>
    </row>
    <row r="487" s="2" customFormat="1" ht="16.5" customHeight="1">
      <c r="A487" s="38"/>
      <c r="B487" s="39"/>
      <c r="C487" s="259" t="s">
        <v>860</v>
      </c>
      <c r="D487" s="259" t="s">
        <v>199</v>
      </c>
      <c r="E487" s="260" t="s">
        <v>885</v>
      </c>
      <c r="F487" s="261" t="s">
        <v>886</v>
      </c>
      <c r="G487" s="262" t="s">
        <v>202</v>
      </c>
      <c r="H487" s="263">
        <v>8</v>
      </c>
      <c r="I487" s="264"/>
      <c r="J487" s="265">
        <f>ROUND(I487*H487,2)</f>
        <v>0</v>
      </c>
      <c r="K487" s="261" t="s">
        <v>19</v>
      </c>
      <c r="L487" s="266"/>
      <c r="M487" s="267" t="s">
        <v>19</v>
      </c>
      <c r="N487" s="268" t="s">
        <v>45</v>
      </c>
      <c r="O487" s="84"/>
      <c r="P487" s="228">
        <f>O487*H487</f>
        <v>0</v>
      </c>
      <c r="Q487" s="228">
        <v>0</v>
      </c>
      <c r="R487" s="228">
        <f>Q487*H487</f>
        <v>0</v>
      </c>
      <c r="S487" s="228">
        <v>0</v>
      </c>
      <c r="T487" s="229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0" t="s">
        <v>241</v>
      </c>
      <c r="AT487" s="230" t="s">
        <v>199</v>
      </c>
      <c r="AU487" s="230" t="s">
        <v>82</v>
      </c>
      <c r="AY487" s="17" t="s">
        <v>158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7" t="s">
        <v>82</v>
      </c>
      <c r="BK487" s="231">
        <f>ROUND(I487*H487,2)</f>
        <v>0</v>
      </c>
      <c r="BL487" s="17" t="s">
        <v>236</v>
      </c>
      <c r="BM487" s="230" t="s">
        <v>887</v>
      </c>
    </row>
    <row r="488" s="2" customFormat="1">
      <c r="A488" s="38"/>
      <c r="B488" s="39"/>
      <c r="C488" s="40"/>
      <c r="D488" s="232" t="s">
        <v>165</v>
      </c>
      <c r="E488" s="40"/>
      <c r="F488" s="233" t="s">
        <v>886</v>
      </c>
      <c r="G488" s="40"/>
      <c r="H488" s="40"/>
      <c r="I488" s="136"/>
      <c r="J488" s="40"/>
      <c r="K488" s="40"/>
      <c r="L488" s="44"/>
      <c r="M488" s="234"/>
      <c r="N488" s="235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165</v>
      </c>
      <c r="AU488" s="17" t="s">
        <v>82</v>
      </c>
    </row>
    <row r="489" s="13" customFormat="1">
      <c r="A489" s="13"/>
      <c r="B489" s="236"/>
      <c r="C489" s="237"/>
      <c r="D489" s="232" t="s">
        <v>166</v>
      </c>
      <c r="E489" s="238" t="s">
        <v>19</v>
      </c>
      <c r="F489" s="239" t="s">
        <v>1596</v>
      </c>
      <c r="G489" s="237"/>
      <c r="H489" s="240">
        <v>8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166</v>
      </c>
      <c r="AU489" s="246" t="s">
        <v>82</v>
      </c>
      <c r="AV489" s="13" t="s">
        <v>85</v>
      </c>
      <c r="AW489" s="13" t="s">
        <v>34</v>
      </c>
      <c r="AX489" s="13" t="s">
        <v>82</v>
      </c>
      <c r="AY489" s="246" t="s">
        <v>158</v>
      </c>
    </row>
    <row r="490" s="2" customFormat="1" ht="16.5" customHeight="1">
      <c r="A490" s="38"/>
      <c r="B490" s="39"/>
      <c r="C490" s="259" t="s">
        <v>864</v>
      </c>
      <c r="D490" s="259" t="s">
        <v>199</v>
      </c>
      <c r="E490" s="260" t="s">
        <v>781</v>
      </c>
      <c r="F490" s="261" t="s">
        <v>782</v>
      </c>
      <c r="G490" s="262" t="s">
        <v>202</v>
      </c>
      <c r="H490" s="263">
        <v>36</v>
      </c>
      <c r="I490" s="264"/>
      <c r="J490" s="265">
        <f>ROUND(I490*H490,2)</f>
        <v>0</v>
      </c>
      <c r="K490" s="261" t="s">
        <v>19</v>
      </c>
      <c r="L490" s="266"/>
      <c r="M490" s="267" t="s">
        <v>19</v>
      </c>
      <c r="N490" s="268" t="s">
        <v>45</v>
      </c>
      <c r="O490" s="84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0" t="s">
        <v>241</v>
      </c>
      <c r="AT490" s="230" t="s">
        <v>199</v>
      </c>
      <c r="AU490" s="230" t="s">
        <v>82</v>
      </c>
      <c r="AY490" s="17" t="s">
        <v>158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7" t="s">
        <v>82</v>
      </c>
      <c r="BK490" s="231">
        <f>ROUND(I490*H490,2)</f>
        <v>0</v>
      </c>
      <c r="BL490" s="17" t="s">
        <v>236</v>
      </c>
      <c r="BM490" s="230" t="s">
        <v>1415</v>
      </c>
    </row>
    <row r="491" s="2" customFormat="1">
      <c r="A491" s="38"/>
      <c r="B491" s="39"/>
      <c r="C491" s="40"/>
      <c r="D491" s="232" t="s">
        <v>165</v>
      </c>
      <c r="E491" s="40"/>
      <c r="F491" s="233" t="s">
        <v>782</v>
      </c>
      <c r="G491" s="40"/>
      <c r="H491" s="40"/>
      <c r="I491" s="136"/>
      <c r="J491" s="40"/>
      <c r="K491" s="40"/>
      <c r="L491" s="44"/>
      <c r="M491" s="234"/>
      <c r="N491" s="235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165</v>
      </c>
      <c r="AU491" s="17" t="s">
        <v>82</v>
      </c>
    </row>
    <row r="492" s="13" customFormat="1">
      <c r="A492" s="13"/>
      <c r="B492" s="236"/>
      <c r="C492" s="237"/>
      <c r="D492" s="232" t="s">
        <v>166</v>
      </c>
      <c r="E492" s="238" t="s">
        <v>19</v>
      </c>
      <c r="F492" s="239" t="s">
        <v>1602</v>
      </c>
      <c r="G492" s="237"/>
      <c r="H492" s="240">
        <v>36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6" t="s">
        <v>166</v>
      </c>
      <c r="AU492" s="246" t="s">
        <v>82</v>
      </c>
      <c r="AV492" s="13" t="s">
        <v>85</v>
      </c>
      <c r="AW492" s="13" t="s">
        <v>34</v>
      </c>
      <c r="AX492" s="13" t="s">
        <v>82</v>
      </c>
      <c r="AY492" s="246" t="s">
        <v>158</v>
      </c>
    </row>
    <row r="493" s="2" customFormat="1" ht="21.75" customHeight="1">
      <c r="A493" s="38"/>
      <c r="B493" s="39"/>
      <c r="C493" s="219" t="s">
        <v>869</v>
      </c>
      <c r="D493" s="219" t="s">
        <v>159</v>
      </c>
      <c r="E493" s="220" t="s">
        <v>890</v>
      </c>
      <c r="F493" s="221" t="s">
        <v>891</v>
      </c>
      <c r="G493" s="222" t="s">
        <v>202</v>
      </c>
      <c r="H493" s="223">
        <v>8</v>
      </c>
      <c r="I493" s="224"/>
      <c r="J493" s="225">
        <f>ROUND(I493*H493,2)</f>
        <v>0</v>
      </c>
      <c r="K493" s="221" t="s">
        <v>213</v>
      </c>
      <c r="L493" s="44"/>
      <c r="M493" s="226" t="s">
        <v>19</v>
      </c>
      <c r="N493" s="227" t="s">
        <v>45</v>
      </c>
      <c r="O493" s="84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0" t="s">
        <v>236</v>
      </c>
      <c r="AT493" s="230" t="s">
        <v>159</v>
      </c>
      <c r="AU493" s="230" t="s">
        <v>82</v>
      </c>
      <c r="AY493" s="17" t="s">
        <v>158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7" t="s">
        <v>82</v>
      </c>
      <c r="BK493" s="231">
        <f>ROUND(I493*H493,2)</f>
        <v>0</v>
      </c>
      <c r="BL493" s="17" t="s">
        <v>236</v>
      </c>
      <c r="BM493" s="230" t="s">
        <v>892</v>
      </c>
    </row>
    <row r="494" s="2" customFormat="1">
      <c r="A494" s="38"/>
      <c r="B494" s="39"/>
      <c r="C494" s="40"/>
      <c r="D494" s="232" t="s">
        <v>165</v>
      </c>
      <c r="E494" s="40"/>
      <c r="F494" s="233" t="s">
        <v>891</v>
      </c>
      <c r="G494" s="40"/>
      <c r="H494" s="40"/>
      <c r="I494" s="136"/>
      <c r="J494" s="40"/>
      <c r="K494" s="40"/>
      <c r="L494" s="44"/>
      <c r="M494" s="234"/>
      <c r="N494" s="235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165</v>
      </c>
      <c r="AU494" s="17" t="s">
        <v>82</v>
      </c>
    </row>
    <row r="495" s="2" customFormat="1" ht="16.5" customHeight="1">
      <c r="A495" s="38"/>
      <c r="B495" s="39"/>
      <c r="C495" s="259" t="s">
        <v>874</v>
      </c>
      <c r="D495" s="259" t="s">
        <v>199</v>
      </c>
      <c r="E495" s="260" t="s">
        <v>894</v>
      </c>
      <c r="F495" s="261" t="s">
        <v>895</v>
      </c>
      <c r="G495" s="262" t="s">
        <v>202</v>
      </c>
      <c r="H495" s="263">
        <v>8</v>
      </c>
      <c r="I495" s="264"/>
      <c r="J495" s="265">
        <f>ROUND(I495*H495,2)</f>
        <v>0</v>
      </c>
      <c r="K495" s="261" t="s">
        <v>19</v>
      </c>
      <c r="L495" s="266"/>
      <c r="M495" s="267" t="s">
        <v>19</v>
      </c>
      <c r="N495" s="268" t="s">
        <v>45</v>
      </c>
      <c r="O495" s="84"/>
      <c r="P495" s="228">
        <f>O495*H495</f>
        <v>0</v>
      </c>
      <c r="Q495" s="228">
        <v>0</v>
      </c>
      <c r="R495" s="228">
        <f>Q495*H495</f>
        <v>0</v>
      </c>
      <c r="S495" s="228">
        <v>0</v>
      </c>
      <c r="T495" s="22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0" t="s">
        <v>241</v>
      </c>
      <c r="AT495" s="230" t="s">
        <v>199</v>
      </c>
      <c r="AU495" s="230" t="s">
        <v>82</v>
      </c>
      <c r="AY495" s="17" t="s">
        <v>158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7" t="s">
        <v>82</v>
      </c>
      <c r="BK495" s="231">
        <f>ROUND(I495*H495,2)</f>
        <v>0</v>
      </c>
      <c r="BL495" s="17" t="s">
        <v>236</v>
      </c>
      <c r="BM495" s="230" t="s">
        <v>896</v>
      </c>
    </row>
    <row r="496" s="2" customFormat="1">
      <c r="A496" s="38"/>
      <c r="B496" s="39"/>
      <c r="C496" s="40"/>
      <c r="D496" s="232" t="s">
        <v>165</v>
      </c>
      <c r="E496" s="40"/>
      <c r="F496" s="233" t="s">
        <v>895</v>
      </c>
      <c r="G496" s="40"/>
      <c r="H496" s="40"/>
      <c r="I496" s="136"/>
      <c r="J496" s="40"/>
      <c r="K496" s="40"/>
      <c r="L496" s="44"/>
      <c r="M496" s="234"/>
      <c r="N496" s="235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165</v>
      </c>
      <c r="AU496" s="17" t="s">
        <v>82</v>
      </c>
    </row>
    <row r="497" s="13" customFormat="1">
      <c r="A497" s="13"/>
      <c r="B497" s="236"/>
      <c r="C497" s="237"/>
      <c r="D497" s="232" t="s">
        <v>166</v>
      </c>
      <c r="E497" s="238" t="s">
        <v>19</v>
      </c>
      <c r="F497" s="239" t="s">
        <v>1596</v>
      </c>
      <c r="G497" s="237"/>
      <c r="H497" s="240">
        <v>8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166</v>
      </c>
      <c r="AU497" s="246" t="s">
        <v>82</v>
      </c>
      <c r="AV497" s="13" t="s">
        <v>85</v>
      </c>
      <c r="AW497" s="13" t="s">
        <v>34</v>
      </c>
      <c r="AX497" s="13" t="s">
        <v>82</v>
      </c>
      <c r="AY497" s="246" t="s">
        <v>158</v>
      </c>
    </row>
    <row r="498" s="2" customFormat="1" ht="16.5" customHeight="1">
      <c r="A498" s="38"/>
      <c r="B498" s="39"/>
      <c r="C498" s="219" t="s">
        <v>879</v>
      </c>
      <c r="D498" s="219" t="s">
        <v>159</v>
      </c>
      <c r="E498" s="220" t="s">
        <v>899</v>
      </c>
      <c r="F498" s="221" t="s">
        <v>900</v>
      </c>
      <c r="G498" s="222" t="s">
        <v>202</v>
      </c>
      <c r="H498" s="223">
        <v>1</v>
      </c>
      <c r="I498" s="224"/>
      <c r="J498" s="225">
        <f>ROUND(I498*H498,2)</f>
        <v>0</v>
      </c>
      <c r="K498" s="221" t="s">
        <v>213</v>
      </c>
      <c r="L498" s="44"/>
      <c r="M498" s="226" t="s">
        <v>19</v>
      </c>
      <c r="N498" s="227" t="s">
        <v>45</v>
      </c>
      <c r="O498" s="84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0" t="s">
        <v>236</v>
      </c>
      <c r="AT498" s="230" t="s">
        <v>159</v>
      </c>
      <c r="AU498" s="230" t="s">
        <v>82</v>
      </c>
      <c r="AY498" s="17" t="s">
        <v>158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7" t="s">
        <v>82</v>
      </c>
      <c r="BK498" s="231">
        <f>ROUND(I498*H498,2)</f>
        <v>0</v>
      </c>
      <c r="BL498" s="17" t="s">
        <v>236</v>
      </c>
      <c r="BM498" s="230" t="s">
        <v>901</v>
      </c>
    </row>
    <row r="499" s="2" customFormat="1">
      <c r="A499" s="38"/>
      <c r="B499" s="39"/>
      <c r="C499" s="40"/>
      <c r="D499" s="232" t="s">
        <v>165</v>
      </c>
      <c r="E499" s="40"/>
      <c r="F499" s="233" t="s">
        <v>902</v>
      </c>
      <c r="G499" s="40"/>
      <c r="H499" s="40"/>
      <c r="I499" s="136"/>
      <c r="J499" s="40"/>
      <c r="K499" s="40"/>
      <c r="L499" s="44"/>
      <c r="M499" s="234"/>
      <c r="N499" s="235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165</v>
      </c>
      <c r="AU499" s="17" t="s">
        <v>82</v>
      </c>
    </row>
    <row r="500" s="2" customFormat="1" ht="16.5" customHeight="1">
      <c r="A500" s="38"/>
      <c r="B500" s="39"/>
      <c r="C500" s="259" t="s">
        <v>884</v>
      </c>
      <c r="D500" s="259" t="s">
        <v>199</v>
      </c>
      <c r="E500" s="260" t="s">
        <v>904</v>
      </c>
      <c r="F500" s="261" t="s">
        <v>905</v>
      </c>
      <c r="G500" s="262" t="s">
        <v>202</v>
      </c>
      <c r="H500" s="263">
        <v>1</v>
      </c>
      <c r="I500" s="264"/>
      <c r="J500" s="265">
        <f>ROUND(I500*H500,2)</f>
        <v>0</v>
      </c>
      <c r="K500" s="261" t="s">
        <v>19</v>
      </c>
      <c r="L500" s="266"/>
      <c r="M500" s="267" t="s">
        <v>19</v>
      </c>
      <c r="N500" s="268" t="s">
        <v>45</v>
      </c>
      <c r="O500" s="84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0" t="s">
        <v>241</v>
      </c>
      <c r="AT500" s="230" t="s">
        <v>199</v>
      </c>
      <c r="AU500" s="230" t="s">
        <v>82</v>
      </c>
      <c r="AY500" s="17" t="s">
        <v>158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7" t="s">
        <v>82</v>
      </c>
      <c r="BK500" s="231">
        <f>ROUND(I500*H500,2)</f>
        <v>0</v>
      </c>
      <c r="BL500" s="17" t="s">
        <v>236</v>
      </c>
      <c r="BM500" s="230" t="s">
        <v>906</v>
      </c>
    </row>
    <row r="501" s="2" customFormat="1">
      <c r="A501" s="38"/>
      <c r="B501" s="39"/>
      <c r="C501" s="40"/>
      <c r="D501" s="232" t="s">
        <v>165</v>
      </c>
      <c r="E501" s="40"/>
      <c r="F501" s="233" t="s">
        <v>905</v>
      </c>
      <c r="G501" s="40"/>
      <c r="H501" s="40"/>
      <c r="I501" s="136"/>
      <c r="J501" s="40"/>
      <c r="K501" s="40"/>
      <c r="L501" s="44"/>
      <c r="M501" s="234"/>
      <c r="N501" s="235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165</v>
      </c>
      <c r="AU501" s="17" t="s">
        <v>82</v>
      </c>
    </row>
    <row r="502" s="13" customFormat="1">
      <c r="A502" s="13"/>
      <c r="B502" s="236"/>
      <c r="C502" s="237"/>
      <c r="D502" s="232" t="s">
        <v>166</v>
      </c>
      <c r="E502" s="238" t="s">
        <v>19</v>
      </c>
      <c r="F502" s="239" t="s">
        <v>1514</v>
      </c>
      <c r="G502" s="237"/>
      <c r="H502" s="240">
        <v>1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166</v>
      </c>
      <c r="AU502" s="246" t="s">
        <v>82</v>
      </c>
      <c r="AV502" s="13" t="s">
        <v>85</v>
      </c>
      <c r="AW502" s="13" t="s">
        <v>34</v>
      </c>
      <c r="AX502" s="13" t="s">
        <v>82</v>
      </c>
      <c r="AY502" s="246" t="s">
        <v>158</v>
      </c>
    </row>
    <row r="503" s="2" customFormat="1" ht="16.5" customHeight="1">
      <c r="A503" s="38"/>
      <c r="B503" s="39"/>
      <c r="C503" s="219" t="s">
        <v>889</v>
      </c>
      <c r="D503" s="219" t="s">
        <v>159</v>
      </c>
      <c r="E503" s="220" t="s">
        <v>909</v>
      </c>
      <c r="F503" s="221" t="s">
        <v>910</v>
      </c>
      <c r="G503" s="222" t="s">
        <v>202</v>
      </c>
      <c r="H503" s="223">
        <v>7</v>
      </c>
      <c r="I503" s="224"/>
      <c r="J503" s="225">
        <f>ROUND(I503*H503,2)</f>
        <v>0</v>
      </c>
      <c r="K503" s="221" t="s">
        <v>19</v>
      </c>
      <c r="L503" s="44"/>
      <c r="M503" s="226" t="s">
        <v>19</v>
      </c>
      <c r="N503" s="227" t="s">
        <v>45</v>
      </c>
      <c r="O503" s="84"/>
      <c r="P503" s="228">
        <f>O503*H503</f>
        <v>0</v>
      </c>
      <c r="Q503" s="228">
        <v>0</v>
      </c>
      <c r="R503" s="228">
        <f>Q503*H503</f>
        <v>0</v>
      </c>
      <c r="S503" s="228">
        <v>0</v>
      </c>
      <c r="T503" s="229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0" t="s">
        <v>236</v>
      </c>
      <c r="AT503" s="230" t="s">
        <v>159</v>
      </c>
      <c r="AU503" s="230" t="s">
        <v>82</v>
      </c>
      <c r="AY503" s="17" t="s">
        <v>158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7" t="s">
        <v>82</v>
      </c>
      <c r="BK503" s="231">
        <f>ROUND(I503*H503,2)</f>
        <v>0</v>
      </c>
      <c r="BL503" s="17" t="s">
        <v>236</v>
      </c>
      <c r="BM503" s="230" t="s">
        <v>911</v>
      </c>
    </row>
    <row r="504" s="2" customFormat="1">
      <c r="A504" s="38"/>
      <c r="B504" s="39"/>
      <c r="C504" s="40"/>
      <c r="D504" s="232" t="s">
        <v>165</v>
      </c>
      <c r="E504" s="40"/>
      <c r="F504" s="233" t="s">
        <v>910</v>
      </c>
      <c r="G504" s="40"/>
      <c r="H504" s="40"/>
      <c r="I504" s="136"/>
      <c r="J504" s="40"/>
      <c r="K504" s="40"/>
      <c r="L504" s="44"/>
      <c r="M504" s="234"/>
      <c r="N504" s="235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165</v>
      </c>
      <c r="AU504" s="17" t="s">
        <v>82</v>
      </c>
    </row>
    <row r="505" s="2" customFormat="1" ht="16.5" customHeight="1">
      <c r="A505" s="38"/>
      <c r="B505" s="39"/>
      <c r="C505" s="259" t="s">
        <v>893</v>
      </c>
      <c r="D505" s="259" t="s">
        <v>199</v>
      </c>
      <c r="E505" s="260" t="s">
        <v>913</v>
      </c>
      <c r="F505" s="261" t="s">
        <v>914</v>
      </c>
      <c r="G505" s="262" t="s">
        <v>202</v>
      </c>
      <c r="H505" s="263">
        <v>7</v>
      </c>
      <c r="I505" s="264"/>
      <c r="J505" s="265">
        <f>ROUND(I505*H505,2)</f>
        <v>0</v>
      </c>
      <c r="K505" s="261" t="s">
        <v>19</v>
      </c>
      <c r="L505" s="266"/>
      <c r="M505" s="267" t="s">
        <v>19</v>
      </c>
      <c r="N505" s="268" t="s">
        <v>45</v>
      </c>
      <c r="O505" s="84"/>
      <c r="P505" s="228">
        <f>O505*H505</f>
        <v>0</v>
      </c>
      <c r="Q505" s="228">
        <v>0</v>
      </c>
      <c r="R505" s="228">
        <f>Q505*H505</f>
        <v>0</v>
      </c>
      <c r="S505" s="228">
        <v>0</v>
      </c>
      <c r="T505" s="229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0" t="s">
        <v>241</v>
      </c>
      <c r="AT505" s="230" t="s">
        <v>199</v>
      </c>
      <c r="AU505" s="230" t="s">
        <v>82</v>
      </c>
      <c r="AY505" s="17" t="s">
        <v>158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7" t="s">
        <v>82</v>
      </c>
      <c r="BK505" s="231">
        <f>ROUND(I505*H505,2)</f>
        <v>0</v>
      </c>
      <c r="BL505" s="17" t="s">
        <v>236</v>
      </c>
      <c r="BM505" s="230" t="s">
        <v>915</v>
      </c>
    </row>
    <row r="506" s="2" customFormat="1">
      <c r="A506" s="38"/>
      <c r="B506" s="39"/>
      <c r="C506" s="40"/>
      <c r="D506" s="232" t="s">
        <v>165</v>
      </c>
      <c r="E506" s="40"/>
      <c r="F506" s="233" t="s">
        <v>914</v>
      </c>
      <c r="G506" s="40"/>
      <c r="H506" s="40"/>
      <c r="I506" s="136"/>
      <c r="J506" s="40"/>
      <c r="K506" s="40"/>
      <c r="L506" s="44"/>
      <c r="M506" s="234"/>
      <c r="N506" s="235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165</v>
      </c>
      <c r="AU506" s="17" t="s">
        <v>82</v>
      </c>
    </row>
    <row r="507" s="13" customFormat="1">
      <c r="A507" s="13"/>
      <c r="B507" s="236"/>
      <c r="C507" s="237"/>
      <c r="D507" s="232" t="s">
        <v>166</v>
      </c>
      <c r="E507" s="238" t="s">
        <v>19</v>
      </c>
      <c r="F507" s="239" t="s">
        <v>1603</v>
      </c>
      <c r="G507" s="237"/>
      <c r="H507" s="240">
        <v>7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166</v>
      </c>
      <c r="AU507" s="246" t="s">
        <v>82</v>
      </c>
      <c r="AV507" s="13" t="s">
        <v>85</v>
      </c>
      <c r="AW507" s="13" t="s">
        <v>34</v>
      </c>
      <c r="AX507" s="13" t="s">
        <v>82</v>
      </c>
      <c r="AY507" s="246" t="s">
        <v>158</v>
      </c>
    </row>
    <row r="508" s="2" customFormat="1" ht="21.75" customHeight="1">
      <c r="A508" s="38"/>
      <c r="B508" s="39"/>
      <c r="C508" s="219" t="s">
        <v>898</v>
      </c>
      <c r="D508" s="219" t="s">
        <v>159</v>
      </c>
      <c r="E508" s="220" t="s">
        <v>918</v>
      </c>
      <c r="F508" s="221" t="s">
        <v>919</v>
      </c>
      <c r="G508" s="222" t="s">
        <v>202</v>
      </c>
      <c r="H508" s="223">
        <v>1</v>
      </c>
      <c r="I508" s="224"/>
      <c r="J508" s="225">
        <f>ROUND(I508*H508,2)</f>
        <v>0</v>
      </c>
      <c r="K508" s="221" t="s">
        <v>19</v>
      </c>
      <c r="L508" s="44"/>
      <c r="M508" s="226" t="s">
        <v>19</v>
      </c>
      <c r="N508" s="227" t="s">
        <v>45</v>
      </c>
      <c r="O508" s="84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0" t="s">
        <v>236</v>
      </c>
      <c r="AT508" s="230" t="s">
        <v>159</v>
      </c>
      <c r="AU508" s="230" t="s">
        <v>82</v>
      </c>
      <c r="AY508" s="17" t="s">
        <v>158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7" t="s">
        <v>82</v>
      </c>
      <c r="BK508" s="231">
        <f>ROUND(I508*H508,2)</f>
        <v>0</v>
      </c>
      <c r="BL508" s="17" t="s">
        <v>236</v>
      </c>
      <c r="BM508" s="230" t="s">
        <v>920</v>
      </c>
    </row>
    <row r="509" s="2" customFormat="1">
      <c r="A509" s="38"/>
      <c r="B509" s="39"/>
      <c r="C509" s="40"/>
      <c r="D509" s="232" t="s">
        <v>165</v>
      </c>
      <c r="E509" s="40"/>
      <c r="F509" s="233" t="s">
        <v>919</v>
      </c>
      <c r="G509" s="40"/>
      <c r="H509" s="40"/>
      <c r="I509" s="136"/>
      <c r="J509" s="40"/>
      <c r="K509" s="40"/>
      <c r="L509" s="44"/>
      <c r="M509" s="234"/>
      <c r="N509" s="235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165</v>
      </c>
      <c r="AU509" s="17" t="s">
        <v>82</v>
      </c>
    </row>
    <row r="510" s="2" customFormat="1" ht="33" customHeight="1">
      <c r="A510" s="38"/>
      <c r="B510" s="39"/>
      <c r="C510" s="259" t="s">
        <v>903</v>
      </c>
      <c r="D510" s="259" t="s">
        <v>199</v>
      </c>
      <c r="E510" s="260" t="s">
        <v>922</v>
      </c>
      <c r="F510" s="261" t="s">
        <v>923</v>
      </c>
      <c r="G510" s="262" t="s">
        <v>202</v>
      </c>
      <c r="H510" s="263">
        <v>1</v>
      </c>
      <c r="I510" s="264"/>
      <c r="J510" s="265">
        <f>ROUND(I510*H510,2)</f>
        <v>0</v>
      </c>
      <c r="K510" s="261" t="s">
        <v>19</v>
      </c>
      <c r="L510" s="266"/>
      <c r="M510" s="267" t="s">
        <v>19</v>
      </c>
      <c r="N510" s="268" t="s">
        <v>45</v>
      </c>
      <c r="O510" s="84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0" t="s">
        <v>241</v>
      </c>
      <c r="AT510" s="230" t="s">
        <v>199</v>
      </c>
      <c r="AU510" s="230" t="s">
        <v>82</v>
      </c>
      <c r="AY510" s="17" t="s">
        <v>158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7" t="s">
        <v>82</v>
      </c>
      <c r="BK510" s="231">
        <f>ROUND(I510*H510,2)</f>
        <v>0</v>
      </c>
      <c r="BL510" s="17" t="s">
        <v>236</v>
      </c>
      <c r="BM510" s="230" t="s">
        <v>924</v>
      </c>
    </row>
    <row r="511" s="2" customFormat="1">
      <c r="A511" s="38"/>
      <c r="B511" s="39"/>
      <c r="C511" s="40"/>
      <c r="D511" s="232" t="s">
        <v>165</v>
      </c>
      <c r="E511" s="40"/>
      <c r="F511" s="233" t="s">
        <v>1418</v>
      </c>
      <c r="G511" s="40"/>
      <c r="H511" s="40"/>
      <c r="I511" s="136"/>
      <c r="J511" s="40"/>
      <c r="K511" s="40"/>
      <c r="L511" s="44"/>
      <c r="M511" s="234"/>
      <c r="N511" s="235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165</v>
      </c>
      <c r="AU511" s="17" t="s">
        <v>82</v>
      </c>
    </row>
    <row r="512" s="13" customFormat="1">
      <c r="A512" s="13"/>
      <c r="B512" s="236"/>
      <c r="C512" s="237"/>
      <c r="D512" s="232" t="s">
        <v>166</v>
      </c>
      <c r="E512" s="238" t="s">
        <v>19</v>
      </c>
      <c r="F512" s="239" t="s">
        <v>1604</v>
      </c>
      <c r="G512" s="237"/>
      <c r="H512" s="240">
        <v>1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166</v>
      </c>
      <c r="AU512" s="246" t="s">
        <v>82</v>
      </c>
      <c r="AV512" s="13" t="s">
        <v>85</v>
      </c>
      <c r="AW512" s="13" t="s">
        <v>34</v>
      </c>
      <c r="AX512" s="13" t="s">
        <v>82</v>
      </c>
      <c r="AY512" s="246" t="s">
        <v>158</v>
      </c>
    </row>
    <row r="513" s="2" customFormat="1" ht="16.5" customHeight="1">
      <c r="A513" s="38"/>
      <c r="B513" s="39"/>
      <c r="C513" s="259" t="s">
        <v>908</v>
      </c>
      <c r="D513" s="259" t="s">
        <v>199</v>
      </c>
      <c r="E513" s="260" t="s">
        <v>928</v>
      </c>
      <c r="F513" s="261" t="s">
        <v>929</v>
      </c>
      <c r="G513" s="262" t="s">
        <v>202</v>
      </c>
      <c r="H513" s="263">
        <v>1</v>
      </c>
      <c r="I513" s="264"/>
      <c r="J513" s="265">
        <f>ROUND(I513*H513,2)</f>
        <v>0</v>
      </c>
      <c r="K513" s="261" t="s">
        <v>19</v>
      </c>
      <c r="L513" s="266"/>
      <c r="M513" s="267" t="s">
        <v>19</v>
      </c>
      <c r="N513" s="268" t="s">
        <v>45</v>
      </c>
      <c r="O513" s="84"/>
      <c r="P513" s="228">
        <f>O513*H513</f>
        <v>0</v>
      </c>
      <c r="Q513" s="228">
        <v>0</v>
      </c>
      <c r="R513" s="228">
        <f>Q513*H513</f>
        <v>0</v>
      </c>
      <c r="S513" s="228">
        <v>0</v>
      </c>
      <c r="T513" s="229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0" t="s">
        <v>241</v>
      </c>
      <c r="AT513" s="230" t="s">
        <v>199</v>
      </c>
      <c r="AU513" s="230" t="s">
        <v>82</v>
      </c>
      <c r="AY513" s="17" t="s">
        <v>158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7" t="s">
        <v>82</v>
      </c>
      <c r="BK513" s="231">
        <f>ROUND(I513*H513,2)</f>
        <v>0</v>
      </c>
      <c r="BL513" s="17" t="s">
        <v>236</v>
      </c>
      <c r="BM513" s="230" t="s">
        <v>930</v>
      </c>
    </row>
    <row r="514" s="2" customFormat="1">
      <c r="A514" s="38"/>
      <c r="B514" s="39"/>
      <c r="C514" s="40"/>
      <c r="D514" s="232" t="s">
        <v>165</v>
      </c>
      <c r="E514" s="40"/>
      <c r="F514" s="233" t="s">
        <v>929</v>
      </c>
      <c r="G514" s="40"/>
      <c r="H514" s="40"/>
      <c r="I514" s="136"/>
      <c r="J514" s="40"/>
      <c r="K514" s="40"/>
      <c r="L514" s="44"/>
      <c r="M514" s="234"/>
      <c r="N514" s="235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165</v>
      </c>
      <c r="AU514" s="17" t="s">
        <v>82</v>
      </c>
    </row>
    <row r="515" s="13" customFormat="1">
      <c r="A515" s="13"/>
      <c r="B515" s="236"/>
      <c r="C515" s="237"/>
      <c r="D515" s="232" t="s">
        <v>166</v>
      </c>
      <c r="E515" s="238" t="s">
        <v>19</v>
      </c>
      <c r="F515" s="239" t="s">
        <v>1514</v>
      </c>
      <c r="G515" s="237"/>
      <c r="H515" s="240">
        <v>1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166</v>
      </c>
      <c r="AU515" s="246" t="s">
        <v>82</v>
      </c>
      <c r="AV515" s="13" t="s">
        <v>85</v>
      </c>
      <c r="AW515" s="13" t="s">
        <v>34</v>
      </c>
      <c r="AX515" s="13" t="s">
        <v>82</v>
      </c>
      <c r="AY515" s="246" t="s">
        <v>158</v>
      </c>
    </row>
    <row r="516" s="2" customFormat="1" ht="16.5" customHeight="1">
      <c r="A516" s="38"/>
      <c r="B516" s="39"/>
      <c r="C516" s="259" t="s">
        <v>912</v>
      </c>
      <c r="D516" s="259" t="s">
        <v>199</v>
      </c>
      <c r="E516" s="260" t="s">
        <v>932</v>
      </c>
      <c r="F516" s="261" t="s">
        <v>933</v>
      </c>
      <c r="G516" s="262" t="s">
        <v>202</v>
      </c>
      <c r="H516" s="263">
        <v>1</v>
      </c>
      <c r="I516" s="264"/>
      <c r="J516" s="265">
        <f>ROUND(I516*H516,2)</f>
        <v>0</v>
      </c>
      <c r="K516" s="261" t="s">
        <v>19</v>
      </c>
      <c r="L516" s="266"/>
      <c r="M516" s="267" t="s">
        <v>19</v>
      </c>
      <c r="N516" s="268" t="s">
        <v>45</v>
      </c>
      <c r="O516" s="84"/>
      <c r="P516" s="228">
        <f>O516*H516</f>
        <v>0</v>
      </c>
      <c r="Q516" s="228">
        <v>0</v>
      </c>
      <c r="R516" s="228">
        <f>Q516*H516</f>
        <v>0</v>
      </c>
      <c r="S516" s="228">
        <v>0</v>
      </c>
      <c r="T516" s="229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0" t="s">
        <v>241</v>
      </c>
      <c r="AT516" s="230" t="s">
        <v>199</v>
      </c>
      <c r="AU516" s="230" t="s">
        <v>82</v>
      </c>
      <c r="AY516" s="17" t="s">
        <v>158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7" t="s">
        <v>82</v>
      </c>
      <c r="BK516" s="231">
        <f>ROUND(I516*H516,2)</f>
        <v>0</v>
      </c>
      <c r="BL516" s="17" t="s">
        <v>236</v>
      </c>
      <c r="BM516" s="230" t="s">
        <v>934</v>
      </c>
    </row>
    <row r="517" s="2" customFormat="1">
      <c r="A517" s="38"/>
      <c r="B517" s="39"/>
      <c r="C517" s="40"/>
      <c r="D517" s="232" t="s">
        <v>165</v>
      </c>
      <c r="E517" s="40"/>
      <c r="F517" s="233" t="s">
        <v>933</v>
      </c>
      <c r="G517" s="40"/>
      <c r="H517" s="40"/>
      <c r="I517" s="136"/>
      <c r="J517" s="40"/>
      <c r="K517" s="40"/>
      <c r="L517" s="44"/>
      <c r="M517" s="234"/>
      <c r="N517" s="235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165</v>
      </c>
      <c r="AU517" s="17" t="s">
        <v>82</v>
      </c>
    </row>
    <row r="518" s="13" customFormat="1">
      <c r="A518" s="13"/>
      <c r="B518" s="236"/>
      <c r="C518" s="237"/>
      <c r="D518" s="232" t="s">
        <v>166</v>
      </c>
      <c r="E518" s="238" t="s">
        <v>19</v>
      </c>
      <c r="F518" s="239" t="s">
        <v>1604</v>
      </c>
      <c r="G518" s="237"/>
      <c r="H518" s="240">
        <v>1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166</v>
      </c>
      <c r="AU518" s="246" t="s">
        <v>82</v>
      </c>
      <c r="AV518" s="13" t="s">
        <v>85</v>
      </c>
      <c r="AW518" s="13" t="s">
        <v>34</v>
      </c>
      <c r="AX518" s="13" t="s">
        <v>82</v>
      </c>
      <c r="AY518" s="246" t="s">
        <v>158</v>
      </c>
    </row>
    <row r="519" s="2" customFormat="1" ht="21.75" customHeight="1">
      <c r="A519" s="38"/>
      <c r="B519" s="39"/>
      <c r="C519" s="219" t="s">
        <v>917</v>
      </c>
      <c r="D519" s="219" t="s">
        <v>159</v>
      </c>
      <c r="E519" s="220" t="s">
        <v>943</v>
      </c>
      <c r="F519" s="221" t="s">
        <v>944</v>
      </c>
      <c r="G519" s="222" t="s">
        <v>202</v>
      </c>
      <c r="H519" s="223">
        <v>1</v>
      </c>
      <c r="I519" s="224"/>
      <c r="J519" s="225">
        <f>ROUND(I519*H519,2)</f>
        <v>0</v>
      </c>
      <c r="K519" s="221" t="s">
        <v>213</v>
      </c>
      <c r="L519" s="44"/>
      <c r="M519" s="226" t="s">
        <v>19</v>
      </c>
      <c r="N519" s="227" t="s">
        <v>45</v>
      </c>
      <c r="O519" s="84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30" t="s">
        <v>236</v>
      </c>
      <c r="AT519" s="230" t="s">
        <v>159</v>
      </c>
      <c r="AU519" s="230" t="s">
        <v>82</v>
      </c>
      <c r="AY519" s="17" t="s">
        <v>158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7" t="s">
        <v>82</v>
      </c>
      <c r="BK519" s="231">
        <f>ROUND(I519*H519,2)</f>
        <v>0</v>
      </c>
      <c r="BL519" s="17" t="s">
        <v>236</v>
      </c>
      <c r="BM519" s="230" t="s">
        <v>945</v>
      </c>
    </row>
    <row r="520" s="2" customFormat="1">
      <c r="A520" s="38"/>
      <c r="B520" s="39"/>
      <c r="C520" s="40"/>
      <c r="D520" s="232" t="s">
        <v>165</v>
      </c>
      <c r="E520" s="40"/>
      <c r="F520" s="233" t="s">
        <v>944</v>
      </c>
      <c r="G520" s="40"/>
      <c r="H520" s="40"/>
      <c r="I520" s="136"/>
      <c r="J520" s="40"/>
      <c r="K520" s="40"/>
      <c r="L520" s="44"/>
      <c r="M520" s="234"/>
      <c r="N520" s="235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165</v>
      </c>
      <c r="AU520" s="17" t="s">
        <v>82</v>
      </c>
    </row>
    <row r="521" s="13" customFormat="1">
      <c r="A521" s="13"/>
      <c r="B521" s="236"/>
      <c r="C521" s="237"/>
      <c r="D521" s="232" t="s">
        <v>166</v>
      </c>
      <c r="E521" s="238" t="s">
        <v>19</v>
      </c>
      <c r="F521" s="239" t="s">
        <v>1514</v>
      </c>
      <c r="G521" s="237"/>
      <c r="H521" s="240">
        <v>1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166</v>
      </c>
      <c r="AU521" s="246" t="s">
        <v>82</v>
      </c>
      <c r="AV521" s="13" t="s">
        <v>85</v>
      </c>
      <c r="AW521" s="13" t="s">
        <v>34</v>
      </c>
      <c r="AX521" s="13" t="s">
        <v>82</v>
      </c>
      <c r="AY521" s="246" t="s">
        <v>158</v>
      </c>
    </row>
    <row r="522" s="2" customFormat="1" ht="21.75" customHeight="1">
      <c r="A522" s="38"/>
      <c r="B522" s="39"/>
      <c r="C522" s="219" t="s">
        <v>921</v>
      </c>
      <c r="D522" s="219" t="s">
        <v>159</v>
      </c>
      <c r="E522" s="220" t="s">
        <v>948</v>
      </c>
      <c r="F522" s="221" t="s">
        <v>949</v>
      </c>
      <c r="G522" s="222" t="s">
        <v>202</v>
      </c>
      <c r="H522" s="223">
        <v>10</v>
      </c>
      <c r="I522" s="224"/>
      <c r="J522" s="225">
        <f>ROUND(I522*H522,2)</f>
        <v>0</v>
      </c>
      <c r="K522" s="221" t="s">
        <v>213</v>
      </c>
      <c r="L522" s="44"/>
      <c r="M522" s="226" t="s">
        <v>19</v>
      </c>
      <c r="N522" s="227" t="s">
        <v>45</v>
      </c>
      <c r="O522" s="84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0" t="s">
        <v>236</v>
      </c>
      <c r="AT522" s="230" t="s">
        <v>159</v>
      </c>
      <c r="AU522" s="230" t="s">
        <v>82</v>
      </c>
      <c r="AY522" s="17" t="s">
        <v>158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7" t="s">
        <v>82</v>
      </c>
      <c r="BK522" s="231">
        <f>ROUND(I522*H522,2)</f>
        <v>0</v>
      </c>
      <c r="BL522" s="17" t="s">
        <v>236</v>
      </c>
      <c r="BM522" s="230" t="s">
        <v>950</v>
      </c>
    </row>
    <row r="523" s="2" customFormat="1">
      <c r="A523" s="38"/>
      <c r="B523" s="39"/>
      <c r="C523" s="40"/>
      <c r="D523" s="232" t="s">
        <v>165</v>
      </c>
      <c r="E523" s="40"/>
      <c r="F523" s="233" t="s">
        <v>949</v>
      </c>
      <c r="G523" s="40"/>
      <c r="H523" s="40"/>
      <c r="I523" s="136"/>
      <c r="J523" s="40"/>
      <c r="K523" s="40"/>
      <c r="L523" s="44"/>
      <c r="M523" s="234"/>
      <c r="N523" s="235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165</v>
      </c>
      <c r="AU523" s="17" t="s">
        <v>82</v>
      </c>
    </row>
    <row r="524" s="13" customFormat="1">
      <c r="A524" s="13"/>
      <c r="B524" s="236"/>
      <c r="C524" s="237"/>
      <c r="D524" s="232" t="s">
        <v>166</v>
      </c>
      <c r="E524" s="238" t="s">
        <v>19</v>
      </c>
      <c r="F524" s="239" t="s">
        <v>1529</v>
      </c>
      <c r="G524" s="237"/>
      <c r="H524" s="240">
        <v>10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166</v>
      </c>
      <c r="AU524" s="246" t="s">
        <v>82</v>
      </c>
      <c r="AV524" s="13" t="s">
        <v>85</v>
      </c>
      <c r="AW524" s="13" t="s">
        <v>34</v>
      </c>
      <c r="AX524" s="13" t="s">
        <v>82</v>
      </c>
      <c r="AY524" s="246" t="s">
        <v>158</v>
      </c>
    </row>
    <row r="525" s="2" customFormat="1" ht="21.75" customHeight="1">
      <c r="A525" s="38"/>
      <c r="B525" s="39"/>
      <c r="C525" s="219" t="s">
        <v>927</v>
      </c>
      <c r="D525" s="219" t="s">
        <v>159</v>
      </c>
      <c r="E525" s="220" t="s">
        <v>953</v>
      </c>
      <c r="F525" s="221" t="s">
        <v>954</v>
      </c>
      <c r="G525" s="222" t="s">
        <v>202</v>
      </c>
      <c r="H525" s="223">
        <v>4</v>
      </c>
      <c r="I525" s="224"/>
      <c r="J525" s="225">
        <f>ROUND(I525*H525,2)</f>
        <v>0</v>
      </c>
      <c r="K525" s="221" t="s">
        <v>213</v>
      </c>
      <c r="L525" s="44"/>
      <c r="M525" s="226" t="s">
        <v>19</v>
      </c>
      <c r="N525" s="227" t="s">
        <v>45</v>
      </c>
      <c r="O525" s="84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0" t="s">
        <v>236</v>
      </c>
      <c r="AT525" s="230" t="s">
        <v>159</v>
      </c>
      <c r="AU525" s="230" t="s">
        <v>82</v>
      </c>
      <c r="AY525" s="17" t="s">
        <v>158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7" t="s">
        <v>82</v>
      </c>
      <c r="BK525" s="231">
        <f>ROUND(I525*H525,2)</f>
        <v>0</v>
      </c>
      <c r="BL525" s="17" t="s">
        <v>236</v>
      </c>
      <c r="BM525" s="230" t="s">
        <v>955</v>
      </c>
    </row>
    <row r="526" s="2" customFormat="1">
      <c r="A526" s="38"/>
      <c r="B526" s="39"/>
      <c r="C526" s="40"/>
      <c r="D526" s="232" t="s">
        <v>165</v>
      </c>
      <c r="E526" s="40"/>
      <c r="F526" s="233" t="s">
        <v>954</v>
      </c>
      <c r="G526" s="40"/>
      <c r="H526" s="40"/>
      <c r="I526" s="136"/>
      <c r="J526" s="40"/>
      <c r="K526" s="40"/>
      <c r="L526" s="44"/>
      <c r="M526" s="234"/>
      <c r="N526" s="235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165</v>
      </c>
      <c r="AU526" s="17" t="s">
        <v>82</v>
      </c>
    </row>
    <row r="527" s="13" customFormat="1">
      <c r="A527" s="13"/>
      <c r="B527" s="236"/>
      <c r="C527" s="237"/>
      <c r="D527" s="232" t="s">
        <v>166</v>
      </c>
      <c r="E527" s="238" t="s">
        <v>19</v>
      </c>
      <c r="F527" s="239" t="s">
        <v>1532</v>
      </c>
      <c r="G527" s="237"/>
      <c r="H527" s="240">
        <v>4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166</v>
      </c>
      <c r="AU527" s="246" t="s">
        <v>82</v>
      </c>
      <c r="AV527" s="13" t="s">
        <v>85</v>
      </c>
      <c r="AW527" s="13" t="s">
        <v>34</v>
      </c>
      <c r="AX527" s="13" t="s">
        <v>82</v>
      </c>
      <c r="AY527" s="246" t="s">
        <v>158</v>
      </c>
    </row>
    <row r="528" s="2" customFormat="1" ht="21.75" customHeight="1">
      <c r="A528" s="38"/>
      <c r="B528" s="39"/>
      <c r="C528" s="219" t="s">
        <v>931</v>
      </c>
      <c r="D528" s="219" t="s">
        <v>159</v>
      </c>
      <c r="E528" s="220" t="s">
        <v>958</v>
      </c>
      <c r="F528" s="221" t="s">
        <v>959</v>
      </c>
      <c r="G528" s="222" t="s">
        <v>202</v>
      </c>
      <c r="H528" s="223">
        <v>1</v>
      </c>
      <c r="I528" s="224"/>
      <c r="J528" s="225">
        <f>ROUND(I528*H528,2)</f>
        <v>0</v>
      </c>
      <c r="K528" s="221" t="s">
        <v>213</v>
      </c>
      <c r="L528" s="44"/>
      <c r="M528" s="226" t="s">
        <v>19</v>
      </c>
      <c r="N528" s="227" t="s">
        <v>45</v>
      </c>
      <c r="O528" s="84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0" t="s">
        <v>236</v>
      </c>
      <c r="AT528" s="230" t="s">
        <v>159</v>
      </c>
      <c r="AU528" s="230" t="s">
        <v>82</v>
      </c>
      <c r="AY528" s="17" t="s">
        <v>158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7" t="s">
        <v>82</v>
      </c>
      <c r="BK528" s="231">
        <f>ROUND(I528*H528,2)</f>
        <v>0</v>
      </c>
      <c r="BL528" s="17" t="s">
        <v>236</v>
      </c>
      <c r="BM528" s="230" t="s">
        <v>960</v>
      </c>
    </row>
    <row r="529" s="2" customFormat="1">
      <c r="A529" s="38"/>
      <c r="B529" s="39"/>
      <c r="C529" s="40"/>
      <c r="D529" s="232" t="s">
        <v>165</v>
      </c>
      <c r="E529" s="40"/>
      <c r="F529" s="233" t="s">
        <v>959</v>
      </c>
      <c r="G529" s="40"/>
      <c r="H529" s="40"/>
      <c r="I529" s="136"/>
      <c r="J529" s="40"/>
      <c r="K529" s="40"/>
      <c r="L529" s="44"/>
      <c r="M529" s="234"/>
      <c r="N529" s="235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165</v>
      </c>
      <c r="AU529" s="17" t="s">
        <v>82</v>
      </c>
    </row>
    <row r="530" s="13" customFormat="1">
      <c r="A530" s="13"/>
      <c r="B530" s="236"/>
      <c r="C530" s="237"/>
      <c r="D530" s="232" t="s">
        <v>166</v>
      </c>
      <c r="E530" s="238" t="s">
        <v>19</v>
      </c>
      <c r="F530" s="239" t="s">
        <v>1514</v>
      </c>
      <c r="G530" s="237"/>
      <c r="H530" s="240">
        <v>1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166</v>
      </c>
      <c r="AU530" s="246" t="s">
        <v>82</v>
      </c>
      <c r="AV530" s="13" t="s">
        <v>85</v>
      </c>
      <c r="AW530" s="13" t="s">
        <v>34</v>
      </c>
      <c r="AX530" s="13" t="s">
        <v>82</v>
      </c>
      <c r="AY530" s="246" t="s">
        <v>158</v>
      </c>
    </row>
    <row r="531" s="2" customFormat="1" ht="21.75" customHeight="1">
      <c r="A531" s="38"/>
      <c r="B531" s="39"/>
      <c r="C531" s="219" t="s">
        <v>936</v>
      </c>
      <c r="D531" s="219" t="s">
        <v>159</v>
      </c>
      <c r="E531" s="220" t="s">
        <v>962</v>
      </c>
      <c r="F531" s="221" t="s">
        <v>963</v>
      </c>
      <c r="G531" s="222" t="s">
        <v>202</v>
      </c>
      <c r="H531" s="223">
        <v>1</v>
      </c>
      <c r="I531" s="224"/>
      <c r="J531" s="225">
        <f>ROUND(I531*H531,2)</f>
        <v>0</v>
      </c>
      <c r="K531" s="221" t="s">
        <v>19</v>
      </c>
      <c r="L531" s="44"/>
      <c r="M531" s="226" t="s">
        <v>19</v>
      </c>
      <c r="N531" s="227" t="s">
        <v>45</v>
      </c>
      <c r="O531" s="84"/>
      <c r="P531" s="228">
        <f>O531*H531</f>
        <v>0</v>
      </c>
      <c r="Q531" s="228">
        <v>0</v>
      </c>
      <c r="R531" s="228">
        <f>Q531*H531</f>
        <v>0</v>
      </c>
      <c r="S531" s="228">
        <v>0</v>
      </c>
      <c r="T531" s="229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0" t="s">
        <v>236</v>
      </c>
      <c r="AT531" s="230" t="s">
        <v>159</v>
      </c>
      <c r="AU531" s="230" t="s">
        <v>82</v>
      </c>
      <c r="AY531" s="17" t="s">
        <v>158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7" t="s">
        <v>82</v>
      </c>
      <c r="BK531" s="231">
        <f>ROUND(I531*H531,2)</f>
        <v>0</v>
      </c>
      <c r="BL531" s="17" t="s">
        <v>236</v>
      </c>
      <c r="BM531" s="230" t="s">
        <v>964</v>
      </c>
    </row>
    <row r="532" s="2" customFormat="1">
      <c r="A532" s="38"/>
      <c r="B532" s="39"/>
      <c r="C532" s="40"/>
      <c r="D532" s="232" t="s">
        <v>165</v>
      </c>
      <c r="E532" s="40"/>
      <c r="F532" s="233" t="s">
        <v>963</v>
      </c>
      <c r="G532" s="40"/>
      <c r="H532" s="40"/>
      <c r="I532" s="136"/>
      <c r="J532" s="40"/>
      <c r="K532" s="40"/>
      <c r="L532" s="44"/>
      <c r="M532" s="234"/>
      <c r="N532" s="235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165</v>
      </c>
      <c r="AU532" s="17" t="s">
        <v>82</v>
      </c>
    </row>
    <row r="533" s="13" customFormat="1">
      <c r="A533" s="13"/>
      <c r="B533" s="236"/>
      <c r="C533" s="237"/>
      <c r="D533" s="232" t="s">
        <v>166</v>
      </c>
      <c r="E533" s="238" t="s">
        <v>19</v>
      </c>
      <c r="F533" s="239" t="s">
        <v>1514</v>
      </c>
      <c r="G533" s="237"/>
      <c r="H533" s="240">
        <v>1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166</v>
      </c>
      <c r="AU533" s="246" t="s">
        <v>82</v>
      </c>
      <c r="AV533" s="13" t="s">
        <v>85</v>
      </c>
      <c r="AW533" s="13" t="s">
        <v>34</v>
      </c>
      <c r="AX533" s="13" t="s">
        <v>82</v>
      </c>
      <c r="AY533" s="246" t="s">
        <v>158</v>
      </c>
    </row>
    <row r="534" s="2" customFormat="1" ht="21.75" customHeight="1">
      <c r="A534" s="38"/>
      <c r="B534" s="39"/>
      <c r="C534" s="219" t="s">
        <v>942</v>
      </c>
      <c r="D534" s="219" t="s">
        <v>159</v>
      </c>
      <c r="E534" s="220" t="s">
        <v>966</v>
      </c>
      <c r="F534" s="221" t="s">
        <v>967</v>
      </c>
      <c r="G534" s="222" t="s">
        <v>202</v>
      </c>
      <c r="H534" s="223">
        <v>1</v>
      </c>
      <c r="I534" s="224"/>
      <c r="J534" s="225">
        <f>ROUND(I534*H534,2)</f>
        <v>0</v>
      </c>
      <c r="K534" s="221" t="s">
        <v>19</v>
      </c>
      <c r="L534" s="44"/>
      <c r="M534" s="226" t="s">
        <v>19</v>
      </c>
      <c r="N534" s="227" t="s">
        <v>45</v>
      </c>
      <c r="O534" s="84"/>
      <c r="P534" s="228">
        <f>O534*H534</f>
        <v>0</v>
      </c>
      <c r="Q534" s="228">
        <v>0</v>
      </c>
      <c r="R534" s="228">
        <f>Q534*H534</f>
        <v>0</v>
      </c>
      <c r="S534" s="228">
        <v>0</v>
      </c>
      <c r="T534" s="229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0" t="s">
        <v>236</v>
      </c>
      <c r="AT534" s="230" t="s">
        <v>159</v>
      </c>
      <c r="AU534" s="230" t="s">
        <v>82</v>
      </c>
      <c r="AY534" s="17" t="s">
        <v>158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7" t="s">
        <v>82</v>
      </c>
      <c r="BK534" s="231">
        <f>ROUND(I534*H534,2)</f>
        <v>0</v>
      </c>
      <c r="BL534" s="17" t="s">
        <v>236</v>
      </c>
      <c r="BM534" s="230" t="s">
        <v>968</v>
      </c>
    </row>
    <row r="535" s="2" customFormat="1">
      <c r="A535" s="38"/>
      <c r="B535" s="39"/>
      <c r="C535" s="40"/>
      <c r="D535" s="232" t="s">
        <v>165</v>
      </c>
      <c r="E535" s="40"/>
      <c r="F535" s="233" t="s">
        <v>967</v>
      </c>
      <c r="G535" s="40"/>
      <c r="H535" s="40"/>
      <c r="I535" s="136"/>
      <c r="J535" s="40"/>
      <c r="K535" s="40"/>
      <c r="L535" s="44"/>
      <c r="M535" s="234"/>
      <c r="N535" s="235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165</v>
      </c>
      <c r="AU535" s="17" t="s">
        <v>82</v>
      </c>
    </row>
    <row r="536" s="13" customFormat="1">
      <c r="A536" s="13"/>
      <c r="B536" s="236"/>
      <c r="C536" s="237"/>
      <c r="D536" s="232" t="s">
        <v>166</v>
      </c>
      <c r="E536" s="238" t="s">
        <v>19</v>
      </c>
      <c r="F536" s="239" t="s">
        <v>1514</v>
      </c>
      <c r="G536" s="237"/>
      <c r="H536" s="240">
        <v>1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166</v>
      </c>
      <c r="AU536" s="246" t="s">
        <v>82</v>
      </c>
      <c r="AV536" s="13" t="s">
        <v>85</v>
      </c>
      <c r="AW536" s="13" t="s">
        <v>34</v>
      </c>
      <c r="AX536" s="13" t="s">
        <v>82</v>
      </c>
      <c r="AY536" s="246" t="s">
        <v>158</v>
      </c>
    </row>
    <row r="537" s="2" customFormat="1" ht="16.5" customHeight="1">
      <c r="A537" s="38"/>
      <c r="B537" s="39"/>
      <c r="C537" s="219" t="s">
        <v>947</v>
      </c>
      <c r="D537" s="219" t="s">
        <v>159</v>
      </c>
      <c r="E537" s="220" t="s">
        <v>971</v>
      </c>
      <c r="F537" s="221" t="s">
        <v>972</v>
      </c>
      <c r="G537" s="222" t="s">
        <v>202</v>
      </c>
      <c r="H537" s="223">
        <v>1</v>
      </c>
      <c r="I537" s="224"/>
      <c r="J537" s="225">
        <f>ROUND(I537*H537,2)</f>
        <v>0</v>
      </c>
      <c r="K537" s="221" t="s">
        <v>19</v>
      </c>
      <c r="L537" s="44"/>
      <c r="M537" s="226" t="s">
        <v>19</v>
      </c>
      <c r="N537" s="227" t="s">
        <v>45</v>
      </c>
      <c r="O537" s="84"/>
      <c r="P537" s="228">
        <f>O537*H537</f>
        <v>0</v>
      </c>
      <c r="Q537" s="228">
        <v>0</v>
      </c>
      <c r="R537" s="228">
        <f>Q537*H537</f>
        <v>0</v>
      </c>
      <c r="S537" s="228">
        <v>0</v>
      </c>
      <c r="T537" s="229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0" t="s">
        <v>236</v>
      </c>
      <c r="AT537" s="230" t="s">
        <v>159</v>
      </c>
      <c r="AU537" s="230" t="s">
        <v>82</v>
      </c>
      <c r="AY537" s="17" t="s">
        <v>158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7" t="s">
        <v>82</v>
      </c>
      <c r="BK537" s="231">
        <f>ROUND(I537*H537,2)</f>
        <v>0</v>
      </c>
      <c r="BL537" s="17" t="s">
        <v>236</v>
      </c>
      <c r="BM537" s="230" t="s">
        <v>973</v>
      </c>
    </row>
    <row r="538" s="2" customFormat="1">
      <c r="A538" s="38"/>
      <c r="B538" s="39"/>
      <c r="C538" s="40"/>
      <c r="D538" s="232" t="s">
        <v>165</v>
      </c>
      <c r="E538" s="40"/>
      <c r="F538" s="233" t="s">
        <v>972</v>
      </c>
      <c r="G538" s="40"/>
      <c r="H538" s="40"/>
      <c r="I538" s="136"/>
      <c r="J538" s="40"/>
      <c r="K538" s="40"/>
      <c r="L538" s="44"/>
      <c r="M538" s="234"/>
      <c r="N538" s="235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165</v>
      </c>
      <c r="AU538" s="17" t="s">
        <v>82</v>
      </c>
    </row>
    <row r="539" s="13" customFormat="1">
      <c r="A539" s="13"/>
      <c r="B539" s="236"/>
      <c r="C539" s="237"/>
      <c r="D539" s="232" t="s">
        <v>166</v>
      </c>
      <c r="E539" s="238" t="s">
        <v>19</v>
      </c>
      <c r="F539" s="239" t="s">
        <v>1514</v>
      </c>
      <c r="G539" s="237"/>
      <c r="H539" s="240">
        <v>1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6" t="s">
        <v>166</v>
      </c>
      <c r="AU539" s="246" t="s">
        <v>82</v>
      </c>
      <c r="AV539" s="13" t="s">
        <v>85</v>
      </c>
      <c r="AW539" s="13" t="s">
        <v>34</v>
      </c>
      <c r="AX539" s="13" t="s">
        <v>82</v>
      </c>
      <c r="AY539" s="246" t="s">
        <v>158</v>
      </c>
    </row>
    <row r="540" s="2" customFormat="1" ht="44.25" customHeight="1">
      <c r="A540" s="38"/>
      <c r="B540" s="39"/>
      <c r="C540" s="219" t="s">
        <v>952</v>
      </c>
      <c r="D540" s="219" t="s">
        <v>159</v>
      </c>
      <c r="E540" s="220" t="s">
        <v>410</v>
      </c>
      <c r="F540" s="221" t="s">
        <v>1427</v>
      </c>
      <c r="G540" s="222" t="s">
        <v>202</v>
      </c>
      <c r="H540" s="223">
        <v>3</v>
      </c>
      <c r="I540" s="224"/>
      <c r="J540" s="225">
        <f>ROUND(I540*H540,2)</f>
        <v>0</v>
      </c>
      <c r="K540" s="221" t="s">
        <v>19</v>
      </c>
      <c r="L540" s="44"/>
      <c r="M540" s="226" t="s">
        <v>19</v>
      </c>
      <c r="N540" s="227" t="s">
        <v>45</v>
      </c>
      <c r="O540" s="84"/>
      <c r="P540" s="228">
        <f>O540*H540</f>
        <v>0</v>
      </c>
      <c r="Q540" s="228">
        <v>0.8901</v>
      </c>
      <c r="R540" s="228">
        <f>Q540*H540</f>
        <v>2.6703000000000001</v>
      </c>
      <c r="S540" s="228">
        <v>0</v>
      </c>
      <c r="T540" s="229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0" t="s">
        <v>236</v>
      </c>
      <c r="AT540" s="230" t="s">
        <v>159</v>
      </c>
      <c r="AU540" s="230" t="s">
        <v>82</v>
      </c>
      <c r="AY540" s="17" t="s">
        <v>158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7" t="s">
        <v>82</v>
      </c>
      <c r="BK540" s="231">
        <f>ROUND(I540*H540,2)</f>
        <v>0</v>
      </c>
      <c r="BL540" s="17" t="s">
        <v>236</v>
      </c>
      <c r="BM540" s="230" t="s">
        <v>1428</v>
      </c>
    </row>
    <row r="541" s="2" customFormat="1">
      <c r="A541" s="38"/>
      <c r="B541" s="39"/>
      <c r="C541" s="40"/>
      <c r="D541" s="232" t="s">
        <v>165</v>
      </c>
      <c r="E541" s="40"/>
      <c r="F541" s="233" t="s">
        <v>1427</v>
      </c>
      <c r="G541" s="40"/>
      <c r="H541" s="40"/>
      <c r="I541" s="136"/>
      <c r="J541" s="40"/>
      <c r="K541" s="40"/>
      <c r="L541" s="44"/>
      <c r="M541" s="234"/>
      <c r="N541" s="235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165</v>
      </c>
      <c r="AU541" s="17" t="s">
        <v>82</v>
      </c>
    </row>
    <row r="542" s="2" customFormat="1">
      <c r="A542" s="38"/>
      <c r="B542" s="39"/>
      <c r="C542" s="40"/>
      <c r="D542" s="232" t="s">
        <v>216</v>
      </c>
      <c r="E542" s="40"/>
      <c r="F542" s="258" t="s">
        <v>413</v>
      </c>
      <c r="G542" s="40"/>
      <c r="H542" s="40"/>
      <c r="I542" s="136"/>
      <c r="J542" s="40"/>
      <c r="K542" s="40"/>
      <c r="L542" s="44"/>
      <c r="M542" s="234"/>
      <c r="N542" s="235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216</v>
      </c>
      <c r="AU542" s="17" t="s">
        <v>82</v>
      </c>
    </row>
    <row r="543" s="13" customFormat="1">
      <c r="A543" s="13"/>
      <c r="B543" s="236"/>
      <c r="C543" s="237"/>
      <c r="D543" s="232" t="s">
        <v>166</v>
      </c>
      <c r="E543" s="238" t="s">
        <v>19</v>
      </c>
      <c r="F543" s="239" t="s">
        <v>1605</v>
      </c>
      <c r="G543" s="237"/>
      <c r="H543" s="240">
        <v>3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166</v>
      </c>
      <c r="AU543" s="246" t="s">
        <v>82</v>
      </c>
      <c r="AV543" s="13" t="s">
        <v>85</v>
      </c>
      <c r="AW543" s="13" t="s">
        <v>34</v>
      </c>
      <c r="AX543" s="13" t="s">
        <v>82</v>
      </c>
      <c r="AY543" s="246" t="s">
        <v>158</v>
      </c>
    </row>
    <row r="544" s="2" customFormat="1" ht="44.25" customHeight="1">
      <c r="A544" s="38"/>
      <c r="B544" s="39"/>
      <c r="C544" s="219" t="s">
        <v>957</v>
      </c>
      <c r="D544" s="219" t="s">
        <v>159</v>
      </c>
      <c r="E544" s="220" t="s">
        <v>1429</v>
      </c>
      <c r="F544" s="221" t="s">
        <v>1430</v>
      </c>
      <c r="G544" s="222" t="s">
        <v>202</v>
      </c>
      <c r="H544" s="223">
        <v>3</v>
      </c>
      <c r="I544" s="224"/>
      <c r="J544" s="225">
        <f>ROUND(I544*H544,2)</f>
        <v>0</v>
      </c>
      <c r="K544" s="221" t="s">
        <v>19</v>
      </c>
      <c r="L544" s="44"/>
      <c r="M544" s="226" t="s">
        <v>19</v>
      </c>
      <c r="N544" s="227" t="s">
        <v>45</v>
      </c>
      <c r="O544" s="84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0" t="s">
        <v>236</v>
      </c>
      <c r="AT544" s="230" t="s">
        <v>159</v>
      </c>
      <c r="AU544" s="230" t="s">
        <v>82</v>
      </c>
      <c r="AY544" s="17" t="s">
        <v>158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7" t="s">
        <v>82</v>
      </c>
      <c r="BK544" s="231">
        <f>ROUND(I544*H544,2)</f>
        <v>0</v>
      </c>
      <c r="BL544" s="17" t="s">
        <v>236</v>
      </c>
      <c r="BM544" s="230" t="s">
        <v>1431</v>
      </c>
    </row>
    <row r="545" s="2" customFormat="1">
      <c r="A545" s="38"/>
      <c r="B545" s="39"/>
      <c r="C545" s="40"/>
      <c r="D545" s="232" t="s">
        <v>165</v>
      </c>
      <c r="E545" s="40"/>
      <c r="F545" s="233" t="s">
        <v>1430</v>
      </c>
      <c r="G545" s="40"/>
      <c r="H545" s="40"/>
      <c r="I545" s="136"/>
      <c r="J545" s="40"/>
      <c r="K545" s="40"/>
      <c r="L545" s="44"/>
      <c r="M545" s="234"/>
      <c r="N545" s="235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165</v>
      </c>
      <c r="AU545" s="17" t="s">
        <v>82</v>
      </c>
    </row>
    <row r="546" s="13" customFormat="1">
      <c r="A546" s="13"/>
      <c r="B546" s="236"/>
      <c r="C546" s="237"/>
      <c r="D546" s="232" t="s">
        <v>166</v>
      </c>
      <c r="E546" s="238" t="s">
        <v>19</v>
      </c>
      <c r="F546" s="239" t="s">
        <v>1605</v>
      </c>
      <c r="G546" s="237"/>
      <c r="H546" s="240">
        <v>3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166</v>
      </c>
      <c r="AU546" s="246" t="s">
        <v>82</v>
      </c>
      <c r="AV546" s="13" t="s">
        <v>85</v>
      </c>
      <c r="AW546" s="13" t="s">
        <v>34</v>
      </c>
      <c r="AX546" s="13" t="s">
        <v>82</v>
      </c>
      <c r="AY546" s="246" t="s">
        <v>158</v>
      </c>
    </row>
    <row r="547" s="2" customFormat="1" ht="55.5" customHeight="1">
      <c r="A547" s="38"/>
      <c r="B547" s="39"/>
      <c r="C547" s="219" t="s">
        <v>961</v>
      </c>
      <c r="D547" s="219" t="s">
        <v>159</v>
      </c>
      <c r="E547" s="220" t="s">
        <v>416</v>
      </c>
      <c r="F547" s="221" t="s">
        <v>1433</v>
      </c>
      <c r="G547" s="222" t="s">
        <v>202</v>
      </c>
      <c r="H547" s="223">
        <v>3</v>
      </c>
      <c r="I547" s="224"/>
      <c r="J547" s="225">
        <f>ROUND(I547*H547,2)</f>
        <v>0</v>
      </c>
      <c r="K547" s="221" t="s">
        <v>19</v>
      </c>
      <c r="L547" s="44"/>
      <c r="M547" s="226" t="s">
        <v>19</v>
      </c>
      <c r="N547" s="227" t="s">
        <v>45</v>
      </c>
      <c r="O547" s="84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0" t="s">
        <v>236</v>
      </c>
      <c r="AT547" s="230" t="s">
        <v>159</v>
      </c>
      <c r="AU547" s="230" t="s">
        <v>82</v>
      </c>
      <c r="AY547" s="17" t="s">
        <v>158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7" t="s">
        <v>82</v>
      </c>
      <c r="BK547" s="231">
        <f>ROUND(I547*H547,2)</f>
        <v>0</v>
      </c>
      <c r="BL547" s="17" t="s">
        <v>236</v>
      </c>
      <c r="BM547" s="230" t="s">
        <v>1434</v>
      </c>
    </row>
    <row r="548" s="2" customFormat="1">
      <c r="A548" s="38"/>
      <c r="B548" s="39"/>
      <c r="C548" s="40"/>
      <c r="D548" s="232" t="s">
        <v>165</v>
      </c>
      <c r="E548" s="40"/>
      <c r="F548" s="233" t="s">
        <v>1433</v>
      </c>
      <c r="G548" s="40"/>
      <c r="H548" s="40"/>
      <c r="I548" s="136"/>
      <c r="J548" s="40"/>
      <c r="K548" s="40"/>
      <c r="L548" s="44"/>
      <c r="M548" s="234"/>
      <c r="N548" s="235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165</v>
      </c>
      <c r="AU548" s="17" t="s">
        <v>82</v>
      </c>
    </row>
    <row r="549" s="13" customFormat="1">
      <c r="A549" s="13"/>
      <c r="B549" s="236"/>
      <c r="C549" s="237"/>
      <c r="D549" s="232" t="s">
        <v>166</v>
      </c>
      <c r="E549" s="238" t="s">
        <v>19</v>
      </c>
      <c r="F549" s="239" t="s">
        <v>1605</v>
      </c>
      <c r="G549" s="237"/>
      <c r="H549" s="240">
        <v>3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6" t="s">
        <v>166</v>
      </c>
      <c r="AU549" s="246" t="s">
        <v>82</v>
      </c>
      <c r="AV549" s="13" t="s">
        <v>85</v>
      </c>
      <c r="AW549" s="13" t="s">
        <v>34</v>
      </c>
      <c r="AX549" s="13" t="s">
        <v>82</v>
      </c>
      <c r="AY549" s="246" t="s">
        <v>158</v>
      </c>
    </row>
    <row r="550" s="2" customFormat="1" ht="16.5" customHeight="1">
      <c r="A550" s="38"/>
      <c r="B550" s="39"/>
      <c r="C550" s="219" t="s">
        <v>965</v>
      </c>
      <c r="D550" s="219" t="s">
        <v>159</v>
      </c>
      <c r="E550" s="220" t="s">
        <v>1435</v>
      </c>
      <c r="F550" s="221" t="s">
        <v>710</v>
      </c>
      <c r="G550" s="222" t="s">
        <v>202</v>
      </c>
      <c r="H550" s="223">
        <v>1</v>
      </c>
      <c r="I550" s="224"/>
      <c r="J550" s="225">
        <f>ROUND(I550*H550,2)</f>
        <v>0</v>
      </c>
      <c r="K550" s="221" t="s">
        <v>19</v>
      </c>
      <c r="L550" s="44"/>
      <c r="M550" s="226" t="s">
        <v>19</v>
      </c>
      <c r="N550" s="227" t="s">
        <v>45</v>
      </c>
      <c r="O550" s="84"/>
      <c r="P550" s="228">
        <f>O550*H550</f>
        <v>0</v>
      </c>
      <c r="Q550" s="228">
        <v>0</v>
      </c>
      <c r="R550" s="228">
        <f>Q550*H550</f>
        <v>0</v>
      </c>
      <c r="S550" s="228">
        <v>0</v>
      </c>
      <c r="T550" s="229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0" t="s">
        <v>236</v>
      </c>
      <c r="AT550" s="230" t="s">
        <v>159</v>
      </c>
      <c r="AU550" s="230" t="s">
        <v>82</v>
      </c>
      <c r="AY550" s="17" t="s">
        <v>158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7" t="s">
        <v>82</v>
      </c>
      <c r="BK550" s="231">
        <f>ROUND(I550*H550,2)</f>
        <v>0</v>
      </c>
      <c r="BL550" s="17" t="s">
        <v>236</v>
      </c>
      <c r="BM550" s="230" t="s">
        <v>1436</v>
      </c>
    </row>
    <row r="551" s="2" customFormat="1">
      <c r="A551" s="38"/>
      <c r="B551" s="39"/>
      <c r="C551" s="40"/>
      <c r="D551" s="232" t="s">
        <v>165</v>
      </c>
      <c r="E551" s="40"/>
      <c r="F551" s="233" t="s">
        <v>1437</v>
      </c>
      <c r="G551" s="40"/>
      <c r="H551" s="40"/>
      <c r="I551" s="136"/>
      <c r="J551" s="40"/>
      <c r="K551" s="40"/>
      <c r="L551" s="44"/>
      <c r="M551" s="234"/>
      <c r="N551" s="235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165</v>
      </c>
      <c r="AU551" s="17" t="s">
        <v>82</v>
      </c>
    </row>
    <row r="552" s="13" customFormat="1">
      <c r="A552" s="13"/>
      <c r="B552" s="236"/>
      <c r="C552" s="237"/>
      <c r="D552" s="232" t="s">
        <v>166</v>
      </c>
      <c r="E552" s="238" t="s">
        <v>19</v>
      </c>
      <c r="F552" s="239" t="s">
        <v>1514</v>
      </c>
      <c r="G552" s="237"/>
      <c r="H552" s="240">
        <v>1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166</v>
      </c>
      <c r="AU552" s="246" t="s">
        <v>82</v>
      </c>
      <c r="AV552" s="13" t="s">
        <v>85</v>
      </c>
      <c r="AW552" s="13" t="s">
        <v>34</v>
      </c>
      <c r="AX552" s="13" t="s">
        <v>82</v>
      </c>
      <c r="AY552" s="246" t="s">
        <v>158</v>
      </c>
    </row>
    <row r="553" s="2" customFormat="1" ht="16.5" customHeight="1">
      <c r="A553" s="38"/>
      <c r="B553" s="39"/>
      <c r="C553" s="219" t="s">
        <v>970</v>
      </c>
      <c r="D553" s="219" t="s">
        <v>159</v>
      </c>
      <c r="E553" s="220" t="s">
        <v>975</v>
      </c>
      <c r="F553" s="221" t="s">
        <v>976</v>
      </c>
      <c r="G553" s="222" t="s">
        <v>977</v>
      </c>
      <c r="H553" s="223">
        <v>1</v>
      </c>
      <c r="I553" s="224"/>
      <c r="J553" s="225">
        <f>ROUND(I553*H553,2)</f>
        <v>0</v>
      </c>
      <c r="K553" s="221" t="s">
        <v>19</v>
      </c>
      <c r="L553" s="44"/>
      <c r="M553" s="226" t="s">
        <v>19</v>
      </c>
      <c r="N553" s="227" t="s">
        <v>45</v>
      </c>
      <c r="O553" s="84"/>
      <c r="P553" s="228">
        <f>O553*H553</f>
        <v>0</v>
      </c>
      <c r="Q553" s="228">
        <v>0</v>
      </c>
      <c r="R553" s="228">
        <f>Q553*H553</f>
        <v>0</v>
      </c>
      <c r="S553" s="228">
        <v>0</v>
      </c>
      <c r="T553" s="229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0" t="s">
        <v>236</v>
      </c>
      <c r="AT553" s="230" t="s">
        <v>159</v>
      </c>
      <c r="AU553" s="230" t="s">
        <v>82</v>
      </c>
      <c r="AY553" s="17" t="s">
        <v>158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7" t="s">
        <v>82</v>
      </c>
      <c r="BK553" s="231">
        <f>ROUND(I553*H553,2)</f>
        <v>0</v>
      </c>
      <c r="BL553" s="17" t="s">
        <v>236</v>
      </c>
      <c r="BM553" s="230" t="s">
        <v>978</v>
      </c>
    </row>
    <row r="554" s="2" customFormat="1">
      <c r="A554" s="38"/>
      <c r="B554" s="39"/>
      <c r="C554" s="40"/>
      <c r="D554" s="232" t="s">
        <v>165</v>
      </c>
      <c r="E554" s="40"/>
      <c r="F554" s="233" t="s">
        <v>979</v>
      </c>
      <c r="G554" s="40"/>
      <c r="H554" s="40"/>
      <c r="I554" s="136"/>
      <c r="J554" s="40"/>
      <c r="K554" s="40"/>
      <c r="L554" s="44"/>
      <c r="M554" s="234"/>
      <c r="N554" s="235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165</v>
      </c>
      <c r="AU554" s="17" t="s">
        <v>82</v>
      </c>
    </row>
    <row r="555" s="2" customFormat="1" ht="16.5" customHeight="1">
      <c r="A555" s="38"/>
      <c r="B555" s="39"/>
      <c r="C555" s="219" t="s">
        <v>974</v>
      </c>
      <c r="D555" s="219" t="s">
        <v>159</v>
      </c>
      <c r="E555" s="220" t="s">
        <v>981</v>
      </c>
      <c r="F555" s="221" t="s">
        <v>982</v>
      </c>
      <c r="G555" s="222" t="s">
        <v>977</v>
      </c>
      <c r="H555" s="223">
        <v>1</v>
      </c>
      <c r="I555" s="224"/>
      <c r="J555" s="225">
        <f>ROUND(I555*H555,2)</f>
        <v>0</v>
      </c>
      <c r="K555" s="221" t="s">
        <v>19</v>
      </c>
      <c r="L555" s="44"/>
      <c r="M555" s="226" t="s">
        <v>19</v>
      </c>
      <c r="N555" s="227" t="s">
        <v>45</v>
      </c>
      <c r="O555" s="84"/>
      <c r="P555" s="228">
        <f>O555*H555</f>
        <v>0</v>
      </c>
      <c r="Q555" s="228">
        <v>0</v>
      </c>
      <c r="R555" s="228">
        <f>Q555*H555</f>
        <v>0</v>
      </c>
      <c r="S555" s="228">
        <v>0</v>
      </c>
      <c r="T555" s="229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0" t="s">
        <v>236</v>
      </c>
      <c r="AT555" s="230" t="s">
        <v>159</v>
      </c>
      <c r="AU555" s="230" t="s">
        <v>82</v>
      </c>
      <c r="AY555" s="17" t="s">
        <v>158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7" t="s">
        <v>82</v>
      </c>
      <c r="BK555" s="231">
        <f>ROUND(I555*H555,2)</f>
        <v>0</v>
      </c>
      <c r="BL555" s="17" t="s">
        <v>236</v>
      </c>
      <c r="BM555" s="230" t="s">
        <v>983</v>
      </c>
    </row>
    <row r="556" s="2" customFormat="1">
      <c r="A556" s="38"/>
      <c r="B556" s="39"/>
      <c r="C556" s="40"/>
      <c r="D556" s="232" t="s">
        <v>165</v>
      </c>
      <c r="E556" s="40"/>
      <c r="F556" s="233" t="s">
        <v>984</v>
      </c>
      <c r="G556" s="40"/>
      <c r="H556" s="40"/>
      <c r="I556" s="136"/>
      <c r="J556" s="40"/>
      <c r="K556" s="40"/>
      <c r="L556" s="44"/>
      <c r="M556" s="234"/>
      <c r="N556" s="235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165</v>
      </c>
      <c r="AU556" s="17" t="s">
        <v>82</v>
      </c>
    </row>
    <row r="557" s="12" customFormat="1" ht="22.8" customHeight="1">
      <c r="A557" s="12"/>
      <c r="B557" s="205"/>
      <c r="C557" s="206"/>
      <c r="D557" s="207" t="s">
        <v>73</v>
      </c>
      <c r="E557" s="269" t="s">
        <v>82</v>
      </c>
      <c r="F557" s="269" t="s">
        <v>985</v>
      </c>
      <c r="G557" s="206"/>
      <c r="H557" s="206"/>
      <c r="I557" s="209"/>
      <c r="J557" s="270">
        <f>BK557</f>
        <v>0</v>
      </c>
      <c r="K557" s="206"/>
      <c r="L557" s="211"/>
      <c r="M557" s="212"/>
      <c r="N557" s="213"/>
      <c r="O557" s="213"/>
      <c r="P557" s="214">
        <f>SUM(P558:P616)</f>
        <v>0</v>
      </c>
      <c r="Q557" s="213"/>
      <c r="R557" s="214">
        <f>SUM(R558:R616)</f>
        <v>2.2281000000000004</v>
      </c>
      <c r="S557" s="213"/>
      <c r="T557" s="215">
        <f>SUM(T558:T616)</f>
        <v>8.4000000000000004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16" t="s">
        <v>82</v>
      </c>
      <c r="AT557" s="217" t="s">
        <v>73</v>
      </c>
      <c r="AU557" s="217" t="s">
        <v>82</v>
      </c>
      <c r="AY557" s="216" t="s">
        <v>158</v>
      </c>
      <c r="BK557" s="218">
        <f>SUM(BK558:BK616)</f>
        <v>0</v>
      </c>
    </row>
    <row r="558" s="2" customFormat="1" ht="21.75" customHeight="1">
      <c r="A558" s="38"/>
      <c r="B558" s="39"/>
      <c r="C558" s="219" t="s">
        <v>980</v>
      </c>
      <c r="D558" s="219" t="s">
        <v>159</v>
      </c>
      <c r="E558" s="220" t="s">
        <v>987</v>
      </c>
      <c r="F558" s="221" t="s">
        <v>988</v>
      </c>
      <c r="G558" s="222" t="s">
        <v>202</v>
      </c>
      <c r="H558" s="223">
        <v>4</v>
      </c>
      <c r="I558" s="224"/>
      <c r="J558" s="225">
        <f>ROUND(I558*H558,2)</f>
        <v>0</v>
      </c>
      <c r="K558" s="221" t="s">
        <v>213</v>
      </c>
      <c r="L558" s="44"/>
      <c r="M558" s="226" t="s">
        <v>19</v>
      </c>
      <c r="N558" s="227" t="s">
        <v>45</v>
      </c>
      <c r="O558" s="84"/>
      <c r="P558" s="228">
        <f>O558*H558</f>
        <v>0</v>
      </c>
      <c r="Q558" s="228">
        <v>0.00064999999999999997</v>
      </c>
      <c r="R558" s="228">
        <f>Q558*H558</f>
        <v>0.0025999999999999999</v>
      </c>
      <c r="S558" s="228">
        <v>0</v>
      </c>
      <c r="T558" s="229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30" t="s">
        <v>249</v>
      </c>
      <c r="AT558" s="230" t="s">
        <v>159</v>
      </c>
      <c r="AU558" s="230" t="s">
        <v>85</v>
      </c>
      <c r="AY558" s="17" t="s">
        <v>158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7" t="s">
        <v>82</v>
      </c>
      <c r="BK558" s="231">
        <f>ROUND(I558*H558,2)</f>
        <v>0</v>
      </c>
      <c r="BL558" s="17" t="s">
        <v>249</v>
      </c>
      <c r="BM558" s="230" t="s">
        <v>989</v>
      </c>
    </row>
    <row r="559" s="2" customFormat="1">
      <c r="A559" s="38"/>
      <c r="B559" s="39"/>
      <c r="C559" s="40"/>
      <c r="D559" s="232" t="s">
        <v>165</v>
      </c>
      <c r="E559" s="40"/>
      <c r="F559" s="233" t="s">
        <v>990</v>
      </c>
      <c r="G559" s="40"/>
      <c r="H559" s="40"/>
      <c r="I559" s="136"/>
      <c r="J559" s="40"/>
      <c r="K559" s="40"/>
      <c r="L559" s="44"/>
      <c r="M559" s="234"/>
      <c r="N559" s="235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165</v>
      </c>
      <c r="AU559" s="17" t="s">
        <v>85</v>
      </c>
    </row>
    <row r="560" s="2" customFormat="1">
      <c r="A560" s="38"/>
      <c r="B560" s="39"/>
      <c r="C560" s="40"/>
      <c r="D560" s="232" t="s">
        <v>216</v>
      </c>
      <c r="E560" s="40"/>
      <c r="F560" s="258" t="s">
        <v>991</v>
      </c>
      <c r="G560" s="40"/>
      <c r="H560" s="40"/>
      <c r="I560" s="136"/>
      <c r="J560" s="40"/>
      <c r="K560" s="40"/>
      <c r="L560" s="44"/>
      <c r="M560" s="234"/>
      <c r="N560" s="235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216</v>
      </c>
      <c r="AU560" s="17" t="s">
        <v>85</v>
      </c>
    </row>
    <row r="561" s="13" customFormat="1">
      <c r="A561" s="13"/>
      <c r="B561" s="236"/>
      <c r="C561" s="237"/>
      <c r="D561" s="232" t="s">
        <v>166</v>
      </c>
      <c r="E561" s="238" t="s">
        <v>19</v>
      </c>
      <c r="F561" s="239" t="s">
        <v>1532</v>
      </c>
      <c r="G561" s="237"/>
      <c r="H561" s="240">
        <v>4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166</v>
      </c>
      <c r="AU561" s="246" t="s">
        <v>85</v>
      </c>
      <c r="AV561" s="13" t="s">
        <v>85</v>
      </c>
      <c r="AW561" s="13" t="s">
        <v>34</v>
      </c>
      <c r="AX561" s="13" t="s">
        <v>82</v>
      </c>
      <c r="AY561" s="246" t="s">
        <v>158</v>
      </c>
    </row>
    <row r="562" s="2" customFormat="1" ht="21.75" customHeight="1">
      <c r="A562" s="38"/>
      <c r="B562" s="39"/>
      <c r="C562" s="219" t="s">
        <v>986</v>
      </c>
      <c r="D562" s="219" t="s">
        <v>159</v>
      </c>
      <c r="E562" s="220" t="s">
        <v>994</v>
      </c>
      <c r="F562" s="221" t="s">
        <v>995</v>
      </c>
      <c r="G562" s="222" t="s">
        <v>202</v>
      </c>
      <c r="H562" s="223">
        <v>4</v>
      </c>
      <c r="I562" s="224"/>
      <c r="J562" s="225">
        <f>ROUND(I562*H562,2)</f>
        <v>0</v>
      </c>
      <c r="K562" s="221" t="s">
        <v>213</v>
      </c>
      <c r="L562" s="44"/>
      <c r="M562" s="226" t="s">
        <v>19</v>
      </c>
      <c r="N562" s="227" t="s">
        <v>45</v>
      </c>
      <c r="O562" s="84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0" t="s">
        <v>249</v>
      </c>
      <c r="AT562" s="230" t="s">
        <v>159</v>
      </c>
      <c r="AU562" s="230" t="s">
        <v>85</v>
      </c>
      <c r="AY562" s="17" t="s">
        <v>158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7" t="s">
        <v>82</v>
      </c>
      <c r="BK562" s="231">
        <f>ROUND(I562*H562,2)</f>
        <v>0</v>
      </c>
      <c r="BL562" s="17" t="s">
        <v>249</v>
      </c>
      <c r="BM562" s="230" t="s">
        <v>996</v>
      </c>
    </row>
    <row r="563" s="2" customFormat="1">
      <c r="A563" s="38"/>
      <c r="B563" s="39"/>
      <c r="C563" s="40"/>
      <c r="D563" s="232" t="s">
        <v>165</v>
      </c>
      <c r="E563" s="40"/>
      <c r="F563" s="233" t="s">
        <v>997</v>
      </c>
      <c r="G563" s="40"/>
      <c r="H563" s="40"/>
      <c r="I563" s="136"/>
      <c r="J563" s="40"/>
      <c r="K563" s="40"/>
      <c r="L563" s="44"/>
      <c r="M563" s="234"/>
      <c r="N563" s="235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165</v>
      </c>
      <c r="AU563" s="17" t="s">
        <v>85</v>
      </c>
    </row>
    <row r="564" s="2" customFormat="1">
      <c r="A564" s="38"/>
      <c r="B564" s="39"/>
      <c r="C564" s="40"/>
      <c r="D564" s="232" t="s">
        <v>216</v>
      </c>
      <c r="E564" s="40"/>
      <c r="F564" s="258" t="s">
        <v>991</v>
      </c>
      <c r="G564" s="40"/>
      <c r="H564" s="40"/>
      <c r="I564" s="136"/>
      <c r="J564" s="40"/>
      <c r="K564" s="40"/>
      <c r="L564" s="44"/>
      <c r="M564" s="234"/>
      <c r="N564" s="235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216</v>
      </c>
      <c r="AU564" s="17" t="s">
        <v>85</v>
      </c>
    </row>
    <row r="565" s="13" customFormat="1">
      <c r="A565" s="13"/>
      <c r="B565" s="236"/>
      <c r="C565" s="237"/>
      <c r="D565" s="232" t="s">
        <v>166</v>
      </c>
      <c r="E565" s="238" t="s">
        <v>19</v>
      </c>
      <c r="F565" s="239" t="s">
        <v>1532</v>
      </c>
      <c r="G565" s="237"/>
      <c r="H565" s="240">
        <v>4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166</v>
      </c>
      <c r="AU565" s="246" t="s">
        <v>85</v>
      </c>
      <c r="AV565" s="13" t="s">
        <v>85</v>
      </c>
      <c r="AW565" s="13" t="s">
        <v>34</v>
      </c>
      <c r="AX565" s="13" t="s">
        <v>82</v>
      </c>
      <c r="AY565" s="246" t="s">
        <v>158</v>
      </c>
    </row>
    <row r="566" s="2" customFormat="1" ht="21.75" customHeight="1">
      <c r="A566" s="38"/>
      <c r="B566" s="39"/>
      <c r="C566" s="259" t="s">
        <v>993</v>
      </c>
      <c r="D566" s="259" t="s">
        <v>199</v>
      </c>
      <c r="E566" s="260" t="s">
        <v>999</v>
      </c>
      <c r="F566" s="261" t="s">
        <v>1000</v>
      </c>
      <c r="G566" s="262" t="s">
        <v>202</v>
      </c>
      <c r="H566" s="263">
        <v>28</v>
      </c>
      <c r="I566" s="264"/>
      <c r="J566" s="265">
        <f>ROUND(I566*H566,2)</f>
        <v>0</v>
      </c>
      <c r="K566" s="261" t="s">
        <v>213</v>
      </c>
      <c r="L566" s="266"/>
      <c r="M566" s="267" t="s">
        <v>19</v>
      </c>
      <c r="N566" s="268" t="s">
        <v>45</v>
      </c>
      <c r="O566" s="84"/>
      <c r="P566" s="228">
        <f>O566*H566</f>
        <v>0</v>
      </c>
      <c r="Q566" s="228">
        <v>0</v>
      </c>
      <c r="R566" s="228">
        <f>Q566*H566</f>
        <v>0</v>
      </c>
      <c r="S566" s="228">
        <v>0</v>
      </c>
      <c r="T566" s="229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0" t="s">
        <v>249</v>
      </c>
      <c r="AT566" s="230" t="s">
        <v>199</v>
      </c>
      <c r="AU566" s="230" t="s">
        <v>85</v>
      </c>
      <c r="AY566" s="17" t="s">
        <v>158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7" t="s">
        <v>82</v>
      </c>
      <c r="BK566" s="231">
        <f>ROUND(I566*H566,2)</f>
        <v>0</v>
      </c>
      <c r="BL566" s="17" t="s">
        <v>249</v>
      </c>
      <c r="BM566" s="230" t="s">
        <v>1001</v>
      </c>
    </row>
    <row r="567" s="2" customFormat="1">
      <c r="A567" s="38"/>
      <c r="B567" s="39"/>
      <c r="C567" s="40"/>
      <c r="D567" s="232" t="s">
        <v>165</v>
      </c>
      <c r="E567" s="40"/>
      <c r="F567" s="233" t="s">
        <v>1000</v>
      </c>
      <c r="G567" s="40"/>
      <c r="H567" s="40"/>
      <c r="I567" s="136"/>
      <c r="J567" s="40"/>
      <c r="K567" s="40"/>
      <c r="L567" s="44"/>
      <c r="M567" s="234"/>
      <c r="N567" s="235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165</v>
      </c>
      <c r="AU567" s="17" t="s">
        <v>85</v>
      </c>
    </row>
    <row r="568" s="13" customFormat="1">
      <c r="A568" s="13"/>
      <c r="B568" s="236"/>
      <c r="C568" s="237"/>
      <c r="D568" s="232" t="s">
        <v>166</v>
      </c>
      <c r="E568" s="238" t="s">
        <v>19</v>
      </c>
      <c r="F568" s="239" t="s">
        <v>1606</v>
      </c>
      <c r="G568" s="237"/>
      <c r="H568" s="240">
        <v>28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6" t="s">
        <v>166</v>
      </c>
      <c r="AU568" s="246" t="s">
        <v>85</v>
      </c>
      <c r="AV568" s="13" t="s">
        <v>85</v>
      </c>
      <c r="AW568" s="13" t="s">
        <v>34</v>
      </c>
      <c r="AX568" s="13" t="s">
        <v>82</v>
      </c>
      <c r="AY568" s="246" t="s">
        <v>158</v>
      </c>
    </row>
    <row r="569" s="2" customFormat="1" ht="21.75" customHeight="1">
      <c r="A569" s="38"/>
      <c r="B569" s="39"/>
      <c r="C569" s="219" t="s">
        <v>998</v>
      </c>
      <c r="D569" s="219" t="s">
        <v>159</v>
      </c>
      <c r="E569" s="220" t="s">
        <v>1004</v>
      </c>
      <c r="F569" s="221" t="s">
        <v>1005</v>
      </c>
      <c r="G569" s="222" t="s">
        <v>162</v>
      </c>
      <c r="H569" s="223">
        <v>70</v>
      </c>
      <c r="I569" s="224"/>
      <c r="J569" s="225">
        <f>ROUND(I569*H569,2)</f>
        <v>0</v>
      </c>
      <c r="K569" s="221" t="s">
        <v>213</v>
      </c>
      <c r="L569" s="44"/>
      <c r="M569" s="226" t="s">
        <v>19</v>
      </c>
      <c r="N569" s="227" t="s">
        <v>45</v>
      </c>
      <c r="O569" s="84"/>
      <c r="P569" s="228">
        <f>O569*H569</f>
        <v>0</v>
      </c>
      <c r="Q569" s="228">
        <v>0.00014999999999999999</v>
      </c>
      <c r="R569" s="228">
        <f>Q569*H569</f>
        <v>0.010499999999999999</v>
      </c>
      <c r="S569" s="228">
        <v>0</v>
      </c>
      <c r="T569" s="229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0" t="s">
        <v>195</v>
      </c>
      <c r="AT569" s="230" t="s">
        <v>159</v>
      </c>
      <c r="AU569" s="230" t="s">
        <v>85</v>
      </c>
      <c r="AY569" s="17" t="s">
        <v>158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7" t="s">
        <v>82</v>
      </c>
      <c r="BK569" s="231">
        <f>ROUND(I569*H569,2)</f>
        <v>0</v>
      </c>
      <c r="BL569" s="17" t="s">
        <v>195</v>
      </c>
      <c r="BM569" s="230" t="s">
        <v>1006</v>
      </c>
    </row>
    <row r="570" s="2" customFormat="1">
      <c r="A570" s="38"/>
      <c r="B570" s="39"/>
      <c r="C570" s="40"/>
      <c r="D570" s="232" t="s">
        <v>165</v>
      </c>
      <c r="E570" s="40"/>
      <c r="F570" s="233" t="s">
        <v>1007</v>
      </c>
      <c r="G570" s="40"/>
      <c r="H570" s="40"/>
      <c r="I570" s="136"/>
      <c r="J570" s="40"/>
      <c r="K570" s="40"/>
      <c r="L570" s="44"/>
      <c r="M570" s="234"/>
      <c r="N570" s="235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165</v>
      </c>
      <c r="AU570" s="17" t="s">
        <v>85</v>
      </c>
    </row>
    <row r="571" s="2" customFormat="1">
      <c r="A571" s="38"/>
      <c r="B571" s="39"/>
      <c r="C571" s="40"/>
      <c r="D571" s="232" t="s">
        <v>216</v>
      </c>
      <c r="E571" s="40"/>
      <c r="F571" s="258" t="s">
        <v>991</v>
      </c>
      <c r="G571" s="40"/>
      <c r="H571" s="40"/>
      <c r="I571" s="136"/>
      <c r="J571" s="40"/>
      <c r="K571" s="40"/>
      <c r="L571" s="44"/>
      <c r="M571" s="234"/>
      <c r="N571" s="235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216</v>
      </c>
      <c r="AU571" s="17" t="s">
        <v>85</v>
      </c>
    </row>
    <row r="572" s="13" customFormat="1">
      <c r="A572" s="13"/>
      <c r="B572" s="236"/>
      <c r="C572" s="237"/>
      <c r="D572" s="232" t="s">
        <v>166</v>
      </c>
      <c r="E572" s="238" t="s">
        <v>19</v>
      </c>
      <c r="F572" s="239" t="s">
        <v>1607</v>
      </c>
      <c r="G572" s="237"/>
      <c r="H572" s="240">
        <v>70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6" t="s">
        <v>166</v>
      </c>
      <c r="AU572" s="246" t="s">
        <v>85</v>
      </c>
      <c r="AV572" s="13" t="s">
        <v>85</v>
      </c>
      <c r="AW572" s="13" t="s">
        <v>34</v>
      </c>
      <c r="AX572" s="13" t="s">
        <v>82</v>
      </c>
      <c r="AY572" s="246" t="s">
        <v>158</v>
      </c>
    </row>
    <row r="573" s="2" customFormat="1" ht="21.75" customHeight="1">
      <c r="A573" s="38"/>
      <c r="B573" s="39"/>
      <c r="C573" s="219" t="s">
        <v>1003</v>
      </c>
      <c r="D573" s="219" t="s">
        <v>159</v>
      </c>
      <c r="E573" s="220" t="s">
        <v>1010</v>
      </c>
      <c r="F573" s="221" t="s">
        <v>1011</v>
      </c>
      <c r="G573" s="222" t="s">
        <v>162</v>
      </c>
      <c r="H573" s="223">
        <v>70</v>
      </c>
      <c r="I573" s="224"/>
      <c r="J573" s="225">
        <f>ROUND(I573*H573,2)</f>
        <v>0</v>
      </c>
      <c r="K573" s="221" t="s">
        <v>213</v>
      </c>
      <c r="L573" s="44"/>
      <c r="M573" s="226" t="s">
        <v>19</v>
      </c>
      <c r="N573" s="227" t="s">
        <v>45</v>
      </c>
      <c r="O573" s="84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0" t="s">
        <v>249</v>
      </c>
      <c r="AT573" s="230" t="s">
        <v>159</v>
      </c>
      <c r="AU573" s="230" t="s">
        <v>85</v>
      </c>
      <c r="AY573" s="17" t="s">
        <v>158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7" t="s">
        <v>82</v>
      </c>
      <c r="BK573" s="231">
        <f>ROUND(I573*H573,2)</f>
        <v>0</v>
      </c>
      <c r="BL573" s="17" t="s">
        <v>249</v>
      </c>
      <c r="BM573" s="230" t="s">
        <v>1012</v>
      </c>
    </row>
    <row r="574" s="2" customFormat="1">
      <c r="A574" s="38"/>
      <c r="B574" s="39"/>
      <c r="C574" s="40"/>
      <c r="D574" s="232" t="s">
        <v>165</v>
      </c>
      <c r="E574" s="40"/>
      <c r="F574" s="233" t="s">
        <v>1013</v>
      </c>
      <c r="G574" s="40"/>
      <c r="H574" s="40"/>
      <c r="I574" s="136"/>
      <c r="J574" s="40"/>
      <c r="K574" s="40"/>
      <c r="L574" s="44"/>
      <c r="M574" s="234"/>
      <c r="N574" s="235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165</v>
      </c>
      <c r="AU574" s="17" t="s">
        <v>85</v>
      </c>
    </row>
    <row r="575" s="2" customFormat="1">
      <c r="A575" s="38"/>
      <c r="B575" s="39"/>
      <c r="C575" s="40"/>
      <c r="D575" s="232" t="s">
        <v>216</v>
      </c>
      <c r="E575" s="40"/>
      <c r="F575" s="258" t="s">
        <v>991</v>
      </c>
      <c r="G575" s="40"/>
      <c r="H575" s="40"/>
      <c r="I575" s="136"/>
      <c r="J575" s="40"/>
      <c r="K575" s="40"/>
      <c r="L575" s="44"/>
      <c r="M575" s="234"/>
      <c r="N575" s="235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216</v>
      </c>
      <c r="AU575" s="17" t="s">
        <v>85</v>
      </c>
    </row>
    <row r="576" s="13" customFormat="1">
      <c r="A576" s="13"/>
      <c r="B576" s="236"/>
      <c r="C576" s="237"/>
      <c r="D576" s="232" t="s">
        <v>166</v>
      </c>
      <c r="E576" s="238" t="s">
        <v>19</v>
      </c>
      <c r="F576" s="239" t="s">
        <v>1607</v>
      </c>
      <c r="G576" s="237"/>
      <c r="H576" s="240">
        <v>70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166</v>
      </c>
      <c r="AU576" s="246" t="s">
        <v>85</v>
      </c>
      <c r="AV576" s="13" t="s">
        <v>85</v>
      </c>
      <c r="AW576" s="13" t="s">
        <v>34</v>
      </c>
      <c r="AX576" s="13" t="s">
        <v>82</v>
      </c>
      <c r="AY576" s="246" t="s">
        <v>158</v>
      </c>
    </row>
    <row r="577" s="2" customFormat="1" ht="21.75" customHeight="1">
      <c r="A577" s="38"/>
      <c r="B577" s="39"/>
      <c r="C577" s="259" t="s">
        <v>1009</v>
      </c>
      <c r="D577" s="259" t="s">
        <v>199</v>
      </c>
      <c r="E577" s="260" t="s">
        <v>1015</v>
      </c>
      <c r="F577" s="261" t="s">
        <v>1016</v>
      </c>
      <c r="G577" s="262" t="s">
        <v>202</v>
      </c>
      <c r="H577" s="263">
        <v>20</v>
      </c>
      <c r="I577" s="264"/>
      <c r="J577" s="265">
        <f>ROUND(I577*H577,2)</f>
        <v>0</v>
      </c>
      <c r="K577" s="261" t="s">
        <v>213</v>
      </c>
      <c r="L577" s="266"/>
      <c r="M577" s="267" t="s">
        <v>19</v>
      </c>
      <c r="N577" s="268" t="s">
        <v>45</v>
      </c>
      <c r="O577" s="84"/>
      <c r="P577" s="228">
        <f>O577*H577</f>
        <v>0</v>
      </c>
      <c r="Q577" s="228">
        <v>0.012500000000000001</v>
      </c>
      <c r="R577" s="228">
        <f>Q577*H577</f>
        <v>0.25</v>
      </c>
      <c r="S577" s="228">
        <v>0</v>
      </c>
      <c r="T577" s="229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0" t="s">
        <v>249</v>
      </c>
      <c r="AT577" s="230" t="s">
        <v>199</v>
      </c>
      <c r="AU577" s="230" t="s">
        <v>85</v>
      </c>
      <c r="AY577" s="17" t="s">
        <v>158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7" t="s">
        <v>82</v>
      </c>
      <c r="BK577" s="231">
        <f>ROUND(I577*H577,2)</f>
        <v>0</v>
      </c>
      <c r="BL577" s="17" t="s">
        <v>249</v>
      </c>
      <c r="BM577" s="230" t="s">
        <v>1017</v>
      </c>
    </row>
    <row r="578" s="2" customFormat="1">
      <c r="A578" s="38"/>
      <c r="B578" s="39"/>
      <c r="C578" s="40"/>
      <c r="D578" s="232" t="s">
        <v>165</v>
      </c>
      <c r="E578" s="40"/>
      <c r="F578" s="233" t="s">
        <v>1016</v>
      </c>
      <c r="G578" s="40"/>
      <c r="H578" s="40"/>
      <c r="I578" s="136"/>
      <c r="J578" s="40"/>
      <c r="K578" s="40"/>
      <c r="L578" s="44"/>
      <c r="M578" s="234"/>
      <c r="N578" s="235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165</v>
      </c>
      <c r="AU578" s="17" t="s">
        <v>85</v>
      </c>
    </row>
    <row r="579" s="13" customFormat="1">
      <c r="A579" s="13"/>
      <c r="B579" s="236"/>
      <c r="C579" s="237"/>
      <c r="D579" s="232" t="s">
        <v>166</v>
      </c>
      <c r="E579" s="238" t="s">
        <v>19</v>
      </c>
      <c r="F579" s="239" t="s">
        <v>1608</v>
      </c>
      <c r="G579" s="237"/>
      <c r="H579" s="240">
        <v>20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166</v>
      </c>
      <c r="AU579" s="246" t="s">
        <v>85</v>
      </c>
      <c r="AV579" s="13" t="s">
        <v>85</v>
      </c>
      <c r="AW579" s="13" t="s">
        <v>34</v>
      </c>
      <c r="AX579" s="13" t="s">
        <v>82</v>
      </c>
      <c r="AY579" s="246" t="s">
        <v>158</v>
      </c>
    </row>
    <row r="580" s="2" customFormat="1" ht="21.75" customHeight="1">
      <c r="A580" s="38"/>
      <c r="B580" s="39"/>
      <c r="C580" s="219" t="s">
        <v>1014</v>
      </c>
      <c r="D580" s="219" t="s">
        <v>159</v>
      </c>
      <c r="E580" s="220" t="s">
        <v>1441</v>
      </c>
      <c r="F580" s="221" t="s">
        <v>1442</v>
      </c>
      <c r="G580" s="222" t="s">
        <v>194</v>
      </c>
      <c r="H580" s="223">
        <v>20</v>
      </c>
      <c r="I580" s="224"/>
      <c r="J580" s="225">
        <f>ROUND(I580*H580,2)</f>
        <v>0</v>
      </c>
      <c r="K580" s="221" t="s">
        <v>213</v>
      </c>
      <c r="L580" s="44"/>
      <c r="M580" s="226" t="s">
        <v>19</v>
      </c>
      <c r="N580" s="227" t="s">
        <v>45</v>
      </c>
      <c r="O580" s="84"/>
      <c r="P580" s="228">
        <f>O580*H580</f>
        <v>0</v>
      </c>
      <c r="Q580" s="228">
        <v>0</v>
      </c>
      <c r="R580" s="228">
        <f>Q580*H580</f>
        <v>0</v>
      </c>
      <c r="S580" s="228">
        <v>0.26000000000000001</v>
      </c>
      <c r="T580" s="229">
        <f>S580*H580</f>
        <v>5.2000000000000002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0" t="s">
        <v>163</v>
      </c>
      <c r="AT580" s="230" t="s">
        <v>159</v>
      </c>
      <c r="AU580" s="230" t="s">
        <v>85</v>
      </c>
      <c r="AY580" s="17" t="s">
        <v>158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7" t="s">
        <v>82</v>
      </c>
      <c r="BK580" s="231">
        <f>ROUND(I580*H580,2)</f>
        <v>0</v>
      </c>
      <c r="BL580" s="17" t="s">
        <v>163</v>
      </c>
      <c r="BM580" s="230" t="s">
        <v>1443</v>
      </c>
    </row>
    <row r="581" s="2" customFormat="1">
      <c r="A581" s="38"/>
      <c r="B581" s="39"/>
      <c r="C581" s="40"/>
      <c r="D581" s="232" t="s">
        <v>165</v>
      </c>
      <c r="E581" s="40"/>
      <c r="F581" s="233" t="s">
        <v>1442</v>
      </c>
      <c r="G581" s="40"/>
      <c r="H581" s="40"/>
      <c r="I581" s="136"/>
      <c r="J581" s="40"/>
      <c r="K581" s="40"/>
      <c r="L581" s="44"/>
      <c r="M581" s="234"/>
      <c r="N581" s="235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165</v>
      </c>
      <c r="AU581" s="17" t="s">
        <v>85</v>
      </c>
    </row>
    <row r="582" s="13" customFormat="1">
      <c r="A582" s="13"/>
      <c r="B582" s="236"/>
      <c r="C582" s="237"/>
      <c r="D582" s="232" t="s">
        <v>166</v>
      </c>
      <c r="E582" s="238" t="s">
        <v>19</v>
      </c>
      <c r="F582" s="239" t="s">
        <v>1609</v>
      </c>
      <c r="G582" s="237"/>
      <c r="H582" s="240">
        <v>20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166</v>
      </c>
      <c r="AU582" s="246" t="s">
        <v>85</v>
      </c>
      <c r="AV582" s="13" t="s">
        <v>85</v>
      </c>
      <c r="AW582" s="13" t="s">
        <v>34</v>
      </c>
      <c r="AX582" s="13" t="s">
        <v>82</v>
      </c>
      <c r="AY582" s="246" t="s">
        <v>158</v>
      </c>
    </row>
    <row r="583" s="2" customFormat="1" ht="21.75" customHeight="1">
      <c r="A583" s="38"/>
      <c r="B583" s="39"/>
      <c r="C583" s="219" t="s">
        <v>1019</v>
      </c>
      <c r="D583" s="219" t="s">
        <v>159</v>
      </c>
      <c r="E583" s="220" t="s">
        <v>1020</v>
      </c>
      <c r="F583" s="221" t="s">
        <v>1021</v>
      </c>
      <c r="G583" s="222" t="s">
        <v>194</v>
      </c>
      <c r="H583" s="223">
        <v>20</v>
      </c>
      <c r="I583" s="224"/>
      <c r="J583" s="225">
        <f>ROUND(I583*H583,2)</f>
        <v>0</v>
      </c>
      <c r="K583" s="221" t="s">
        <v>213</v>
      </c>
      <c r="L583" s="44"/>
      <c r="M583" s="226" t="s">
        <v>19</v>
      </c>
      <c r="N583" s="227" t="s">
        <v>45</v>
      </c>
      <c r="O583" s="84"/>
      <c r="P583" s="228">
        <f>O583*H583</f>
        <v>0</v>
      </c>
      <c r="Q583" s="228">
        <v>0</v>
      </c>
      <c r="R583" s="228">
        <f>Q583*H583</f>
        <v>0</v>
      </c>
      <c r="S583" s="228">
        <v>0.16</v>
      </c>
      <c r="T583" s="229">
        <f>S583*H583</f>
        <v>3.2000000000000002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0" t="s">
        <v>163</v>
      </c>
      <c r="AT583" s="230" t="s">
        <v>159</v>
      </c>
      <c r="AU583" s="230" t="s">
        <v>85</v>
      </c>
      <c r="AY583" s="17" t="s">
        <v>158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7" t="s">
        <v>82</v>
      </c>
      <c r="BK583" s="231">
        <f>ROUND(I583*H583,2)</f>
        <v>0</v>
      </c>
      <c r="BL583" s="17" t="s">
        <v>163</v>
      </c>
      <c r="BM583" s="230" t="s">
        <v>1022</v>
      </c>
    </row>
    <row r="584" s="2" customFormat="1">
      <c r="A584" s="38"/>
      <c r="B584" s="39"/>
      <c r="C584" s="40"/>
      <c r="D584" s="232" t="s">
        <v>165</v>
      </c>
      <c r="E584" s="40"/>
      <c r="F584" s="233" t="s">
        <v>1021</v>
      </c>
      <c r="G584" s="40"/>
      <c r="H584" s="40"/>
      <c r="I584" s="136"/>
      <c r="J584" s="40"/>
      <c r="K584" s="40"/>
      <c r="L584" s="44"/>
      <c r="M584" s="234"/>
      <c r="N584" s="235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165</v>
      </c>
      <c r="AU584" s="17" t="s">
        <v>85</v>
      </c>
    </row>
    <row r="585" s="13" customFormat="1">
      <c r="A585" s="13"/>
      <c r="B585" s="236"/>
      <c r="C585" s="237"/>
      <c r="D585" s="232" t="s">
        <v>166</v>
      </c>
      <c r="E585" s="238" t="s">
        <v>19</v>
      </c>
      <c r="F585" s="239" t="s">
        <v>1556</v>
      </c>
      <c r="G585" s="237"/>
      <c r="H585" s="240">
        <v>20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166</v>
      </c>
      <c r="AU585" s="246" t="s">
        <v>85</v>
      </c>
      <c r="AV585" s="13" t="s">
        <v>85</v>
      </c>
      <c r="AW585" s="13" t="s">
        <v>34</v>
      </c>
      <c r="AX585" s="13" t="s">
        <v>82</v>
      </c>
      <c r="AY585" s="246" t="s">
        <v>158</v>
      </c>
    </row>
    <row r="586" s="2" customFormat="1" ht="21.75" customHeight="1">
      <c r="A586" s="38"/>
      <c r="B586" s="39"/>
      <c r="C586" s="219" t="s">
        <v>1024</v>
      </c>
      <c r="D586" s="219" t="s">
        <v>159</v>
      </c>
      <c r="E586" s="220" t="s">
        <v>1025</v>
      </c>
      <c r="F586" s="221" t="s">
        <v>1026</v>
      </c>
      <c r="G586" s="222" t="s">
        <v>1027</v>
      </c>
      <c r="H586" s="223">
        <v>2.7999999999999998</v>
      </c>
      <c r="I586" s="224"/>
      <c r="J586" s="225">
        <f>ROUND(I586*H586,2)</f>
        <v>0</v>
      </c>
      <c r="K586" s="221" t="s">
        <v>213</v>
      </c>
      <c r="L586" s="44"/>
      <c r="M586" s="226" t="s">
        <v>19</v>
      </c>
      <c r="N586" s="227" t="s">
        <v>45</v>
      </c>
      <c r="O586" s="84"/>
      <c r="P586" s="228">
        <f>O586*H586</f>
        <v>0</v>
      </c>
      <c r="Q586" s="228">
        <v>0</v>
      </c>
      <c r="R586" s="228">
        <f>Q586*H586</f>
        <v>0</v>
      </c>
      <c r="S586" s="228">
        <v>0</v>
      </c>
      <c r="T586" s="229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0" t="s">
        <v>163</v>
      </c>
      <c r="AT586" s="230" t="s">
        <v>159</v>
      </c>
      <c r="AU586" s="230" t="s">
        <v>85</v>
      </c>
      <c r="AY586" s="17" t="s">
        <v>158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7" t="s">
        <v>82</v>
      </c>
      <c r="BK586" s="231">
        <f>ROUND(I586*H586,2)</f>
        <v>0</v>
      </c>
      <c r="BL586" s="17" t="s">
        <v>163</v>
      </c>
      <c r="BM586" s="230" t="s">
        <v>1028</v>
      </c>
    </row>
    <row r="587" s="2" customFormat="1">
      <c r="A587" s="38"/>
      <c r="B587" s="39"/>
      <c r="C587" s="40"/>
      <c r="D587" s="232" t="s">
        <v>165</v>
      </c>
      <c r="E587" s="40"/>
      <c r="F587" s="233" t="s">
        <v>1029</v>
      </c>
      <c r="G587" s="40"/>
      <c r="H587" s="40"/>
      <c r="I587" s="136"/>
      <c r="J587" s="40"/>
      <c r="K587" s="40"/>
      <c r="L587" s="44"/>
      <c r="M587" s="234"/>
      <c r="N587" s="235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165</v>
      </c>
      <c r="AU587" s="17" t="s">
        <v>85</v>
      </c>
    </row>
    <row r="588" s="2" customFormat="1">
      <c r="A588" s="38"/>
      <c r="B588" s="39"/>
      <c r="C588" s="40"/>
      <c r="D588" s="232" t="s">
        <v>216</v>
      </c>
      <c r="E588" s="40"/>
      <c r="F588" s="258" t="s">
        <v>1030</v>
      </c>
      <c r="G588" s="40"/>
      <c r="H588" s="40"/>
      <c r="I588" s="136"/>
      <c r="J588" s="40"/>
      <c r="K588" s="40"/>
      <c r="L588" s="44"/>
      <c r="M588" s="234"/>
      <c r="N588" s="235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216</v>
      </c>
      <c r="AU588" s="17" t="s">
        <v>85</v>
      </c>
    </row>
    <row r="589" s="13" customFormat="1">
      <c r="A589" s="13"/>
      <c r="B589" s="236"/>
      <c r="C589" s="237"/>
      <c r="D589" s="232" t="s">
        <v>166</v>
      </c>
      <c r="E589" s="238" t="s">
        <v>19</v>
      </c>
      <c r="F589" s="239" t="s">
        <v>1610</v>
      </c>
      <c r="G589" s="237"/>
      <c r="H589" s="240">
        <v>2.7999999999999998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166</v>
      </c>
      <c r="AU589" s="246" t="s">
        <v>85</v>
      </c>
      <c r="AV589" s="13" t="s">
        <v>85</v>
      </c>
      <c r="AW589" s="13" t="s">
        <v>34</v>
      </c>
      <c r="AX589" s="13" t="s">
        <v>82</v>
      </c>
      <c r="AY589" s="246" t="s">
        <v>158</v>
      </c>
    </row>
    <row r="590" s="2" customFormat="1" ht="21.75" customHeight="1">
      <c r="A590" s="38"/>
      <c r="B590" s="39"/>
      <c r="C590" s="219" t="s">
        <v>1032</v>
      </c>
      <c r="D590" s="219" t="s">
        <v>159</v>
      </c>
      <c r="E590" s="220" t="s">
        <v>1033</v>
      </c>
      <c r="F590" s="221" t="s">
        <v>1034</v>
      </c>
      <c r="G590" s="222" t="s">
        <v>1035</v>
      </c>
      <c r="H590" s="223">
        <v>23.789000000000001</v>
      </c>
      <c r="I590" s="224"/>
      <c r="J590" s="225">
        <f>ROUND(I590*H590,2)</f>
        <v>0</v>
      </c>
      <c r="K590" s="221" t="s">
        <v>213</v>
      </c>
      <c r="L590" s="44"/>
      <c r="M590" s="226" t="s">
        <v>19</v>
      </c>
      <c r="N590" s="227" t="s">
        <v>45</v>
      </c>
      <c r="O590" s="84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0" t="s">
        <v>163</v>
      </c>
      <c r="AT590" s="230" t="s">
        <v>159</v>
      </c>
      <c r="AU590" s="230" t="s">
        <v>85</v>
      </c>
      <c r="AY590" s="17" t="s">
        <v>158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7" t="s">
        <v>82</v>
      </c>
      <c r="BK590" s="231">
        <f>ROUND(I590*H590,2)</f>
        <v>0</v>
      </c>
      <c r="BL590" s="17" t="s">
        <v>163</v>
      </c>
      <c r="BM590" s="230" t="s">
        <v>1036</v>
      </c>
    </row>
    <row r="591" s="2" customFormat="1">
      <c r="A591" s="38"/>
      <c r="B591" s="39"/>
      <c r="C591" s="40"/>
      <c r="D591" s="232" t="s">
        <v>165</v>
      </c>
      <c r="E591" s="40"/>
      <c r="F591" s="233" t="s">
        <v>1037</v>
      </c>
      <c r="G591" s="40"/>
      <c r="H591" s="40"/>
      <c r="I591" s="136"/>
      <c r="J591" s="40"/>
      <c r="K591" s="40"/>
      <c r="L591" s="44"/>
      <c r="M591" s="234"/>
      <c r="N591" s="235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165</v>
      </c>
      <c r="AU591" s="17" t="s">
        <v>85</v>
      </c>
    </row>
    <row r="592" s="2" customFormat="1">
      <c r="A592" s="38"/>
      <c r="B592" s="39"/>
      <c r="C592" s="40"/>
      <c r="D592" s="232" t="s">
        <v>216</v>
      </c>
      <c r="E592" s="40"/>
      <c r="F592" s="258" t="s">
        <v>1038</v>
      </c>
      <c r="G592" s="40"/>
      <c r="H592" s="40"/>
      <c r="I592" s="136"/>
      <c r="J592" s="40"/>
      <c r="K592" s="40"/>
      <c r="L592" s="44"/>
      <c r="M592" s="234"/>
      <c r="N592" s="235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216</v>
      </c>
      <c r="AU592" s="17" t="s">
        <v>85</v>
      </c>
    </row>
    <row r="593" s="2" customFormat="1">
      <c r="A593" s="38"/>
      <c r="B593" s="39"/>
      <c r="C593" s="40"/>
      <c r="D593" s="232" t="s">
        <v>181</v>
      </c>
      <c r="E593" s="40"/>
      <c r="F593" s="258" t="s">
        <v>1039</v>
      </c>
      <c r="G593" s="40"/>
      <c r="H593" s="40"/>
      <c r="I593" s="136"/>
      <c r="J593" s="40"/>
      <c r="K593" s="40"/>
      <c r="L593" s="44"/>
      <c r="M593" s="234"/>
      <c r="N593" s="235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181</v>
      </c>
      <c r="AU593" s="17" t="s">
        <v>85</v>
      </c>
    </row>
    <row r="594" s="13" customFormat="1">
      <c r="A594" s="13"/>
      <c r="B594" s="236"/>
      <c r="C594" s="237"/>
      <c r="D594" s="232" t="s">
        <v>166</v>
      </c>
      <c r="E594" s="238" t="s">
        <v>19</v>
      </c>
      <c r="F594" s="239" t="s">
        <v>1611</v>
      </c>
      <c r="G594" s="237"/>
      <c r="H594" s="240">
        <v>5.8799999999999999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166</v>
      </c>
      <c r="AU594" s="246" t="s">
        <v>85</v>
      </c>
      <c r="AV594" s="13" t="s">
        <v>85</v>
      </c>
      <c r="AW594" s="13" t="s">
        <v>34</v>
      </c>
      <c r="AX594" s="13" t="s">
        <v>74</v>
      </c>
      <c r="AY594" s="246" t="s">
        <v>158</v>
      </c>
    </row>
    <row r="595" s="13" customFormat="1">
      <c r="A595" s="13"/>
      <c r="B595" s="236"/>
      <c r="C595" s="237"/>
      <c r="D595" s="232" t="s">
        <v>166</v>
      </c>
      <c r="E595" s="238" t="s">
        <v>19</v>
      </c>
      <c r="F595" s="239" t="s">
        <v>1612</v>
      </c>
      <c r="G595" s="237"/>
      <c r="H595" s="240">
        <v>17.908999999999999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166</v>
      </c>
      <c r="AU595" s="246" t="s">
        <v>85</v>
      </c>
      <c r="AV595" s="13" t="s">
        <v>85</v>
      </c>
      <c r="AW595" s="13" t="s">
        <v>34</v>
      </c>
      <c r="AX595" s="13" t="s">
        <v>74</v>
      </c>
      <c r="AY595" s="246" t="s">
        <v>158</v>
      </c>
    </row>
    <row r="596" s="14" customFormat="1">
      <c r="A596" s="14"/>
      <c r="B596" s="247"/>
      <c r="C596" s="248"/>
      <c r="D596" s="232" t="s">
        <v>166</v>
      </c>
      <c r="E596" s="249" t="s">
        <v>19</v>
      </c>
      <c r="F596" s="250" t="s">
        <v>175</v>
      </c>
      <c r="G596" s="248"/>
      <c r="H596" s="251">
        <v>23.788999999999998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166</v>
      </c>
      <c r="AU596" s="257" t="s">
        <v>85</v>
      </c>
      <c r="AV596" s="14" t="s">
        <v>163</v>
      </c>
      <c r="AW596" s="14" t="s">
        <v>34</v>
      </c>
      <c r="AX596" s="14" t="s">
        <v>82</v>
      </c>
      <c r="AY596" s="257" t="s">
        <v>158</v>
      </c>
    </row>
    <row r="597" s="2" customFormat="1" ht="21.75" customHeight="1">
      <c r="A597" s="38"/>
      <c r="B597" s="39"/>
      <c r="C597" s="219" t="s">
        <v>1042</v>
      </c>
      <c r="D597" s="219" t="s">
        <v>159</v>
      </c>
      <c r="E597" s="220" t="s">
        <v>1043</v>
      </c>
      <c r="F597" s="221" t="s">
        <v>1044</v>
      </c>
      <c r="G597" s="222" t="s">
        <v>194</v>
      </c>
      <c r="H597" s="223">
        <v>20</v>
      </c>
      <c r="I597" s="224"/>
      <c r="J597" s="225">
        <f>ROUND(I597*H597,2)</f>
        <v>0</v>
      </c>
      <c r="K597" s="221" t="s">
        <v>19</v>
      </c>
      <c r="L597" s="44"/>
      <c r="M597" s="226" t="s">
        <v>19</v>
      </c>
      <c r="N597" s="227" t="s">
        <v>45</v>
      </c>
      <c r="O597" s="84"/>
      <c r="P597" s="228">
        <f>O597*H597</f>
        <v>0</v>
      </c>
      <c r="Q597" s="228">
        <v>0.084250000000000005</v>
      </c>
      <c r="R597" s="228">
        <f>Q597*H597</f>
        <v>1.6850000000000001</v>
      </c>
      <c r="S597" s="228">
        <v>0</v>
      </c>
      <c r="T597" s="229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30" t="s">
        <v>163</v>
      </c>
      <c r="AT597" s="230" t="s">
        <v>159</v>
      </c>
      <c r="AU597" s="230" t="s">
        <v>85</v>
      </c>
      <c r="AY597" s="17" t="s">
        <v>158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7" t="s">
        <v>82</v>
      </c>
      <c r="BK597" s="231">
        <f>ROUND(I597*H597,2)</f>
        <v>0</v>
      </c>
      <c r="BL597" s="17" t="s">
        <v>163</v>
      </c>
      <c r="BM597" s="230" t="s">
        <v>1045</v>
      </c>
    </row>
    <row r="598" s="2" customFormat="1">
      <c r="A598" s="38"/>
      <c r="B598" s="39"/>
      <c r="C598" s="40"/>
      <c r="D598" s="232" t="s">
        <v>165</v>
      </c>
      <c r="E598" s="40"/>
      <c r="F598" s="233" t="s">
        <v>1044</v>
      </c>
      <c r="G598" s="40"/>
      <c r="H598" s="40"/>
      <c r="I598" s="136"/>
      <c r="J598" s="40"/>
      <c r="K598" s="40"/>
      <c r="L598" s="44"/>
      <c r="M598" s="234"/>
      <c r="N598" s="235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165</v>
      </c>
      <c r="AU598" s="17" t="s">
        <v>85</v>
      </c>
    </row>
    <row r="599" s="13" customFormat="1">
      <c r="A599" s="13"/>
      <c r="B599" s="236"/>
      <c r="C599" s="237"/>
      <c r="D599" s="232" t="s">
        <v>166</v>
      </c>
      <c r="E599" s="238" t="s">
        <v>19</v>
      </c>
      <c r="F599" s="239" t="s">
        <v>1609</v>
      </c>
      <c r="G599" s="237"/>
      <c r="H599" s="240">
        <v>20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166</v>
      </c>
      <c r="AU599" s="246" t="s">
        <v>85</v>
      </c>
      <c r="AV599" s="13" t="s">
        <v>85</v>
      </c>
      <c r="AW599" s="13" t="s">
        <v>34</v>
      </c>
      <c r="AX599" s="13" t="s">
        <v>82</v>
      </c>
      <c r="AY599" s="246" t="s">
        <v>158</v>
      </c>
    </row>
    <row r="600" s="2" customFormat="1" ht="16.5" customHeight="1">
      <c r="A600" s="38"/>
      <c r="B600" s="39"/>
      <c r="C600" s="259" t="s">
        <v>1047</v>
      </c>
      <c r="D600" s="259" t="s">
        <v>199</v>
      </c>
      <c r="E600" s="260" t="s">
        <v>1048</v>
      </c>
      <c r="F600" s="261" t="s">
        <v>1448</v>
      </c>
      <c r="G600" s="262" t="s">
        <v>194</v>
      </c>
      <c r="H600" s="263">
        <v>2</v>
      </c>
      <c r="I600" s="264"/>
      <c r="J600" s="265">
        <f>ROUND(I600*H600,2)</f>
        <v>0</v>
      </c>
      <c r="K600" s="261" t="s">
        <v>19</v>
      </c>
      <c r="L600" s="266"/>
      <c r="M600" s="267" t="s">
        <v>19</v>
      </c>
      <c r="N600" s="268" t="s">
        <v>45</v>
      </c>
      <c r="O600" s="84"/>
      <c r="P600" s="228">
        <f>O600*H600</f>
        <v>0</v>
      </c>
      <c r="Q600" s="228">
        <v>0.14000000000000001</v>
      </c>
      <c r="R600" s="228">
        <f>Q600*H600</f>
        <v>0.28000000000000003</v>
      </c>
      <c r="S600" s="228">
        <v>0</v>
      </c>
      <c r="T600" s="229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0" t="s">
        <v>218</v>
      </c>
      <c r="AT600" s="230" t="s">
        <v>199</v>
      </c>
      <c r="AU600" s="230" t="s">
        <v>85</v>
      </c>
      <c r="AY600" s="17" t="s">
        <v>158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7" t="s">
        <v>82</v>
      </c>
      <c r="BK600" s="231">
        <f>ROUND(I600*H600,2)</f>
        <v>0</v>
      </c>
      <c r="BL600" s="17" t="s">
        <v>163</v>
      </c>
      <c r="BM600" s="230" t="s">
        <v>1050</v>
      </c>
    </row>
    <row r="601" s="2" customFormat="1">
      <c r="A601" s="38"/>
      <c r="B601" s="39"/>
      <c r="C601" s="40"/>
      <c r="D601" s="232" t="s">
        <v>165</v>
      </c>
      <c r="E601" s="40"/>
      <c r="F601" s="233" t="s">
        <v>1448</v>
      </c>
      <c r="G601" s="40"/>
      <c r="H601" s="40"/>
      <c r="I601" s="136"/>
      <c r="J601" s="40"/>
      <c r="K601" s="40"/>
      <c r="L601" s="44"/>
      <c r="M601" s="234"/>
      <c r="N601" s="235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165</v>
      </c>
      <c r="AU601" s="17" t="s">
        <v>85</v>
      </c>
    </row>
    <row r="602" s="13" customFormat="1">
      <c r="A602" s="13"/>
      <c r="B602" s="236"/>
      <c r="C602" s="237"/>
      <c r="D602" s="232" t="s">
        <v>166</v>
      </c>
      <c r="E602" s="238" t="s">
        <v>19</v>
      </c>
      <c r="F602" s="239" t="s">
        <v>1613</v>
      </c>
      <c r="G602" s="237"/>
      <c r="H602" s="240">
        <v>2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166</v>
      </c>
      <c r="AU602" s="246" t="s">
        <v>85</v>
      </c>
      <c r="AV602" s="13" t="s">
        <v>85</v>
      </c>
      <c r="AW602" s="13" t="s">
        <v>34</v>
      </c>
      <c r="AX602" s="13" t="s">
        <v>82</v>
      </c>
      <c r="AY602" s="246" t="s">
        <v>158</v>
      </c>
    </row>
    <row r="603" s="2" customFormat="1" ht="16.5" customHeight="1">
      <c r="A603" s="38"/>
      <c r="B603" s="39"/>
      <c r="C603" s="219" t="s">
        <v>1052</v>
      </c>
      <c r="D603" s="219" t="s">
        <v>159</v>
      </c>
      <c r="E603" s="220" t="s">
        <v>1053</v>
      </c>
      <c r="F603" s="221" t="s">
        <v>1054</v>
      </c>
      <c r="G603" s="222" t="s">
        <v>1035</v>
      </c>
      <c r="H603" s="223">
        <v>10.628</v>
      </c>
      <c r="I603" s="224"/>
      <c r="J603" s="225">
        <f>ROUND(I603*H603,2)</f>
        <v>0</v>
      </c>
      <c r="K603" s="221" t="s">
        <v>19</v>
      </c>
      <c r="L603" s="44"/>
      <c r="M603" s="226" t="s">
        <v>19</v>
      </c>
      <c r="N603" s="227" t="s">
        <v>45</v>
      </c>
      <c r="O603" s="84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0" t="s">
        <v>163</v>
      </c>
      <c r="AT603" s="230" t="s">
        <v>159</v>
      </c>
      <c r="AU603" s="230" t="s">
        <v>85</v>
      </c>
      <c r="AY603" s="17" t="s">
        <v>158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7" t="s">
        <v>82</v>
      </c>
      <c r="BK603" s="231">
        <f>ROUND(I603*H603,2)</f>
        <v>0</v>
      </c>
      <c r="BL603" s="17" t="s">
        <v>163</v>
      </c>
      <c r="BM603" s="230" t="s">
        <v>1055</v>
      </c>
    </row>
    <row r="604" s="2" customFormat="1">
      <c r="A604" s="38"/>
      <c r="B604" s="39"/>
      <c r="C604" s="40"/>
      <c r="D604" s="232" t="s">
        <v>165</v>
      </c>
      <c r="E604" s="40"/>
      <c r="F604" s="233" t="s">
        <v>1054</v>
      </c>
      <c r="G604" s="40"/>
      <c r="H604" s="40"/>
      <c r="I604" s="136"/>
      <c r="J604" s="40"/>
      <c r="K604" s="40"/>
      <c r="L604" s="44"/>
      <c r="M604" s="234"/>
      <c r="N604" s="235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165</v>
      </c>
      <c r="AU604" s="17" t="s">
        <v>85</v>
      </c>
    </row>
    <row r="605" s="13" customFormat="1">
      <c r="A605" s="13"/>
      <c r="B605" s="236"/>
      <c r="C605" s="237"/>
      <c r="D605" s="232" t="s">
        <v>166</v>
      </c>
      <c r="E605" s="238" t="s">
        <v>19</v>
      </c>
      <c r="F605" s="239" t="s">
        <v>1614</v>
      </c>
      <c r="G605" s="237"/>
      <c r="H605" s="240">
        <v>2.1000000000000001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166</v>
      </c>
      <c r="AU605" s="246" t="s">
        <v>85</v>
      </c>
      <c r="AV605" s="13" t="s">
        <v>85</v>
      </c>
      <c r="AW605" s="13" t="s">
        <v>34</v>
      </c>
      <c r="AX605" s="13" t="s">
        <v>74</v>
      </c>
      <c r="AY605" s="246" t="s">
        <v>158</v>
      </c>
    </row>
    <row r="606" s="13" customFormat="1">
      <c r="A606" s="13"/>
      <c r="B606" s="236"/>
      <c r="C606" s="237"/>
      <c r="D606" s="232" t="s">
        <v>166</v>
      </c>
      <c r="E606" s="238" t="s">
        <v>19</v>
      </c>
      <c r="F606" s="239" t="s">
        <v>1615</v>
      </c>
      <c r="G606" s="237"/>
      <c r="H606" s="240">
        <v>8.5280000000000005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166</v>
      </c>
      <c r="AU606" s="246" t="s">
        <v>85</v>
      </c>
      <c r="AV606" s="13" t="s">
        <v>85</v>
      </c>
      <c r="AW606" s="13" t="s">
        <v>34</v>
      </c>
      <c r="AX606" s="13" t="s">
        <v>74</v>
      </c>
      <c r="AY606" s="246" t="s">
        <v>158</v>
      </c>
    </row>
    <row r="607" s="14" customFormat="1">
      <c r="A607" s="14"/>
      <c r="B607" s="247"/>
      <c r="C607" s="248"/>
      <c r="D607" s="232" t="s">
        <v>166</v>
      </c>
      <c r="E607" s="249" t="s">
        <v>19</v>
      </c>
      <c r="F607" s="250" t="s">
        <v>175</v>
      </c>
      <c r="G607" s="248"/>
      <c r="H607" s="251">
        <v>10.628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166</v>
      </c>
      <c r="AU607" s="257" t="s">
        <v>85</v>
      </c>
      <c r="AV607" s="14" t="s">
        <v>163</v>
      </c>
      <c r="AW607" s="14" t="s">
        <v>34</v>
      </c>
      <c r="AX607" s="14" t="s">
        <v>82</v>
      </c>
      <c r="AY607" s="257" t="s">
        <v>158</v>
      </c>
    </row>
    <row r="608" s="2" customFormat="1" ht="21.75" customHeight="1">
      <c r="A608" s="38"/>
      <c r="B608" s="39"/>
      <c r="C608" s="219" t="s">
        <v>1056</v>
      </c>
      <c r="D608" s="219" t="s">
        <v>159</v>
      </c>
      <c r="E608" s="220" t="s">
        <v>1057</v>
      </c>
      <c r="F608" s="221" t="s">
        <v>1058</v>
      </c>
      <c r="G608" s="222" t="s">
        <v>1059</v>
      </c>
      <c r="H608" s="223">
        <v>18.068000000000001</v>
      </c>
      <c r="I608" s="224"/>
      <c r="J608" s="225">
        <f>ROUND(I608*H608,2)</f>
        <v>0</v>
      </c>
      <c r="K608" s="221" t="s">
        <v>213</v>
      </c>
      <c r="L608" s="44"/>
      <c r="M608" s="226" t="s">
        <v>19</v>
      </c>
      <c r="N608" s="227" t="s">
        <v>45</v>
      </c>
      <c r="O608" s="84"/>
      <c r="P608" s="228">
        <f>O608*H608</f>
        <v>0</v>
      </c>
      <c r="Q608" s="228">
        <v>0</v>
      </c>
      <c r="R608" s="228">
        <f>Q608*H608</f>
        <v>0</v>
      </c>
      <c r="S608" s="228">
        <v>0</v>
      </c>
      <c r="T608" s="229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0" t="s">
        <v>163</v>
      </c>
      <c r="AT608" s="230" t="s">
        <v>159</v>
      </c>
      <c r="AU608" s="230" t="s">
        <v>85</v>
      </c>
      <c r="AY608" s="17" t="s">
        <v>158</v>
      </c>
      <c r="BE608" s="231">
        <f>IF(N608="základní",J608,0)</f>
        <v>0</v>
      </c>
      <c r="BF608" s="231">
        <f>IF(N608="snížená",J608,0)</f>
        <v>0</v>
      </c>
      <c r="BG608" s="231">
        <f>IF(N608="zákl. přenesená",J608,0)</f>
        <v>0</v>
      </c>
      <c r="BH608" s="231">
        <f>IF(N608="sníž. přenesená",J608,0)</f>
        <v>0</v>
      </c>
      <c r="BI608" s="231">
        <f>IF(N608="nulová",J608,0)</f>
        <v>0</v>
      </c>
      <c r="BJ608" s="17" t="s">
        <v>82</v>
      </c>
      <c r="BK608" s="231">
        <f>ROUND(I608*H608,2)</f>
        <v>0</v>
      </c>
      <c r="BL608" s="17" t="s">
        <v>163</v>
      </c>
      <c r="BM608" s="230" t="s">
        <v>1060</v>
      </c>
    </row>
    <row r="609" s="2" customFormat="1">
      <c r="A609" s="38"/>
      <c r="B609" s="39"/>
      <c r="C609" s="40"/>
      <c r="D609" s="232" t="s">
        <v>165</v>
      </c>
      <c r="E609" s="40"/>
      <c r="F609" s="233" t="s">
        <v>1061</v>
      </c>
      <c r="G609" s="40"/>
      <c r="H609" s="40"/>
      <c r="I609" s="136"/>
      <c r="J609" s="40"/>
      <c r="K609" s="40"/>
      <c r="L609" s="44"/>
      <c r="M609" s="234"/>
      <c r="N609" s="235"/>
      <c r="O609" s="84"/>
      <c r="P609" s="84"/>
      <c r="Q609" s="84"/>
      <c r="R609" s="84"/>
      <c r="S609" s="84"/>
      <c r="T609" s="85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165</v>
      </c>
      <c r="AU609" s="17" t="s">
        <v>85</v>
      </c>
    </row>
    <row r="610" s="2" customFormat="1">
      <c r="A610" s="38"/>
      <c r="B610" s="39"/>
      <c r="C610" s="40"/>
      <c r="D610" s="232" t="s">
        <v>216</v>
      </c>
      <c r="E610" s="40"/>
      <c r="F610" s="258" t="s">
        <v>1062</v>
      </c>
      <c r="G610" s="40"/>
      <c r="H610" s="40"/>
      <c r="I610" s="136"/>
      <c r="J610" s="40"/>
      <c r="K610" s="40"/>
      <c r="L610" s="44"/>
      <c r="M610" s="234"/>
      <c r="N610" s="235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216</v>
      </c>
      <c r="AU610" s="17" t="s">
        <v>85</v>
      </c>
    </row>
    <row r="611" s="13" customFormat="1">
      <c r="A611" s="13"/>
      <c r="B611" s="236"/>
      <c r="C611" s="237"/>
      <c r="D611" s="232" t="s">
        <v>166</v>
      </c>
      <c r="E611" s="238" t="s">
        <v>19</v>
      </c>
      <c r="F611" s="239" t="s">
        <v>1616</v>
      </c>
      <c r="G611" s="237"/>
      <c r="H611" s="240">
        <v>3.5699999999999998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166</v>
      </c>
      <c r="AU611" s="246" t="s">
        <v>85</v>
      </c>
      <c r="AV611" s="13" t="s">
        <v>85</v>
      </c>
      <c r="AW611" s="13" t="s">
        <v>34</v>
      </c>
      <c r="AX611" s="13" t="s">
        <v>74</v>
      </c>
      <c r="AY611" s="246" t="s">
        <v>158</v>
      </c>
    </row>
    <row r="612" s="13" customFormat="1">
      <c r="A612" s="13"/>
      <c r="B612" s="236"/>
      <c r="C612" s="237"/>
      <c r="D612" s="232" t="s">
        <v>166</v>
      </c>
      <c r="E612" s="238" t="s">
        <v>19</v>
      </c>
      <c r="F612" s="239" t="s">
        <v>1617</v>
      </c>
      <c r="G612" s="237"/>
      <c r="H612" s="240">
        <v>14.497999999999999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166</v>
      </c>
      <c r="AU612" s="246" t="s">
        <v>85</v>
      </c>
      <c r="AV612" s="13" t="s">
        <v>85</v>
      </c>
      <c r="AW612" s="13" t="s">
        <v>34</v>
      </c>
      <c r="AX612" s="13" t="s">
        <v>74</v>
      </c>
      <c r="AY612" s="246" t="s">
        <v>158</v>
      </c>
    </row>
    <row r="613" s="14" customFormat="1">
      <c r="A613" s="14"/>
      <c r="B613" s="247"/>
      <c r="C613" s="248"/>
      <c r="D613" s="232" t="s">
        <v>166</v>
      </c>
      <c r="E613" s="249" t="s">
        <v>19</v>
      </c>
      <c r="F613" s="250" t="s">
        <v>175</v>
      </c>
      <c r="G613" s="248"/>
      <c r="H613" s="251">
        <v>18.067999999999998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166</v>
      </c>
      <c r="AU613" s="257" t="s">
        <v>85</v>
      </c>
      <c r="AV613" s="14" t="s">
        <v>163</v>
      </c>
      <c r="AW613" s="14" t="s">
        <v>34</v>
      </c>
      <c r="AX613" s="14" t="s">
        <v>82</v>
      </c>
      <c r="AY613" s="257" t="s">
        <v>158</v>
      </c>
    </row>
    <row r="614" s="2" customFormat="1" ht="16.5" customHeight="1">
      <c r="A614" s="38"/>
      <c r="B614" s="39"/>
      <c r="C614" s="219" t="s">
        <v>1065</v>
      </c>
      <c r="D614" s="219" t="s">
        <v>159</v>
      </c>
      <c r="E614" s="220" t="s">
        <v>1066</v>
      </c>
      <c r="F614" s="221" t="s">
        <v>1067</v>
      </c>
      <c r="G614" s="222" t="s">
        <v>194</v>
      </c>
      <c r="H614" s="223">
        <v>21</v>
      </c>
      <c r="I614" s="224"/>
      <c r="J614" s="225">
        <f>ROUND(I614*H614,2)</f>
        <v>0</v>
      </c>
      <c r="K614" s="221" t="s">
        <v>19</v>
      </c>
      <c r="L614" s="44"/>
      <c r="M614" s="226" t="s">
        <v>19</v>
      </c>
      <c r="N614" s="227" t="s">
        <v>45</v>
      </c>
      <c r="O614" s="84"/>
      <c r="P614" s="228">
        <f>O614*H614</f>
        <v>0</v>
      </c>
      <c r="Q614" s="228">
        <v>0</v>
      </c>
      <c r="R614" s="228">
        <f>Q614*H614</f>
        <v>0</v>
      </c>
      <c r="S614" s="228">
        <v>0</v>
      </c>
      <c r="T614" s="229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30" t="s">
        <v>163</v>
      </c>
      <c r="AT614" s="230" t="s">
        <v>159</v>
      </c>
      <c r="AU614" s="230" t="s">
        <v>85</v>
      </c>
      <c r="AY614" s="17" t="s">
        <v>158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7" t="s">
        <v>82</v>
      </c>
      <c r="BK614" s="231">
        <f>ROUND(I614*H614,2)</f>
        <v>0</v>
      </c>
      <c r="BL614" s="17" t="s">
        <v>163</v>
      </c>
      <c r="BM614" s="230" t="s">
        <v>1068</v>
      </c>
    </row>
    <row r="615" s="2" customFormat="1">
      <c r="A615" s="38"/>
      <c r="B615" s="39"/>
      <c r="C615" s="40"/>
      <c r="D615" s="232" t="s">
        <v>165</v>
      </c>
      <c r="E615" s="40"/>
      <c r="F615" s="233" t="s">
        <v>1067</v>
      </c>
      <c r="G615" s="40"/>
      <c r="H615" s="40"/>
      <c r="I615" s="136"/>
      <c r="J615" s="40"/>
      <c r="K615" s="40"/>
      <c r="L615" s="44"/>
      <c r="M615" s="234"/>
      <c r="N615" s="235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165</v>
      </c>
      <c r="AU615" s="17" t="s">
        <v>85</v>
      </c>
    </row>
    <row r="616" s="13" customFormat="1">
      <c r="A616" s="13"/>
      <c r="B616" s="236"/>
      <c r="C616" s="237"/>
      <c r="D616" s="232" t="s">
        <v>166</v>
      </c>
      <c r="E616" s="238" t="s">
        <v>19</v>
      </c>
      <c r="F616" s="239" t="s">
        <v>1618</v>
      </c>
      <c r="G616" s="237"/>
      <c r="H616" s="240">
        <v>21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166</v>
      </c>
      <c r="AU616" s="246" t="s">
        <v>85</v>
      </c>
      <c r="AV616" s="13" t="s">
        <v>85</v>
      </c>
      <c r="AW616" s="13" t="s">
        <v>34</v>
      </c>
      <c r="AX616" s="13" t="s">
        <v>82</v>
      </c>
      <c r="AY616" s="246" t="s">
        <v>158</v>
      </c>
    </row>
    <row r="617" s="12" customFormat="1" ht="22.8" customHeight="1">
      <c r="A617" s="12"/>
      <c r="B617" s="205"/>
      <c r="C617" s="206"/>
      <c r="D617" s="207" t="s">
        <v>73</v>
      </c>
      <c r="E617" s="269" t="s">
        <v>85</v>
      </c>
      <c r="F617" s="269" t="s">
        <v>1070</v>
      </c>
      <c r="G617" s="206"/>
      <c r="H617" s="206"/>
      <c r="I617" s="209"/>
      <c r="J617" s="270">
        <f>BK617</f>
        <v>0</v>
      </c>
      <c r="K617" s="206"/>
      <c r="L617" s="211"/>
      <c r="M617" s="212"/>
      <c r="N617" s="213"/>
      <c r="O617" s="213"/>
      <c r="P617" s="214">
        <f>SUM(P618:P620)</f>
        <v>0</v>
      </c>
      <c r="Q617" s="213"/>
      <c r="R617" s="214">
        <f>SUM(R618:R620)</f>
        <v>0</v>
      </c>
      <c r="S617" s="213"/>
      <c r="T617" s="215">
        <f>SUM(T618:T620)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6" t="s">
        <v>82</v>
      </c>
      <c r="AT617" s="217" t="s">
        <v>73</v>
      </c>
      <c r="AU617" s="217" t="s">
        <v>82</v>
      </c>
      <c r="AY617" s="216" t="s">
        <v>158</v>
      </c>
      <c r="BK617" s="218">
        <f>SUM(BK618:BK620)</f>
        <v>0</v>
      </c>
    </row>
    <row r="618" s="2" customFormat="1" ht="21.75" customHeight="1">
      <c r="A618" s="38"/>
      <c r="B618" s="39"/>
      <c r="C618" s="219" t="s">
        <v>1071</v>
      </c>
      <c r="D618" s="219" t="s">
        <v>159</v>
      </c>
      <c r="E618" s="220" t="s">
        <v>1072</v>
      </c>
      <c r="F618" s="221" t="s">
        <v>1073</v>
      </c>
      <c r="G618" s="222" t="s">
        <v>194</v>
      </c>
      <c r="H618" s="223">
        <v>10</v>
      </c>
      <c r="I618" s="224"/>
      <c r="J618" s="225">
        <f>ROUND(I618*H618,2)</f>
        <v>0</v>
      </c>
      <c r="K618" s="221" t="s">
        <v>19</v>
      </c>
      <c r="L618" s="44"/>
      <c r="M618" s="226" t="s">
        <v>19</v>
      </c>
      <c r="N618" s="227" t="s">
        <v>45</v>
      </c>
      <c r="O618" s="84"/>
      <c r="P618" s="228">
        <f>O618*H618</f>
        <v>0</v>
      </c>
      <c r="Q618" s="228">
        <v>0</v>
      </c>
      <c r="R618" s="228">
        <f>Q618*H618</f>
        <v>0</v>
      </c>
      <c r="S618" s="228">
        <v>0</v>
      </c>
      <c r="T618" s="229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0" t="s">
        <v>163</v>
      </c>
      <c r="AT618" s="230" t="s">
        <v>159</v>
      </c>
      <c r="AU618" s="230" t="s">
        <v>85</v>
      </c>
      <c r="AY618" s="17" t="s">
        <v>158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7" t="s">
        <v>82</v>
      </c>
      <c r="BK618" s="231">
        <f>ROUND(I618*H618,2)</f>
        <v>0</v>
      </c>
      <c r="BL618" s="17" t="s">
        <v>163</v>
      </c>
      <c r="BM618" s="230" t="s">
        <v>1074</v>
      </c>
    </row>
    <row r="619" s="2" customFormat="1">
      <c r="A619" s="38"/>
      <c r="B619" s="39"/>
      <c r="C619" s="40"/>
      <c r="D619" s="232" t="s">
        <v>165</v>
      </c>
      <c r="E619" s="40"/>
      <c r="F619" s="233" t="s">
        <v>1073</v>
      </c>
      <c r="G619" s="40"/>
      <c r="H619" s="40"/>
      <c r="I619" s="136"/>
      <c r="J619" s="40"/>
      <c r="K619" s="40"/>
      <c r="L619" s="44"/>
      <c r="M619" s="234"/>
      <c r="N619" s="235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165</v>
      </c>
      <c r="AU619" s="17" t="s">
        <v>85</v>
      </c>
    </row>
    <row r="620" s="13" customFormat="1">
      <c r="A620" s="13"/>
      <c r="B620" s="236"/>
      <c r="C620" s="237"/>
      <c r="D620" s="232" t="s">
        <v>166</v>
      </c>
      <c r="E620" s="238" t="s">
        <v>19</v>
      </c>
      <c r="F620" s="239" t="s">
        <v>1619</v>
      </c>
      <c r="G620" s="237"/>
      <c r="H620" s="240">
        <v>10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166</v>
      </c>
      <c r="AU620" s="246" t="s">
        <v>85</v>
      </c>
      <c r="AV620" s="13" t="s">
        <v>85</v>
      </c>
      <c r="AW620" s="13" t="s">
        <v>34</v>
      </c>
      <c r="AX620" s="13" t="s">
        <v>82</v>
      </c>
      <c r="AY620" s="246" t="s">
        <v>158</v>
      </c>
    </row>
    <row r="621" s="12" customFormat="1" ht="22.8" customHeight="1">
      <c r="A621" s="12"/>
      <c r="B621" s="205"/>
      <c r="C621" s="206"/>
      <c r="D621" s="207" t="s">
        <v>73</v>
      </c>
      <c r="E621" s="269" t="s">
        <v>191</v>
      </c>
      <c r="F621" s="269" t="s">
        <v>1076</v>
      </c>
      <c r="G621" s="206"/>
      <c r="H621" s="206"/>
      <c r="I621" s="209"/>
      <c r="J621" s="270">
        <f>BK621</f>
        <v>0</v>
      </c>
      <c r="K621" s="206"/>
      <c r="L621" s="211"/>
      <c r="M621" s="212"/>
      <c r="N621" s="213"/>
      <c r="O621" s="213"/>
      <c r="P621" s="214">
        <f>SUM(P622:P633)</f>
        <v>0</v>
      </c>
      <c r="Q621" s="213"/>
      <c r="R621" s="214">
        <f>SUM(R622:R633)</f>
        <v>10.800000000000001</v>
      </c>
      <c r="S621" s="213"/>
      <c r="T621" s="215">
        <f>SUM(T622:T633)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6" t="s">
        <v>82</v>
      </c>
      <c r="AT621" s="217" t="s">
        <v>73</v>
      </c>
      <c r="AU621" s="217" t="s">
        <v>82</v>
      </c>
      <c r="AY621" s="216" t="s">
        <v>158</v>
      </c>
      <c r="BK621" s="218">
        <f>SUM(BK622:BK633)</f>
        <v>0</v>
      </c>
    </row>
    <row r="622" s="2" customFormat="1" ht="21.75" customHeight="1">
      <c r="A622" s="38"/>
      <c r="B622" s="39"/>
      <c r="C622" s="219" t="s">
        <v>1077</v>
      </c>
      <c r="D622" s="219" t="s">
        <v>159</v>
      </c>
      <c r="E622" s="220" t="s">
        <v>1078</v>
      </c>
      <c r="F622" s="221" t="s">
        <v>1079</v>
      </c>
      <c r="G622" s="222" t="s">
        <v>194</v>
      </c>
      <c r="H622" s="223">
        <v>20</v>
      </c>
      <c r="I622" s="224"/>
      <c r="J622" s="225">
        <f>ROUND(I622*H622,2)</f>
        <v>0</v>
      </c>
      <c r="K622" s="221" t="s">
        <v>19</v>
      </c>
      <c r="L622" s="44"/>
      <c r="M622" s="226" t="s">
        <v>19</v>
      </c>
      <c r="N622" s="227" t="s">
        <v>45</v>
      </c>
      <c r="O622" s="84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30" t="s">
        <v>163</v>
      </c>
      <c r="AT622" s="230" t="s">
        <v>159</v>
      </c>
      <c r="AU622" s="230" t="s">
        <v>85</v>
      </c>
      <c r="AY622" s="17" t="s">
        <v>158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7" t="s">
        <v>82</v>
      </c>
      <c r="BK622" s="231">
        <f>ROUND(I622*H622,2)</f>
        <v>0</v>
      </c>
      <c r="BL622" s="17" t="s">
        <v>163</v>
      </c>
      <c r="BM622" s="230" t="s">
        <v>1080</v>
      </c>
    </row>
    <row r="623" s="2" customFormat="1">
      <c r="A623" s="38"/>
      <c r="B623" s="39"/>
      <c r="C623" s="40"/>
      <c r="D623" s="232" t="s">
        <v>165</v>
      </c>
      <c r="E623" s="40"/>
      <c r="F623" s="233" t="s">
        <v>1079</v>
      </c>
      <c r="G623" s="40"/>
      <c r="H623" s="40"/>
      <c r="I623" s="136"/>
      <c r="J623" s="40"/>
      <c r="K623" s="40"/>
      <c r="L623" s="44"/>
      <c r="M623" s="234"/>
      <c r="N623" s="235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165</v>
      </c>
      <c r="AU623" s="17" t="s">
        <v>85</v>
      </c>
    </row>
    <row r="624" s="13" customFormat="1">
      <c r="A624" s="13"/>
      <c r="B624" s="236"/>
      <c r="C624" s="237"/>
      <c r="D624" s="232" t="s">
        <v>166</v>
      </c>
      <c r="E624" s="238" t="s">
        <v>19</v>
      </c>
      <c r="F624" s="239" t="s">
        <v>1609</v>
      </c>
      <c r="G624" s="237"/>
      <c r="H624" s="240">
        <v>20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166</v>
      </c>
      <c r="AU624" s="246" t="s">
        <v>85</v>
      </c>
      <c r="AV624" s="13" t="s">
        <v>85</v>
      </c>
      <c r="AW624" s="13" t="s">
        <v>34</v>
      </c>
      <c r="AX624" s="13" t="s">
        <v>82</v>
      </c>
      <c r="AY624" s="246" t="s">
        <v>158</v>
      </c>
    </row>
    <row r="625" s="2" customFormat="1" ht="16.5" customHeight="1">
      <c r="A625" s="38"/>
      <c r="B625" s="39"/>
      <c r="C625" s="259" t="s">
        <v>1082</v>
      </c>
      <c r="D625" s="259" t="s">
        <v>199</v>
      </c>
      <c r="E625" s="260" t="s">
        <v>1083</v>
      </c>
      <c r="F625" s="261" t="s">
        <v>1084</v>
      </c>
      <c r="G625" s="262" t="s">
        <v>1059</v>
      </c>
      <c r="H625" s="263">
        <v>2.7000000000000002</v>
      </c>
      <c r="I625" s="264"/>
      <c r="J625" s="265">
        <f>ROUND(I625*H625,2)</f>
        <v>0</v>
      </c>
      <c r="K625" s="261" t="s">
        <v>213</v>
      </c>
      <c r="L625" s="266"/>
      <c r="M625" s="267" t="s">
        <v>19</v>
      </c>
      <c r="N625" s="268" t="s">
        <v>45</v>
      </c>
      <c r="O625" s="84"/>
      <c r="P625" s="228">
        <f>O625*H625</f>
        <v>0</v>
      </c>
      <c r="Q625" s="228">
        <v>1</v>
      </c>
      <c r="R625" s="228">
        <f>Q625*H625</f>
        <v>2.7000000000000002</v>
      </c>
      <c r="S625" s="228">
        <v>0</v>
      </c>
      <c r="T625" s="229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30" t="s">
        <v>241</v>
      </c>
      <c r="AT625" s="230" t="s">
        <v>199</v>
      </c>
      <c r="AU625" s="230" t="s">
        <v>85</v>
      </c>
      <c r="AY625" s="17" t="s">
        <v>158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7" t="s">
        <v>82</v>
      </c>
      <c r="BK625" s="231">
        <f>ROUND(I625*H625,2)</f>
        <v>0</v>
      </c>
      <c r="BL625" s="17" t="s">
        <v>236</v>
      </c>
      <c r="BM625" s="230" t="s">
        <v>1085</v>
      </c>
    </row>
    <row r="626" s="2" customFormat="1">
      <c r="A626" s="38"/>
      <c r="B626" s="39"/>
      <c r="C626" s="40"/>
      <c r="D626" s="232" t="s">
        <v>165</v>
      </c>
      <c r="E626" s="40"/>
      <c r="F626" s="233" t="s">
        <v>1084</v>
      </c>
      <c r="G626" s="40"/>
      <c r="H626" s="40"/>
      <c r="I626" s="136"/>
      <c r="J626" s="40"/>
      <c r="K626" s="40"/>
      <c r="L626" s="44"/>
      <c r="M626" s="234"/>
      <c r="N626" s="235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165</v>
      </c>
      <c r="AU626" s="17" t="s">
        <v>85</v>
      </c>
    </row>
    <row r="627" s="13" customFormat="1">
      <c r="A627" s="13"/>
      <c r="B627" s="236"/>
      <c r="C627" s="237"/>
      <c r="D627" s="232" t="s">
        <v>166</v>
      </c>
      <c r="E627" s="238" t="s">
        <v>19</v>
      </c>
      <c r="F627" s="239" t="s">
        <v>1620</v>
      </c>
      <c r="G627" s="237"/>
      <c r="H627" s="240">
        <v>2.7000000000000002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6" t="s">
        <v>166</v>
      </c>
      <c r="AU627" s="246" t="s">
        <v>85</v>
      </c>
      <c r="AV627" s="13" t="s">
        <v>85</v>
      </c>
      <c r="AW627" s="13" t="s">
        <v>34</v>
      </c>
      <c r="AX627" s="13" t="s">
        <v>82</v>
      </c>
      <c r="AY627" s="246" t="s">
        <v>158</v>
      </c>
    </row>
    <row r="628" s="2" customFormat="1" ht="16.5" customHeight="1">
      <c r="A628" s="38"/>
      <c r="B628" s="39"/>
      <c r="C628" s="219" t="s">
        <v>1087</v>
      </c>
      <c r="D628" s="219" t="s">
        <v>159</v>
      </c>
      <c r="E628" s="220" t="s">
        <v>1088</v>
      </c>
      <c r="F628" s="221" t="s">
        <v>1089</v>
      </c>
      <c r="G628" s="222" t="s">
        <v>194</v>
      </c>
      <c r="H628" s="223">
        <v>20</v>
      </c>
      <c r="I628" s="224"/>
      <c r="J628" s="225">
        <f>ROUND(I628*H628,2)</f>
        <v>0</v>
      </c>
      <c r="K628" s="221" t="s">
        <v>19</v>
      </c>
      <c r="L628" s="44"/>
      <c r="M628" s="226" t="s">
        <v>19</v>
      </c>
      <c r="N628" s="227" t="s">
        <v>45</v>
      </c>
      <c r="O628" s="84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0" t="s">
        <v>163</v>
      </c>
      <c r="AT628" s="230" t="s">
        <v>159</v>
      </c>
      <c r="AU628" s="230" t="s">
        <v>85</v>
      </c>
      <c r="AY628" s="17" t="s">
        <v>158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7" t="s">
        <v>82</v>
      </c>
      <c r="BK628" s="231">
        <f>ROUND(I628*H628,2)</f>
        <v>0</v>
      </c>
      <c r="BL628" s="17" t="s">
        <v>163</v>
      </c>
      <c r="BM628" s="230" t="s">
        <v>1090</v>
      </c>
    </row>
    <row r="629" s="2" customFormat="1">
      <c r="A629" s="38"/>
      <c r="B629" s="39"/>
      <c r="C629" s="40"/>
      <c r="D629" s="232" t="s">
        <v>165</v>
      </c>
      <c r="E629" s="40"/>
      <c r="F629" s="233" t="s">
        <v>1089</v>
      </c>
      <c r="G629" s="40"/>
      <c r="H629" s="40"/>
      <c r="I629" s="136"/>
      <c r="J629" s="40"/>
      <c r="K629" s="40"/>
      <c r="L629" s="44"/>
      <c r="M629" s="234"/>
      <c r="N629" s="235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165</v>
      </c>
      <c r="AU629" s="17" t="s">
        <v>85</v>
      </c>
    </row>
    <row r="630" s="13" customFormat="1">
      <c r="A630" s="13"/>
      <c r="B630" s="236"/>
      <c r="C630" s="237"/>
      <c r="D630" s="232" t="s">
        <v>166</v>
      </c>
      <c r="E630" s="238" t="s">
        <v>19</v>
      </c>
      <c r="F630" s="239" t="s">
        <v>1609</v>
      </c>
      <c r="G630" s="237"/>
      <c r="H630" s="240">
        <v>20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6" t="s">
        <v>166</v>
      </c>
      <c r="AU630" s="246" t="s">
        <v>85</v>
      </c>
      <c r="AV630" s="13" t="s">
        <v>85</v>
      </c>
      <c r="AW630" s="13" t="s">
        <v>34</v>
      </c>
      <c r="AX630" s="13" t="s">
        <v>82</v>
      </c>
      <c r="AY630" s="246" t="s">
        <v>158</v>
      </c>
    </row>
    <row r="631" s="2" customFormat="1" ht="16.5" customHeight="1">
      <c r="A631" s="38"/>
      <c r="B631" s="39"/>
      <c r="C631" s="259" t="s">
        <v>1091</v>
      </c>
      <c r="D631" s="259" t="s">
        <v>199</v>
      </c>
      <c r="E631" s="260" t="s">
        <v>1092</v>
      </c>
      <c r="F631" s="261" t="s">
        <v>1093</v>
      </c>
      <c r="G631" s="262" t="s">
        <v>1059</v>
      </c>
      <c r="H631" s="263">
        <v>8.0999999999999996</v>
      </c>
      <c r="I631" s="264"/>
      <c r="J631" s="265">
        <f>ROUND(I631*H631,2)</f>
        <v>0</v>
      </c>
      <c r="K631" s="261" t="s">
        <v>213</v>
      </c>
      <c r="L631" s="266"/>
      <c r="M631" s="267" t="s">
        <v>19</v>
      </c>
      <c r="N631" s="268" t="s">
        <v>45</v>
      </c>
      <c r="O631" s="84"/>
      <c r="P631" s="228">
        <f>O631*H631</f>
        <v>0</v>
      </c>
      <c r="Q631" s="228">
        <v>1</v>
      </c>
      <c r="R631" s="228">
        <f>Q631*H631</f>
        <v>8.0999999999999996</v>
      </c>
      <c r="S631" s="228">
        <v>0</v>
      </c>
      <c r="T631" s="229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0" t="s">
        <v>241</v>
      </c>
      <c r="AT631" s="230" t="s">
        <v>199</v>
      </c>
      <c r="AU631" s="230" t="s">
        <v>85</v>
      </c>
      <c r="AY631" s="17" t="s">
        <v>158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7" t="s">
        <v>82</v>
      </c>
      <c r="BK631" s="231">
        <f>ROUND(I631*H631,2)</f>
        <v>0</v>
      </c>
      <c r="BL631" s="17" t="s">
        <v>236</v>
      </c>
      <c r="BM631" s="230" t="s">
        <v>1094</v>
      </c>
    </row>
    <row r="632" s="2" customFormat="1">
      <c r="A632" s="38"/>
      <c r="B632" s="39"/>
      <c r="C632" s="40"/>
      <c r="D632" s="232" t="s">
        <v>165</v>
      </c>
      <c r="E632" s="40"/>
      <c r="F632" s="233" t="s">
        <v>1093</v>
      </c>
      <c r="G632" s="40"/>
      <c r="H632" s="40"/>
      <c r="I632" s="136"/>
      <c r="J632" s="40"/>
      <c r="K632" s="40"/>
      <c r="L632" s="44"/>
      <c r="M632" s="234"/>
      <c r="N632" s="235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165</v>
      </c>
      <c r="AU632" s="17" t="s">
        <v>85</v>
      </c>
    </row>
    <row r="633" s="13" customFormat="1">
      <c r="A633" s="13"/>
      <c r="B633" s="236"/>
      <c r="C633" s="237"/>
      <c r="D633" s="232" t="s">
        <v>166</v>
      </c>
      <c r="E633" s="238" t="s">
        <v>19</v>
      </c>
      <c r="F633" s="239" t="s">
        <v>1621</v>
      </c>
      <c r="G633" s="237"/>
      <c r="H633" s="240">
        <v>8.0999999999999996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166</v>
      </c>
      <c r="AU633" s="246" t="s">
        <v>85</v>
      </c>
      <c r="AV633" s="13" t="s">
        <v>85</v>
      </c>
      <c r="AW633" s="13" t="s">
        <v>34</v>
      </c>
      <c r="AX633" s="13" t="s">
        <v>82</v>
      </c>
      <c r="AY633" s="246" t="s">
        <v>158</v>
      </c>
    </row>
    <row r="634" s="12" customFormat="1" ht="25.92" customHeight="1">
      <c r="A634" s="12"/>
      <c r="B634" s="205"/>
      <c r="C634" s="206"/>
      <c r="D634" s="207" t="s">
        <v>73</v>
      </c>
      <c r="E634" s="208" t="s">
        <v>1096</v>
      </c>
      <c r="F634" s="208" t="s">
        <v>1097</v>
      </c>
      <c r="G634" s="206"/>
      <c r="H634" s="206"/>
      <c r="I634" s="209"/>
      <c r="J634" s="210">
        <f>BK634</f>
        <v>0</v>
      </c>
      <c r="K634" s="206"/>
      <c r="L634" s="211"/>
      <c r="M634" s="212"/>
      <c r="N634" s="213"/>
      <c r="O634" s="213"/>
      <c r="P634" s="214">
        <f>SUM(P635:P699)</f>
        <v>0</v>
      </c>
      <c r="Q634" s="213"/>
      <c r="R634" s="214">
        <f>SUM(R635:R699)</f>
        <v>44.346222999999995</v>
      </c>
      <c r="S634" s="213"/>
      <c r="T634" s="215">
        <f>SUM(T635:T699)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16" t="s">
        <v>176</v>
      </c>
      <c r="AT634" s="217" t="s">
        <v>73</v>
      </c>
      <c r="AU634" s="217" t="s">
        <v>74</v>
      </c>
      <c r="AY634" s="216" t="s">
        <v>158</v>
      </c>
      <c r="BK634" s="218">
        <f>SUM(BK635:BK699)</f>
        <v>0</v>
      </c>
    </row>
    <row r="635" s="2" customFormat="1" ht="21.75" customHeight="1">
      <c r="A635" s="38"/>
      <c r="B635" s="39"/>
      <c r="C635" s="219" t="s">
        <v>1098</v>
      </c>
      <c r="D635" s="219" t="s">
        <v>159</v>
      </c>
      <c r="E635" s="220" t="s">
        <v>1104</v>
      </c>
      <c r="F635" s="221" t="s">
        <v>1105</v>
      </c>
      <c r="G635" s="222" t="s">
        <v>1106</v>
      </c>
      <c r="H635" s="223">
        <v>0.29999999999999999</v>
      </c>
      <c r="I635" s="224"/>
      <c r="J635" s="225">
        <f>ROUND(I635*H635,2)</f>
        <v>0</v>
      </c>
      <c r="K635" s="221" t="s">
        <v>19</v>
      </c>
      <c r="L635" s="44"/>
      <c r="M635" s="226" t="s">
        <v>19</v>
      </c>
      <c r="N635" s="227" t="s">
        <v>45</v>
      </c>
      <c r="O635" s="84"/>
      <c r="P635" s="228">
        <f>O635*H635</f>
        <v>0</v>
      </c>
      <c r="Q635" s="228">
        <v>0.0088000000000000005</v>
      </c>
      <c r="R635" s="228">
        <f>Q635*H635</f>
        <v>0.00264</v>
      </c>
      <c r="S635" s="228">
        <v>0</v>
      </c>
      <c r="T635" s="229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0" t="s">
        <v>236</v>
      </c>
      <c r="AT635" s="230" t="s">
        <v>159</v>
      </c>
      <c r="AU635" s="230" t="s">
        <v>82</v>
      </c>
      <c r="AY635" s="17" t="s">
        <v>158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7" t="s">
        <v>82</v>
      </c>
      <c r="BK635" s="231">
        <f>ROUND(I635*H635,2)</f>
        <v>0</v>
      </c>
      <c r="BL635" s="17" t="s">
        <v>236</v>
      </c>
      <c r="BM635" s="230" t="s">
        <v>1107</v>
      </c>
    </row>
    <row r="636" s="2" customFormat="1">
      <c r="A636" s="38"/>
      <c r="B636" s="39"/>
      <c r="C636" s="40"/>
      <c r="D636" s="232" t="s">
        <v>165</v>
      </c>
      <c r="E636" s="40"/>
      <c r="F636" s="233" t="s">
        <v>1105</v>
      </c>
      <c r="G636" s="40"/>
      <c r="H636" s="40"/>
      <c r="I636" s="136"/>
      <c r="J636" s="40"/>
      <c r="K636" s="40"/>
      <c r="L636" s="44"/>
      <c r="M636" s="234"/>
      <c r="N636" s="235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165</v>
      </c>
      <c r="AU636" s="17" t="s">
        <v>82</v>
      </c>
    </row>
    <row r="637" s="13" customFormat="1">
      <c r="A637" s="13"/>
      <c r="B637" s="236"/>
      <c r="C637" s="237"/>
      <c r="D637" s="232" t="s">
        <v>166</v>
      </c>
      <c r="E637" s="238" t="s">
        <v>19</v>
      </c>
      <c r="F637" s="239" t="s">
        <v>1622</v>
      </c>
      <c r="G637" s="237"/>
      <c r="H637" s="240">
        <v>0.29999999999999999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6" t="s">
        <v>166</v>
      </c>
      <c r="AU637" s="246" t="s">
        <v>82</v>
      </c>
      <c r="AV637" s="13" t="s">
        <v>85</v>
      </c>
      <c r="AW637" s="13" t="s">
        <v>34</v>
      </c>
      <c r="AX637" s="13" t="s">
        <v>82</v>
      </c>
      <c r="AY637" s="246" t="s">
        <v>158</v>
      </c>
    </row>
    <row r="638" s="2" customFormat="1" ht="16.5" customHeight="1">
      <c r="A638" s="38"/>
      <c r="B638" s="39"/>
      <c r="C638" s="219" t="s">
        <v>1103</v>
      </c>
      <c r="D638" s="219" t="s">
        <v>159</v>
      </c>
      <c r="E638" s="220" t="s">
        <v>1110</v>
      </c>
      <c r="F638" s="221" t="s">
        <v>1111</v>
      </c>
      <c r="G638" s="222" t="s">
        <v>1106</v>
      </c>
      <c r="H638" s="223">
        <v>0.29999999999999999</v>
      </c>
      <c r="I638" s="224"/>
      <c r="J638" s="225">
        <f>ROUND(I638*H638,2)</f>
        <v>0</v>
      </c>
      <c r="K638" s="221" t="s">
        <v>19</v>
      </c>
      <c r="L638" s="44"/>
      <c r="M638" s="226" t="s">
        <v>19</v>
      </c>
      <c r="N638" s="227" t="s">
        <v>45</v>
      </c>
      <c r="O638" s="84"/>
      <c r="P638" s="228">
        <f>O638*H638</f>
        <v>0</v>
      </c>
      <c r="Q638" s="228">
        <v>0.0099000000000000008</v>
      </c>
      <c r="R638" s="228">
        <f>Q638*H638</f>
        <v>0.00297</v>
      </c>
      <c r="S638" s="228">
        <v>0</v>
      </c>
      <c r="T638" s="229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30" t="s">
        <v>236</v>
      </c>
      <c r="AT638" s="230" t="s">
        <v>159</v>
      </c>
      <c r="AU638" s="230" t="s">
        <v>82</v>
      </c>
      <c r="AY638" s="17" t="s">
        <v>158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7" t="s">
        <v>82</v>
      </c>
      <c r="BK638" s="231">
        <f>ROUND(I638*H638,2)</f>
        <v>0</v>
      </c>
      <c r="BL638" s="17" t="s">
        <v>236</v>
      </c>
      <c r="BM638" s="230" t="s">
        <v>1112</v>
      </c>
    </row>
    <row r="639" s="2" customFormat="1">
      <c r="A639" s="38"/>
      <c r="B639" s="39"/>
      <c r="C639" s="40"/>
      <c r="D639" s="232" t="s">
        <v>165</v>
      </c>
      <c r="E639" s="40"/>
      <c r="F639" s="233" t="s">
        <v>1111</v>
      </c>
      <c r="G639" s="40"/>
      <c r="H639" s="40"/>
      <c r="I639" s="136"/>
      <c r="J639" s="40"/>
      <c r="K639" s="40"/>
      <c r="L639" s="44"/>
      <c r="M639" s="234"/>
      <c r="N639" s="235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165</v>
      </c>
      <c r="AU639" s="17" t="s">
        <v>82</v>
      </c>
    </row>
    <row r="640" s="13" customFormat="1">
      <c r="A640" s="13"/>
      <c r="B640" s="236"/>
      <c r="C640" s="237"/>
      <c r="D640" s="232" t="s">
        <v>166</v>
      </c>
      <c r="E640" s="238" t="s">
        <v>19</v>
      </c>
      <c r="F640" s="239" t="s">
        <v>1622</v>
      </c>
      <c r="G640" s="237"/>
      <c r="H640" s="240">
        <v>0.29999999999999999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166</v>
      </c>
      <c r="AU640" s="246" t="s">
        <v>82</v>
      </c>
      <c r="AV640" s="13" t="s">
        <v>85</v>
      </c>
      <c r="AW640" s="13" t="s">
        <v>34</v>
      </c>
      <c r="AX640" s="13" t="s">
        <v>82</v>
      </c>
      <c r="AY640" s="246" t="s">
        <v>158</v>
      </c>
    </row>
    <row r="641" s="2" customFormat="1" ht="21.75" customHeight="1">
      <c r="A641" s="38"/>
      <c r="B641" s="39"/>
      <c r="C641" s="219" t="s">
        <v>1109</v>
      </c>
      <c r="D641" s="219" t="s">
        <v>159</v>
      </c>
      <c r="E641" s="220" t="s">
        <v>1157</v>
      </c>
      <c r="F641" s="221" t="s">
        <v>1158</v>
      </c>
      <c r="G641" s="222" t="s">
        <v>1035</v>
      </c>
      <c r="H641" s="223">
        <v>9.7959999999999994</v>
      </c>
      <c r="I641" s="224"/>
      <c r="J641" s="225">
        <f>ROUND(I641*H641,2)</f>
        <v>0</v>
      </c>
      <c r="K641" s="221" t="s">
        <v>19</v>
      </c>
      <c r="L641" s="44"/>
      <c r="M641" s="226" t="s">
        <v>19</v>
      </c>
      <c r="N641" s="227" t="s">
        <v>45</v>
      </c>
      <c r="O641" s="84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0" t="s">
        <v>236</v>
      </c>
      <c r="AT641" s="230" t="s">
        <v>159</v>
      </c>
      <c r="AU641" s="230" t="s">
        <v>82</v>
      </c>
      <c r="AY641" s="17" t="s">
        <v>158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7" t="s">
        <v>82</v>
      </c>
      <c r="BK641" s="231">
        <f>ROUND(I641*H641,2)</f>
        <v>0</v>
      </c>
      <c r="BL641" s="17" t="s">
        <v>236</v>
      </c>
      <c r="BM641" s="230" t="s">
        <v>1159</v>
      </c>
    </row>
    <row r="642" s="2" customFormat="1">
      <c r="A642" s="38"/>
      <c r="B642" s="39"/>
      <c r="C642" s="40"/>
      <c r="D642" s="232" t="s">
        <v>165</v>
      </c>
      <c r="E642" s="40"/>
      <c r="F642" s="233" t="s">
        <v>1158</v>
      </c>
      <c r="G642" s="40"/>
      <c r="H642" s="40"/>
      <c r="I642" s="136"/>
      <c r="J642" s="40"/>
      <c r="K642" s="40"/>
      <c r="L642" s="44"/>
      <c r="M642" s="234"/>
      <c r="N642" s="235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165</v>
      </c>
      <c r="AU642" s="17" t="s">
        <v>82</v>
      </c>
    </row>
    <row r="643" s="13" customFormat="1">
      <c r="A643" s="13"/>
      <c r="B643" s="236"/>
      <c r="C643" s="237"/>
      <c r="D643" s="232" t="s">
        <v>166</v>
      </c>
      <c r="E643" s="238" t="s">
        <v>19</v>
      </c>
      <c r="F643" s="239" t="s">
        <v>1623</v>
      </c>
      <c r="G643" s="237"/>
      <c r="H643" s="240">
        <v>9.7959999999999994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6" t="s">
        <v>166</v>
      </c>
      <c r="AU643" s="246" t="s">
        <v>82</v>
      </c>
      <c r="AV643" s="13" t="s">
        <v>85</v>
      </c>
      <c r="AW643" s="13" t="s">
        <v>34</v>
      </c>
      <c r="AX643" s="13" t="s">
        <v>82</v>
      </c>
      <c r="AY643" s="246" t="s">
        <v>158</v>
      </c>
    </row>
    <row r="644" s="2" customFormat="1" ht="21.75" customHeight="1">
      <c r="A644" s="38"/>
      <c r="B644" s="39"/>
      <c r="C644" s="219" t="s">
        <v>1113</v>
      </c>
      <c r="D644" s="219" t="s">
        <v>159</v>
      </c>
      <c r="E644" s="220" t="s">
        <v>1162</v>
      </c>
      <c r="F644" s="221" t="s">
        <v>1163</v>
      </c>
      <c r="G644" s="222" t="s">
        <v>1035</v>
      </c>
      <c r="H644" s="223">
        <v>9.7959999999999994</v>
      </c>
      <c r="I644" s="224"/>
      <c r="J644" s="225">
        <f>ROUND(I644*H644,2)</f>
        <v>0</v>
      </c>
      <c r="K644" s="221" t="s">
        <v>19</v>
      </c>
      <c r="L644" s="44"/>
      <c r="M644" s="226" t="s">
        <v>19</v>
      </c>
      <c r="N644" s="227" t="s">
        <v>45</v>
      </c>
      <c r="O644" s="84"/>
      <c r="P644" s="228">
        <f>O644*H644</f>
        <v>0</v>
      </c>
      <c r="Q644" s="228">
        <v>2.2563399999999998</v>
      </c>
      <c r="R644" s="228">
        <f>Q644*H644</f>
        <v>22.103106639999996</v>
      </c>
      <c r="S644" s="228">
        <v>0</v>
      </c>
      <c r="T644" s="229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30" t="s">
        <v>236</v>
      </c>
      <c r="AT644" s="230" t="s">
        <v>159</v>
      </c>
      <c r="AU644" s="230" t="s">
        <v>82</v>
      </c>
      <c r="AY644" s="17" t="s">
        <v>158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7" t="s">
        <v>82</v>
      </c>
      <c r="BK644" s="231">
        <f>ROUND(I644*H644,2)</f>
        <v>0</v>
      </c>
      <c r="BL644" s="17" t="s">
        <v>236</v>
      </c>
      <c r="BM644" s="230" t="s">
        <v>1164</v>
      </c>
    </row>
    <row r="645" s="2" customFormat="1">
      <c r="A645" s="38"/>
      <c r="B645" s="39"/>
      <c r="C645" s="40"/>
      <c r="D645" s="232" t="s">
        <v>165</v>
      </c>
      <c r="E645" s="40"/>
      <c r="F645" s="233" t="s">
        <v>1163</v>
      </c>
      <c r="G645" s="40"/>
      <c r="H645" s="40"/>
      <c r="I645" s="136"/>
      <c r="J645" s="40"/>
      <c r="K645" s="40"/>
      <c r="L645" s="44"/>
      <c r="M645" s="234"/>
      <c r="N645" s="235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165</v>
      </c>
      <c r="AU645" s="17" t="s">
        <v>82</v>
      </c>
    </row>
    <row r="646" s="13" customFormat="1">
      <c r="A646" s="13"/>
      <c r="B646" s="236"/>
      <c r="C646" s="237"/>
      <c r="D646" s="232" t="s">
        <v>166</v>
      </c>
      <c r="E646" s="238" t="s">
        <v>19</v>
      </c>
      <c r="F646" s="239" t="s">
        <v>1623</v>
      </c>
      <c r="G646" s="237"/>
      <c r="H646" s="240">
        <v>9.7959999999999994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6" t="s">
        <v>166</v>
      </c>
      <c r="AU646" s="246" t="s">
        <v>82</v>
      </c>
      <c r="AV646" s="13" t="s">
        <v>85</v>
      </c>
      <c r="AW646" s="13" t="s">
        <v>34</v>
      </c>
      <c r="AX646" s="13" t="s">
        <v>82</v>
      </c>
      <c r="AY646" s="246" t="s">
        <v>158</v>
      </c>
    </row>
    <row r="647" s="2" customFormat="1" ht="21.75" customHeight="1">
      <c r="A647" s="38"/>
      <c r="B647" s="39"/>
      <c r="C647" s="219" t="s">
        <v>1119</v>
      </c>
      <c r="D647" s="219" t="s">
        <v>159</v>
      </c>
      <c r="E647" s="220" t="s">
        <v>1166</v>
      </c>
      <c r="F647" s="221" t="s">
        <v>1167</v>
      </c>
      <c r="G647" s="222" t="s">
        <v>202</v>
      </c>
      <c r="H647" s="223">
        <v>1</v>
      </c>
      <c r="I647" s="224"/>
      <c r="J647" s="225">
        <f>ROUND(I647*H647,2)</f>
        <v>0</v>
      </c>
      <c r="K647" s="221" t="s">
        <v>19</v>
      </c>
      <c r="L647" s="44"/>
      <c r="M647" s="226" t="s">
        <v>19</v>
      </c>
      <c r="N647" s="227" t="s">
        <v>45</v>
      </c>
      <c r="O647" s="84"/>
      <c r="P647" s="228">
        <f>O647*H647</f>
        <v>0</v>
      </c>
      <c r="Q647" s="228">
        <v>0</v>
      </c>
      <c r="R647" s="228">
        <f>Q647*H647</f>
        <v>0</v>
      </c>
      <c r="S647" s="228">
        <v>0</v>
      </c>
      <c r="T647" s="229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0" t="s">
        <v>236</v>
      </c>
      <c r="AT647" s="230" t="s">
        <v>159</v>
      </c>
      <c r="AU647" s="230" t="s">
        <v>82</v>
      </c>
      <c r="AY647" s="17" t="s">
        <v>158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7" t="s">
        <v>82</v>
      </c>
      <c r="BK647" s="231">
        <f>ROUND(I647*H647,2)</f>
        <v>0</v>
      </c>
      <c r="BL647" s="17" t="s">
        <v>236</v>
      </c>
      <c r="BM647" s="230" t="s">
        <v>1168</v>
      </c>
    </row>
    <row r="648" s="2" customFormat="1">
      <c r="A648" s="38"/>
      <c r="B648" s="39"/>
      <c r="C648" s="40"/>
      <c r="D648" s="232" t="s">
        <v>165</v>
      </c>
      <c r="E648" s="40"/>
      <c r="F648" s="233" t="s">
        <v>1167</v>
      </c>
      <c r="G648" s="40"/>
      <c r="H648" s="40"/>
      <c r="I648" s="136"/>
      <c r="J648" s="40"/>
      <c r="K648" s="40"/>
      <c r="L648" s="44"/>
      <c r="M648" s="234"/>
      <c r="N648" s="235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165</v>
      </c>
      <c r="AU648" s="17" t="s">
        <v>82</v>
      </c>
    </row>
    <row r="649" s="13" customFormat="1">
      <c r="A649" s="13"/>
      <c r="B649" s="236"/>
      <c r="C649" s="237"/>
      <c r="D649" s="232" t="s">
        <v>166</v>
      </c>
      <c r="E649" s="238" t="s">
        <v>19</v>
      </c>
      <c r="F649" s="239" t="s">
        <v>1514</v>
      </c>
      <c r="G649" s="237"/>
      <c r="H649" s="240">
        <v>1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166</v>
      </c>
      <c r="AU649" s="246" t="s">
        <v>82</v>
      </c>
      <c r="AV649" s="13" t="s">
        <v>85</v>
      </c>
      <c r="AW649" s="13" t="s">
        <v>34</v>
      </c>
      <c r="AX649" s="13" t="s">
        <v>82</v>
      </c>
      <c r="AY649" s="246" t="s">
        <v>158</v>
      </c>
    </row>
    <row r="650" s="2" customFormat="1" ht="21.75" customHeight="1">
      <c r="A650" s="38"/>
      <c r="B650" s="39"/>
      <c r="C650" s="219" t="s">
        <v>1125</v>
      </c>
      <c r="D650" s="219" t="s">
        <v>159</v>
      </c>
      <c r="E650" s="220" t="s">
        <v>1229</v>
      </c>
      <c r="F650" s="221" t="s">
        <v>1230</v>
      </c>
      <c r="G650" s="222" t="s">
        <v>1035</v>
      </c>
      <c r="H650" s="223">
        <v>8.0280000000000005</v>
      </c>
      <c r="I650" s="224"/>
      <c r="J650" s="225">
        <f>ROUND(I650*H650,2)</f>
        <v>0</v>
      </c>
      <c r="K650" s="221" t="s">
        <v>19</v>
      </c>
      <c r="L650" s="44"/>
      <c r="M650" s="226" t="s">
        <v>19</v>
      </c>
      <c r="N650" s="227" t="s">
        <v>45</v>
      </c>
      <c r="O650" s="84"/>
      <c r="P650" s="228">
        <f>O650*H650</f>
        <v>0</v>
      </c>
      <c r="Q650" s="228">
        <v>2.2563399999999998</v>
      </c>
      <c r="R650" s="228">
        <f>Q650*H650</f>
        <v>18.113897519999998</v>
      </c>
      <c r="S650" s="228">
        <v>0</v>
      </c>
      <c r="T650" s="229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0" t="s">
        <v>236</v>
      </c>
      <c r="AT650" s="230" t="s">
        <v>159</v>
      </c>
      <c r="AU650" s="230" t="s">
        <v>82</v>
      </c>
      <c r="AY650" s="17" t="s">
        <v>158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7" t="s">
        <v>82</v>
      </c>
      <c r="BK650" s="231">
        <f>ROUND(I650*H650,2)</f>
        <v>0</v>
      </c>
      <c r="BL650" s="17" t="s">
        <v>236</v>
      </c>
      <c r="BM650" s="230" t="s">
        <v>1231</v>
      </c>
    </row>
    <row r="651" s="2" customFormat="1">
      <c r="A651" s="38"/>
      <c r="B651" s="39"/>
      <c r="C651" s="40"/>
      <c r="D651" s="232" t="s">
        <v>165</v>
      </c>
      <c r="E651" s="40"/>
      <c r="F651" s="233" t="s">
        <v>1230</v>
      </c>
      <c r="G651" s="40"/>
      <c r="H651" s="40"/>
      <c r="I651" s="136"/>
      <c r="J651" s="40"/>
      <c r="K651" s="40"/>
      <c r="L651" s="44"/>
      <c r="M651" s="234"/>
      <c r="N651" s="235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165</v>
      </c>
      <c r="AU651" s="17" t="s">
        <v>82</v>
      </c>
    </row>
    <row r="652" s="13" customFormat="1">
      <c r="A652" s="13"/>
      <c r="B652" s="236"/>
      <c r="C652" s="237"/>
      <c r="D652" s="232" t="s">
        <v>166</v>
      </c>
      <c r="E652" s="238" t="s">
        <v>19</v>
      </c>
      <c r="F652" s="239" t="s">
        <v>1624</v>
      </c>
      <c r="G652" s="237"/>
      <c r="H652" s="240">
        <v>8.0280000000000005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166</v>
      </c>
      <c r="AU652" s="246" t="s">
        <v>82</v>
      </c>
      <c r="AV652" s="13" t="s">
        <v>85</v>
      </c>
      <c r="AW652" s="13" t="s">
        <v>34</v>
      </c>
      <c r="AX652" s="13" t="s">
        <v>82</v>
      </c>
      <c r="AY652" s="246" t="s">
        <v>158</v>
      </c>
    </row>
    <row r="653" s="2" customFormat="1" ht="16.5" customHeight="1">
      <c r="A653" s="38"/>
      <c r="B653" s="39"/>
      <c r="C653" s="219" t="s">
        <v>1131</v>
      </c>
      <c r="D653" s="219" t="s">
        <v>159</v>
      </c>
      <c r="E653" s="220" t="s">
        <v>1170</v>
      </c>
      <c r="F653" s="221" t="s">
        <v>1171</v>
      </c>
      <c r="G653" s="222" t="s">
        <v>1059</v>
      </c>
      <c r="H653" s="223">
        <v>0.051999999999999998</v>
      </c>
      <c r="I653" s="224"/>
      <c r="J653" s="225">
        <f>ROUND(I653*H653,2)</f>
        <v>0</v>
      </c>
      <c r="K653" s="221" t="s">
        <v>19</v>
      </c>
      <c r="L653" s="44"/>
      <c r="M653" s="226" t="s">
        <v>19</v>
      </c>
      <c r="N653" s="227" t="s">
        <v>45</v>
      </c>
      <c r="O653" s="84"/>
      <c r="P653" s="228">
        <f>O653*H653</f>
        <v>0</v>
      </c>
      <c r="Q653" s="228">
        <v>1.0601700000000001</v>
      </c>
      <c r="R653" s="228">
        <f>Q653*H653</f>
        <v>0.055128839999999998</v>
      </c>
      <c r="S653" s="228">
        <v>0</v>
      </c>
      <c r="T653" s="229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30" t="s">
        <v>236</v>
      </c>
      <c r="AT653" s="230" t="s">
        <v>159</v>
      </c>
      <c r="AU653" s="230" t="s">
        <v>82</v>
      </c>
      <c r="AY653" s="17" t="s">
        <v>158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7" t="s">
        <v>82</v>
      </c>
      <c r="BK653" s="231">
        <f>ROUND(I653*H653,2)</f>
        <v>0</v>
      </c>
      <c r="BL653" s="17" t="s">
        <v>236</v>
      </c>
      <c r="BM653" s="230" t="s">
        <v>1172</v>
      </c>
    </row>
    <row r="654" s="2" customFormat="1">
      <c r="A654" s="38"/>
      <c r="B654" s="39"/>
      <c r="C654" s="40"/>
      <c r="D654" s="232" t="s">
        <v>165</v>
      </c>
      <c r="E654" s="40"/>
      <c r="F654" s="233" t="s">
        <v>1171</v>
      </c>
      <c r="G654" s="40"/>
      <c r="H654" s="40"/>
      <c r="I654" s="136"/>
      <c r="J654" s="40"/>
      <c r="K654" s="40"/>
      <c r="L654" s="44"/>
      <c r="M654" s="234"/>
      <c r="N654" s="235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165</v>
      </c>
      <c r="AU654" s="17" t="s">
        <v>82</v>
      </c>
    </row>
    <row r="655" s="13" customFormat="1">
      <c r="A655" s="13"/>
      <c r="B655" s="236"/>
      <c r="C655" s="237"/>
      <c r="D655" s="232" t="s">
        <v>166</v>
      </c>
      <c r="E655" s="238" t="s">
        <v>19</v>
      </c>
      <c r="F655" s="239" t="s">
        <v>1625</v>
      </c>
      <c r="G655" s="237"/>
      <c r="H655" s="240">
        <v>0.051999999999999998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6" t="s">
        <v>166</v>
      </c>
      <c r="AU655" s="246" t="s">
        <v>82</v>
      </c>
      <c r="AV655" s="13" t="s">
        <v>85</v>
      </c>
      <c r="AW655" s="13" t="s">
        <v>34</v>
      </c>
      <c r="AX655" s="13" t="s">
        <v>82</v>
      </c>
      <c r="AY655" s="246" t="s">
        <v>158</v>
      </c>
    </row>
    <row r="656" s="2" customFormat="1" ht="21.75" customHeight="1">
      <c r="A656" s="38"/>
      <c r="B656" s="39"/>
      <c r="C656" s="219" t="s">
        <v>1136</v>
      </c>
      <c r="D656" s="219" t="s">
        <v>159</v>
      </c>
      <c r="E656" s="220" t="s">
        <v>1175</v>
      </c>
      <c r="F656" s="221" t="s">
        <v>1176</v>
      </c>
      <c r="G656" s="222" t="s">
        <v>162</v>
      </c>
      <c r="H656" s="223">
        <v>12</v>
      </c>
      <c r="I656" s="224"/>
      <c r="J656" s="225">
        <f>ROUND(I656*H656,2)</f>
        <v>0</v>
      </c>
      <c r="K656" s="221" t="s">
        <v>213</v>
      </c>
      <c r="L656" s="44"/>
      <c r="M656" s="226" t="s">
        <v>19</v>
      </c>
      <c r="N656" s="227" t="s">
        <v>45</v>
      </c>
      <c r="O656" s="84"/>
      <c r="P656" s="228">
        <f>O656*H656</f>
        <v>0</v>
      </c>
      <c r="Q656" s="228">
        <v>0</v>
      </c>
      <c r="R656" s="228">
        <f>Q656*H656</f>
        <v>0</v>
      </c>
      <c r="S656" s="228">
        <v>0</v>
      </c>
      <c r="T656" s="229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30" t="s">
        <v>236</v>
      </c>
      <c r="AT656" s="230" t="s">
        <v>159</v>
      </c>
      <c r="AU656" s="230" t="s">
        <v>82</v>
      </c>
      <c r="AY656" s="17" t="s">
        <v>158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7" t="s">
        <v>82</v>
      </c>
      <c r="BK656" s="231">
        <f>ROUND(I656*H656,2)</f>
        <v>0</v>
      </c>
      <c r="BL656" s="17" t="s">
        <v>236</v>
      </c>
      <c r="BM656" s="230" t="s">
        <v>1177</v>
      </c>
    </row>
    <row r="657" s="2" customFormat="1">
      <c r="A657" s="38"/>
      <c r="B657" s="39"/>
      <c r="C657" s="40"/>
      <c r="D657" s="232" t="s">
        <v>165</v>
      </c>
      <c r="E657" s="40"/>
      <c r="F657" s="233" t="s">
        <v>1178</v>
      </c>
      <c r="G657" s="40"/>
      <c r="H657" s="40"/>
      <c r="I657" s="136"/>
      <c r="J657" s="40"/>
      <c r="K657" s="40"/>
      <c r="L657" s="44"/>
      <c r="M657" s="234"/>
      <c r="N657" s="235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165</v>
      </c>
      <c r="AU657" s="17" t="s">
        <v>82</v>
      </c>
    </row>
    <row r="658" s="2" customFormat="1">
      <c r="A658" s="38"/>
      <c r="B658" s="39"/>
      <c r="C658" s="40"/>
      <c r="D658" s="232" t="s">
        <v>216</v>
      </c>
      <c r="E658" s="40"/>
      <c r="F658" s="258" t="s">
        <v>1179</v>
      </c>
      <c r="G658" s="40"/>
      <c r="H658" s="40"/>
      <c r="I658" s="136"/>
      <c r="J658" s="40"/>
      <c r="K658" s="40"/>
      <c r="L658" s="44"/>
      <c r="M658" s="234"/>
      <c r="N658" s="235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216</v>
      </c>
      <c r="AU658" s="17" t="s">
        <v>82</v>
      </c>
    </row>
    <row r="659" s="13" customFormat="1">
      <c r="A659" s="13"/>
      <c r="B659" s="236"/>
      <c r="C659" s="237"/>
      <c r="D659" s="232" t="s">
        <v>166</v>
      </c>
      <c r="E659" s="238" t="s">
        <v>19</v>
      </c>
      <c r="F659" s="239" t="s">
        <v>1626</v>
      </c>
      <c r="G659" s="237"/>
      <c r="H659" s="240">
        <v>12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166</v>
      </c>
      <c r="AU659" s="246" t="s">
        <v>82</v>
      </c>
      <c r="AV659" s="13" t="s">
        <v>85</v>
      </c>
      <c r="AW659" s="13" t="s">
        <v>34</v>
      </c>
      <c r="AX659" s="13" t="s">
        <v>82</v>
      </c>
      <c r="AY659" s="246" t="s">
        <v>158</v>
      </c>
    </row>
    <row r="660" s="2" customFormat="1" ht="21.75" customHeight="1">
      <c r="A660" s="38"/>
      <c r="B660" s="39"/>
      <c r="C660" s="219" t="s">
        <v>1140</v>
      </c>
      <c r="D660" s="219" t="s">
        <v>159</v>
      </c>
      <c r="E660" s="220" t="s">
        <v>1182</v>
      </c>
      <c r="F660" s="221" t="s">
        <v>1183</v>
      </c>
      <c r="G660" s="222" t="s">
        <v>162</v>
      </c>
      <c r="H660" s="223">
        <v>12</v>
      </c>
      <c r="I660" s="224"/>
      <c r="J660" s="225">
        <f>ROUND(I660*H660,2)</f>
        <v>0</v>
      </c>
      <c r="K660" s="221" t="s">
        <v>213</v>
      </c>
      <c r="L660" s="44"/>
      <c r="M660" s="226" t="s">
        <v>19</v>
      </c>
      <c r="N660" s="227" t="s">
        <v>45</v>
      </c>
      <c r="O660" s="84"/>
      <c r="P660" s="228">
        <f>O660*H660</f>
        <v>0</v>
      </c>
      <c r="Q660" s="228">
        <v>0</v>
      </c>
      <c r="R660" s="228">
        <f>Q660*H660</f>
        <v>0</v>
      </c>
      <c r="S660" s="228">
        <v>0</v>
      </c>
      <c r="T660" s="229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0" t="s">
        <v>236</v>
      </c>
      <c r="AT660" s="230" t="s">
        <v>159</v>
      </c>
      <c r="AU660" s="230" t="s">
        <v>82</v>
      </c>
      <c r="AY660" s="17" t="s">
        <v>158</v>
      </c>
      <c r="BE660" s="231">
        <f>IF(N660="základní",J660,0)</f>
        <v>0</v>
      </c>
      <c r="BF660" s="231">
        <f>IF(N660="snížená",J660,0)</f>
        <v>0</v>
      </c>
      <c r="BG660" s="231">
        <f>IF(N660="zákl. přenesená",J660,0)</f>
        <v>0</v>
      </c>
      <c r="BH660" s="231">
        <f>IF(N660="sníž. přenesená",J660,0)</f>
        <v>0</v>
      </c>
      <c r="BI660" s="231">
        <f>IF(N660="nulová",J660,0)</f>
        <v>0</v>
      </c>
      <c r="BJ660" s="17" t="s">
        <v>82</v>
      </c>
      <c r="BK660" s="231">
        <f>ROUND(I660*H660,2)</f>
        <v>0</v>
      </c>
      <c r="BL660" s="17" t="s">
        <v>236</v>
      </c>
      <c r="BM660" s="230" t="s">
        <v>1184</v>
      </c>
    </row>
    <row r="661" s="2" customFormat="1">
      <c r="A661" s="38"/>
      <c r="B661" s="39"/>
      <c r="C661" s="40"/>
      <c r="D661" s="232" t="s">
        <v>165</v>
      </c>
      <c r="E661" s="40"/>
      <c r="F661" s="233" t="s">
        <v>1185</v>
      </c>
      <c r="G661" s="40"/>
      <c r="H661" s="40"/>
      <c r="I661" s="136"/>
      <c r="J661" s="40"/>
      <c r="K661" s="40"/>
      <c r="L661" s="44"/>
      <c r="M661" s="234"/>
      <c r="N661" s="235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165</v>
      </c>
      <c r="AU661" s="17" t="s">
        <v>82</v>
      </c>
    </row>
    <row r="662" s="13" customFormat="1">
      <c r="A662" s="13"/>
      <c r="B662" s="236"/>
      <c r="C662" s="237"/>
      <c r="D662" s="232" t="s">
        <v>166</v>
      </c>
      <c r="E662" s="238" t="s">
        <v>19</v>
      </c>
      <c r="F662" s="239" t="s">
        <v>1626</v>
      </c>
      <c r="G662" s="237"/>
      <c r="H662" s="240">
        <v>12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6" t="s">
        <v>166</v>
      </c>
      <c r="AU662" s="246" t="s">
        <v>82</v>
      </c>
      <c r="AV662" s="13" t="s">
        <v>85</v>
      </c>
      <c r="AW662" s="13" t="s">
        <v>34</v>
      </c>
      <c r="AX662" s="13" t="s">
        <v>82</v>
      </c>
      <c r="AY662" s="246" t="s">
        <v>158</v>
      </c>
    </row>
    <row r="663" s="2" customFormat="1" ht="16.5" customHeight="1">
      <c r="A663" s="38"/>
      <c r="B663" s="39"/>
      <c r="C663" s="219" t="s">
        <v>1146</v>
      </c>
      <c r="D663" s="219" t="s">
        <v>159</v>
      </c>
      <c r="E663" s="220" t="s">
        <v>1214</v>
      </c>
      <c r="F663" s="221" t="s">
        <v>1215</v>
      </c>
      <c r="G663" s="222" t="s">
        <v>162</v>
      </c>
      <c r="H663" s="223">
        <v>12</v>
      </c>
      <c r="I663" s="224"/>
      <c r="J663" s="225">
        <f>ROUND(I663*H663,2)</f>
        <v>0</v>
      </c>
      <c r="K663" s="221" t="s">
        <v>213</v>
      </c>
      <c r="L663" s="44"/>
      <c r="M663" s="226" t="s">
        <v>19</v>
      </c>
      <c r="N663" s="227" t="s">
        <v>45</v>
      </c>
      <c r="O663" s="84"/>
      <c r="P663" s="228">
        <f>O663*H663</f>
        <v>0</v>
      </c>
      <c r="Q663" s="228">
        <v>9.0000000000000006E-05</v>
      </c>
      <c r="R663" s="228">
        <f>Q663*H663</f>
        <v>0.00108</v>
      </c>
      <c r="S663" s="228">
        <v>0</v>
      </c>
      <c r="T663" s="229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30" t="s">
        <v>236</v>
      </c>
      <c r="AT663" s="230" t="s">
        <v>159</v>
      </c>
      <c r="AU663" s="230" t="s">
        <v>82</v>
      </c>
      <c r="AY663" s="17" t="s">
        <v>158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7" t="s">
        <v>82</v>
      </c>
      <c r="BK663" s="231">
        <f>ROUND(I663*H663,2)</f>
        <v>0</v>
      </c>
      <c r="BL663" s="17" t="s">
        <v>236</v>
      </c>
      <c r="BM663" s="230" t="s">
        <v>1216</v>
      </c>
    </row>
    <row r="664" s="2" customFormat="1">
      <c r="A664" s="38"/>
      <c r="B664" s="39"/>
      <c r="C664" s="40"/>
      <c r="D664" s="232" t="s">
        <v>165</v>
      </c>
      <c r="E664" s="40"/>
      <c r="F664" s="233" t="s">
        <v>1215</v>
      </c>
      <c r="G664" s="40"/>
      <c r="H664" s="40"/>
      <c r="I664" s="136"/>
      <c r="J664" s="40"/>
      <c r="K664" s="40"/>
      <c r="L664" s="44"/>
      <c r="M664" s="234"/>
      <c r="N664" s="235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165</v>
      </c>
      <c r="AU664" s="17" t="s">
        <v>82</v>
      </c>
    </row>
    <row r="665" s="13" customFormat="1">
      <c r="A665" s="13"/>
      <c r="B665" s="236"/>
      <c r="C665" s="237"/>
      <c r="D665" s="232" t="s">
        <v>166</v>
      </c>
      <c r="E665" s="238" t="s">
        <v>19</v>
      </c>
      <c r="F665" s="239" t="s">
        <v>1626</v>
      </c>
      <c r="G665" s="237"/>
      <c r="H665" s="240">
        <v>12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6" t="s">
        <v>166</v>
      </c>
      <c r="AU665" s="246" t="s">
        <v>82</v>
      </c>
      <c r="AV665" s="13" t="s">
        <v>85</v>
      </c>
      <c r="AW665" s="13" t="s">
        <v>34</v>
      </c>
      <c r="AX665" s="13" t="s">
        <v>82</v>
      </c>
      <c r="AY665" s="246" t="s">
        <v>158</v>
      </c>
    </row>
    <row r="666" s="2" customFormat="1" ht="16.5" customHeight="1">
      <c r="A666" s="38"/>
      <c r="B666" s="39"/>
      <c r="C666" s="259" t="s">
        <v>1151</v>
      </c>
      <c r="D666" s="259" t="s">
        <v>199</v>
      </c>
      <c r="E666" s="260" t="s">
        <v>1218</v>
      </c>
      <c r="F666" s="261" t="s">
        <v>1219</v>
      </c>
      <c r="G666" s="262" t="s">
        <v>1220</v>
      </c>
      <c r="H666" s="263">
        <v>20</v>
      </c>
      <c r="I666" s="264"/>
      <c r="J666" s="265">
        <f>ROUND(I666*H666,2)</f>
        <v>0</v>
      </c>
      <c r="K666" s="261" t="s">
        <v>213</v>
      </c>
      <c r="L666" s="266"/>
      <c r="M666" s="267" t="s">
        <v>19</v>
      </c>
      <c r="N666" s="268" t="s">
        <v>45</v>
      </c>
      <c r="O666" s="84"/>
      <c r="P666" s="228">
        <f>O666*H666</f>
        <v>0</v>
      </c>
      <c r="Q666" s="228">
        <v>0.00042999999999999999</v>
      </c>
      <c r="R666" s="228">
        <f>Q666*H666</f>
        <v>0.0086</v>
      </c>
      <c r="S666" s="228">
        <v>0</v>
      </c>
      <c r="T666" s="229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0" t="s">
        <v>241</v>
      </c>
      <c r="AT666" s="230" t="s">
        <v>199</v>
      </c>
      <c r="AU666" s="230" t="s">
        <v>82</v>
      </c>
      <c r="AY666" s="17" t="s">
        <v>158</v>
      </c>
      <c r="BE666" s="231">
        <f>IF(N666="základní",J666,0)</f>
        <v>0</v>
      </c>
      <c r="BF666" s="231">
        <f>IF(N666="snížená",J666,0)</f>
        <v>0</v>
      </c>
      <c r="BG666" s="231">
        <f>IF(N666="zákl. přenesená",J666,0)</f>
        <v>0</v>
      </c>
      <c r="BH666" s="231">
        <f>IF(N666="sníž. přenesená",J666,0)</f>
        <v>0</v>
      </c>
      <c r="BI666" s="231">
        <f>IF(N666="nulová",J666,0)</f>
        <v>0</v>
      </c>
      <c r="BJ666" s="17" t="s">
        <v>82</v>
      </c>
      <c r="BK666" s="231">
        <f>ROUND(I666*H666,2)</f>
        <v>0</v>
      </c>
      <c r="BL666" s="17" t="s">
        <v>236</v>
      </c>
      <c r="BM666" s="230" t="s">
        <v>1221</v>
      </c>
    </row>
    <row r="667" s="2" customFormat="1">
      <c r="A667" s="38"/>
      <c r="B667" s="39"/>
      <c r="C667" s="40"/>
      <c r="D667" s="232" t="s">
        <v>165</v>
      </c>
      <c r="E667" s="40"/>
      <c r="F667" s="233" t="s">
        <v>1219</v>
      </c>
      <c r="G667" s="40"/>
      <c r="H667" s="40"/>
      <c r="I667" s="136"/>
      <c r="J667" s="40"/>
      <c r="K667" s="40"/>
      <c r="L667" s="44"/>
      <c r="M667" s="234"/>
      <c r="N667" s="235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165</v>
      </c>
      <c r="AU667" s="17" t="s">
        <v>82</v>
      </c>
    </row>
    <row r="668" s="13" customFormat="1">
      <c r="A668" s="13"/>
      <c r="B668" s="236"/>
      <c r="C668" s="237"/>
      <c r="D668" s="232" t="s">
        <v>166</v>
      </c>
      <c r="E668" s="238" t="s">
        <v>19</v>
      </c>
      <c r="F668" s="239" t="s">
        <v>1556</v>
      </c>
      <c r="G668" s="237"/>
      <c r="H668" s="240">
        <v>20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6" t="s">
        <v>166</v>
      </c>
      <c r="AU668" s="246" t="s">
        <v>82</v>
      </c>
      <c r="AV668" s="13" t="s">
        <v>85</v>
      </c>
      <c r="AW668" s="13" t="s">
        <v>34</v>
      </c>
      <c r="AX668" s="13" t="s">
        <v>82</v>
      </c>
      <c r="AY668" s="246" t="s">
        <v>158</v>
      </c>
    </row>
    <row r="669" s="2" customFormat="1" ht="21.75" customHeight="1">
      <c r="A669" s="38"/>
      <c r="B669" s="39"/>
      <c r="C669" s="219" t="s">
        <v>1156</v>
      </c>
      <c r="D669" s="219" t="s">
        <v>159</v>
      </c>
      <c r="E669" s="220" t="s">
        <v>1224</v>
      </c>
      <c r="F669" s="221" t="s">
        <v>1225</v>
      </c>
      <c r="G669" s="222" t="s">
        <v>202</v>
      </c>
      <c r="H669" s="223">
        <v>10</v>
      </c>
      <c r="I669" s="224"/>
      <c r="J669" s="225">
        <f>ROUND(I669*H669,2)</f>
        <v>0</v>
      </c>
      <c r="K669" s="221" t="s">
        <v>213</v>
      </c>
      <c r="L669" s="44"/>
      <c r="M669" s="226" t="s">
        <v>19</v>
      </c>
      <c r="N669" s="227" t="s">
        <v>45</v>
      </c>
      <c r="O669" s="84"/>
      <c r="P669" s="228">
        <f>O669*H669</f>
        <v>0</v>
      </c>
      <c r="Q669" s="228">
        <v>0.37640000000000001</v>
      </c>
      <c r="R669" s="228">
        <f>Q669*H669</f>
        <v>3.7640000000000002</v>
      </c>
      <c r="S669" s="228">
        <v>0</v>
      </c>
      <c r="T669" s="229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0" t="s">
        <v>236</v>
      </c>
      <c r="AT669" s="230" t="s">
        <v>159</v>
      </c>
      <c r="AU669" s="230" t="s">
        <v>82</v>
      </c>
      <c r="AY669" s="17" t="s">
        <v>158</v>
      </c>
      <c r="BE669" s="231">
        <f>IF(N669="základní",J669,0)</f>
        <v>0</v>
      </c>
      <c r="BF669" s="231">
        <f>IF(N669="snížená",J669,0)</f>
        <v>0</v>
      </c>
      <c r="BG669" s="231">
        <f>IF(N669="zákl. přenesená",J669,0)</f>
        <v>0</v>
      </c>
      <c r="BH669" s="231">
        <f>IF(N669="sníž. přenesená",J669,0)</f>
        <v>0</v>
      </c>
      <c r="BI669" s="231">
        <f>IF(N669="nulová",J669,0)</f>
        <v>0</v>
      </c>
      <c r="BJ669" s="17" t="s">
        <v>82</v>
      </c>
      <c r="BK669" s="231">
        <f>ROUND(I669*H669,2)</f>
        <v>0</v>
      </c>
      <c r="BL669" s="17" t="s">
        <v>236</v>
      </c>
      <c r="BM669" s="230" t="s">
        <v>1226</v>
      </c>
    </row>
    <row r="670" s="2" customFormat="1">
      <c r="A670" s="38"/>
      <c r="B670" s="39"/>
      <c r="C670" s="40"/>
      <c r="D670" s="232" t="s">
        <v>165</v>
      </c>
      <c r="E670" s="40"/>
      <c r="F670" s="233" t="s">
        <v>1225</v>
      </c>
      <c r="G670" s="40"/>
      <c r="H670" s="40"/>
      <c r="I670" s="136"/>
      <c r="J670" s="40"/>
      <c r="K670" s="40"/>
      <c r="L670" s="44"/>
      <c r="M670" s="234"/>
      <c r="N670" s="235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165</v>
      </c>
      <c r="AU670" s="17" t="s">
        <v>82</v>
      </c>
    </row>
    <row r="671" s="13" customFormat="1">
      <c r="A671" s="13"/>
      <c r="B671" s="236"/>
      <c r="C671" s="237"/>
      <c r="D671" s="232" t="s">
        <v>166</v>
      </c>
      <c r="E671" s="238" t="s">
        <v>19</v>
      </c>
      <c r="F671" s="239" t="s">
        <v>1529</v>
      </c>
      <c r="G671" s="237"/>
      <c r="H671" s="240">
        <v>10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6" t="s">
        <v>166</v>
      </c>
      <c r="AU671" s="246" t="s">
        <v>82</v>
      </c>
      <c r="AV671" s="13" t="s">
        <v>85</v>
      </c>
      <c r="AW671" s="13" t="s">
        <v>34</v>
      </c>
      <c r="AX671" s="13" t="s">
        <v>82</v>
      </c>
      <c r="AY671" s="246" t="s">
        <v>158</v>
      </c>
    </row>
    <row r="672" s="2" customFormat="1" ht="21.75" customHeight="1">
      <c r="A672" s="38"/>
      <c r="B672" s="39"/>
      <c r="C672" s="219" t="s">
        <v>1161</v>
      </c>
      <c r="D672" s="219" t="s">
        <v>159</v>
      </c>
      <c r="E672" s="220" t="s">
        <v>1234</v>
      </c>
      <c r="F672" s="221" t="s">
        <v>1479</v>
      </c>
      <c r="G672" s="222" t="s">
        <v>1059</v>
      </c>
      <c r="H672" s="223">
        <v>8.0280000000000005</v>
      </c>
      <c r="I672" s="224"/>
      <c r="J672" s="225">
        <f>ROUND(I672*H672,2)</f>
        <v>0</v>
      </c>
      <c r="K672" s="221" t="s">
        <v>213</v>
      </c>
      <c r="L672" s="44"/>
      <c r="M672" s="226" t="s">
        <v>19</v>
      </c>
      <c r="N672" s="227" t="s">
        <v>45</v>
      </c>
      <c r="O672" s="84"/>
      <c r="P672" s="228">
        <f>O672*H672</f>
        <v>0</v>
      </c>
      <c r="Q672" s="228">
        <v>0</v>
      </c>
      <c r="R672" s="228">
        <f>Q672*H672</f>
        <v>0</v>
      </c>
      <c r="S672" s="228">
        <v>0</v>
      </c>
      <c r="T672" s="229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30" t="s">
        <v>236</v>
      </c>
      <c r="AT672" s="230" t="s">
        <v>159</v>
      </c>
      <c r="AU672" s="230" t="s">
        <v>82</v>
      </c>
      <c r="AY672" s="17" t="s">
        <v>158</v>
      </c>
      <c r="BE672" s="231">
        <f>IF(N672="základní",J672,0)</f>
        <v>0</v>
      </c>
      <c r="BF672" s="231">
        <f>IF(N672="snížená",J672,0)</f>
        <v>0</v>
      </c>
      <c r="BG672" s="231">
        <f>IF(N672="zákl. přenesená",J672,0)</f>
        <v>0</v>
      </c>
      <c r="BH672" s="231">
        <f>IF(N672="sníž. přenesená",J672,0)</f>
        <v>0</v>
      </c>
      <c r="BI672" s="231">
        <f>IF(N672="nulová",J672,0)</f>
        <v>0</v>
      </c>
      <c r="BJ672" s="17" t="s">
        <v>82</v>
      </c>
      <c r="BK672" s="231">
        <f>ROUND(I672*H672,2)</f>
        <v>0</v>
      </c>
      <c r="BL672" s="17" t="s">
        <v>236</v>
      </c>
      <c r="BM672" s="230" t="s">
        <v>1236</v>
      </c>
    </row>
    <row r="673" s="2" customFormat="1">
      <c r="A673" s="38"/>
      <c r="B673" s="39"/>
      <c r="C673" s="40"/>
      <c r="D673" s="232" t="s">
        <v>165</v>
      </c>
      <c r="E673" s="40"/>
      <c r="F673" s="233" t="s">
        <v>1479</v>
      </c>
      <c r="G673" s="40"/>
      <c r="H673" s="40"/>
      <c r="I673" s="136"/>
      <c r="J673" s="40"/>
      <c r="K673" s="40"/>
      <c r="L673" s="44"/>
      <c r="M673" s="234"/>
      <c r="N673" s="235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165</v>
      </c>
      <c r="AU673" s="17" t="s">
        <v>82</v>
      </c>
    </row>
    <row r="674" s="13" customFormat="1">
      <c r="A674" s="13"/>
      <c r="B674" s="236"/>
      <c r="C674" s="237"/>
      <c r="D674" s="232" t="s">
        <v>166</v>
      </c>
      <c r="E674" s="238" t="s">
        <v>19</v>
      </c>
      <c r="F674" s="239" t="s">
        <v>1624</v>
      </c>
      <c r="G674" s="237"/>
      <c r="H674" s="240">
        <v>8.0280000000000005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6" t="s">
        <v>166</v>
      </c>
      <c r="AU674" s="246" t="s">
        <v>82</v>
      </c>
      <c r="AV674" s="13" t="s">
        <v>85</v>
      </c>
      <c r="AW674" s="13" t="s">
        <v>34</v>
      </c>
      <c r="AX674" s="13" t="s">
        <v>82</v>
      </c>
      <c r="AY674" s="246" t="s">
        <v>158</v>
      </c>
    </row>
    <row r="675" s="2" customFormat="1" ht="21.75" customHeight="1">
      <c r="A675" s="38"/>
      <c r="B675" s="39"/>
      <c r="C675" s="219" t="s">
        <v>1165</v>
      </c>
      <c r="D675" s="219" t="s">
        <v>159</v>
      </c>
      <c r="E675" s="220" t="s">
        <v>1239</v>
      </c>
      <c r="F675" s="221" t="s">
        <v>1240</v>
      </c>
      <c r="G675" s="222" t="s">
        <v>1059</v>
      </c>
      <c r="H675" s="223">
        <v>8.0280000000000005</v>
      </c>
      <c r="I675" s="224"/>
      <c r="J675" s="225">
        <f>ROUND(I675*H675,2)</f>
        <v>0</v>
      </c>
      <c r="K675" s="221" t="s">
        <v>213</v>
      </c>
      <c r="L675" s="44"/>
      <c r="M675" s="226" t="s">
        <v>19</v>
      </c>
      <c r="N675" s="227" t="s">
        <v>45</v>
      </c>
      <c r="O675" s="84"/>
      <c r="P675" s="228">
        <f>O675*H675</f>
        <v>0</v>
      </c>
      <c r="Q675" s="228">
        <v>0</v>
      </c>
      <c r="R675" s="228">
        <f>Q675*H675</f>
        <v>0</v>
      </c>
      <c r="S675" s="228">
        <v>0</v>
      </c>
      <c r="T675" s="229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0" t="s">
        <v>236</v>
      </c>
      <c r="AT675" s="230" t="s">
        <v>159</v>
      </c>
      <c r="AU675" s="230" t="s">
        <v>82</v>
      </c>
      <c r="AY675" s="17" t="s">
        <v>158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17" t="s">
        <v>82</v>
      </c>
      <c r="BK675" s="231">
        <f>ROUND(I675*H675,2)</f>
        <v>0</v>
      </c>
      <c r="BL675" s="17" t="s">
        <v>236</v>
      </c>
      <c r="BM675" s="230" t="s">
        <v>1241</v>
      </c>
    </row>
    <row r="676" s="2" customFormat="1">
      <c r="A676" s="38"/>
      <c r="B676" s="39"/>
      <c r="C676" s="40"/>
      <c r="D676" s="232" t="s">
        <v>165</v>
      </c>
      <c r="E676" s="40"/>
      <c r="F676" s="233" t="s">
        <v>1240</v>
      </c>
      <c r="G676" s="40"/>
      <c r="H676" s="40"/>
      <c r="I676" s="136"/>
      <c r="J676" s="40"/>
      <c r="K676" s="40"/>
      <c r="L676" s="44"/>
      <c r="M676" s="234"/>
      <c r="N676" s="235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165</v>
      </c>
      <c r="AU676" s="17" t="s">
        <v>82</v>
      </c>
    </row>
    <row r="677" s="13" customFormat="1">
      <c r="A677" s="13"/>
      <c r="B677" s="236"/>
      <c r="C677" s="237"/>
      <c r="D677" s="232" t="s">
        <v>166</v>
      </c>
      <c r="E677" s="238" t="s">
        <v>19</v>
      </c>
      <c r="F677" s="239" t="s">
        <v>1624</v>
      </c>
      <c r="G677" s="237"/>
      <c r="H677" s="240">
        <v>8.0280000000000005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166</v>
      </c>
      <c r="AU677" s="246" t="s">
        <v>82</v>
      </c>
      <c r="AV677" s="13" t="s">
        <v>85</v>
      </c>
      <c r="AW677" s="13" t="s">
        <v>34</v>
      </c>
      <c r="AX677" s="13" t="s">
        <v>82</v>
      </c>
      <c r="AY677" s="246" t="s">
        <v>158</v>
      </c>
    </row>
    <row r="678" s="2" customFormat="1" ht="16.5" customHeight="1">
      <c r="A678" s="38"/>
      <c r="B678" s="39"/>
      <c r="C678" s="219" t="s">
        <v>1169</v>
      </c>
      <c r="D678" s="219" t="s">
        <v>159</v>
      </c>
      <c r="E678" s="220" t="s">
        <v>1243</v>
      </c>
      <c r="F678" s="221" t="s">
        <v>1244</v>
      </c>
      <c r="G678" s="222" t="s">
        <v>194</v>
      </c>
      <c r="H678" s="223">
        <v>18</v>
      </c>
      <c r="I678" s="224"/>
      <c r="J678" s="225">
        <f>ROUND(I678*H678,2)</f>
        <v>0</v>
      </c>
      <c r="K678" s="221" t="s">
        <v>213</v>
      </c>
      <c r="L678" s="44"/>
      <c r="M678" s="226" t="s">
        <v>19</v>
      </c>
      <c r="N678" s="227" t="s">
        <v>45</v>
      </c>
      <c r="O678" s="84"/>
      <c r="P678" s="228">
        <f>O678*H678</f>
        <v>0</v>
      </c>
      <c r="Q678" s="228">
        <v>0</v>
      </c>
      <c r="R678" s="228">
        <f>Q678*H678</f>
        <v>0</v>
      </c>
      <c r="S678" s="228">
        <v>0</v>
      </c>
      <c r="T678" s="229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0" t="s">
        <v>236</v>
      </c>
      <c r="AT678" s="230" t="s">
        <v>159</v>
      </c>
      <c r="AU678" s="230" t="s">
        <v>82</v>
      </c>
      <c r="AY678" s="17" t="s">
        <v>158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17" t="s">
        <v>82</v>
      </c>
      <c r="BK678" s="231">
        <f>ROUND(I678*H678,2)</f>
        <v>0</v>
      </c>
      <c r="BL678" s="17" t="s">
        <v>236</v>
      </c>
      <c r="BM678" s="230" t="s">
        <v>1245</v>
      </c>
    </row>
    <row r="679" s="2" customFormat="1">
      <c r="A679" s="38"/>
      <c r="B679" s="39"/>
      <c r="C679" s="40"/>
      <c r="D679" s="232" t="s">
        <v>165</v>
      </c>
      <c r="E679" s="40"/>
      <c r="F679" s="233" t="s">
        <v>1244</v>
      </c>
      <c r="G679" s="40"/>
      <c r="H679" s="40"/>
      <c r="I679" s="136"/>
      <c r="J679" s="40"/>
      <c r="K679" s="40"/>
      <c r="L679" s="44"/>
      <c r="M679" s="234"/>
      <c r="N679" s="235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165</v>
      </c>
      <c r="AU679" s="17" t="s">
        <v>82</v>
      </c>
    </row>
    <row r="680" s="13" customFormat="1">
      <c r="A680" s="13"/>
      <c r="B680" s="236"/>
      <c r="C680" s="237"/>
      <c r="D680" s="232" t="s">
        <v>166</v>
      </c>
      <c r="E680" s="238" t="s">
        <v>19</v>
      </c>
      <c r="F680" s="239" t="s">
        <v>1627</v>
      </c>
      <c r="G680" s="237"/>
      <c r="H680" s="240">
        <v>18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6" t="s">
        <v>166</v>
      </c>
      <c r="AU680" s="246" t="s">
        <v>82</v>
      </c>
      <c r="AV680" s="13" t="s">
        <v>85</v>
      </c>
      <c r="AW680" s="13" t="s">
        <v>34</v>
      </c>
      <c r="AX680" s="13" t="s">
        <v>82</v>
      </c>
      <c r="AY680" s="246" t="s">
        <v>158</v>
      </c>
    </row>
    <row r="681" s="2" customFormat="1" ht="21.75" customHeight="1">
      <c r="A681" s="38"/>
      <c r="B681" s="39"/>
      <c r="C681" s="219" t="s">
        <v>1174</v>
      </c>
      <c r="D681" s="219" t="s">
        <v>159</v>
      </c>
      <c r="E681" s="220" t="s">
        <v>1120</v>
      </c>
      <c r="F681" s="221" t="s">
        <v>1121</v>
      </c>
      <c r="G681" s="222" t="s">
        <v>194</v>
      </c>
      <c r="H681" s="223">
        <v>20</v>
      </c>
      <c r="I681" s="224"/>
      <c r="J681" s="225">
        <f>ROUND(I681*H681,2)</f>
        <v>0</v>
      </c>
      <c r="K681" s="221" t="s">
        <v>213</v>
      </c>
      <c r="L681" s="44"/>
      <c r="M681" s="226" t="s">
        <v>19</v>
      </c>
      <c r="N681" s="227" t="s">
        <v>45</v>
      </c>
      <c r="O681" s="84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0" t="s">
        <v>236</v>
      </c>
      <c r="AT681" s="230" t="s">
        <v>159</v>
      </c>
      <c r="AU681" s="230" t="s">
        <v>82</v>
      </c>
      <c r="AY681" s="17" t="s">
        <v>158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7" t="s">
        <v>82</v>
      </c>
      <c r="BK681" s="231">
        <f>ROUND(I681*H681,2)</f>
        <v>0</v>
      </c>
      <c r="BL681" s="17" t="s">
        <v>236</v>
      </c>
      <c r="BM681" s="230" t="s">
        <v>1122</v>
      </c>
    </row>
    <row r="682" s="2" customFormat="1">
      <c r="A682" s="38"/>
      <c r="B682" s="39"/>
      <c r="C682" s="40"/>
      <c r="D682" s="232" t="s">
        <v>165</v>
      </c>
      <c r="E682" s="40"/>
      <c r="F682" s="233" t="s">
        <v>1123</v>
      </c>
      <c r="G682" s="40"/>
      <c r="H682" s="40"/>
      <c r="I682" s="136"/>
      <c r="J682" s="40"/>
      <c r="K682" s="40"/>
      <c r="L682" s="44"/>
      <c r="M682" s="234"/>
      <c r="N682" s="235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165</v>
      </c>
      <c r="AU682" s="17" t="s">
        <v>82</v>
      </c>
    </row>
    <row r="683" s="2" customFormat="1">
      <c r="A683" s="38"/>
      <c r="B683" s="39"/>
      <c r="C683" s="40"/>
      <c r="D683" s="232" t="s">
        <v>216</v>
      </c>
      <c r="E683" s="40"/>
      <c r="F683" s="258" t="s">
        <v>1124</v>
      </c>
      <c r="G683" s="40"/>
      <c r="H683" s="40"/>
      <c r="I683" s="136"/>
      <c r="J683" s="40"/>
      <c r="K683" s="40"/>
      <c r="L683" s="44"/>
      <c r="M683" s="234"/>
      <c r="N683" s="235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216</v>
      </c>
      <c r="AU683" s="17" t="s">
        <v>82</v>
      </c>
    </row>
    <row r="684" s="13" customFormat="1">
      <c r="A684" s="13"/>
      <c r="B684" s="236"/>
      <c r="C684" s="237"/>
      <c r="D684" s="232" t="s">
        <v>166</v>
      </c>
      <c r="E684" s="238" t="s">
        <v>19</v>
      </c>
      <c r="F684" s="239" t="s">
        <v>1609</v>
      </c>
      <c r="G684" s="237"/>
      <c r="H684" s="240">
        <v>20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6" t="s">
        <v>166</v>
      </c>
      <c r="AU684" s="246" t="s">
        <v>82</v>
      </c>
      <c r="AV684" s="13" t="s">
        <v>85</v>
      </c>
      <c r="AW684" s="13" t="s">
        <v>34</v>
      </c>
      <c r="AX684" s="13" t="s">
        <v>82</v>
      </c>
      <c r="AY684" s="246" t="s">
        <v>158</v>
      </c>
    </row>
    <row r="685" s="2" customFormat="1" ht="21.75" customHeight="1">
      <c r="A685" s="38"/>
      <c r="B685" s="39"/>
      <c r="C685" s="219" t="s">
        <v>1181</v>
      </c>
      <c r="D685" s="219" t="s">
        <v>159</v>
      </c>
      <c r="E685" s="220" t="s">
        <v>1126</v>
      </c>
      <c r="F685" s="221" t="s">
        <v>1127</v>
      </c>
      <c r="G685" s="222" t="s">
        <v>162</v>
      </c>
      <c r="H685" s="223">
        <v>2</v>
      </c>
      <c r="I685" s="224"/>
      <c r="J685" s="225">
        <f>ROUND(I685*H685,2)</f>
        <v>0</v>
      </c>
      <c r="K685" s="221" t="s">
        <v>213</v>
      </c>
      <c r="L685" s="44"/>
      <c r="M685" s="226" t="s">
        <v>19</v>
      </c>
      <c r="N685" s="227" t="s">
        <v>45</v>
      </c>
      <c r="O685" s="84"/>
      <c r="P685" s="228">
        <f>O685*H685</f>
        <v>0</v>
      </c>
      <c r="Q685" s="228">
        <v>0</v>
      </c>
      <c r="R685" s="228">
        <f>Q685*H685</f>
        <v>0</v>
      </c>
      <c r="S685" s="228">
        <v>0</v>
      </c>
      <c r="T685" s="229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0" t="s">
        <v>236</v>
      </c>
      <c r="AT685" s="230" t="s">
        <v>159</v>
      </c>
      <c r="AU685" s="230" t="s">
        <v>82</v>
      </c>
      <c r="AY685" s="17" t="s">
        <v>158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7" t="s">
        <v>82</v>
      </c>
      <c r="BK685" s="231">
        <f>ROUND(I685*H685,2)</f>
        <v>0</v>
      </c>
      <c r="BL685" s="17" t="s">
        <v>236</v>
      </c>
      <c r="BM685" s="230" t="s">
        <v>1128</v>
      </c>
    </row>
    <row r="686" s="2" customFormat="1">
      <c r="A686" s="38"/>
      <c r="B686" s="39"/>
      <c r="C686" s="40"/>
      <c r="D686" s="232" t="s">
        <v>165</v>
      </c>
      <c r="E686" s="40"/>
      <c r="F686" s="233" t="s">
        <v>1129</v>
      </c>
      <c r="G686" s="40"/>
      <c r="H686" s="40"/>
      <c r="I686" s="136"/>
      <c r="J686" s="40"/>
      <c r="K686" s="40"/>
      <c r="L686" s="44"/>
      <c r="M686" s="234"/>
      <c r="N686" s="235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165</v>
      </c>
      <c r="AU686" s="17" t="s">
        <v>82</v>
      </c>
    </row>
    <row r="687" s="2" customFormat="1">
      <c r="A687" s="38"/>
      <c r="B687" s="39"/>
      <c r="C687" s="40"/>
      <c r="D687" s="232" t="s">
        <v>216</v>
      </c>
      <c r="E687" s="40"/>
      <c r="F687" s="258" t="s">
        <v>1118</v>
      </c>
      <c r="G687" s="40"/>
      <c r="H687" s="40"/>
      <c r="I687" s="136"/>
      <c r="J687" s="40"/>
      <c r="K687" s="40"/>
      <c r="L687" s="44"/>
      <c r="M687" s="234"/>
      <c r="N687" s="235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216</v>
      </c>
      <c r="AU687" s="17" t="s">
        <v>82</v>
      </c>
    </row>
    <row r="688" s="13" customFormat="1">
      <c r="A688" s="13"/>
      <c r="B688" s="236"/>
      <c r="C688" s="237"/>
      <c r="D688" s="232" t="s">
        <v>166</v>
      </c>
      <c r="E688" s="238" t="s">
        <v>19</v>
      </c>
      <c r="F688" s="239" t="s">
        <v>1531</v>
      </c>
      <c r="G688" s="237"/>
      <c r="H688" s="240">
        <v>2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6" t="s">
        <v>166</v>
      </c>
      <c r="AU688" s="246" t="s">
        <v>82</v>
      </c>
      <c r="AV688" s="13" t="s">
        <v>85</v>
      </c>
      <c r="AW688" s="13" t="s">
        <v>34</v>
      </c>
      <c r="AX688" s="13" t="s">
        <v>82</v>
      </c>
      <c r="AY688" s="246" t="s">
        <v>158</v>
      </c>
    </row>
    <row r="689" s="2" customFormat="1" ht="21.75" customHeight="1">
      <c r="A689" s="38"/>
      <c r="B689" s="39"/>
      <c r="C689" s="219" t="s">
        <v>1186</v>
      </c>
      <c r="D689" s="219" t="s">
        <v>159</v>
      </c>
      <c r="E689" s="220" t="s">
        <v>1132</v>
      </c>
      <c r="F689" s="221" t="s">
        <v>1133</v>
      </c>
      <c r="G689" s="222" t="s">
        <v>162</v>
      </c>
      <c r="H689" s="223">
        <v>2</v>
      </c>
      <c r="I689" s="224"/>
      <c r="J689" s="225">
        <f>ROUND(I689*H689,2)</f>
        <v>0</v>
      </c>
      <c r="K689" s="221" t="s">
        <v>213</v>
      </c>
      <c r="L689" s="44"/>
      <c r="M689" s="226" t="s">
        <v>19</v>
      </c>
      <c r="N689" s="227" t="s">
        <v>45</v>
      </c>
      <c r="O689" s="84"/>
      <c r="P689" s="228">
        <f>O689*H689</f>
        <v>0</v>
      </c>
      <c r="Q689" s="228">
        <v>0</v>
      </c>
      <c r="R689" s="228">
        <f>Q689*H689</f>
        <v>0</v>
      </c>
      <c r="S689" s="228">
        <v>0</v>
      </c>
      <c r="T689" s="229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0" t="s">
        <v>236</v>
      </c>
      <c r="AT689" s="230" t="s">
        <v>159</v>
      </c>
      <c r="AU689" s="230" t="s">
        <v>82</v>
      </c>
      <c r="AY689" s="17" t="s">
        <v>158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7" t="s">
        <v>82</v>
      </c>
      <c r="BK689" s="231">
        <f>ROUND(I689*H689,2)</f>
        <v>0</v>
      </c>
      <c r="BL689" s="17" t="s">
        <v>236</v>
      </c>
      <c r="BM689" s="230" t="s">
        <v>1134</v>
      </c>
    </row>
    <row r="690" s="2" customFormat="1">
      <c r="A690" s="38"/>
      <c r="B690" s="39"/>
      <c r="C690" s="40"/>
      <c r="D690" s="232" t="s">
        <v>165</v>
      </c>
      <c r="E690" s="40"/>
      <c r="F690" s="233" t="s">
        <v>1135</v>
      </c>
      <c r="G690" s="40"/>
      <c r="H690" s="40"/>
      <c r="I690" s="136"/>
      <c r="J690" s="40"/>
      <c r="K690" s="40"/>
      <c r="L690" s="44"/>
      <c r="M690" s="234"/>
      <c r="N690" s="235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165</v>
      </c>
      <c r="AU690" s="17" t="s">
        <v>82</v>
      </c>
    </row>
    <row r="691" s="2" customFormat="1">
      <c r="A691" s="38"/>
      <c r="B691" s="39"/>
      <c r="C691" s="40"/>
      <c r="D691" s="232" t="s">
        <v>216</v>
      </c>
      <c r="E691" s="40"/>
      <c r="F691" s="258" t="s">
        <v>1124</v>
      </c>
      <c r="G691" s="40"/>
      <c r="H691" s="40"/>
      <c r="I691" s="136"/>
      <c r="J691" s="40"/>
      <c r="K691" s="40"/>
      <c r="L691" s="44"/>
      <c r="M691" s="234"/>
      <c r="N691" s="235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216</v>
      </c>
      <c r="AU691" s="17" t="s">
        <v>82</v>
      </c>
    </row>
    <row r="692" s="13" customFormat="1">
      <c r="A692" s="13"/>
      <c r="B692" s="236"/>
      <c r="C692" s="237"/>
      <c r="D692" s="232" t="s">
        <v>166</v>
      </c>
      <c r="E692" s="238" t="s">
        <v>19</v>
      </c>
      <c r="F692" s="239" t="s">
        <v>1531</v>
      </c>
      <c r="G692" s="237"/>
      <c r="H692" s="240">
        <v>2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166</v>
      </c>
      <c r="AU692" s="246" t="s">
        <v>82</v>
      </c>
      <c r="AV692" s="13" t="s">
        <v>85</v>
      </c>
      <c r="AW692" s="13" t="s">
        <v>34</v>
      </c>
      <c r="AX692" s="13" t="s">
        <v>82</v>
      </c>
      <c r="AY692" s="246" t="s">
        <v>158</v>
      </c>
    </row>
    <row r="693" s="2" customFormat="1" ht="21.75" customHeight="1">
      <c r="A693" s="38"/>
      <c r="B693" s="39"/>
      <c r="C693" s="219" t="s">
        <v>1192</v>
      </c>
      <c r="D693" s="219" t="s">
        <v>159</v>
      </c>
      <c r="E693" s="220" t="s">
        <v>1481</v>
      </c>
      <c r="F693" s="221" t="s">
        <v>1482</v>
      </c>
      <c r="G693" s="222" t="s">
        <v>162</v>
      </c>
      <c r="H693" s="223">
        <v>2</v>
      </c>
      <c r="I693" s="224"/>
      <c r="J693" s="225">
        <f>ROUND(I693*H693,2)</f>
        <v>0</v>
      </c>
      <c r="K693" s="221" t="s">
        <v>213</v>
      </c>
      <c r="L693" s="44"/>
      <c r="M693" s="226" t="s">
        <v>19</v>
      </c>
      <c r="N693" s="227" t="s">
        <v>45</v>
      </c>
      <c r="O693" s="84"/>
      <c r="P693" s="228">
        <f>O693*H693</f>
        <v>0</v>
      </c>
      <c r="Q693" s="228">
        <v>0.11934</v>
      </c>
      <c r="R693" s="228">
        <f>Q693*H693</f>
        <v>0.23868</v>
      </c>
      <c r="S693" s="228">
        <v>0</v>
      </c>
      <c r="T693" s="229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0" t="s">
        <v>236</v>
      </c>
      <c r="AT693" s="230" t="s">
        <v>159</v>
      </c>
      <c r="AU693" s="230" t="s">
        <v>82</v>
      </c>
      <c r="AY693" s="17" t="s">
        <v>158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7" t="s">
        <v>82</v>
      </c>
      <c r="BK693" s="231">
        <f>ROUND(I693*H693,2)</f>
        <v>0</v>
      </c>
      <c r="BL693" s="17" t="s">
        <v>236</v>
      </c>
      <c r="BM693" s="230" t="s">
        <v>1483</v>
      </c>
    </row>
    <row r="694" s="2" customFormat="1">
      <c r="A694" s="38"/>
      <c r="B694" s="39"/>
      <c r="C694" s="40"/>
      <c r="D694" s="232" t="s">
        <v>165</v>
      </c>
      <c r="E694" s="40"/>
      <c r="F694" s="233" t="s">
        <v>1484</v>
      </c>
      <c r="G694" s="40"/>
      <c r="H694" s="40"/>
      <c r="I694" s="136"/>
      <c r="J694" s="40"/>
      <c r="K694" s="40"/>
      <c r="L694" s="44"/>
      <c r="M694" s="234"/>
      <c r="N694" s="235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165</v>
      </c>
      <c r="AU694" s="17" t="s">
        <v>82</v>
      </c>
    </row>
    <row r="695" s="2" customFormat="1">
      <c r="A695" s="38"/>
      <c r="B695" s="39"/>
      <c r="C695" s="40"/>
      <c r="D695" s="232" t="s">
        <v>216</v>
      </c>
      <c r="E695" s="40"/>
      <c r="F695" s="258" t="s">
        <v>1124</v>
      </c>
      <c r="G695" s="40"/>
      <c r="H695" s="40"/>
      <c r="I695" s="136"/>
      <c r="J695" s="40"/>
      <c r="K695" s="40"/>
      <c r="L695" s="44"/>
      <c r="M695" s="234"/>
      <c r="N695" s="235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216</v>
      </c>
      <c r="AU695" s="17" t="s">
        <v>82</v>
      </c>
    </row>
    <row r="696" s="13" customFormat="1">
      <c r="A696" s="13"/>
      <c r="B696" s="236"/>
      <c r="C696" s="237"/>
      <c r="D696" s="232" t="s">
        <v>166</v>
      </c>
      <c r="E696" s="238" t="s">
        <v>19</v>
      </c>
      <c r="F696" s="239" t="s">
        <v>1531</v>
      </c>
      <c r="G696" s="237"/>
      <c r="H696" s="240">
        <v>2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166</v>
      </c>
      <c r="AU696" s="246" t="s">
        <v>82</v>
      </c>
      <c r="AV696" s="13" t="s">
        <v>85</v>
      </c>
      <c r="AW696" s="13" t="s">
        <v>34</v>
      </c>
      <c r="AX696" s="13" t="s">
        <v>82</v>
      </c>
      <c r="AY696" s="246" t="s">
        <v>158</v>
      </c>
    </row>
    <row r="697" s="2" customFormat="1" ht="16.5" customHeight="1">
      <c r="A697" s="38"/>
      <c r="B697" s="39"/>
      <c r="C697" s="259" t="s">
        <v>1197</v>
      </c>
      <c r="D697" s="259" t="s">
        <v>199</v>
      </c>
      <c r="E697" s="260" t="s">
        <v>1485</v>
      </c>
      <c r="F697" s="261" t="s">
        <v>1486</v>
      </c>
      <c r="G697" s="262" t="s">
        <v>162</v>
      </c>
      <c r="H697" s="263">
        <v>1</v>
      </c>
      <c r="I697" s="264"/>
      <c r="J697" s="265">
        <f>ROUND(I697*H697,2)</f>
        <v>0</v>
      </c>
      <c r="K697" s="261" t="s">
        <v>213</v>
      </c>
      <c r="L697" s="266"/>
      <c r="M697" s="267" t="s">
        <v>19</v>
      </c>
      <c r="N697" s="268" t="s">
        <v>45</v>
      </c>
      <c r="O697" s="84"/>
      <c r="P697" s="228">
        <f>O697*H697</f>
        <v>0</v>
      </c>
      <c r="Q697" s="228">
        <v>0.056120000000000003</v>
      </c>
      <c r="R697" s="228">
        <f>Q697*H697</f>
        <v>0.056120000000000003</v>
      </c>
      <c r="S697" s="228">
        <v>0</v>
      </c>
      <c r="T697" s="229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30" t="s">
        <v>255</v>
      </c>
      <c r="AT697" s="230" t="s">
        <v>199</v>
      </c>
      <c r="AU697" s="230" t="s">
        <v>82</v>
      </c>
      <c r="AY697" s="17" t="s">
        <v>158</v>
      </c>
      <c r="BE697" s="231">
        <f>IF(N697="základní",J697,0)</f>
        <v>0</v>
      </c>
      <c r="BF697" s="231">
        <f>IF(N697="snížená",J697,0)</f>
        <v>0</v>
      </c>
      <c r="BG697" s="231">
        <f>IF(N697="zákl. přenesená",J697,0)</f>
        <v>0</v>
      </c>
      <c r="BH697" s="231">
        <f>IF(N697="sníž. přenesená",J697,0)</f>
        <v>0</v>
      </c>
      <c r="BI697" s="231">
        <f>IF(N697="nulová",J697,0)</f>
        <v>0</v>
      </c>
      <c r="BJ697" s="17" t="s">
        <v>82</v>
      </c>
      <c r="BK697" s="231">
        <f>ROUND(I697*H697,2)</f>
        <v>0</v>
      </c>
      <c r="BL697" s="17" t="s">
        <v>255</v>
      </c>
      <c r="BM697" s="230" t="s">
        <v>1487</v>
      </c>
    </row>
    <row r="698" s="2" customFormat="1">
      <c r="A698" s="38"/>
      <c r="B698" s="39"/>
      <c r="C698" s="40"/>
      <c r="D698" s="232" t="s">
        <v>165</v>
      </c>
      <c r="E698" s="40"/>
      <c r="F698" s="233" t="s">
        <v>1486</v>
      </c>
      <c r="G698" s="40"/>
      <c r="H698" s="40"/>
      <c r="I698" s="136"/>
      <c r="J698" s="40"/>
      <c r="K698" s="40"/>
      <c r="L698" s="44"/>
      <c r="M698" s="234"/>
      <c r="N698" s="235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165</v>
      </c>
      <c r="AU698" s="17" t="s">
        <v>82</v>
      </c>
    </row>
    <row r="699" s="13" customFormat="1">
      <c r="A699" s="13"/>
      <c r="B699" s="236"/>
      <c r="C699" s="237"/>
      <c r="D699" s="232" t="s">
        <v>166</v>
      </c>
      <c r="E699" s="238" t="s">
        <v>19</v>
      </c>
      <c r="F699" s="239" t="s">
        <v>82</v>
      </c>
      <c r="G699" s="237"/>
      <c r="H699" s="240">
        <v>1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6" t="s">
        <v>166</v>
      </c>
      <c r="AU699" s="246" t="s">
        <v>82</v>
      </c>
      <c r="AV699" s="13" t="s">
        <v>85</v>
      </c>
      <c r="AW699" s="13" t="s">
        <v>34</v>
      </c>
      <c r="AX699" s="13" t="s">
        <v>82</v>
      </c>
      <c r="AY699" s="246" t="s">
        <v>158</v>
      </c>
    </row>
    <row r="700" s="12" customFormat="1" ht="25.92" customHeight="1">
      <c r="A700" s="12"/>
      <c r="B700" s="205"/>
      <c r="C700" s="206"/>
      <c r="D700" s="207" t="s">
        <v>73</v>
      </c>
      <c r="E700" s="208" t="s">
        <v>1247</v>
      </c>
      <c r="F700" s="208" t="s">
        <v>1248</v>
      </c>
      <c r="G700" s="206"/>
      <c r="H700" s="206"/>
      <c r="I700" s="209"/>
      <c r="J700" s="210">
        <f>BK700</f>
        <v>0</v>
      </c>
      <c r="K700" s="206"/>
      <c r="L700" s="211"/>
      <c r="M700" s="212"/>
      <c r="N700" s="213"/>
      <c r="O700" s="213"/>
      <c r="P700" s="214">
        <f>SUM(P701:P704)</f>
        <v>0</v>
      </c>
      <c r="Q700" s="213"/>
      <c r="R700" s="214">
        <f>SUM(R701:R704)</f>
        <v>0</v>
      </c>
      <c r="S700" s="213"/>
      <c r="T700" s="215">
        <f>SUM(T701:T704)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6" t="s">
        <v>163</v>
      </c>
      <c r="AT700" s="217" t="s">
        <v>73</v>
      </c>
      <c r="AU700" s="217" t="s">
        <v>74</v>
      </c>
      <c r="AY700" s="216" t="s">
        <v>158</v>
      </c>
      <c r="BK700" s="218">
        <f>SUM(BK701:BK704)</f>
        <v>0</v>
      </c>
    </row>
    <row r="701" s="2" customFormat="1" ht="16.5" customHeight="1">
      <c r="A701" s="38"/>
      <c r="B701" s="39"/>
      <c r="C701" s="219" t="s">
        <v>1203</v>
      </c>
      <c r="D701" s="219" t="s">
        <v>159</v>
      </c>
      <c r="E701" s="220" t="s">
        <v>1258</v>
      </c>
      <c r="F701" s="221" t="s">
        <v>1259</v>
      </c>
      <c r="G701" s="222" t="s">
        <v>1252</v>
      </c>
      <c r="H701" s="223">
        <v>32</v>
      </c>
      <c r="I701" s="224"/>
      <c r="J701" s="225">
        <f>ROUND(I701*H701,2)</f>
        <v>0</v>
      </c>
      <c r="K701" s="221" t="s">
        <v>213</v>
      </c>
      <c r="L701" s="44"/>
      <c r="M701" s="226" t="s">
        <v>19</v>
      </c>
      <c r="N701" s="227" t="s">
        <v>45</v>
      </c>
      <c r="O701" s="84"/>
      <c r="P701" s="228">
        <f>O701*H701</f>
        <v>0</v>
      </c>
      <c r="Q701" s="228">
        <v>0</v>
      </c>
      <c r="R701" s="228">
        <f>Q701*H701</f>
        <v>0</v>
      </c>
      <c r="S701" s="228">
        <v>0</v>
      </c>
      <c r="T701" s="229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30" t="s">
        <v>249</v>
      </c>
      <c r="AT701" s="230" t="s">
        <v>159</v>
      </c>
      <c r="AU701" s="230" t="s">
        <v>82</v>
      </c>
      <c r="AY701" s="17" t="s">
        <v>158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7" t="s">
        <v>82</v>
      </c>
      <c r="BK701" s="231">
        <f>ROUND(I701*H701,2)</f>
        <v>0</v>
      </c>
      <c r="BL701" s="17" t="s">
        <v>249</v>
      </c>
      <c r="BM701" s="230" t="s">
        <v>1488</v>
      </c>
    </row>
    <row r="702" s="2" customFormat="1">
      <c r="A702" s="38"/>
      <c r="B702" s="39"/>
      <c r="C702" s="40"/>
      <c r="D702" s="232" t="s">
        <v>165</v>
      </c>
      <c r="E702" s="40"/>
      <c r="F702" s="233" t="s">
        <v>1261</v>
      </c>
      <c r="G702" s="40"/>
      <c r="H702" s="40"/>
      <c r="I702" s="136"/>
      <c r="J702" s="40"/>
      <c r="K702" s="40"/>
      <c r="L702" s="44"/>
      <c r="M702" s="234"/>
      <c r="N702" s="235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165</v>
      </c>
      <c r="AU702" s="17" t="s">
        <v>82</v>
      </c>
    </row>
    <row r="703" s="2" customFormat="1">
      <c r="A703" s="38"/>
      <c r="B703" s="39"/>
      <c r="C703" s="40"/>
      <c r="D703" s="232" t="s">
        <v>181</v>
      </c>
      <c r="E703" s="40"/>
      <c r="F703" s="258" t="s">
        <v>1628</v>
      </c>
      <c r="G703" s="40"/>
      <c r="H703" s="40"/>
      <c r="I703" s="136"/>
      <c r="J703" s="40"/>
      <c r="K703" s="40"/>
      <c r="L703" s="44"/>
      <c r="M703" s="234"/>
      <c r="N703" s="235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181</v>
      </c>
      <c r="AU703" s="17" t="s">
        <v>82</v>
      </c>
    </row>
    <row r="704" s="13" customFormat="1">
      <c r="A704" s="13"/>
      <c r="B704" s="236"/>
      <c r="C704" s="237"/>
      <c r="D704" s="232" t="s">
        <v>166</v>
      </c>
      <c r="E704" s="238" t="s">
        <v>19</v>
      </c>
      <c r="F704" s="239" t="s">
        <v>1629</v>
      </c>
      <c r="G704" s="237"/>
      <c r="H704" s="240">
        <v>32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166</v>
      </c>
      <c r="AU704" s="246" t="s">
        <v>82</v>
      </c>
      <c r="AV704" s="13" t="s">
        <v>85</v>
      </c>
      <c r="AW704" s="13" t="s">
        <v>34</v>
      </c>
      <c r="AX704" s="13" t="s">
        <v>82</v>
      </c>
      <c r="AY704" s="246" t="s">
        <v>158</v>
      </c>
    </row>
    <row r="705" s="12" customFormat="1" ht="25.92" customHeight="1">
      <c r="A705" s="12"/>
      <c r="B705" s="205"/>
      <c r="C705" s="206"/>
      <c r="D705" s="207" t="s">
        <v>73</v>
      </c>
      <c r="E705" s="208" t="s">
        <v>1262</v>
      </c>
      <c r="F705" s="208" t="s">
        <v>1263</v>
      </c>
      <c r="G705" s="206"/>
      <c r="H705" s="206"/>
      <c r="I705" s="209"/>
      <c r="J705" s="210">
        <f>BK705</f>
        <v>0</v>
      </c>
      <c r="K705" s="206"/>
      <c r="L705" s="211"/>
      <c r="M705" s="212"/>
      <c r="N705" s="213"/>
      <c r="O705" s="213"/>
      <c r="P705" s="214">
        <f>P706</f>
        <v>0</v>
      </c>
      <c r="Q705" s="213"/>
      <c r="R705" s="214">
        <f>R706</f>
        <v>0</v>
      </c>
      <c r="S705" s="213"/>
      <c r="T705" s="215">
        <f>T706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16" t="s">
        <v>191</v>
      </c>
      <c r="AT705" s="217" t="s">
        <v>73</v>
      </c>
      <c r="AU705" s="217" t="s">
        <v>74</v>
      </c>
      <c r="AY705" s="216" t="s">
        <v>158</v>
      </c>
      <c r="BK705" s="218">
        <f>BK706</f>
        <v>0</v>
      </c>
    </row>
    <row r="706" s="12" customFormat="1" ht="22.8" customHeight="1">
      <c r="A706" s="12"/>
      <c r="B706" s="205"/>
      <c r="C706" s="206"/>
      <c r="D706" s="207" t="s">
        <v>73</v>
      </c>
      <c r="E706" s="269" t="s">
        <v>1264</v>
      </c>
      <c r="F706" s="269" t="s">
        <v>1265</v>
      </c>
      <c r="G706" s="206"/>
      <c r="H706" s="206"/>
      <c r="I706" s="209"/>
      <c r="J706" s="270">
        <f>BK706</f>
        <v>0</v>
      </c>
      <c r="K706" s="206"/>
      <c r="L706" s="211"/>
      <c r="M706" s="212"/>
      <c r="N706" s="213"/>
      <c r="O706" s="213"/>
      <c r="P706" s="214">
        <f>SUM(P707:P719)</f>
        <v>0</v>
      </c>
      <c r="Q706" s="213"/>
      <c r="R706" s="214">
        <f>SUM(R707:R719)</f>
        <v>0</v>
      </c>
      <c r="S706" s="213"/>
      <c r="T706" s="215">
        <f>SUM(T707:T719)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16" t="s">
        <v>191</v>
      </c>
      <c r="AT706" s="217" t="s">
        <v>73</v>
      </c>
      <c r="AU706" s="217" t="s">
        <v>82</v>
      </c>
      <c r="AY706" s="216" t="s">
        <v>158</v>
      </c>
      <c r="BK706" s="218">
        <f>SUM(BK707:BK719)</f>
        <v>0</v>
      </c>
    </row>
    <row r="707" s="2" customFormat="1" ht="16.5" customHeight="1">
      <c r="A707" s="38"/>
      <c r="B707" s="39"/>
      <c r="C707" s="219" t="s">
        <v>1208</v>
      </c>
      <c r="D707" s="219" t="s">
        <v>159</v>
      </c>
      <c r="E707" s="220" t="s">
        <v>1267</v>
      </c>
      <c r="F707" s="221" t="s">
        <v>1268</v>
      </c>
      <c r="G707" s="222" t="s">
        <v>1269</v>
      </c>
      <c r="H707" s="223">
        <v>1</v>
      </c>
      <c r="I707" s="224"/>
      <c r="J707" s="225">
        <f>ROUND(I707*H707,2)</f>
        <v>0</v>
      </c>
      <c r="K707" s="221" t="s">
        <v>213</v>
      </c>
      <c r="L707" s="44"/>
      <c r="M707" s="226" t="s">
        <v>19</v>
      </c>
      <c r="N707" s="227" t="s">
        <v>45</v>
      </c>
      <c r="O707" s="84"/>
      <c r="P707" s="228">
        <f>O707*H707</f>
        <v>0</v>
      </c>
      <c r="Q707" s="228">
        <v>0</v>
      </c>
      <c r="R707" s="228">
        <f>Q707*H707</f>
        <v>0</v>
      </c>
      <c r="S707" s="228">
        <v>0</v>
      </c>
      <c r="T707" s="229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0" t="s">
        <v>1270</v>
      </c>
      <c r="AT707" s="230" t="s">
        <v>159</v>
      </c>
      <c r="AU707" s="230" t="s">
        <v>85</v>
      </c>
      <c r="AY707" s="17" t="s">
        <v>158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7" t="s">
        <v>82</v>
      </c>
      <c r="BK707" s="231">
        <f>ROUND(I707*H707,2)</f>
        <v>0</v>
      </c>
      <c r="BL707" s="17" t="s">
        <v>1270</v>
      </c>
      <c r="BM707" s="230" t="s">
        <v>1630</v>
      </c>
    </row>
    <row r="708" s="2" customFormat="1">
      <c r="A708" s="38"/>
      <c r="B708" s="39"/>
      <c r="C708" s="40"/>
      <c r="D708" s="232" t="s">
        <v>165</v>
      </c>
      <c r="E708" s="40"/>
      <c r="F708" s="233" t="s">
        <v>1272</v>
      </c>
      <c r="G708" s="40"/>
      <c r="H708" s="40"/>
      <c r="I708" s="136"/>
      <c r="J708" s="40"/>
      <c r="K708" s="40"/>
      <c r="L708" s="44"/>
      <c r="M708" s="234"/>
      <c r="N708" s="235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165</v>
      </c>
      <c r="AU708" s="17" t="s">
        <v>85</v>
      </c>
    </row>
    <row r="709" s="2" customFormat="1" ht="16.5" customHeight="1">
      <c r="A709" s="38"/>
      <c r="B709" s="39"/>
      <c r="C709" s="219" t="s">
        <v>1213</v>
      </c>
      <c r="D709" s="219" t="s">
        <v>159</v>
      </c>
      <c r="E709" s="220" t="s">
        <v>1274</v>
      </c>
      <c r="F709" s="221" t="s">
        <v>1275</v>
      </c>
      <c r="G709" s="222" t="s">
        <v>1269</v>
      </c>
      <c r="H709" s="223">
        <v>1</v>
      </c>
      <c r="I709" s="224"/>
      <c r="J709" s="225">
        <f>ROUND(I709*H709,2)</f>
        <v>0</v>
      </c>
      <c r="K709" s="221" t="s">
        <v>213</v>
      </c>
      <c r="L709" s="44"/>
      <c r="M709" s="226" t="s">
        <v>19</v>
      </c>
      <c r="N709" s="227" t="s">
        <v>45</v>
      </c>
      <c r="O709" s="84"/>
      <c r="P709" s="228">
        <f>O709*H709</f>
        <v>0</v>
      </c>
      <c r="Q709" s="228">
        <v>0</v>
      </c>
      <c r="R709" s="228">
        <f>Q709*H709</f>
        <v>0</v>
      </c>
      <c r="S709" s="228">
        <v>0</v>
      </c>
      <c r="T709" s="229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0" t="s">
        <v>1270</v>
      </c>
      <c r="AT709" s="230" t="s">
        <v>159</v>
      </c>
      <c r="AU709" s="230" t="s">
        <v>85</v>
      </c>
      <c r="AY709" s="17" t="s">
        <v>158</v>
      </c>
      <c r="BE709" s="231">
        <f>IF(N709="základní",J709,0)</f>
        <v>0</v>
      </c>
      <c r="BF709" s="231">
        <f>IF(N709="snížená",J709,0)</f>
        <v>0</v>
      </c>
      <c r="BG709" s="231">
        <f>IF(N709="zákl. přenesená",J709,0)</f>
        <v>0</v>
      </c>
      <c r="BH709" s="231">
        <f>IF(N709="sníž. přenesená",J709,0)</f>
        <v>0</v>
      </c>
      <c r="BI709" s="231">
        <f>IF(N709="nulová",J709,0)</f>
        <v>0</v>
      </c>
      <c r="BJ709" s="17" t="s">
        <v>82</v>
      </c>
      <c r="BK709" s="231">
        <f>ROUND(I709*H709,2)</f>
        <v>0</v>
      </c>
      <c r="BL709" s="17" t="s">
        <v>1270</v>
      </c>
      <c r="BM709" s="230" t="s">
        <v>1631</v>
      </c>
    </row>
    <row r="710" s="2" customFormat="1">
      <c r="A710" s="38"/>
      <c r="B710" s="39"/>
      <c r="C710" s="40"/>
      <c r="D710" s="232" t="s">
        <v>165</v>
      </c>
      <c r="E710" s="40"/>
      <c r="F710" s="233" t="s">
        <v>1275</v>
      </c>
      <c r="G710" s="40"/>
      <c r="H710" s="40"/>
      <c r="I710" s="136"/>
      <c r="J710" s="40"/>
      <c r="K710" s="40"/>
      <c r="L710" s="44"/>
      <c r="M710" s="234"/>
      <c r="N710" s="235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165</v>
      </c>
      <c r="AU710" s="17" t="s">
        <v>85</v>
      </c>
    </row>
    <row r="711" s="2" customFormat="1" ht="16.5" customHeight="1">
      <c r="A711" s="38"/>
      <c r="B711" s="39"/>
      <c r="C711" s="219" t="s">
        <v>1217</v>
      </c>
      <c r="D711" s="219" t="s">
        <v>159</v>
      </c>
      <c r="E711" s="220" t="s">
        <v>1278</v>
      </c>
      <c r="F711" s="221" t="s">
        <v>1279</v>
      </c>
      <c r="G711" s="222" t="s">
        <v>1269</v>
      </c>
      <c r="H711" s="223">
        <v>1</v>
      </c>
      <c r="I711" s="224"/>
      <c r="J711" s="225">
        <f>ROUND(I711*H711,2)</f>
        <v>0</v>
      </c>
      <c r="K711" s="221" t="s">
        <v>213</v>
      </c>
      <c r="L711" s="44"/>
      <c r="M711" s="226" t="s">
        <v>19</v>
      </c>
      <c r="N711" s="227" t="s">
        <v>45</v>
      </c>
      <c r="O711" s="84"/>
      <c r="P711" s="228">
        <f>O711*H711</f>
        <v>0</v>
      </c>
      <c r="Q711" s="228">
        <v>0</v>
      </c>
      <c r="R711" s="228">
        <f>Q711*H711</f>
        <v>0</v>
      </c>
      <c r="S711" s="228">
        <v>0</v>
      </c>
      <c r="T711" s="229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30" t="s">
        <v>1270</v>
      </c>
      <c r="AT711" s="230" t="s">
        <v>159</v>
      </c>
      <c r="AU711" s="230" t="s">
        <v>85</v>
      </c>
      <c r="AY711" s="17" t="s">
        <v>158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7" t="s">
        <v>82</v>
      </c>
      <c r="BK711" s="231">
        <f>ROUND(I711*H711,2)</f>
        <v>0</v>
      </c>
      <c r="BL711" s="17" t="s">
        <v>1270</v>
      </c>
      <c r="BM711" s="230" t="s">
        <v>1632</v>
      </c>
    </row>
    <row r="712" s="2" customFormat="1">
      <c r="A712" s="38"/>
      <c r="B712" s="39"/>
      <c r="C712" s="40"/>
      <c r="D712" s="232" t="s">
        <v>165</v>
      </c>
      <c r="E712" s="40"/>
      <c r="F712" s="233" t="s">
        <v>1279</v>
      </c>
      <c r="G712" s="40"/>
      <c r="H712" s="40"/>
      <c r="I712" s="136"/>
      <c r="J712" s="40"/>
      <c r="K712" s="40"/>
      <c r="L712" s="44"/>
      <c r="M712" s="234"/>
      <c r="N712" s="235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165</v>
      </c>
      <c r="AU712" s="17" t="s">
        <v>85</v>
      </c>
    </row>
    <row r="713" s="2" customFormat="1" ht="21.75" customHeight="1">
      <c r="A713" s="38"/>
      <c r="B713" s="39"/>
      <c r="C713" s="219" t="s">
        <v>1223</v>
      </c>
      <c r="D713" s="219" t="s">
        <v>159</v>
      </c>
      <c r="E713" s="220" t="s">
        <v>1282</v>
      </c>
      <c r="F713" s="221" t="s">
        <v>1283</v>
      </c>
      <c r="G713" s="222" t="s">
        <v>1269</v>
      </c>
      <c r="H713" s="223">
        <v>1</v>
      </c>
      <c r="I713" s="224"/>
      <c r="J713" s="225">
        <f>ROUND(I713*H713,2)</f>
        <v>0</v>
      </c>
      <c r="K713" s="221" t="s">
        <v>213</v>
      </c>
      <c r="L713" s="44"/>
      <c r="M713" s="226" t="s">
        <v>19</v>
      </c>
      <c r="N713" s="227" t="s">
        <v>45</v>
      </c>
      <c r="O713" s="84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0" t="s">
        <v>1270</v>
      </c>
      <c r="AT713" s="230" t="s">
        <v>159</v>
      </c>
      <c r="AU713" s="230" t="s">
        <v>85</v>
      </c>
      <c r="AY713" s="17" t="s">
        <v>158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7" t="s">
        <v>82</v>
      </c>
      <c r="BK713" s="231">
        <f>ROUND(I713*H713,2)</f>
        <v>0</v>
      </c>
      <c r="BL713" s="17" t="s">
        <v>1270</v>
      </c>
      <c r="BM713" s="230" t="s">
        <v>1633</v>
      </c>
    </row>
    <row r="714" s="2" customFormat="1">
      <c r="A714" s="38"/>
      <c r="B714" s="39"/>
      <c r="C714" s="40"/>
      <c r="D714" s="232" t="s">
        <v>165</v>
      </c>
      <c r="E714" s="40"/>
      <c r="F714" s="233" t="s">
        <v>1283</v>
      </c>
      <c r="G714" s="40"/>
      <c r="H714" s="40"/>
      <c r="I714" s="136"/>
      <c r="J714" s="40"/>
      <c r="K714" s="40"/>
      <c r="L714" s="44"/>
      <c r="M714" s="234"/>
      <c r="N714" s="235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165</v>
      </c>
      <c r="AU714" s="17" t="s">
        <v>85</v>
      </c>
    </row>
    <row r="715" s="2" customFormat="1" ht="16.5" customHeight="1">
      <c r="A715" s="38"/>
      <c r="B715" s="39"/>
      <c r="C715" s="219" t="s">
        <v>1228</v>
      </c>
      <c r="D715" s="219" t="s">
        <v>159</v>
      </c>
      <c r="E715" s="220" t="s">
        <v>1286</v>
      </c>
      <c r="F715" s="221" t="s">
        <v>1287</v>
      </c>
      <c r="G715" s="222" t="s">
        <v>1269</v>
      </c>
      <c r="H715" s="223">
        <v>1</v>
      </c>
      <c r="I715" s="224"/>
      <c r="J715" s="225">
        <f>ROUND(I715*H715,2)</f>
        <v>0</v>
      </c>
      <c r="K715" s="221" t="s">
        <v>213</v>
      </c>
      <c r="L715" s="44"/>
      <c r="M715" s="226" t="s">
        <v>19</v>
      </c>
      <c r="N715" s="227" t="s">
        <v>45</v>
      </c>
      <c r="O715" s="84"/>
      <c r="P715" s="228">
        <f>O715*H715</f>
        <v>0</v>
      </c>
      <c r="Q715" s="228">
        <v>0</v>
      </c>
      <c r="R715" s="228">
        <f>Q715*H715</f>
        <v>0</v>
      </c>
      <c r="S715" s="228">
        <v>0</v>
      </c>
      <c r="T715" s="229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30" t="s">
        <v>1270</v>
      </c>
      <c r="AT715" s="230" t="s">
        <v>159</v>
      </c>
      <c r="AU715" s="230" t="s">
        <v>85</v>
      </c>
      <c r="AY715" s="17" t="s">
        <v>158</v>
      </c>
      <c r="BE715" s="231">
        <f>IF(N715="základní",J715,0)</f>
        <v>0</v>
      </c>
      <c r="BF715" s="231">
        <f>IF(N715="snížená",J715,0)</f>
        <v>0</v>
      </c>
      <c r="BG715" s="231">
        <f>IF(N715="zákl. přenesená",J715,0)</f>
        <v>0</v>
      </c>
      <c r="BH715" s="231">
        <f>IF(N715="sníž. přenesená",J715,0)</f>
        <v>0</v>
      </c>
      <c r="BI715" s="231">
        <f>IF(N715="nulová",J715,0)</f>
        <v>0</v>
      </c>
      <c r="BJ715" s="17" t="s">
        <v>82</v>
      </c>
      <c r="BK715" s="231">
        <f>ROUND(I715*H715,2)</f>
        <v>0</v>
      </c>
      <c r="BL715" s="17" t="s">
        <v>1270</v>
      </c>
      <c r="BM715" s="230" t="s">
        <v>1634</v>
      </c>
    </row>
    <row r="716" s="2" customFormat="1">
      <c r="A716" s="38"/>
      <c r="B716" s="39"/>
      <c r="C716" s="40"/>
      <c r="D716" s="232" t="s">
        <v>165</v>
      </c>
      <c r="E716" s="40"/>
      <c r="F716" s="233" t="s">
        <v>1287</v>
      </c>
      <c r="G716" s="40"/>
      <c r="H716" s="40"/>
      <c r="I716" s="136"/>
      <c r="J716" s="40"/>
      <c r="K716" s="40"/>
      <c r="L716" s="44"/>
      <c r="M716" s="234"/>
      <c r="N716" s="235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165</v>
      </c>
      <c r="AU716" s="17" t="s">
        <v>85</v>
      </c>
    </row>
    <row r="717" s="2" customFormat="1" ht="16.5" customHeight="1">
      <c r="A717" s="38"/>
      <c r="B717" s="39"/>
      <c r="C717" s="219" t="s">
        <v>1233</v>
      </c>
      <c r="D717" s="219" t="s">
        <v>159</v>
      </c>
      <c r="E717" s="220" t="s">
        <v>1290</v>
      </c>
      <c r="F717" s="221" t="s">
        <v>1291</v>
      </c>
      <c r="G717" s="222" t="s">
        <v>1269</v>
      </c>
      <c r="H717" s="223">
        <v>1</v>
      </c>
      <c r="I717" s="224"/>
      <c r="J717" s="225">
        <f>ROUND(I717*H717,2)</f>
        <v>0</v>
      </c>
      <c r="K717" s="221" t="s">
        <v>213</v>
      </c>
      <c r="L717" s="44"/>
      <c r="M717" s="226" t="s">
        <v>19</v>
      </c>
      <c r="N717" s="227" t="s">
        <v>45</v>
      </c>
      <c r="O717" s="84"/>
      <c r="P717" s="228">
        <f>O717*H717</f>
        <v>0</v>
      </c>
      <c r="Q717" s="228">
        <v>0</v>
      </c>
      <c r="R717" s="228">
        <f>Q717*H717</f>
        <v>0</v>
      </c>
      <c r="S717" s="228">
        <v>0</v>
      </c>
      <c r="T717" s="229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0" t="s">
        <v>1270</v>
      </c>
      <c r="AT717" s="230" t="s">
        <v>159</v>
      </c>
      <c r="AU717" s="230" t="s">
        <v>85</v>
      </c>
      <c r="AY717" s="17" t="s">
        <v>158</v>
      </c>
      <c r="BE717" s="231">
        <f>IF(N717="základní",J717,0)</f>
        <v>0</v>
      </c>
      <c r="BF717" s="231">
        <f>IF(N717="snížená",J717,0)</f>
        <v>0</v>
      </c>
      <c r="BG717" s="231">
        <f>IF(N717="zákl. přenesená",J717,0)</f>
        <v>0</v>
      </c>
      <c r="BH717" s="231">
        <f>IF(N717="sníž. přenesená",J717,0)</f>
        <v>0</v>
      </c>
      <c r="BI717" s="231">
        <f>IF(N717="nulová",J717,0)</f>
        <v>0</v>
      </c>
      <c r="BJ717" s="17" t="s">
        <v>82</v>
      </c>
      <c r="BK717" s="231">
        <f>ROUND(I717*H717,2)</f>
        <v>0</v>
      </c>
      <c r="BL717" s="17" t="s">
        <v>1270</v>
      </c>
      <c r="BM717" s="230" t="s">
        <v>1635</v>
      </c>
    </row>
    <row r="718" s="2" customFormat="1">
      <c r="A718" s="38"/>
      <c r="B718" s="39"/>
      <c r="C718" s="40"/>
      <c r="D718" s="232" t="s">
        <v>165</v>
      </c>
      <c r="E718" s="40"/>
      <c r="F718" s="233" t="s">
        <v>1291</v>
      </c>
      <c r="G718" s="40"/>
      <c r="H718" s="40"/>
      <c r="I718" s="136"/>
      <c r="J718" s="40"/>
      <c r="K718" s="40"/>
      <c r="L718" s="44"/>
      <c r="M718" s="234"/>
      <c r="N718" s="235"/>
      <c r="O718" s="84"/>
      <c r="P718" s="84"/>
      <c r="Q718" s="84"/>
      <c r="R718" s="84"/>
      <c r="S718" s="84"/>
      <c r="T718" s="85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165</v>
      </c>
      <c r="AU718" s="17" t="s">
        <v>85</v>
      </c>
    </row>
    <row r="719" s="2" customFormat="1">
      <c r="A719" s="38"/>
      <c r="B719" s="39"/>
      <c r="C719" s="40"/>
      <c r="D719" s="232" t="s">
        <v>181</v>
      </c>
      <c r="E719" s="40"/>
      <c r="F719" s="258" t="s">
        <v>1636</v>
      </c>
      <c r="G719" s="40"/>
      <c r="H719" s="40"/>
      <c r="I719" s="136"/>
      <c r="J719" s="40"/>
      <c r="K719" s="40"/>
      <c r="L719" s="44"/>
      <c r="M719" s="271"/>
      <c r="N719" s="272"/>
      <c r="O719" s="273"/>
      <c r="P719" s="273"/>
      <c r="Q719" s="273"/>
      <c r="R719" s="273"/>
      <c r="S719" s="273"/>
      <c r="T719" s="274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181</v>
      </c>
      <c r="AU719" s="17" t="s">
        <v>85</v>
      </c>
    </row>
    <row r="720" s="2" customFormat="1" ht="6.96" customHeight="1">
      <c r="A720" s="38"/>
      <c r="B720" s="59"/>
      <c r="C720" s="60"/>
      <c r="D720" s="60"/>
      <c r="E720" s="60"/>
      <c r="F720" s="60"/>
      <c r="G720" s="60"/>
      <c r="H720" s="60"/>
      <c r="I720" s="169"/>
      <c r="J720" s="60"/>
      <c r="K720" s="60"/>
      <c r="L720" s="44"/>
      <c r="M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</row>
  </sheetData>
  <sheetProtection sheet="1" autoFilter="0" formatColumns="0" formatRows="0" objects="1" scenarios="1" spinCount="100000" saltValue="mmvp2l6frPPBCL8I8lp9lFzQd6tWgygGZ7bsN6dbROax210OeWZNUU0zplpAiBcsJmreoNXdhgrNd8++Bn79xQ==" hashValue="iUTZAemH1iRZQ8bKEX8JYQgLeT9ri/7vbafpILl/vmy1AAvIvWEGMrfSFaPiSinX0UEbexxHnGswG67CWreTbQ==" algorithmName="SHA-512" password="CC35"/>
  <autoFilter ref="C91:K71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1637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84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123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ROUND(J92,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ROUND((SUM(BE92:BE709)),  2)</f>
        <v>0</v>
      </c>
      <c r="G33" s="38"/>
      <c r="H33" s="38"/>
      <c r="I33" s="158">
        <v>0.20999999999999999</v>
      </c>
      <c r="J33" s="157">
        <f>ROUND(((SUM(BE92:BE709))*I33),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ROUND((SUM(BF92:BF709)),  2)</f>
        <v>0</v>
      </c>
      <c r="G34" s="38"/>
      <c r="H34" s="38"/>
      <c r="I34" s="158">
        <v>0.14999999999999999</v>
      </c>
      <c r="J34" s="157">
        <f>ROUND(((SUM(BF92:BF709))*I34),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ROUND((SUM(BG92:BG709)),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ROUND((SUM(BH92:BH709)),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ROUND((SUM(BI92:BI709)),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E2.a - Komenského nám. BUS - SSZ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J92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J93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131</v>
      </c>
      <c r="E61" s="182"/>
      <c r="F61" s="182"/>
      <c r="G61" s="182"/>
      <c r="H61" s="182"/>
      <c r="I61" s="183"/>
      <c r="J61" s="184">
        <f>J113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/>
      <c r="J62" s="184">
        <f>J120</f>
        <v>0</v>
      </c>
      <c r="K62" s="180"/>
      <c r="L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J121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J140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J238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6"/>
      <c r="C66" s="187"/>
      <c r="D66" s="188" t="s">
        <v>136</v>
      </c>
      <c r="E66" s="189"/>
      <c r="F66" s="189"/>
      <c r="G66" s="189"/>
      <c r="H66" s="189"/>
      <c r="I66" s="190"/>
      <c r="J66" s="191">
        <f>J490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137</v>
      </c>
      <c r="E67" s="189"/>
      <c r="F67" s="189"/>
      <c r="G67" s="189"/>
      <c r="H67" s="189"/>
      <c r="I67" s="190"/>
      <c r="J67" s="191">
        <f>J544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138</v>
      </c>
      <c r="E68" s="189"/>
      <c r="F68" s="189"/>
      <c r="G68" s="189"/>
      <c r="H68" s="189"/>
      <c r="I68" s="190"/>
      <c r="J68" s="191">
        <f>J548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9"/>
      <c r="C69" s="180"/>
      <c r="D69" s="181" t="s">
        <v>139</v>
      </c>
      <c r="E69" s="182"/>
      <c r="F69" s="182"/>
      <c r="G69" s="182"/>
      <c r="H69" s="182"/>
      <c r="I69" s="183"/>
      <c r="J69" s="184">
        <f>J563</f>
        <v>0</v>
      </c>
      <c r="K69" s="180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140</v>
      </c>
      <c r="E70" s="182"/>
      <c r="F70" s="182"/>
      <c r="G70" s="182"/>
      <c r="H70" s="182"/>
      <c r="I70" s="183"/>
      <c r="J70" s="184">
        <f>J691</f>
        <v>0</v>
      </c>
      <c r="K70" s="180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141</v>
      </c>
      <c r="E71" s="182"/>
      <c r="F71" s="182"/>
      <c r="G71" s="182"/>
      <c r="H71" s="182"/>
      <c r="I71" s="183"/>
      <c r="J71" s="184">
        <f>J696</f>
        <v>0</v>
      </c>
      <c r="K71" s="180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87"/>
      <c r="D72" s="188" t="s">
        <v>142</v>
      </c>
      <c r="E72" s="189"/>
      <c r="F72" s="189"/>
      <c r="G72" s="189"/>
      <c r="H72" s="189"/>
      <c r="I72" s="190"/>
      <c r="J72" s="191">
        <f>J697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143</v>
      </c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73" t="str">
        <f>E7</f>
        <v>Preference veřejné dopravy města Třebíč</v>
      </c>
      <c r="F82" s="32"/>
      <c r="G82" s="32"/>
      <c r="H82" s="32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119</v>
      </c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E2.a - Komenského nám. BUS - SSZ</v>
      </c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Město Třebíč</v>
      </c>
      <c r="G86" s="40"/>
      <c r="H86" s="40"/>
      <c r="I86" s="140" t="s">
        <v>23</v>
      </c>
      <c r="J86" s="72" t="str">
        <f>IF(J12="","",J12)</f>
        <v>25. 5. 2021</v>
      </c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Město Třebíč</v>
      </c>
      <c r="G88" s="40"/>
      <c r="H88" s="40"/>
      <c r="I88" s="140" t="s">
        <v>32</v>
      </c>
      <c r="J88" s="36" t="str">
        <f>E21</f>
        <v>Ing. Karel Tomek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140" t="s">
        <v>35</v>
      </c>
      <c r="J89" s="36" t="str">
        <f>E24</f>
        <v>Ivalú Macarena Ávila Herrera</v>
      </c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136"/>
      <c r="J90" s="40"/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93"/>
      <c r="B91" s="194"/>
      <c r="C91" s="195" t="s">
        <v>144</v>
      </c>
      <c r="D91" s="196" t="s">
        <v>59</v>
      </c>
      <c r="E91" s="196" t="s">
        <v>55</v>
      </c>
      <c r="F91" s="196" t="s">
        <v>56</v>
      </c>
      <c r="G91" s="196" t="s">
        <v>145</v>
      </c>
      <c r="H91" s="196" t="s">
        <v>146</v>
      </c>
      <c r="I91" s="197" t="s">
        <v>147</v>
      </c>
      <c r="J91" s="196" t="s">
        <v>128</v>
      </c>
      <c r="K91" s="198" t="s">
        <v>148</v>
      </c>
      <c r="L91" s="199"/>
      <c r="M91" s="92" t="s">
        <v>19</v>
      </c>
      <c r="N91" s="93" t="s">
        <v>44</v>
      </c>
      <c r="O91" s="93" t="s">
        <v>149</v>
      </c>
      <c r="P91" s="93" t="s">
        <v>150</v>
      </c>
      <c r="Q91" s="93" t="s">
        <v>151</v>
      </c>
      <c r="R91" s="93" t="s">
        <v>152</v>
      </c>
      <c r="S91" s="93" t="s">
        <v>153</v>
      </c>
      <c r="T91" s="94" t="s">
        <v>154</v>
      </c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</row>
    <row r="92" s="2" customFormat="1" ht="22.8" customHeight="1">
      <c r="A92" s="38"/>
      <c r="B92" s="39"/>
      <c r="C92" s="99" t="s">
        <v>155</v>
      </c>
      <c r="D92" s="40"/>
      <c r="E92" s="40"/>
      <c r="F92" s="40"/>
      <c r="G92" s="40"/>
      <c r="H92" s="40"/>
      <c r="I92" s="136"/>
      <c r="J92" s="200">
        <f>BK92</f>
        <v>0</v>
      </c>
      <c r="K92" s="40"/>
      <c r="L92" s="44"/>
      <c r="M92" s="95"/>
      <c r="N92" s="201"/>
      <c r="O92" s="96"/>
      <c r="P92" s="202">
        <f>P93+P113+P120+P140+P238+P563+P691+P696</f>
        <v>0</v>
      </c>
      <c r="Q92" s="96"/>
      <c r="R92" s="202">
        <f>R93+R113+R120+R140+R238+R563+R691+R696</f>
        <v>809.70156562</v>
      </c>
      <c r="S92" s="96"/>
      <c r="T92" s="203">
        <f>T93+T113+T120+T140+T238+T563+T691+T696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129</v>
      </c>
      <c r="BK92" s="204">
        <f>BK93+BK113+BK120+BK140+BK238+BK563+BK691+BK696</f>
        <v>0</v>
      </c>
    </row>
    <row r="93" s="12" customFormat="1" ht="25.92" customHeight="1">
      <c r="A93" s="12"/>
      <c r="B93" s="205"/>
      <c r="C93" s="206"/>
      <c r="D93" s="207" t="s">
        <v>73</v>
      </c>
      <c r="E93" s="208" t="s">
        <v>156</v>
      </c>
      <c r="F93" s="208" t="s">
        <v>157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SUM(P94:P112)</f>
        <v>0</v>
      </c>
      <c r="Q93" s="213"/>
      <c r="R93" s="214">
        <f>SUM(R94:R112)</f>
        <v>0</v>
      </c>
      <c r="S93" s="213"/>
      <c r="T93" s="215">
        <f>SUM(T94:T112)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6" t="s">
        <v>82</v>
      </c>
      <c r="AT93" s="217" t="s">
        <v>73</v>
      </c>
      <c r="AU93" s="217" t="s">
        <v>74</v>
      </c>
      <c r="AY93" s="216" t="s">
        <v>158</v>
      </c>
      <c r="BK93" s="218">
        <f>SUM(BK94:BK112)</f>
        <v>0</v>
      </c>
    </row>
    <row r="94" s="2" customFormat="1" ht="16.5" customHeight="1">
      <c r="A94" s="38"/>
      <c r="B94" s="39"/>
      <c r="C94" s="219" t="s">
        <v>82</v>
      </c>
      <c r="D94" s="219" t="s">
        <v>159</v>
      </c>
      <c r="E94" s="220" t="s">
        <v>160</v>
      </c>
      <c r="F94" s="221" t="s">
        <v>161</v>
      </c>
      <c r="G94" s="222" t="s">
        <v>162</v>
      </c>
      <c r="H94" s="223">
        <v>60.5</v>
      </c>
      <c r="I94" s="224"/>
      <c r="J94" s="225">
        <f>ROUND(I94*H94,2)</f>
        <v>0</v>
      </c>
      <c r="K94" s="221" t="s">
        <v>19</v>
      </c>
      <c r="L94" s="44"/>
      <c r="M94" s="226" t="s">
        <v>19</v>
      </c>
      <c r="N94" s="227" t="s">
        <v>45</v>
      </c>
      <c r="O94" s="84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30" t="s">
        <v>163</v>
      </c>
      <c r="AT94" s="230" t="s">
        <v>159</v>
      </c>
      <c r="AU94" s="230" t="s">
        <v>82</v>
      </c>
      <c r="AY94" s="17" t="s">
        <v>158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7" t="s">
        <v>82</v>
      </c>
      <c r="BK94" s="231">
        <f>ROUND(I94*H94,2)</f>
        <v>0</v>
      </c>
      <c r="BL94" s="17" t="s">
        <v>163</v>
      </c>
      <c r="BM94" s="230" t="s">
        <v>164</v>
      </c>
    </row>
    <row r="95" s="2" customFormat="1">
      <c r="A95" s="38"/>
      <c r="B95" s="39"/>
      <c r="C95" s="40"/>
      <c r="D95" s="232" t="s">
        <v>165</v>
      </c>
      <c r="E95" s="40"/>
      <c r="F95" s="233" t="s">
        <v>161</v>
      </c>
      <c r="G95" s="40"/>
      <c r="H95" s="40"/>
      <c r="I95" s="136"/>
      <c r="J95" s="40"/>
      <c r="K95" s="40"/>
      <c r="L95" s="44"/>
      <c r="M95" s="234"/>
      <c r="N95" s="235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165</v>
      </c>
      <c r="AU95" s="17" t="s">
        <v>82</v>
      </c>
    </row>
    <row r="96" s="13" customFormat="1">
      <c r="A96" s="13"/>
      <c r="B96" s="236"/>
      <c r="C96" s="237"/>
      <c r="D96" s="232" t="s">
        <v>166</v>
      </c>
      <c r="E96" s="238" t="s">
        <v>19</v>
      </c>
      <c r="F96" s="239" t="s">
        <v>1638</v>
      </c>
      <c r="G96" s="237"/>
      <c r="H96" s="240">
        <v>55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82</v>
      </c>
      <c r="AV96" s="13" t="s">
        <v>85</v>
      </c>
      <c r="AW96" s="13" t="s">
        <v>34</v>
      </c>
      <c r="AX96" s="13" t="s">
        <v>82</v>
      </c>
      <c r="AY96" s="246" t="s">
        <v>158</v>
      </c>
    </row>
    <row r="97" s="13" customFormat="1">
      <c r="A97" s="13"/>
      <c r="B97" s="236"/>
      <c r="C97" s="237"/>
      <c r="D97" s="232" t="s">
        <v>166</v>
      </c>
      <c r="E97" s="237"/>
      <c r="F97" s="239" t="s">
        <v>1639</v>
      </c>
      <c r="G97" s="237"/>
      <c r="H97" s="240">
        <v>60.5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166</v>
      </c>
      <c r="AU97" s="246" t="s">
        <v>82</v>
      </c>
      <c r="AV97" s="13" t="s">
        <v>85</v>
      </c>
      <c r="AW97" s="13" t="s">
        <v>4</v>
      </c>
      <c r="AX97" s="13" t="s">
        <v>82</v>
      </c>
      <c r="AY97" s="246" t="s">
        <v>158</v>
      </c>
    </row>
    <row r="98" s="2" customFormat="1" ht="21.75" customHeight="1">
      <c r="A98" s="38"/>
      <c r="B98" s="39"/>
      <c r="C98" s="219" t="s">
        <v>85</v>
      </c>
      <c r="D98" s="219" t="s">
        <v>159</v>
      </c>
      <c r="E98" s="220" t="s">
        <v>169</v>
      </c>
      <c r="F98" s="221" t="s">
        <v>170</v>
      </c>
      <c r="G98" s="222" t="s">
        <v>171</v>
      </c>
      <c r="H98" s="223">
        <v>7</v>
      </c>
      <c r="I98" s="224"/>
      <c r="J98" s="225">
        <f>ROUND(I98*H98,2)</f>
        <v>0</v>
      </c>
      <c r="K98" s="221" t="s">
        <v>19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163</v>
      </c>
      <c r="AT98" s="230" t="s">
        <v>159</v>
      </c>
      <c r="AU98" s="230" t="s">
        <v>82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163</v>
      </c>
      <c r="BM98" s="230" t="s">
        <v>172</v>
      </c>
    </row>
    <row r="99" s="2" customFormat="1">
      <c r="A99" s="38"/>
      <c r="B99" s="39"/>
      <c r="C99" s="40"/>
      <c r="D99" s="232" t="s">
        <v>165</v>
      </c>
      <c r="E99" s="40"/>
      <c r="F99" s="233" t="s">
        <v>170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82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1296</v>
      </c>
      <c r="G100" s="237"/>
      <c r="H100" s="240">
        <v>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82</v>
      </c>
      <c r="AV100" s="13" t="s">
        <v>85</v>
      </c>
      <c r="AW100" s="13" t="s">
        <v>34</v>
      </c>
      <c r="AX100" s="13" t="s">
        <v>74</v>
      </c>
      <c r="AY100" s="246" t="s">
        <v>158</v>
      </c>
    </row>
    <row r="101" s="13" customFormat="1">
      <c r="A101" s="13"/>
      <c r="B101" s="236"/>
      <c r="C101" s="237"/>
      <c r="D101" s="232" t="s">
        <v>166</v>
      </c>
      <c r="E101" s="238" t="s">
        <v>19</v>
      </c>
      <c r="F101" s="239" t="s">
        <v>174</v>
      </c>
      <c r="G101" s="237"/>
      <c r="H101" s="240">
        <v>4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166</v>
      </c>
      <c r="AU101" s="246" t="s">
        <v>82</v>
      </c>
      <c r="AV101" s="13" t="s">
        <v>85</v>
      </c>
      <c r="AW101" s="13" t="s">
        <v>34</v>
      </c>
      <c r="AX101" s="13" t="s">
        <v>74</v>
      </c>
      <c r="AY101" s="246" t="s">
        <v>158</v>
      </c>
    </row>
    <row r="102" s="14" customFormat="1">
      <c r="A102" s="14"/>
      <c r="B102" s="247"/>
      <c r="C102" s="248"/>
      <c r="D102" s="232" t="s">
        <v>166</v>
      </c>
      <c r="E102" s="249" t="s">
        <v>19</v>
      </c>
      <c r="F102" s="250" t="s">
        <v>175</v>
      </c>
      <c r="G102" s="248"/>
      <c r="H102" s="251">
        <v>7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166</v>
      </c>
      <c r="AU102" s="257" t="s">
        <v>82</v>
      </c>
      <c r="AV102" s="14" t="s">
        <v>163</v>
      </c>
      <c r="AW102" s="14" t="s">
        <v>34</v>
      </c>
      <c r="AX102" s="14" t="s">
        <v>82</v>
      </c>
      <c r="AY102" s="257" t="s">
        <v>158</v>
      </c>
    </row>
    <row r="103" s="2" customFormat="1" ht="16.5" customHeight="1">
      <c r="A103" s="38"/>
      <c r="B103" s="39"/>
      <c r="C103" s="219" t="s">
        <v>176</v>
      </c>
      <c r="D103" s="219" t="s">
        <v>159</v>
      </c>
      <c r="E103" s="220" t="s">
        <v>177</v>
      </c>
      <c r="F103" s="221" t="s">
        <v>178</v>
      </c>
      <c r="G103" s="222" t="s">
        <v>179</v>
      </c>
      <c r="H103" s="223">
        <v>2</v>
      </c>
      <c r="I103" s="224"/>
      <c r="J103" s="225">
        <f>ROUND(I103*H103,2)</f>
        <v>0</v>
      </c>
      <c r="K103" s="221" t="s">
        <v>19</v>
      </c>
      <c r="L103" s="44"/>
      <c r="M103" s="226" t="s">
        <v>19</v>
      </c>
      <c r="N103" s="227" t="s">
        <v>45</v>
      </c>
      <c r="O103" s="84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0" t="s">
        <v>163</v>
      </c>
      <c r="AT103" s="230" t="s">
        <v>159</v>
      </c>
      <c r="AU103" s="230" t="s">
        <v>82</v>
      </c>
      <c r="AY103" s="17" t="s">
        <v>158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7" t="s">
        <v>82</v>
      </c>
      <c r="BK103" s="231">
        <f>ROUND(I103*H103,2)</f>
        <v>0</v>
      </c>
      <c r="BL103" s="17" t="s">
        <v>163</v>
      </c>
      <c r="BM103" s="230" t="s">
        <v>180</v>
      </c>
    </row>
    <row r="104" s="2" customFormat="1">
      <c r="A104" s="38"/>
      <c r="B104" s="39"/>
      <c r="C104" s="40"/>
      <c r="D104" s="232" t="s">
        <v>165</v>
      </c>
      <c r="E104" s="40"/>
      <c r="F104" s="233" t="s">
        <v>178</v>
      </c>
      <c r="G104" s="40"/>
      <c r="H104" s="40"/>
      <c r="I104" s="136"/>
      <c r="J104" s="40"/>
      <c r="K104" s="40"/>
      <c r="L104" s="44"/>
      <c r="M104" s="234"/>
      <c r="N104" s="235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165</v>
      </c>
      <c r="AU104" s="17" t="s">
        <v>82</v>
      </c>
    </row>
    <row r="105" s="2" customFormat="1">
      <c r="A105" s="38"/>
      <c r="B105" s="39"/>
      <c r="C105" s="40"/>
      <c r="D105" s="232" t="s">
        <v>181</v>
      </c>
      <c r="E105" s="40"/>
      <c r="F105" s="258" t="s">
        <v>182</v>
      </c>
      <c r="G105" s="40"/>
      <c r="H105" s="40"/>
      <c r="I105" s="136"/>
      <c r="J105" s="40"/>
      <c r="K105" s="40"/>
      <c r="L105" s="44"/>
      <c r="M105" s="234"/>
      <c r="N105" s="235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181</v>
      </c>
      <c r="AU105" s="17" t="s">
        <v>82</v>
      </c>
    </row>
    <row r="106" s="13" customFormat="1">
      <c r="A106" s="13"/>
      <c r="B106" s="236"/>
      <c r="C106" s="237"/>
      <c r="D106" s="232" t="s">
        <v>166</v>
      </c>
      <c r="E106" s="238" t="s">
        <v>19</v>
      </c>
      <c r="F106" s="239" t="s">
        <v>1640</v>
      </c>
      <c r="G106" s="237"/>
      <c r="H106" s="240">
        <v>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166</v>
      </c>
      <c r="AU106" s="246" t="s">
        <v>82</v>
      </c>
      <c r="AV106" s="13" t="s">
        <v>85</v>
      </c>
      <c r="AW106" s="13" t="s">
        <v>34</v>
      </c>
      <c r="AX106" s="13" t="s">
        <v>74</v>
      </c>
      <c r="AY106" s="246" t="s">
        <v>158</v>
      </c>
    </row>
    <row r="107" s="13" customFormat="1">
      <c r="A107" s="13"/>
      <c r="B107" s="236"/>
      <c r="C107" s="237"/>
      <c r="D107" s="232" t="s">
        <v>166</v>
      </c>
      <c r="E107" s="238" t="s">
        <v>19</v>
      </c>
      <c r="F107" s="239" t="s">
        <v>1641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166</v>
      </c>
      <c r="AU107" s="246" t="s">
        <v>82</v>
      </c>
      <c r="AV107" s="13" t="s">
        <v>85</v>
      </c>
      <c r="AW107" s="13" t="s">
        <v>34</v>
      </c>
      <c r="AX107" s="13" t="s">
        <v>74</v>
      </c>
      <c r="AY107" s="246" t="s">
        <v>158</v>
      </c>
    </row>
    <row r="108" s="14" customFormat="1">
      <c r="A108" s="14"/>
      <c r="B108" s="247"/>
      <c r="C108" s="248"/>
      <c r="D108" s="232" t="s">
        <v>166</v>
      </c>
      <c r="E108" s="249" t="s">
        <v>19</v>
      </c>
      <c r="F108" s="250" t="s">
        <v>175</v>
      </c>
      <c r="G108" s="248"/>
      <c r="H108" s="251">
        <v>2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166</v>
      </c>
      <c r="AU108" s="257" t="s">
        <v>82</v>
      </c>
      <c r="AV108" s="14" t="s">
        <v>163</v>
      </c>
      <c r="AW108" s="14" t="s">
        <v>34</v>
      </c>
      <c r="AX108" s="14" t="s">
        <v>82</v>
      </c>
      <c r="AY108" s="257" t="s">
        <v>158</v>
      </c>
    </row>
    <row r="109" s="2" customFormat="1" ht="16.5" customHeight="1">
      <c r="A109" s="38"/>
      <c r="B109" s="39"/>
      <c r="C109" s="219" t="s">
        <v>163</v>
      </c>
      <c r="D109" s="219" t="s">
        <v>159</v>
      </c>
      <c r="E109" s="220" t="s">
        <v>184</v>
      </c>
      <c r="F109" s="221" t="s">
        <v>185</v>
      </c>
      <c r="G109" s="222" t="s">
        <v>179</v>
      </c>
      <c r="H109" s="223">
        <v>5</v>
      </c>
      <c r="I109" s="224"/>
      <c r="J109" s="225">
        <f>ROUND(I109*H109,2)</f>
        <v>0</v>
      </c>
      <c r="K109" s="221" t="s">
        <v>19</v>
      </c>
      <c r="L109" s="44"/>
      <c r="M109" s="226" t="s">
        <v>19</v>
      </c>
      <c r="N109" s="227" t="s">
        <v>45</v>
      </c>
      <c r="O109" s="84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30" t="s">
        <v>163</v>
      </c>
      <c r="AT109" s="230" t="s">
        <v>159</v>
      </c>
      <c r="AU109" s="230" t="s">
        <v>82</v>
      </c>
      <c r="AY109" s="17" t="s">
        <v>158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7" t="s">
        <v>82</v>
      </c>
      <c r="BK109" s="231">
        <f>ROUND(I109*H109,2)</f>
        <v>0</v>
      </c>
      <c r="BL109" s="17" t="s">
        <v>163</v>
      </c>
      <c r="BM109" s="230" t="s">
        <v>186</v>
      </c>
    </row>
    <row r="110" s="2" customFormat="1">
      <c r="A110" s="38"/>
      <c r="B110" s="39"/>
      <c r="C110" s="40"/>
      <c r="D110" s="232" t="s">
        <v>165</v>
      </c>
      <c r="E110" s="40"/>
      <c r="F110" s="233" t="s">
        <v>185</v>
      </c>
      <c r="G110" s="40"/>
      <c r="H110" s="40"/>
      <c r="I110" s="136"/>
      <c r="J110" s="40"/>
      <c r="K110" s="40"/>
      <c r="L110" s="44"/>
      <c r="M110" s="234"/>
      <c r="N110" s="235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165</v>
      </c>
      <c r="AU110" s="17" t="s">
        <v>82</v>
      </c>
    </row>
    <row r="111" s="2" customFormat="1">
      <c r="A111" s="38"/>
      <c r="B111" s="39"/>
      <c r="C111" s="40"/>
      <c r="D111" s="232" t="s">
        <v>181</v>
      </c>
      <c r="E111" s="40"/>
      <c r="F111" s="258" t="s">
        <v>187</v>
      </c>
      <c r="G111" s="40"/>
      <c r="H111" s="40"/>
      <c r="I111" s="136"/>
      <c r="J111" s="40"/>
      <c r="K111" s="40"/>
      <c r="L111" s="44"/>
      <c r="M111" s="234"/>
      <c r="N111" s="235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181</v>
      </c>
      <c r="AU111" s="17" t="s">
        <v>82</v>
      </c>
    </row>
    <row r="112" s="13" customFormat="1">
      <c r="A112" s="13"/>
      <c r="B112" s="236"/>
      <c r="C112" s="237"/>
      <c r="D112" s="232" t="s">
        <v>166</v>
      </c>
      <c r="E112" s="238" t="s">
        <v>19</v>
      </c>
      <c r="F112" s="239" t="s">
        <v>1642</v>
      </c>
      <c r="G112" s="237"/>
      <c r="H112" s="240">
        <v>5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166</v>
      </c>
      <c r="AU112" s="246" t="s">
        <v>82</v>
      </c>
      <c r="AV112" s="13" t="s">
        <v>85</v>
      </c>
      <c r="AW112" s="13" t="s">
        <v>34</v>
      </c>
      <c r="AX112" s="13" t="s">
        <v>82</v>
      </c>
      <c r="AY112" s="246" t="s">
        <v>158</v>
      </c>
    </row>
    <row r="113" s="12" customFormat="1" ht="25.92" customHeight="1">
      <c r="A113" s="12"/>
      <c r="B113" s="205"/>
      <c r="C113" s="206"/>
      <c r="D113" s="207" t="s">
        <v>73</v>
      </c>
      <c r="E113" s="208" t="s">
        <v>189</v>
      </c>
      <c r="F113" s="208" t="s">
        <v>190</v>
      </c>
      <c r="G113" s="206"/>
      <c r="H113" s="206"/>
      <c r="I113" s="209"/>
      <c r="J113" s="210">
        <f>BK113</f>
        <v>0</v>
      </c>
      <c r="K113" s="206"/>
      <c r="L113" s="211"/>
      <c r="M113" s="212"/>
      <c r="N113" s="213"/>
      <c r="O113" s="213"/>
      <c r="P113" s="214">
        <f>SUM(P114:P119)</f>
        <v>0</v>
      </c>
      <c r="Q113" s="213"/>
      <c r="R113" s="214">
        <f>SUM(R114:R119)</f>
        <v>0.069024999999999989</v>
      </c>
      <c r="S113" s="213"/>
      <c r="T113" s="215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6" t="s">
        <v>85</v>
      </c>
      <c r="AT113" s="217" t="s">
        <v>73</v>
      </c>
      <c r="AU113" s="217" t="s">
        <v>74</v>
      </c>
      <c r="AY113" s="216" t="s">
        <v>158</v>
      </c>
      <c r="BK113" s="218">
        <f>SUM(BK114:BK119)</f>
        <v>0</v>
      </c>
    </row>
    <row r="114" s="2" customFormat="1" ht="21.75" customHeight="1">
      <c r="A114" s="38"/>
      <c r="B114" s="39"/>
      <c r="C114" s="219" t="s">
        <v>191</v>
      </c>
      <c r="D114" s="219" t="s">
        <v>159</v>
      </c>
      <c r="E114" s="220" t="s">
        <v>192</v>
      </c>
      <c r="F114" s="221" t="s">
        <v>193</v>
      </c>
      <c r="G114" s="222" t="s">
        <v>194</v>
      </c>
      <c r="H114" s="223">
        <v>1.7</v>
      </c>
      <c r="I114" s="224"/>
      <c r="J114" s="225">
        <f>ROUND(I114*H114,2)</f>
        <v>0</v>
      </c>
      <c r="K114" s="221" t="s">
        <v>19</v>
      </c>
      <c r="L114" s="44"/>
      <c r="M114" s="226" t="s">
        <v>19</v>
      </c>
      <c r="N114" s="227" t="s">
        <v>45</v>
      </c>
      <c r="O114" s="84"/>
      <c r="P114" s="228">
        <f>O114*H114</f>
        <v>0</v>
      </c>
      <c r="Q114" s="228">
        <v>0.00025000000000000001</v>
      </c>
      <c r="R114" s="228">
        <f>Q114*H114</f>
        <v>0.00042499999999999998</v>
      </c>
      <c r="S114" s="228">
        <v>0</v>
      </c>
      <c r="T114" s="22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30" t="s">
        <v>195</v>
      </c>
      <c r="AT114" s="230" t="s">
        <v>159</v>
      </c>
      <c r="AU114" s="230" t="s">
        <v>82</v>
      </c>
      <c r="AY114" s="17" t="s">
        <v>158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82</v>
      </c>
      <c r="BK114" s="231">
        <f>ROUND(I114*H114,2)</f>
        <v>0</v>
      </c>
      <c r="BL114" s="17" t="s">
        <v>195</v>
      </c>
      <c r="BM114" s="230" t="s">
        <v>196</v>
      </c>
    </row>
    <row r="115" s="2" customFormat="1">
      <c r="A115" s="38"/>
      <c r="B115" s="39"/>
      <c r="C115" s="40"/>
      <c r="D115" s="232" t="s">
        <v>165</v>
      </c>
      <c r="E115" s="40"/>
      <c r="F115" s="233" t="s">
        <v>193</v>
      </c>
      <c r="G115" s="40"/>
      <c r="H115" s="40"/>
      <c r="I115" s="136"/>
      <c r="J115" s="40"/>
      <c r="K115" s="40"/>
      <c r="L115" s="44"/>
      <c r="M115" s="234"/>
      <c r="N115" s="23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165</v>
      </c>
      <c r="AU115" s="17" t="s">
        <v>82</v>
      </c>
    </row>
    <row r="116" s="13" customFormat="1">
      <c r="A116" s="13"/>
      <c r="B116" s="236"/>
      <c r="C116" s="237"/>
      <c r="D116" s="232" t="s">
        <v>166</v>
      </c>
      <c r="E116" s="238" t="s">
        <v>19</v>
      </c>
      <c r="F116" s="239" t="s">
        <v>1643</v>
      </c>
      <c r="G116" s="237"/>
      <c r="H116" s="240">
        <v>1.7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166</v>
      </c>
      <c r="AU116" s="246" t="s">
        <v>82</v>
      </c>
      <c r="AV116" s="13" t="s">
        <v>85</v>
      </c>
      <c r="AW116" s="13" t="s">
        <v>34</v>
      </c>
      <c r="AX116" s="13" t="s">
        <v>82</v>
      </c>
      <c r="AY116" s="246" t="s">
        <v>158</v>
      </c>
    </row>
    <row r="117" s="2" customFormat="1" ht="16.5" customHeight="1">
      <c r="A117" s="38"/>
      <c r="B117" s="39"/>
      <c r="C117" s="259" t="s">
        <v>198</v>
      </c>
      <c r="D117" s="259" t="s">
        <v>199</v>
      </c>
      <c r="E117" s="260" t="s">
        <v>200</v>
      </c>
      <c r="F117" s="261" t="s">
        <v>201</v>
      </c>
      <c r="G117" s="262" t="s">
        <v>202</v>
      </c>
      <c r="H117" s="263">
        <v>4</v>
      </c>
      <c r="I117" s="264"/>
      <c r="J117" s="265">
        <f>ROUND(I117*H117,2)</f>
        <v>0</v>
      </c>
      <c r="K117" s="261" t="s">
        <v>19</v>
      </c>
      <c r="L117" s="266"/>
      <c r="M117" s="267" t="s">
        <v>19</v>
      </c>
      <c r="N117" s="268" t="s">
        <v>45</v>
      </c>
      <c r="O117" s="84"/>
      <c r="P117" s="228">
        <f>O117*H117</f>
        <v>0</v>
      </c>
      <c r="Q117" s="228">
        <v>0.017149999999999999</v>
      </c>
      <c r="R117" s="228">
        <f>Q117*H117</f>
        <v>0.068599999999999994</v>
      </c>
      <c r="S117" s="228">
        <v>0</v>
      </c>
      <c r="T117" s="22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30" t="s">
        <v>203</v>
      </c>
      <c r="AT117" s="230" t="s">
        <v>199</v>
      </c>
      <c r="AU117" s="230" t="s">
        <v>82</v>
      </c>
      <c r="AY117" s="17" t="s">
        <v>158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7" t="s">
        <v>82</v>
      </c>
      <c r="BK117" s="231">
        <f>ROUND(I117*H117,2)</f>
        <v>0</v>
      </c>
      <c r="BL117" s="17" t="s">
        <v>195</v>
      </c>
      <c r="BM117" s="230" t="s">
        <v>204</v>
      </c>
    </row>
    <row r="118" s="2" customFormat="1">
      <c r="A118" s="38"/>
      <c r="B118" s="39"/>
      <c r="C118" s="40"/>
      <c r="D118" s="232" t="s">
        <v>165</v>
      </c>
      <c r="E118" s="40"/>
      <c r="F118" s="233" t="s">
        <v>201</v>
      </c>
      <c r="G118" s="40"/>
      <c r="H118" s="40"/>
      <c r="I118" s="136"/>
      <c r="J118" s="40"/>
      <c r="K118" s="40"/>
      <c r="L118" s="44"/>
      <c r="M118" s="234"/>
      <c r="N118" s="23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165</v>
      </c>
      <c r="AU118" s="17" t="s">
        <v>82</v>
      </c>
    </row>
    <row r="119" s="13" customFormat="1">
      <c r="A119" s="13"/>
      <c r="B119" s="236"/>
      <c r="C119" s="237"/>
      <c r="D119" s="232" t="s">
        <v>166</v>
      </c>
      <c r="E119" s="238" t="s">
        <v>19</v>
      </c>
      <c r="F119" s="239" t="s">
        <v>1644</v>
      </c>
      <c r="G119" s="237"/>
      <c r="H119" s="240">
        <v>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85</v>
      </c>
      <c r="AW119" s="13" t="s">
        <v>34</v>
      </c>
      <c r="AX119" s="13" t="s">
        <v>82</v>
      </c>
      <c r="AY119" s="246" t="s">
        <v>158</v>
      </c>
    </row>
    <row r="120" s="12" customFormat="1" ht="25.92" customHeight="1">
      <c r="A120" s="12"/>
      <c r="B120" s="205"/>
      <c r="C120" s="206"/>
      <c r="D120" s="207" t="s">
        <v>73</v>
      </c>
      <c r="E120" s="208" t="s">
        <v>206</v>
      </c>
      <c r="F120" s="208" t="s">
        <v>207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f>P121</f>
        <v>0</v>
      </c>
      <c r="Q120" s="213"/>
      <c r="R120" s="214">
        <f>R121</f>
        <v>0.01396</v>
      </c>
      <c r="S120" s="213"/>
      <c r="T120" s="21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85</v>
      </c>
      <c r="AT120" s="217" t="s">
        <v>73</v>
      </c>
      <c r="AU120" s="217" t="s">
        <v>74</v>
      </c>
      <c r="AY120" s="216" t="s">
        <v>158</v>
      </c>
      <c r="BK120" s="218">
        <f>BK121</f>
        <v>0</v>
      </c>
    </row>
    <row r="121" s="12" customFormat="1" ht="22.8" customHeight="1">
      <c r="A121" s="12"/>
      <c r="B121" s="205"/>
      <c r="C121" s="206"/>
      <c r="D121" s="207" t="s">
        <v>73</v>
      </c>
      <c r="E121" s="269" t="s">
        <v>208</v>
      </c>
      <c r="F121" s="269" t="s">
        <v>209</v>
      </c>
      <c r="G121" s="206"/>
      <c r="H121" s="206"/>
      <c r="I121" s="209"/>
      <c r="J121" s="270">
        <f>BK121</f>
        <v>0</v>
      </c>
      <c r="K121" s="206"/>
      <c r="L121" s="211"/>
      <c r="M121" s="212"/>
      <c r="N121" s="213"/>
      <c r="O121" s="213"/>
      <c r="P121" s="214">
        <f>SUM(P122:P139)</f>
        <v>0</v>
      </c>
      <c r="Q121" s="213"/>
      <c r="R121" s="214">
        <f>SUM(R122:R139)</f>
        <v>0.01396</v>
      </c>
      <c r="S121" s="213"/>
      <c r="T121" s="215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85</v>
      </c>
      <c r="AT121" s="217" t="s">
        <v>73</v>
      </c>
      <c r="AU121" s="217" t="s">
        <v>82</v>
      </c>
      <c r="AY121" s="216" t="s">
        <v>158</v>
      </c>
      <c r="BK121" s="218">
        <f>SUM(BK122:BK139)</f>
        <v>0</v>
      </c>
    </row>
    <row r="122" s="2" customFormat="1" ht="16.5" customHeight="1">
      <c r="A122" s="38"/>
      <c r="B122" s="39"/>
      <c r="C122" s="219" t="s">
        <v>210</v>
      </c>
      <c r="D122" s="219" t="s">
        <v>159</v>
      </c>
      <c r="E122" s="220" t="s">
        <v>211</v>
      </c>
      <c r="F122" s="221" t="s">
        <v>212</v>
      </c>
      <c r="G122" s="222" t="s">
        <v>162</v>
      </c>
      <c r="H122" s="223">
        <v>270</v>
      </c>
      <c r="I122" s="224"/>
      <c r="J122" s="225">
        <f>ROUND(I122*H122,2)</f>
        <v>0</v>
      </c>
      <c r="K122" s="221" t="s">
        <v>213</v>
      </c>
      <c r="L122" s="44"/>
      <c r="M122" s="226" t="s">
        <v>19</v>
      </c>
      <c r="N122" s="227" t="s">
        <v>45</v>
      </c>
      <c r="O122" s="84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0" t="s">
        <v>195</v>
      </c>
      <c r="AT122" s="230" t="s">
        <v>159</v>
      </c>
      <c r="AU122" s="230" t="s">
        <v>85</v>
      </c>
      <c r="AY122" s="17" t="s">
        <v>158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7" t="s">
        <v>82</v>
      </c>
      <c r="BK122" s="231">
        <f>ROUND(I122*H122,2)</f>
        <v>0</v>
      </c>
      <c r="BL122" s="17" t="s">
        <v>195</v>
      </c>
      <c r="BM122" s="230" t="s">
        <v>214</v>
      </c>
    </row>
    <row r="123" s="2" customFormat="1">
      <c r="A123" s="38"/>
      <c r="B123" s="39"/>
      <c r="C123" s="40"/>
      <c r="D123" s="232" t="s">
        <v>165</v>
      </c>
      <c r="E123" s="40"/>
      <c r="F123" s="233" t="s">
        <v>215</v>
      </c>
      <c r="G123" s="40"/>
      <c r="H123" s="40"/>
      <c r="I123" s="136"/>
      <c r="J123" s="40"/>
      <c r="K123" s="40"/>
      <c r="L123" s="44"/>
      <c r="M123" s="234"/>
      <c r="N123" s="235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165</v>
      </c>
      <c r="AU123" s="17" t="s">
        <v>85</v>
      </c>
    </row>
    <row r="124" s="2" customFormat="1">
      <c r="A124" s="38"/>
      <c r="B124" s="39"/>
      <c r="C124" s="40"/>
      <c r="D124" s="232" t="s">
        <v>216</v>
      </c>
      <c r="E124" s="40"/>
      <c r="F124" s="258" t="s">
        <v>217</v>
      </c>
      <c r="G124" s="40"/>
      <c r="H124" s="40"/>
      <c r="I124" s="136"/>
      <c r="J124" s="40"/>
      <c r="K124" s="40"/>
      <c r="L124" s="44"/>
      <c r="M124" s="234"/>
      <c r="N124" s="23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216</v>
      </c>
      <c r="AU124" s="17" t="s">
        <v>85</v>
      </c>
    </row>
    <row r="125" s="2" customFormat="1" ht="16.5" customHeight="1">
      <c r="A125" s="38"/>
      <c r="B125" s="39"/>
      <c r="C125" s="259" t="s">
        <v>218</v>
      </c>
      <c r="D125" s="259" t="s">
        <v>199</v>
      </c>
      <c r="E125" s="260" t="s">
        <v>219</v>
      </c>
      <c r="F125" s="261" t="s">
        <v>220</v>
      </c>
      <c r="G125" s="262" t="s">
        <v>162</v>
      </c>
      <c r="H125" s="263">
        <v>324</v>
      </c>
      <c r="I125" s="264"/>
      <c r="J125" s="265">
        <f>ROUND(I125*H125,2)</f>
        <v>0</v>
      </c>
      <c r="K125" s="261" t="s">
        <v>213</v>
      </c>
      <c r="L125" s="266"/>
      <c r="M125" s="267" t="s">
        <v>19</v>
      </c>
      <c r="N125" s="268" t="s">
        <v>45</v>
      </c>
      <c r="O125" s="84"/>
      <c r="P125" s="228">
        <f>O125*H125</f>
        <v>0</v>
      </c>
      <c r="Q125" s="228">
        <v>4.0000000000000003E-05</v>
      </c>
      <c r="R125" s="228">
        <f>Q125*H125</f>
        <v>0.012960000000000001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203</v>
      </c>
      <c r="AT125" s="230" t="s">
        <v>199</v>
      </c>
      <c r="AU125" s="230" t="s">
        <v>85</v>
      </c>
      <c r="AY125" s="17" t="s">
        <v>158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82</v>
      </c>
      <c r="BK125" s="231">
        <f>ROUND(I125*H125,2)</f>
        <v>0</v>
      </c>
      <c r="BL125" s="17" t="s">
        <v>195</v>
      </c>
      <c r="BM125" s="230" t="s">
        <v>221</v>
      </c>
    </row>
    <row r="126" s="2" customFormat="1">
      <c r="A126" s="38"/>
      <c r="B126" s="39"/>
      <c r="C126" s="40"/>
      <c r="D126" s="232" t="s">
        <v>165</v>
      </c>
      <c r="E126" s="40"/>
      <c r="F126" s="233" t="s">
        <v>220</v>
      </c>
      <c r="G126" s="40"/>
      <c r="H126" s="40"/>
      <c r="I126" s="136"/>
      <c r="J126" s="40"/>
      <c r="K126" s="40"/>
      <c r="L126" s="44"/>
      <c r="M126" s="234"/>
      <c r="N126" s="235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165</v>
      </c>
      <c r="AU126" s="17" t="s">
        <v>85</v>
      </c>
    </row>
    <row r="127" s="13" customFormat="1">
      <c r="A127" s="13"/>
      <c r="B127" s="236"/>
      <c r="C127" s="237"/>
      <c r="D127" s="232" t="s">
        <v>166</v>
      </c>
      <c r="E127" s="238" t="s">
        <v>19</v>
      </c>
      <c r="F127" s="239" t="s">
        <v>1645</v>
      </c>
      <c r="G127" s="237"/>
      <c r="H127" s="240">
        <v>270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166</v>
      </c>
      <c r="AU127" s="246" t="s">
        <v>85</v>
      </c>
      <c r="AV127" s="13" t="s">
        <v>85</v>
      </c>
      <c r="AW127" s="13" t="s">
        <v>34</v>
      </c>
      <c r="AX127" s="13" t="s">
        <v>82</v>
      </c>
      <c r="AY127" s="246" t="s">
        <v>158</v>
      </c>
    </row>
    <row r="128" s="13" customFormat="1">
      <c r="A128" s="13"/>
      <c r="B128" s="236"/>
      <c r="C128" s="237"/>
      <c r="D128" s="232" t="s">
        <v>166</v>
      </c>
      <c r="E128" s="237"/>
      <c r="F128" s="239" t="s">
        <v>1646</v>
      </c>
      <c r="G128" s="237"/>
      <c r="H128" s="240">
        <v>324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85</v>
      </c>
      <c r="AV128" s="13" t="s">
        <v>85</v>
      </c>
      <c r="AW128" s="13" t="s">
        <v>4</v>
      </c>
      <c r="AX128" s="13" t="s">
        <v>82</v>
      </c>
      <c r="AY128" s="246" t="s">
        <v>158</v>
      </c>
    </row>
    <row r="129" s="2" customFormat="1" ht="21.75" customHeight="1">
      <c r="A129" s="38"/>
      <c r="B129" s="39"/>
      <c r="C129" s="219" t="s">
        <v>156</v>
      </c>
      <c r="D129" s="219" t="s">
        <v>159</v>
      </c>
      <c r="E129" s="220" t="s">
        <v>224</v>
      </c>
      <c r="F129" s="221" t="s">
        <v>225</v>
      </c>
      <c r="G129" s="222" t="s">
        <v>202</v>
      </c>
      <c r="H129" s="223">
        <v>1</v>
      </c>
      <c r="I129" s="224"/>
      <c r="J129" s="225">
        <f>ROUND(I129*H129,2)</f>
        <v>0</v>
      </c>
      <c r="K129" s="221" t="s">
        <v>213</v>
      </c>
      <c r="L129" s="44"/>
      <c r="M129" s="226" t="s">
        <v>19</v>
      </c>
      <c r="N129" s="227" t="s">
        <v>45</v>
      </c>
      <c r="O129" s="8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195</v>
      </c>
      <c r="AT129" s="230" t="s">
        <v>159</v>
      </c>
      <c r="AU129" s="230" t="s">
        <v>85</v>
      </c>
      <c r="AY129" s="17" t="s">
        <v>158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82</v>
      </c>
      <c r="BK129" s="231">
        <f>ROUND(I129*H129,2)</f>
        <v>0</v>
      </c>
      <c r="BL129" s="17" t="s">
        <v>195</v>
      </c>
      <c r="BM129" s="230" t="s">
        <v>226</v>
      </c>
    </row>
    <row r="130" s="2" customFormat="1">
      <c r="A130" s="38"/>
      <c r="B130" s="39"/>
      <c r="C130" s="40"/>
      <c r="D130" s="232" t="s">
        <v>165</v>
      </c>
      <c r="E130" s="40"/>
      <c r="F130" s="233" t="s">
        <v>225</v>
      </c>
      <c r="G130" s="40"/>
      <c r="H130" s="40"/>
      <c r="I130" s="136"/>
      <c r="J130" s="40"/>
      <c r="K130" s="40"/>
      <c r="L130" s="44"/>
      <c r="M130" s="234"/>
      <c r="N130" s="23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85</v>
      </c>
    </row>
    <row r="131" s="13" customFormat="1">
      <c r="A131" s="13"/>
      <c r="B131" s="236"/>
      <c r="C131" s="237"/>
      <c r="D131" s="232" t="s">
        <v>166</v>
      </c>
      <c r="E131" s="238" t="s">
        <v>19</v>
      </c>
      <c r="F131" s="239" t="s">
        <v>243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166</v>
      </c>
      <c r="AU131" s="246" t="s">
        <v>85</v>
      </c>
      <c r="AV131" s="13" t="s">
        <v>85</v>
      </c>
      <c r="AW131" s="13" t="s">
        <v>34</v>
      </c>
      <c r="AX131" s="13" t="s">
        <v>82</v>
      </c>
      <c r="AY131" s="246" t="s">
        <v>158</v>
      </c>
    </row>
    <row r="132" s="2" customFormat="1" ht="16.5" customHeight="1">
      <c r="A132" s="38"/>
      <c r="B132" s="39"/>
      <c r="C132" s="259" t="s">
        <v>228</v>
      </c>
      <c r="D132" s="259" t="s">
        <v>199</v>
      </c>
      <c r="E132" s="260" t="s">
        <v>229</v>
      </c>
      <c r="F132" s="261" t="s">
        <v>230</v>
      </c>
      <c r="G132" s="262" t="s">
        <v>202</v>
      </c>
      <c r="H132" s="263">
        <v>1</v>
      </c>
      <c r="I132" s="264"/>
      <c r="J132" s="265">
        <f>ROUND(I132*H132,2)</f>
        <v>0</v>
      </c>
      <c r="K132" s="261" t="s">
        <v>19</v>
      </c>
      <c r="L132" s="266"/>
      <c r="M132" s="267" t="s">
        <v>19</v>
      </c>
      <c r="N132" s="268" t="s">
        <v>45</v>
      </c>
      <c r="O132" s="84"/>
      <c r="P132" s="228">
        <f>O132*H132</f>
        <v>0</v>
      </c>
      <c r="Q132" s="228">
        <v>0.001</v>
      </c>
      <c r="R132" s="228">
        <f>Q132*H132</f>
        <v>0.001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203</v>
      </c>
      <c r="AT132" s="230" t="s">
        <v>199</v>
      </c>
      <c r="AU132" s="230" t="s">
        <v>85</v>
      </c>
      <c r="AY132" s="17" t="s">
        <v>158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82</v>
      </c>
      <c r="BK132" s="231">
        <f>ROUND(I132*H132,2)</f>
        <v>0</v>
      </c>
      <c r="BL132" s="17" t="s">
        <v>195</v>
      </c>
      <c r="BM132" s="230" t="s">
        <v>231</v>
      </c>
    </row>
    <row r="133" s="2" customFormat="1">
      <c r="A133" s="38"/>
      <c r="B133" s="39"/>
      <c r="C133" s="40"/>
      <c r="D133" s="232" t="s">
        <v>165</v>
      </c>
      <c r="E133" s="40"/>
      <c r="F133" s="233" t="s">
        <v>232</v>
      </c>
      <c r="G133" s="40"/>
      <c r="H133" s="40"/>
      <c r="I133" s="136"/>
      <c r="J133" s="40"/>
      <c r="K133" s="40"/>
      <c r="L133" s="44"/>
      <c r="M133" s="234"/>
      <c r="N133" s="235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165</v>
      </c>
      <c r="AU133" s="17" t="s">
        <v>85</v>
      </c>
    </row>
    <row r="134" s="13" customFormat="1">
      <c r="A134" s="13"/>
      <c r="B134" s="236"/>
      <c r="C134" s="237"/>
      <c r="D134" s="232" t="s">
        <v>166</v>
      </c>
      <c r="E134" s="238" t="s">
        <v>19</v>
      </c>
      <c r="F134" s="239" t="s">
        <v>243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166</v>
      </c>
      <c r="AU134" s="246" t="s">
        <v>85</v>
      </c>
      <c r="AV134" s="13" t="s">
        <v>85</v>
      </c>
      <c r="AW134" s="13" t="s">
        <v>34</v>
      </c>
      <c r="AX134" s="13" t="s">
        <v>82</v>
      </c>
      <c r="AY134" s="246" t="s">
        <v>158</v>
      </c>
    </row>
    <row r="135" s="2" customFormat="1" ht="21.75" customHeight="1">
      <c r="A135" s="38"/>
      <c r="B135" s="39"/>
      <c r="C135" s="219" t="s">
        <v>233</v>
      </c>
      <c r="D135" s="219" t="s">
        <v>159</v>
      </c>
      <c r="E135" s="220" t="s">
        <v>234</v>
      </c>
      <c r="F135" s="221" t="s">
        <v>235</v>
      </c>
      <c r="G135" s="222" t="s">
        <v>202</v>
      </c>
      <c r="H135" s="223">
        <v>1</v>
      </c>
      <c r="I135" s="224"/>
      <c r="J135" s="225">
        <f>ROUND(I135*H135,2)</f>
        <v>0</v>
      </c>
      <c r="K135" s="221" t="s">
        <v>19</v>
      </c>
      <c r="L135" s="44"/>
      <c r="M135" s="226" t="s">
        <v>19</v>
      </c>
      <c r="N135" s="227" t="s">
        <v>45</v>
      </c>
      <c r="O135" s="84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236</v>
      </c>
      <c r="AT135" s="230" t="s">
        <v>159</v>
      </c>
      <c r="AU135" s="230" t="s">
        <v>85</v>
      </c>
      <c r="AY135" s="17" t="s">
        <v>158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82</v>
      </c>
      <c r="BK135" s="231">
        <f>ROUND(I135*H135,2)</f>
        <v>0</v>
      </c>
      <c r="BL135" s="17" t="s">
        <v>236</v>
      </c>
      <c r="BM135" s="230" t="s">
        <v>237</v>
      </c>
    </row>
    <row r="136" s="2" customFormat="1">
      <c r="A136" s="38"/>
      <c r="B136" s="39"/>
      <c r="C136" s="40"/>
      <c r="D136" s="232" t="s">
        <v>165</v>
      </c>
      <c r="E136" s="40"/>
      <c r="F136" s="233" t="s">
        <v>235</v>
      </c>
      <c r="G136" s="40"/>
      <c r="H136" s="40"/>
      <c r="I136" s="136"/>
      <c r="J136" s="40"/>
      <c r="K136" s="40"/>
      <c r="L136" s="44"/>
      <c r="M136" s="234"/>
      <c r="N136" s="235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165</v>
      </c>
      <c r="AU136" s="17" t="s">
        <v>85</v>
      </c>
    </row>
    <row r="137" s="2" customFormat="1" ht="16.5" customHeight="1">
      <c r="A137" s="38"/>
      <c r="B137" s="39"/>
      <c r="C137" s="259" t="s">
        <v>238</v>
      </c>
      <c r="D137" s="259" t="s">
        <v>199</v>
      </c>
      <c r="E137" s="260" t="s">
        <v>239</v>
      </c>
      <c r="F137" s="261" t="s">
        <v>240</v>
      </c>
      <c r="G137" s="262" t="s">
        <v>202</v>
      </c>
      <c r="H137" s="263">
        <v>1</v>
      </c>
      <c r="I137" s="264"/>
      <c r="J137" s="265">
        <f>ROUND(I137*H137,2)</f>
        <v>0</v>
      </c>
      <c r="K137" s="261" t="s">
        <v>19</v>
      </c>
      <c r="L137" s="266"/>
      <c r="M137" s="267" t="s">
        <v>19</v>
      </c>
      <c r="N137" s="268" t="s">
        <v>45</v>
      </c>
      <c r="O137" s="84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241</v>
      </c>
      <c r="AT137" s="230" t="s">
        <v>199</v>
      </c>
      <c r="AU137" s="230" t="s">
        <v>85</v>
      </c>
      <c r="AY137" s="17" t="s">
        <v>158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82</v>
      </c>
      <c r="BK137" s="231">
        <f>ROUND(I137*H137,2)</f>
        <v>0</v>
      </c>
      <c r="BL137" s="17" t="s">
        <v>236</v>
      </c>
      <c r="BM137" s="230" t="s">
        <v>242</v>
      </c>
    </row>
    <row r="138" s="2" customFormat="1">
      <c r="A138" s="38"/>
      <c r="B138" s="39"/>
      <c r="C138" s="40"/>
      <c r="D138" s="232" t="s">
        <v>165</v>
      </c>
      <c r="E138" s="40"/>
      <c r="F138" s="233" t="s">
        <v>240</v>
      </c>
      <c r="G138" s="40"/>
      <c r="H138" s="40"/>
      <c r="I138" s="136"/>
      <c r="J138" s="40"/>
      <c r="K138" s="40"/>
      <c r="L138" s="44"/>
      <c r="M138" s="234"/>
      <c r="N138" s="235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85</v>
      </c>
    </row>
    <row r="139" s="13" customFormat="1">
      <c r="A139" s="13"/>
      <c r="B139" s="236"/>
      <c r="C139" s="237"/>
      <c r="D139" s="232" t="s">
        <v>166</v>
      </c>
      <c r="E139" s="238" t="s">
        <v>19</v>
      </c>
      <c r="F139" s="239" t="s">
        <v>243</v>
      </c>
      <c r="G139" s="237"/>
      <c r="H139" s="240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166</v>
      </c>
      <c r="AU139" s="246" t="s">
        <v>85</v>
      </c>
      <c r="AV139" s="13" t="s">
        <v>85</v>
      </c>
      <c r="AW139" s="13" t="s">
        <v>34</v>
      </c>
      <c r="AX139" s="13" t="s">
        <v>82</v>
      </c>
      <c r="AY139" s="246" t="s">
        <v>158</v>
      </c>
    </row>
    <row r="140" s="12" customFormat="1" ht="25.92" customHeight="1">
      <c r="A140" s="12"/>
      <c r="B140" s="205"/>
      <c r="C140" s="206"/>
      <c r="D140" s="207" t="s">
        <v>73</v>
      </c>
      <c r="E140" s="208" t="s">
        <v>244</v>
      </c>
      <c r="F140" s="208" t="s">
        <v>245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f>SUM(P141:P237)</f>
        <v>0</v>
      </c>
      <c r="Q140" s="213"/>
      <c r="R140" s="214">
        <f>SUM(R141:R237)</f>
        <v>0.13981500000000002</v>
      </c>
      <c r="S140" s="213"/>
      <c r="T140" s="215">
        <f>SUM(T141:T237)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6" t="s">
        <v>176</v>
      </c>
      <c r="AT140" s="217" t="s">
        <v>73</v>
      </c>
      <c r="AU140" s="217" t="s">
        <v>74</v>
      </c>
      <c r="AY140" s="216" t="s">
        <v>158</v>
      </c>
      <c r="BK140" s="218">
        <f>SUM(BK141:BK237)</f>
        <v>0</v>
      </c>
    </row>
    <row r="141" s="2" customFormat="1" ht="33" customHeight="1">
      <c r="A141" s="38"/>
      <c r="B141" s="39"/>
      <c r="C141" s="219" t="s">
        <v>246</v>
      </c>
      <c r="D141" s="219" t="s">
        <v>159</v>
      </c>
      <c r="E141" s="220" t="s">
        <v>247</v>
      </c>
      <c r="F141" s="221" t="s">
        <v>248</v>
      </c>
      <c r="G141" s="222" t="s">
        <v>202</v>
      </c>
      <c r="H141" s="223">
        <v>1</v>
      </c>
      <c r="I141" s="224"/>
      <c r="J141" s="225">
        <f>ROUND(I141*H141,2)</f>
        <v>0</v>
      </c>
      <c r="K141" s="221" t="s">
        <v>213</v>
      </c>
      <c r="L141" s="44"/>
      <c r="M141" s="226" t="s">
        <v>19</v>
      </c>
      <c r="N141" s="227" t="s">
        <v>45</v>
      </c>
      <c r="O141" s="84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249</v>
      </c>
      <c r="AT141" s="230" t="s">
        <v>159</v>
      </c>
      <c r="AU141" s="230" t="s">
        <v>82</v>
      </c>
      <c r="AY141" s="17" t="s">
        <v>158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82</v>
      </c>
      <c r="BK141" s="231">
        <f>ROUND(I141*H141,2)</f>
        <v>0</v>
      </c>
      <c r="BL141" s="17" t="s">
        <v>249</v>
      </c>
      <c r="BM141" s="230" t="s">
        <v>250</v>
      </c>
    </row>
    <row r="142" s="2" customFormat="1">
      <c r="A142" s="38"/>
      <c r="B142" s="39"/>
      <c r="C142" s="40"/>
      <c r="D142" s="232" t="s">
        <v>165</v>
      </c>
      <c r="E142" s="40"/>
      <c r="F142" s="233" t="s">
        <v>251</v>
      </c>
      <c r="G142" s="40"/>
      <c r="H142" s="40"/>
      <c r="I142" s="136"/>
      <c r="J142" s="40"/>
      <c r="K142" s="40"/>
      <c r="L142" s="44"/>
      <c r="M142" s="234"/>
      <c r="N142" s="235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165</v>
      </c>
      <c r="AU142" s="17" t="s">
        <v>82</v>
      </c>
    </row>
    <row r="143" s="2" customFormat="1" ht="33" customHeight="1">
      <c r="A143" s="38"/>
      <c r="B143" s="39"/>
      <c r="C143" s="259" t="s">
        <v>252</v>
      </c>
      <c r="D143" s="259" t="s">
        <v>199</v>
      </c>
      <c r="E143" s="260" t="s">
        <v>253</v>
      </c>
      <c r="F143" s="261" t="s">
        <v>254</v>
      </c>
      <c r="G143" s="262" t="s">
        <v>202</v>
      </c>
      <c r="H143" s="263">
        <v>1</v>
      </c>
      <c r="I143" s="264"/>
      <c r="J143" s="265">
        <f>ROUND(I143*H143,2)</f>
        <v>0</v>
      </c>
      <c r="K143" s="261" t="s">
        <v>213</v>
      </c>
      <c r="L143" s="266"/>
      <c r="M143" s="267" t="s">
        <v>19</v>
      </c>
      <c r="N143" s="268" t="s">
        <v>45</v>
      </c>
      <c r="O143" s="84"/>
      <c r="P143" s="228">
        <f>O143*H143</f>
        <v>0</v>
      </c>
      <c r="Q143" s="228">
        <v>0.0080999999999999996</v>
      </c>
      <c r="R143" s="228">
        <f>Q143*H143</f>
        <v>0.0080999999999999996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255</v>
      </c>
      <c r="AT143" s="230" t="s">
        <v>199</v>
      </c>
      <c r="AU143" s="230" t="s">
        <v>82</v>
      </c>
      <c r="AY143" s="17" t="s">
        <v>158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82</v>
      </c>
      <c r="BK143" s="231">
        <f>ROUND(I143*H143,2)</f>
        <v>0</v>
      </c>
      <c r="BL143" s="17" t="s">
        <v>255</v>
      </c>
      <c r="BM143" s="230" t="s">
        <v>1300</v>
      </c>
    </row>
    <row r="144" s="2" customFormat="1">
      <c r="A144" s="38"/>
      <c r="B144" s="39"/>
      <c r="C144" s="40"/>
      <c r="D144" s="232" t="s">
        <v>165</v>
      </c>
      <c r="E144" s="40"/>
      <c r="F144" s="233" t="s">
        <v>254</v>
      </c>
      <c r="G144" s="40"/>
      <c r="H144" s="40"/>
      <c r="I144" s="136"/>
      <c r="J144" s="40"/>
      <c r="K144" s="40"/>
      <c r="L144" s="44"/>
      <c r="M144" s="234"/>
      <c r="N144" s="235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82</v>
      </c>
    </row>
    <row r="145" s="13" customFormat="1">
      <c r="A145" s="13"/>
      <c r="B145" s="236"/>
      <c r="C145" s="237"/>
      <c r="D145" s="232" t="s">
        <v>166</v>
      </c>
      <c r="E145" s="238" t="s">
        <v>19</v>
      </c>
      <c r="F145" s="239" t="s">
        <v>1647</v>
      </c>
      <c r="G145" s="237"/>
      <c r="H145" s="240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166</v>
      </c>
      <c r="AU145" s="246" t="s">
        <v>82</v>
      </c>
      <c r="AV145" s="13" t="s">
        <v>85</v>
      </c>
      <c r="AW145" s="13" t="s">
        <v>34</v>
      </c>
      <c r="AX145" s="13" t="s">
        <v>82</v>
      </c>
      <c r="AY145" s="246" t="s">
        <v>158</v>
      </c>
    </row>
    <row r="146" s="2" customFormat="1" ht="55.5" customHeight="1">
      <c r="A146" s="38"/>
      <c r="B146" s="39"/>
      <c r="C146" s="219" t="s">
        <v>8</v>
      </c>
      <c r="D146" s="219" t="s">
        <v>159</v>
      </c>
      <c r="E146" s="220" t="s">
        <v>1301</v>
      </c>
      <c r="F146" s="221" t="s">
        <v>1302</v>
      </c>
      <c r="G146" s="222" t="s">
        <v>1303</v>
      </c>
      <c r="H146" s="223">
        <v>1</v>
      </c>
      <c r="I146" s="224"/>
      <c r="J146" s="225">
        <f>ROUND(I146*H146,2)</f>
        <v>0</v>
      </c>
      <c r="K146" s="221" t="s">
        <v>19</v>
      </c>
      <c r="L146" s="44"/>
      <c r="M146" s="226" t="s">
        <v>19</v>
      </c>
      <c r="N146" s="227" t="s">
        <v>45</v>
      </c>
      <c r="O146" s="84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163</v>
      </c>
      <c r="AT146" s="230" t="s">
        <v>159</v>
      </c>
      <c r="AU146" s="230" t="s">
        <v>82</v>
      </c>
      <c r="AY146" s="17" t="s">
        <v>158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82</v>
      </c>
      <c r="BK146" s="231">
        <f>ROUND(I146*H146,2)</f>
        <v>0</v>
      </c>
      <c r="BL146" s="17" t="s">
        <v>163</v>
      </c>
      <c r="BM146" s="230" t="s">
        <v>1304</v>
      </c>
    </row>
    <row r="147" s="2" customFormat="1">
      <c r="A147" s="38"/>
      <c r="B147" s="39"/>
      <c r="C147" s="40"/>
      <c r="D147" s="232" t="s">
        <v>165</v>
      </c>
      <c r="E147" s="40"/>
      <c r="F147" s="233" t="s">
        <v>1648</v>
      </c>
      <c r="G147" s="40"/>
      <c r="H147" s="40"/>
      <c r="I147" s="136"/>
      <c r="J147" s="40"/>
      <c r="K147" s="40"/>
      <c r="L147" s="44"/>
      <c r="M147" s="234"/>
      <c r="N147" s="235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165</v>
      </c>
      <c r="AU147" s="17" t="s">
        <v>82</v>
      </c>
    </row>
    <row r="148" s="2" customFormat="1">
      <c r="A148" s="38"/>
      <c r="B148" s="39"/>
      <c r="C148" s="40"/>
      <c r="D148" s="232" t="s">
        <v>181</v>
      </c>
      <c r="E148" s="40"/>
      <c r="F148" s="258" t="s">
        <v>1649</v>
      </c>
      <c r="G148" s="40"/>
      <c r="H148" s="40"/>
      <c r="I148" s="136"/>
      <c r="J148" s="40"/>
      <c r="K148" s="40"/>
      <c r="L148" s="44"/>
      <c r="M148" s="234"/>
      <c r="N148" s="235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181</v>
      </c>
      <c r="AU148" s="17" t="s">
        <v>82</v>
      </c>
    </row>
    <row r="149" s="13" customFormat="1">
      <c r="A149" s="13"/>
      <c r="B149" s="236"/>
      <c r="C149" s="237"/>
      <c r="D149" s="232" t="s">
        <v>166</v>
      </c>
      <c r="E149" s="238" t="s">
        <v>19</v>
      </c>
      <c r="F149" s="239" t="s">
        <v>1650</v>
      </c>
      <c r="G149" s="237"/>
      <c r="H149" s="240">
        <v>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166</v>
      </c>
      <c r="AU149" s="246" t="s">
        <v>82</v>
      </c>
      <c r="AV149" s="13" t="s">
        <v>85</v>
      </c>
      <c r="AW149" s="13" t="s">
        <v>34</v>
      </c>
      <c r="AX149" s="13" t="s">
        <v>82</v>
      </c>
      <c r="AY149" s="246" t="s">
        <v>158</v>
      </c>
    </row>
    <row r="150" s="2" customFormat="1" ht="21.75" customHeight="1">
      <c r="A150" s="38"/>
      <c r="B150" s="39"/>
      <c r="C150" s="219" t="s">
        <v>195</v>
      </c>
      <c r="D150" s="219" t="s">
        <v>159</v>
      </c>
      <c r="E150" s="220" t="s">
        <v>257</v>
      </c>
      <c r="F150" s="221" t="s">
        <v>258</v>
      </c>
      <c r="G150" s="222" t="s">
        <v>202</v>
      </c>
      <c r="H150" s="223">
        <v>1</v>
      </c>
      <c r="I150" s="224"/>
      <c r="J150" s="225">
        <f>ROUND(I150*H150,2)</f>
        <v>0</v>
      </c>
      <c r="K150" s="221" t="s">
        <v>213</v>
      </c>
      <c r="L150" s="44"/>
      <c r="M150" s="226" t="s">
        <v>19</v>
      </c>
      <c r="N150" s="227" t="s">
        <v>45</v>
      </c>
      <c r="O150" s="84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236</v>
      </c>
      <c r="AT150" s="230" t="s">
        <v>159</v>
      </c>
      <c r="AU150" s="230" t="s">
        <v>82</v>
      </c>
      <c r="AY150" s="17" t="s">
        <v>158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82</v>
      </c>
      <c r="BK150" s="231">
        <f>ROUND(I150*H150,2)</f>
        <v>0</v>
      </c>
      <c r="BL150" s="17" t="s">
        <v>236</v>
      </c>
      <c r="BM150" s="230" t="s">
        <v>259</v>
      </c>
    </row>
    <row r="151" s="2" customFormat="1">
      <c r="A151" s="38"/>
      <c r="B151" s="39"/>
      <c r="C151" s="40"/>
      <c r="D151" s="232" t="s">
        <v>165</v>
      </c>
      <c r="E151" s="40"/>
      <c r="F151" s="233" t="s">
        <v>260</v>
      </c>
      <c r="G151" s="40"/>
      <c r="H151" s="40"/>
      <c r="I151" s="136"/>
      <c r="J151" s="40"/>
      <c r="K151" s="40"/>
      <c r="L151" s="44"/>
      <c r="M151" s="234"/>
      <c r="N151" s="235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165</v>
      </c>
      <c r="AU151" s="17" t="s">
        <v>82</v>
      </c>
    </row>
    <row r="152" s="2" customFormat="1">
      <c r="A152" s="38"/>
      <c r="B152" s="39"/>
      <c r="C152" s="40"/>
      <c r="D152" s="232" t="s">
        <v>216</v>
      </c>
      <c r="E152" s="40"/>
      <c r="F152" s="258" t="s">
        <v>261</v>
      </c>
      <c r="G152" s="40"/>
      <c r="H152" s="40"/>
      <c r="I152" s="136"/>
      <c r="J152" s="40"/>
      <c r="K152" s="40"/>
      <c r="L152" s="44"/>
      <c r="M152" s="234"/>
      <c r="N152" s="235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216</v>
      </c>
      <c r="AU152" s="17" t="s">
        <v>82</v>
      </c>
    </row>
    <row r="153" s="13" customFormat="1">
      <c r="A153" s="13"/>
      <c r="B153" s="236"/>
      <c r="C153" s="237"/>
      <c r="D153" s="232" t="s">
        <v>166</v>
      </c>
      <c r="E153" s="238" t="s">
        <v>19</v>
      </c>
      <c r="F153" s="239" t="s">
        <v>1651</v>
      </c>
      <c r="G153" s="237"/>
      <c r="H153" s="240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166</v>
      </c>
      <c r="AU153" s="246" t="s">
        <v>82</v>
      </c>
      <c r="AV153" s="13" t="s">
        <v>85</v>
      </c>
      <c r="AW153" s="13" t="s">
        <v>34</v>
      </c>
      <c r="AX153" s="13" t="s">
        <v>82</v>
      </c>
      <c r="AY153" s="246" t="s">
        <v>158</v>
      </c>
    </row>
    <row r="154" s="2" customFormat="1" ht="21.75" customHeight="1">
      <c r="A154" s="38"/>
      <c r="B154" s="39"/>
      <c r="C154" s="219" t="s">
        <v>266</v>
      </c>
      <c r="D154" s="219" t="s">
        <v>159</v>
      </c>
      <c r="E154" s="220" t="s">
        <v>262</v>
      </c>
      <c r="F154" s="221" t="s">
        <v>263</v>
      </c>
      <c r="G154" s="222" t="s">
        <v>202</v>
      </c>
      <c r="H154" s="223">
        <v>6</v>
      </c>
      <c r="I154" s="224"/>
      <c r="J154" s="225">
        <f>ROUND(I154*H154,2)</f>
        <v>0</v>
      </c>
      <c r="K154" s="221" t="s">
        <v>213</v>
      </c>
      <c r="L154" s="44"/>
      <c r="M154" s="226" t="s">
        <v>19</v>
      </c>
      <c r="N154" s="227" t="s">
        <v>45</v>
      </c>
      <c r="O154" s="84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236</v>
      </c>
      <c r="AT154" s="230" t="s">
        <v>159</v>
      </c>
      <c r="AU154" s="230" t="s">
        <v>82</v>
      </c>
      <c r="AY154" s="17" t="s">
        <v>158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82</v>
      </c>
      <c r="BK154" s="231">
        <f>ROUND(I154*H154,2)</f>
        <v>0</v>
      </c>
      <c r="BL154" s="17" t="s">
        <v>236</v>
      </c>
      <c r="BM154" s="230" t="s">
        <v>264</v>
      </c>
    </row>
    <row r="155" s="2" customFormat="1">
      <c r="A155" s="38"/>
      <c r="B155" s="39"/>
      <c r="C155" s="40"/>
      <c r="D155" s="232" t="s">
        <v>165</v>
      </c>
      <c r="E155" s="40"/>
      <c r="F155" s="233" t="s">
        <v>265</v>
      </c>
      <c r="G155" s="40"/>
      <c r="H155" s="40"/>
      <c r="I155" s="136"/>
      <c r="J155" s="40"/>
      <c r="K155" s="40"/>
      <c r="L155" s="44"/>
      <c r="M155" s="234"/>
      <c r="N155" s="235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165</v>
      </c>
      <c r="AU155" s="17" t="s">
        <v>82</v>
      </c>
    </row>
    <row r="156" s="2" customFormat="1">
      <c r="A156" s="38"/>
      <c r="B156" s="39"/>
      <c r="C156" s="40"/>
      <c r="D156" s="232" t="s">
        <v>216</v>
      </c>
      <c r="E156" s="40"/>
      <c r="F156" s="258" t="s">
        <v>261</v>
      </c>
      <c r="G156" s="40"/>
      <c r="H156" s="40"/>
      <c r="I156" s="136"/>
      <c r="J156" s="40"/>
      <c r="K156" s="40"/>
      <c r="L156" s="44"/>
      <c r="M156" s="234"/>
      <c r="N156" s="235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216</v>
      </c>
      <c r="AU156" s="17" t="s">
        <v>82</v>
      </c>
    </row>
    <row r="157" s="13" customFormat="1">
      <c r="A157" s="13"/>
      <c r="B157" s="236"/>
      <c r="C157" s="237"/>
      <c r="D157" s="232" t="s">
        <v>166</v>
      </c>
      <c r="E157" s="238" t="s">
        <v>19</v>
      </c>
      <c r="F157" s="239" t="s">
        <v>1652</v>
      </c>
      <c r="G157" s="237"/>
      <c r="H157" s="240">
        <v>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166</v>
      </c>
      <c r="AU157" s="246" t="s">
        <v>82</v>
      </c>
      <c r="AV157" s="13" t="s">
        <v>85</v>
      </c>
      <c r="AW157" s="13" t="s">
        <v>34</v>
      </c>
      <c r="AX157" s="13" t="s">
        <v>82</v>
      </c>
      <c r="AY157" s="246" t="s">
        <v>158</v>
      </c>
    </row>
    <row r="158" s="2" customFormat="1" ht="21.75" customHeight="1">
      <c r="A158" s="38"/>
      <c r="B158" s="39"/>
      <c r="C158" s="219" t="s">
        <v>271</v>
      </c>
      <c r="D158" s="219" t="s">
        <v>159</v>
      </c>
      <c r="E158" s="220" t="s">
        <v>267</v>
      </c>
      <c r="F158" s="221" t="s">
        <v>268</v>
      </c>
      <c r="G158" s="222" t="s">
        <v>202</v>
      </c>
      <c r="H158" s="223">
        <v>1</v>
      </c>
      <c r="I158" s="224"/>
      <c r="J158" s="225">
        <f>ROUND(I158*H158,2)</f>
        <v>0</v>
      </c>
      <c r="K158" s="221" t="s">
        <v>213</v>
      </c>
      <c r="L158" s="44"/>
      <c r="M158" s="226" t="s">
        <v>19</v>
      </c>
      <c r="N158" s="227" t="s">
        <v>45</v>
      </c>
      <c r="O158" s="84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236</v>
      </c>
      <c r="AT158" s="230" t="s">
        <v>159</v>
      </c>
      <c r="AU158" s="230" t="s">
        <v>82</v>
      </c>
      <c r="AY158" s="17" t="s">
        <v>158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82</v>
      </c>
      <c r="BK158" s="231">
        <f>ROUND(I158*H158,2)</f>
        <v>0</v>
      </c>
      <c r="BL158" s="17" t="s">
        <v>236</v>
      </c>
      <c r="BM158" s="230" t="s">
        <v>269</v>
      </c>
    </row>
    <row r="159" s="2" customFormat="1">
      <c r="A159" s="38"/>
      <c r="B159" s="39"/>
      <c r="C159" s="40"/>
      <c r="D159" s="232" t="s">
        <v>165</v>
      </c>
      <c r="E159" s="40"/>
      <c r="F159" s="233" t="s">
        <v>268</v>
      </c>
      <c r="G159" s="40"/>
      <c r="H159" s="40"/>
      <c r="I159" s="136"/>
      <c r="J159" s="40"/>
      <c r="K159" s="40"/>
      <c r="L159" s="44"/>
      <c r="M159" s="234"/>
      <c r="N159" s="235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165</v>
      </c>
      <c r="AU159" s="17" t="s">
        <v>82</v>
      </c>
    </row>
    <row r="160" s="13" customFormat="1">
      <c r="A160" s="13"/>
      <c r="B160" s="236"/>
      <c r="C160" s="237"/>
      <c r="D160" s="232" t="s">
        <v>166</v>
      </c>
      <c r="E160" s="238" t="s">
        <v>19</v>
      </c>
      <c r="F160" s="239" t="s">
        <v>1647</v>
      </c>
      <c r="G160" s="237"/>
      <c r="H160" s="240">
        <v>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166</v>
      </c>
      <c r="AU160" s="246" t="s">
        <v>82</v>
      </c>
      <c r="AV160" s="13" t="s">
        <v>85</v>
      </c>
      <c r="AW160" s="13" t="s">
        <v>34</v>
      </c>
      <c r="AX160" s="13" t="s">
        <v>82</v>
      </c>
      <c r="AY160" s="246" t="s">
        <v>158</v>
      </c>
    </row>
    <row r="161" s="2" customFormat="1" ht="21.75" customHeight="1">
      <c r="A161" s="38"/>
      <c r="B161" s="39"/>
      <c r="C161" s="219" t="s">
        <v>277</v>
      </c>
      <c r="D161" s="219" t="s">
        <v>159</v>
      </c>
      <c r="E161" s="220" t="s">
        <v>272</v>
      </c>
      <c r="F161" s="221" t="s">
        <v>273</v>
      </c>
      <c r="G161" s="222" t="s">
        <v>202</v>
      </c>
      <c r="H161" s="223">
        <v>5</v>
      </c>
      <c r="I161" s="224"/>
      <c r="J161" s="225">
        <f>ROUND(I161*H161,2)</f>
        <v>0</v>
      </c>
      <c r="K161" s="221" t="s">
        <v>213</v>
      </c>
      <c r="L161" s="44"/>
      <c r="M161" s="226" t="s">
        <v>19</v>
      </c>
      <c r="N161" s="227" t="s">
        <v>45</v>
      </c>
      <c r="O161" s="84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236</v>
      </c>
      <c r="AT161" s="230" t="s">
        <v>159</v>
      </c>
      <c r="AU161" s="230" t="s">
        <v>82</v>
      </c>
      <c r="AY161" s="17" t="s">
        <v>158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82</v>
      </c>
      <c r="BK161" s="231">
        <f>ROUND(I161*H161,2)</f>
        <v>0</v>
      </c>
      <c r="BL161" s="17" t="s">
        <v>236</v>
      </c>
      <c r="BM161" s="230" t="s">
        <v>274</v>
      </c>
    </row>
    <row r="162" s="2" customFormat="1">
      <c r="A162" s="38"/>
      <c r="B162" s="39"/>
      <c r="C162" s="40"/>
      <c r="D162" s="232" t="s">
        <v>165</v>
      </c>
      <c r="E162" s="40"/>
      <c r="F162" s="233" t="s">
        <v>275</v>
      </c>
      <c r="G162" s="40"/>
      <c r="H162" s="40"/>
      <c r="I162" s="136"/>
      <c r="J162" s="40"/>
      <c r="K162" s="40"/>
      <c r="L162" s="44"/>
      <c r="M162" s="234"/>
      <c r="N162" s="235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165</v>
      </c>
      <c r="AU162" s="17" t="s">
        <v>82</v>
      </c>
    </row>
    <row r="163" s="13" customFormat="1">
      <c r="A163" s="13"/>
      <c r="B163" s="236"/>
      <c r="C163" s="237"/>
      <c r="D163" s="232" t="s">
        <v>166</v>
      </c>
      <c r="E163" s="238" t="s">
        <v>19</v>
      </c>
      <c r="F163" s="239" t="s">
        <v>1653</v>
      </c>
      <c r="G163" s="237"/>
      <c r="H163" s="240">
        <v>5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166</v>
      </c>
      <c r="AU163" s="246" t="s">
        <v>82</v>
      </c>
      <c r="AV163" s="13" t="s">
        <v>85</v>
      </c>
      <c r="AW163" s="13" t="s">
        <v>34</v>
      </c>
      <c r="AX163" s="13" t="s">
        <v>82</v>
      </c>
      <c r="AY163" s="246" t="s">
        <v>158</v>
      </c>
    </row>
    <row r="164" s="2" customFormat="1" ht="21.75" customHeight="1">
      <c r="A164" s="38"/>
      <c r="B164" s="39"/>
      <c r="C164" s="219" t="s">
        <v>282</v>
      </c>
      <c r="D164" s="219" t="s">
        <v>159</v>
      </c>
      <c r="E164" s="220" t="s">
        <v>1310</v>
      </c>
      <c r="F164" s="221" t="s">
        <v>1311</v>
      </c>
      <c r="G164" s="222" t="s">
        <v>202</v>
      </c>
      <c r="H164" s="223">
        <v>1</v>
      </c>
      <c r="I164" s="224"/>
      <c r="J164" s="225">
        <f>ROUND(I164*H164,2)</f>
        <v>0</v>
      </c>
      <c r="K164" s="221" t="s">
        <v>213</v>
      </c>
      <c r="L164" s="44"/>
      <c r="M164" s="226" t="s">
        <v>19</v>
      </c>
      <c r="N164" s="227" t="s">
        <v>45</v>
      </c>
      <c r="O164" s="84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236</v>
      </c>
      <c r="AT164" s="230" t="s">
        <v>159</v>
      </c>
      <c r="AU164" s="230" t="s">
        <v>82</v>
      </c>
      <c r="AY164" s="17" t="s">
        <v>158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82</v>
      </c>
      <c r="BK164" s="231">
        <f>ROUND(I164*H164,2)</f>
        <v>0</v>
      </c>
      <c r="BL164" s="17" t="s">
        <v>236</v>
      </c>
      <c r="BM164" s="230" t="s">
        <v>280</v>
      </c>
    </row>
    <row r="165" s="2" customFormat="1">
      <c r="A165" s="38"/>
      <c r="B165" s="39"/>
      <c r="C165" s="40"/>
      <c r="D165" s="232" t="s">
        <v>165</v>
      </c>
      <c r="E165" s="40"/>
      <c r="F165" s="233" t="s">
        <v>1311</v>
      </c>
      <c r="G165" s="40"/>
      <c r="H165" s="40"/>
      <c r="I165" s="136"/>
      <c r="J165" s="40"/>
      <c r="K165" s="40"/>
      <c r="L165" s="44"/>
      <c r="M165" s="234"/>
      <c r="N165" s="235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165</v>
      </c>
      <c r="AU165" s="17" t="s">
        <v>82</v>
      </c>
    </row>
    <row r="166" s="13" customFormat="1">
      <c r="A166" s="13"/>
      <c r="B166" s="236"/>
      <c r="C166" s="237"/>
      <c r="D166" s="232" t="s">
        <v>166</v>
      </c>
      <c r="E166" s="238" t="s">
        <v>19</v>
      </c>
      <c r="F166" s="239" t="s">
        <v>1647</v>
      </c>
      <c r="G166" s="237"/>
      <c r="H166" s="240">
        <v>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166</v>
      </c>
      <c r="AU166" s="246" t="s">
        <v>82</v>
      </c>
      <c r="AV166" s="13" t="s">
        <v>85</v>
      </c>
      <c r="AW166" s="13" t="s">
        <v>34</v>
      </c>
      <c r="AX166" s="13" t="s">
        <v>82</v>
      </c>
      <c r="AY166" s="246" t="s">
        <v>158</v>
      </c>
    </row>
    <row r="167" s="2" customFormat="1" ht="21.75" customHeight="1">
      <c r="A167" s="38"/>
      <c r="B167" s="39"/>
      <c r="C167" s="219" t="s">
        <v>7</v>
      </c>
      <c r="D167" s="219" t="s">
        <v>159</v>
      </c>
      <c r="E167" s="220" t="s">
        <v>1654</v>
      </c>
      <c r="F167" s="221" t="s">
        <v>1655</v>
      </c>
      <c r="G167" s="222" t="s">
        <v>202</v>
      </c>
      <c r="H167" s="223">
        <v>1</v>
      </c>
      <c r="I167" s="224"/>
      <c r="J167" s="225">
        <f>ROUND(I167*H167,2)</f>
        <v>0</v>
      </c>
      <c r="K167" s="221" t="s">
        <v>213</v>
      </c>
      <c r="L167" s="44"/>
      <c r="M167" s="226" t="s">
        <v>19</v>
      </c>
      <c r="N167" s="227" t="s">
        <v>45</v>
      </c>
      <c r="O167" s="84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236</v>
      </c>
      <c r="AT167" s="230" t="s">
        <v>159</v>
      </c>
      <c r="AU167" s="230" t="s">
        <v>82</v>
      </c>
      <c r="AY167" s="17" t="s">
        <v>158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82</v>
      </c>
      <c r="BK167" s="231">
        <f>ROUND(I167*H167,2)</f>
        <v>0</v>
      </c>
      <c r="BL167" s="17" t="s">
        <v>236</v>
      </c>
      <c r="BM167" s="230" t="s">
        <v>1656</v>
      </c>
    </row>
    <row r="168" s="2" customFormat="1">
      <c r="A168" s="38"/>
      <c r="B168" s="39"/>
      <c r="C168" s="40"/>
      <c r="D168" s="232" t="s">
        <v>165</v>
      </c>
      <c r="E168" s="40"/>
      <c r="F168" s="233" t="s">
        <v>1657</v>
      </c>
      <c r="G168" s="40"/>
      <c r="H168" s="40"/>
      <c r="I168" s="136"/>
      <c r="J168" s="40"/>
      <c r="K168" s="40"/>
      <c r="L168" s="44"/>
      <c r="M168" s="234"/>
      <c r="N168" s="235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165</v>
      </c>
      <c r="AU168" s="17" t="s">
        <v>82</v>
      </c>
    </row>
    <row r="169" s="13" customFormat="1">
      <c r="A169" s="13"/>
      <c r="B169" s="236"/>
      <c r="C169" s="237"/>
      <c r="D169" s="232" t="s">
        <v>166</v>
      </c>
      <c r="E169" s="238" t="s">
        <v>19</v>
      </c>
      <c r="F169" s="239" t="s">
        <v>1647</v>
      </c>
      <c r="G169" s="237"/>
      <c r="H169" s="240">
        <v>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166</v>
      </c>
      <c r="AU169" s="246" t="s">
        <v>82</v>
      </c>
      <c r="AV169" s="13" t="s">
        <v>85</v>
      </c>
      <c r="AW169" s="13" t="s">
        <v>34</v>
      </c>
      <c r="AX169" s="13" t="s">
        <v>82</v>
      </c>
      <c r="AY169" s="246" t="s">
        <v>158</v>
      </c>
    </row>
    <row r="170" s="2" customFormat="1" ht="21.75" customHeight="1">
      <c r="A170" s="38"/>
      <c r="B170" s="39"/>
      <c r="C170" s="219" t="s">
        <v>293</v>
      </c>
      <c r="D170" s="219" t="s">
        <v>159</v>
      </c>
      <c r="E170" s="220" t="s">
        <v>283</v>
      </c>
      <c r="F170" s="221" t="s">
        <v>284</v>
      </c>
      <c r="G170" s="222" t="s">
        <v>202</v>
      </c>
      <c r="H170" s="223">
        <v>1</v>
      </c>
      <c r="I170" s="224"/>
      <c r="J170" s="225">
        <f>ROUND(I170*H170,2)</f>
        <v>0</v>
      </c>
      <c r="K170" s="221" t="s">
        <v>213</v>
      </c>
      <c r="L170" s="44"/>
      <c r="M170" s="226" t="s">
        <v>19</v>
      </c>
      <c r="N170" s="227" t="s">
        <v>45</v>
      </c>
      <c r="O170" s="84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236</v>
      </c>
      <c r="AT170" s="230" t="s">
        <v>159</v>
      </c>
      <c r="AU170" s="230" t="s">
        <v>82</v>
      </c>
      <c r="AY170" s="17" t="s">
        <v>158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82</v>
      </c>
      <c r="BK170" s="231">
        <f>ROUND(I170*H170,2)</f>
        <v>0</v>
      </c>
      <c r="BL170" s="17" t="s">
        <v>236</v>
      </c>
      <c r="BM170" s="230" t="s">
        <v>285</v>
      </c>
    </row>
    <row r="171" s="2" customFormat="1">
      <c r="A171" s="38"/>
      <c r="B171" s="39"/>
      <c r="C171" s="40"/>
      <c r="D171" s="232" t="s">
        <v>165</v>
      </c>
      <c r="E171" s="40"/>
      <c r="F171" s="233" t="s">
        <v>286</v>
      </c>
      <c r="G171" s="40"/>
      <c r="H171" s="40"/>
      <c r="I171" s="136"/>
      <c r="J171" s="40"/>
      <c r="K171" s="40"/>
      <c r="L171" s="44"/>
      <c r="M171" s="234"/>
      <c r="N171" s="235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165</v>
      </c>
      <c r="AU171" s="17" t="s">
        <v>82</v>
      </c>
    </row>
    <row r="172" s="13" customFormat="1">
      <c r="A172" s="13"/>
      <c r="B172" s="236"/>
      <c r="C172" s="237"/>
      <c r="D172" s="232" t="s">
        <v>166</v>
      </c>
      <c r="E172" s="238" t="s">
        <v>19</v>
      </c>
      <c r="F172" s="239" t="s">
        <v>1647</v>
      </c>
      <c r="G172" s="237"/>
      <c r="H172" s="240">
        <v>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166</v>
      </c>
      <c r="AU172" s="246" t="s">
        <v>82</v>
      </c>
      <c r="AV172" s="13" t="s">
        <v>85</v>
      </c>
      <c r="AW172" s="13" t="s">
        <v>34</v>
      </c>
      <c r="AX172" s="13" t="s">
        <v>82</v>
      </c>
      <c r="AY172" s="246" t="s">
        <v>158</v>
      </c>
    </row>
    <row r="173" s="2" customFormat="1" ht="16.5" customHeight="1">
      <c r="A173" s="38"/>
      <c r="B173" s="39"/>
      <c r="C173" s="219" t="s">
        <v>298</v>
      </c>
      <c r="D173" s="219" t="s">
        <v>159</v>
      </c>
      <c r="E173" s="220" t="s">
        <v>1658</v>
      </c>
      <c r="F173" s="221" t="s">
        <v>1659</v>
      </c>
      <c r="G173" s="222" t="s">
        <v>202</v>
      </c>
      <c r="H173" s="223">
        <v>1</v>
      </c>
      <c r="I173" s="224"/>
      <c r="J173" s="225">
        <f>ROUND(I173*H173,2)</f>
        <v>0</v>
      </c>
      <c r="K173" s="221" t="s">
        <v>213</v>
      </c>
      <c r="L173" s="44"/>
      <c r="M173" s="226" t="s">
        <v>19</v>
      </c>
      <c r="N173" s="227" t="s">
        <v>45</v>
      </c>
      <c r="O173" s="84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236</v>
      </c>
      <c r="AT173" s="230" t="s">
        <v>159</v>
      </c>
      <c r="AU173" s="230" t="s">
        <v>82</v>
      </c>
      <c r="AY173" s="17" t="s">
        <v>158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82</v>
      </c>
      <c r="BK173" s="231">
        <f>ROUND(I173*H173,2)</f>
        <v>0</v>
      </c>
      <c r="BL173" s="17" t="s">
        <v>236</v>
      </c>
      <c r="BM173" s="230" t="s">
        <v>1660</v>
      </c>
    </row>
    <row r="174" s="2" customFormat="1">
      <c r="A174" s="38"/>
      <c r="B174" s="39"/>
      <c r="C174" s="40"/>
      <c r="D174" s="232" t="s">
        <v>165</v>
      </c>
      <c r="E174" s="40"/>
      <c r="F174" s="233" t="s">
        <v>1661</v>
      </c>
      <c r="G174" s="40"/>
      <c r="H174" s="40"/>
      <c r="I174" s="136"/>
      <c r="J174" s="40"/>
      <c r="K174" s="40"/>
      <c r="L174" s="44"/>
      <c r="M174" s="234"/>
      <c r="N174" s="235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165</v>
      </c>
      <c r="AU174" s="17" t="s">
        <v>82</v>
      </c>
    </row>
    <row r="175" s="13" customFormat="1">
      <c r="A175" s="13"/>
      <c r="B175" s="236"/>
      <c r="C175" s="237"/>
      <c r="D175" s="232" t="s">
        <v>166</v>
      </c>
      <c r="E175" s="238" t="s">
        <v>19</v>
      </c>
      <c r="F175" s="239" t="s">
        <v>1647</v>
      </c>
      <c r="G175" s="237"/>
      <c r="H175" s="240">
        <v>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166</v>
      </c>
      <c r="AU175" s="246" t="s">
        <v>82</v>
      </c>
      <c r="AV175" s="13" t="s">
        <v>85</v>
      </c>
      <c r="AW175" s="13" t="s">
        <v>34</v>
      </c>
      <c r="AX175" s="13" t="s">
        <v>82</v>
      </c>
      <c r="AY175" s="246" t="s">
        <v>158</v>
      </c>
    </row>
    <row r="176" s="2" customFormat="1" ht="16.5" customHeight="1">
      <c r="A176" s="38"/>
      <c r="B176" s="39"/>
      <c r="C176" s="219" t="s">
        <v>304</v>
      </c>
      <c r="D176" s="219" t="s">
        <v>159</v>
      </c>
      <c r="E176" s="220" t="s">
        <v>288</v>
      </c>
      <c r="F176" s="221" t="s">
        <v>289</v>
      </c>
      <c r="G176" s="222" t="s">
        <v>202</v>
      </c>
      <c r="H176" s="223">
        <v>2</v>
      </c>
      <c r="I176" s="224"/>
      <c r="J176" s="225">
        <f>ROUND(I176*H176,2)</f>
        <v>0</v>
      </c>
      <c r="K176" s="221" t="s">
        <v>213</v>
      </c>
      <c r="L176" s="44"/>
      <c r="M176" s="226" t="s">
        <v>19</v>
      </c>
      <c r="N176" s="227" t="s">
        <v>45</v>
      </c>
      <c r="O176" s="84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236</v>
      </c>
      <c r="AT176" s="230" t="s">
        <v>159</v>
      </c>
      <c r="AU176" s="230" t="s">
        <v>82</v>
      </c>
      <c r="AY176" s="17" t="s">
        <v>158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82</v>
      </c>
      <c r="BK176" s="231">
        <f>ROUND(I176*H176,2)</f>
        <v>0</v>
      </c>
      <c r="BL176" s="17" t="s">
        <v>236</v>
      </c>
      <c r="BM176" s="230" t="s">
        <v>290</v>
      </c>
    </row>
    <row r="177" s="2" customFormat="1">
      <c r="A177" s="38"/>
      <c r="B177" s="39"/>
      <c r="C177" s="40"/>
      <c r="D177" s="232" t="s">
        <v>165</v>
      </c>
      <c r="E177" s="40"/>
      <c r="F177" s="233" t="s">
        <v>291</v>
      </c>
      <c r="G177" s="40"/>
      <c r="H177" s="40"/>
      <c r="I177" s="136"/>
      <c r="J177" s="40"/>
      <c r="K177" s="40"/>
      <c r="L177" s="44"/>
      <c r="M177" s="234"/>
      <c r="N177" s="235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165</v>
      </c>
      <c r="AU177" s="17" t="s">
        <v>82</v>
      </c>
    </row>
    <row r="178" s="13" customFormat="1">
      <c r="A178" s="13"/>
      <c r="B178" s="236"/>
      <c r="C178" s="237"/>
      <c r="D178" s="232" t="s">
        <v>166</v>
      </c>
      <c r="E178" s="238" t="s">
        <v>19</v>
      </c>
      <c r="F178" s="239" t="s">
        <v>1662</v>
      </c>
      <c r="G178" s="237"/>
      <c r="H178" s="240">
        <v>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166</v>
      </c>
      <c r="AU178" s="246" t="s">
        <v>82</v>
      </c>
      <c r="AV178" s="13" t="s">
        <v>85</v>
      </c>
      <c r="AW178" s="13" t="s">
        <v>34</v>
      </c>
      <c r="AX178" s="13" t="s">
        <v>82</v>
      </c>
      <c r="AY178" s="246" t="s">
        <v>158</v>
      </c>
    </row>
    <row r="179" s="2" customFormat="1" ht="16.5" customHeight="1">
      <c r="A179" s="38"/>
      <c r="B179" s="39"/>
      <c r="C179" s="219" t="s">
        <v>309</v>
      </c>
      <c r="D179" s="219" t="s">
        <v>159</v>
      </c>
      <c r="E179" s="220" t="s">
        <v>299</v>
      </c>
      <c r="F179" s="221" t="s">
        <v>300</v>
      </c>
      <c r="G179" s="222" t="s">
        <v>202</v>
      </c>
      <c r="H179" s="223">
        <v>3</v>
      </c>
      <c r="I179" s="224"/>
      <c r="J179" s="225">
        <f>ROUND(I179*H179,2)</f>
        <v>0</v>
      </c>
      <c r="K179" s="221" t="s">
        <v>213</v>
      </c>
      <c r="L179" s="44"/>
      <c r="M179" s="226" t="s">
        <v>19</v>
      </c>
      <c r="N179" s="227" t="s">
        <v>45</v>
      </c>
      <c r="O179" s="84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236</v>
      </c>
      <c r="AT179" s="230" t="s">
        <v>159</v>
      </c>
      <c r="AU179" s="230" t="s">
        <v>82</v>
      </c>
      <c r="AY179" s="17" t="s">
        <v>158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82</v>
      </c>
      <c r="BK179" s="231">
        <f>ROUND(I179*H179,2)</f>
        <v>0</v>
      </c>
      <c r="BL179" s="17" t="s">
        <v>236</v>
      </c>
      <c r="BM179" s="230" t="s">
        <v>1318</v>
      </c>
    </row>
    <row r="180" s="2" customFormat="1">
      <c r="A180" s="38"/>
      <c r="B180" s="39"/>
      <c r="C180" s="40"/>
      <c r="D180" s="232" t="s">
        <v>165</v>
      </c>
      <c r="E180" s="40"/>
      <c r="F180" s="233" t="s">
        <v>302</v>
      </c>
      <c r="G180" s="40"/>
      <c r="H180" s="40"/>
      <c r="I180" s="136"/>
      <c r="J180" s="40"/>
      <c r="K180" s="40"/>
      <c r="L180" s="44"/>
      <c r="M180" s="234"/>
      <c r="N180" s="235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165</v>
      </c>
      <c r="AU180" s="17" t="s">
        <v>82</v>
      </c>
    </row>
    <row r="181" s="13" customFormat="1">
      <c r="A181" s="13"/>
      <c r="B181" s="236"/>
      <c r="C181" s="237"/>
      <c r="D181" s="232" t="s">
        <v>166</v>
      </c>
      <c r="E181" s="238" t="s">
        <v>19</v>
      </c>
      <c r="F181" s="239" t="s">
        <v>1663</v>
      </c>
      <c r="G181" s="237"/>
      <c r="H181" s="240">
        <v>3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166</v>
      </c>
      <c r="AU181" s="246" t="s">
        <v>82</v>
      </c>
      <c r="AV181" s="13" t="s">
        <v>85</v>
      </c>
      <c r="AW181" s="13" t="s">
        <v>34</v>
      </c>
      <c r="AX181" s="13" t="s">
        <v>82</v>
      </c>
      <c r="AY181" s="246" t="s">
        <v>158</v>
      </c>
    </row>
    <row r="182" s="2" customFormat="1" ht="21.75" customHeight="1">
      <c r="A182" s="38"/>
      <c r="B182" s="39"/>
      <c r="C182" s="219" t="s">
        <v>314</v>
      </c>
      <c r="D182" s="219" t="s">
        <v>159</v>
      </c>
      <c r="E182" s="220" t="s">
        <v>1320</v>
      </c>
      <c r="F182" s="221" t="s">
        <v>1321</v>
      </c>
      <c r="G182" s="222" t="s">
        <v>202</v>
      </c>
      <c r="H182" s="223">
        <v>1</v>
      </c>
      <c r="I182" s="224"/>
      <c r="J182" s="225">
        <f>ROUND(I182*H182,2)</f>
        <v>0</v>
      </c>
      <c r="K182" s="221" t="s">
        <v>213</v>
      </c>
      <c r="L182" s="44"/>
      <c r="M182" s="226" t="s">
        <v>19</v>
      </c>
      <c r="N182" s="227" t="s">
        <v>45</v>
      </c>
      <c r="O182" s="84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236</v>
      </c>
      <c r="AT182" s="230" t="s">
        <v>159</v>
      </c>
      <c r="AU182" s="230" t="s">
        <v>82</v>
      </c>
      <c r="AY182" s="17" t="s">
        <v>158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82</v>
      </c>
      <c r="BK182" s="231">
        <f>ROUND(I182*H182,2)</f>
        <v>0</v>
      </c>
      <c r="BL182" s="17" t="s">
        <v>236</v>
      </c>
      <c r="BM182" s="230" t="s">
        <v>1322</v>
      </c>
    </row>
    <row r="183" s="2" customFormat="1">
      <c r="A183" s="38"/>
      <c r="B183" s="39"/>
      <c r="C183" s="40"/>
      <c r="D183" s="232" t="s">
        <v>165</v>
      </c>
      <c r="E183" s="40"/>
      <c r="F183" s="233" t="s">
        <v>1323</v>
      </c>
      <c r="G183" s="40"/>
      <c r="H183" s="40"/>
      <c r="I183" s="136"/>
      <c r="J183" s="40"/>
      <c r="K183" s="40"/>
      <c r="L183" s="44"/>
      <c r="M183" s="234"/>
      <c r="N183" s="235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165</v>
      </c>
      <c r="AU183" s="17" t="s">
        <v>82</v>
      </c>
    </row>
    <row r="184" s="13" customFormat="1">
      <c r="A184" s="13"/>
      <c r="B184" s="236"/>
      <c r="C184" s="237"/>
      <c r="D184" s="232" t="s">
        <v>166</v>
      </c>
      <c r="E184" s="238" t="s">
        <v>19</v>
      </c>
      <c r="F184" s="239" t="s">
        <v>1647</v>
      </c>
      <c r="G184" s="237"/>
      <c r="H184" s="240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166</v>
      </c>
      <c r="AU184" s="246" t="s">
        <v>82</v>
      </c>
      <c r="AV184" s="13" t="s">
        <v>85</v>
      </c>
      <c r="AW184" s="13" t="s">
        <v>34</v>
      </c>
      <c r="AX184" s="13" t="s">
        <v>82</v>
      </c>
      <c r="AY184" s="246" t="s">
        <v>158</v>
      </c>
    </row>
    <row r="185" s="2" customFormat="1" ht="21.75" customHeight="1">
      <c r="A185" s="38"/>
      <c r="B185" s="39"/>
      <c r="C185" s="219" t="s">
        <v>319</v>
      </c>
      <c r="D185" s="219" t="s">
        <v>159</v>
      </c>
      <c r="E185" s="220" t="s">
        <v>315</v>
      </c>
      <c r="F185" s="221" t="s">
        <v>316</v>
      </c>
      <c r="G185" s="222" t="s">
        <v>202</v>
      </c>
      <c r="H185" s="223">
        <v>8</v>
      </c>
      <c r="I185" s="224"/>
      <c r="J185" s="225">
        <f>ROUND(I185*H185,2)</f>
        <v>0</v>
      </c>
      <c r="K185" s="221" t="s">
        <v>213</v>
      </c>
      <c r="L185" s="44"/>
      <c r="M185" s="226" t="s">
        <v>19</v>
      </c>
      <c r="N185" s="227" t="s">
        <v>45</v>
      </c>
      <c r="O185" s="84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236</v>
      </c>
      <c r="AT185" s="230" t="s">
        <v>159</v>
      </c>
      <c r="AU185" s="230" t="s">
        <v>82</v>
      </c>
      <c r="AY185" s="17" t="s">
        <v>158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82</v>
      </c>
      <c r="BK185" s="231">
        <f>ROUND(I185*H185,2)</f>
        <v>0</v>
      </c>
      <c r="BL185" s="17" t="s">
        <v>236</v>
      </c>
      <c r="BM185" s="230" t="s">
        <v>317</v>
      </c>
    </row>
    <row r="186" s="2" customFormat="1">
      <c r="A186" s="38"/>
      <c r="B186" s="39"/>
      <c r="C186" s="40"/>
      <c r="D186" s="232" t="s">
        <v>165</v>
      </c>
      <c r="E186" s="40"/>
      <c r="F186" s="233" t="s">
        <v>316</v>
      </c>
      <c r="G186" s="40"/>
      <c r="H186" s="40"/>
      <c r="I186" s="136"/>
      <c r="J186" s="40"/>
      <c r="K186" s="40"/>
      <c r="L186" s="44"/>
      <c r="M186" s="234"/>
      <c r="N186" s="235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165</v>
      </c>
      <c r="AU186" s="17" t="s">
        <v>82</v>
      </c>
    </row>
    <row r="187" s="13" customFormat="1">
      <c r="A187" s="13"/>
      <c r="B187" s="236"/>
      <c r="C187" s="237"/>
      <c r="D187" s="232" t="s">
        <v>166</v>
      </c>
      <c r="E187" s="238" t="s">
        <v>19</v>
      </c>
      <c r="F187" s="239" t="s">
        <v>1664</v>
      </c>
      <c r="G187" s="237"/>
      <c r="H187" s="240">
        <v>8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166</v>
      </c>
      <c r="AU187" s="246" t="s">
        <v>82</v>
      </c>
      <c r="AV187" s="13" t="s">
        <v>85</v>
      </c>
      <c r="AW187" s="13" t="s">
        <v>34</v>
      </c>
      <c r="AX187" s="13" t="s">
        <v>82</v>
      </c>
      <c r="AY187" s="246" t="s">
        <v>158</v>
      </c>
    </row>
    <row r="188" s="2" customFormat="1" ht="21.75" customHeight="1">
      <c r="A188" s="38"/>
      <c r="B188" s="39"/>
      <c r="C188" s="219" t="s">
        <v>324</v>
      </c>
      <c r="D188" s="219" t="s">
        <v>159</v>
      </c>
      <c r="E188" s="220" t="s">
        <v>320</v>
      </c>
      <c r="F188" s="221" t="s">
        <v>321</v>
      </c>
      <c r="G188" s="222" t="s">
        <v>202</v>
      </c>
      <c r="H188" s="223">
        <v>2</v>
      </c>
      <c r="I188" s="224"/>
      <c r="J188" s="225">
        <f>ROUND(I188*H188,2)</f>
        <v>0</v>
      </c>
      <c r="K188" s="221" t="s">
        <v>213</v>
      </c>
      <c r="L188" s="44"/>
      <c r="M188" s="226" t="s">
        <v>19</v>
      </c>
      <c r="N188" s="227" t="s">
        <v>45</v>
      </c>
      <c r="O188" s="84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236</v>
      </c>
      <c r="AT188" s="230" t="s">
        <v>159</v>
      </c>
      <c r="AU188" s="230" t="s">
        <v>82</v>
      </c>
      <c r="AY188" s="17" t="s">
        <v>158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82</v>
      </c>
      <c r="BK188" s="231">
        <f>ROUND(I188*H188,2)</f>
        <v>0</v>
      </c>
      <c r="BL188" s="17" t="s">
        <v>236</v>
      </c>
      <c r="BM188" s="230" t="s">
        <v>322</v>
      </c>
    </row>
    <row r="189" s="2" customFormat="1">
      <c r="A189" s="38"/>
      <c r="B189" s="39"/>
      <c r="C189" s="40"/>
      <c r="D189" s="232" t="s">
        <v>165</v>
      </c>
      <c r="E189" s="40"/>
      <c r="F189" s="233" t="s">
        <v>321</v>
      </c>
      <c r="G189" s="40"/>
      <c r="H189" s="40"/>
      <c r="I189" s="136"/>
      <c r="J189" s="40"/>
      <c r="K189" s="40"/>
      <c r="L189" s="44"/>
      <c r="M189" s="234"/>
      <c r="N189" s="235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165</v>
      </c>
      <c r="AU189" s="17" t="s">
        <v>82</v>
      </c>
    </row>
    <row r="190" s="13" customFormat="1">
      <c r="A190" s="13"/>
      <c r="B190" s="236"/>
      <c r="C190" s="237"/>
      <c r="D190" s="232" t="s">
        <v>166</v>
      </c>
      <c r="E190" s="238" t="s">
        <v>19</v>
      </c>
      <c r="F190" s="239" t="s">
        <v>1662</v>
      </c>
      <c r="G190" s="237"/>
      <c r="H190" s="240">
        <v>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166</v>
      </c>
      <c r="AU190" s="246" t="s">
        <v>82</v>
      </c>
      <c r="AV190" s="13" t="s">
        <v>85</v>
      </c>
      <c r="AW190" s="13" t="s">
        <v>34</v>
      </c>
      <c r="AX190" s="13" t="s">
        <v>82</v>
      </c>
      <c r="AY190" s="246" t="s">
        <v>158</v>
      </c>
    </row>
    <row r="191" s="2" customFormat="1" ht="21.75" customHeight="1">
      <c r="A191" s="38"/>
      <c r="B191" s="39"/>
      <c r="C191" s="219" t="s">
        <v>328</v>
      </c>
      <c r="D191" s="219" t="s">
        <v>159</v>
      </c>
      <c r="E191" s="220" t="s">
        <v>325</v>
      </c>
      <c r="F191" s="221" t="s">
        <v>326</v>
      </c>
      <c r="G191" s="222" t="s">
        <v>202</v>
      </c>
      <c r="H191" s="223">
        <v>2</v>
      </c>
      <c r="I191" s="224"/>
      <c r="J191" s="225">
        <f>ROUND(I191*H191,2)</f>
        <v>0</v>
      </c>
      <c r="K191" s="221" t="s">
        <v>213</v>
      </c>
      <c r="L191" s="44"/>
      <c r="M191" s="226" t="s">
        <v>19</v>
      </c>
      <c r="N191" s="227" t="s">
        <v>45</v>
      </c>
      <c r="O191" s="84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236</v>
      </c>
      <c r="AT191" s="230" t="s">
        <v>159</v>
      </c>
      <c r="AU191" s="230" t="s">
        <v>82</v>
      </c>
      <c r="AY191" s="17" t="s">
        <v>158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82</v>
      </c>
      <c r="BK191" s="231">
        <f>ROUND(I191*H191,2)</f>
        <v>0</v>
      </c>
      <c r="BL191" s="17" t="s">
        <v>236</v>
      </c>
      <c r="BM191" s="230" t="s">
        <v>327</v>
      </c>
    </row>
    <row r="192" s="2" customFormat="1">
      <c r="A192" s="38"/>
      <c r="B192" s="39"/>
      <c r="C192" s="40"/>
      <c r="D192" s="232" t="s">
        <v>165</v>
      </c>
      <c r="E192" s="40"/>
      <c r="F192" s="233" t="s">
        <v>326</v>
      </c>
      <c r="G192" s="40"/>
      <c r="H192" s="40"/>
      <c r="I192" s="136"/>
      <c r="J192" s="40"/>
      <c r="K192" s="40"/>
      <c r="L192" s="44"/>
      <c r="M192" s="234"/>
      <c r="N192" s="235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165</v>
      </c>
      <c r="AU192" s="17" t="s">
        <v>82</v>
      </c>
    </row>
    <row r="193" s="2" customFormat="1" ht="21.75" customHeight="1">
      <c r="A193" s="38"/>
      <c r="B193" s="39"/>
      <c r="C193" s="259" t="s">
        <v>332</v>
      </c>
      <c r="D193" s="259" t="s">
        <v>199</v>
      </c>
      <c r="E193" s="260" t="s">
        <v>329</v>
      </c>
      <c r="F193" s="261" t="s">
        <v>330</v>
      </c>
      <c r="G193" s="262" t="s">
        <v>202</v>
      </c>
      <c r="H193" s="263">
        <v>2</v>
      </c>
      <c r="I193" s="264"/>
      <c r="J193" s="265">
        <f>ROUND(I193*H193,2)</f>
        <v>0</v>
      </c>
      <c r="K193" s="261" t="s">
        <v>213</v>
      </c>
      <c r="L193" s="266"/>
      <c r="M193" s="267" t="s">
        <v>19</v>
      </c>
      <c r="N193" s="268" t="s">
        <v>45</v>
      </c>
      <c r="O193" s="84"/>
      <c r="P193" s="228">
        <f>O193*H193</f>
        <v>0</v>
      </c>
      <c r="Q193" s="228">
        <v>0.0037000000000000002</v>
      </c>
      <c r="R193" s="228">
        <f>Q193*H193</f>
        <v>0.0074000000000000003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241</v>
      </c>
      <c r="AT193" s="230" t="s">
        <v>199</v>
      </c>
      <c r="AU193" s="230" t="s">
        <v>82</v>
      </c>
      <c r="AY193" s="17" t="s">
        <v>158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82</v>
      </c>
      <c r="BK193" s="231">
        <f>ROUND(I193*H193,2)</f>
        <v>0</v>
      </c>
      <c r="BL193" s="17" t="s">
        <v>236</v>
      </c>
      <c r="BM193" s="230" t="s">
        <v>331</v>
      </c>
    </row>
    <row r="194" s="2" customFormat="1">
      <c r="A194" s="38"/>
      <c r="B194" s="39"/>
      <c r="C194" s="40"/>
      <c r="D194" s="232" t="s">
        <v>165</v>
      </c>
      <c r="E194" s="40"/>
      <c r="F194" s="233" t="s">
        <v>330</v>
      </c>
      <c r="G194" s="40"/>
      <c r="H194" s="40"/>
      <c r="I194" s="136"/>
      <c r="J194" s="40"/>
      <c r="K194" s="40"/>
      <c r="L194" s="44"/>
      <c r="M194" s="234"/>
      <c r="N194" s="235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165</v>
      </c>
      <c r="AU194" s="17" t="s">
        <v>82</v>
      </c>
    </row>
    <row r="195" s="13" customFormat="1">
      <c r="A195" s="13"/>
      <c r="B195" s="236"/>
      <c r="C195" s="237"/>
      <c r="D195" s="232" t="s">
        <v>166</v>
      </c>
      <c r="E195" s="238" t="s">
        <v>19</v>
      </c>
      <c r="F195" s="239" t="s">
        <v>1662</v>
      </c>
      <c r="G195" s="237"/>
      <c r="H195" s="240">
        <v>2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166</v>
      </c>
      <c r="AU195" s="246" t="s">
        <v>82</v>
      </c>
      <c r="AV195" s="13" t="s">
        <v>85</v>
      </c>
      <c r="AW195" s="13" t="s">
        <v>34</v>
      </c>
      <c r="AX195" s="13" t="s">
        <v>82</v>
      </c>
      <c r="AY195" s="246" t="s">
        <v>158</v>
      </c>
    </row>
    <row r="196" s="2" customFormat="1" ht="33" customHeight="1">
      <c r="A196" s="38"/>
      <c r="B196" s="39"/>
      <c r="C196" s="219" t="s">
        <v>336</v>
      </c>
      <c r="D196" s="219" t="s">
        <v>159</v>
      </c>
      <c r="E196" s="220" t="s">
        <v>333</v>
      </c>
      <c r="F196" s="221" t="s">
        <v>334</v>
      </c>
      <c r="G196" s="222" t="s">
        <v>162</v>
      </c>
      <c r="H196" s="223">
        <v>100</v>
      </c>
      <c r="I196" s="224"/>
      <c r="J196" s="225">
        <f>ROUND(I196*H196,2)</f>
        <v>0</v>
      </c>
      <c r="K196" s="221" t="s">
        <v>213</v>
      </c>
      <c r="L196" s="44"/>
      <c r="M196" s="226" t="s">
        <v>19</v>
      </c>
      <c r="N196" s="227" t="s">
        <v>45</v>
      </c>
      <c r="O196" s="84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236</v>
      </c>
      <c r="AT196" s="230" t="s">
        <v>159</v>
      </c>
      <c r="AU196" s="230" t="s">
        <v>82</v>
      </c>
      <c r="AY196" s="17" t="s">
        <v>158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82</v>
      </c>
      <c r="BK196" s="231">
        <f>ROUND(I196*H196,2)</f>
        <v>0</v>
      </c>
      <c r="BL196" s="17" t="s">
        <v>236</v>
      </c>
      <c r="BM196" s="230" t="s">
        <v>335</v>
      </c>
    </row>
    <row r="197" s="2" customFormat="1">
      <c r="A197" s="38"/>
      <c r="B197" s="39"/>
      <c r="C197" s="40"/>
      <c r="D197" s="232" t="s">
        <v>165</v>
      </c>
      <c r="E197" s="40"/>
      <c r="F197" s="233" t="s">
        <v>334</v>
      </c>
      <c r="G197" s="40"/>
      <c r="H197" s="40"/>
      <c r="I197" s="136"/>
      <c r="J197" s="40"/>
      <c r="K197" s="40"/>
      <c r="L197" s="44"/>
      <c r="M197" s="234"/>
      <c r="N197" s="235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165</v>
      </c>
      <c r="AU197" s="17" t="s">
        <v>82</v>
      </c>
    </row>
    <row r="198" s="2" customFormat="1" ht="16.5" customHeight="1">
      <c r="A198" s="38"/>
      <c r="B198" s="39"/>
      <c r="C198" s="259" t="s">
        <v>203</v>
      </c>
      <c r="D198" s="259" t="s">
        <v>199</v>
      </c>
      <c r="E198" s="260" t="s">
        <v>337</v>
      </c>
      <c r="F198" s="261" t="s">
        <v>338</v>
      </c>
      <c r="G198" s="262" t="s">
        <v>162</v>
      </c>
      <c r="H198" s="263">
        <v>115</v>
      </c>
      <c r="I198" s="264"/>
      <c r="J198" s="265">
        <f>ROUND(I198*H198,2)</f>
        <v>0</v>
      </c>
      <c r="K198" s="261" t="s">
        <v>19</v>
      </c>
      <c r="L198" s="266"/>
      <c r="M198" s="267" t="s">
        <v>19</v>
      </c>
      <c r="N198" s="268" t="s">
        <v>45</v>
      </c>
      <c r="O198" s="84"/>
      <c r="P198" s="228">
        <f>O198*H198</f>
        <v>0</v>
      </c>
      <c r="Q198" s="228">
        <v>0.00012999999999999999</v>
      </c>
      <c r="R198" s="228">
        <f>Q198*H198</f>
        <v>0.014949999999999998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241</v>
      </c>
      <c r="AT198" s="230" t="s">
        <v>199</v>
      </c>
      <c r="AU198" s="230" t="s">
        <v>82</v>
      </c>
      <c r="AY198" s="17" t="s">
        <v>158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82</v>
      </c>
      <c r="BK198" s="231">
        <f>ROUND(I198*H198,2)</f>
        <v>0</v>
      </c>
      <c r="BL198" s="17" t="s">
        <v>236</v>
      </c>
      <c r="BM198" s="230" t="s">
        <v>339</v>
      </c>
    </row>
    <row r="199" s="2" customFormat="1">
      <c r="A199" s="38"/>
      <c r="B199" s="39"/>
      <c r="C199" s="40"/>
      <c r="D199" s="232" t="s">
        <v>165</v>
      </c>
      <c r="E199" s="40"/>
      <c r="F199" s="233" t="s">
        <v>338</v>
      </c>
      <c r="G199" s="40"/>
      <c r="H199" s="40"/>
      <c r="I199" s="136"/>
      <c r="J199" s="40"/>
      <c r="K199" s="40"/>
      <c r="L199" s="44"/>
      <c r="M199" s="234"/>
      <c r="N199" s="235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165</v>
      </c>
      <c r="AU199" s="17" t="s">
        <v>82</v>
      </c>
    </row>
    <row r="200" s="13" customFormat="1">
      <c r="A200" s="13"/>
      <c r="B200" s="236"/>
      <c r="C200" s="237"/>
      <c r="D200" s="232" t="s">
        <v>166</v>
      </c>
      <c r="E200" s="238" t="s">
        <v>19</v>
      </c>
      <c r="F200" s="239" t="s">
        <v>1665</v>
      </c>
      <c r="G200" s="237"/>
      <c r="H200" s="240">
        <v>100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166</v>
      </c>
      <c r="AU200" s="246" t="s">
        <v>82</v>
      </c>
      <c r="AV200" s="13" t="s">
        <v>85</v>
      </c>
      <c r="AW200" s="13" t="s">
        <v>34</v>
      </c>
      <c r="AX200" s="13" t="s">
        <v>82</v>
      </c>
      <c r="AY200" s="246" t="s">
        <v>158</v>
      </c>
    </row>
    <row r="201" s="13" customFormat="1">
      <c r="A201" s="13"/>
      <c r="B201" s="236"/>
      <c r="C201" s="237"/>
      <c r="D201" s="232" t="s">
        <v>166</v>
      </c>
      <c r="E201" s="237"/>
      <c r="F201" s="239" t="s">
        <v>490</v>
      </c>
      <c r="G201" s="237"/>
      <c r="H201" s="240">
        <v>115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166</v>
      </c>
      <c r="AU201" s="246" t="s">
        <v>82</v>
      </c>
      <c r="AV201" s="13" t="s">
        <v>85</v>
      </c>
      <c r="AW201" s="13" t="s">
        <v>4</v>
      </c>
      <c r="AX201" s="13" t="s">
        <v>82</v>
      </c>
      <c r="AY201" s="246" t="s">
        <v>158</v>
      </c>
    </row>
    <row r="202" s="2" customFormat="1" ht="21.75" customHeight="1">
      <c r="A202" s="38"/>
      <c r="B202" s="39"/>
      <c r="C202" s="219" t="s">
        <v>345</v>
      </c>
      <c r="D202" s="219" t="s">
        <v>159</v>
      </c>
      <c r="E202" s="220" t="s">
        <v>342</v>
      </c>
      <c r="F202" s="221" t="s">
        <v>343</v>
      </c>
      <c r="G202" s="222" t="s">
        <v>162</v>
      </c>
      <c r="H202" s="223">
        <v>70</v>
      </c>
      <c r="I202" s="224"/>
      <c r="J202" s="225">
        <f>ROUND(I202*H202,2)</f>
        <v>0</v>
      </c>
      <c r="K202" s="221" t="s">
        <v>19</v>
      </c>
      <c r="L202" s="44"/>
      <c r="M202" s="226" t="s">
        <v>19</v>
      </c>
      <c r="N202" s="227" t="s">
        <v>45</v>
      </c>
      <c r="O202" s="84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236</v>
      </c>
      <c r="AT202" s="230" t="s">
        <v>159</v>
      </c>
      <c r="AU202" s="230" t="s">
        <v>82</v>
      </c>
      <c r="AY202" s="17" t="s">
        <v>158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82</v>
      </c>
      <c r="BK202" s="231">
        <f>ROUND(I202*H202,2)</f>
        <v>0</v>
      </c>
      <c r="BL202" s="17" t="s">
        <v>236</v>
      </c>
      <c r="BM202" s="230" t="s">
        <v>344</v>
      </c>
    </row>
    <row r="203" s="2" customFormat="1">
      <c r="A203" s="38"/>
      <c r="B203" s="39"/>
      <c r="C203" s="40"/>
      <c r="D203" s="232" t="s">
        <v>165</v>
      </c>
      <c r="E203" s="40"/>
      <c r="F203" s="233" t="s">
        <v>343</v>
      </c>
      <c r="G203" s="40"/>
      <c r="H203" s="40"/>
      <c r="I203" s="136"/>
      <c r="J203" s="40"/>
      <c r="K203" s="40"/>
      <c r="L203" s="44"/>
      <c r="M203" s="234"/>
      <c r="N203" s="235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165</v>
      </c>
      <c r="AU203" s="17" t="s">
        <v>82</v>
      </c>
    </row>
    <row r="204" s="2" customFormat="1" ht="16.5" customHeight="1">
      <c r="A204" s="38"/>
      <c r="B204" s="39"/>
      <c r="C204" s="259" t="s">
        <v>351</v>
      </c>
      <c r="D204" s="259" t="s">
        <v>199</v>
      </c>
      <c r="E204" s="260" t="s">
        <v>346</v>
      </c>
      <c r="F204" s="261" t="s">
        <v>347</v>
      </c>
      <c r="G204" s="262" t="s">
        <v>162</v>
      </c>
      <c r="H204" s="263">
        <v>80.5</v>
      </c>
      <c r="I204" s="264"/>
      <c r="J204" s="265">
        <f>ROUND(I204*H204,2)</f>
        <v>0</v>
      </c>
      <c r="K204" s="261" t="s">
        <v>19</v>
      </c>
      <c r="L204" s="266"/>
      <c r="M204" s="267" t="s">
        <v>19</v>
      </c>
      <c r="N204" s="268" t="s">
        <v>45</v>
      </c>
      <c r="O204" s="84"/>
      <c r="P204" s="228">
        <f>O204*H204</f>
        <v>0</v>
      </c>
      <c r="Q204" s="228">
        <v>0.00024000000000000001</v>
      </c>
      <c r="R204" s="228">
        <f>Q204*H204</f>
        <v>0.01932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241</v>
      </c>
      <c r="AT204" s="230" t="s">
        <v>199</v>
      </c>
      <c r="AU204" s="230" t="s">
        <v>82</v>
      </c>
      <c r="AY204" s="17" t="s">
        <v>158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82</v>
      </c>
      <c r="BK204" s="231">
        <f>ROUND(I204*H204,2)</f>
        <v>0</v>
      </c>
      <c r="BL204" s="17" t="s">
        <v>236</v>
      </c>
      <c r="BM204" s="230" t="s">
        <v>348</v>
      </c>
    </row>
    <row r="205" s="2" customFormat="1">
      <c r="A205" s="38"/>
      <c r="B205" s="39"/>
      <c r="C205" s="40"/>
      <c r="D205" s="232" t="s">
        <v>165</v>
      </c>
      <c r="E205" s="40"/>
      <c r="F205" s="233" t="s">
        <v>347</v>
      </c>
      <c r="G205" s="40"/>
      <c r="H205" s="40"/>
      <c r="I205" s="136"/>
      <c r="J205" s="40"/>
      <c r="K205" s="40"/>
      <c r="L205" s="44"/>
      <c r="M205" s="234"/>
      <c r="N205" s="235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165</v>
      </c>
      <c r="AU205" s="17" t="s">
        <v>82</v>
      </c>
    </row>
    <row r="206" s="13" customFormat="1">
      <c r="A206" s="13"/>
      <c r="B206" s="236"/>
      <c r="C206" s="237"/>
      <c r="D206" s="232" t="s">
        <v>166</v>
      </c>
      <c r="E206" s="238" t="s">
        <v>19</v>
      </c>
      <c r="F206" s="239" t="s">
        <v>1666</v>
      </c>
      <c r="G206" s="237"/>
      <c r="H206" s="240">
        <v>70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166</v>
      </c>
      <c r="AU206" s="246" t="s">
        <v>82</v>
      </c>
      <c r="AV206" s="13" t="s">
        <v>85</v>
      </c>
      <c r="AW206" s="13" t="s">
        <v>34</v>
      </c>
      <c r="AX206" s="13" t="s">
        <v>82</v>
      </c>
      <c r="AY206" s="246" t="s">
        <v>158</v>
      </c>
    </row>
    <row r="207" s="13" customFormat="1">
      <c r="A207" s="13"/>
      <c r="B207" s="236"/>
      <c r="C207" s="237"/>
      <c r="D207" s="232" t="s">
        <v>166</v>
      </c>
      <c r="E207" s="237"/>
      <c r="F207" s="239" t="s">
        <v>1542</v>
      </c>
      <c r="G207" s="237"/>
      <c r="H207" s="240">
        <v>80.5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166</v>
      </c>
      <c r="AU207" s="246" t="s">
        <v>82</v>
      </c>
      <c r="AV207" s="13" t="s">
        <v>85</v>
      </c>
      <c r="AW207" s="13" t="s">
        <v>4</v>
      </c>
      <c r="AX207" s="13" t="s">
        <v>82</v>
      </c>
      <c r="AY207" s="246" t="s">
        <v>158</v>
      </c>
    </row>
    <row r="208" s="2" customFormat="1" ht="21.75" customHeight="1">
      <c r="A208" s="38"/>
      <c r="B208" s="39"/>
      <c r="C208" s="219" t="s">
        <v>356</v>
      </c>
      <c r="D208" s="219" t="s">
        <v>159</v>
      </c>
      <c r="E208" s="220" t="s">
        <v>352</v>
      </c>
      <c r="F208" s="221" t="s">
        <v>353</v>
      </c>
      <c r="G208" s="222" t="s">
        <v>162</v>
      </c>
      <c r="H208" s="223">
        <v>20</v>
      </c>
      <c r="I208" s="224"/>
      <c r="J208" s="225">
        <f>ROUND(I208*H208,2)</f>
        <v>0</v>
      </c>
      <c r="K208" s="221" t="s">
        <v>213</v>
      </c>
      <c r="L208" s="44"/>
      <c r="M208" s="226" t="s">
        <v>19</v>
      </c>
      <c r="N208" s="227" t="s">
        <v>45</v>
      </c>
      <c r="O208" s="84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236</v>
      </c>
      <c r="AT208" s="230" t="s">
        <v>159</v>
      </c>
      <c r="AU208" s="230" t="s">
        <v>82</v>
      </c>
      <c r="AY208" s="17" t="s">
        <v>158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82</v>
      </c>
      <c r="BK208" s="231">
        <f>ROUND(I208*H208,2)</f>
        <v>0</v>
      </c>
      <c r="BL208" s="17" t="s">
        <v>236</v>
      </c>
      <c r="BM208" s="230" t="s">
        <v>354</v>
      </c>
    </row>
    <row r="209" s="2" customFormat="1">
      <c r="A209" s="38"/>
      <c r="B209" s="39"/>
      <c r="C209" s="40"/>
      <c r="D209" s="232" t="s">
        <v>165</v>
      </c>
      <c r="E209" s="40"/>
      <c r="F209" s="233" t="s">
        <v>355</v>
      </c>
      <c r="G209" s="40"/>
      <c r="H209" s="40"/>
      <c r="I209" s="136"/>
      <c r="J209" s="40"/>
      <c r="K209" s="40"/>
      <c r="L209" s="44"/>
      <c r="M209" s="234"/>
      <c r="N209" s="235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165</v>
      </c>
      <c r="AU209" s="17" t="s">
        <v>82</v>
      </c>
    </row>
    <row r="210" s="2" customFormat="1" ht="16.5" customHeight="1">
      <c r="A210" s="38"/>
      <c r="B210" s="39"/>
      <c r="C210" s="259" t="s">
        <v>361</v>
      </c>
      <c r="D210" s="259" t="s">
        <v>199</v>
      </c>
      <c r="E210" s="260" t="s">
        <v>357</v>
      </c>
      <c r="F210" s="261" t="s">
        <v>1667</v>
      </c>
      <c r="G210" s="262" t="s">
        <v>162</v>
      </c>
      <c r="H210" s="263">
        <v>23</v>
      </c>
      <c r="I210" s="264"/>
      <c r="J210" s="265">
        <f>ROUND(I210*H210,2)</f>
        <v>0</v>
      </c>
      <c r="K210" s="261" t="s">
        <v>19</v>
      </c>
      <c r="L210" s="266"/>
      <c r="M210" s="267" t="s">
        <v>19</v>
      </c>
      <c r="N210" s="268" t="s">
        <v>45</v>
      </c>
      <c r="O210" s="84"/>
      <c r="P210" s="228">
        <f>O210*H210</f>
        <v>0</v>
      </c>
      <c r="Q210" s="228">
        <v>0.0016199999999999999</v>
      </c>
      <c r="R210" s="228">
        <f>Q210*H210</f>
        <v>0.037260000000000001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241</v>
      </c>
      <c r="AT210" s="230" t="s">
        <v>199</v>
      </c>
      <c r="AU210" s="230" t="s">
        <v>82</v>
      </c>
      <c r="AY210" s="17" t="s">
        <v>158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82</v>
      </c>
      <c r="BK210" s="231">
        <f>ROUND(I210*H210,2)</f>
        <v>0</v>
      </c>
      <c r="BL210" s="17" t="s">
        <v>236</v>
      </c>
      <c r="BM210" s="230" t="s">
        <v>359</v>
      </c>
    </row>
    <row r="211" s="2" customFormat="1">
      <c r="A211" s="38"/>
      <c r="B211" s="39"/>
      <c r="C211" s="40"/>
      <c r="D211" s="232" t="s">
        <v>165</v>
      </c>
      <c r="E211" s="40"/>
      <c r="F211" s="233" t="s">
        <v>1667</v>
      </c>
      <c r="G211" s="40"/>
      <c r="H211" s="40"/>
      <c r="I211" s="136"/>
      <c r="J211" s="40"/>
      <c r="K211" s="40"/>
      <c r="L211" s="44"/>
      <c r="M211" s="234"/>
      <c r="N211" s="235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165</v>
      </c>
      <c r="AU211" s="17" t="s">
        <v>82</v>
      </c>
    </row>
    <row r="212" s="13" customFormat="1">
      <c r="A212" s="13"/>
      <c r="B212" s="236"/>
      <c r="C212" s="237"/>
      <c r="D212" s="232" t="s">
        <v>166</v>
      </c>
      <c r="E212" s="238" t="s">
        <v>19</v>
      </c>
      <c r="F212" s="239" t="s">
        <v>1668</v>
      </c>
      <c r="G212" s="237"/>
      <c r="H212" s="240">
        <v>20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166</v>
      </c>
      <c r="AU212" s="246" t="s">
        <v>82</v>
      </c>
      <c r="AV212" s="13" t="s">
        <v>85</v>
      </c>
      <c r="AW212" s="13" t="s">
        <v>34</v>
      </c>
      <c r="AX212" s="13" t="s">
        <v>82</v>
      </c>
      <c r="AY212" s="246" t="s">
        <v>158</v>
      </c>
    </row>
    <row r="213" s="13" customFormat="1">
      <c r="A213" s="13"/>
      <c r="B213" s="236"/>
      <c r="C213" s="237"/>
      <c r="D213" s="232" t="s">
        <v>166</v>
      </c>
      <c r="E213" s="237"/>
      <c r="F213" s="239" t="s">
        <v>1557</v>
      </c>
      <c r="G213" s="237"/>
      <c r="H213" s="240">
        <v>23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166</v>
      </c>
      <c r="AU213" s="246" t="s">
        <v>82</v>
      </c>
      <c r="AV213" s="13" t="s">
        <v>85</v>
      </c>
      <c r="AW213" s="13" t="s">
        <v>4</v>
      </c>
      <c r="AX213" s="13" t="s">
        <v>82</v>
      </c>
      <c r="AY213" s="246" t="s">
        <v>158</v>
      </c>
    </row>
    <row r="214" s="2" customFormat="1" ht="21.75" customHeight="1">
      <c r="A214" s="38"/>
      <c r="B214" s="39"/>
      <c r="C214" s="219" t="s">
        <v>366</v>
      </c>
      <c r="D214" s="219" t="s">
        <v>159</v>
      </c>
      <c r="E214" s="220" t="s">
        <v>362</v>
      </c>
      <c r="F214" s="221" t="s">
        <v>363</v>
      </c>
      <c r="G214" s="222" t="s">
        <v>162</v>
      </c>
      <c r="H214" s="223">
        <v>270</v>
      </c>
      <c r="I214" s="224"/>
      <c r="J214" s="225">
        <f>ROUND(I214*H214,2)</f>
        <v>0</v>
      </c>
      <c r="K214" s="221" t="s">
        <v>213</v>
      </c>
      <c r="L214" s="44"/>
      <c r="M214" s="226" t="s">
        <v>19</v>
      </c>
      <c r="N214" s="227" t="s">
        <v>45</v>
      </c>
      <c r="O214" s="84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236</v>
      </c>
      <c r="AT214" s="230" t="s">
        <v>159</v>
      </c>
      <c r="AU214" s="230" t="s">
        <v>82</v>
      </c>
      <c r="AY214" s="17" t="s">
        <v>158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82</v>
      </c>
      <c r="BK214" s="231">
        <f>ROUND(I214*H214,2)</f>
        <v>0</v>
      </c>
      <c r="BL214" s="17" t="s">
        <v>236</v>
      </c>
      <c r="BM214" s="230" t="s">
        <v>1669</v>
      </c>
    </row>
    <row r="215" s="2" customFormat="1">
      <c r="A215" s="38"/>
      <c r="B215" s="39"/>
      <c r="C215" s="40"/>
      <c r="D215" s="232" t="s">
        <v>165</v>
      </c>
      <c r="E215" s="40"/>
      <c r="F215" s="233" t="s">
        <v>365</v>
      </c>
      <c r="G215" s="40"/>
      <c r="H215" s="40"/>
      <c r="I215" s="136"/>
      <c r="J215" s="40"/>
      <c r="K215" s="40"/>
      <c r="L215" s="44"/>
      <c r="M215" s="234"/>
      <c r="N215" s="235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165</v>
      </c>
      <c r="AU215" s="17" t="s">
        <v>82</v>
      </c>
    </row>
    <row r="216" s="2" customFormat="1" ht="16.5" customHeight="1">
      <c r="A216" s="38"/>
      <c r="B216" s="39"/>
      <c r="C216" s="259" t="s">
        <v>372</v>
      </c>
      <c r="D216" s="259" t="s">
        <v>199</v>
      </c>
      <c r="E216" s="260" t="s">
        <v>1332</v>
      </c>
      <c r="F216" s="261" t="s">
        <v>368</v>
      </c>
      <c r="G216" s="262" t="s">
        <v>162</v>
      </c>
      <c r="H216" s="263">
        <v>310.5</v>
      </c>
      <c r="I216" s="264"/>
      <c r="J216" s="265">
        <f>ROUND(I216*H216,2)</f>
        <v>0</v>
      </c>
      <c r="K216" s="261" t="s">
        <v>213</v>
      </c>
      <c r="L216" s="266"/>
      <c r="M216" s="267" t="s">
        <v>19</v>
      </c>
      <c r="N216" s="268" t="s">
        <v>45</v>
      </c>
      <c r="O216" s="84"/>
      <c r="P216" s="228">
        <f>O216*H216</f>
        <v>0</v>
      </c>
      <c r="Q216" s="228">
        <v>0.00017000000000000001</v>
      </c>
      <c r="R216" s="228">
        <f>Q216*H216</f>
        <v>0.052785000000000006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255</v>
      </c>
      <c r="AT216" s="230" t="s">
        <v>199</v>
      </c>
      <c r="AU216" s="230" t="s">
        <v>82</v>
      </c>
      <c r="AY216" s="17" t="s">
        <v>158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82</v>
      </c>
      <c r="BK216" s="231">
        <f>ROUND(I216*H216,2)</f>
        <v>0</v>
      </c>
      <c r="BL216" s="17" t="s">
        <v>255</v>
      </c>
      <c r="BM216" s="230" t="s">
        <v>1670</v>
      </c>
    </row>
    <row r="217" s="2" customFormat="1">
      <c r="A217" s="38"/>
      <c r="B217" s="39"/>
      <c r="C217" s="40"/>
      <c r="D217" s="232" t="s">
        <v>165</v>
      </c>
      <c r="E217" s="40"/>
      <c r="F217" s="233" t="s">
        <v>368</v>
      </c>
      <c r="G217" s="40"/>
      <c r="H217" s="40"/>
      <c r="I217" s="136"/>
      <c r="J217" s="40"/>
      <c r="K217" s="40"/>
      <c r="L217" s="44"/>
      <c r="M217" s="234"/>
      <c r="N217" s="235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165</v>
      </c>
      <c r="AU217" s="17" t="s">
        <v>82</v>
      </c>
    </row>
    <row r="218" s="13" customFormat="1">
      <c r="A218" s="13"/>
      <c r="B218" s="236"/>
      <c r="C218" s="237"/>
      <c r="D218" s="232" t="s">
        <v>166</v>
      </c>
      <c r="E218" s="238" t="s">
        <v>19</v>
      </c>
      <c r="F218" s="239" t="s">
        <v>1671</v>
      </c>
      <c r="G218" s="237"/>
      <c r="H218" s="240">
        <v>270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166</v>
      </c>
      <c r="AU218" s="246" t="s">
        <v>82</v>
      </c>
      <c r="AV218" s="13" t="s">
        <v>85</v>
      </c>
      <c r="AW218" s="13" t="s">
        <v>34</v>
      </c>
      <c r="AX218" s="13" t="s">
        <v>82</v>
      </c>
      <c r="AY218" s="246" t="s">
        <v>158</v>
      </c>
    </row>
    <row r="219" s="13" customFormat="1">
      <c r="A219" s="13"/>
      <c r="B219" s="236"/>
      <c r="C219" s="237"/>
      <c r="D219" s="232" t="s">
        <v>166</v>
      </c>
      <c r="E219" s="237"/>
      <c r="F219" s="239" t="s">
        <v>1672</v>
      </c>
      <c r="G219" s="237"/>
      <c r="H219" s="240">
        <v>310.5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166</v>
      </c>
      <c r="AU219" s="246" t="s">
        <v>82</v>
      </c>
      <c r="AV219" s="13" t="s">
        <v>85</v>
      </c>
      <c r="AW219" s="13" t="s">
        <v>4</v>
      </c>
      <c r="AX219" s="13" t="s">
        <v>82</v>
      </c>
      <c r="AY219" s="246" t="s">
        <v>158</v>
      </c>
    </row>
    <row r="220" s="2" customFormat="1" ht="16.5" customHeight="1">
      <c r="A220" s="38"/>
      <c r="B220" s="39"/>
      <c r="C220" s="219" t="s">
        <v>377</v>
      </c>
      <c r="D220" s="219" t="s">
        <v>159</v>
      </c>
      <c r="E220" s="220" t="s">
        <v>373</v>
      </c>
      <c r="F220" s="221" t="s">
        <v>374</v>
      </c>
      <c r="G220" s="222" t="s">
        <v>202</v>
      </c>
      <c r="H220" s="223">
        <v>6</v>
      </c>
      <c r="I220" s="224"/>
      <c r="J220" s="225">
        <f>ROUND(I220*H220,2)</f>
        <v>0</v>
      </c>
      <c r="K220" s="221" t="s">
        <v>213</v>
      </c>
      <c r="L220" s="44"/>
      <c r="M220" s="226" t="s">
        <v>19</v>
      </c>
      <c r="N220" s="227" t="s">
        <v>45</v>
      </c>
      <c r="O220" s="84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236</v>
      </c>
      <c r="AT220" s="230" t="s">
        <v>159</v>
      </c>
      <c r="AU220" s="230" t="s">
        <v>82</v>
      </c>
      <c r="AY220" s="17" t="s">
        <v>158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82</v>
      </c>
      <c r="BK220" s="231">
        <f>ROUND(I220*H220,2)</f>
        <v>0</v>
      </c>
      <c r="BL220" s="17" t="s">
        <v>236</v>
      </c>
      <c r="BM220" s="230" t="s">
        <v>375</v>
      </c>
    </row>
    <row r="221" s="2" customFormat="1">
      <c r="A221" s="38"/>
      <c r="B221" s="39"/>
      <c r="C221" s="40"/>
      <c r="D221" s="232" t="s">
        <v>165</v>
      </c>
      <c r="E221" s="40"/>
      <c r="F221" s="233" t="s">
        <v>376</v>
      </c>
      <c r="G221" s="40"/>
      <c r="H221" s="40"/>
      <c r="I221" s="136"/>
      <c r="J221" s="40"/>
      <c r="K221" s="40"/>
      <c r="L221" s="44"/>
      <c r="M221" s="234"/>
      <c r="N221" s="235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165</v>
      </c>
      <c r="AU221" s="17" t="s">
        <v>82</v>
      </c>
    </row>
    <row r="222" s="13" customFormat="1">
      <c r="A222" s="13"/>
      <c r="B222" s="236"/>
      <c r="C222" s="237"/>
      <c r="D222" s="232" t="s">
        <v>166</v>
      </c>
      <c r="E222" s="238" t="s">
        <v>19</v>
      </c>
      <c r="F222" s="239" t="s">
        <v>1673</v>
      </c>
      <c r="G222" s="237"/>
      <c r="H222" s="240">
        <v>6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166</v>
      </c>
      <c r="AU222" s="246" t="s">
        <v>82</v>
      </c>
      <c r="AV222" s="13" t="s">
        <v>85</v>
      </c>
      <c r="AW222" s="13" t="s">
        <v>34</v>
      </c>
      <c r="AX222" s="13" t="s">
        <v>82</v>
      </c>
      <c r="AY222" s="246" t="s">
        <v>158</v>
      </c>
    </row>
    <row r="223" s="2" customFormat="1" ht="21.75" customHeight="1">
      <c r="A223" s="38"/>
      <c r="B223" s="39"/>
      <c r="C223" s="259" t="s">
        <v>382</v>
      </c>
      <c r="D223" s="259" t="s">
        <v>199</v>
      </c>
      <c r="E223" s="260" t="s">
        <v>383</v>
      </c>
      <c r="F223" s="261" t="s">
        <v>384</v>
      </c>
      <c r="G223" s="262" t="s">
        <v>202</v>
      </c>
      <c r="H223" s="263">
        <v>3</v>
      </c>
      <c r="I223" s="264"/>
      <c r="J223" s="265">
        <f>ROUND(I223*H223,2)</f>
        <v>0</v>
      </c>
      <c r="K223" s="261" t="s">
        <v>19</v>
      </c>
      <c r="L223" s="266"/>
      <c r="M223" s="267" t="s">
        <v>19</v>
      </c>
      <c r="N223" s="268" t="s">
        <v>45</v>
      </c>
      <c r="O223" s="84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241</v>
      </c>
      <c r="AT223" s="230" t="s">
        <v>199</v>
      </c>
      <c r="AU223" s="230" t="s">
        <v>82</v>
      </c>
      <c r="AY223" s="17" t="s">
        <v>158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82</v>
      </c>
      <c r="BK223" s="231">
        <f>ROUND(I223*H223,2)</f>
        <v>0</v>
      </c>
      <c r="BL223" s="17" t="s">
        <v>236</v>
      </c>
      <c r="BM223" s="230" t="s">
        <v>385</v>
      </c>
    </row>
    <row r="224" s="2" customFormat="1">
      <c r="A224" s="38"/>
      <c r="B224" s="39"/>
      <c r="C224" s="40"/>
      <c r="D224" s="232" t="s">
        <v>165</v>
      </c>
      <c r="E224" s="40"/>
      <c r="F224" s="233" t="s">
        <v>384</v>
      </c>
      <c r="G224" s="40"/>
      <c r="H224" s="40"/>
      <c r="I224" s="136"/>
      <c r="J224" s="40"/>
      <c r="K224" s="40"/>
      <c r="L224" s="44"/>
      <c r="M224" s="234"/>
      <c r="N224" s="235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165</v>
      </c>
      <c r="AU224" s="17" t="s">
        <v>82</v>
      </c>
    </row>
    <row r="225" s="13" customFormat="1">
      <c r="A225" s="13"/>
      <c r="B225" s="236"/>
      <c r="C225" s="237"/>
      <c r="D225" s="232" t="s">
        <v>166</v>
      </c>
      <c r="E225" s="238" t="s">
        <v>19</v>
      </c>
      <c r="F225" s="239" t="s">
        <v>1674</v>
      </c>
      <c r="G225" s="237"/>
      <c r="H225" s="240">
        <v>3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166</v>
      </c>
      <c r="AU225" s="246" t="s">
        <v>82</v>
      </c>
      <c r="AV225" s="13" t="s">
        <v>85</v>
      </c>
      <c r="AW225" s="13" t="s">
        <v>34</v>
      </c>
      <c r="AX225" s="13" t="s">
        <v>82</v>
      </c>
      <c r="AY225" s="246" t="s">
        <v>158</v>
      </c>
    </row>
    <row r="226" s="2" customFormat="1" ht="21.75" customHeight="1">
      <c r="A226" s="38"/>
      <c r="B226" s="39"/>
      <c r="C226" s="259" t="s">
        <v>387</v>
      </c>
      <c r="D226" s="259" t="s">
        <v>199</v>
      </c>
      <c r="E226" s="260" t="s">
        <v>388</v>
      </c>
      <c r="F226" s="261" t="s">
        <v>389</v>
      </c>
      <c r="G226" s="262" t="s">
        <v>202</v>
      </c>
      <c r="H226" s="263">
        <v>3</v>
      </c>
      <c r="I226" s="264"/>
      <c r="J226" s="265">
        <f>ROUND(I226*H226,2)</f>
        <v>0</v>
      </c>
      <c r="K226" s="261" t="s">
        <v>19</v>
      </c>
      <c r="L226" s="266"/>
      <c r="M226" s="267" t="s">
        <v>19</v>
      </c>
      <c r="N226" s="268" t="s">
        <v>45</v>
      </c>
      <c r="O226" s="84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241</v>
      </c>
      <c r="AT226" s="230" t="s">
        <v>199</v>
      </c>
      <c r="AU226" s="230" t="s">
        <v>82</v>
      </c>
      <c r="AY226" s="17" t="s">
        <v>158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82</v>
      </c>
      <c r="BK226" s="231">
        <f>ROUND(I226*H226,2)</f>
        <v>0</v>
      </c>
      <c r="BL226" s="17" t="s">
        <v>236</v>
      </c>
      <c r="BM226" s="230" t="s">
        <v>390</v>
      </c>
    </row>
    <row r="227" s="2" customFormat="1">
      <c r="A227" s="38"/>
      <c r="B227" s="39"/>
      <c r="C227" s="40"/>
      <c r="D227" s="232" t="s">
        <v>165</v>
      </c>
      <c r="E227" s="40"/>
      <c r="F227" s="233" t="s">
        <v>389</v>
      </c>
      <c r="G227" s="40"/>
      <c r="H227" s="40"/>
      <c r="I227" s="136"/>
      <c r="J227" s="40"/>
      <c r="K227" s="40"/>
      <c r="L227" s="44"/>
      <c r="M227" s="234"/>
      <c r="N227" s="235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165</v>
      </c>
      <c r="AU227" s="17" t="s">
        <v>82</v>
      </c>
    </row>
    <row r="228" s="13" customFormat="1">
      <c r="A228" s="13"/>
      <c r="B228" s="236"/>
      <c r="C228" s="237"/>
      <c r="D228" s="232" t="s">
        <v>166</v>
      </c>
      <c r="E228" s="238" t="s">
        <v>19</v>
      </c>
      <c r="F228" s="239" t="s">
        <v>1674</v>
      </c>
      <c r="G228" s="237"/>
      <c r="H228" s="240">
        <v>3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166</v>
      </c>
      <c r="AU228" s="246" t="s">
        <v>82</v>
      </c>
      <c r="AV228" s="13" t="s">
        <v>85</v>
      </c>
      <c r="AW228" s="13" t="s">
        <v>34</v>
      </c>
      <c r="AX228" s="13" t="s">
        <v>82</v>
      </c>
      <c r="AY228" s="246" t="s">
        <v>158</v>
      </c>
    </row>
    <row r="229" s="2" customFormat="1" ht="33" customHeight="1">
      <c r="A229" s="38"/>
      <c r="B229" s="39"/>
      <c r="C229" s="259" t="s">
        <v>392</v>
      </c>
      <c r="D229" s="259" t="s">
        <v>199</v>
      </c>
      <c r="E229" s="260" t="s">
        <v>393</v>
      </c>
      <c r="F229" s="261" t="s">
        <v>394</v>
      </c>
      <c r="G229" s="262" t="s">
        <v>202</v>
      </c>
      <c r="H229" s="263">
        <v>6</v>
      </c>
      <c r="I229" s="264"/>
      <c r="J229" s="265">
        <f>ROUND(I229*H229,2)</f>
        <v>0</v>
      </c>
      <c r="K229" s="261" t="s">
        <v>19</v>
      </c>
      <c r="L229" s="266"/>
      <c r="M229" s="267" t="s">
        <v>19</v>
      </c>
      <c r="N229" s="268" t="s">
        <v>45</v>
      </c>
      <c r="O229" s="84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241</v>
      </c>
      <c r="AT229" s="230" t="s">
        <v>199</v>
      </c>
      <c r="AU229" s="230" t="s">
        <v>82</v>
      </c>
      <c r="AY229" s="17" t="s">
        <v>158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82</v>
      </c>
      <c r="BK229" s="231">
        <f>ROUND(I229*H229,2)</f>
        <v>0</v>
      </c>
      <c r="BL229" s="17" t="s">
        <v>236</v>
      </c>
      <c r="BM229" s="230" t="s">
        <v>395</v>
      </c>
    </row>
    <row r="230" s="2" customFormat="1">
      <c r="A230" s="38"/>
      <c r="B230" s="39"/>
      <c r="C230" s="40"/>
      <c r="D230" s="232" t="s">
        <v>165</v>
      </c>
      <c r="E230" s="40"/>
      <c r="F230" s="233" t="s">
        <v>394</v>
      </c>
      <c r="G230" s="40"/>
      <c r="H230" s="40"/>
      <c r="I230" s="136"/>
      <c r="J230" s="40"/>
      <c r="K230" s="40"/>
      <c r="L230" s="44"/>
      <c r="M230" s="234"/>
      <c r="N230" s="235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165</v>
      </c>
      <c r="AU230" s="17" t="s">
        <v>82</v>
      </c>
    </row>
    <row r="231" s="13" customFormat="1">
      <c r="A231" s="13"/>
      <c r="B231" s="236"/>
      <c r="C231" s="237"/>
      <c r="D231" s="232" t="s">
        <v>166</v>
      </c>
      <c r="E231" s="238" t="s">
        <v>19</v>
      </c>
      <c r="F231" s="239" t="s">
        <v>1673</v>
      </c>
      <c r="G231" s="237"/>
      <c r="H231" s="240">
        <v>6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166</v>
      </c>
      <c r="AU231" s="246" t="s">
        <v>82</v>
      </c>
      <c r="AV231" s="13" t="s">
        <v>85</v>
      </c>
      <c r="AW231" s="13" t="s">
        <v>34</v>
      </c>
      <c r="AX231" s="13" t="s">
        <v>82</v>
      </c>
      <c r="AY231" s="246" t="s">
        <v>158</v>
      </c>
    </row>
    <row r="232" s="2" customFormat="1" ht="21.75" customHeight="1">
      <c r="A232" s="38"/>
      <c r="B232" s="39"/>
      <c r="C232" s="219" t="s">
        <v>397</v>
      </c>
      <c r="D232" s="219" t="s">
        <v>159</v>
      </c>
      <c r="E232" s="220" t="s">
        <v>398</v>
      </c>
      <c r="F232" s="221" t="s">
        <v>399</v>
      </c>
      <c r="G232" s="222" t="s">
        <v>202</v>
      </c>
      <c r="H232" s="223">
        <v>6</v>
      </c>
      <c r="I232" s="224"/>
      <c r="J232" s="225">
        <f>ROUND(I232*H232,2)</f>
        <v>0</v>
      </c>
      <c r="K232" s="221" t="s">
        <v>19</v>
      </c>
      <c r="L232" s="44"/>
      <c r="M232" s="226" t="s">
        <v>19</v>
      </c>
      <c r="N232" s="227" t="s">
        <v>45</v>
      </c>
      <c r="O232" s="84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236</v>
      </c>
      <c r="AT232" s="230" t="s">
        <v>159</v>
      </c>
      <c r="AU232" s="230" t="s">
        <v>82</v>
      </c>
      <c r="AY232" s="17" t="s">
        <v>158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82</v>
      </c>
      <c r="BK232" s="231">
        <f>ROUND(I232*H232,2)</f>
        <v>0</v>
      </c>
      <c r="BL232" s="17" t="s">
        <v>236</v>
      </c>
      <c r="BM232" s="230" t="s">
        <v>400</v>
      </c>
    </row>
    <row r="233" s="2" customFormat="1">
      <c r="A233" s="38"/>
      <c r="B233" s="39"/>
      <c r="C233" s="40"/>
      <c r="D233" s="232" t="s">
        <v>165</v>
      </c>
      <c r="E233" s="40"/>
      <c r="F233" s="233" t="s">
        <v>401</v>
      </c>
      <c r="G233" s="40"/>
      <c r="H233" s="40"/>
      <c r="I233" s="136"/>
      <c r="J233" s="40"/>
      <c r="K233" s="40"/>
      <c r="L233" s="44"/>
      <c r="M233" s="234"/>
      <c r="N233" s="235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165</v>
      </c>
      <c r="AU233" s="17" t="s">
        <v>82</v>
      </c>
    </row>
    <row r="234" s="13" customFormat="1">
      <c r="A234" s="13"/>
      <c r="B234" s="236"/>
      <c r="C234" s="237"/>
      <c r="D234" s="232" t="s">
        <v>166</v>
      </c>
      <c r="E234" s="238" t="s">
        <v>19</v>
      </c>
      <c r="F234" s="239" t="s">
        <v>1673</v>
      </c>
      <c r="G234" s="237"/>
      <c r="H234" s="240">
        <v>6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166</v>
      </c>
      <c r="AU234" s="246" t="s">
        <v>82</v>
      </c>
      <c r="AV234" s="13" t="s">
        <v>85</v>
      </c>
      <c r="AW234" s="13" t="s">
        <v>34</v>
      </c>
      <c r="AX234" s="13" t="s">
        <v>82</v>
      </c>
      <c r="AY234" s="246" t="s">
        <v>158</v>
      </c>
    </row>
    <row r="235" s="2" customFormat="1" ht="16.5" customHeight="1">
      <c r="A235" s="38"/>
      <c r="B235" s="39"/>
      <c r="C235" s="219" t="s">
        <v>403</v>
      </c>
      <c r="D235" s="219" t="s">
        <v>159</v>
      </c>
      <c r="E235" s="220" t="s">
        <v>404</v>
      </c>
      <c r="F235" s="221" t="s">
        <v>405</v>
      </c>
      <c r="G235" s="222" t="s">
        <v>202</v>
      </c>
      <c r="H235" s="223">
        <v>1</v>
      </c>
      <c r="I235" s="224"/>
      <c r="J235" s="225">
        <f>ROUND(I235*H235,2)</f>
        <v>0</v>
      </c>
      <c r="K235" s="221" t="s">
        <v>19</v>
      </c>
      <c r="L235" s="44"/>
      <c r="M235" s="226" t="s">
        <v>19</v>
      </c>
      <c r="N235" s="227" t="s">
        <v>45</v>
      </c>
      <c r="O235" s="84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236</v>
      </c>
      <c r="AT235" s="230" t="s">
        <v>159</v>
      </c>
      <c r="AU235" s="230" t="s">
        <v>82</v>
      </c>
      <c r="AY235" s="17" t="s">
        <v>158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82</v>
      </c>
      <c r="BK235" s="231">
        <f>ROUND(I235*H235,2)</f>
        <v>0</v>
      </c>
      <c r="BL235" s="17" t="s">
        <v>236</v>
      </c>
      <c r="BM235" s="230" t="s">
        <v>406</v>
      </c>
    </row>
    <row r="236" s="2" customFormat="1">
      <c r="A236" s="38"/>
      <c r="B236" s="39"/>
      <c r="C236" s="40"/>
      <c r="D236" s="232" t="s">
        <v>165</v>
      </c>
      <c r="E236" s="40"/>
      <c r="F236" s="233" t="s">
        <v>405</v>
      </c>
      <c r="G236" s="40"/>
      <c r="H236" s="40"/>
      <c r="I236" s="136"/>
      <c r="J236" s="40"/>
      <c r="K236" s="40"/>
      <c r="L236" s="44"/>
      <c r="M236" s="234"/>
      <c r="N236" s="235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165</v>
      </c>
      <c r="AU236" s="17" t="s">
        <v>82</v>
      </c>
    </row>
    <row r="237" s="13" customFormat="1">
      <c r="A237" s="13"/>
      <c r="B237" s="236"/>
      <c r="C237" s="237"/>
      <c r="D237" s="232" t="s">
        <v>166</v>
      </c>
      <c r="E237" s="238" t="s">
        <v>19</v>
      </c>
      <c r="F237" s="239" t="s">
        <v>1650</v>
      </c>
      <c r="G237" s="237"/>
      <c r="H237" s="240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166</v>
      </c>
      <c r="AU237" s="246" t="s">
        <v>82</v>
      </c>
      <c r="AV237" s="13" t="s">
        <v>85</v>
      </c>
      <c r="AW237" s="13" t="s">
        <v>34</v>
      </c>
      <c r="AX237" s="13" t="s">
        <v>82</v>
      </c>
      <c r="AY237" s="246" t="s">
        <v>158</v>
      </c>
    </row>
    <row r="238" s="12" customFormat="1" ht="25.92" customHeight="1">
      <c r="A238" s="12"/>
      <c r="B238" s="205"/>
      <c r="C238" s="206"/>
      <c r="D238" s="207" t="s">
        <v>73</v>
      </c>
      <c r="E238" s="208" t="s">
        <v>408</v>
      </c>
      <c r="F238" s="208" t="s">
        <v>409</v>
      </c>
      <c r="G238" s="206"/>
      <c r="H238" s="206"/>
      <c r="I238" s="209"/>
      <c r="J238" s="210">
        <f>BK238</f>
        <v>0</v>
      </c>
      <c r="K238" s="206"/>
      <c r="L238" s="211"/>
      <c r="M238" s="212"/>
      <c r="N238" s="213"/>
      <c r="O238" s="213"/>
      <c r="P238" s="214">
        <f>P239+SUM(P240:P490)+P544+P548</f>
        <v>0</v>
      </c>
      <c r="Q238" s="213"/>
      <c r="R238" s="214">
        <f>R239+SUM(R240:R490)+R544+R548</f>
        <v>731.84222799999998</v>
      </c>
      <c r="S238" s="213"/>
      <c r="T238" s="215">
        <f>T239+SUM(T240:T490)+T544+T548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6" t="s">
        <v>176</v>
      </c>
      <c r="AT238" s="217" t="s">
        <v>73</v>
      </c>
      <c r="AU238" s="217" t="s">
        <v>74</v>
      </c>
      <c r="AY238" s="216" t="s">
        <v>158</v>
      </c>
      <c r="BK238" s="218">
        <f>BK239+SUM(BK240:BK490)+BK544+BK548</f>
        <v>0</v>
      </c>
    </row>
    <row r="239" s="2" customFormat="1" ht="21.75" customHeight="1">
      <c r="A239" s="38"/>
      <c r="B239" s="39"/>
      <c r="C239" s="219" t="s">
        <v>222</v>
      </c>
      <c r="D239" s="219" t="s">
        <v>159</v>
      </c>
      <c r="E239" s="220" t="s">
        <v>426</v>
      </c>
      <c r="F239" s="221" t="s">
        <v>427</v>
      </c>
      <c r="G239" s="222" t="s">
        <v>162</v>
      </c>
      <c r="H239" s="223">
        <v>76</v>
      </c>
      <c r="I239" s="224"/>
      <c r="J239" s="225">
        <f>ROUND(I239*H239,2)</f>
        <v>0</v>
      </c>
      <c r="K239" s="221" t="s">
        <v>19</v>
      </c>
      <c r="L239" s="44"/>
      <c r="M239" s="226" t="s">
        <v>19</v>
      </c>
      <c r="N239" s="227" t="s">
        <v>45</v>
      </c>
      <c r="O239" s="84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236</v>
      </c>
      <c r="AT239" s="230" t="s">
        <v>159</v>
      </c>
      <c r="AU239" s="230" t="s">
        <v>82</v>
      </c>
      <c r="AY239" s="17" t="s">
        <v>158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82</v>
      </c>
      <c r="BK239" s="231">
        <f>ROUND(I239*H239,2)</f>
        <v>0</v>
      </c>
      <c r="BL239" s="17" t="s">
        <v>236</v>
      </c>
      <c r="BM239" s="230" t="s">
        <v>428</v>
      </c>
    </row>
    <row r="240" s="2" customFormat="1">
      <c r="A240" s="38"/>
      <c r="B240" s="39"/>
      <c r="C240" s="40"/>
      <c r="D240" s="232" t="s">
        <v>165</v>
      </c>
      <c r="E240" s="40"/>
      <c r="F240" s="233" t="s">
        <v>427</v>
      </c>
      <c r="G240" s="40"/>
      <c r="H240" s="40"/>
      <c r="I240" s="136"/>
      <c r="J240" s="40"/>
      <c r="K240" s="40"/>
      <c r="L240" s="44"/>
      <c r="M240" s="234"/>
      <c r="N240" s="235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165</v>
      </c>
      <c r="AU240" s="17" t="s">
        <v>82</v>
      </c>
    </row>
    <row r="241" s="2" customFormat="1" ht="16.5" customHeight="1">
      <c r="A241" s="38"/>
      <c r="B241" s="39"/>
      <c r="C241" s="259" t="s">
        <v>415</v>
      </c>
      <c r="D241" s="259" t="s">
        <v>199</v>
      </c>
      <c r="E241" s="260" t="s">
        <v>430</v>
      </c>
      <c r="F241" s="261" t="s">
        <v>431</v>
      </c>
      <c r="G241" s="262" t="s">
        <v>162</v>
      </c>
      <c r="H241" s="263">
        <v>87.400000000000006</v>
      </c>
      <c r="I241" s="264"/>
      <c r="J241" s="265">
        <f>ROUND(I241*H241,2)</f>
        <v>0</v>
      </c>
      <c r="K241" s="261" t="s">
        <v>19</v>
      </c>
      <c r="L241" s="266"/>
      <c r="M241" s="267" t="s">
        <v>19</v>
      </c>
      <c r="N241" s="268" t="s">
        <v>45</v>
      </c>
      <c r="O241" s="84"/>
      <c r="P241" s="228">
        <f>O241*H241</f>
        <v>0</v>
      </c>
      <c r="Q241" s="228">
        <v>0.00012</v>
      </c>
      <c r="R241" s="228">
        <f>Q241*H241</f>
        <v>0.010488000000000001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241</v>
      </c>
      <c r="AT241" s="230" t="s">
        <v>199</v>
      </c>
      <c r="AU241" s="230" t="s">
        <v>82</v>
      </c>
      <c r="AY241" s="17" t="s">
        <v>158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82</v>
      </c>
      <c r="BK241" s="231">
        <f>ROUND(I241*H241,2)</f>
        <v>0</v>
      </c>
      <c r="BL241" s="17" t="s">
        <v>236</v>
      </c>
      <c r="BM241" s="230" t="s">
        <v>432</v>
      </c>
    </row>
    <row r="242" s="2" customFormat="1">
      <c r="A242" s="38"/>
      <c r="B242" s="39"/>
      <c r="C242" s="40"/>
      <c r="D242" s="232" t="s">
        <v>165</v>
      </c>
      <c r="E242" s="40"/>
      <c r="F242" s="233" t="s">
        <v>431</v>
      </c>
      <c r="G242" s="40"/>
      <c r="H242" s="40"/>
      <c r="I242" s="136"/>
      <c r="J242" s="40"/>
      <c r="K242" s="40"/>
      <c r="L242" s="44"/>
      <c r="M242" s="234"/>
      <c r="N242" s="235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165</v>
      </c>
      <c r="AU242" s="17" t="s">
        <v>82</v>
      </c>
    </row>
    <row r="243" s="13" customFormat="1">
      <c r="A243" s="13"/>
      <c r="B243" s="236"/>
      <c r="C243" s="237"/>
      <c r="D243" s="232" t="s">
        <v>166</v>
      </c>
      <c r="E243" s="238" t="s">
        <v>19</v>
      </c>
      <c r="F243" s="239" t="s">
        <v>1675</v>
      </c>
      <c r="G243" s="237"/>
      <c r="H243" s="240">
        <v>76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166</v>
      </c>
      <c r="AU243" s="246" t="s">
        <v>82</v>
      </c>
      <c r="AV243" s="13" t="s">
        <v>85</v>
      </c>
      <c r="AW243" s="13" t="s">
        <v>34</v>
      </c>
      <c r="AX243" s="13" t="s">
        <v>82</v>
      </c>
      <c r="AY243" s="246" t="s">
        <v>158</v>
      </c>
    </row>
    <row r="244" s="13" customFormat="1">
      <c r="A244" s="13"/>
      <c r="B244" s="236"/>
      <c r="C244" s="237"/>
      <c r="D244" s="232" t="s">
        <v>166</v>
      </c>
      <c r="E244" s="237"/>
      <c r="F244" s="239" t="s">
        <v>1676</v>
      </c>
      <c r="G244" s="237"/>
      <c r="H244" s="240">
        <v>87.400000000000006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166</v>
      </c>
      <c r="AU244" s="246" t="s">
        <v>82</v>
      </c>
      <c r="AV244" s="13" t="s">
        <v>85</v>
      </c>
      <c r="AW244" s="13" t="s">
        <v>4</v>
      </c>
      <c r="AX244" s="13" t="s">
        <v>82</v>
      </c>
      <c r="AY244" s="246" t="s">
        <v>158</v>
      </c>
    </row>
    <row r="245" s="2" customFormat="1" ht="21.75" customHeight="1">
      <c r="A245" s="38"/>
      <c r="B245" s="39"/>
      <c r="C245" s="219" t="s">
        <v>420</v>
      </c>
      <c r="D245" s="219" t="s">
        <v>159</v>
      </c>
      <c r="E245" s="220" t="s">
        <v>436</v>
      </c>
      <c r="F245" s="221" t="s">
        <v>437</v>
      </c>
      <c r="G245" s="222" t="s">
        <v>162</v>
      </c>
      <c r="H245" s="223">
        <v>1410</v>
      </c>
      <c r="I245" s="224"/>
      <c r="J245" s="225">
        <f>ROUND(I245*H245,2)</f>
        <v>0</v>
      </c>
      <c r="K245" s="221" t="s">
        <v>213</v>
      </c>
      <c r="L245" s="44"/>
      <c r="M245" s="226" t="s">
        <v>19</v>
      </c>
      <c r="N245" s="227" t="s">
        <v>45</v>
      </c>
      <c r="O245" s="84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236</v>
      </c>
      <c r="AT245" s="230" t="s">
        <v>159</v>
      </c>
      <c r="AU245" s="230" t="s">
        <v>82</v>
      </c>
      <c r="AY245" s="17" t="s">
        <v>158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82</v>
      </c>
      <c r="BK245" s="231">
        <f>ROUND(I245*H245,2)</f>
        <v>0</v>
      </c>
      <c r="BL245" s="17" t="s">
        <v>236</v>
      </c>
      <c r="BM245" s="230" t="s">
        <v>438</v>
      </c>
    </row>
    <row r="246" s="2" customFormat="1">
      <c r="A246" s="38"/>
      <c r="B246" s="39"/>
      <c r="C246" s="40"/>
      <c r="D246" s="232" t="s">
        <v>165</v>
      </c>
      <c r="E246" s="40"/>
      <c r="F246" s="233" t="s">
        <v>437</v>
      </c>
      <c r="G246" s="40"/>
      <c r="H246" s="40"/>
      <c r="I246" s="136"/>
      <c r="J246" s="40"/>
      <c r="K246" s="40"/>
      <c r="L246" s="44"/>
      <c r="M246" s="234"/>
      <c r="N246" s="235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165</v>
      </c>
      <c r="AU246" s="17" t="s">
        <v>82</v>
      </c>
    </row>
    <row r="247" s="2" customFormat="1" ht="16.5" customHeight="1">
      <c r="A247" s="38"/>
      <c r="B247" s="39"/>
      <c r="C247" s="259" t="s">
        <v>425</v>
      </c>
      <c r="D247" s="259" t="s">
        <v>199</v>
      </c>
      <c r="E247" s="260" t="s">
        <v>440</v>
      </c>
      <c r="F247" s="261" t="s">
        <v>441</v>
      </c>
      <c r="G247" s="262" t="s">
        <v>162</v>
      </c>
      <c r="H247" s="263">
        <v>1621.5</v>
      </c>
      <c r="I247" s="264"/>
      <c r="J247" s="265">
        <f>ROUND(I247*H247,2)</f>
        <v>0</v>
      </c>
      <c r="K247" s="261" t="s">
        <v>19</v>
      </c>
      <c r="L247" s="266"/>
      <c r="M247" s="267" t="s">
        <v>19</v>
      </c>
      <c r="N247" s="268" t="s">
        <v>45</v>
      </c>
      <c r="O247" s="84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241</v>
      </c>
      <c r="AT247" s="230" t="s">
        <v>199</v>
      </c>
      <c r="AU247" s="230" t="s">
        <v>82</v>
      </c>
      <c r="AY247" s="17" t="s">
        <v>158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82</v>
      </c>
      <c r="BK247" s="231">
        <f>ROUND(I247*H247,2)</f>
        <v>0</v>
      </c>
      <c r="BL247" s="17" t="s">
        <v>236</v>
      </c>
      <c r="BM247" s="230" t="s">
        <v>442</v>
      </c>
    </row>
    <row r="248" s="2" customFormat="1">
      <c r="A248" s="38"/>
      <c r="B248" s="39"/>
      <c r="C248" s="40"/>
      <c r="D248" s="232" t="s">
        <v>165</v>
      </c>
      <c r="E248" s="40"/>
      <c r="F248" s="233" t="s">
        <v>441</v>
      </c>
      <c r="G248" s="40"/>
      <c r="H248" s="40"/>
      <c r="I248" s="136"/>
      <c r="J248" s="40"/>
      <c r="K248" s="40"/>
      <c r="L248" s="44"/>
      <c r="M248" s="234"/>
      <c r="N248" s="235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165</v>
      </c>
      <c r="AU248" s="17" t="s">
        <v>82</v>
      </c>
    </row>
    <row r="249" s="13" customFormat="1">
      <c r="A249" s="13"/>
      <c r="B249" s="236"/>
      <c r="C249" s="237"/>
      <c r="D249" s="232" t="s">
        <v>166</v>
      </c>
      <c r="E249" s="238" t="s">
        <v>19</v>
      </c>
      <c r="F249" s="239" t="s">
        <v>1677</v>
      </c>
      <c r="G249" s="237"/>
      <c r="H249" s="240">
        <v>1410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166</v>
      </c>
      <c r="AU249" s="246" t="s">
        <v>82</v>
      </c>
      <c r="AV249" s="13" t="s">
        <v>85</v>
      </c>
      <c r="AW249" s="13" t="s">
        <v>34</v>
      </c>
      <c r="AX249" s="13" t="s">
        <v>82</v>
      </c>
      <c r="AY249" s="246" t="s">
        <v>158</v>
      </c>
    </row>
    <row r="250" s="13" customFormat="1">
      <c r="A250" s="13"/>
      <c r="B250" s="236"/>
      <c r="C250" s="237"/>
      <c r="D250" s="232" t="s">
        <v>166</v>
      </c>
      <c r="E250" s="237"/>
      <c r="F250" s="239" t="s">
        <v>1678</v>
      </c>
      <c r="G250" s="237"/>
      <c r="H250" s="240">
        <v>1621.5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166</v>
      </c>
      <c r="AU250" s="246" t="s">
        <v>82</v>
      </c>
      <c r="AV250" s="13" t="s">
        <v>85</v>
      </c>
      <c r="AW250" s="13" t="s">
        <v>4</v>
      </c>
      <c r="AX250" s="13" t="s">
        <v>82</v>
      </c>
      <c r="AY250" s="246" t="s">
        <v>158</v>
      </c>
    </row>
    <row r="251" s="2" customFormat="1" ht="21.75" customHeight="1">
      <c r="A251" s="38"/>
      <c r="B251" s="39"/>
      <c r="C251" s="259" t="s">
        <v>429</v>
      </c>
      <c r="D251" s="259" t="s">
        <v>199</v>
      </c>
      <c r="E251" s="260" t="s">
        <v>460</v>
      </c>
      <c r="F251" s="261" t="s">
        <v>461</v>
      </c>
      <c r="G251" s="262" t="s">
        <v>202</v>
      </c>
      <c r="H251" s="263">
        <v>5</v>
      </c>
      <c r="I251" s="264"/>
      <c r="J251" s="265">
        <f>ROUND(I251*H251,2)</f>
        <v>0</v>
      </c>
      <c r="K251" s="261" t="s">
        <v>19</v>
      </c>
      <c r="L251" s="266"/>
      <c r="M251" s="267" t="s">
        <v>19</v>
      </c>
      <c r="N251" s="268" t="s">
        <v>45</v>
      </c>
      <c r="O251" s="84"/>
      <c r="P251" s="228">
        <f>O251*H251</f>
        <v>0</v>
      </c>
      <c r="Q251" s="228">
        <v>0.00042000000000000002</v>
      </c>
      <c r="R251" s="228">
        <f>Q251*H251</f>
        <v>0.0021000000000000003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241</v>
      </c>
      <c r="AT251" s="230" t="s">
        <v>199</v>
      </c>
      <c r="AU251" s="230" t="s">
        <v>82</v>
      </c>
      <c r="AY251" s="17" t="s">
        <v>158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82</v>
      </c>
      <c r="BK251" s="231">
        <f>ROUND(I251*H251,2)</f>
        <v>0</v>
      </c>
      <c r="BL251" s="17" t="s">
        <v>236</v>
      </c>
      <c r="BM251" s="230" t="s">
        <v>462</v>
      </c>
    </row>
    <row r="252" s="2" customFormat="1">
      <c r="A252" s="38"/>
      <c r="B252" s="39"/>
      <c r="C252" s="40"/>
      <c r="D252" s="232" t="s">
        <v>165</v>
      </c>
      <c r="E252" s="40"/>
      <c r="F252" s="233" t="s">
        <v>461</v>
      </c>
      <c r="G252" s="40"/>
      <c r="H252" s="40"/>
      <c r="I252" s="136"/>
      <c r="J252" s="40"/>
      <c r="K252" s="40"/>
      <c r="L252" s="44"/>
      <c r="M252" s="234"/>
      <c r="N252" s="235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165</v>
      </c>
      <c r="AU252" s="17" t="s">
        <v>82</v>
      </c>
    </row>
    <row r="253" s="13" customFormat="1">
      <c r="A253" s="13"/>
      <c r="B253" s="236"/>
      <c r="C253" s="237"/>
      <c r="D253" s="232" t="s">
        <v>166</v>
      </c>
      <c r="E253" s="238" t="s">
        <v>19</v>
      </c>
      <c r="F253" s="239" t="s">
        <v>1653</v>
      </c>
      <c r="G253" s="237"/>
      <c r="H253" s="240">
        <v>5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166</v>
      </c>
      <c r="AU253" s="246" t="s">
        <v>82</v>
      </c>
      <c r="AV253" s="13" t="s">
        <v>85</v>
      </c>
      <c r="AW253" s="13" t="s">
        <v>34</v>
      </c>
      <c r="AX253" s="13" t="s">
        <v>82</v>
      </c>
      <c r="AY253" s="246" t="s">
        <v>158</v>
      </c>
    </row>
    <row r="254" s="2" customFormat="1" ht="21.75" customHeight="1">
      <c r="A254" s="38"/>
      <c r="B254" s="39"/>
      <c r="C254" s="219" t="s">
        <v>435</v>
      </c>
      <c r="D254" s="219" t="s">
        <v>159</v>
      </c>
      <c r="E254" s="220" t="s">
        <v>1679</v>
      </c>
      <c r="F254" s="221" t="s">
        <v>1680</v>
      </c>
      <c r="G254" s="222" t="s">
        <v>162</v>
      </c>
      <c r="H254" s="223">
        <v>65</v>
      </c>
      <c r="I254" s="224"/>
      <c r="J254" s="225">
        <f>ROUND(I254*H254,2)</f>
        <v>0</v>
      </c>
      <c r="K254" s="221" t="s">
        <v>213</v>
      </c>
      <c r="L254" s="44"/>
      <c r="M254" s="226" t="s">
        <v>19</v>
      </c>
      <c r="N254" s="227" t="s">
        <v>45</v>
      </c>
      <c r="O254" s="84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236</v>
      </c>
      <c r="AT254" s="230" t="s">
        <v>159</v>
      </c>
      <c r="AU254" s="230" t="s">
        <v>82</v>
      </c>
      <c r="AY254" s="17" t="s">
        <v>158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82</v>
      </c>
      <c r="BK254" s="231">
        <f>ROUND(I254*H254,2)</f>
        <v>0</v>
      </c>
      <c r="BL254" s="17" t="s">
        <v>236</v>
      </c>
      <c r="BM254" s="230" t="s">
        <v>1351</v>
      </c>
    </row>
    <row r="255" s="2" customFormat="1">
      <c r="A255" s="38"/>
      <c r="B255" s="39"/>
      <c r="C255" s="40"/>
      <c r="D255" s="232" t="s">
        <v>165</v>
      </c>
      <c r="E255" s="40"/>
      <c r="F255" s="233" t="s">
        <v>1681</v>
      </c>
      <c r="G255" s="40"/>
      <c r="H255" s="40"/>
      <c r="I255" s="136"/>
      <c r="J255" s="40"/>
      <c r="K255" s="40"/>
      <c r="L255" s="44"/>
      <c r="M255" s="234"/>
      <c r="N255" s="235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165</v>
      </c>
      <c r="AU255" s="17" t="s">
        <v>82</v>
      </c>
    </row>
    <row r="256" s="2" customFormat="1" ht="16.5" customHeight="1">
      <c r="A256" s="38"/>
      <c r="B256" s="39"/>
      <c r="C256" s="259" t="s">
        <v>439</v>
      </c>
      <c r="D256" s="259" t="s">
        <v>199</v>
      </c>
      <c r="E256" s="260" t="s">
        <v>1682</v>
      </c>
      <c r="F256" s="261" t="s">
        <v>1683</v>
      </c>
      <c r="G256" s="262" t="s">
        <v>162</v>
      </c>
      <c r="H256" s="263">
        <v>65</v>
      </c>
      <c r="I256" s="264"/>
      <c r="J256" s="265">
        <f>ROUND(I256*H256,2)</f>
        <v>0</v>
      </c>
      <c r="K256" s="261" t="s">
        <v>213</v>
      </c>
      <c r="L256" s="266"/>
      <c r="M256" s="267" t="s">
        <v>19</v>
      </c>
      <c r="N256" s="268" t="s">
        <v>45</v>
      </c>
      <c r="O256" s="84"/>
      <c r="P256" s="228">
        <f>O256*H256</f>
        <v>0</v>
      </c>
      <c r="Q256" s="228">
        <v>0.00016000000000000001</v>
      </c>
      <c r="R256" s="228">
        <f>Q256*H256</f>
        <v>0.010400000000000001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241</v>
      </c>
      <c r="AT256" s="230" t="s">
        <v>199</v>
      </c>
      <c r="AU256" s="230" t="s">
        <v>82</v>
      </c>
      <c r="AY256" s="17" t="s">
        <v>158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82</v>
      </c>
      <c r="BK256" s="231">
        <f>ROUND(I256*H256,2)</f>
        <v>0</v>
      </c>
      <c r="BL256" s="17" t="s">
        <v>236</v>
      </c>
      <c r="BM256" s="230" t="s">
        <v>1355</v>
      </c>
    </row>
    <row r="257" s="2" customFormat="1">
      <c r="A257" s="38"/>
      <c r="B257" s="39"/>
      <c r="C257" s="40"/>
      <c r="D257" s="232" t="s">
        <v>165</v>
      </c>
      <c r="E257" s="40"/>
      <c r="F257" s="233" t="s">
        <v>1683</v>
      </c>
      <c r="G257" s="40"/>
      <c r="H257" s="40"/>
      <c r="I257" s="136"/>
      <c r="J257" s="40"/>
      <c r="K257" s="40"/>
      <c r="L257" s="44"/>
      <c r="M257" s="234"/>
      <c r="N257" s="235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165</v>
      </c>
      <c r="AU257" s="17" t="s">
        <v>82</v>
      </c>
    </row>
    <row r="258" s="13" customFormat="1">
      <c r="A258" s="13"/>
      <c r="B258" s="236"/>
      <c r="C258" s="237"/>
      <c r="D258" s="232" t="s">
        <v>166</v>
      </c>
      <c r="E258" s="238" t="s">
        <v>19</v>
      </c>
      <c r="F258" s="239" t="s">
        <v>1684</v>
      </c>
      <c r="G258" s="237"/>
      <c r="H258" s="240">
        <v>65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166</v>
      </c>
      <c r="AU258" s="246" t="s">
        <v>82</v>
      </c>
      <c r="AV258" s="13" t="s">
        <v>85</v>
      </c>
      <c r="AW258" s="13" t="s">
        <v>34</v>
      </c>
      <c r="AX258" s="13" t="s">
        <v>82</v>
      </c>
      <c r="AY258" s="246" t="s">
        <v>158</v>
      </c>
    </row>
    <row r="259" s="2" customFormat="1" ht="21.75" customHeight="1">
      <c r="A259" s="38"/>
      <c r="B259" s="39"/>
      <c r="C259" s="219" t="s">
        <v>445</v>
      </c>
      <c r="D259" s="219" t="s">
        <v>159</v>
      </c>
      <c r="E259" s="220" t="s">
        <v>475</v>
      </c>
      <c r="F259" s="221" t="s">
        <v>476</v>
      </c>
      <c r="G259" s="222" t="s">
        <v>162</v>
      </c>
      <c r="H259" s="223">
        <v>1390</v>
      </c>
      <c r="I259" s="224"/>
      <c r="J259" s="225">
        <f>ROUND(I259*H259,2)</f>
        <v>0</v>
      </c>
      <c r="K259" s="221" t="s">
        <v>213</v>
      </c>
      <c r="L259" s="44"/>
      <c r="M259" s="226" t="s">
        <v>19</v>
      </c>
      <c r="N259" s="227" t="s">
        <v>45</v>
      </c>
      <c r="O259" s="84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236</v>
      </c>
      <c r="AT259" s="230" t="s">
        <v>159</v>
      </c>
      <c r="AU259" s="230" t="s">
        <v>82</v>
      </c>
      <c r="AY259" s="17" t="s">
        <v>158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82</v>
      </c>
      <c r="BK259" s="231">
        <f>ROUND(I259*H259,2)</f>
        <v>0</v>
      </c>
      <c r="BL259" s="17" t="s">
        <v>236</v>
      </c>
      <c r="BM259" s="230" t="s">
        <v>467</v>
      </c>
    </row>
    <row r="260" s="2" customFormat="1">
      <c r="A260" s="38"/>
      <c r="B260" s="39"/>
      <c r="C260" s="40"/>
      <c r="D260" s="232" t="s">
        <v>165</v>
      </c>
      <c r="E260" s="40"/>
      <c r="F260" s="233" t="s">
        <v>478</v>
      </c>
      <c r="G260" s="40"/>
      <c r="H260" s="40"/>
      <c r="I260" s="136"/>
      <c r="J260" s="40"/>
      <c r="K260" s="40"/>
      <c r="L260" s="44"/>
      <c r="M260" s="234"/>
      <c r="N260" s="235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165</v>
      </c>
      <c r="AU260" s="17" t="s">
        <v>82</v>
      </c>
    </row>
    <row r="261" s="2" customFormat="1" ht="16.5" customHeight="1">
      <c r="A261" s="38"/>
      <c r="B261" s="39"/>
      <c r="C261" s="259" t="s">
        <v>450</v>
      </c>
      <c r="D261" s="259" t="s">
        <v>199</v>
      </c>
      <c r="E261" s="260" t="s">
        <v>480</v>
      </c>
      <c r="F261" s="261" t="s">
        <v>481</v>
      </c>
      <c r="G261" s="262" t="s">
        <v>162</v>
      </c>
      <c r="H261" s="263">
        <v>954.5</v>
      </c>
      <c r="I261" s="264"/>
      <c r="J261" s="265">
        <f>ROUND(I261*H261,2)</f>
        <v>0</v>
      </c>
      <c r="K261" s="261" t="s">
        <v>19</v>
      </c>
      <c r="L261" s="266"/>
      <c r="M261" s="267" t="s">
        <v>19</v>
      </c>
      <c r="N261" s="268" t="s">
        <v>45</v>
      </c>
      <c r="O261" s="84"/>
      <c r="P261" s="228">
        <f>O261*H261</f>
        <v>0</v>
      </c>
      <c r="Q261" s="228">
        <v>0.00076000000000000004</v>
      </c>
      <c r="R261" s="228">
        <f>Q261*H261</f>
        <v>0.72542000000000006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241</v>
      </c>
      <c r="AT261" s="230" t="s">
        <v>199</v>
      </c>
      <c r="AU261" s="230" t="s">
        <v>82</v>
      </c>
      <c r="AY261" s="17" t="s">
        <v>158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82</v>
      </c>
      <c r="BK261" s="231">
        <f>ROUND(I261*H261,2)</f>
        <v>0</v>
      </c>
      <c r="BL261" s="17" t="s">
        <v>236</v>
      </c>
      <c r="BM261" s="230" t="s">
        <v>1358</v>
      </c>
    </row>
    <row r="262" s="2" customFormat="1">
      <c r="A262" s="38"/>
      <c r="B262" s="39"/>
      <c r="C262" s="40"/>
      <c r="D262" s="232" t="s">
        <v>165</v>
      </c>
      <c r="E262" s="40"/>
      <c r="F262" s="233" t="s">
        <v>481</v>
      </c>
      <c r="G262" s="40"/>
      <c r="H262" s="40"/>
      <c r="I262" s="136"/>
      <c r="J262" s="40"/>
      <c r="K262" s="40"/>
      <c r="L262" s="44"/>
      <c r="M262" s="234"/>
      <c r="N262" s="235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165</v>
      </c>
      <c r="AU262" s="17" t="s">
        <v>82</v>
      </c>
    </row>
    <row r="263" s="13" customFormat="1">
      <c r="A263" s="13"/>
      <c r="B263" s="236"/>
      <c r="C263" s="237"/>
      <c r="D263" s="232" t="s">
        <v>166</v>
      </c>
      <c r="E263" s="238" t="s">
        <v>19</v>
      </c>
      <c r="F263" s="239" t="s">
        <v>1685</v>
      </c>
      <c r="G263" s="237"/>
      <c r="H263" s="240">
        <v>830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166</v>
      </c>
      <c r="AU263" s="246" t="s">
        <v>82</v>
      </c>
      <c r="AV263" s="13" t="s">
        <v>85</v>
      </c>
      <c r="AW263" s="13" t="s">
        <v>34</v>
      </c>
      <c r="AX263" s="13" t="s">
        <v>82</v>
      </c>
      <c r="AY263" s="246" t="s">
        <v>158</v>
      </c>
    </row>
    <row r="264" s="13" customFormat="1">
      <c r="A264" s="13"/>
      <c r="B264" s="236"/>
      <c r="C264" s="237"/>
      <c r="D264" s="232" t="s">
        <v>166</v>
      </c>
      <c r="E264" s="237"/>
      <c r="F264" s="239" t="s">
        <v>1686</v>
      </c>
      <c r="G264" s="237"/>
      <c r="H264" s="240">
        <v>954.5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166</v>
      </c>
      <c r="AU264" s="246" t="s">
        <v>82</v>
      </c>
      <c r="AV264" s="13" t="s">
        <v>85</v>
      </c>
      <c r="AW264" s="13" t="s">
        <v>4</v>
      </c>
      <c r="AX264" s="13" t="s">
        <v>82</v>
      </c>
      <c r="AY264" s="246" t="s">
        <v>158</v>
      </c>
    </row>
    <row r="265" s="2" customFormat="1" ht="16.5" customHeight="1">
      <c r="A265" s="38"/>
      <c r="B265" s="39"/>
      <c r="C265" s="259" t="s">
        <v>454</v>
      </c>
      <c r="D265" s="259" t="s">
        <v>199</v>
      </c>
      <c r="E265" s="260" t="s">
        <v>470</v>
      </c>
      <c r="F265" s="261" t="s">
        <v>1687</v>
      </c>
      <c r="G265" s="262" t="s">
        <v>162</v>
      </c>
      <c r="H265" s="263">
        <v>560</v>
      </c>
      <c r="I265" s="264"/>
      <c r="J265" s="265">
        <f>ROUND(I265*H265,2)</f>
        <v>0</v>
      </c>
      <c r="K265" s="261" t="s">
        <v>213</v>
      </c>
      <c r="L265" s="266"/>
      <c r="M265" s="267" t="s">
        <v>19</v>
      </c>
      <c r="N265" s="268" t="s">
        <v>45</v>
      </c>
      <c r="O265" s="84"/>
      <c r="P265" s="228">
        <f>O265*H265</f>
        <v>0</v>
      </c>
      <c r="Q265" s="228">
        <v>0.00048000000000000001</v>
      </c>
      <c r="R265" s="228">
        <f>Q265*H265</f>
        <v>0.26879999999999998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241</v>
      </c>
      <c r="AT265" s="230" t="s">
        <v>199</v>
      </c>
      <c r="AU265" s="230" t="s">
        <v>82</v>
      </c>
      <c r="AY265" s="17" t="s">
        <v>158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82</v>
      </c>
      <c r="BK265" s="231">
        <f>ROUND(I265*H265,2)</f>
        <v>0</v>
      </c>
      <c r="BL265" s="17" t="s">
        <v>236</v>
      </c>
      <c r="BM265" s="230" t="s">
        <v>472</v>
      </c>
    </row>
    <row r="266" s="2" customFormat="1">
      <c r="A266" s="38"/>
      <c r="B266" s="39"/>
      <c r="C266" s="40"/>
      <c r="D266" s="232" t="s">
        <v>165</v>
      </c>
      <c r="E266" s="40"/>
      <c r="F266" s="233" t="s">
        <v>1687</v>
      </c>
      <c r="G266" s="40"/>
      <c r="H266" s="40"/>
      <c r="I266" s="136"/>
      <c r="J266" s="40"/>
      <c r="K266" s="40"/>
      <c r="L266" s="44"/>
      <c r="M266" s="234"/>
      <c r="N266" s="235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165</v>
      </c>
      <c r="AU266" s="17" t="s">
        <v>82</v>
      </c>
    </row>
    <row r="267" s="13" customFormat="1">
      <c r="A267" s="13"/>
      <c r="B267" s="236"/>
      <c r="C267" s="237"/>
      <c r="D267" s="232" t="s">
        <v>166</v>
      </c>
      <c r="E267" s="238" t="s">
        <v>19</v>
      </c>
      <c r="F267" s="239" t="s">
        <v>1688</v>
      </c>
      <c r="G267" s="237"/>
      <c r="H267" s="240">
        <v>560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166</v>
      </c>
      <c r="AU267" s="246" t="s">
        <v>82</v>
      </c>
      <c r="AV267" s="13" t="s">
        <v>85</v>
      </c>
      <c r="AW267" s="13" t="s">
        <v>34</v>
      </c>
      <c r="AX267" s="13" t="s">
        <v>82</v>
      </c>
      <c r="AY267" s="246" t="s">
        <v>158</v>
      </c>
    </row>
    <row r="268" s="2" customFormat="1" ht="16.5" customHeight="1">
      <c r="A268" s="38"/>
      <c r="B268" s="39"/>
      <c r="C268" s="219" t="s">
        <v>459</v>
      </c>
      <c r="D268" s="219" t="s">
        <v>159</v>
      </c>
      <c r="E268" s="220" t="s">
        <v>503</v>
      </c>
      <c r="F268" s="221" t="s">
        <v>504</v>
      </c>
      <c r="G268" s="222" t="s">
        <v>202</v>
      </c>
      <c r="H268" s="223">
        <v>40</v>
      </c>
      <c r="I268" s="224"/>
      <c r="J268" s="225">
        <f>ROUND(I268*H268,2)</f>
        <v>0</v>
      </c>
      <c r="K268" s="221" t="s">
        <v>19</v>
      </c>
      <c r="L268" s="44"/>
      <c r="M268" s="226" t="s">
        <v>19</v>
      </c>
      <c r="N268" s="227" t="s">
        <v>45</v>
      </c>
      <c r="O268" s="84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236</v>
      </c>
      <c r="AT268" s="230" t="s">
        <v>159</v>
      </c>
      <c r="AU268" s="230" t="s">
        <v>82</v>
      </c>
      <c r="AY268" s="17" t="s">
        <v>158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82</v>
      </c>
      <c r="BK268" s="231">
        <f>ROUND(I268*H268,2)</f>
        <v>0</v>
      </c>
      <c r="BL268" s="17" t="s">
        <v>236</v>
      </c>
      <c r="BM268" s="230" t="s">
        <v>505</v>
      </c>
    </row>
    <row r="269" s="2" customFormat="1">
      <c r="A269" s="38"/>
      <c r="B269" s="39"/>
      <c r="C269" s="40"/>
      <c r="D269" s="232" t="s">
        <v>165</v>
      </c>
      <c r="E269" s="40"/>
      <c r="F269" s="233" t="s">
        <v>504</v>
      </c>
      <c r="G269" s="40"/>
      <c r="H269" s="40"/>
      <c r="I269" s="136"/>
      <c r="J269" s="40"/>
      <c r="K269" s="40"/>
      <c r="L269" s="44"/>
      <c r="M269" s="234"/>
      <c r="N269" s="235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165</v>
      </c>
      <c r="AU269" s="17" t="s">
        <v>82</v>
      </c>
    </row>
    <row r="270" s="2" customFormat="1" ht="16.5" customHeight="1">
      <c r="A270" s="38"/>
      <c r="B270" s="39"/>
      <c r="C270" s="259" t="s">
        <v>464</v>
      </c>
      <c r="D270" s="259" t="s">
        <v>199</v>
      </c>
      <c r="E270" s="260" t="s">
        <v>506</v>
      </c>
      <c r="F270" s="261" t="s">
        <v>507</v>
      </c>
      <c r="G270" s="262" t="s">
        <v>508</v>
      </c>
      <c r="H270" s="263">
        <v>40</v>
      </c>
      <c r="I270" s="264"/>
      <c r="J270" s="265">
        <f>ROUND(I270*H270,2)</f>
        <v>0</v>
      </c>
      <c r="K270" s="261" t="s">
        <v>19</v>
      </c>
      <c r="L270" s="266"/>
      <c r="M270" s="267" t="s">
        <v>19</v>
      </c>
      <c r="N270" s="268" t="s">
        <v>45</v>
      </c>
      <c r="O270" s="84"/>
      <c r="P270" s="228">
        <f>O270*H270</f>
        <v>0</v>
      </c>
      <c r="Q270" s="228">
        <v>0.00062</v>
      </c>
      <c r="R270" s="228">
        <f>Q270*H270</f>
        <v>0.024799999999999999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241</v>
      </c>
      <c r="AT270" s="230" t="s">
        <v>199</v>
      </c>
      <c r="AU270" s="230" t="s">
        <v>82</v>
      </c>
      <c r="AY270" s="17" t="s">
        <v>158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82</v>
      </c>
      <c r="BK270" s="231">
        <f>ROUND(I270*H270,2)</f>
        <v>0</v>
      </c>
      <c r="BL270" s="17" t="s">
        <v>236</v>
      </c>
      <c r="BM270" s="230" t="s">
        <v>509</v>
      </c>
    </row>
    <row r="271" s="2" customFormat="1">
      <c r="A271" s="38"/>
      <c r="B271" s="39"/>
      <c r="C271" s="40"/>
      <c r="D271" s="232" t="s">
        <v>165</v>
      </c>
      <c r="E271" s="40"/>
      <c r="F271" s="233" t="s">
        <v>507</v>
      </c>
      <c r="G271" s="40"/>
      <c r="H271" s="40"/>
      <c r="I271" s="136"/>
      <c r="J271" s="40"/>
      <c r="K271" s="40"/>
      <c r="L271" s="44"/>
      <c r="M271" s="234"/>
      <c r="N271" s="235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165</v>
      </c>
      <c r="AU271" s="17" t="s">
        <v>82</v>
      </c>
    </row>
    <row r="272" s="13" customFormat="1">
      <c r="A272" s="13"/>
      <c r="B272" s="236"/>
      <c r="C272" s="237"/>
      <c r="D272" s="232" t="s">
        <v>166</v>
      </c>
      <c r="E272" s="238" t="s">
        <v>19</v>
      </c>
      <c r="F272" s="239" t="s">
        <v>1689</v>
      </c>
      <c r="G272" s="237"/>
      <c r="H272" s="240">
        <v>40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166</v>
      </c>
      <c r="AU272" s="246" t="s">
        <v>82</v>
      </c>
      <c r="AV272" s="13" t="s">
        <v>85</v>
      </c>
      <c r="AW272" s="13" t="s">
        <v>34</v>
      </c>
      <c r="AX272" s="13" t="s">
        <v>82</v>
      </c>
      <c r="AY272" s="246" t="s">
        <v>158</v>
      </c>
    </row>
    <row r="273" s="2" customFormat="1" ht="21.75" customHeight="1">
      <c r="A273" s="38"/>
      <c r="B273" s="39"/>
      <c r="C273" s="259" t="s">
        <v>469</v>
      </c>
      <c r="D273" s="259" t="s">
        <v>199</v>
      </c>
      <c r="E273" s="260" t="s">
        <v>512</v>
      </c>
      <c r="F273" s="261" t="s">
        <v>513</v>
      </c>
      <c r="G273" s="262" t="s">
        <v>508</v>
      </c>
      <c r="H273" s="263">
        <v>7</v>
      </c>
      <c r="I273" s="264"/>
      <c r="J273" s="265">
        <f>ROUND(I273*H273,2)</f>
        <v>0</v>
      </c>
      <c r="K273" s="261" t="s">
        <v>19</v>
      </c>
      <c r="L273" s="266"/>
      <c r="M273" s="267" t="s">
        <v>19</v>
      </c>
      <c r="N273" s="268" t="s">
        <v>45</v>
      </c>
      <c r="O273" s="84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241</v>
      </c>
      <c r="AT273" s="230" t="s">
        <v>199</v>
      </c>
      <c r="AU273" s="230" t="s">
        <v>82</v>
      </c>
      <c r="AY273" s="17" t="s">
        <v>158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82</v>
      </c>
      <c r="BK273" s="231">
        <f>ROUND(I273*H273,2)</f>
        <v>0</v>
      </c>
      <c r="BL273" s="17" t="s">
        <v>236</v>
      </c>
      <c r="BM273" s="230" t="s">
        <v>514</v>
      </c>
    </row>
    <row r="274" s="2" customFormat="1">
      <c r="A274" s="38"/>
      <c r="B274" s="39"/>
      <c r="C274" s="40"/>
      <c r="D274" s="232" t="s">
        <v>165</v>
      </c>
      <c r="E274" s="40"/>
      <c r="F274" s="233" t="s">
        <v>513</v>
      </c>
      <c r="G274" s="40"/>
      <c r="H274" s="40"/>
      <c r="I274" s="136"/>
      <c r="J274" s="40"/>
      <c r="K274" s="40"/>
      <c r="L274" s="44"/>
      <c r="M274" s="234"/>
      <c r="N274" s="235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165</v>
      </c>
      <c r="AU274" s="17" t="s">
        <v>82</v>
      </c>
    </row>
    <row r="275" s="13" customFormat="1">
      <c r="A275" s="13"/>
      <c r="B275" s="236"/>
      <c r="C275" s="237"/>
      <c r="D275" s="232" t="s">
        <v>166</v>
      </c>
      <c r="E275" s="238" t="s">
        <v>19</v>
      </c>
      <c r="F275" s="239" t="s">
        <v>1690</v>
      </c>
      <c r="G275" s="237"/>
      <c r="H275" s="240">
        <v>7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166</v>
      </c>
      <c r="AU275" s="246" t="s">
        <v>82</v>
      </c>
      <c r="AV275" s="13" t="s">
        <v>85</v>
      </c>
      <c r="AW275" s="13" t="s">
        <v>34</v>
      </c>
      <c r="AX275" s="13" t="s">
        <v>82</v>
      </c>
      <c r="AY275" s="246" t="s">
        <v>158</v>
      </c>
    </row>
    <row r="276" s="2" customFormat="1" ht="21.75" customHeight="1">
      <c r="A276" s="38"/>
      <c r="B276" s="39"/>
      <c r="C276" s="219" t="s">
        <v>474</v>
      </c>
      <c r="D276" s="219" t="s">
        <v>159</v>
      </c>
      <c r="E276" s="220" t="s">
        <v>517</v>
      </c>
      <c r="F276" s="221" t="s">
        <v>518</v>
      </c>
      <c r="G276" s="222" t="s">
        <v>202</v>
      </c>
      <c r="H276" s="223">
        <v>133</v>
      </c>
      <c r="I276" s="224"/>
      <c r="J276" s="225">
        <f>ROUND(I276*H276,2)</f>
        <v>0</v>
      </c>
      <c r="K276" s="221" t="s">
        <v>213</v>
      </c>
      <c r="L276" s="44"/>
      <c r="M276" s="226" t="s">
        <v>19</v>
      </c>
      <c r="N276" s="227" t="s">
        <v>45</v>
      </c>
      <c r="O276" s="84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236</v>
      </c>
      <c r="AT276" s="230" t="s">
        <v>159</v>
      </c>
      <c r="AU276" s="230" t="s">
        <v>82</v>
      </c>
      <c r="AY276" s="17" t="s">
        <v>158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82</v>
      </c>
      <c r="BK276" s="231">
        <f>ROUND(I276*H276,2)</f>
        <v>0</v>
      </c>
      <c r="BL276" s="17" t="s">
        <v>236</v>
      </c>
      <c r="BM276" s="230" t="s">
        <v>519</v>
      </c>
    </row>
    <row r="277" s="2" customFormat="1">
      <c r="A277" s="38"/>
      <c r="B277" s="39"/>
      <c r="C277" s="40"/>
      <c r="D277" s="232" t="s">
        <v>165</v>
      </c>
      <c r="E277" s="40"/>
      <c r="F277" s="233" t="s">
        <v>518</v>
      </c>
      <c r="G277" s="40"/>
      <c r="H277" s="40"/>
      <c r="I277" s="136"/>
      <c r="J277" s="40"/>
      <c r="K277" s="40"/>
      <c r="L277" s="44"/>
      <c r="M277" s="234"/>
      <c r="N277" s="235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165</v>
      </c>
      <c r="AU277" s="17" t="s">
        <v>82</v>
      </c>
    </row>
    <row r="278" s="13" customFormat="1">
      <c r="A278" s="13"/>
      <c r="B278" s="236"/>
      <c r="C278" s="237"/>
      <c r="D278" s="232" t="s">
        <v>166</v>
      </c>
      <c r="E278" s="238" t="s">
        <v>19</v>
      </c>
      <c r="F278" s="239" t="s">
        <v>1691</v>
      </c>
      <c r="G278" s="237"/>
      <c r="H278" s="240">
        <v>133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166</v>
      </c>
      <c r="AU278" s="246" t="s">
        <v>82</v>
      </c>
      <c r="AV278" s="13" t="s">
        <v>85</v>
      </c>
      <c r="AW278" s="13" t="s">
        <v>34</v>
      </c>
      <c r="AX278" s="13" t="s">
        <v>82</v>
      </c>
      <c r="AY278" s="246" t="s">
        <v>158</v>
      </c>
    </row>
    <row r="279" s="2" customFormat="1" ht="16.5" customHeight="1">
      <c r="A279" s="38"/>
      <c r="B279" s="39"/>
      <c r="C279" s="219" t="s">
        <v>479</v>
      </c>
      <c r="D279" s="219" t="s">
        <v>159</v>
      </c>
      <c r="E279" s="220" t="s">
        <v>522</v>
      </c>
      <c r="F279" s="221" t="s">
        <v>523</v>
      </c>
      <c r="G279" s="222" t="s">
        <v>162</v>
      </c>
      <c r="H279" s="223">
        <v>80</v>
      </c>
      <c r="I279" s="224"/>
      <c r="J279" s="225">
        <f>ROUND(I279*H279,2)</f>
        <v>0</v>
      </c>
      <c r="K279" s="221" t="s">
        <v>213</v>
      </c>
      <c r="L279" s="44"/>
      <c r="M279" s="226" t="s">
        <v>19</v>
      </c>
      <c r="N279" s="227" t="s">
        <v>45</v>
      </c>
      <c r="O279" s="84"/>
      <c r="P279" s="228">
        <f>O279*H279</f>
        <v>0</v>
      </c>
      <c r="Q279" s="228">
        <v>5.0000000000000002E-05</v>
      </c>
      <c r="R279" s="228">
        <f>Q279*H279</f>
        <v>0.0040000000000000001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236</v>
      </c>
      <c r="AT279" s="230" t="s">
        <v>159</v>
      </c>
      <c r="AU279" s="230" t="s">
        <v>82</v>
      </c>
      <c r="AY279" s="17" t="s">
        <v>158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82</v>
      </c>
      <c r="BK279" s="231">
        <f>ROUND(I279*H279,2)</f>
        <v>0</v>
      </c>
      <c r="BL279" s="17" t="s">
        <v>236</v>
      </c>
      <c r="BM279" s="230" t="s">
        <v>524</v>
      </c>
    </row>
    <row r="280" s="2" customFormat="1">
      <c r="A280" s="38"/>
      <c r="B280" s="39"/>
      <c r="C280" s="40"/>
      <c r="D280" s="232" t="s">
        <v>165</v>
      </c>
      <c r="E280" s="40"/>
      <c r="F280" s="233" t="s">
        <v>525</v>
      </c>
      <c r="G280" s="40"/>
      <c r="H280" s="40"/>
      <c r="I280" s="136"/>
      <c r="J280" s="40"/>
      <c r="K280" s="40"/>
      <c r="L280" s="44"/>
      <c r="M280" s="234"/>
      <c r="N280" s="235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165</v>
      </c>
      <c r="AU280" s="17" t="s">
        <v>82</v>
      </c>
    </row>
    <row r="281" s="2" customFormat="1">
      <c r="A281" s="38"/>
      <c r="B281" s="39"/>
      <c r="C281" s="40"/>
      <c r="D281" s="232" t="s">
        <v>216</v>
      </c>
      <c r="E281" s="40"/>
      <c r="F281" s="258" t="s">
        <v>526</v>
      </c>
      <c r="G281" s="40"/>
      <c r="H281" s="40"/>
      <c r="I281" s="136"/>
      <c r="J281" s="40"/>
      <c r="K281" s="40"/>
      <c r="L281" s="44"/>
      <c r="M281" s="234"/>
      <c r="N281" s="235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216</v>
      </c>
      <c r="AU281" s="17" t="s">
        <v>82</v>
      </c>
    </row>
    <row r="282" s="13" customFormat="1">
      <c r="A282" s="13"/>
      <c r="B282" s="236"/>
      <c r="C282" s="237"/>
      <c r="D282" s="232" t="s">
        <v>166</v>
      </c>
      <c r="E282" s="238" t="s">
        <v>19</v>
      </c>
      <c r="F282" s="239" t="s">
        <v>282</v>
      </c>
      <c r="G282" s="237"/>
      <c r="H282" s="240">
        <v>20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166</v>
      </c>
      <c r="AU282" s="246" t="s">
        <v>82</v>
      </c>
      <c r="AV282" s="13" t="s">
        <v>85</v>
      </c>
      <c r="AW282" s="13" t="s">
        <v>34</v>
      </c>
      <c r="AX282" s="13" t="s">
        <v>74</v>
      </c>
      <c r="AY282" s="246" t="s">
        <v>158</v>
      </c>
    </row>
    <row r="283" s="13" customFormat="1">
      <c r="A283" s="13"/>
      <c r="B283" s="236"/>
      <c r="C283" s="237"/>
      <c r="D283" s="232" t="s">
        <v>166</v>
      </c>
      <c r="E283" s="238" t="s">
        <v>19</v>
      </c>
      <c r="F283" s="239" t="s">
        <v>1692</v>
      </c>
      <c r="G283" s="237"/>
      <c r="H283" s="240">
        <v>60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166</v>
      </c>
      <c r="AU283" s="246" t="s">
        <v>82</v>
      </c>
      <c r="AV283" s="13" t="s">
        <v>85</v>
      </c>
      <c r="AW283" s="13" t="s">
        <v>34</v>
      </c>
      <c r="AX283" s="13" t="s">
        <v>74</v>
      </c>
      <c r="AY283" s="246" t="s">
        <v>158</v>
      </c>
    </row>
    <row r="284" s="14" customFormat="1">
      <c r="A284" s="14"/>
      <c r="B284" s="247"/>
      <c r="C284" s="248"/>
      <c r="D284" s="232" t="s">
        <v>166</v>
      </c>
      <c r="E284" s="249" t="s">
        <v>19</v>
      </c>
      <c r="F284" s="250" t="s">
        <v>175</v>
      </c>
      <c r="G284" s="248"/>
      <c r="H284" s="251">
        <v>80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166</v>
      </c>
      <c r="AU284" s="257" t="s">
        <v>82</v>
      </c>
      <c r="AV284" s="14" t="s">
        <v>163</v>
      </c>
      <c r="AW284" s="14" t="s">
        <v>34</v>
      </c>
      <c r="AX284" s="14" t="s">
        <v>82</v>
      </c>
      <c r="AY284" s="257" t="s">
        <v>158</v>
      </c>
    </row>
    <row r="285" s="2" customFormat="1" ht="16.5" customHeight="1">
      <c r="A285" s="38"/>
      <c r="B285" s="39"/>
      <c r="C285" s="259" t="s">
        <v>485</v>
      </c>
      <c r="D285" s="259" t="s">
        <v>199</v>
      </c>
      <c r="E285" s="260" t="s">
        <v>529</v>
      </c>
      <c r="F285" s="261" t="s">
        <v>530</v>
      </c>
      <c r="G285" s="262" t="s">
        <v>531</v>
      </c>
      <c r="H285" s="263">
        <v>59.520000000000003</v>
      </c>
      <c r="I285" s="264"/>
      <c r="J285" s="265">
        <f>ROUND(I285*H285,2)</f>
        <v>0</v>
      </c>
      <c r="K285" s="261" t="s">
        <v>213</v>
      </c>
      <c r="L285" s="266"/>
      <c r="M285" s="267" t="s">
        <v>19</v>
      </c>
      <c r="N285" s="268" t="s">
        <v>45</v>
      </c>
      <c r="O285" s="84"/>
      <c r="P285" s="228">
        <f>O285*H285</f>
        <v>0</v>
      </c>
      <c r="Q285" s="228">
        <v>0.001</v>
      </c>
      <c r="R285" s="228">
        <f>Q285*H285</f>
        <v>0.059520000000000003</v>
      </c>
      <c r="S285" s="228">
        <v>0</v>
      </c>
      <c r="T285" s="22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241</v>
      </c>
      <c r="AT285" s="230" t="s">
        <v>199</v>
      </c>
      <c r="AU285" s="230" t="s">
        <v>82</v>
      </c>
      <c r="AY285" s="17" t="s">
        <v>158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82</v>
      </c>
      <c r="BK285" s="231">
        <f>ROUND(I285*H285,2)</f>
        <v>0</v>
      </c>
      <c r="BL285" s="17" t="s">
        <v>236</v>
      </c>
      <c r="BM285" s="230" t="s">
        <v>532</v>
      </c>
    </row>
    <row r="286" s="2" customFormat="1">
      <c r="A286" s="38"/>
      <c r="B286" s="39"/>
      <c r="C286" s="40"/>
      <c r="D286" s="232" t="s">
        <v>165</v>
      </c>
      <c r="E286" s="40"/>
      <c r="F286" s="233" t="s">
        <v>530</v>
      </c>
      <c r="G286" s="40"/>
      <c r="H286" s="40"/>
      <c r="I286" s="136"/>
      <c r="J286" s="40"/>
      <c r="K286" s="40"/>
      <c r="L286" s="44"/>
      <c r="M286" s="234"/>
      <c r="N286" s="235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165</v>
      </c>
      <c r="AU286" s="17" t="s">
        <v>82</v>
      </c>
    </row>
    <row r="287" s="13" customFormat="1">
      <c r="A287" s="13"/>
      <c r="B287" s="236"/>
      <c r="C287" s="237"/>
      <c r="D287" s="232" t="s">
        <v>166</v>
      </c>
      <c r="E287" s="238" t="s">
        <v>19</v>
      </c>
      <c r="F287" s="239" t="s">
        <v>1693</v>
      </c>
      <c r="G287" s="237"/>
      <c r="H287" s="240">
        <v>49.600000000000001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166</v>
      </c>
      <c r="AU287" s="246" t="s">
        <v>82</v>
      </c>
      <c r="AV287" s="13" t="s">
        <v>85</v>
      </c>
      <c r="AW287" s="13" t="s">
        <v>34</v>
      </c>
      <c r="AX287" s="13" t="s">
        <v>82</v>
      </c>
      <c r="AY287" s="246" t="s">
        <v>158</v>
      </c>
    </row>
    <row r="288" s="13" customFormat="1">
      <c r="A288" s="13"/>
      <c r="B288" s="236"/>
      <c r="C288" s="237"/>
      <c r="D288" s="232" t="s">
        <v>166</v>
      </c>
      <c r="E288" s="237"/>
      <c r="F288" s="239" t="s">
        <v>1694</v>
      </c>
      <c r="G288" s="237"/>
      <c r="H288" s="240">
        <v>59.520000000000003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166</v>
      </c>
      <c r="AU288" s="246" t="s">
        <v>82</v>
      </c>
      <c r="AV288" s="13" t="s">
        <v>85</v>
      </c>
      <c r="AW288" s="13" t="s">
        <v>4</v>
      </c>
      <c r="AX288" s="13" t="s">
        <v>82</v>
      </c>
      <c r="AY288" s="246" t="s">
        <v>158</v>
      </c>
    </row>
    <row r="289" s="2" customFormat="1" ht="21.75" customHeight="1">
      <c r="A289" s="38"/>
      <c r="B289" s="39"/>
      <c r="C289" s="219" t="s">
        <v>491</v>
      </c>
      <c r="D289" s="219" t="s">
        <v>159</v>
      </c>
      <c r="E289" s="220" t="s">
        <v>536</v>
      </c>
      <c r="F289" s="221" t="s">
        <v>537</v>
      </c>
      <c r="G289" s="222" t="s">
        <v>162</v>
      </c>
      <c r="H289" s="223">
        <v>375</v>
      </c>
      <c r="I289" s="224"/>
      <c r="J289" s="225">
        <f>ROUND(I289*H289,2)</f>
        <v>0</v>
      </c>
      <c r="K289" s="221" t="s">
        <v>19</v>
      </c>
      <c r="L289" s="44"/>
      <c r="M289" s="226" t="s">
        <v>19</v>
      </c>
      <c r="N289" s="227" t="s">
        <v>45</v>
      </c>
      <c r="O289" s="84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0" t="s">
        <v>236</v>
      </c>
      <c r="AT289" s="230" t="s">
        <v>159</v>
      </c>
      <c r="AU289" s="230" t="s">
        <v>82</v>
      </c>
      <c r="AY289" s="17" t="s">
        <v>158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7" t="s">
        <v>82</v>
      </c>
      <c r="BK289" s="231">
        <f>ROUND(I289*H289,2)</f>
        <v>0</v>
      </c>
      <c r="BL289" s="17" t="s">
        <v>236</v>
      </c>
      <c r="BM289" s="230" t="s">
        <v>538</v>
      </c>
    </row>
    <row r="290" s="2" customFormat="1">
      <c r="A290" s="38"/>
      <c r="B290" s="39"/>
      <c r="C290" s="40"/>
      <c r="D290" s="232" t="s">
        <v>165</v>
      </c>
      <c r="E290" s="40"/>
      <c r="F290" s="233" t="s">
        <v>539</v>
      </c>
      <c r="G290" s="40"/>
      <c r="H290" s="40"/>
      <c r="I290" s="136"/>
      <c r="J290" s="40"/>
      <c r="K290" s="40"/>
      <c r="L290" s="44"/>
      <c r="M290" s="234"/>
      <c r="N290" s="235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165</v>
      </c>
      <c r="AU290" s="17" t="s">
        <v>82</v>
      </c>
    </row>
    <row r="291" s="13" customFormat="1">
      <c r="A291" s="13"/>
      <c r="B291" s="236"/>
      <c r="C291" s="237"/>
      <c r="D291" s="232" t="s">
        <v>166</v>
      </c>
      <c r="E291" s="238" t="s">
        <v>19</v>
      </c>
      <c r="F291" s="239" t="s">
        <v>1695</v>
      </c>
      <c r="G291" s="237"/>
      <c r="H291" s="240">
        <v>375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166</v>
      </c>
      <c r="AU291" s="246" t="s">
        <v>82</v>
      </c>
      <c r="AV291" s="13" t="s">
        <v>85</v>
      </c>
      <c r="AW291" s="13" t="s">
        <v>34</v>
      </c>
      <c r="AX291" s="13" t="s">
        <v>82</v>
      </c>
      <c r="AY291" s="246" t="s">
        <v>158</v>
      </c>
    </row>
    <row r="292" s="2" customFormat="1" ht="16.5" customHeight="1">
      <c r="A292" s="38"/>
      <c r="B292" s="39"/>
      <c r="C292" s="259" t="s">
        <v>496</v>
      </c>
      <c r="D292" s="259" t="s">
        <v>199</v>
      </c>
      <c r="E292" s="260" t="s">
        <v>542</v>
      </c>
      <c r="F292" s="261" t="s">
        <v>543</v>
      </c>
      <c r="G292" s="262" t="s">
        <v>531</v>
      </c>
      <c r="H292" s="263">
        <v>472.5</v>
      </c>
      <c r="I292" s="264"/>
      <c r="J292" s="265">
        <f>ROUND(I292*H292,2)</f>
        <v>0</v>
      </c>
      <c r="K292" s="261" t="s">
        <v>213</v>
      </c>
      <c r="L292" s="266"/>
      <c r="M292" s="267" t="s">
        <v>19</v>
      </c>
      <c r="N292" s="268" t="s">
        <v>45</v>
      </c>
      <c r="O292" s="84"/>
      <c r="P292" s="228">
        <f>O292*H292</f>
        <v>0</v>
      </c>
      <c r="Q292" s="228">
        <v>0.001</v>
      </c>
      <c r="R292" s="228">
        <f>Q292*H292</f>
        <v>0.47250000000000003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241</v>
      </c>
      <c r="AT292" s="230" t="s">
        <v>199</v>
      </c>
      <c r="AU292" s="230" t="s">
        <v>82</v>
      </c>
      <c r="AY292" s="17" t="s">
        <v>158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82</v>
      </c>
      <c r="BK292" s="231">
        <f>ROUND(I292*H292,2)</f>
        <v>0</v>
      </c>
      <c r="BL292" s="17" t="s">
        <v>236</v>
      </c>
      <c r="BM292" s="230" t="s">
        <v>544</v>
      </c>
    </row>
    <row r="293" s="2" customFormat="1">
      <c r="A293" s="38"/>
      <c r="B293" s="39"/>
      <c r="C293" s="40"/>
      <c r="D293" s="232" t="s">
        <v>165</v>
      </c>
      <c r="E293" s="40"/>
      <c r="F293" s="233" t="s">
        <v>543</v>
      </c>
      <c r="G293" s="40"/>
      <c r="H293" s="40"/>
      <c r="I293" s="136"/>
      <c r="J293" s="40"/>
      <c r="K293" s="40"/>
      <c r="L293" s="44"/>
      <c r="M293" s="234"/>
      <c r="N293" s="235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165</v>
      </c>
      <c r="AU293" s="17" t="s">
        <v>82</v>
      </c>
    </row>
    <row r="294" s="2" customFormat="1">
      <c r="A294" s="38"/>
      <c r="B294" s="39"/>
      <c r="C294" s="40"/>
      <c r="D294" s="232" t="s">
        <v>181</v>
      </c>
      <c r="E294" s="40"/>
      <c r="F294" s="258" t="s">
        <v>545</v>
      </c>
      <c r="G294" s="40"/>
      <c r="H294" s="40"/>
      <c r="I294" s="136"/>
      <c r="J294" s="40"/>
      <c r="K294" s="40"/>
      <c r="L294" s="44"/>
      <c r="M294" s="234"/>
      <c r="N294" s="235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181</v>
      </c>
      <c r="AU294" s="17" t="s">
        <v>82</v>
      </c>
    </row>
    <row r="295" s="13" customFormat="1">
      <c r="A295" s="13"/>
      <c r="B295" s="236"/>
      <c r="C295" s="237"/>
      <c r="D295" s="232" t="s">
        <v>166</v>
      </c>
      <c r="E295" s="238" t="s">
        <v>19</v>
      </c>
      <c r="F295" s="239" t="s">
        <v>1696</v>
      </c>
      <c r="G295" s="237"/>
      <c r="H295" s="240">
        <v>393.75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166</v>
      </c>
      <c r="AU295" s="246" t="s">
        <v>82</v>
      </c>
      <c r="AV295" s="13" t="s">
        <v>85</v>
      </c>
      <c r="AW295" s="13" t="s">
        <v>34</v>
      </c>
      <c r="AX295" s="13" t="s">
        <v>82</v>
      </c>
      <c r="AY295" s="246" t="s">
        <v>158</v>
      </c>
    </row>
    <row r="296" s="13" customFormat="1">
      <c r="A296" s="13"/>
      <c r="B296" s="236"/>
      <c r="C296" s="237"/>
      <c r="D296" s="232" t="s">
        <v>166</v>
      </c>
      <c r="E296" s="237"/>
      <c r="F296" s="239" t="s">
        <v>1697</v>
      </c>
      <c r="G296" s="237"/>
      <c r="H296" s="240">
        <v>472.5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166</v>
      </c>
      <c r="AU296" s="246" t="s">
        <v>82</v>
      </c>
      <c r="AV296" s="13" t="s">
        <v>85</v>
      </c>
      <c r="AW296" s="13" t="s">
        <v>4</v>
      </c>
      <c r="AX296" s="13" t="s">
        <v>82</v>
      </c>
      <c r="AY296" s="246" t="s">
        <v>158</v>
      </c>
    </row>
    <row r="297" s="2" customFormat="1" ht="16.5" customHeight="1">
      <c r="A297" s="38"/>
      <c r="B297" s="39"/>
      <c r="C297" s="219" t="s">
        <v>502</v>
      </c>
      <c r="D297" s="219" t="s">
        <v>159</v>
      </c>
      <c r="E297" s="220" t="s">
        <v>549</v>
      </c>
      <c r="F297" s="221" t="s">
        <v>550</v>
      </c>
      <c r="G297" s="222" t="s">
        <v>202</v>
      </c>
      <c r="H297" s="223">
        <v>8</v>
      </c>
      <c r="I297" s="224"/>
      <c r="J297" s="225">
        <f>ROUND(I297*H297,2)</f>
        <v>0</v>
      </c>
      <c r="K297" s="221" t="s">
        <v>213</v>
      </c>
      <c r="L297" s="44"/>
      <c r="M297" s="226" t="s">
        <v>19</v>
      </c>
      <c r="N297" s="227" t="s">
        <v>45</v>
      </c>
      <c r="O297" s="84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195</v>
      </c>
      <c r="AT297" s="230" t="s">
        <v>159</v>
      </c>
      <c r="AU297" s="230" t="s">
        <v>82</v>
      </c>
      <c r="AY297" s="17" t="s">
        <v>158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82</v>
      </c>
      <c r="BK297" s="231">
        <f>ROUND(I297*H297,2)</f>
        <v>0</v>
      </c>
      <c r="BL297" s="17" t="s">
        <v>195</v>
      </c>
      <c r="BM297" s="230" t="s">
        <v>551</v>
      </c>
    </row>
    <row r="298" s="2" customFormat="1">
      <c r="A298" s="38"/>
      <c r="B298" s="39"/>
      <c r="C298" s="40"/>
      <c r="D298" s="232" t="s">
        <v>165</v>
      </c>
      <c r="E298" s="40"/>
      <c r="F298" s="233" t="s">
        <v>552</v>
      </c>
      <c r="G298" s="40"/>
      <c r="H298" s="40"/>
      <c r="I298" s="136"/>
      <c r="J298" s="40"/>
      <c r="K298" s="40"/>
      <c r="L298" s="44"/>
      <c r="M298" s="234"/>
      <c r="N298" s="235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165</v>
      </c>
      <c r="AU298" s="17" t="s">
        <v>82</v>
      </c>
    </row>
    <row r="299" s="2" customFormat="1">
      <c r="A299" s="38"/>
      <c r="B299" s="39"/>
      <c r="C299" s="40"/>
      <c r="D299" s="232" t="s">
        <v>216</v>
      </c>
      <c r="E299" s="40"/>
      <c r="F299" s="258" t="s">
        <v>553</v>
      </c>
      <c r="G299" s="40"/>
      <c r="H299" s="40"/>
      <c r="I299" s="136"/>
      <c r="J299" s="40"/>
      <c r="K299" s="40"/>
      <c r="L299" s="44"/>
      <c r="M299" s="234"/>
      <c r="N299" s="235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216</v>
      </c>
      <c r="AU299" s="17" t="s">
        <v>82</v>
      </c>
    </row>
    <row r="300" s="2" customFormat="1" ht="16.5" customHeight="1">
      <c r="A300" s="38"/>
      <c r="B300" s="39"/>
      <c r="C300" s="259" t="s">
        <v>236</v>
      </c>
      <c r="D300" s="259" t="s">
        <v>199</v>
      </c>
      <c r="E300" s="260" t="s">
        <v>555</v>
      </c>
      <c r="F300" s="261" t="s">
        <v>556</v>
      </c>
      <c r="G300" s="262" t="s">
        <v>202</v>
      </c>
      <c r="H300" s="263">
        <v>8</v>
      </c>
      <c r="I300" s="264"/>
      <c r="J300" s="265">
        <f>ROUND(I300*H300,2)</f>
        <v>0</v>
      </c>
      <c r="K300" s="261" t="s">
        <v>213</v>
      </c>
      <c r="L300" s="266"/>
      <c r="M300" s="267" t="s">
        <v>19</v>
      </c>
      <c r="N300" s="268" t="s">
        <v>45</v>
      </c>
      <c r="O300" s="84"/>
      <c r="P300" s="228">
        <f>O300*H300</f>
        <v>0</v>
      </c>
      <c r="Q300" s="228">
        <v>0.00016000000000000001</v>
      </c>
      <c r="R300" s="228">
        <f>Q300*H300</f>
        <v>0.0012800000000000001</v>
      </c>
      <c r="S300" s="228">
        <v>0</v>
      </c>
      <c r="T300" s="22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241</v>
      </c>
      <c r="AT300" s="230" t="s">
        <v>199</v>
      </c>
      <c r="AU300" s="230" t="s">
        <v>82</v>
      </c>
      <c r="AY300" s="17" t="s">
        <v>158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82</v>
      </c>
      <c r="BK300" s="231">
        <f>ROUND(I300*H300,2)</f>
        <v>0</v>
      </c>
      <c r="BL300" s="17" t="s">
        <v>236</v>
      </c>
      <c r="BM300" s="230" t="s">
        <v>557</v>
      </c>
    </row>
    <row r="301" s="2" customFormat="1">
      <c r="A301" s="38"/>
      <c r="B301" s="39"/>
      <c r="C301" s="40"/>
      <c r="D301" s="232" t="s">
        <v>165</v>
      </c>
      <c r="E301" s="40"/>
      <c r="F301" s="233" t="s">
        <v>556</v>
      </c>
      <c r="G301" s="40"/>
      <c r="H301" s="40"/>
      <c r="I301" s="136"/>
      <c r="J301" s="40"/>
      <c r="K301" s="40"/>
      <c r="L301" s="44"/>
      <c r="M301" s="234"/>
      <c r="N301" s="235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165</v>
      </c>
      <c r="AU301" s="17" t="s">
        <v>82</v>
      </c>
    </row>
    <row r="302" s="2" customFormat="1" ht="16.5" customHeight="1">
      <c r="A302" s="38"/>
      <c r="B302" s="39"/>
      <c r="C302" s="219" t="s">
        <v>511</v>
      </c>
      <c r="D302" s="219" t="s">
        <v>159</v>
      </c>
      <c r="E302" s="220" t="s">
        <v>559</v>
      </c>
      <c r="F302" s="221" t="s">
        <v>560</v>
      </c>
      <c r="G302" s="222" t="s">
        <v>202</v>
      </c>
      <c r="H302" s="223">
        <v>84</v>
      </c>
      <c r="I302" s="224"/>
      <c r="J302" s="225">
        <f>ROUND(I302*H302,2)</f>
        <v>0</v>
      </c>
      <c r="K302" s="221" t="s">
        <v>213</v>
      </c>
      <c r="L302" s="44"/>
      <c r="M302" s="226" t="s">
        <v>19</v>
      </c>
      <c r="N302" s="227" t="s">
        <v>45</v>
      </c>
      <c r="O302" s="84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195</v>
      </c>
      <c r="AT302" s="230" t="s">
        <v>159</v>
      </c>
      <c r="AU302" s="230" t="s">
        <v>82</v>
      </c>
      <c r="AY302" s="17" t="s">
        <v>158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82</v>
      </c>
      <c r="BK302" s="231">
        <f>ROUND(I302*H302,2)</f>
        <v>0</v>
      </c>
      <c r="BL302" s="17" t="s">
        <v>195</v>
      </c>
      <c r="BM302" s="230" t="s">
        <v>561</v>
      </c>
    </row>
    <row r="303" s="2" customFormat="1">
      <c r="A303" s="38"/>
      <c r="B303" s="39"/>
      <c r="C303" s="40"/>
      <c r="D303" s="232" t="s">
        <v>165</v>
      </c>
      <c r="E303" s="40"/>
      <c r="F303" s="233" t="s">
        <v>562</v>
      </c>
      <c r="G303" s="40"/>
      <c r="H303" s="40"/>
      <c r="I303" s="136"/>
      <c r="J303" s="40"/>
      <c r="K303" s="40"/>
      <c r="L303" s="44"/>
      <c r="M303" s="234"/>
      <c r="N303" s="235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165</v>
      </c>
      <c r="AU303" s="17" t="s">
        <v>82</v>
      </c>
    </row>
    <row r="304" s="2" customFormat="1">
      <c r="A304" s="38"/>
      <c r="B304" s="39"/>
      <c r="C304" s="40"/>
      <c r="D304" s="232" t="s">
        <v>216</v>
      </c>
      <c r="E304" s="40"/>
      <c r="F304" s="258" t="s">
        <v>553</v>
      </c>
      <c r="G304" s="40"/>
      <c r="H304" s="40"/>
      <c r="I304" s="136"/>
      <c r="J304" s="40"/>
      <c r="K304" s="40"/>
      <c r="L304" s="44"/>
      <c r="M304" s="234"/>
      <c r="N304" s="235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216</v>
      </c>
      <c r="AU304" s="17" t="s">
        <v>82</v>
      </c>
    </row>
    <row r="305" s="2" customFormat="1" ht="21.75" customHeight="1">
      <c r="A305" s="38"/>
      <c r="B305" s="39"/>
      <c r="C305" s="259" t="s">
        <v>516</v>
      </c>
      <c r="D305" s="259" t="s">
        <v>199</v>
      </c>
      <c r="E305" s="260" t="s">
        <v>564</v>
      </c>
      <c r="F305" s="261" t="s">
        <v>565</v>
      </c>
      <c r="G305" s="262" t="s">
        <v>202</v>
      </c>
      <c r="H305" s="263">
        <v>60</v>
      </c>
      <c r="I305" s="264"/>
      <c r="J305" s="265">
        <f>ROUND(I305*H305,2)</f>
        <v>0</v>
      </c>
      <c r="K305" s="261" t="s">
        <v>213</v>
      </c>
      <c r="L305" s="266"/>
      <c r="M305" s="267" t="s">
        <v>19</v>
      </c>
      <c r="N305" s="268" t="s">
        <v>45</v>
      </c>
      <c r="O305" s="84"/>
      <c r="P305" s="228">
        <f>O305*H305</f>
        <v>0</v>
      </c>
      <c r="Q305" s="228">
        <v>0.00025999999999999998</v>
      </c>
      <c r="R305" s="228">
        <f>Q305*H305</f>
        <v>0.015599999999999999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241</v>
      </c>
      <c r="AT305" s="230" t="s">
        <v>199</v>
      </c>
      <c r="AU305" s="230" t="s">
        <v>82</v>
      </c>
      <c r="AY305" s="17" t="s">
        <v>158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82</v>
      </c>
      <c r="BK305" s="231">
        <f>ROUND(I305*H305,2)</f>
        <v>0</v>
      </c>
      <c r="BL305" s="17" t="s">
        <v>236</v>
      </c>
      <c r="BM305" s="230" t="s">
        <v>566</v>
      </c>
    </row>
    <row r="306" s="2" customFormat="1">
      <c r="A306" s="38"/>
      <c r="B306" s="39"/>
      <c r="C306" s="40"/>
      <c r="D306" s="232" t="s">
        <v>165</v>
      </c>
      <c r="E306" s="40"/>
      <c r="F306" s="233" t="s">
        <v>565</v>
      </c>
      <c r="G306" s="40"/>
      <c r="H306" s="40"/>
      <c r="I306" s="136"/>
      <c r="J306" s="40"/>
      <c r="K306" s="40"/>
      <c r="L306" s="44"/>
      <c r="M306" s="234"/>
      <c r="N306" s="235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165</v>
      </c>
      <c r="AU306" s="17" t="s">
        <v>82</v>
      </c>
    </row>
    <row r="307" s="2" customFormat="1" ht="21.75" customHeight="1">
      <c r="A307" s="38"/>
      <c r="B307" s="39"/>
      <c r="C307" s="259" t="s">
        <v>521</v>
      </c>
      <c r="D307" s="259" t="s">
        <v>199</v>
      </c>
      <c r="E307" s="260" t="s">
        <v>568</v>
      </c>
      <c r="F307" s="261" t="s">
        <v>569</v>
      </c>
      <c r="G307" s="262" t="s">
        <v>202</v>
      </c>
      <c r="H307" s="263">
        <v>24</v>
      </c>
      <c r="I307" s="264"/>
      <c r="J307" s="265">
        <f>ROUND(I307*H307,2)</f>
        <v>0</v>
      </c>
      <c r="K307" s="261" t="s">
        <v>213</v>
      </c>
      <c r="L307" s="266"/>
      <c r="M307" s="267" t="s">
        <v>19</v>
      </c>
      <c r="N307" s="268" t="s">
        <v>45</v>
      </c>
      <c r="O307" s="84"/>
      <c r="P307" s="228">
        <f>O307*H307</f>
        <v>0</v>
      </c>
      <c r="Q307" s="228">
        <v>0.00069999999999999999</v>
      </c>
      <c r="R307" s="228">
        <f>Q307*H307</f>
        <v>0.016799999999999999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241</v>
      </c>
      <c r="AT307" s="230" t="s">
        <v>199</v>
      </c>
      <c r="AU307" s="230" t="s">
        <v>82</v>
      </c>
      <c r="AY307" s="17" t="s">
        <v>158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82</v>
      </c>
      <c r="BK307" s="231">
        <f>ROUND(I307*H307,2)</f>
        <v>0</v>
      </c>
      <c r="BL307" s="17" t="s">
        <v>236</v>
      </c>
      <c r="BM307" s="230" t="s">
        <v>570</v>
      </c>
    </row>
    <row r="308" s="2" customFormat="1">
      <c r="A308" s="38"/>
      <c r="B308" s="39"/>
      <c r="C308" s="40"/>
      <c r="D308" s="232" t="s">
        <v>165</v>
      </c>
      <c r="E308" s="40"/>
      <c r="F308" s="233" t="s">
        <v>569</v>
      </c>
      <c r="G308" s="40"/>
      <c r="H308" s="40"/>
      <c r="I308" s="136"/>
      <c r="J308" s="40"/>
      <c r="K308" s="40"/>
      <c r="L308" s="44"/>
      <c r="M308" s="234"/>
      <c r="N308" s="235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165</v>
      </c>
      <c r="AU308" s="17" t="s">
        <v>82</v>
      </c>
    </row>
    <row r="309" s="2" customFormat="1" ht="21.75" customHeight="1">
      <c r="A309" s="38"/>
      <c r="B309" s="39"/>
      <c r="C309" s="219" t="s">
        <v>528</v>
      </c>
      <c r="D309" s="219" t="s">
        <v>159</v>
      </c>
      <c r="E309" s="220" t="s">
        <v>576</v>
      </c>
      <c r="F309" s="221" t="s">
        <v>577</v>
      </c>
      <c r="G309" s="222" t="s">
        <v>162</v>
      </c>
      <c r="H309" s="223">
        <v>3370</v>
      </c>
      <c r="I309" s="224"/>
      <c r="J309" s="225">
        <f>ROUND(I309*H309,2)</f>
        <v>0</v>
      </c>
      <c r="K309" s="221" t="s">
        <v>19</v>
      </c>
      <c r="L309" s="44"/>
      <c r="M309" s="226" t="s">
        <v>19</v>
      </c>
      <c r="N309" s="227" t="s">
        <v>45</v>
      </c>
      <c r="O309" s="84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236</v>
      </c>
      <c r="AT309" s="230" t="s">
        <v>159</v>
      </c>
      <c r="AU309" s="230" t="s">
        <v>82</v>
      </c>
      <c r="AY309" s="17" t="s">
        <v>158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82</v>
      </c>
      <c r="BK309" s="231">
        <f>ROUND(I309*H309,2)</f>
        <v>0</v>
      </c>
      <c r="BL309" s="17" t="s">
        <v>236</v>
      </c>
      <c r="BM309" s="230" t="s">
        <v>578</v>
      </c>
    </row>
    <row r="310" s="2" customFormat="1">
      <c r="A310" s="38"/>
      <c r="B310" s="39"/>
      <c r="C310" s="40"/>
      <c r="D310" s="232" t="s">
        <v>165</v>
      </c>
      <c r="E310" s="40"/>
      <c r="F310" s="233" t="s">
        <v>577</v>
      </c>
      <c r="G310" s="40"/>
      <c r="H310" s="40"/>
      <c r="I310" s="136"/>
      <c r="J310" s="40"/>
      <c r="K310" s="40"/>
      <c r="L310" s="44"/>
      <c r="M310" s="234"/>
      <c r="N310" s="235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165</v>
      </c>
      <c r="AU310" s="17" t="s">
        <v>82</v>
      </c>
    </row>
    <row r="311" s="13" customFormat="1">
      <c r="A311" s="13"/>
      <c r="B311" s="236"/>
      <c r="C311" s="237"/>
      <c r="D311" s="232" t="s">
        <v>166</v>
      </c>
      <c r="E311" s="238" t="s">
        <v>19</v>
      </c>
      <c r="F311" s="239" t="s">
        <v>1698</v>
      </c>
      <c r="G311" s="237"/>
      <c r="H311" s="240">
        <v>3370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166</v>
      </c>
      <c r="AU311" s="246" t="s">
        <v>82</v>
      </c>
      <c r="AV311" s="13" t="s">
        <v>85</v>
      </c>
      <c r="AW311" s="13" t="s">
        <v>34</v>
      </c>
      <c r="AX311" s="13" t="s">
        <v>82</v>
      </c>
      <c r="AY311" s="246" t="s">
        <v>158</v>
      </c>
    </row>
    <row r="312" s="2" customFormat="1" ht="16.5" customHeight="1">
      <c r="A312" s="38"/>
      <c r="B312" s="39"/>
      <c r="C312" s="219" t="s">
        <v>535</v>
      </c>
      <c r="D312" s="219" t="s">
        <v>159</v>
      </c>
      <c r="E312" s="220" t="s">
        <v>582</v>
      </c>
      <c r="F312" s="221" t="s">
        <v>583</v>
      </c>
      <c r="G312" s="222" t="s">
        <v>162</v>
      </c>
      <c r="H312" s="223">
        <v>3370</v>
      </c>
      <c r="I312" s="224"/>
      <c r="J312" s="225">
        <f>ROUND(I312*H312,2)</f>
        <v>0</v>
      </c>
      <c r="K312" s="221" t="s">
        <v>19</v>
      </c>
      <c r="L312" s="44"/>
      <c r="M312" s="226" t="s">
        <v>19</v>
      </c>
      <c r="N312" s="227" t="s">
        <v>45</v>
      </c>
      <c r="O312" s="84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236</v>
      </c>
      <c r="AT312" s="230" t="s">
        <v>159</v>
      </c>
      <c r="AU312" s="230" t="s">
        <v>82</v>
      </c>
      <c r="AY312" s="17" t="s">
        <v>158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82</v>
      </c>
      <c r="BK312" s="231">
        <f>ROUND(I312*H312,2)</f>
        <v>0</v>
      </c>
      <c r="BL312" s="17" t="s">
        <v>236</v>
      </c>
      <c r="BM312" s="230" t="s">
        <v>584</v>
      </c>
    </row>
    <row r="313" s="2" customFormat="1">
      <c r="A313" s="38"/>
      <c r="B313" s="39"/>
      <c r="C313" s="40"/>
      <c r="D313" s="232" t="s">
        <v>165</v>
      </c>
      <c r="E313" s="40"/>
      <c r="F313" s="233" t="s">
        <v>583</v>
      </c>
      <c r="G313" s="40"/>
      <c r="H313" s="40"/>
      <c r="I313" s="136"/>
      <c r="J313" s="40"/>
      <c r="K313" s="40"/>
      <c r="L313" s="44"/>
      <c r="M313" s="234"/>
      <c r="N313" s="235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165</v>
      </c>
      <c r="AU313" s="17" t="s">
        <v>82</v>
      </c>
    </row>
    <row r="314" s="13" customFormat="1">
      <c r="A314" s="13"/>
      <c r="B314" s="236"/>
      <c r="C314" s="237"/>
      <c r="D314" s="232" t="s">
        <v>166</v>
      </c>
      <c r="E314" s="238" t="s">
        <v>19</v>
      </c>
      <c r="F314" s="239" t="s">
        <v>1698</v>
      </c>
      <c r="G314" s="237"/>
      <c r="H314" s="240">
        <v>3370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166</v>
      </c>
      <c r="AU314" s="246" t="s">
        <v>82</v>
      </c>
      <c r="AV314" s="13" t="s">
        <v>85</v>
      </c>
      <c r="AW314" s="13" t="s">
        <v>34</v>
      </c>
      <c r="AX314" s="13" t="s">
        <v>82</v>
      </c>
      <c r="AY314" s="246" t="s">
        <v>158</v>
      </c>
    </row>
    <row r="315" s="2" customFormat="1" ht="21.75" customHeight="1">
      <c r="A315" s="38"/>
      <c r="B315" s="39"/>
      <c r="C315" s="219" t="s">
        <v>541</v>
      </c>
      <c r="D315" s="219" t="s">
        <v>159</v>
      </c>
      <c r="E315" s="220" t="s">
        <v>586</v>
      </c>
      <c r="F315" s="221" t="s">
        <v>587</v>
      </c>
      <c r="G315" s="222" t="s">
        <v>162</v>
      </c>
      <c r="H315" s="223">
        <v>1350</v>
      </c>
      <c r="I315" s="224"/>
      <c r="J315" s="225">
        <f>ROUND(I315*H315,2)</f>
        <v>0</v>
      </c>
      <c r="K315" s="221" t="s">
        <v>213</v>
      </c>
      <c r="L315" s="44"/>
      <c r="M315" s="226" t="s">
        <v>19</v>
      </c>
      <c r="N315" s="227" t="s">
        <v>45</v>
      </c>
      <c r="O315" s="84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236</v>
      </c>
      <c r="AT315" s="230" t="s">
        <v>159</v>
      </c>
      <c r="AU315" s="230" t="s">
        <v>82</v>
      </c>
      <c r="AY315" s="17" t="s">
        <v>158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82</v>
      </c>
      <c r="BK315" s="231">
        <f>ROUND(I315*H315,2)</f>
        <v>0</v>
      </c>
      <c r="BL315" s="17" t="s">
        <v>236</v>
      </c>
      <c r="BM315" s="230" t="s">
        <v>588</v>
      </c>
    </row>
    <row r="316" s="2" customFormat="1">
      <c r="A316" s="38"/>
      <c r="B316" s="39"/>
      <c r="C316" s="40"/>
      <c r="D316" s="232" t="s">
        <v>165</v>
      </c>
      <c r="E316" s="40"/>
      <c r="F316" s="233" t="s">
        <v>589</v>
      </c>
      <c r="G316" s="40"/>
      <c r="H316" s="40"/>
      <c r="I316" s="136"/>
      <c r="J316" s="40"/>
      <c r="K316" s="40"/>
      <c r="L316" s="44"/>
      <c r="M316" s="234"/>
      <c r="N316" s="235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165</v>
      </c>
      <c r="AU316" s="17" t="s">
        <v>82</v>
      </c>
    </row>
    <row r="317" s="2" customFormat="1" ht="21.75" customHeight="1">
      <c r="A317" s="38"/>
      <c r="B317" s="39"/>
      <c r="C317" s="259" t="s">
        <v>548</v>
      </c>
      <c r="D317" s="259" t="s">
        <v>199</v>
      </c>
      <c r="E317" s="260" t="s">
        <v>591</v>
      </c>
      <c r="F317" s="261" t="s">
        <v>592</v>
      </c>
      <c r="G317" s="262" t="s">
        <v>162</v>
      </c>
      <c r="H317" s="263">
        <v>1620</v>
      </c>
      <c r="I317" s="264"/>
      <c r="J317" s="265">
        <f>ROUND(I317*H317,2)</f>
        <v>0</v>
      </c>
      <c r="K317" s="261" t="s">
        <v>213</v>
      </c>
      <c r="L317" s="266"/>
      <c r="M317" s="267" t="s">
        <v>19</v>
      </c>
      <c r="N317" s="268" t="s">
        <v>45</v>
      </c>
      <c r="O317" s="84"/>
      <c r="P317" s="228">
        <f>O317*H317</f>
        <v>0</v>
      </c>
      <c r="Q317" s="228">
        <v>0.00068999999999999997</v>
      </c>
      <c r="R317" s="228">
        <f>Q317*H317</f>
        <v>1.1177999999999999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241</v>
      </c>
      <c r="AT317" s="230" t="s">
        <v>199</v>
      </c>
      <c r="AU317" s="230" t="s">
        <v>82</v>
      </c>
      <c r="AY317" s="17" t="s">
        <v>158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82</v>
      </c>
      <c r="BK317" s="231">
        <f>ROUND(I317*H317,2)</f>
        <v>0</v>
      </c>
      <c r="BL317" s="17" t="s">
        <v>236</v>
      </c>
      <c r="BM317" s="230" t="s">
        <v>593</v>
      </c>
    </row>
    <row r="318" s="2" customFormat="1">
      <c r="A318" s="38"/>
      <c r="B318" s="39"/>
      <c r="C318" s="40"/>
      <c r="D318" s="232" t="s">
        <v>165</v>
      </c>
      <c r="E318" s="40"/>
      <c r="F318" s="233" t="s">
        <v>592</v>
      </c>
      <c r="G318" s="40"/>
      <c r="H318" s="40"/>
      <c r="I318" s="136"/>
      <c r="J318" s="40"/>
      <c r="K318" s="40"/>
      <c r="L318" s="44"/>
      <c r="M318" s="234"/>
      <c r="N318" s="235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165</v>
      </c>
      <c r="AU318" s="17" t="s">
        <v>82</v>
      </c>
    </row>
    <row r="319" s="13" customFormat="1">
      <c r="A319" s="13"/>
      <c r="B319" s="236"/>
      <c r="C319" s="237"/>
      <c r="D319" s="232" t="s">
        <v>166</v>
      </c>
      <c r="E319" s="238" t="s">
        <v>19</v>
      </c>
      <c r="F319" s="239" t="s">
        <v>1699</v>
      </c>
      <c r="G319" s="237"/>
      <c r="H319" s="240">
        <v>1350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166</v>
      </c>
      <c r="AU319" s="246" t="s">
        <v>82</v>
      </c>
      <c r="AV319" s="13" t="s">
        <v>85</v>
      </c>
      <c r="AW319" s="13" t="s">
        <v>34</v>
      </c>
      <c r="AX319" s="13" t="s">
        <v>82</v>
      </c>
      <c r="AY319" s="246" t="s">
        <v>158</v>
      </c>
    </row>
    <row r="320" s="13" customFormat="1">
      <c r="A320" s="13"/>
      <c r="B320" s="236"/>
      <c r="C320" s="237"/>
      <c r="D320" s="232" t="s">
        <v>166</v>
      </c>
      <c r="E320" s="237"/>
      <c r="F320" s="239" t="s">
        <v>1700</v>
      </c>
      <c r="G320" s="237"/>
      <c r="H320" s="240">
        <v>1620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166</v>
      </c>
      <c r="AU320" s="246" t="s">
        <v>82</v>
      </c>
      <c r="AV320" s="13" t="s">
        <v>85</v>
      </c>
      <c r="AW320" s="13" t="s">
        <v>4</v>
      </c>
      <c r="AX320" s="13" t="s">
        <v>82</v>
      </c>
      <c r="AY320" s="246" t="s">
        <v>158</v>
      </c>
    </row>
    <row r="321" s="2" customFormat="1" ht="21.75" customHeight="1">
      <c r="A321" s="38"/>
      <c r="B321" s="39"/>
      <c r="C321" s="219" t="s">
        <v>554</v>
      </c>
      <c r="D321" s="219" t="s">
        <v>159</v>
      </c>
      <c r="E321" s="220" t="s">
        <v>597</v>
      </c>
      <c r="F321" s="221" t="s">
        <v>598</v>
      </c>
      <c r="G321" s="222" t="s">
        <v>162</v>
      </c>
      <c r="H321" s="223">
        <v>400</v>
      </c>
      <c r="I321" s="224"/>
      <c r="J321" s="225">
        <f>ROUND(I321*H321,2)</f>
        <v>0</v>
      </c>
      <c r="K321" s="221" t="s">
        <v>213</v>
      </c>
      <c r="L321" s="44"/>
      <c r="M321" s="226" t="s">
        <v>19</v>
      </c>
      <c r="N321" s="227" t="s">
        <v>45</v>
      </c>
      <c r="O321" s="84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0" t="s">
        <v>236</v>
      </c>
      <c r="AT321" s="230" t="s">
        <v>159</v>
      </c>
      <c r="AU321" s="230" t="s">
        <v>82</v>
      </c>
      <c r="AY321" s="17" t="s">
        <v>158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7" t="s">
        <v>82</v>
      </c>
      <c r="BK321" s="231">
        <f>ROUND(I321*H321,2)</f>
        <v>0</v>
      </c>
      <c r="BL321" s="17" t="s">
        <v>236</v>
      </c>
      <c r="BM321" s="230" t="s">
        <v>599</v>
      </c>
    </row>
    <row r="322" s="2" customFormat="1">
      <c r="A322" s="38"/>
      <c r="B322" s="39"/>
      <c r="C322" s="40"/>
      <c r="D322" s="232" t="s">
        <v>165</v>
      </c>
      <c r="E322" s="40"/>
      <c r="F322" s="233" t="s">
        <v>600</v>
      </c>
      <c r="G322" s="40"/>
      <c r="H322" s="40"/>
      <c r="I322" s="136"/>
      <c r="J322" s="40"/>
      <c r="K322" s="40"/>
      <c r="L322" s="44"/>
      <c r="M322" s="234"/>
      <c r="N322" s="235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165</v>
      </c>
      <c r="AU322" s="17" t="s">
        <v>82</v>
      </c>
    </row>
    <row r="323" s="2" customFormat="1" ht="21.75" customHeight="1">
      <c r="A323" s="38"/>
      <c r="B323" s="39"/>
      <c r="C323" s="259" t="s">
        <v>558</v>
      </c>
      <c r="D323" s="259" t="s">
        <v>199</v>
      </c>
      <c r="E323" s="260" t="s">
        <v>602</v>
      </c>
      <c r="F323" s="261" t="s">
        <v>603</v>
      </c>
      <c r="G323" s="262" t="s">
        <v>162</v>
      </c>
      <c r="H323" s="263">
        <v>480</v>
      </c>
      <c r="I323" s="264"/>
      <c r="J323" s="265">
        <f>ROUND(I323*H323,2)</f>
        <v>0</v>
      </c>
      <c r="K323" s="261" t="s">
        <v>213</v>
      </c>
      <c r="L323" s="266"/>
      <c r="M323" s="267" t="s">
        <v>19</v>
      </c>
      <c r="N323" s="268" t="s">
        <v>45</v>
      </c>
      <c r="O323" s="84"/>
      <c r="P323" s="228">
        <f>O323*H323</f>
        <v>0</v>
      </c>
      <c r="Q323" s="228">
        <v>0.00055000000000000003</v>
      </c>
      <c r="R323" s="228">
        <f>Q323*H323</f>
        <v>0.26400000000000001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241</v>
      </c>
      <c r="AT323" s="230" t="s">
        <v>199</v>
      </c>
      <c r="AU323" s="230" t="s">
        <v>82</v>
      </c>
      <c r="AY323" s="17" t="s">
        <v>158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82</v>
      </c>
      <c r="BK323" s="231">
        <f>ROUND(I323*H323,2)</f>
        <v>0</v>
      </c>
      <c r="BL323" s="17" t="s">
        <v>236</v>
      </c>
      <c r="BM323" s="230" t="s">
        <v>604</v>
      </c>
    </row>
    <row r="324" s="2" customFormat="1">
      <c r="A324" s="38"/>
      <c r="B324" s="39"/>
      <c r="C324" s="40"/>
      <c r="D324" s="232" t="s">
        <v>165</v>
      </c>
      <c r="E324" s="40"/>
      <c r="F324" s="233" t="s">
        <v>603</v>
      </c>
      <c r="G324" s="40"/>
      <c r="H324" s="40"/>
      <c r="I324" s="136"/>
      <c r="J324" s="40"/>
      <c r="K324" s="40"/>
      <c r="L324" s="44"/>
      <c r="M324" s="234"/>
      <c r="N324" s="235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165</v>
      </c>
      <c r="AU324" s="17" t="s">
        <v>82</v>
      </c>
    </row>
    <row r="325" s="13" customFormat="1">
      <c r="A325" s="13"/>
      <c r="B325" s="236"/>
      <c r="C325" s="237"/>
      <c r="D325" s="232" t="s">
        <v>166</v>
      </c>
      <c r="E325" s="238" t="s">
        <v>19</v>
      </c>
      <c r="F325" s="239" t="s">
        <v>1701</v>
      </c>
      <c r="G325" s="237"/>
      <c r="H325" s="240">
        <v>400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166</v>
      </c>
      <c r="AU325" s="246" t="s">
        <v>82</v>
      </c>
      <c r="AV325" s="13" t="s">
        <v>85</v>
      </c>
      <c r="AW325" s="13" t="s">
        <v>34</v>
      </c>
      <c r="AX325" s="13" t="s">
        <v>82</v>
      </c>
      <c r="AY325" s="246" t="s">
        <v>158</v>
      </c>
    </row>
    <row r="326" s="13" customFormat="1">
      <c r="A326" s="13"/>
      <c r="B326" s="236"/>
      <c r="C326" s="237"/>
      <c r="D326" s="232" t="s">
        <v>166</v>
      </c>
      <c r="E326" s="237"/>
      <c r="F326" s="239" t="s">
        <v>1702</v>
      </c>
      <c r="G326" s="237"/>
      <c r="H326" s="240">
        <v>480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166</v>
      </c>
      <c r="AU326" s="246" t="s">
        <v>82</v>
      </c>
      <c r="AV326" s="13" t="s">
        <v>85</v>
      </c>
      <c r="AW326" s="13" t="s">
        <v>4</v>
      </c>
      <c r="AX326" s="13" t="s">
        <v>82</v>
      </c>
      <c r="AY326" s="246" t="s">
        <v>158</v>
      </c>
    </row>
    <row r="327" s="2" customFormat="1" ht="21.75" customHeight="1">
      <c r="A327" s="38"/>
      <c r="B327" s="39"/>
      <c r="C327" s="219" t="s">
        <v>563</v>
      </c>
      <c r="D327" s="219" t="s">
        <v>159</v>
      </c>
      <c r="E327" s="220" t="s">
        <v>608</v>
      </c>
      <c r="F327" s="221" t="s">
        <v>609</v>
      </c>
      <c r="G327" s="222" t="s">
        <v>162</v>
      </c>
      <c r="H327" s="223">
        <v>1360</v>
      </c>
      <c r="I327" s="224"/>
      <c r="J327" s="225">
        <f>ROUND(I327*H327,2)</f>
        <v>0</v>
      </c>
      <c r="K327" s="221" t="s">
        <v>213</v>
      </c>
      <c r="L327" s="44"/>
      <c r="M327" s="226" t="s">
        <v>19</v>
      </c>
      <c r="N327" s="227" t="s">
        <v>45</v>
      </c>
      <c r="O327" s="84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236</v>
      </c>
      <c r="AT327" s="230" t="s">
        <v>159</v>
      </c>
      <c r="AU327" s="230" t="s">
        <v>82</v>
      </c>
      <c r="AY327" s="17" t="s">
        <v>158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82</v>
      </c>
      <c r="BK327" s="231">
        <f>ROUND(I327*H327,2)</f>
        <v>0</v>
      </c>
      <c r="BL327" s="17" t="s">
        <v>236</v>
      </c>
      <c r="BM327" s="230" t="s">
        <v>610</v>
      </c>
    </row>
    <row r="328" s="2" customFormat="1">
      <c r="A328" s="38"/>
      <c r="B328" s="39"/>
      <c r="C328" s="40"/>
      <c r="D328" s="232" t="s">
        <v>165</v>
      </c>
      <c r="E328" s="40"/>
      <c r="F328" s="233" t="s">
        <v>611</v>
      </c>
      <c r="G328" s="40"/>
      <c r="H328" s="40"/>
      <c r="I328" s="136"/>
      <c r="J328" s="40"/>
      <c r="K328" s="40"/>
      <c r="L328" s="44"/>
      <c r="M328" s="234"/>
      <c r="N328" s="235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165</v>
      </c>
      <c r="AU328" s="17" t="s">
        <v>82</v>
      </c>
    </row>
    <row r="329" s="2" customFormat="1" ht="21.75" customHeight="1">
      <c r="A329" s="38"/>
      <c r="B329" s="39"/>
      <c r="C329" s="259" t="s">
        <v>567</v>
      </c>
      <c r="D329" s="259" t="s">
        <v>199</v>
      </c>
      <c r="E329" s="260" t="s">
        <v>613</v>
      </c>
      <c r="F329" s="261" t="s">
        <v>614</v>
      </c>
      <c r="G329" s="262" t="s">
        <v>162</v>
      </c>
      <c r="H329" s="263">
        <v>1632</v>
      </c>
      <c r="I329" s="264"/>
      <c r="J329" s="265">
        <f>ROUND(I329*H329,2)</f>
        <v>0</v>
      </c>
      <c r="K329" s="261" t="s">
        <v>213</v>
      </c>
      <c r="L329" s="266"/>
      <c r="M329" s="267" t="s">
        <v>19</v>
      </c>
      <c r="N329" s="268" t="s">
        <v>45</v>
      </c>
      <c r="O329" s="84"/>
      <c r="P329" s="228">
        <f>O329*H329</f>
        <v>0</v>
      </c>
      <c r="Q329" s="228">
        <v>0.00025999999999999998</v>
      </c>
      <c r="R329" s="228">
        <f>Q329*H329</f>
        <v>0.42431999999999997</v>
      </c>
      <c r="S329" s="228">
        <v>0</v>
      </c>
      <c r="T329" s="22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0" t="s">
        <v>241</v>
      </c>
      <c r="AT329" s="230" t="s">
        <v>199</v>
      </c>
      <c r="AU329" s="230" t="s">
        <v>82</v>
      </c>
      <c r="AY329" s="17" t="s">
        <v>158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7" t="s">
        <v>82</v>
      </c>
      <c r="BK329" s="231">
        <f>ROUND(I329*H329,2)</f>
        <v>0</v>
      </c>
      <c r="BL329" s="17" t="s">
        <v>236</v>
      </c>
      <c r="BM329" s="230" t="s">
        <v>615</v>
      </c>
    </row>
    <row r="330" s="2" customFormat="1">
      <c r="A330" s="38"/>
      <c r="B330" s="39"/>
      <c r="C330" s="40"/>
      <c r="D330" s="232" t="s">
        <v>165</v>
      </c>
      <c r="E330" s="40"/>
      <c r="F330" s="233" t="s">
        <v>614</v>
      </c>
      <c r="G330" s="40"/>
      <c r="H330" s="40"/>
      <c r="I330" s="136"/>
      <c r="J330" s="40"/>
      <c r="K330" s="40"/>
      <c r="L330" s="44"/>
      <c r="M330" s="234"/>
      <c r="N330" s="235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165</v>
      </c>
      <c r="AU330" s="17" t="s">
        <v>82</v>
      </c>
    </row>
    <row r="331" s="13" customFormat="1">
      <c r="A331" s="13"/>
      <c r="B331" s="236"/>
      <c r="C331" s="237"/>
      <c r="D331" s="232" t="s">
        <v>166</v>
      </c>
      <c r="E331" s="238" t="s">
        <v>19</v>
      </c>
      <c r="F331" s="239" t="s">
        <v>1703</v>
      </c>
      <c r="G331" s="237"/>
      <c r="H331" s="240">
        <v>1360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166</v>
      </c>
      <c r="AU331" s="246" t="s">
        <v>82</v>
      </c>
      <c r="AV331" s="13" t="s">
        <v>85</v>
      </c>
      <c r="AW331" s="13" t="s">
        <v>34</v>
      </c>
      <c r="AX331" s="13" t="s">
        <v>82</v>
      </c>
      <c r="AY331" s="246" t="s">
        <v>158</v>
      </c>
    </row>
    <row r="332" s="13" customFormat="1">
      <c r="A332" s="13"/>
      <c r="B332" s="236"/>
      <c r="C332" s="237"/>
      <c r="D332" s="232" t="s">
        <v>166</v>
      </c>
      <c r="E332" s="237"/>
      <c r="F332" s="239" t="s">
        <v>1704</v>
      </c>
      <c r="G332" s="237"/>
      <c r="H332" s="240">
        <v>1632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166</v>
      </c>
      <c r="AU332" s="246" t="s">
        <v>82</v>
      </c>
      <c r="AV332" s="13" t="s">
        <v>85</v>
      </c>
      <c r="AW332" s="13" t="s">
        <v>4</v>
      </c>
      <c r="AX332" s="13" t="s">
        <v>82</v>
      </c>
      <c r="AY332" s="246" t="s">
        <v>158</v>
      </c>
    </row>
    <row r="333" s="2" customFormat="1" ht="16.5" customHeight="1">
      <c r="A333" s="38"/>
      <c r="B333" s="39"/>
      <c r="C333" s="219" t="s">
        <v>571</v>
      </c>
      <c r="D333" s="219" t="s">
        <v>159</v>
      </c>
      <c r="E333" s="220" t="s">
        <v>619</v>
      </c>
      <c r="F333" s="221" t="s">
        <v>620</v>
      </c>
      <c r="G333" s="222" t="s">
        <v>162</v>
      </c>
      <c r="H333" s="223">
        <v>260</v>
      </c>
      <c r="I333" s="224"/>
      <c r="J333" s="225">
        <f>ROUND(I333*H333,2)</f>
        <v>0</v>
      </c>
      <c r="K333" s="221" t="s">
        <v>213</v>
      </c>
      <c r="L333" s="44"/>
      <c r="M333" s="226" t="s">
        <v>19</v>
      </c>
      <c r="N333" s="227" t="s">
        <v>45</v>
      </c>
      <c r="O333" s="84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0" t="s">
        <v>236</v>
      </c>
      <c r="AT333" s="230" t="s">
        <v>159</v>
      </c>
      <c r="AU333" s="230" t="s">
        <v>82</v>
      </c>
      <c r="AY333" s="17" t="s">
        <v>158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7" t="s">
        <v>82</v>
      </c>
      <c r="BK333" s="231">
        <f>ROUND(I333*H333,2)</f>
        <v>0</v>
      </c>
      <c r="BL333" s="17" t="s">
        <v>236</v>
      </c>
      <c r="BM333" s="230" t="s">
        <v>621</v>
      </c>
    </row>
    <row r="334" s="2" customFormat="1">
      <c r="A334" s="38"/>
      <c r="B334" s="39"/>
      <c r="C334" s="40"/>
      <c r="D334" s="232" t="s">
        <v>165</v>
      </c>
      <c r="E334" s="40"/>
      <c r="F334" s="233" t="s">
        <v>622</v>
      </c>
      <c r="G334" s="40"/>
      <c r="H334" s="40"/>
      <c r="I334" s="136"/>
      <c r="J334" s="40"/>
      <c r="K334" s="40"/>
      <c r="L334" s="44"/>
      <c r="M334" s="234"/>
      <c r="N334" s="235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165</v>
      </c>
      <c r="AU334" s="17" t="s">
        <v>82</v>
      </c>
    </row>
    <row r="335" s="2" customFormat="1" ht="21.75" customHeight="1">
      <c r="A335" s="38"/>
      <c r="B335" s="39"/>
      <c r="C335" s="259" t="s">
        <v>575</v>
      </c>
      <c r="D335" s="259" t="s">
        <v>199</v>
      </c>
      <c r="E335" s="260" t="s">
        <v>624</v>
      </c>
      <c r="F335" s="261" t="s">
        <v>625</v>
      </c>
      <c r="G335" s="262" t="s">
        <v>162</v>
      </c>
      <c r="H335" s="263">
        <v>299</v>
      </c>
      <c r="I335" s="264"/>
      <c r="J335" s="265">
        <f>ROUND(I335*H335,2)</f>
        <v>0</v>
      </c>
      <c r="K335" s="261" t="s">
        <v>19</v>
      </c>
      <c r="L335" s="266"/>
      <c r="M335" s="267" t="s">
        <v>19</v>
      </c>
      <c r="N335" s="268" t="s">
        <v>45</v>
      </c>
      <c r="O335" s="84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241</v>
      </c>
      <c r="AT335" s="230" t="s">
        <v>199</v>
      </c>
      <c r="AU335" s="230" t="s">
        <v>82</v>
      </c>
      <c r="AY335" s="17" t="s">
        <v>158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82</v>
      </c>
      <c r="BK335" s="231">
        <f>ROUND(I335*H335,2)</f>
        <v>0</v>
      </c>
      <c r="BL335" s="17" t="s">
        <v>236</v>
      </c>
      <c r="BM335" s="230" t="s">
        <v>626</v>
      </c>
    </row>
    <row r="336" s="2" customFormat="1">
      <c r="A336" s="38"/>
      <c r="B336" s="39"/>
      <c r="C336" s="40"/>
      <c r="D336" s="232" t="s">
        <v>165</v>
      </c>
      <c r="E336" s="40"/>
      <c r="F336" s="233" t="s">
        <v>625</v>
      </c>
      <c r="G336" s="40"/>
      <c r="H336" s="40"/>
      <c r="I336" s="136"/>
      <c r="J336" s="40"/>
      <c r="K336" s="40"/>
      <c r="L336" s="44"/>
      <c r="M336" s="234"/>
      <c r="N336" s="235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165</v>
      </c>
      <c r="AU336" s="17" t="s">
        <v>82</v>
      </c>
    </row>
    <row r="337" s="13" customFormat="1">
      <c r="A337" s="13"/>
      <c r="B337" s="236"/>
      <c r="C337" s="237"/>
      <c r="D337" s="232" t="s">
        <v>166</v>
      </c>
      <c r="E337" s="238" t="s">
        <v>19</v>
      </c>
      <c r="F337" s="239" t="s">
        <v>1705</v>
      </c>
      <c r="G337" s="237"/>
      <c r="H337" s="240">
        <v>260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166</v>
      </c>
      <c r="AU337" s="246" t="s">
        <v>82</v>
      </c>
      <c r="AV337" s="13" t="s">
        <v>85</v>
      </c>
      <c r="AW337" s="13" t="s">
        <v>34</v>
      </c>
      <c r="AX337" s="13" t="s">
        <v>82</v>
      </c>
      <c r="AY337" s="246" t="s">
        <v>158</v>
      </c>
    </row>
    <row r="338" s="13" customFormat="1">
      <c r="A338" s="13"/>
      <c r="B338" s="236"/>
      <c r="C338" s="237"/>
      <c r="D338" s="232" t="s">
        <v>166</v>
      </c>
      <c r="E338" s="237"/>
      <c r="F338" s="239" t="s">
        <v>1706</v>
      </c>
      <c r="G338" s="237"/>
      <c r="H338" s="240">
        <v>299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166</v>
      </c>
      <c r="AU338" s="246" t="s">
        <v>82</v>
      </c>
      <c r="AV338" s="13" t="s">
        <v>85</v>
      </c>
      <c r="AW338" s="13" t="s">
        <v>4</v>
      </c>
      <c r="AX338" s="13" t="s">
        <v>82</v>
      </c>
      <c r="AY338" s="246" t="s">
        <v>158</v>
      </c>
    </row>
    <row r="339" s="2" customFormat="1" ht="21.75" customHeight="1">
      <c r="A339" s="38"/>
      <c r="B339" s="39"/>
      <c r="C339" s="219" t="s">
        <v>581</v>
      </c>
      <c r="D339" s="219" t="s">
        <v>159</v>
      </c>
      <c r="E339" s="220" t="s">
        <v>630</v>
      </c>
      <c r="F339" s="221" t="s">
        <v>631</v>
      </c>
      <c r="G339" s="222" t="s">
        <v>202</v>
      </c>
      <c r="H339" s="223">
        <v>59</v>
      </c>
      <c r="I339" s="224"/>
      <c r="J339" s="225">
        <f>ROUND(I339*H339,2)</f>
        <v>0</v>
      </c>
      <c r="K339" s="221" t="s">
        <v>19</v>
      </c>
      <c r="L339" s="44"/>
      <c r="M339" s="226" t="s">
        <v>19</v>
      </c>
      <c r="N339" s="227" t="s">
        <v>45</v>
      </c>
      <c r="O339" s="84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236</v>
      </c>
      <c r="AT339" s="230" t="s">
        <v>159</v>
      </c>
      <c r="AU339" s="230" t="s">
        <v>82</v>
      </c>
      <c r="AY339" s="17" t="s">
        <v>158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82</v>
      </c>
      <c r="BK339" s="231">
        <f>ROUND(I339*H339,2)</f>
        <v>0</v>
      </c>
      <c r="BL339" s="17" t="s">
        <v>236</v>
      </c>
      <c r="BM339" s="230" t="s">
        <v>632</v>
      </c>
    </row>
    <row r="340" s="2" customFormat="1">
      <c r="A340" s="38"/>
      <c r="B340" s="39"/>
      <c r="C340" s="40"/>
      <c r="D340" s="232" t="s">
        <v>165</v>
      </c>
      <c r="E340" s="40"/>
      <c r="F340" s="233" t="s">
        <v>631</v>
      </c>
      <c r="G340" s="40"/>
      <c r="H340" s="40"/>
      <c r="I340" s="136"/>
      <c r="J340" s="40"/>
      <c r="K340" s="40"/>
      <c r="L340" s="44"/>
      <c r="M340" s="234"/>
      <c r="N340" s="235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165</v>
      </c>
      <c r="AU340" s="17" t="s">
        <v>82</v>
      </c>
    </row>
    <row r="341" s="2" customFormat="1">
      <c r="A341" s="38"/>
      <c r="B341" s="39"/>
      <c r="C341" s="40"/>
      <c r="D341" s="232" t="s">
        <v>181</v>
      </c>
      <c r="E341" s="40"/>
      <c r="F341" s="258" t="s">
        <v>633</v>
      </c>
      <c r="G341" s="40"/>
      <c r="H341" s="40"/>
      <c r="I341" s="136"/>
      <c r="J341" s="40"/>
      <c r="K341" s="40"/>
      <c r="L341" s="44"/>
      <c r="M341" s="234"/>
      <c r="N341" s="235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181</v>
      </c>
      <c r="AU341" s="17" t="s">
        <v>82</v>
      </c>
    </row>
    <row r="342" s="13" customFormat="1">
      <c r="A342" s="13"/>
      <c r="B342" s="236"/>
      <c r="C342" s="237"/>
      <c r="D342" s="232" t="s">
        <v>166</v>
      </c>
      <c r="E342" s="238" t="s">
        <v>19</v>
      </c>
      <c r="F342" s="239" t="s">
        <v>1707</v>
      </c>
      <c r="G342" s="237"/>
      <c r="H342" s="240">
        <v>59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166</v>
      </c>
      <c r="AU342" s="246" t="s">
        <v>82</v>
      </c>
      <c r="AV342" s="13" t="s">
        <v>85</v>
      </c>
      <c r="AW342" s="13" t="s">
        <v>34</v>
      </c>
      <c r="AX342" s="13" t="s">
        <v>82</v>
      </c>
      <c r="AY342" s="246" t="s">
        <v>158</v>
      </c>
    </row>
    <row r="343" s="2" customFormat="1" ht="21.75" customHeight="1">
      <c r="A343" s="38"/>
      <c r="B343" s="39"/>
      <c r="C343" s="219" t="s">
        <v>585</v>
      </c>
      <c r="D343" s="219" t="s">
        <v>159</v>
      </c>
      <c r="E343" s="220" t="s">
        <v>636</v>
      </c>
      <c r="F343" s="221" t="s">
        <v>637</v>
      </c>
      <c r="G343" s="222" t="s">
        <v>202</v>
      </c>
      <c r="H343" s="223">
        <v>18</v>
      </c>
      <c r="I343" s="224"/>
      <c r="J343" s="225">
        <f>ROUND(I343*H343,2)</f>
        <v>0</v>
      </c>
      <c r="K343" s="221" t="s">
        <v>19</v>
      </c>
      <c r="L343" s="44"/>
      <c r="M343" s="226" t="s">
        <v>19</v>
      </c>
      <c r="N343" s="227" t="s">
        <v>45</v>
      </c>
      <c r="O343" s="84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0" t="s">
        <v>236</v>
      </c>
      <c r="AT343" s="230" t="s">
        <v>159</v>
      </c>
      <c r="AU343" s="230" t="s">
        <v>82</v>
      </c>
      <c r="AY343" s="17" t="s">
        <v>158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7" t="s">
        <v>82</v>
      </c>
      <c r="BK343" s="231">
        <f>ROUND(I343*H343,2)</f>
        <v>0</v>
      </c>
      <c r="BL343" s="17" t="s">
        <v>236</v>
      </c>
      <c r="BM343" s="230" t="s">
        <v>638</v>
      </c>
    </row>
    <row r="344" s="2" customFormat="1">
      <c r="A344" s="38"/>
      <c r="B344" s="39"/>
      <c r="C344" s="40"/>
      <c r="D344" s="232" t="s">
        <v>165</v>
      </c>
      <c r="E344" s="40"/>
      <c r="F344" s="233" t="s">
        <v>637</v>
      </c>
      <c r="G344" s="40"/>
      <c r="H344" s="40"/>
      <c r="I344" s="136"/>
      <c r="J344" s="40"/>
      <c r="K344" s="40"/>
      <c r="L344" s="44"/>
      <c r="M344" s="234"/>
      <c r="N344" s="235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165</v>
      </c>
      <c r="AU344" s="17" t="s">
        <v>82</v>
      </c>
    </row>
    <row r="345" s="2" customFormat="1" ht="21.75" customHeight="1">
      <c r="A345" s="38"/>
      <c r="B345" s="39"/>
      <c r="C345" s="219" t="s">
        <v>590</v>
      </c>
      <c r="D345" s="219" t="s">
        <v>159</v>
      </c>
      <c r="E345" s="220" t="s">
        <v>640</v>
      </c>
      <c r="F345" s="221" t="s">
        <v>641</v>
      </c>
      <c r="G345" s="222" t="s">
        <v>202</v>
      </c>
      <c r="H345" s="223">
        <v>18</v>
      </c>
      <c r="I345" s="224"/>
      <c r="J345" s="225">
        <f>ROUND(I345*H345,2)</f>
        <v>0</v>
      </c>
      <c r="K345" s="221" t="s">
        <v>213</v>
      </c>
      <c r="L345" s="44"/>
      <c r="M345" s="226" t="s">
        <v>19</v>
      </c>
      <c r="N345" s="227" t="s">
        <v>45</v>
      </c>
      <c r="O345" s="84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236</v>
      </c>
      <c r="AT345" s="230" t="s">
        <v>159</v>
      </c>
      <c r="AU345" s="230" t="s">
        <v>82</v>
      </c>
      <c r="AY345" s="17" t="s">
        <v>158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82</v>
      </c>
      <c r="BK345" s="231">
        <f>ROUND(I345*H345,2)</f>
        <v>0</v>
      </c>
      <c r="BL345" s="17" t="s">
        <v>236</v>
      </c>
      <c r="BM345" s="230" t="s">
        <v>642</v>
      </c>
    </row>
    <row r="346" s="2" customFormat="1">
      <c r="A346" s="38"/>
      <c r="B346" s="39"/>
      <c r="C346" s="40"/>
      <c r="D346" s="232" t="s">
        <v>165</v>
      </c>
      <c r="E346" s="40"/>
      <c r="F346" s="233" t="s">
        <v>643</v>
      </c>
      <c r="G346" s="40"/>
      <c r="H346" s="40"/>
      <c r="I346" s="136"/>
      <c r="J346" s="40"/>
      <c r="K346" s="40"/>
      <c r="L346" s="44"/>
      <c r="M346" s="234"/>
      <c r="N346" s="235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165</v>
      </c>
      <c r="AU346" s="17" t="s">
        <v>82</v>
      </c>
    </row>
    <row r="347" s="13" customFormat="1">
      <c r="A347" s="13"/>
      <c r="B347" s="236"/>
      <c r="C347" s="237"/>
      <c r="D347" s="232" t="s">
        <v>166</v>
      </c>
      <c r="E347" s="238" t="s">
        <v>19</v>
      </c>
      <c r="F347" s="239" t="s">
        <v>1708</v>
      </c>
      <c r="G347" s="237"/>
      <c r="H347" s="240">
        <v>18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166</v>
      </c>
      <c r="AU347" s="246" t="s">
        <v>82</v>
      </c>
      <c r="AV347" s="13" t="s">
        <v>85</v>
      </c>
      <c r="AW347" s="13" t="s">
        <v>34</v>
      </c>
      <c r="AX347" s="13" t="s">
        <v>82</v>
      </c>
      <c r="AY347" s="246" t="s">
        <v>158</v>
      </c>
    </row>
    <row r="348" s="2" customFormat="1" ht="21.75" customHeight="1">
      <c r="A348" s="38"/>
      <c r="B348" s="39"/>
      <c r="C348" s="219" t="s">
        <v>596</v>
      </c>
      <c r="D348" s="219" t="s">
        <v>159</v>
      </c>
      <c r="E348" s="220" t="s">
        <v>646</v>
      </c>
      <c r="F348" s="221" t="s">
        <v>647</v>
      </c>
      <c r="G348" s="222" t="s">
        <v>202</v>
      </c>
      <c r="H348" s="223">
        <v>4</v>
      </c>
      <c r="I348" s="224"/>
      <c r="J348" s="225">
        <f>ROUND(I348*H348,2)</f>
        <v>0</v>
      </c>
      <c r="K348" s="221" t="s">
        <v>19</v>
      </c>
      <c r="L348" s="44"/>
      <c r="M348" s="226" t="s">
        <v>19</v>
      </c>
      <c r="N348" s="227" t="s">
        <v>45</v>
      </c>
      <c r="O348" s="84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0" t="s">
        <v>236</v>
      </c>
      <c r="AT348" s="230" t="s">
        <v>159</v>
      </c>
      <c r="AU348" s="230" t="s">
        <v>82</v>
      </c>
      <c r="AY348" s="17" t="s">
        <v>158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7" t="s">
        <v>82</v>
      </c>
      <c r="BK348" s="231">
        <f>ROUND(I348*H348,2)</f>
        <v>0</v>
      </c>
      <c r="BL348" s="17" t="s">
        <v>236</v>
      </c>
      <c r="BM348" s="230" t="s">
        <v>648</v>
      </c>
    </row>
    <row r="349" s="2" customFormat="1">
      <c r="A349" s="38"/>
      <c r="B349" s="39"/>
      <c r="C349" s="40"/>
      <c r="D349" s="232" t="s">
        <v>165</v>
      </c>
      <c r="E349" s="40"/>
      <c r="F349" s="233" t="s">
        <v>647</v>
      </c>
      <c r="G349" s="40"/>
      <c r="H349" s="40"/>
      <c r="I349" s="136"/>
      <c r="J349" s="40"/>
      <c r="K349" s="40"/>
      <c r="L349" s="44"/>
      <c r="M349" s="234"/>
      <c r="N349" s="235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165</v>
      </c>
      <c r="AU349" s="17" t="s">
        <v>82</v>
      </c>
    </row>
    <row r="350" s="2" customFormat="1" ht="21.75" customHeight="1">
      <c r="A350" s="38"/>
      <c r="B350" s="39"/>
      <c r="C350" s="219" t="s">
        <v>601</v>
      </c>
      <c r="D350" s="219" t="s">
        <v>159</v>
      </c>
      <c r="E350" s="220" t="s">
        <v>650</v>
      </c>
      <c r="F350" s="221" t="s">
        <v>651</v>
      </c>
      <c r="G350" s="222" t="s">
        <v>202</v>
      </c>
      <c r="H350" s="223">
        <v>4</v>
      </c>
      <c r="I350" s="224"/>
      <c r="J350" s="225">
        <f>ROUND(I350*H350,2)</f>
        <v>0</v>
      </c>
      <c r="K350" s="221" t="s">
        <v>213</v>
      </c>
      <c r="L350" s="44"/>
      <c r="M350" s="226" t="s">
        <v>19</v>
      </c>
      <c r="N350" s="227" t="s">
        <v>45</v>
      </c>
      <c r="O350" s="84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0" t="s">
        <v>236</v>
      </c>
      <c r="AT350" s="230" t="s">
        <v>159</v>
      </c>
      <c r="AU350" s="230" t="s">
        <v>82</v>
      </c>
      <c r="AY350" s="17" t="s">
        <v>158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7" t="s">
        <v>82</v>
      </c>
      <c r="BK350" s="231">
        <f>ROUND(I350*H350,2)</f>
        <v>0</v>
      </c>
      <c r="BL350" s="17" t="s">
        <v>236</v>
      </c>
      <c r="BM350" s="230" t="s">
        <v>652</v>
      </c>
    </row>
    <row r="351" s="2" customFormat="1">
      <c r="A351" s="38"/>
      <c r="B351" s="39"/>
      <c r="C351" s="40"/>
      <c r="D351" s="232" t="s">
        <v>165</v>
      </c>
      <c r="E351" s="40"/>
      <c r="F351" s="233" t="s">
        <v>653</v>
      </c>
      <c r="G351" s="40"/>
      <c r="H351" s="40"/>
      <c r="I351" s="136"/>
      <c r="J351" s="40"/>
      <c r="K351" s="40"/>
      <c r="L351" s="44"/>
      <c r="M351" s="234"/>
      <c r="N351" s="235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165</v>
      </c>
      <c r="AU351" s="17" t="s">
        <v>82</v>
      </c>
    </row>
    <row r="352" s="13" customFormat="1">
      <c r="A352" s="13"/>
      <c r="B352" s="236"/>
      <c r="C352" s="237"/>
      <c r="D352" s="232" t="s">
        <v>166</v>
      </c>
      <c r="E352" s="238" t="s">
        <v>19</v>
      </c>
      <c r="F352" s="239" t="s">
        <v>1709</v>
      </c>
      <c r="G352" s="237"/>
      <c r="H352" s="240">
        <v>4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166</v>
      </c>
      <c r="AU352" s="246" t="s">
        <v>82</v>
      </c>
      <c r="AV352" s="13" t="s">
        <v>85</v>
      </c>
      <c r="AW352" s="13" t="s">
        <v>34</v>
      </c>
      <c r="AX352" s="13" t="s">
        <v>82</v>
      </c>
      <c r="AY352" s="246" t="s">
        <v>158</v>
      </c>
    </row>
    <row r="353" s="2" customFormat="1" ht="21.75" customHeight="1">
      <c r="A353" s="38"/>
      <c r="B353" s="39"/>
      <c r="C353" s="219" t="s">
        <v>607</v>
      </c>
      <c r="D353" s="219" t="s">
        <v>159</v>
      </c>
      <c r="E353" s="220" t="s">
        <v>1710</v>
      </c>
      <c r="F353" s="221" t="s">
        <v>657</v>
      </c>
      <c r="G353" s="222" t="s">
        <v>202</v>
      </c>
      <c r="H353" s="223">
        <v>4</v>
      </c>
      <c r="I353" s="224"/>
      <c r="J353" s="225">
        <f>ROUND(I353*H353,2)</f>
        <v>0</v>
      </c>
      <c r="K353" s="221" t="s">
        <v>19</v>
      </c>
      <c r="L353" s="44"/>
      <c r="M353" s="226" t="s">
        <v>19</v>
      </c>
      <c r="N353" s="227" t="s">
        <v>45</v>
      </c>
      <c r="O353" s="84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0" t="s">
        <v>236</v>
      </c>
      <c r="AT353" s="230" t="s">
        <v>159</v>
      </c>
      <c r="AU353" s="230" t="s">
        <v>82</v>
      </c>
      <c r="AY353" s="17" t="s">
        <v>158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7" t="s">
        <v>82</v>
      </c>
      <c r="BK353" s="231">
        <f>ROUND(I353*H353,2)</f>
        <v>0</v>
      </c>
      <c r="BL353" s="17" t="s">
        <v>236</v>
      </c>
      <c r="BM353" s="230" t="s">
        <v>658</v>
      </c>
    </row>
    <row r="354" s="2" customFormat="1">
      <c r="A354" s="38"/>
      <c r="B354" s="39"/>
      <c r="C354" s="40"/>
      <c r="D354" s="232" t="s">
        <v>165</v>
      </c>
      <c r="E354" s="40"/>
      <c r="F354" s="233" t="s">
        <v>657</v>
      </c>
      <c r="G354" s="40"/>
      <c r="H354" s="40"/>
      <c r="I354" s="136"/>
      <c r="J354" s="40"/>
      <c r="K354" s="40"/>
      <c r="L354" s="44"/>
      <c r="M354" s="234"/>
      <c r="N354" s="235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165</v>
      </c>
      <c r="AU354" s="17" t="s">
        <v>82</v>
      </c>
    </row>
    <row r="355" s="2" customFormat="1" ht="21.75" customHeight="1">
      <c r="A355" s="38"/>
      <c r="B355" s="39"/>
      <c r="C355" s="219" t="s">
        <v>612</v>
      </c>
      <c r="D355" s="219" t="s">
        <v>159</v>
      </c>
      <c r="E355" s="220" t="s">
        <v>660</v>
      </c>
      <c r="F355" s="221" t="s">
        <v>661</v>
      </c>
      <c r="G355" s="222" t="s">
        <v>202</v>
      </c>
      <c r="H355" s="223">
        <v>4</v>
      </c>
      <c r="I355" s="224"/>
      <c r="J355" s="225">
        <f>ROUND(I355*H355,2)</f>
        <v>0</v>
      </c>
      <c r="K355" s="221" t="s">
        <v>213</v>
      </c>
      <c r="L355" s="44"/>
      <c r="M355" s="226" t="s">
        <v>19</v>
      </c>
      <c r="N355" s="227" t="s">
        <v>45</v>
      </c>
      <c r="O355" s="84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236</v>
      </c>
      <c r="AT355" s="230" t="s">
        <v>159</v>
      </c>
      <c r="AU355" s="230" t="s">
        <v>82</v>
      </c>
      <c r="AY355" s="17" t="s">
        <v>158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82</v>
      </c>
      <c r="BK355" s="231">
        <f>ROUND(I355*H355,2)</f>
        <v>0</v>
      </c>
      <c r="BL355" s="17" t="s">
        <v>236</v>
      </c>
      <c r="BM355" s="230" t="s">
        <v>662</v>
      </c>
    </row>
    <row r="356" s="2" customFormat="1">
      <c r="A356" s="38"/>
      <c r="B356" s="39"/>
      <c r="C356" s="40"/>
      <c r="D356" s="232" t="s">
        <v>165</v>
      </c>
      <c r="E356" s="40"/>
      <c r="F356" s="233" t="s">
        <v>663</v>
      </c>
      <c r="G356" s="40"/>
      <c r="H356" s="40"/>
      <c r="I356" s="136"/>
      <c r="J356" s="40"/>
      <c r="K356" s="40"/>
      <c r="L356" s="44"/>
      <c r="M356" s="234"/>
      <c r="N356" s="235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165</v>
      </c>
      <c r="AU356" s="17" t="s">
        <v>82</v>
      </c>
    </row>
    <row r="357" s="13" customFormat="1">
      <c r="A357" s="13"/>
      <c r="B357" s="236"/>
      <c r="C357" s="237"/>
      <c r="D357" s="232" t="s">
        <v>166</v>
      </c>
      <c r="E357" s="238" t="s">
        <v>19</v>
      </c>
      <c r="F357" s="239" t="s">
        <v>1711</v>
      </c>
      <c r="G357" s="237"/>
      <c r="H357" s="240">
        <v>4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166</v>
      </c>
      <c r="AU357" s="246" t="s">
        <v>82</v>
      </c>
      <c r="AV357" s="13" t="s">
        <v>85</v>
      </c>
      <c r="AW357" s="13" t="s">
        <v>34</v>
      </c>
      <c r="AX357" s="13" t="s">
        <v>82</v>
      </c>
      <c r="AY357" s="246" t="s">
        <v>158</v>
      </c>
    </row>
    <row r="358" s="2" customFormat="1" ht="21.75" customHeight="1">
      <c r="A358" s="38"/>
      <c r="B358" s="39"/>
      <c r="C358" s="219" t="s">
        <v>618</v>
      </c>
      <c r="D358" s="219" t="s">
        <v>159</v>
      </c>
      <c r="E358" s="220" t="s">
        <v>666</v>
      </c>
      <c r="F358" s="221" t="s">
        <v>667</v>
      </c>
      <c r="G358" s="222" t="s">
        <v>202</v>
      </c>
      <c r="H358" s="223">
        <v>6</v>
      </c>
      <c r="I358" s="224"/>
      <c r="J358" s="225">
        <f>ROUND(I358*H358,2)</f>
        <v>0</v>
      </c>
      <c r="K358" s="221" t="s">
        <v>19</v>
      </c>
      <c r="L358" s="44"/>
      <c r="M358" s="226" t="s">
        <v>19</v>
      </c>
      <c r="N358" s="227" t="s">
        <v>45</v>
      </c>
      <c r="O358" s="84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0" t="s">
        <v>236</v>
      </c>
      <c r="AT358" s="230" t="s">
        <v>159</v>
      </c>
      <c r="AU358" s="230" t="s">
        <v>82</v>
      </c>
      <c r="AY358" s="17" t="s">
        <v>158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7" t="s">
        <v>82</v>
      </c>
      <c r="BK358" s="231">
        <f>ROUND(I358*H358,2)</f>
        <v>0</v>
      </c>
      <c r="BL358" s="17" t="s">
        <v>236</v>
      </c>
      <c r="BM358" s="230" t="s">
        <v>1392</v>
      </c>
    </row>
    <row r="359" s="2" customFormat="1">
      <c r="A359" s="38"/>
      <c r="B359" s="39"/>
      <c r="C359" s="40"/>
      <c r="D359" s="232" t="s">
        <v>165</v>
      </c>
      <c r="E359" s="40"/>
      <c r="F359" s="233" t="s">
        <v>667</v>
      </c>
      <c r="G359" s="40"/>
      <c r="H359" s="40"/>
      <c r="I359" s="136"/>
      <c r="J359" s="40"/>
      <c r="K359" s="40"/>
      <c r="L359" s="44"/>
      <c r="M359" s="234"/>
      <c r="N359" s="235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165</v>
      </c>
      <c r="AU359" s="17" t="s">
        <v>82</v>
      </c>
    </row>
    <row r="360" s="2" customFormat="1" ht="21.75" customHeight="1">
      <c r="A360" s="38"/>
      <c r="B360" s="39"/>
      <c r="C360" s="219" t="s">
        <v>623</v>
      </c>
      <c r="D360" s="219" t="s">
        <v>159</v>
      </c>
      <c r="E360" s="220" t="s">
        <v>670</v>
      </c>
      <c r="F360" s="221" t="s">
        <v>671</v>
      </c>
      <c r="G360" s="222" t="s">
        <v>202</v>
      </c>
      <c r="H360" s="223">
        <v>6</v>
      </c>
      <c r="I360" s="224"/>
      <c r="J360" s="225">
        <f>ROUND(I360*H360,2)</f>
        <v>0</v>
      </c>
      <c r="K360" s="221" t="s">
        <v>213</v>
      </c>
      <c r="L360" s="44"/>
      <c r="M360" s="226" t="s">
        <v>19</v>
      </c>
      <c r="N360" s="227" t="s">
        <v>45</v>
      </c>
      <c r="O360" s="84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236</v>
      </c>
      <c r="AT360" s="230" t="s">
        <v>159</v>
      </c>
      <c r="AU360" s="230" t="s">
        <v>82</v>
      </c>
      <c r="AY360" s="17" t="s">
        <v>158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82</v>
      </c>
      <c r="BK360" s="231">
        <f>ROUND(I360*H360,2)</f>
        <v>0</v>
      </c>
      <c r="BL360" s="17" t="s">
        <v>236</v>
      </c>
      <c r="BM360" s="230" t="s">
        <v>1393</v>
      </c>
    </row>
    <row r="361" s="2" customFormat="1">
      <c r="A361" s="38"/>
      <c r="B361" s="39"/>
      <c r="C361" s="40"/>
      <c r="D361" s="232" t="s">
        <v>165</v>
      </c>
      <c r="E361" s="40"/>
      <c r="F361" s="233" t="s">
        <v>673</v>
      </c>
      <c r="G361" s="40"/>
      <c r="H361" s="40"/>
      <c r="I361" s="136"/>
      <c r="J361" s="40"/>
      <c r="K361" s="40"/>
      <c r="L361" s="44"/>
      <c r="M361" s="234"/>
      <c r="N361" s="235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165</v>
      </c>
      <c r="AU361" s="17" t="s">
        <v>82</v>
      </c>
    </row>
    <row r="362" s="13" customFormat="1">
      <c r="A362" s="13"/>
      <c r="B362" s="236"/>
      <c r="C362" s="237"/>
      <c r="D362" s="232" t="s">
        <v>166</v>
      </c>
      <c r="E362" s="238" t="s">
        <v>19</v>
      </c>
      <c r="F362" s="239" t="s">
        <v>1712</v>
      </c>
      <c r="G362" s="237"/>
      <c r="H362" s="240">
        <v>6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166</v>
      </c>
      <c r="AU362" s="246" t="s">
        <v>82</v>
      </c>
      <c r="AV362" s="13" t="s">
        <v>85</v>
      </c>
      <c r="AW362" s="13" t="s">
        <v>34</v>
      </c>
      <c r="AX362" s="13" t="s">
        <v>82</v>
      </c>
      <c r="AY362" s="246" t="s">
        <v>158</v>
      </c>
    </row>
    <row r="363" s="2" customFormat="1" ht="21.75" customHeight="1">
      <c r="A363" s="38"/>
      <c r="B363" s="39"/>
      <c r="C363" s="219" t="s">
        <v>629</v>
      </c>
      <c r="D363" s="219" t="s">
        <v>159</v>
      </c>
      <c r="E363" s="220" t="s">
        <v>686</v>
      </c>
      <c r="F363" s="221" t="s">
        <v>687</v>
      </c>
      <c r="G363" s="222" t="s">
        <v>202</v>
      </c>
      <c r="H363" s="223">
        <v>5</v>
      </c>
      <c r="I363" s="224"/>
      <c r="J363" s="225">
        <f>ROUND(I363*H363,2)</f>
        <v>0</v>
      </c>
      <c r="K363" s="221" t="s">
        <v>213</v>
      </c>
      <c r="L363" s="44"/>
      <c r="M363" s="226" t="s">
        <v>19</v>
      </c>
      <c r="N363" s="227" t="s">
        <v>45</v>
      </c>
      <c r="O363" s="84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0" t="s">
        <v>236</v>
      </c>
      <c r="AT363" s="230" t="s">
        <v>159</v>
      </c>
      <c r="AU363" s="230" t="s">
        <v>82</v>
      </c>
      <c r="AY363" s="17" t="s">
        <v>158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7" t="s">
        <v>82</v>
      </c>
      <c r="BK363" s="231">
        <f>ROUND(I363*H363,2)</f>
        <v>0</v>
      </c>
      <c r="BL363" s="17" t="s">
        <v>236</v>
      </c>
      <c r="BM363" s="230" t="s">
        <v>688</v>
      </c>
    </row>
    <row r="364" s="2" customFormat="1">
      <c r="A364" s="38"/>
      <c r="B364" s="39"/>
      <c r="C364" s="40"/>
      <c r="D364" s="232" t="s">
        <v>165</v>
      </c>
      <c r="E364" s="40"/>
      <c r="F364" s="233" t="s">
        <v>687</v>
      </c>
      <c r="G364" s="40"/>
      <c r="H364" s="40"/>
      <c r="I364" s="136"/>
      <c r="J364" s="40"/>
      <c r="K364" s="40"/>
      <c r="L364" s="44"/>
      <c r="M364" s="234"/>
      <c r="N364" s="235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165</v>
      </c>
      <c r="AU364" s="17" t="s">
        <v>82</v>
      </c>
    </row>
    <row r="365" s="2" customFormat="1" ht="16.5" customHeight="1">
      <c r="A365" s="38"/>
      <c r="B365" s="39"/>
      <c r="C365" s="259" t="s">
        <v>635</v>
      </c>
      <c r="D365" s="259" t="s">
        <v>199</v>
      </c>
      <c r="E365" s="260" t="s">
        <v>690</v>
      </c>
      <c r="F365" s="261" t="s">
        <v>691</v>
      </c>
      <c r="G365" s="262" t="s">
        <v>202</v>
      </c>
      <c r="H365" s="263">
        <v>5</v>
      </c>
      <c r="I365" s="264"/>
      <c r="J365" s="265">
        <f>ROUND(I365*H365,2)</f>
        <v>0</v>
      </c>
      <c r="K365" s="261" t="s">
        <v>19</v>
      </c>
      <c r="L365" s="266"/>
      <c r="M365" s="267" t="s">
        <v>19</v>
      </c>
      <c r="N365" s="268" t="s">
        <v>45</v>
      </c>
      <c r="O365" s="84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241</v>
      </c>
      <c r="AT365" s="230" t="s">
        <v>199</v>
      </c>
      <c r="AU365" s="230" t="s">
        <v>82</v>
      </c>
      <c r="AY365" s="17" t="s">
        <v>158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82</v>
      </c>
      <c r="BK365" s="231">
        <f>ROUND(I365*H365,2)</f>
        <v>0</v>
      </c>
      <c r="BL365" s="17" t="s">
        <v>236</v>
      </c>
      <c r="BM365" s="230" t="s">
        <v>692</v>
      </c>
    </row>
    <row r="366" s="2" customFormat="1">
      <c r="A366" s="38"/>
      <c r="B366" s="39"/>
      <c r="C366" s="40"/>
      <c r="D366" s="232" t="s">
        <v>165</v>
      </c>
      <c r="E366" s="40"/>
      <c r="F366" s="233" t="s">
        <v>691</v>
      </c>
      <c r="G366" s="40"/>
      <c r="H366" s="40"/>
      <c r="I366" s="136"/>
      <c r="J366" s="40"/>
      <c r="K366" s="40"/>
      <c r="L366" s="44"/>
      <c r="M366" s="234"/>
      <c r="N366" s="235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165</v>
      </c>
      <c r="AU366" s="17" t="s">
        <v>82</v>
      </c>
    </row>
    <row r="367" s="13" customFormat="1">
      <c r="A367" s="13"/>
      <c r="B367" s="236"/>
      <c r="C367" s="237"/>
      <c r="D367" s="232" t="s">
        <v>166</v>
      </c>
      <c r="E367" s="238" t="s">
        <v>19</v>
      </c>
      <c r="F367" s="239" t="s">
        <v>1653</v>
      </c>
      <c r="G367" s="237"/>
      <c r="H367" s="240">
        <v>5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166</v>
      </c>
      <c r="AU367" s="246" t="s">
        <v>82</v>
      </c>
      <c r="AV367" s="13" t="s">
        <v>85</v>
      </c>
      <c r="AW367" s="13" t="s">
        <v>34</v>
      </c>
      <c r="AX367" s="13" t="s">
        <v>82</v>
      </c>
      <c r="AY367" s="246" t="s">
        <v>158</v>
      </c>
    </row>
    <row r="368" s="2" customFormat="1" ht="21.75" customHeight="1">
      <c r="A368" s="38"/>
      <c r="B368" s="39"/>
      <c r="C368" s="219" t="s">
        <v>639</v>
      </c>
      <c r="D368" s="219" t="s">
        <v>159</v>
      </c>
      <c r="E368" s="220" t="s">
        <v>694</v>
      </c>
      <c r="F368" s="221" t="s">
        <v>695</v>
      </c>
      <c r="G368" s="222" t="s">
        <v>202</v>
      </c>
      <c r="H368" s="223">
        <v>2</v>
      </c>
      <c r="I368" s="224"/>
      <c r="J368" s="225">
        <f>ROUND(I368*H368,2)</f>
        <v>0</v>
      </c>
      <c r="K368" s="221" t="s">
        <v>213</v>
      </c>
      <c r="L368" s="44"/>
      <c r="M368" s="226" t="s">
        <v>19</v>
      </c>
      <c r="N368" s="227" t="s">
        <v>45</v>
      </c>
      <c r="O368" s="84"/>
      <c r="P368" s="228">
        <f>O368*H368</f>
        <v>0</v>
      </c>
      <c r="Q368" s="228">
        <v>0.57010000000000005</v>
      </c>
      <c r="R368" s="228">
        <f>Q368*H368</f>
        <v>1.1402000000000001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236</v>
      </c>
      <c r="AT368" s="230" t="s">
        <v>159</v>
      </c>
      <c r="AU368" s="230" t="s">
        <v>82</v>
      </c>
      <c r="AY368" s="17" t="s">
        <v>158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82</v>
      </c>
      <c r="BK368" s="231">
        <f>ROUND(I368*H368,2)</f>
        <v>0</v>
      </c>
      <c r="BL368" s="17" t="s">
        <v>236</v>
      </c>
      <c r="BM368" s="230" t="s">
        <v>696</v>
      </c>
    </row>
    <row r="369" s="2" customFormat="1">
      <c r="A369" s="38"/>
      <c r="B369" s="39"/>
      <c r="C369" s="40"/>
      <c r="D369" s="232" t="s">
        <v>165</v>
      </c>
      <c r="E369" s="40"/>
      <c r="F369" s="233" t="s">
        <v>697</v>
      </c>
      <c r="G369" s="40"/>
      <c r="H369" s="40"/>
      <c r="I369" s="136"/>
      <c r="J369" s="40"/>
      <c r="K369" s="40"/>
      <c r="L369" s="44"/>
      <c r="M369" s="234"/>
      <c r="N369" s="235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165</v>
      </c>
      <c r="AU369" s="17" t="s">
        <v>82</v>
      </c>
    </row>
    <row r="370" s="2" customFormat="1">
      <c r="A370" s="38"/>
      <c r="B370" s="39"/>
      <c r="C370" s="40"/>
      <c r="D370" s="232" t="s">
        <v>216</v>
      </c>
      <c r="E370" s="40"/>
      <c r="F370" s="258" t="s">
        <v>413</v>
      </c>
      <c r="G370" s="40"/>
      <c r="H370" s="40"/>
      <c r="I370" s="136"/>
      <c r="J370" s="40"/>
      <c r="K370" s="40"/>
      <c r="L370" s="44"/>
      <c r="M370" s="234"/>
      <c r="N370" s="235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216</v>
      </c>
      <c r="AU370" s="17" t="s">
        <v>82</v>
      </c>
    </row>
    <row r="371" s="2" customFormat="1" ht="16.5" customHeight="1">
      <c r="A371" s="38"/>
      <c r="B371" s="39"/>
      <c r="C371" s="259" t="s">
        <v>645</v>
      </c>
      <c r="D371" s="259" t="s">
        <v>199</v>
      </c>
      <c r="E371" s="260" t="s">
        <v>699</v>
      </c>
      <c r="F371" s="261" t="s">
        <v>700</v>
      </c>
      <c r="G371" s="262" t="s">
        <v>202</v>
      </c>
      <c r="H371" s="263">
        <v>1</v>
      </c>
      <c r="I371" s="264"/>
      <c r="J371" s="265">
        <f>ROUND(I371*H371,2)</f>
        <v>0</v>
      </c>
      <c r="K371" s="261" t="s">
        <v>19</v>
      </c>
      <c r="L371" s="266"/>
      <c r="M371" s="267" t="s">
        <v>19</v>
      </c>
      <c r="N371" s="268" t="s">
        <v>45</v>
      </c>
      <c r="O371" s="84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241</v>
      </c>
      <c r="AT371" s="230" t="s">
        <v>199</v>
      </c>
      <c r="AU371" s="230" t="s">
        <v>82</v>
      </c>
      <c r="AY371" s="17" t="s">
        <v>158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82</v>
      </c>
      <c r="BK371" s="231">
        <f>ROUND(I371*H371,2)</f>
        <v>0</v>
      </c>
      <c r="BL371" s="17" t="s">
        <v>236</v>
      </c>
      <c r="BM371" s="230" t="s">
        <v>701</v>
      </c>
    </row>
    <row r="372" s="2" customFormat="1">
      <c r="A372" s="38"/>
      <c r="B372" s="39"/>
      <c r="C372" s="40"/>
      <c r="D372" s="232" t="s">
        <v>165</v>
      </c>
      <c r="E372" s="40"/>
      <c r="F372" s="233" t="s">
        <v>700</v>
      </c>
      <c r="G372" s="40"/>
      <c r="H372" s="40"/>
      <c r="I372" s="136"/>
      <c r="J372" s="40"/>
      <c r="K372" s="40"/>
      <c r="L372" s="44"/>
      <c r="M372" s="234"/>
      <c r="N372" s="235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165</v>
      </c>
      <c r="AU372" s="17" t="s">
        <v>82</v>
      </c>
    </row>
    <row r="373" s="13" customFormat="1">
      <c r="A373" s="13"/>
      <c r="B373" s="236"/>
      <c r="C373" s="237"/>
      <c r="D373" s="232" t="s">
        <v>166</v>
      </c>
      <c r="E373" s="238" t="s">
        <v>19</v>
      </c>
      <c r="F373" s="239" t="s">
        <v>1650</v>
      </c>
      <c r="G373" s="237"/>
      <c r="H373" s="240">
        <v>1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166</v>
      </c>
      <c r="AU373" s="246" t="s">
        <v>82</v>
      </c>
      <c r="AV373" s="13" t="s">
        <v>85</v>
      </c>
      <c r="AW373" s="13" t="s">
        <v>34</v>
      </c>
      <c r="AX373" s="13" t="s">
        <v>82</v>
      </c>
      <c r="AY373" s="246" t="s">
        <v>158</v>
      </c>
    </row>
    <row r="374" s="2" customFormat="1" ht="16.5" customHeight="1">
      <c r="A374" s="38"/>
      <c r="B374" s="39"/>
      <c r="C374" s="259" t="s">
        <v>649</v>
      </c>
      <c r="D374" s="259" t="s">
        <v>199</v>
      </c>
      <c r="E374" s="260" t="s">
        <v>704</v>
      </c>
      <c r="F374" s="261" t="s">
        <v>705</v>
      </c>
      <c r="G374" s="262" t="s">
        <v>202</v>
      </c>
      <c r="H374" s="263">
        <v>1</v>
      </c>
      <c r="I374" s="264"/>
      <c r="J374" s="265">
        <f>ROUND(I374*H374,2)</f>
        <v>0</v>
      </c>
      <c r="K374" s="261" t="s">
        <v>19</v>
      </c>
      <c r="L374" s="266"/>
      <c r="M374" s="267" t="s">
        <v>19</v>
      </c>
      <c r="N374" s="268" t="s">
        <v>45</v>
      </c>
      <c r="O374" s="84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241</v>
      </c>
      <c r="AT374" s="230" t="s">
        <v>199</v>
      </c>
      <c r="AU374" s="230" t="s">
        <v>82</v>
      </c>
      <c r="AY374" s="17" t="s">
        <v>158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82</v>
      </c>
      <c r="BK374" s="231">
        <f>ROUND(I374*H374,2)</f>
        <v>0</v>
      </c>
      <c r="BL374" s="17" t="s">
        <v>236</v>
      </c>
      <c r="BM374" s="230" t="s">
        <v>706</v>
      </c>
    </row>
    <row r="375" s="2" customFormat="1">
      <c r="A375" s="38"/>
      <c r="B375" s="39"/>
      <c r="C375" s="40"/>
      <c r="D375" s="232" t="s">
        <v>165</v>
      </c>
      <c r="E375" s="40"/>
      <c r="F375" s="233" t="s">
        <v>705</v>
      </c>
      <c r="G375" s="40"/>
      <c r="H375" s="40"/>
      <c r="I375" s="136"/>
      <c r="J375" s="40"/>
      <c r="K375" s="40"/>
      <c r="L375" s="44"/>
      <c r="M375" s="234"/>
      <c r="N375" s="235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165</v>
      </c>
      <c r="AU375" s="17" t="s">
        <v>82</v>
      </c>
    </row>
    <row r="376" s="13" customFormat="1">
      <c r="A376" s="13"/>
      <c r="B376" s="236"/>
      <c r="C376" s="237"/>
      <c r="D376" s="232" t="s">
        <v>166</v>
      </c>
      <c r="E376" s="238" t="s">
        <v>19</v>
      </c>
      <c r="F376" s="239" t="s">
        <v>1650</v>
      </c>
      <c r="G376" s="237"/>
      <c r="H376" s="240">
        <v>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166</v>
      </c>
      <c r="AU376" s="246" t="s">
        <v>82</v>
      </c>
      <c r="AV376" s="13" t="s">
        <v>85</v>
      </c>
      <c r="AW376" s="13" t="s">
        <v>34</v>
      </c>
      <c r="AX376" s="13" t="s">
        <v>82</v>
      </c>
      <c r="AY376" s="246" t="s">
        <v>158</v>
      </c>
    </row>
    <row r="377" s="2" customFormat="1" ht="16.5" customHeight="1">
      <c r="A377" s="38"/>
      <c r="B377" s="39"/>
      <c r="C377" s="259" t="s">
        <v>655</v>
      </c>
      <c r="D377" s="259" t="s">
        <v>199</v>
      </c>
      <c r="E377" s="260" t="s">
        <v>717</v>
      </c>
      <c r="F377" s="261" t="s">
        <v>718</v>
      </c>
      <c r="G377" s="262" t="s">
        <v>202</v>
      </c>
      <c r="H377" s="263">
        <v>2</v>
      </c>
      <c r="I377" s="264"/>
      <c r="J377" s="265">
        <f>ROUND(I377*H377,2)</f>
        <v>0</v>
      </c>
      <c r="K377" s="261" t="s">
        <v>19</v>
      </c>
      <c r="L377" s="266"/>
      <c r="M377" s="267" t="s">
        <v>19</v>
      </c>
      <c r="N377" s="268" t="s">
        <v>45</v>
      </c>
      <c r="O377" s="84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0" t="s">
        <v>241</v>
      </c>
      <c r="AT377" s="230" t="s">
        <v>199</v>
      </c>
      <c r="AU377" s="230" t="s">
        <v>82</v>
      </c>
      <c r="AY377" s="17" t="s">
        <v>158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7" t="s">
        <v>82</v>
      </c>
      <c r="BK377" s="231">
        <f>ROUND(I377*H377,2)</f>
        <v>0</v>
      </c>
      <c r="BL377" s="17" t="s">
        <v>236</v>
      </c>
      <c r="BM377" s="230" t="s">
        <v>1713</v>
      </c>
    </row>
    <row r="378" s="2" customFormat="1">
      <c r="A378" s="38"/>
      <c r="B378" s="39"/>
      <c r="C378" s="40"/>
      <c r="D378" s="232" t="s">
        <v>165</v>
      </c>
      <c r="E378" s="40"/>
      <c r="F378" s="233" t="s">
        <v>718</v>
      </c>
      <c r="G378" s="40"/>
      <c r="H378" s="40"/>
      <c r="I378" s="136"/>
      <c r="J378" s="40"/>
      <c r="K378" s="40"/>
      <c r="L378" s="44"/>
      <c r="M378" s="234"/>
      <c r="N378" s="235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165</v>
      </c>
      <c r="AU378" s="17" t="s">
        <v>82</v>
      </c>
    </row>
    <row r="379" s="13" customFormat="1">
      <c r="A379" s="13"/>
      <c r="B379" s="236"/>
      <c r="C379" s="237"/>
      <c r="D379" s="232" t="s">
        <v>166</v>
      </c>
      <c r="E379" s="238" t="s">
        <v>19</v>
      </c>
      <c r="F379" s="239" t="s">
        <v>1714</v>
      </c>
      <c r="G379" s="237"/>
      <c r="H379" s="240">
        <v>2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166</v>
      </c>
      <c r="AU379" s="246" t="s">
        <v>82</v>
      </c>
      <c r="AV379" s="13" t="s">
        <v>85</v>
      </c>
      <c r="AW379" s="13" t="s">
        <v>34</v>
      </c>
      <c r="AX379" s="13" t="s">
        <v>82</v>
      </c>
      <c r="AY379" s="246" t="s">
        <v>158</v>
      </c>
    </row>
    <row r="380" s="2" customFormat="1" ht="16.5" customHeight="1">
      <c r="A380" s="38"/>
      <c r="B380" s="39"/>
      <c r="C380" s="219" t="s">
        <v>659</v>
      </c>
      <c r="D380" s="219" t="s">
        <v>159</v>
      </c>
      <c r="E380" s="220" t="s">
        <v>722</v>
      </c>
      <c r="F380" s="221" t="s">
        <v>723</v>
      </c>
      <c r="G380" s="222" t="s">
        <v>202</v>
      </c>
      <c r="H380" s="223">
        <v>3</v>
      </c>
      <c r="I380" s="224"/>
      <c r="J380" s="225">
        <f>ROUND(I380*H380,2)</f>
        <v>0</v>
      </c>
      <c r="K380" s="221" t="s">
        <v>213</v>
      </c>
      <c r="L380" s="44"/>
      <c r="M380" s="226" t="s">
        <v>19</v>
      </c>
      <c r="N380" s="227" t="s">
        <v>45</v>
      </c>
      <c r="O380" s="84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0" t="s">
        <v>236</v>
      </c>
      <c r="AT380" s="230" t="s">
        <v>159</v>
      </c>
      <c r="AU380" s="230" t="s">
        <v>82</v>
      </c>
      <c r="AY380" s="17" t="s">
        <v>158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7" t="s">
        <v>82</v>
      </c>
      <c r="BK380" s="231">
        <f>ROUND(I380*H380,2)</f>
        <v>0</v>
      </c>
      <c r="BL380" s="17" t="s">
        <v>236</v>
      </c>
      <c r="BM380" s="230" t="s">
        <v>724</v>
      </c>
    </row>
    <row r="381" s="2" customFormat="1">
      <c r="A381" s="38"/>
      <c r="B381" s="39"/>
      <c r="C381" s="40"/>
      <c r="D381" s="232" t="s">
        <v>165</v>
      </c>
      <c r="E381" s="40"/>
      <c r="F381" s="233" t="s">
        <v>723</v>
      </c>
      <c r="G381" s="40"/>
      <c r="H381" s="40"/>
      <c r="I381" s="136"/>
      <c r="J381" s="40"/>
      <c r="K381" s="40"/>
      <c r="L381" s="44"/>
      <c r="M381" s="234"/>
      <c r="N381" s="235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165</v>
      </c>
      <c r="AU381" s="17" t="s">
        <v>82</v>
      </c>
    </row>
    <row r="382" s="2" customFormat="1" ht="16.5" customHeight="1">
      <c r="A382" s="38"/>
      <c r="B382" s="39"/>
      <c r="C382" s="259" t="s">
        <v>665</v>
      </c>
      <c r="D382" s="259" t="s">
        <v>199</v>
      </c>
      <c r="E382" s="260" t="s">
        <v>730</v>
      </c>
      <c r="F382" s="261" t="s">
        <v>731</v>
      </c>
      <c r="G382" s="262" t="s">
        <v>202</v>
      </c>
      <c r="H382" s="263">
        <v>1</v>
      </c>
      <c r="I382" s="264"/>
      <c r="J382" s="265">
        <f>ROUND(I382*H382,2)</f>
        <v>0</v>
      </c>
      <c r="K382" s="261" t="s">
        <v>19</v>
      </c>
      <c r="L382" s="266"/>
      <c r="M382" s="267" t="s">
        <v>19</v>
      </c>
      <c r="N382" s="268" t="s">
        <v>45</v>
      </c>
      <c r="O382" s="84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241</v>
      </c>
      <c r="AT382" s="230" t="s">
        <v>199</v>
      </c>
      <c r="AU382" s="230" t="s">
        <v>82</v>
      </c>
      <c r="AY382" s="17" t="s">
        <v>158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82</v>
      </c>
      <c r="BK382" s="231">
        <f>ROUND(I382*H382,2)</f>
        <v>0</v>
      </c>
      <c r="BL382" s="17" t="s">
        <v>236</v>
      </c>
      <c r="BM382" s="230" t="s">
        <v>1399</v>
      </c>
    </row>
    <row r="383" s="2" customFormat="1">
      <c r="A383" s="38"/>
      <c r="B383" s="39"/>
      <c r="C383" s="40"/>
      <c r="D383" s="232" t="s">
        <v>165</v>
      </c>
      <c r="E383" s="40"/>
      <c r="F383" s="233" t="s">
        <v>731</v>
      </c>
      <c r="G383" s="40"/>
      <c r="H383" s="40"/>
      <c r="I383" s="136"/>
      <c r="J383" s="40"/>
      <c r="K383" s="40"/>
      <c r="L383" s="44"/>
      <c r="M383" s="234"/>
      <c r="N383" s="235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165</v>
      </c>
      <c r="AU383" s="17" t="s">
        <v>82</v>
      </c>
    </row>
    <row r="384" s="13" customFormat="1">
      <c r="A384" s="13"/>
      <c r="B384" s="236"/>
      <c r="C384" s="237"/>
      <c r="D384" s="232" t="s">
        <v>166</v>
      </c>
      <c r="E384" s="238" t="s">
        <v>19</v>
      </c>
      <c r="F384" s="239" t="s">
        <v>1650</v>
      </c>
      <c r="G384" s="237"/>
      <c r="H384" s="240">
        <v>1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166</v>
      </c>
      <c r="AU384" s="246" t="s">
        <v>82</v>
      </c>
      <c r="AV384" s="13" t="s">
        <v>85</v>
      </c>
      <c r="AW384" s="13" t="s">
        <v>34</v>
      </c>
      <c r="AX384" s="13" t="s">
        <v>82</v>
      </c>
      <c r="AY384" s="246" t="s">
        <v>158</v>
      </c>
    </row>
    <row r="385" s="2" customFormat="1" ht="16.5" customHeight="1">
      <c r="A385" s="38"/>
      <c r="B385" s="39"/>
      <c r="C385" s="259" t="s">
        <v>669</v>
      </c>
      <c r="D385" s="259" t="s">
        <v>199</v>
      </c>
      <c r="E385" s="260" t="s">
        <v>1715</v>
      </c>
      <c r="F385" s="261" t="s">
        <v>1716</v>
      </c>
      <c r="G385" s="262" t="s">
        <v>202</v>
      </c>
      <c r="H385" s="263">
        <v>1</v>
      </c>
      <c r="I385" s="264"/>
      <c r="J385" s="265">
        <f>ROUND(I385*H385,2)</f>
        <v>0</v>
      </c>
      <c r="K385" s="261" t="s">
        <v>19</v>
      </c>
      <c r="L385" s="266"/>
      <c r="M385" s="267" t="s">
        <v>19</v>
      </c>
      <c r="N385" s="268" t="s">
        <v>45</v>
      </c>
      <c r="O385" s="84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241</v>
      </c>
      <c r="AT385" s="230" t="s">
        <v>199</v>
      </c>
      <c r="AU385" s="230" t="s">
        <v>82</v>
      </c>
      <c r="AY385" s="17" t="s">
        <v>158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82</v>
      </c>
      <c r="BK385" s="231">
        <f>ROUND(I385*H385,2)</f>
        <v>0</v>
      </c>
      <c r="BL385" s="17" t="s">
        <v>236</v>
      </c>
      <c r="BM385" s="230" t="s">
        <v>1717</v>
      </c>
    </row>
    <row r="386" s="2" customFormat="1">
      <c r="A386" s="38"/>
      <c r="B386" s="39"/>
      <c r="C386" s="40"/>
      <c r="D386" s="232" t="s">
        <v>165</v>
      </c>
      <c r="E386" s="40"/>
      <c r="F386" s="233" t="s">
        <v>1716</v>
      </c>
      <c r="G386" s="40"/>
      <c r="H386" s="40"/>
      <c r="I386" s="136"/>
      <c r="J386" s="40"/>
      <c r="K386" s="40"/>
      <c r="L386" s="44"/>
      <c r="M386" s="234"/>
      <c r="N386" s="235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165</v>
      </c>
      <c r="AU386" s="17" t="s">
        <v>82</v>
      </c>
    </row>
    <row r="387" s="13" customFormat="1">
      <c r="A387" s="13"/>
      <c r="B387" s="236"/>
      <c r="C387" s="237"/>
      <c r="D387" s="232" t="s">
        <v>166</v>
      </c>
      <c r="E387" s="238" t="s">
        <v>19</v>
      </c>
      <c r="F387" s="239" t="s">
        <v>1650</v>
      </c>
      <c r="G387" s="237"/>
      <c r="H387" s="240">
        <v>1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166</v>
      </c>
      <c r="AU387" s="246" t="s">
        <v>82</v>
      </c>
      <c r="AV387" s="13" t="s">
        <v>85</v>
      </c>
      <c r="AW387" s="13" t="s">
        <v>34</v>
      </c>
      <c r="AX387" s="13" t="s">
        <v>82</v>
      </c>
      <c r="AY387" s="246" t="s">
        <v>158</v>
      </c>
    </row>
    <row r="388" s="2" customFormat="1" ht="16.5" customHeight="1">
      <c r="A388" s="38"/>
      <c r="B388" s="39"/>
      <c r="C388" s="259" t="s">
        <v>675</v>
      </c>
      <c r="D388" s="259" t="s">
        <v>199</v>
      </c>
      <c r="E388" s="260" t="s">
        <v>1588</v>
      </c>
      <c r="F388" s="261" t="s">
        <v>739</v>
      </c>
      <c r="G388" s="262" t="s">
        <v>202</v>
      </c>
      <c r="H388" s="263">
        <v>1</v>
      </c>
      <c r="I388" s="264"/>
      <c r="J388" s="265">
        <f>ROUND(I388*H388,2)</f>
        <v>0</v>
      </c>
      <c r="K388" s="261" t="s">
        <v>19</v>
      </c>
      <c r="L388" s="266"/>
      <c r="M388" s="267" t="s">
        <v>19</v>
      </c>
      <c r="N388" s="268" t="s">
        <v>45</v>
      </c>
      <c r="O388" s="84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241</v>
      </c>
      <c r="AT388" s="230" t="s">
        <v>199</v>
      </c>
      <c r="AU388" s="230" t="s">
        <v>82</v>
      </c>
      <c r="AY388" s="17" t="s">
        <v>158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82</v>
      </c>
      <c r="BK388" s="231">
        <f>ROUND(I388*H388,2)</f>
        <v>0</v>
      </c>
      <c r="BL388" s="17" t="s">
        <v>236</v>
      </c>
      <c r="BM388" s="230" t="s">
        <v>1718</v>
      </c>
    </row>
    <row r="389" s="2" customFormat="1">
      <c r="A389" s="38"/>
      <c r="B389" s="39"/>
      <c r="C389" s="40"/>
      <c r="D389" s="232" t="s">
        <v>165</v>
      </c>
      <c r="E389" s="40"/>
      <c r="F389" s="233" t="s">
        <v>1590</v>
      </c>
      <c r="G389" s="40"/>
      <c r="H389" s="40"/>
      <c r="I389" s="136"/>
      <c r="J389" s="40"/>
      <c r="K389" s="40"/>
      <c r="L389" s="44"/>
      <c r="M389" s="234"/>
      <c r="N389" s="235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165</v>
      </c>
      <c r="AU389" s="17" t="s">
        <v>82</v>
      </c>
    </row>
    <row r="390" s="13" customFormat="1">
      <c r="A390" s="13"/>
      <c r="B390" s="236"/>
      <c r="C390" s="237"/>
      <c r="D390" s="232" t="s">
        <v>166</v>
      </c>
      <c r="E390" s="238" t="s">
        <v>19</v>
      </c>
      <c r="F390" s="239" t="s">
        <v>1650</v>
      </c>
      <c r="G390" s="237"/>
      <c r="H390" s="240">
        <v>1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166</v>
      </c>
      <c r="AU390" s="246" t="s">
        <v>82</v>
      </c>
      <c r="AV390" s="13" t="s">
        <v>85</v>
      </c>
      <c r="AW390" s="13" t="s">
        <v>34</v>
      </c>
      <c r="AX390" s="13" t="s">
        <v>82</v>
      </c>
      <c r="AY390" s="246" t="s">
        <v>158</v>
      </c>
    </row>
    <row r="391" s="2" customFormat="1" ht="16.5" customHeight="1">
      <c r="A391" s="38"/>
      <c r="B391" s="39"/>
      <c r="C391" s="219" t="s">
        <v>679</v>
      </c>
      <c r="D391" s="219" t="s">
        <v>159</v>
      </c>
      <c r="E391" s="220" t="s">
        <v>742</v>
      </c>
      <c r="F391" s="221" t="s">
        <v>743</v>
      </c>
      <c r="G391" s="222" t="s">
        <v>202</v>
      </c>
      <c r="H391" s="223">
        <v>3</v>
      </c>
      <c r="I391" s="224"/>
      <c r="J391" s="225">
        <f>ROUND(I391*H391,2)</f>
        <v>0</v>
      </c>
      <c r="K391" s="221" t="s">
        <v>213</v>
      </c>
      <c r="L391" s="44"/>
      <c r="M391" s="226" t="s">
        <v>19</v>
      </c>
      <c r="N391" s="227" t="s">
        <v>45</v>
      </c>
      <c r="O391" s="84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0" t="s">
        <v>236</v>
      </c>
      <c r="AT391" s="230" t="s">
        <v>159</v>
      </c>
      <c r="AU391" s="230" t="s">
        <v>82</v>
      </c>
      <c r="AY391" s="17" t="s">
        <v>158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7" t="s">
        <v>82</v>
      </c>
      <c r="BK391" s="231">
        <f>ROUND(I391*H391,2)</f>
        <v>0</v>
      </c>
      <c r="BL391" s="17" t="s">
        <v>236</v>
      </c>
      <c r="BM391" s="230" t="s">
        <v>744</v>
      </c>
    </row>
    <row r="392" s="2" customFormat="1">
      <c r="A392" s="38"/>
      <c r="B392" s="39"/>
      <c r="C392" s="40"/>
      <c r="D392" s="232" t="s">
        <v>165</v>
      </c>
      <c r="E392" s="40"/>
      <c r="F392" s="233" t="s">
        <v>743</v>
      </c>
      <c r="G392" s="40"/>
      <c r="H392" s="40"/>
      <c r="I392" s="136"/>
      <c r="J392" s="40"/>
      <c r="K392" s="40"/>
      <c r="L392" s="44"/>
      <c r="M392" s="234"/>
      <c r="N392" s="235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165</v>
      </c>
      <c r="AU392" s="17" t="s">
        <v>82</v>
      </c>
    </row>
    <row r="393" s="13" customFormat="1">
      <c r="A393" s="13"/>
      <c r="B393" s="236"/>
      <c r="C393" s="237"/>
      <c r="D393" s="232" t="s">
        <v>166</v>
      </c>
      <c r="E393" s="238" t="s">
        <v>19</v>
      </c>
      <c r="F393" s="239" t="s">
        <v>1719</v>
      </c>
      <c r="G393" s="237"/>
      <c r="H393" s="240">
        <v>3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166</v>
      </c>
      <c r="AU393" s="246" t="s">
        <v>82</v>
      </c>
      <c r="AV393" s="13" t="s">
        <v>85</v>
      </c>
      <c r="AW393" s="13" t="s">
        <v>34</v>
      </c>
      <c r="AX393" s="13" t="s">
        <v>82</v>
      </c>
      <c r="AY393" s="246" t="s">
        <v>158</v>
      </c>
    </row>
    <row r="394" s="2" customFormat="1" ht="16.5" customHeight="1">
      <c r="A394" s="38"/>
      <c r="B394" s="39"/>
      <c r="C394" s="219" t="s">
        <v>685</v>
      </c>
      <c r="D394" s="219" t="s">
        <v>159</v>
      </c>
      <c r="E394" s="220" t="s">
        <v>747</v>
      </c>
      <c r="F394" s="221" t="s">
        <v>748</v>
      </c>
      <c r="G394" s="222" t="s">
        <v>202</v>
      </c>
      <c r="H394" s="223">
        <v>5</v>
      </c>
      <c r="I394" s="224"/>
      <c r="J394" s="225">
        <f>ROUND(I394*H394,2)</f>
        <v>0</v>
      </c>
      <c r="K394" s="221" t="s">
        <v>213</v>
      </c>
      <c r="L394" s="44"/>
      <c r="M394" s="226" t="s">
        <v>19</v>
      </c>
      <c r="N394" s="227" t="s">
        <v>45</v>
      </c>
      <c r="O394" s="84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0" t="s">
        <v>236</v>
      </c>
      <c r="AT394" s="230" t="s">
        <v>159</v>
      </c>
      <c r="AU394" s="230" t="s">
        <v>82</v>
      </c>
      <c r="AY394" s="17" t="s">
        <v>158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7" t="s">
        <v>82</v>
      </c>
      <c r="BK394" s="231">
        <f>ROUND(I394*H394,2)</f>
        <v>0</v>
      </c>
      <c r="BL394" s="17" t="s">
        <v>236</v>
      </c>
      <c r="BM394" s="230" t="s">
        <v>749</v>
      </c>
    </row>
    <row r="395" s="2" customFormat="1">
      <c r="A395" s="38"/>
      <c r="B395" s="39"/>
      <c r="C395" s="40"/>
      <c r="D395" s="232" t="s">
        <v>165</v>
      </c>
      <c r="E395" s="40"/>
      <c r="F395" s="233" t="s">
        <v>748</v>
      </c>
      <c r="G395" s="40"/>
      <c r="H395" s="40"/>
      <c r="I395" s="136"/>
      <c r="J395" s="40"/>
      <c r="K395" s="40"/>
      <c r="L395" s="44"/>
      <c r="M395" s="234"/>
      <c r="N395" s="235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165</v>
      </c>
      <c r="AU395" s="17" t="s">
        <v>82</v>
      </c>
    </row>
    <row r="396" s="2" customFormat="1" ht="16.5" customHeight="1">
      <c r="A396" s="38"/>
      <c r="B396" s="39"/>
      <c r="C396" s="259" t="s">
        <v>689</v>
      </c>
      <c r="D396" s="259" t="s">
        <v>199</v>
      </c>
      <c r="E396" s="260" t="s">
        <v>751</v>
      </c>
      <c r="F396" s="261" t="s">
        <v>752</v>
      </c>
      <c r="G396" s="262" t="s">
        <v>202</v>
      </c>
      <c r="H396" s="263">
        <v>5</v>
      </c>
      <c r="I396" s="264"/>
      <c r="J396" s="265">
        <f>ROUND(I396*H396,2)</f>
        <v>0</v>
      </c>
      <c r="K396" s="261" t="s">
        <v>19</v>
      </c>
      <c r="L396" s="266"/>
      <c r="M396" s="267" t="s">
        <v>19</v>
      </c>
      <c r="N396" s="268" t="s">
        <v>45</v>
      </c>
      <c r="O396" s="84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0" t="s">
        <v>241</v>
      </c>
      <c r="AT396" s="230" t="s">
        <v>199</v>
      </c>
      <c r="AU396" s="230" t="s">
        <v>82</v>
      </c>
      <c r="AY396" s="17" t="s">
        <v>158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7" t="s">
        <v>82</v>
      </c>
      <c r="BK396" s="231">
        <f>ROUND(I396*H396,2)</f>
        <v>0</v>
      </c>
      <c r="BL396" s="17" t="s">
        <v>236</v>
      </c>
      <c r="BM396" s="230" t="s">
        <v>753</v>
      </c>
    </row>
    <row r="397" s="2" customFormat="1">
      <c r="A397" s="38"/>
      <c r="B397" s="39"/>
      <c r="C397" s="40"/>
      <c r="D397" s="232" t="s">
        <v>165</v>
      </c>
      <c r="E397" s="40"/>
      <c r="F397" s="233" t="s">
        <v>752</v>
      </c>
      <c r="G397" s="40"/>
      <c r="H397" s="40"/>
      <c r="I397" s="136"/>
      <c r="J397" s="40"/>
      <c r="K397" s="40"/>
      <c r="L397" s="44"/>
      <c r="M397" s="234"/>
      <c r="N397" s="235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165</v>
      </c>
      <c r="AU397" s="17" t="s">
        <v>82</v>
      </c>
    </row>
    <row r="398" s="13" customFormat="1">
      <c r="A398" s="13"/>
      <c r="B398" s="236"/>
      <c r="C398" s="237"/>
      <c r="D398" s="232" t="s">
        <v>166</v>
      </c>
      <c r="E398" s="238" t="s">
        <v>19</v>
      </c>
      <c r="F398" s="239" t="s">
        <v>1720</v>
      </c>
      <c r="G398" s="237"/>
      <c r="H398" s="240">
        <v>5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166</v>
      </c>
      <c r="AU398" s="246" t="s">
        <v>82</v>
      </c>
      <c r="AV398" s="13" t="s">
        <v>85</v>
      </c>
      <c r="AW398" s="13" t="s">
        <v>34</v>
      </c>
      <c r="AX398" s="13" t="s">
        <v>82</v>
      </c>
      <c r="AY398" s="246" t="s">
        <v>158</v>
      </c>
    </row>
    <row r="399" s="2" customFormat="1" ht="21.75" customHeight="1">
      <c r="A399" s="38"/>
      <c r="B399" s="39"/>
      <c r="C399" s="219" t="s">
        <v>693</v>
      </c>
      <c r="D399" s="219" t="s">
        <v>159</v>
      </c>
      <c r="E399" s="220" t="s">
        <v>756</v>
      </c>
      <c r="F399" s="221" t="s">
        <v>757</v>
      </c>
      <c r="G399" s="222" t="s">
        <v>202</v>
      </c>
      <c r="H399" s="223">
        <v>1</v>
      </c>
      <c r="I399" s="224"/>
      <c r="J399" s="225">
        <f>ROUND(I399*H399,2)</f>
        <v>0</v>
      </c>
      <c r="K399" s="221" t="s">
        <v>213</v>
      </c>
      <c r="L399" s="44"/>
      <c r="M399" s="226" t="s">
        <v>19</v>
      </c>
      <c r="N399" s="227" t="s">
        <v>45</v>
      </c>
      <c r="O399" s="84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0" t="s">
        <v>236</v>
      </c>
      <c r="AT399" s="230" t="s">
        <v>159</v>
      </c>
      <c r="AU399" s="230" t="s">
        <v>82</v>
      </c>
      <c r="AY399" s="17" t="s">
        <v>158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7" t="s">
        <v>82</v>
      </c>
      <c r="BK399" s="231">
        <f>ROUND(I399*H399,2)</f>
        <v>0</v>
      </c>
      <c r="BL399" s="17" t="s">
        <v>236</v>
      </c>
      <c r="BM399" s="230" t="s">
        <v>758</v>
      </c>
    </row>
    <row r="400" s="2" customFormat="1">
      <c r="A400" s="38"/>
      <c r="B400" s="39"/>
      <c r="C400" s="40"/>
      <c r="D400" s="232" t="s">
        <v>165</v>
      </c>
      <c r="E400" s="40"/>
      <c r="F400" s="233" t="s">
        <v>757</v>
      </c>
      <c r="G400" s="40"/>
      <c r="H400" s="40"/>
      <c r="I400" s="136"/>
      <c r="J400" s="40"/>
      <c r="K400" s="40"/>
      <c r="L400" s="44"/>
      <c r="M400" s="234"/>
      <c r="N400" s="235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165</v>
      </c>
      <c r="AU400" s="17" t="s">
        <v>82</v>
      </c>
    </row>
    <row r="401" s="2" customFormat="1" ht="21.75" customHeight="1">
      <c r="A401" s="38"/>
      <c r="B401" s="39"/>
      <c r="C401" s="259" t="s">
        <v>698</v>
      </c>
      <c r="D401" s="259" t="s">
        <v>199</v>
      </c>
      <c r="E401" s="260" t="s">
        <v>772</v>
      </c>
      <c r="F401" s="261" t="s">
        <v>773</v>
      </c>
      <c r="G401" s="262" t="s">
        <v>202</v>
      </c>
      <c r="H401" s="263">
        <v>1</v>
      </c>
      <c r="I401" s="264"/>
      <c r="J401" s="265">
        <f>ROUND(I401*H401,2)</f>
        <v>0</v>
      </c>
      <c r="K401" s="261" t="s">
        <v>19</v>
      </c>
      <c r="L401" s="266"/>
      <c r="M401" s="267" t="s">
        <v>19</v>
      </c>
      <c r="N401" s="268" t="s">
        <v>45</v>
      </c>
      <c r="O401" s="84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241</v>
      </c>
      <c r="AT401" s="230" t="s">
        <v>199</v>
      </c>
      <c r="AU401" s="230" t="s">
        <v>82</v>
      </c>
      <c r="AY401" s="17" t="s">
        <v>158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82</v>
      </c>
      <c r="BK401" s="231">
        <f>ROUND(I401*H401,2)</f>
        <v>0</v>
      </c>
      <c r="BL401" s="17" t="s">
        <v>236</v>
      </c>
      <c r="BM401" s="230" t="s">
        <v>1407</v>
      </c>
    </row>
    <row r="402" s="2" customFormat="1">
      <c r="A402" s="38"/>
      <c r="B402" s="39"/>
      <c r="C402" s="40"/>
      <c r="D402" s="232" t="s">
        <v>165</v>
      </c>
      <c r="E402" s="40"/>
      <c r="F402" s="233" t="s">
        <v>773</v>
      </c>
      <c r="G402" s="40"/>
      <c r="H402" s="40"/>
      <c r="I402" s="136"/>
      <c r="J402" s="40"/>
      <c r="K402" s="40"/>
      <c r="L402" s="44"/>
      <c r="M402" s="234"/>
      <c r="N402" s="235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165</v>
      </c>
      <c r="AU402" s="17" t="s">
        <v>82</v>
      </c>
    </row>
    <row r="403" s="13" customFormat="1">
      <c r="A403" s="13"/>
      <c r="B403" s="236"/>
      <c r="C403" s="237"/>
      <c r="D403" s="232" t="s">
        <v>166</v>
      </c>
      <c r="E403" s="238" t="s">
        <v>19</v>
      </c>
      <c r="F403" s="239" t="s">
        <v>1650</v>
      </c>
      <c r="G403" s="237"/>
      <c r="H403" s="240">
        <v>1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166</v>
      </c>
      <c r="AU403" s="246" t="s">
        <v>82</v>
      </c>
      <c r="AV403" s="13" t="s">
        <v>85</v>
      </c>
      <c r="AW403" s="13" t="s">
        <v>34</v>
      </c>
      <c r="AX403" s="13" t="s">
        <v>82</v>
      </c>
      <c r="AY403" s="246" t="s">
        <v>158</v>
      </c>
    </row>
    <row r="404" s="2" customFormat="1" ht="21.75" customHeight="1">
      <c r="A404" s="38"/>
      <c r="B404" s="39"/>
      <c r="C404" s="219" t="s">
        <v>703</v>
      </c>
      <c r="D404" s="219" t="s">
        <v>159</v>
      </c>
      <c r="E404" s="220" t="s">
        <v>793</v>
      </c>
      <c r="F404" s="221" t="s">
        <v>794</v>
      </c>
      <c r="G404" s="222" t="s">
        <v>202</v>
      </c>
      <c r="H404" s="223">
        <v>2</v>
      </c>
      <c r="I404" s="224"/>
      <c r="J404" s="225">
        <f>ROUND(I404*H404,2)</f>
        <v>0</v>
      </c>
      <c r="K404" s="221" t="s">
        <v>213</v>
      </c>
      <c r="L404" s="44"/>
      <c r="M404" s="226" t="s">
        <v>19</v>
      </c>
      <c r="N404" s="227" t="s">
        <v>45</v>
      </c>
      <c r="O404" s="84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0" t="s">
        <v>236</v>
      </c>
      <c r="AT404" s="230" t="s">
        <v>159</v>
      </c>
      <c r="AU404" s="230" t="s">
        <v>82</v>
      </c>
      <c r="AY404" s="17" t="s">
        <v>158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7" t="s">
        <v>82</v>
      </c>
      <c r="BK404" s="231">
        <f>ROUND(I404*H404,2)</f>
        <v>0</v>
      </c>
      <c r="BL404" s="17" t="s">
        <v>236</v>
      </c>
      <c r="BM404" s="230" t="s">
        <v>795</v>
      </c>
    </row>
    <row r="405" s="2" customFormat="1">
      <c r="A405" s="38"/>
      <c r="B405" s="39"/>
      <c r="C405" s="40"/>
      <c r="D405" s="232" t="s">
        <v>165</v>
      </c>
      <c r="E405" s="40"/>
      <c r="F405" s="233" t="s">
        <v>794</v>
      </c>
      <c r="G405" s="40"/>
      <c r="H405" s="40"/>
      <c r="I405" s="136"/>
      <c r="J405" s="40"/>
      <c r="K405" s="40"/>
      <c r="L405" s="44"/>
      <c r="M405" s="234"/>
      <c r="N405" s="235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165</v>
      </c>
      <c r="AU405" s="17" t="s">
        <v>82</v>
      </c>
    </row>
    <row r="406" s="2" customFormat="1" ht="21.75" customHeight="1">
      <c r="A406" s="38"/>
      <c r="B406" s="39"/>
      <c r="C406" s="259" t="s">
        <v>708</v>
      </c>
      <c r="D406" s="259" t="s">
        <v>199</v>
      </c>
      <c r="E406" s="260" t="s">
        <v>797</v>
      </c>
      <c r="F406" s="261" t="s">
        <v>798</v>
      </c>
      <c r="G406" s="262" t="s">
        <v>202</v>
      </c>
      <c r="H406" s="263">
        <v>2</v>
      </c>
      <c r="I406" s="264"/>
      <c r="J406" s="265">
        <f>ROUND(I406*H406,2)</f>
        <v>0</v>
      </c>
      <c r="K406" s="261" t="s">
        <v>19</v>
      </c>
      <c r="L406" s="266"/>
      <c r="M406" s="267" t="s">
        <v>19</v>
      </c>
      <c r="N406" s="268" t="s">
        <v>45</v>
      </c>
      <c r="O406" s="84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0" t="s">
        <v>241</v>
      </c>
      <c r="AT406" s="230" t="s">
        <v>199</v>
      </c>
      <c r="AU406" s="230" t="s">
        <v>82</v>
      </c>
      <c r="AY406" s="17" t="s">
        <v>158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7" t="s">
        <v>82</v>
      </c>
      <c r="BK406" s="231">
        <f>ROUND(I406*H406,2)</f>
        <v>0</v>
      </c>
      <c r="BL406" s="17" t="s">
        <v>236</v>
      </c>
      <c r="BM406" s="230" t="s">
        <v>799</v>
      </c>
    </row>
    <row r="407" s="2" customFormat="1">
      <c r="A407" s="38"/>
      <c r="B407" s="39"/>
      <c r="C407" s="40"/>
      <c r="D407" s="232" t="s">
        <v>165</v>
      </c>
      <c r="E407" s="40"/>
      <c r="F407" s="233" t="s">
        <v>798</v>
      </c>
      <c r="G407" s="40"/>
      <c r="H407" s="40"/>
      <c r="I407" s="136"/>
      <c r="J407" s="40"/>
      <c r="K407" s="40"/>
      <c r="L407" s="44"/>
      <c r="M407" s="234"/>
      <c r="N407" s="235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165</v>
      </c>
      <c r="AU407" s="17" t="s">
        <v>82</v>
      </c>
    </row>
    <row r="408" s="13" customFormat="1">
      <c r="A408" s="13"/>
      <c r="B408" s="236"/>
      <c r="C408" s="237"/>
      <c r="D408" s="232" t="s">
        <v>166</v>
      </c>
      <c r="E408" s="238" t="s">
        <v>19</v>
      </c>
      <c r="F408" s="239" t="s">
        <v>1721</v>
      </c>
      <c r="G408" s="237"/>
      <c r="H408" s="240">
        <v>2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166</v>
      </c>
      <c r="AU408" s="246" t="s">
        <v>82</v>
      </c>
      <c r="AV408" s="13" t="s">
        <v>85</v>
      </c>
      <c r="AW408" s="13" t="s">
        <v>34</v>
      </c>
      <c r="AX408" s="13" t="s">
        <v>82</v>
      </c>
      <c r="AY408" s="246" t="s">
        <v>158</v>
      </c>
    </row>
    <row r="409" s="2" customFormat="1" ht="16.5" customHeight="1">
      <c r="A409" s="38"/>
      <c r="B409" s="39"/>
      <c r="C409" s="259" t="s">
        <v>712</v>
      </c>
      <c r="D409" s="259" t="s">
        <v>199</v>
      </c>
      <c r="E409" s="260" t="s">
        <v>802</v>
      </c>
      <c r="F409" s="261" t="s">
        <v>803</v>
      </c>
      <c r="G409" s="262" t="s">
        <v>202</v>
      </c>
      <c r="H409" s="263">
        <v>2</v>
      </c>
      <c r="I409" s="264"/>
      <c r="J409" s="265">
        <f>ROUND(I409*H409,2)</f>
        <v>0</v>
      </c>
      <c r="K409" s="261" t="s">
        <v>19</v>
      </c>
      <c r="L409" s="266"/>
      <c r="M409" s="267" t="s">
        <v>19</v>
      </c>
      <c r="N409" s="268" t="s">
        <v>45</v>
      </c>
      <c r="O409" s="84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0" t="s">
        <v>241</v>
      </c>
      <c r="AT409" s="230" t="s">
        <v>199</v>
      </c>
      <c r="AU409" s="230" t="s">
        <v>82</v>
      </c>
      <c r="AY409" s="17" t="s">
        <v>158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7" t="s">
        <v>82</v>
      </c>
      <c r="BK409" s="231">
        <f>ROUND(I409*H409,2)</f>
        <v>0</v>
      </c>
      <c r="BL409" s="17" t="s">
        <v>236</v>
      </c>
      <c r="BM409" s="230" t="s">
        <v>804</v>
      </c>
    </row>
    <row r="410" s="2" customFormat="1">
      <c r="A410" s="38"/>
      <c r="B410" s="39"/>
      <c r="C410" s="40"/>
      <c r="D410" s="232" t="s">
        <v>165</v>
      </c>
      <c r="E410" s="40"/>
      <c r="F410" s="233" t="s">
        <v>803</v>
      </c>
      <c r="G410" s="40"/>
      <c r="H410" s="40"/>
      <c r="I410" s="136"/>
      <c r="J410" s="40"/>
      <c r="K410" s="40"/>
      <c r="L410" s="44"/>
      <c r="M410" s="234"/>
      <c r="N410" s="235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165</v>
      </c>
      <c r="AU410" s="17" t="s">
        <v>82</v>
      </c>
    </row>
    <row r="411" s="13" customFormat="1">
      <c r="A411" s="13"/>
      <c r="B411" s="236"/>
      <c r="C411" s="237"/>
      <c r="D411" s="232" t="s">
        <v>166</v>
      </c>
      <c r="E411" s="238" t="s">
        <v>19</v>
      </c>
      <c r="F411" s="239" t="s">
        <v>1721</v>
      </c>
      <c r="G411" s="237"/>
      <c r="H411" s="240">
        <v>2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166</v>
      </c>
      <c r="AU411" s="246" t="s">
        <v>82</v>
      </c>
      <c r="AV411" s="13" t="s">
        <v>85</v>
      </c>
      <c r="AW411" s="13" t="s">
        <v>34</v>
      </c>
      <c r="AX411" s="13" t="s">
        <v>82</v>
      </c>
      <c r="AY411" s="246" t="s">
        <v>158</v>
      </c>
    </row>
    <row r="412" s="2" customFormat="1" ht="16.5" customHeight="1">
      <c r="A412" s="38"/>
      <c r="B412" s="39"/>
      <c r="C412" s="259" t="s">
        <v>716</v>
      </c>
      <c r="D412" s="259" t="s">
        <v>199</v>
      </c>
      <c r="E412" s="260" t="s">
        <v>806</v>
      </c>
      <c r="F412" s="261" t="s">
        <v>807</v>
      </c>
      <c r="G412" s="262" t="s">
        <v>202</v>
      </c>
      <c r="H412" s="263">
        <v>2</v>
      </c>
      <c r="I412" s="264"/>
      <c r="J412" s="265">
        <f>ROUND(I412*H412,2)</f>
        <v>0</v>
      </c>
      <c r="K412" s="261" t="s">
        <v>19</v>
      </c>
      <c r="L412" s="266"/>
      <c r="M412" s="267" t="s">
        <v>19</v>
      </c>
      <c r="N412" s="268" t="s">
        <v>45</v>
      </c>
      <c r="O412" s="84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0" t="s">
        <v>241</v>
      </c>
      <c r="AT412" s="230" t="s">
        <v>199</v>
      </c>
      <c r="AU412" s="230" t="s">
        <v>82</v>
      </c>
      <c r="AY412" s="17" t="s">
        <v>158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7" t="s">
        <v>82</v>
      </c>
      <c r="BK412" s="231">
        <f>ROUND(I412*H412,2)</f>
        <v>0</v>
      </c>
      <c r="BL412" s="17" t="s">
        <v>236</v>
      </c>
      <c r="BM412" s="230" t="s">
        <v>808</v>
      </c>
    </row>
    <row r="413" s="2" customFormat="1">
      <c r="A413" s="38"/>
      <c r="B413" s="39"/>
      <c r="C413" s="40"/>
      <c r="D413" s="232" t="s">
        <v>165</v>
      </c>
      <c r="E413" s="40"/>
      <c r="F413" s="233" t="s">
        <v>807</v>
      </c>
      <c r="G413" s="40"/>
      <c r="H413" s="40"/>
      <c r="I413" s="136"/>
      <c r="J413" s="40"/>
      <c r="K413" s="40"/>
      <c r="L413" s="44"/>
      <c r="M413" s="234"/>
      <c r="N413" s="235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165</v>
      </c>
      <c r="AU413" s="17" t="s">
        <v>82</v>
      </c>
    </row>
    <row r="414" s="13" customFormat="1">
      <c r="A414" s="13"/>
      <c r="B414" s="236"/>
      <c r="C414" s="237"/>
      <c r="D414" s="232" t="s">
        <v>166</v>
      </c>
      <c r="E414" s="238" t="s">
        <v>19</v>
      </c>
      <c r="F414" s="239" t="s">
        <v>1721</v>
      </c>
      <c r="G414" s="237"/>
      <c r="H414" s="240">
        <v>2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166</v>
      </c>
      <c r="AU414" s="246" t="s">
        <v>82</v>
      </c>
      <c r="AV414" s="13" t="s">
        <v>85</v>
      </c>
      <c r="AW414" s="13" t="s">
        <v>34</v>
      </c>
      <c r="AX414" s="13" t="s">
        <v>82</v>
      </c>
      <c r="AY414" s="246" t="s">
        <v>158</v>
      </c>
    </row>
    <row r="415" s="2" customFormat="1" ht="21.75" customHeight="1">
      <c r="A415" s="38"/>
      <c r="B415" s="39"/>
      <c r="C415" s="219" t="s">
        <v>721</v>
      </c>
      <c r="D415" s="219" t="s">
        <v>159</v>
      </c>
      <c r="E415" s="220" t="s">
        <v>811</v>
      </c>
      <c r="F415" s="221" t="s">
        <v>812</v>
      </c>
      <c r="G415" s="222" t="s">
        <v>202</v>
      </c>
      <c r="H415" s="223">
        <v>2</v>
      </c>
      <c r="I415" s="224"/>
      <c r="J415" s="225">
        <f>ROUND(I415*H415,2)</f>
        <v>0</v>
      </c>
      <c r="K415" s="221" t="s">
        <v>213</v>
      </c>
      <c r="L415" s="44"/>
      <c r="M415" s="226" t="s">
        <v>19</v>
      </c>
      <c r="N415" s="227" t="s">
        <v>45</v>
      </c>
      <c r="O415" s="84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0" t="s">
        <v>236</v>
      </c>
      <c r="AT415" s="230" t="s">
        <v>159</v>
      </c>
      <c r="AU415" s="230" t="s">
        <v>82</v>
      </c>
      <c r="AY415" s="17" t="s">
        <v>158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7" t="s">
        <v>82</v>
      </c>
      <c r="BK415" s="231">
        <f>ROUND(I415*H415,2)</f>
        <v>0</v>
      </c>
      <c r="BL415" s="17" t="s">
        <v>236</v>
      </c>
      <c r="BM415" s="230" t="s">
        <v>813</v>
      </c>
    </row>
    <row r="416" s="2" customFormat="1">
      <c r="A416" s="38"/>
      <c r="B416" s="39"/>
      <c r="C416" s="40"/>
      <c r="D416" s="232" t="s">
        <v>165</v>
      </c>
      <c r="E416" s="40"/>
      <c r="F416" s="233" t="s">
        <v>812</v>
      </c>
      <c r="G416" s="40"/>
      <c r="H416" s="40"/>
      <c r="I416" s="136"/>
      <c r="J416" s="40"/>
      <c r="K416" s="40"/>
      <c r="L416" s="44"/>
      <c r="M416" s="234"/>
      <c r="N416" s="235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165</v>
      </c>
      <c r="AU416" s="17" t="s">
        <v>82</v>
      </c>
    </row>
    <row r="417" s="2" customFormat="1" ht="16.5" customHeight="1">
      <c r="A417" s="38"/>
      <c r="B417" s="39"/>
      <c r="C417" s="259" t="s">
        <v>725</v>
      </c>
      <c r="D417" s="259" t="s">
        <v>199</v>
      </c>
      <c r="E417" s="260" t="s">
        <v>815</v>
      </c>
      <c r="F417" s="261" t="s">
        <v>816</v>
      </c>
      <c r="G417" s="262" t="s">
        <v>202</v>
      </c>
      <c r="H417" s="263">
        <v>2</v>
      </c>
      <c r="I417" s="264"/>
      <c r="J417" s="265">
        <f>ROUND(I417*H417,2)</f>
        <v>0</v>
      </c>
      <c r="K417" s="261" t="s">
        <v>19</v>
      </c>
      <c r="L417" s="266"/>
      <c r="M417" s="267" t="s">
        <v>19</v>
      </c>
      <c r="N417" s="268" t="s">
        <v>45</v>
      </c>
      <c r="O417" s="84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0" t="s">
        <v>241</v>
      </c>
      <c r="AT417" s="230" t="s">
        <v>199</v>
      </c>
      <c r="AU417" s="230" t="s">
        <v>82</v>
      </c>
      <c r="AY417" s="17" t="s">
        <v>158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7" t="s">
        <v>82</v>
      </c>
      <c r="BK417" s="231">
        <f>ROUND(I417*H417,2)</f>
        <v>0</v>
      </c>
      <c r="BL417" s="17" t="s">
        <v>236</v>
      </c>
      <c r="BM417" s="230" t="s">
        <v>817</v>
      </c>
    </row>
    <row r="418" s="2" customFormat="1">
      <c r="A418" s="38"/>
      <c r="B418" s="39"/>
      <c r="C418" s="40"/>
      <c r="D418" s="232" t="s">
        <v>165</v>
      </c>
      <c r="E418" s="40"/>
      <c r="F418" s="233" t="s">
        <v>816</v>
      </c>
      <c r="G418" s="40"/>
      <c r="H418" s="40"/>
      <c r="I418" s="136"/>
      <c r="J418" s="40"/>
      <c r="K418" s="40"/>
      <c r="L418" s="44"/>
      <c r="M418" s="234"/>
      <c r="N418" s="235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165</v>
      </c>
      <c r="AU418" s="17" t="s">
        <v>82</v>
      </c>
    </row>
    <row r="419" s="13" customFormat="1">
      <c r="A419" s="13"/>
      <c r="B419" s="236"/>
      <c r="C419" s="237"/>
      <c r="D419" s="232" t="s">
        <v>166</v>
      </c>
      <c r="E419" s="238" t="s">
        <v>19</v>
      </c>
      <c r="F419" s="239" t="s">
        <v>1722</v>
      </c>
      <c r="G419" s="237"/>
      <c r="H419" s="240">
        <v>2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166</v>
      </c>
      <c r="AU419" s="246" t="s">
        <v>82</v>
      </c>
      <c r="AV419" s="13" t="s">
        <v>85</v>
      </c>
      <c r="AW419" s="13" t="s">
        <v>34</v>
      </c>
      <c r="AX419" s="13" t="s">
        <v>82</v>
      </c>
      <c r="AY419" s="246" t="s">
        <v>158</v>
      </c>
    </row>
    <row r="420" s="2" customFormat="1" ht="21.75" customHeight="1">
      <c r="A420" s="38"/>
      <c r="B420" s="39"/>
      <c r="C420" s="259" t="s">
        <v>729</v>
      </c>
      <c r="D420" s="259" t="s">
        <v>199</v>
      </c>
      <c r="E420" s="260" t="s">
        <v>818</v>
      </c>
      <c r="F420" s="261" t="s">
        <v>819</v>
      </c>
      <c r="G420" s="262" t="s">
        <v>202</v>
      </c>
      <c r="H420" s="263">
        <v>1</v>
      </c>
      <c r="I420" s="264"/>
      <c r="J420" s="265">
        <f>ROUND(I420*H420,2)</f>
        <v>0</v>
      </c>
      <c r="K420" s="261" t="s">
        <v>19</v>
      </c>
      <c r="L420" s="266"/>
      <c r="M420" s="267" t="s">
        <v>19</v>
      </c>
      <c r="N420" s="268" t="s">
        <v>45</v>
      </c>
      <c r="O420" s="84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241</v>
      </c>
      <c r="AT420" s="230" t="s">
        <v>199</v>
      </c>
      <c r="AU420" s="230" t="s">
        <v>82</v>
      </c>
      <c r="AY420" s="17" t="s">
        <v>158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82</v>
      </c>
      <c r="BK420" s="231">
        <f>ROUND(I420*H420,2)</f>
        <v>0</v>
      </c>
      <c r="BL420" s="17" t="s">
        <v>236</v>
      </c>
      <c r="BM420" s="230" t="s">
        <v>820</v>
      </c>
    </row>
    <row r="421" s="2" customFormat="1">
      <c r="A421" s="38"/>
      <c r="B421" s="39"/>
      <c r="C421" s="40"/>
      <c r="D421" s="232" t="s">
        <v>165</v>
      </c>
      <c r="E421" s="40"/>
      <c r="F421" s="233" t="s">
        <v>819</v>
      </c>
      <c r="G421" s="40"/>
      <c r="H421" s="40"/>
      <c r="I421" s="136"/>
      <c r="J421" s="40"/>
      <c r="K421" s="40"/>
      <c r="L421" s="44"/>
      <c r="M421" s="234"/>
      <c r="N421" s="235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165</v>
      </c>
      <c r="AU421" s="17" t="s">
        <v>82</v>
      </c>
    </row>
    <row r="422" s="2" customFormat="1" ht="16.5" customHeight="1">
      <c r="A422" s="38"/>
      <c r="B422" s="39"/>
      <c r="C422" s="259" t="s">
        <v>733</v>
      </c>
      <c r="D422" s="259" t="s">
        <v>199</v>
      </c>
      <c r="E422" s="260" t="s">
        <v>822</v>
      </c>
      <c r="F422" s="261" t="s">
        <v>823</v>
      </c>
      <c r="G422" s="262" t="s">
        <v>202</v>
      </c>
      <c r="H422" s="263">
        <v>1</v>
      </c>
      <c r="I422" s="264"/>
      <c r="J422" s="265">
        <f>ROUND(I422*H422,2)</f>
        <v>0</v>
      </c>
      <c r="K422" s="261" t="s">
        <v>19</v>
      </c>
      <c r="L422" s="266"/>
      <c r="M422" s="267" t="s">
        <v>19</v>
      </c>
      <c r="N422" s="268" t="s">
        <v>45</v>
      </c>
      <c r="O422" s="84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0" t="s">
        <v>241</v>
      </c>
      <c r="AT422" s="230" t="s">
        <v>199</v>
      </c>
      <c r="AU422" s="230" t="s">
        <v>82</v>
      </c>
      <c r="AY422" s="17" t="s">
        <v>158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7" t="s">
        <v>82</v>
      </c>
      <c r="BK422" s="231">
        <f>ROUND(I422*H422,2)</f>
        <v>0</v>
      </c>
      <c r="BL422" s="17" t="s">
        <v>236</v>
      </c>
      <c r="BM422" s="230" t="s">
        <v>824</v>
      </c>
    </row>
    <row r="423" s="2" customFormat="1">
      <c r="A423" s="38"/>
      <c r="B423" s="39"/>
      <c r="C423" s="40"/>
      <c r="D423" s="232" t="s">
        <v>165</v>
      </c>
      <c r="E423" s="40"/>
      <c r="F423" s="233" t="s">
        <v>823</v>
      </c>
      <c r="G423" s="40"/>
      <c r="H423" s="40"/>
      <c r="I423" s="136"/>
      <c r="J423" s="40"/>
      <c r="K423" s="40"/>
      <c r="L423" s="44"/>
      <c r="M423" s="234"/>
      <c r="N423" s="235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165</v>
      </c>
      <c r="AU423" s="17" t="s">
        <v>82</v>
      </c>
    </row>
    <row r="424" s="13" customFormat="1">
      <c r="A424" s="13"/>
      <c r="B424" s="236"/>
      <c r="C424" s="237"/>
      <c r="D424" s="232" t="s">
        <v>166</v>
      </c>
      <c r="E424" s="238" t="s">
        <v>19</v>
      </c>
      <c r="F424" s="239" t="s">
        <v>1723</v>
      </c>
      <c r="G424" s="237"/>
      <c r="H424" s="240">
        <v>1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166</v>
      </c>
      <c r="AU424" s="246" t="s">
        <v>82</v>
      </c>
      <c r="AV424" s="13" t="s">
        <v>85</v>
      </c>
      <c r="AW424" s="13" t="s">
        <v>34</v>
      </c>
      <c r="AX424" s="13" t="s">
        <v>82</v>
      </c>
      <c r="AY424" s="246" t="s">
        <v>158</v>
      </c>
    </row>
    <row r="425" s="2" customFormat="1" ht="16.5" customHeight="1">
      <c r="A425" s="38"/>
      <c r="B425" s="39"/>
      <c r="C425" s="219" t="s">
        <v>737</v>
      </c>
      <c r="D425" s="219" t="s">
        <v>159</v>
      </c>
      <c r="E425" s="220" t="s">
        <v>827</v>
      </c>
      <c r="F425" s="221" t="s">
        <v>828</v>
      </c>
      <c r="G425" s="222" t="s">
        <v>202</v>
      </c>
      <c r="H425" s="223">
        <v>2</v>
      </c>
      <c r="I425" s="224"/>
      <c r="J425" s="225">
        <f>ROUND(I425*H425,2)</f>
        <v>0</v>
      </c>
      <c r="K425" s="221" t="s">
        <v>19</v>
      </c>
      <c r="L425" s="44"/>
      <c r="M425" s="226" t="s">
        <v>19</v>
      </c>
      <c r="N425" s="227" t="s">
        <v>45</v>
      </c>
      <c r="O425" s="84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0" t="s">
        <v>236</v>
      </c>
      <c r="AT425" s="230" t="s">
        <v>159</v>
      </c>
      <c r="AU425" s="230" t="s">
        <v>82</v>
      </c>
      <c r="AY425" s="17" t="s">
        <v>158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7" t="s">
        <v>82</v>
      </c>
      <c r="BK425" s="231">
        <f>ROUND(I425*H425,2)</f>
        <v>0</v>
      </c>
      <c r="BL425" s="17" t="s">
        <v>236</v>
      </c>
      <c r="BM425" s="230" t="s">
        <v>829</v>
      </c>
    </row>
    <row r="426" s="2" customFormat="1">
      <c r="A426" s="38"/>
      <c r="B426" s="39"/>
      <c r="C426" s="40"/>
      <c r="D426" s="232" t="s">
        <v>165</v>
      </c>
      <c r="E426" s="40"/>
      <c r="F426" s="233" t="s">
        <v>828</v>
      </c>
      <c r="G426" s="40"/>
      <c r="H426" s="40"/>
      <c r="I426" s="136"/>
      <c r="J426" s="40"/>
      <c r="K426" s="40"/>
      <c r="L426" s="44"/>
      <c r="M426" s="234"/>
      <c r="N426" s="235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165</v>
      </c>
      <c r="AU426" s="17" t="s">
        <v>82</v>
      </c>
    </row>
    <row r="427" s="2" customFormat="1" ht="16.5" customHeight="1">
      <c r="A427" s="38"/>
      <c r="B427" s="39"/>
      <c r="C427" s="259" t="s">
        <v>741</v>
      </c>
      <c r="D427" s="259" t="s">
        <v>199</v>
      </c>
      <c r="E427" s="260" t="s">
        <v>831</v>
      </c>
      <c r="F427" s="261" t="s">
        <v>832</v>
      </c>
      <c r="G427" s="262" t="s">
        <v>202</v>
      </c>
      <c r="H427" s="263">
        <v>2</v>
      </c>
      <c r="I427" s="264"/>
      <c r="J427" s="265">
        <f>ROUND(I427*H427,2)</f>
        <v>0</v>
      </c>
      <c r="K427" s="261" t="s">
        <v>19</v>
      </c>
      <c r="L427" s="266"/>
      <c r="M427" s="267" t="s">
        <v>19</v>
      </c>
      <c r="N427" s="268" t="s">
        <v>45</v>
      </c>
      <c r="O427" s="84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0" t="s">
        <v>241</v>
      </c>
      <c r="AT427" s="230" t="s">
        <v>199</v>
      </c>
      <c r="AU427" s="230" t="s">
        <v>82</v>
      </c>
      <c r="AY427" s="17" t="s">
        <v>158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7" t="s">
        <v>82</v>
      </c>
      <c r="BK427" s="231">
        <f>ROUND(I427*H427,2)</f>
        <v>0</v>
      </c>
      <c r="BL427" s="17" t="s">
        <v>236</v>
      </c>
      <c r="BM427" s="230" t="s">
        <v>833</v>
      </c>
    </row>
    <row r="428" s="2" customFormat="1">
      <c r="A428" s="38"/>
      <c r="B428" s="39"/>
      <c r="C428" s="40"/>
      <c r="D428" s="232" t="s">
        <v>165</v>
      </c>
      <c r="E428" s="40"/>
      <c r="F428" s="233" t="s">
        <v>832</v>
      </c>
      <c r="G428" s="40"/>
      <c r="H428" s="40"/>
      <c r="I428" s="136"/>
      <c r="J428" s="40"/>
      <c r="K428" s="40"/>
      <c r="L428" s="44"/>
      <c r="M428" s="234"/>
      <c r="N428" s="235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165</v>
      </c>
      <c r="AU428" s="17" t="s">
        <v>82</v>
      </c>
    </row>
    <row r="429" s="13" customFormat="1">
      <c r="A429" s="13"/>
      <c r="B429" s="236"/>
      <c r="C429" s="237"/>
      <c r="D429" s="232" t="s">
        <v>166</v>
      </c>
      <c r="E429" s="238" t="s">
        <v>19</v>
      </c>
      <c r="F429" s="239" t="s">
        <v>1721</v>
      </c>
      <c r="G429" s="237"/>
      <c r="H429" s="240">
        <v>2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166</v>
      </c>
      <c r="AU429" s="246" t="s">
        <v>82</v>
      </c>
      <c r="AV429" s="13" t="s">
        <v>85</v>
      </c>
      <c r="AW429" s="13" t="s">
        <v>34</v>
      </c>
      <c r="AX429" s="13" t="s">
        <v>82</v>
      </c>
      <c r="AY429" s="246" t="s">
        <v>158</v>
      </c>
    </row>
    <row r="430" s="2" customFormat="1" ht="21.75" customHeight="1">
      <c r="A430" s="38"/>
      <c r="B430" s="39"/>
      <c r="C430" s="219" t="s">
        <v>746</v>
      </c>
      <c r="D430" s="219" t="s">
        <v>159</v>
      </c>
      <c r="E430" s="220" t="s">
        <v>836</v>
      </c>
      <c r="F430" s="221" t="s">
        <v>837</v>
      </c>
      <c r="G430" s="222" t="s">
        <v>202</v>
      </c>
      <c r="H430" s="223">
        <v>3</v>
      </c>
      <c r="I430" s="224"/>
      <c r="J430" s="225">
        <f>ROUND(I430*H430,2)</f>
        <v>0</v>
      </c>
      <c r="K430" s="221" t="s">
        <v>213</v>
      </c>
      <c r="L430" s="44"/>
      <c r="M430" s="226" t="s">
        <v>19</v>
      </c>
      <c r="N430" s="227" t="s">
        <v>45</v>
      </c>
      <c r="O430" s="84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0" t="s">
        <v>236</v>
      </c>
      <c r="AT430" s="230" t="s">
        <v>159</v>
      </c>
      <c r="AU430" s="230" t="s">
        <v>82</v>
      </c>
      <c r="AY430" s="17" t="s">
        <v>158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7" t="s">
        <v>82</v>
      </c>
      <c r="BK430" s="231">
        <f>ROUND(I430*H430,2)</f>
        <v>0</v>
      </c>
      <c r="BL430" s="17" t="s">
        <v>236</v>
      </c>
      <c r="BM430" s="230" t="s">
        <v>838</v>
      </c>
    </row>
    <row r="431" s="2" customFormat="1">
      <c r="A431" s="38"/>
      <c r="B431" s="39"/>
      <c r="C431" s="40"/>
      <c r="D431" s="232" t="s">
        <v>165</v>
      </c>
      <c r="E431" s="40"/>
      <c r="F431" s="233" t="s">
        <v>837</v>
      </c>
      <c r="G431" s="40"/>
      <c r="H431" s="40"/>
      <c r="I431" s="136"/>
      <c r="J431" s="40"/>
      <c r="K431" s="40"/>
      <c r="L431" s="44"/>
      <c r="M431" s="234"/>
      <c r="N431" s="235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165</v>
      </c>
      <c r="AU431" s="17" t="s">
        <v>82</v>
      </c>
    </row>
    <row r="432" s="2" customFormat="1" ht="16.5" customHeight="1">
      <c r="A432" s="38"/>
      <c r="B432" s="39"/>
      <c r="C432" s="259" t="s">
        <v>750</v>
      </c>
      <c r="D432" s="259" t="s">
        <v>199</v>
      </c>
      <c r="E432" s="260" t="s">
        <v>840</v>
      </c>
      <c r="F432" s="261" t="s">
        <v>841</v>
      </c>
      <c r="G432" s="262" t="s">
        <v>202</v>
      </c>
      <c r="H432" s="263">
        <v>3</v>
      </c>
      <c r="I432" s="264"/>
      <c r="J432" s="265">
        <f>ROUND(I432*H432,2)</f>
        <v>0</v>
      </c>
      <c r="K432" s="261" t="s">
        <v>19</v>
      </c>
      <c r="L432" s="266"/>
      <c r="M432" s="267" t="s">
        <v>19</v>
      </c>
      <c r="N432" s="268" t="s">
        <v>45</v>
      </c>
      <c r="O432" s="84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0" t="s">
        <v>241</v>
      </c>
      <c r="AT432" s="230" t="s">
        <v>199</v>
      </c>
      <c r="AU432" s="230" t="s">
        <v>82</v>
      </c>
      <c r="AY432" s="17" t="s">
        <v>158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7" t="s">
        <v>82</v>
      </c>
      <c r="BK432" s="231">
        <f>ROUND(I432*H432,2)</f>
        <v>0</v>
      </c>
      <c r="BL432" s="17" t="s">
        <v>236</v>
      </c>
      <c r="BM432" s="230" t="s">
        <v>842</v>
      </c>
    </row>
    <row r="433" s="2" customFormat="1">
      <c r="A433" s="38"/>
      <c r="B433" s="39"/>
      <c r="C433" s="40"/>
      <c r="D433" s="232" t="s">
        <v>165</v>
      </c>
      <c r="E433" s="40"/>
      <c r="F433" s="233" t="s">
        <v>841</v>
      </c>
      <c r="G433" s="40"/>
      <c r="H433" s="40"/>
      <c r="I433" s="136"/>
      <c r="J433" s="40"/>
      <c r="K433" s="40"/>
      <c r="L433" s="44"/>
      <c r="M433" s="234"/>
      <c r="N433" s="235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165</v>
      </c>
      <c r="AU433" s="17" t="s">
        <v>82</v>
      </c>
    </row>
    <row r="434" s="13" customFormat="1">
      <c r="A434" s="13"/>
      <c r="B434" s="236"/>
      <c r="C434" s="237"/>
      <c r="D434" s="232" t="s">
        <v>166</v>
      </c>
      <c r="E434" s="238" t="s">
        <v>19</v>
      </c>
      <c r="F434" s="239" t="s">
        <v>1724</v>
      </c>
      <c r="G434" s="237"/>
      <c r="H434" s="240">
        <v>3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166</v>
      </c>
      <c r="AU434" s="246" t="s">
        <v>82</v>
      </c>
      <c r="AV434" s="13" t="s">
        <v>85</v>
      </c>
      <c r="AW434" s="13" t="s">
        <v>34</v>
      </c>
      <c r="AX434" s="13" t="s">
        <v>82</v>
      </c>
      <c r="AY434" s="246" t="s">
        <v>158</v>
      </c>
    </row>
    <row r="435" s="2" customFormat="1" ht="21.75" customHeight="1">
      <c r="A435" s="38"/>
      <c r="B435" s="39"/>
      <c r="C435" s="259" t="s">
        <v>755</v>
      </c>
      <c r="D435" s="259" t="s">
        <v>199</v>
      </c>
      <c r="E435" s="260" t="s">
        <v>844</v>
      </c>
      <c r="F435" s="261" t="s">
        <v>845</v>
      </c>
      <c r="G435" s="262" t="s">
        <v>202</v>
      </c>
      <c r="H435" s="263">
        <v>6</v>
      </c>
      <c r="I435" s="264"/>
      <c r="J435" s="265">
        <f>ROUND(I435*H435,2)</f>
        <v>0</v>
      </c>
      <c r="K435" s="261" t="s">
        <v>19</v>
      </c>
      <c r="L435" s="266"/>
      <c r="M435" s="267" t="s">
        <v>19</v>
      </c>
      <c r="N435" s="268" t="s">
        <v>45</v>
      </c>
      <c r="O435" s="84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0" t="s">
        <v>241</v>
      </c>
      <c r="AT435" s="230" t="s">
        <v>199</v>
      </c>
      <c r="AU435" s="230" t="s">
        <v>82</v>
      </c>
      <c r="AY435" s="17" t="s">
        <v>158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7" t="s">
        <v>82</v>
      </c>
      <c r="BK435" s="231">
        <f>ROUND(I435*H435,2)</f>
        <v>0</v>
      </c>
      <c r="BL435" s="17" t="s">
        <v>236</v>
      </c>
      <c r="BM435" s="230" t="s">
        <v>846</v>
      </c>
    </row>
    <row r="436" s="2" customFormat="1">
      <c r="A436" s="38"/>
      <c r="B436" s="39"/>
      <c r="C436" s="40"/>
      <c r="D436" s="232" t="s">
        <v>165</v>
      </c>
      <c r="E436" s="40"/>
      <c r="F436" s="233" t="s">
        <v>845</v>
      </c>
      <c r="G436" s="40"/>
      <c r="H436" s="40"/>
      <c r="I436" s="136"/>
      <c r="J436" s="40"/>
      <c r="K436" s="40"/>
      <c r="L436" s="44"/>
      <c r="M436" s="234"/>
      <c r="N436" s="235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165</v>
      </c>
      <c r="AU436" s="17" t="s">
        <v>82</v>
      </c>
    </row>
    <row r="437" s="2" customFormat="1" ht="21.75" customHeight="1">
      <c r="A437" s="38"/>
      <c r="B437" s="39"/>
      <c r="C437" s="219" t="s">
        <v>760</v>
      </c>
      <c r="D437" s="219" t="s">
        <v>159</v>
      </c>
      <c r="E437" s="220" t="s">
        <v>848</v>
      </c>
      <c r="F437" s="221" t="s">
        <v>849</v>
      </c>
      <c r="G437" s="222" t="s">
        <v>202</v>
      </c>
      <c r="H437" s="223">
        <v>3</v>
      </c>
      <c r="I437" s="224"/>
      <c r="J437" s="225">
        <f>ROUND(I437*H437,2)</f>
        <v>0</v>
      </c>
      <c r="K437" s="221" t="s">
        <v>213</v>
      </c>
      <c r="L437" s="44"/>
      <c r="M437" s="226" t="s">
        <v>19</v>
      </c>
      <c r="N437" s="227" t="s">
        <v>45</v>
      </c>
      <c r="O437" s="84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0" t="s">
        <v>236</v>
      </c>
      <c r="AT437" s="230" t="s">
        <v>159</v>
      </c>
      <c r="AU437" s="230" t="s">
        <v>82</v>
      </c>
      <c r="AY437" s="17" t="s">
        <v>158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7" t="s">
        <v>82</v>
      </c>
      <c r="BK437" s="231">
        <f>ROUND(I437*H437,2)</f>
        <v>0</v>
      </c>
      <c r="BL437" s="17" t="s">
        <v>236</v>
      </c>
      <c r="BM437" s="230" t="s">
        <v>850</v>
      </c>
    </row>
    <row r="438" s="2" customFormat="1">
      <c r="A438" s="38"/>
      <c r="B438" s="39"/>
      <c r="C438" s="40"/>
      <c r="D438" s="232" t="s">
        <v>165</v>
      </c>
      <c r="E438" s="40"/>
      <c r="F438" s="233" t="s">
        <v>849</v>
      </c>
      <c r="G438" s="40"/>
      <c r="H438" s="40"/>
      <c r="I438" s="136"/>
      <c r="J438" s="40"/>
      <c r="K438" s="40"/>
      <c r="L438" s="44"/>
      <c r="M438" s="234"/>
      <c r="N438" s="235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165</v>
      </c>
      <c r="AU438" s="17" t="s">
        <v>82</v>
      </c>
    </row>
    <row r="439" s="13" customFormat="1">
      <c r="A439" s="13"/>
      <c r="B439" s="236"/>
      <c r="C439" s="237"/>
      <c r="D439" s="232" t="s">
        <v>166</v>
      </c>
      <c r="E439" s="238" t="s">
        <v>19</v>
      </c>
      <c r="F439" s="239" t="s">
        <v>1724</v>
      </c>
      <c r="G439" s="237"/>
      <c r="H439" s="240">
        <v>3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166</v>
      </c>
      <c r="AU439" s="246" t="s">
        <v>82</v>
      </c>
      <c r="AV439" s="13" t="s">
        <v>85</v>
      </c>
      <c r="AW439" s="13" t="s">
        <v>34</v>
      </c>
      <c r="AX439" s="13" t="s">
        <v>82</v>
      </c>
      <c r="AY439" s="246" t="s">
        <v>158</v>
      </c>
    </row>
    <row r="440" s="2" customFormat="1" ht="21.75" customHeight="1">
      <c r="A440" s="38"/>
      <c r="B440" s="39"/>
      <c r="C440" s="219" t="s">
        <v>766</v>
      </c>
      <c r="D440" s="219" t="s">
        <v>159</v>
      </c>
      <c r="E440" s="220" t="s">
        <v>853</v>
      </c>
      <c r="F440" s="221" t="s">
        <v>854</v>
      </c>
      <c r="G440" s="222" t="s">
        <v>202</v>
      </c>
      <c r="H440" s="223">
        <v>3</v>
      </c>
      <c r="I440" s="224"/>
      <c r="J440" s="225">
        <f>ROUND(I440*H440,2)</f>
        <v>0</v>
      </c>
      <c r="K440" s="221" t="s">
        <v>213</v>
      </c>
      <c r="L440" s="44"/>
      <c r="M440" s="226" t="s">
        <v>19</v>
      </c>
      <c r="N440" s="227" t="s">
        <v>45</v>
      </c>
      <c r="O440" s="84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0" t="s">
        <v>236</v>
      </c>
      <c r="AT440" s="230" t="s">
        <v>159</v>
      </c>
      <c r="AU440" s="230" t="s">
        <v>82</v>
      </c>
      <c r="AY440" s="17" t="s">
        <v>158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7" t="s">
        <v>82</v>
      </c>
      <c r="BK440" s="231">
        <f>ROUND(I440*H440,2)</f>
        <v>0</v>
      </c>
      <c r="BL440" s="17" t="s">
        <v>236</v>
      </c>
      <c r="BM440" s="230" t="s">
        <v>855</v>
      </c>
    </row>
    <row r="441" s="2" customFormat="1">
      <c r="A441" s="38"/>
      <c r="B441" s="39"/>
      <c r="C441" s="40"/>
      <c r="D441" s="232" t="s">
        <v>165</v>
      </c>
      <c r="E441" s="40"/>
      <c r="F441" s="233" t="s">
        <v>854</v>
      </c>
      <c r="G441" s="40"/>
      <c r="H441" s="40"/>
      <c r="I441" s="136"/>
      <c r="J441" s="40"/>
      <c r="K441" s="40"/>
      <c r="L441" s="44"/>
      <c r="M441" s="234"/>
      <c r="N441" s="235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165</v>
      </c>
      <c r="AU441" s="17" t="s">
        <v>82</v>
      </c>
    </row>
    <row r="442" s="13" customFormat="1">
      <c r="A442" s="13"/>
      <c r="B442" s="236"/>
      <c r="C442" s="237"/>
      <c r="D442" s="232" t="s">
        <v>166</v>
      </c>
      <c r="E442" s="238" t="s">
        <v>19</v>
      </c>
      <c r="F442" s="239" t="s">
        <v>1724</v>
      </c>
      <c r="G442" s="237"/>
      <c r="H442" s="240">
        <v>3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166</v>
      </c>
      <c r="AU442" s="246" t="s">
        <v>82</v>
      </c>
      <c r="AV442" s="13" t="s">
        <v>85</v>
      </c>
      <c r="AW442" s="13" t="s">
        <v>34</v>
      </c>
      <c r="AX442" s="13" t="s">
        <v>82</v>
      </c>
      <c r="AY442" s="246" t="s">
        <v>158</v>
      </c>
    </row>
    <row r="443" s="2" customFormat="1" ht="16.5" customHeight="1">
      <c r="A443" s="38"/>
      <c r="B443" s="39"/>
      <c r="C443" s="259" t="s">
        <v>771</v>
      </c>
      <c r="D443" s="259" t="s">
        <v>199</v>
      </c>
      <c r="E443" s="260" t="s">
        <v>861</v>
      </c>
      <c r="F443" s="261" t="s">
        <v>862</v>
      </c>
      <c r="G443" s="262" t="s">
        <v>202</v>
      </c>
      <c r="H443" s="263">
        <v>3</v>
      </c>
      <c r="I443" s="264"/>
      <c r="J443" s="265">
        <f>ROUND(I443*H443,2)</f>
        <v>0</v>
      </c>
      <c r="K443" s="261" t="s">
        <v>19</v>
      </c>
      <c r="L443" s="266"/>
      <c r="M443" s="267" t="s">
        <v>19</v>
      </c>
      <c r="N443" s="268" t="s">
        <v>45</v>
      </c>
      <c r="O443" s="84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0" t="s">
        <v>241</v>
      </c>
      <c r="AT443" s="230" t="s">
        <v>199</v>
      </c>
      <c r="AU443" s="230" t="s">
        <v>82</v>
      </c>
      <c r="AY443" s="17" t="s">
        <v>158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7" t="s">
        <v>82</v>
      </c>
      <c r="BK443" s="231">
        <f>ROUND(I443*H443,2)</f>
        <v>0</v>
      </c>
      <c r="BL443" s="17" t="s">
        <v>236</v>
      </c>
      <c r="BM443" s="230" t="s">
        <v>863</v>
      </c>
    </row>
    <row r="444" s="2" customFormat="1">
      <c r="A444" s="38"/>
      <c r="B444" s="39"/>
      <c r="C444" s="40"/>
      <c r="D444" s="232" t="s">
        <v>165</v>
      </c>
      <c r="E444" s="40"/>
      <c r="F444" s="233" t="s">
        <v>862</v>
      </c>
      <c r="G444" s="40"/>
      <c r="H444" s="40"/>
      <c r="I444" s="136"/>
      <c r="J444" s="40"/>
      <c r="K444" s="40"/>
      <c r="L444" s="44"/>
      <c r="M444" s="234"/>
      <c r="N444" s="235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165</v>
      </c>
      <c r="AU444" s="17" t="s">
        <v>82</v>
      </c>
    </row>
    <row r="445" s="13" customFormat="1">
      <c r="A445" s="13"/>
      <c r="B445" s="236"/>
      <c r="C445" s="237"/>
      <c r="D445" s="232" t="s">
        <v>166</v>
      </c>
      <c r="E445" s="238" t="s">
        <v>19</v>
      </c>
      <c r="F445" s="239" t="s">
        <v>1724</v>
      </c>
      <c r="G445" s="237"/>
      <c r="H445" s="240">
        <v>3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166</v>
      </c>
      <c r="AU445" s="246" t="s">
        <v>82</v>
      </c>
      <c r="AV445" s="13" t="s">
        <v>85</v>
      </c>
      <c r="AW445" s="13" t="s">
        <v>34</v>
      </c>
      <c r="AX445" s="13" t="s">
        <v>82</v>
      </c>
      <c r="AY445" s="246" t="s">
        <v>158</v>
      </c>
    </row>
    <row r="446" s="2" customFormat="1" ht="16.5" customHeight="1">
      <c r="A446" s="38"/>
      <c r="B446" s="39"/>
      <c r="C446" s="259" t="s">
        <v>775</v>
      </c>
      <c r="D446" s="259" t="s">
        <v>199</v>
      </c>
      <c r="E446" s="260" t="s">
        <v>865</v>
      </c>
      <c r="F446" s="261" t="s">
        <v>866</v>
      </c>
      <c r="G446" s="262" t="s">
        <v>202</v>
      </c>
      <c r="H446" s="263">
        <v>22</v>
      </c>
      <c r="I446" s="264"/>
      <c r="J446" s="265">
        <f>ROUND(I446*H446,2)</f>
        <v>0</v>
      </c>
      <c r="K446" s="261" t="s">
        <v>19</v>
      </c>
      <c r="L446" s="266"/>
      <c r="M446" s="267" t="s">
        <v>19</v>
      </c>
      <c r="N446" s="268" t="s">
        <v>45</v>
      </c>
      <c r="O446" s="84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0" t="s">
        <v>241</v>
      </c>
      <c r="AT446" s="230" t="s">
        <v>199</v>
      </c>
      <c r="AU446" s="230" t="s">
        <v>82</v>
      </c>
      <c r="AY446" s="17" t="s">
        <v>158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7" t="s">
        <v>82</v>
      </c>
      <c r="BK446" s="231">
        <f>ROUND(I446*H446,2)</f>
        <v>0</v>
      </c>
      <c r="BL446" s="17" t="s">
        <v>236</v>
      </c>
      <c r="BM446" s="230" t="s">
        <v>867</v>
      </c>
    </row>
    <row r="447" s="2" customFormat="1">
      <c r="A447" s="38"/>
      <c r="B447" s="39"/>
      <c r="C447" s="40"/>
      <c r="D447" s="232" t="s">
        <v>165</v>
      </c>
      <c r="E447" s="40"/>
      <c r="F447" s="233" t="s">
        <v>866</v>
      </c>
      <c r="G447" s="40"/>
      <c r="H447" s="40"/>
      <c r="I447" s="136"/>
      <c r="J447" s="40"/>
      <c r="K447" s="40"/>
      <c r="L447" s="44"/>
      <c r="M447" s="234"/>
      <c r="N447" s="235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165</v>
      </c>
      <c r="AU447" s="17" t="s">
        <v>82</v>
      </c>
    </row>
    <row r="448" s="13" customFormat="1">
      <c r="A448" s="13"/>
      <c r="B448" s="236"/>
      <c r="C448" s="237"/>
      <c r="D448" s="232" t="s">
        <v>166</v>
      </c>
      <c r="E448" s="238" t="s">
        <v>19</v>
      </c>
      <c r="F448" s="239" t="s">
        <v>1725</v>
      </c>
      <c r="G448" s="237"/>
      <c r="H448" s="240">
        <v>22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166</v>
      </c>
      <c r="AU448" s="246" t="s">
        <v>82</v>
      </c>
      <c r="AV448" s="13" t="s">
        <v>85</v>
      </c>
      <c r="AW448" s="13" t="s">
        <v>34</v>
      </c>
      <c r="AX448" s="13" t="s">
        <v>82</v>
      </c>
      <c r="AY448" s="246" t="s">
        <v>158</v>
      </c>
    </row>
    <row r="449" s="2" customFormat="1" ht="16.5" customHeight="1">
      <c r="A449" s="38"/>
      <c r="B449" s="39"/>
      <c r="C449" s="259" t="s">
        <v>780</v>
      </c>
      <c r="D449" s="259" t="s">
        <v>199</v>
      </c>
      <c r="E449" s="260" t="s">
        <v>870</v>
      </c>
      <c r="F449" s="261" t="s">
        <v>871</v>
      </c>
      <c r="G449" s="262" t="s">
        <v>202</v>
      </c>
      <c r="H449" s="263">
        <v>10</v>
      </c>
      <c r="I449" s="264"/>
      <c r="J449" s="265">
        <f>ROUND(I449*H449,2)</f>
        <v>0</v>
      </c>
      <c r="K449" s="261" t="s">
        <v>19</v>
      </c>
      <c r="L449" s="266"/>
      <c r="M449" s="267" t="s">
        <v>19</v>
      </c>
      <c r="N449" s="268" t="s">
        <v>45</v>
      </c>
      <c r="O449" s="84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0" t="s">
        <v>241</v>
      </c>
      <c r="AT449" s="230" t="s">
        <v>199</v>
      </c>
      <c r="AU449" s="230" t="s">
        <v>82</v>
      </c>
      <c r="AY449" s="17" t="s">
        <v>158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7" t="s">
        <v>82</v>
      </c>
      <c r="BK449" s="231">
        <f>ROUND(I449*H449,2)</f>
        <v>0</v>
      </c>
      <c r="BL449" s="17" t="s">
        <v>236</v>
      </c>
      <c r="BM449" s="230" t="s">
        <v>872</v>
      </c>
    </row>
    <row r="450" s="2" customFormat="1">
      <c r="A450" s="38"/>
      <c r="B450" s="39"/>
      <c r="C450" s="40"/>
      <c r="D450" s="232" t="s">
        <v>165</v>
      </c>
      <c r="E450" s="40"/>
      <c r="F450" s="233" t="s">
        <v>871</v>
      </c>
      <c r="G450" s="40"/>
      <c r="H450" s="40"/>
      <c r="I450" s="136"/>
      <c r="J450" s="40"/>
      <c r="K450" s="40"/>
      <c r="L450" s="44"/>
      <c r="M450" s="234"/>
      <c r="N450" s="235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165</v>
      </c>
      <c r="AU450" s="17" t="s">
        <v>82</v>
      </c>
    </row>
    <row r="451" s="13" customFormat="1">
      <c r="A451" s="13"/>
      <c r="B451" s="236"/>
      <c r="C451" s="237"/>
      <c r="D451" s="232" t="s">
        <v>166</v>
      </c>
      <c r="E451" s="238" t="s">
        <v>19</v>
      </c>
      <c r="F451" s="239" t="s">
        <v>1726</v>
      </c>
      <c r="G451" s="237"/>
      <c r="H451" s="240">
        <v>10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166</v>
      </c>
      <c r="AU451" s="246" t="s">
        <v>82</v>
      </c>
      <c r="AV451" s="13" t="s">
        <v>85</v>
      </c>
      <c r="AW451" s="13" t="s">
        <v>34</v>
      </c>
      <c r="AX451" s="13" t="s">
        <v>82</v>
      </c>
      <c r="AY451" s="246" t="s">
        <v>158</v>
      </c>
    </row>
    <row r="452" s="2" customFormat="1" ht="16.5" customHeight="1">
      <c r="A452" s="38"/>
      <c r="B452" s="39"/>
      <c r="C452" s="259" t="s">
        <v>784</v>
      </c>
      <c r="D452" s="259" t="s">
        <v>199</v>
      </c>
      <c r="E452" s="260" t="s">
        <v>875</v>
      </c>
      <c r="F452" s="261" t="s">
        <v>876</v>
      </c>
      <c r="G452" s="262" t="s">
        <v>877</v>
      </c>
      <c r="H452" s="263">
        <v>6</v>
      </c>
      <c r="I452" s="264"/>
      <c r="J452" s="265">
        <f>ROUND(I452*H452,2)</f>
        <v>0</v>
      </c>
      <c r="K452" s="261" t="s">
        <v>19</v>
      </c>
      <c r="L452" s="266"/>
      <c r="M452" s="267" t="s">
        <v>19</v>
      </c>
      <c r="N452" s="268" t="s">
        <v>45</v>
      </c>
      <c r="O452" s="84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0" t="s">
        <v>241</v>
      </c>
      <c r="AT452" s="230" t="s">
        <v>199</v>
      </c>
      <c r="AU452" s="230" t="s">
        <v>82</v>
      </c>
      <c r="AY452" s="17" t="s">
        <v>158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7" t="s">
        <v>82</v>
      </c>
      <c r="BK452" s="231">
        <f>ROUND(I452*H452,2)</f>
        <v>0</v>
      </c>
      <c r="BL452" s="17" t="s">
        <v>236</v>
      </c>
      <c r="BM452" s="230" t="s">
        <v>878</v>
      </c>
    </row>
    <row r="453" s="2" customFormat="1">
      <c r="A453" s="38"/>
      <c r="B453" s="39"/>
      <c r="C453" s="40"/>
      <c r="D453" s="232" t="s">
        <v>165</v>
      </c>
      <c r="E453" s="40"/>
      <c r="F453" s="233" t="s">
        <v>876</v>
      </c>
      <c r="G453" s="40"/>
      <c r="H453" s="40"/>
      <c r="I453" s="136"/>
      <c r="J453" s="40"/>
      <c r="K453" s="40"/>
      <c r="L453" s="44"/>
      <c r="M453" s="234"/>
      <c r="N453" s="235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165</v>
      </c>
      <c r="AU453" s="17" t="s">
        <v>82</v>
      </c>
    </row>
    <row r="454" s="2" customFormat="1" ht="16.5" customHeight="1">
      <c r="A454" s="38"/>
      <c r="B454" s="39"/>
      <c r="C454" s="259" t="s">
        <v>788</v>
      </c>
      <c r="D454" s="259" t="s">
        <v>199</v>
      </c>
      <c r="E454" s="260" t="s">
        <v>885</v>
      </c>
      <c r="F454" s="261" t="s">
        <v>886</v>
      </c>
      <c r="G454" s="262" t="s">
        <v>202</v>
      </c>
      <c r="H454" s="263">
        <v>6</v>
      </c>
      <c r="I454" s="264"/>
      <c r="J454" s="265">
        <f>ROUND(I454*H454,2)</f>
        <v>0</v>
      </c>
      <c r="K454" s="261" t="s">
        <v>19</v>
      </c>
      <c r="L454" s="266"/>
      <c r="M454" s="267" t="s">
        <v>19</v>
      </c>
      <c r="N454" s="268" t="s">
        <v>45</v>
      </c>
      <c r="O454" s="84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0" t="s">
        <v>241</v>
      </c>
      <c r="AT454" s="230" t="s">
        <v>199</v>
      </c>
      <c r="AU454" s="230" t="s">
        <v>82</v>
      </c>
      <c r="AY454" s="17" t="s">
        <v>158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7" t="s">
        <v>82</v>
      </c>
      <c r="BK454" s="231">
        <f>ROUND(I454*H454,2)</f>
        <v>0</v>
      </c>
      <c r="BL454" s="17" t="s">
        <v>236</v>
      </c>
      <c r="BM454" s="230" t="s">
        <v>887</v>
      </c>
    </row>
    <row r="455" s="2" customFormat="1">
      <c r="A455" s="38"/>
      <c r="B455" s="39"/>
      <c r="C455" s="40"/>
      <c r="D455" s="232" t="s">
        <v>165</v>
      </c>
      <c r="E455" s="40"/>
      <c r="F455" s="233" t="s">
        <v>886</v>
      </c>
      <c r="G455" s="40"/>
      <c r="H455" s="40"/>
      <c r="I455" s="136"/>
      <c r="J455" s="40"/>
      <c r="K455" s="40"/>
      <c r="L455" s="44"/>
      <c r="M455" s="234"/>
      <c r="N455" s="235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165</v>
      </c>
      <c r="AU455" s="17" t="s">
        <v>82</v>
      </c>
    </row>
    <row r="456" s="13" customFormat="1">
      <c r="A456" s="13"/>
      <c r="B456" s="236"/>
      <c r="C456" s="237"/>
      <c r="D456" s="232" t="s">
        <v>166</v>
      </c>
      <c r="E456" s="238" t="s">
        <v>19</v>
      </c>
      <c r="F456" s="239" t="s">
        <v>1727</v>
      </c>
      <c r="G456" s="237"/>
      <c r="H456" s="240">
        <v>6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166</v>
      </c>
      <c r="AU456" s="246" t="s">
        <v>82</v>
      </c>
      <c r="AV456" s="13" t="s">
        <v>85</v>
      </c>
      <c r="AW456" s="13" t="s">
        <v>34</v>
      </c>
      <c r="AX456" s="13" t="s">
        <v>82</v>
      </c>
      <c r="AY456" s="246" t="s">
        <v>158</v>
      </c>
    </row>
    <row r="457" s="2" customFormat="1" ht="21.75" customHeight="1">
      <c r="A457" s="38"/>
      <c r="B457" s="39"/>
      <c r="C457" s="219" t="s">
        <v>792</v>
      </c>
      <c r="D457" s="219" t="s">
        <v>159</v>
      </c>
      <c r="E457" s="220" t="s">
        <v>890</v>
      </c>
      <c r="F457" s="221" t="s">
        <v>891</v>
      </c>
      <c r="G457" s="222" t="s">
        <v>202</v>
      </c>
      <c r="H457" s="223">
        <v>6</v>
      </c>
      <c r="I457" s="224"/>
      <c r="J457" s="225">
        <f>ROUND(I457*H457,2)</f>
        <v>0</v>
      </c>
      <c r="K457" s="221" t="s">
        <v>213</v>
      </c>
      <c r="L457" s="44"/>
      <c r="M457" s="226" t="s">
        <v>19</v>
      </c>
      <c r="N457" s="227" t="s">
        <v>45</v>
      </c>
      <c r="O457" s="84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0" t="s">
        <v>236</v>
      </c>
      <c r="AT457" s="230" t="s">
        <v>159</v>
      </c>
      <c r="AU457" s="230" t="s">
        <v>82</v>
      </c>
      <c r="AY457" s="17" t="s">
        <v>158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7" t="s">
        <v>82</v>
      </c>
      <c r="BK457" s="231">
        <f>ROUND(I457*H457,2)</f>
        <v>0</v>
      </c>
      <c r="BL457" s="17" t="s">
        <v>236</v>
      </c>
      <c r="BM457" s="230" t="s">
        <v>892</v>
      </c>
    </row>
    <row r="458" s="2" customFormat="1">
      <c r="A458" s="38"/>
      <c r="B458" s="39"/>
      <c r="C458" s="40"/>
      <c r="D458" s="232" t="s">
        <v>165</v>
      </c>
      <c r="E458" s="40"/>
      <c r="F458" s="233" t="s">
        <v>891</v>
      </c>
      <c r="G458" s="40"/>
      <c r="H458" s="40"/>
      <c r="I458" s="136"/>
      <c r="J458" s="40"/>
      <c r="K458" s="40"/>
      <c r="L458" s="44"/>
      <c r="M458" s="234"/>
      <c r="N458" s="235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165</v>
      </c>
      <c r="AU458" s="17" t="s">
        <v>82</v>
      </c>
    </row>
    <row r="459" s="2" customFormat="1" ht="16.5" customHeight="1">
      <c r="A459" s="38"/>
      <c r="B459" s="39"/>
      <c r="C459" s="259" t="s">
        <v>796</v>
      </c>
      <c r="D459" s="259" t="s">
        <v>199</v>
      </c>
      <c r="E459" s="260" t="s">
        <v>894</v>
      </c>
      <c r="F459" s="261" t="s">
        <v>895</v>
      </c>
      <c r="G459" s="262" t="s">
        <v>202</v>
      </c>
      <c r="H459" s="263">
        <v>6</v>
      </c>
      <c r="I459" s="264"/>
      <c r="J459" s="265">
        <f>ROUND(I459*H459,2)</f>
        <v>0</v>
      </c>
      <c r="K459" s="261" t="s">
        <v>19</v>
      </c>
      <c r="L459" s="266"/>
      <c r="M459" s="267" t="s">
        <v>19</v>
      </c>
      <c r="N459" s="268" t="s">
        <v>45</v>
      </c>
      <c r="O459" s="84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0" t="s">
        <v>241</v>
      </c>
      <c r="AT459" s="230" t="s">
        <v>199</v>
      </c>
      <c r="AU459" s="230" t="s">
        <v>82</v>
      </c>
      <c r="AY459" s="17" t="s">
        <v>158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7" t="s">
        <v>82</v>
      </c>
      <c r="BK459" s="231">
        <f>ROUND(I459*H459,2)</f>
        <v>0</v>
      </c>
      <c r="BL459" s="17" t="s">
        <v>236</v>
      </c>
      <c r="BM459" s="230" t="s">
        <v>896</v>
      </c>
    </row>
    <row r="460" s="2" customFormat="1">
      <c r="A460" s="38"/>
      <c r="B460" s="39"/>
      <c r="C460" s="40"/>
      <c r="D460" s="232" t="s">
        <v>165</v>
      </c>
      <c r="E460" s="40"/>
      <c r="F460" s="233" t="s">
        <v>895</v>
      </c>
      <c r="G460" s="40"/>
      <c r="H460" s="40"/>
      <c r="I460" s="136"/>
      <c r="J460" s="40"/>
      <c r="K460" s="40"/>
      <c r="L460" s="44"/>
      <c r="M460" s="234"/>
      <c r="N460" s="235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165</v>
      </c>
      <c r="AU460" s="17" t="s">
        <v>82</v>
      </c>
    </row>
    <row r="461" s="13" customFormat="1">
      <c r="A461" s="13"/>
      <c r="B461" s="236"/>
      <c r="C461" s="237"/>
      <c r="D461" s="232" t="s">
        <v>166</v>
      </c>
      <c r="E461" s="238" t="s">
        <v>19</v>
      </c>
      <c r="F461" s="239" t="s">
        <v>1728</v>
      </c>
      <c r="G461" s="237"/>
      <c r="H461" s="240">
        <v>6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166</v>
      </c>
      <c r="AU461" s="246" t="s">
        <v>82</v>
      </c>
      <c r="AV461" s="13" t="s">
        <v>85</v>
      </c>
      <c r="AW461" s="13" t="s">
        <v>34</v>
      </c>
      <c r="AX461" s="13" t="s">
        <v>82</v>
      </c>
      <c r="AY461" s="246" t="s">
        <v>158</v>
      </c>
    </row>
    <row r="462" s="2" customFormat="1" ht="16.5" customHeight="1">
      <c r="A462" s="38"/>
      <c r="B462" s="39"/>
      <c r="C462" s="219" t="s">
        <v>801</v>
      </c>
      <c r="D462" s="219" t="s">
        <v>159</v>
      </c>
      <c r="E462" s="220" t="s">
        <v>909</v>
      </c>
      <c r="F462" s="221" t="s">
        <v>910</v>
      </c>
      <c r="G462" s="222" t="s">
        <v>202</v>
      </c>
      <c r="H462" s="223">
        <v>3</v>
      </c>
      <c r="I462" s="224"/>
      <c r="J462" s="225">
        <f>ROUND(I462*H462,2)</f>
        <v>0</v>
      </c>
      <c r="K462" s="221" t="s">
        <v>19</v>
      </c>
      <c r="L462" s="44"/>
      <c r="M462" s="226" t="s">
        <v>19</v>
      </c>
      <c r="N462" s="227" t="s">
        <v>45</v>
      </c>
      <c r="O462" s="84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0" t="s">
        <v>236</v>
      </c>
      <c r="AT462" s="230" t="s">
        <v>159</v>
      </c>
      <c r="AU462" s="230" t="s">
        <v>82</v>
      </c>
      <c r="AY462" s="17" t="s">
        <v>158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7" t="s">
        <v>82</v>
      </c>
      <c r="BK462" s="231">
        <f>ROUND(I462*H462,2)</f>
        <v>0</v>
      </c>
      <c r="BL462" s="17" t="s">
        <v>236</v>
      </c>
      <c r="BM462" s="230" t="s">
        <v>911</v>
      </c>
    </row>
    <row r="463" s="2" customFormat="1">
      <c r="A463" s="38"/>
      <c r="B463" s="39"/>
      <c r="C463" s="40"/>
      <c r="D463" s="232" t="s">
        <v>165</v>
      </c>
      <c r="E463" s="40"/>
      <c r="F463" s="233" t="s">
        <v>910</v>
      </c>
      <c r="G463" s="40"/>
      <c r="H463" s="40"/>
      <c r="I463" s="136"/>
      <c r="J463" s="40"/>
      <c r="K463" s="40"/>
      <c r="L463" s="44"/>
      <c r="M463" s="234"/>
      <c r="N463" s="235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165</v>
      </c>
      <c r="AU463" s="17" t="s">
        <v>82</v>
      </c>
    </row>
    <row r="464" s="2" customFormat="1" ht="16.5" customHeight="1">
      <c r="A464" s="38"/>
      <c r="B464" s="39"/>
      <c r="C464" s="259" t="s">
        <v>805</v>
      </c>
      <c r="D464" s="259" t="s">
        <v>199</v>
      </c>
      <c r="E464" s="260" t="s">
        <v>913</v>
      </c>
      <c r="F464" s="261" t="s">
        <v>914</v>
      </c>
      <c r="G464" s="262" t="s">
        <v>202</v>
      </c>
      <c r="H464" s="263">
        <v>3</v>
      </c>
      <c r="I464" s="264"/>
      <c r="J464" s="265">
        <f>ROUND(I464*H464,2)</f>
        <v>0</v>
      </c>
      <c r="K464" s="261" t="s">
        <v>19</v>
      </c>
      <c r="L464" s="266"/>
      <c r="M464" s="267" t="s">
        <v>19</v>
      </c>
      <c r="N464" s="268" t="s">
        <v>45</v>
      </c>
      <c r="O464" s="84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0" t="s">
        <v>241</v>
      </c>
      <c r="AT464" s="230" t="s">
        <v>199</v>
      </c>
      <c r="AU464" s="230" t="s">
        <v>82</v>
      </c>
      <c r="AY464" s="17" t="s">
        <v>158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7" t="s">
        <v>82</v>
      </c>
      <c r="BK464" s="231">
        <f>ROUND(I464*H464,2)</f>
        <v>0</v>
      </c>
      <c r="BL464" s="17" t="s">
        <v>236</v>
      </c>
      <c r="BM464" s="230" t="s">
        <v>915</v>
      </c>
    </row>
    <row r="465" s="2" customFormat="1">
      <c r="A465" s="38"/>
      <c r="B465" s="39"/>
      <c r="C465" s="40"/>
      <c r="D465" s="232" t="s">
        <v>165</v>
      </c>
      <c r="E465" s="40"/>
      <c r="F465" s="233" t="s">
        <v>914</v>
      </c>
      <c r="G465" s="40"/>
      <c r="H465" s="40"/>
      <c r="I465" s="136"/>
      <c r="J465" s="40"/>
      <c r="K465" s="40"/>
      <c r="L465" s="44"/>
      <c r="M465" s="234"/>
      <c r="N465" s="235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165</v>
      </c>
      <c r="AU465" s="17" t="s">
        <v>82</v>
      </c>
    </row>
    <row r="466" s="13" customFormat="1">
      <c r="A466" s="13"/>
      <c r="B466" s="236"/>
      <c r="C466" s="237"/>
      <c r="D466" s="232" t="s">
        <v>166</v>
      </c>
      <c r="E466" s="238" t="s">
        <v>19</v>
      </c>
      <c r="F466" s="239" t="s">
        <v>1663</v>
      </c>
      <c r="G466" s="237"/>
      <c r="H466" s="240">
        <v>3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166</v>
      </c>
      <c r="AU466" s="246" t="s">
        <v>82</v>
      </c>
      <c r="AV466" s="13" t="s">
        <v>85</v>
      </c>
      <c r="AW466" s="13" t="s">
        <v>34</v>
      </c>
      <c r="AX466" s="13" t="s">
        <v>82</v>
      </c>
      <c r="AY466" s="246" t="s">
        <v>158</v>
      </c>
    </row>
    <row r="467" s="2" customFormat="1" ht="21.75" customHeight="1">
      <c r="A467" s="38"/>
      <c r="B467" s="39"/>
      <c r="C467" s="219" t="s">
        <v>810</v>
      </c>
      <c r="D467" s="219" t="s">
        <v>159</v>
      </c>
      <c r="E467" s="220" t="s">
        <v>943</v>
      </c>
      <c r="F467" s="221" t="s">
        <v>944</v>
      </c>
      <c r="G467" s="222" t="s">
        <v>202</v>
      </c>
      <c r="H467" s="223">
        <v>1</v>
      </c>
      <c r="I467" s="224"/>
      <c r="J467" s="225">
        <f>ROUND(I467*H467,2)</f>
        <v>0</v>
      </c>
      <c r="K467" s="221" t="s">
        <v>213</v>
      </c>
      <c r="L467" s="44"/>
      <c r="M467" s="226" t="s">
        <v>19</v>
      </c>
      <c r="N467" s="227" t="s">
        <v>45</v>
      </c>
      <c r="O467" s="84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0" t="s">
        <v>236</v>
      </c>
      <c r="AT467" s="230" t="s">
        <v>159</v>
      </c>
      <c r="AU467" s="230" t="s">
        <v>82</v>
      </c>
      <c r="AY467" s="17" t="s">
        <v>158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7" t="s">
        <v>82</v>
      </c>
      <c r="BK467" s="231">
        <f>ROUND(I467*H467,2)</f>
        <v>0</v>
      </c>
      <c r="BL467" s="17" t="s">
        <v>236</v>
      </c>
      <c r="BM467" s="230" t="s">
        <v>945</v>
      </c>
    </row>
    <row r="468" s="2" customFormat="1">
      <c r="A468" s="38"/>
      <c r="B468" s="39"/>
      <c r="C468" s="40"/>
      <c r="D468" s="232" t="s">
        <v>165</v>
      </c>
      <c r="E468" s="40"/>
      <c r="F468" s="233" t="s">
        <v>944</v>
      </c>
      <c r="G468" s="40"/>
      <c r="H468" s="40"/>
      <c r="I468" s="136"/>
      <c r="J468" s="40"/>
      <c r="K468" s="40"/>
      <c r="L468" s="44"/>
      <c r="M468" s="234"/>
      <c r="N468" s="235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165</v>
      </c>
      <c r="AU468" s="17" t="s">
        <v>82</v>
      </c>
    </row>
    <row r="469" s="13" customFormat="1">
      <c r="A469" s="13"/>
      <c r="B469" s="236"/>
      <c r="C469" s="237"/>
      <c r="D469" s="232" t="s">
        <v>166</v>
      </c>
      <c r="E469" s="238" t="s">
        <v>19</v>
      </c>
      <c r="F469" s="239" t="s">
        <v>1650</v>
      </c>
      <c r="G469" s="237"/>
      <c r="H469" s="240">
        <v>1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166</v>
      </c>
      <c r="AU469" s="246" t="s">
        <v>82</v>
      </c>
      <c r="AV469" s="13" t="s">
        <v>85</v>
      </c>
      <c r="AW469" s="13" t="s">
        <v>34</v>
      </c>
      <c r="AX469" s="13" t="s">
        <v>82</v>
      </c>
      <c r="AY469" s="246" t="s">
        <v>158</v>
      </c>
    </row>
    <row r="470" s="2" customFormat="1" ht="21.75" customHeight="1">
      <c r="A470" s="38"/>
      <c r="B470" s="39"/>
      <c r="C470" s="219" t="s">
        <v>814</v>
      </c>
      <c r="D470" s="219" t="s">
        <v>159</v>
      </c>
      <c r="E470" s="220" t="s">
        <v>948</v>
      </c>
      <c r="F470" s="221" t="s">
        <v>949</v>
      </c>
      <c r="G470" s="222" t="s">
        <v>202</v>
      </c>
      <c r="H470" s="223">
        <v>4</v>
      </c>
      <c r="I470" s="224"/>
      <c r="J470" s="225">
        <f>ROUND(I470*H470,2)</f>
        <v>0</v>
      </c>
      <c r="K470" s="221" t="s">
        <v>213</v>
      </c>
      <c r="L470" s="44"/>
      <c r="M470" s="226" t="s">
        <v>19</v>
      </c>
      <c r="N470" s="227" t="s">
        <v>45</v>
      </c>
      <c r="O470" s="84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0" t="s">
        <v>236</v>
      </c>
      <c r="AT470" s="230" t="s">
        <v>159</v>
      </c>
      <c r="AU470" s="230" t="s">
        <v>82</v>
      </c>
      <c r="AY470" s="17" t="s">
        <v>158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7" t="s">
        <v>82</v>
      </c>
      <c r="BK470" s="231">
        <f>ROUND(I470*H470,2)</f>
        <v>0</v>
      </c>
      <c r="BL470" s="17" t="s">
        <v>236</v>
      </c>
      <c r="BM470" s="230" t="s">
        <v>950</v>
      </c>
    </row>
    <row r="471" s="2" customFormat="1">
      <c r="A471" s="38"/>
      <c r="B471" s="39"/>
      <c r="C471" s="40"/>
      <c r="D471" s="232" t="s">
        <v>165</v>
      </c>
      <c r="E471" s="40"/>
      <c r="F471" s="233" t="s">
        <v>949</v>
      </c>
      <c r="G471" s="40"/>
      <c r="H471" s="40"/>
      <c r="I471" s="136"/>
      <c r="J471" s="40"/>
      <c r="K471" s="40"/>
      <c r="L471" s="44"/>
      <c r="M471" s="234"/>
      <c r="N471" s="235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165</v>
      </c>
      <c r="AU471" s="17" t="s">
        <v>82</v>
      </c>
    </row>
    <row r="472" s="13" customFormat="1">
      <c r="A472" s="13"/>
      <c r="B472" s="236"/>
      <c r="C472" s="237"/>
      <c r="D472" s="232" t="s">
        <v>166</v>
      </c>
      <c r="E472" s="238" t="s">
        <v>19</v>
      </c>
      <c r="F472" s="239" t="s">
        <v>1729</v>
      </c>
      <c r="G472" s="237"/>
      <c r="H472" s="240">
        <v>4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166</v>
      </c>
      <c r="AU472" s="246" t="s">
        <v>82</v>
      </c>
      <c r="AV472" s="13" t="s">
        <v>85</v>
      </c>
      <c r="AW472" s="13" t="s">
        <v>34</v>
      </c>
      <c r="AX472" s="13" t="s">
        <v>82</v>
      </c>
      <c r="AY472" s="246" t="s">
        <v>158</v>
      </c>
    </row>
    <row r="473" s="2" customFormat="1" ht="21.75" customHeight="1">
      <c r="A473" s="38"/>
      <c r="B473" s="39"/>
      <c r="C473" s="219" t="s">
        <v>255</v>
      </c>
      <c r="D473" s="219" t="s">
        <v>159</v>
      </c>
      <c r="E473" s="220" t="s">
        <v>953</v>
      </c>
      <c r="F473" s="221" t="s">
        <v>954</v>
      </c>
      <c r="G473" s="222" t="s">
        <v>202</v>
      </c>
      <c r="H473" s="223">
        <v>3</v>
      </c>
      <c r="I473" s="224"/>
      <c r="J473" s="225">
        <f>ROUND(I473*H473,2)</f>
        <v>0</v>
      </c>
      <c r="K473" s="221" t="s">
        <v>213</v>
      </c>
      <c r="L473" s="44"/>
      <c r="M473" s="226" t="s">
        <v>19</v>
      </c>
      <c r="N473" s="227" t="s">
        <v>45</v>
      </c>
      <c r="O473" s="84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0" t="s">
        <v>236</v>
      </c>
      <c r="AT473" s="230" t="s">
        <v>159</v>
      </c>
      <c r="AU473" s="230" t="s">
        <v>82</v>
      </c>
      <c r="AY473" s="17" t="s">
        <v>158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7" t="s">
        <v>82</v>
      </c>
      <c r="BK473" s="231">
        <f>ROUND(I473*H473,2)</f>
        <v>0</v>
      </c>
      <c r="BL473" s="17" t="s">
        <v>236</v>
      </c>
      <c r="BM473" s="230" t="s">
        <v>955</v>
      </c>
    </row>
    <row r="474" s="2" customFormat="1">
      <c r="A474" s="38"/>
      <c r="B474" s="39"/>
      <c r="C474" s="40"/>
      <c r="D474" s="232" t="s">
        <v>165</v>
      </c>
      <c r="E474" s="40"/>
      <c r="F474" s="233" t="s">
        <v>954</v>
      </c>
      <c r="G474" s="40"/>
      <c r="H474" s="40"/>
      <c r="I474" s="136"/>
      <c r="J474" s="40"/>
      <c r="K474" s="40"/>
      <c r="L474" s="44"/>
      <c r="M474" s="234"/>
      <c r="N474" s="235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165</v>
      </c>
      <c r="AU474" s="17" t="s">
        <v>82</v>
      </c>
    </row>
    <row r="475" s="13" customFormat="1">
      <c r="A475" s="13"/>
      <c r="B475" s="236"/>
      <c r="C475" s="237"/>
      <c r="D475" s="232" t="s">
        <v>166</v>
      </c>
      <c r="E475" s="238" t="s">
        <v>19</v>
      </c>
      <c r="F475" s="239" t="s">
        <v>1719</v>
      </c>
      <c r="G475" s="237"/>
      <c r="H475" s="240">
        <v>3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166</v>
      </c>
      <c r="AU475" s="246" t="s">
        <v>82</v>
      </c>
      <c r="AV475" s="13" t="s">
        <v>85</v>
      </c>
      <c r="AW475" s="13" t="s">
        <v>34</v>
      </c>
      <c r="AX475" s="13" t="s">
        <v>82</v>
      </c>
      <c r="AY475" s="246" t="s">
        <v>158</v>
      </c>
    </row>
    <row r="476" s="2" customFormat="1" ht="44.25" customHeight="1">
      <c r="A476" s="38"/>
      <c r="B476" s="39"/>
      <c r="C476" s="219" t="s">
        <v>821</v>
      </c>
      <c r="D476" s="219" t="s">
        <v>159</v>
      </c>
      <c r="E476" s="220" t="s">
        <v>410</v>
      </c>
      <c r="F476" s="221" t="s">
        <v>1427</v>
      </c>
      <c r="G476" s="222" t="s">
        <v>202</v>
      </c>
      <c r="H476" s="223">
        <v>1</v>
      </c>
      <c r="I476" s="224"/>
      <c r="J476" s="225">
        <f>ROUND(I476*H476,2)</f>
        <v>0</v>
      </c>
      <c r="K476" s="221" t="s">
        <v>19</v>
      </c>
      <c r="L476" s="44"/>
      <c r="M476" s="226" t="s">
        <v>19</v>
      </c>
      <c r="N476" s="227" t="s">
        <v>45</v>
      </c>
      <c r="O476" s="84"/>
      <c r="P476" s="228">
        <f>O476*H476</f>
        <v>0</v>
      </c>
      <c r="Q476" s="228">
        <v>0.8901</v>
      </c>
      <c r="R476" s="228">
        <f>Q476*H476</f>
        <v>0.8901</v>
      </c>
      <c r="S476" s="228">
        <v>0</v>
      </c>
      <c r="T476" s="229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0" t="s">
        <v>236</v>
      </c>
      <c r="AT476" s="230" t="s">
        <v>159</v>
      </c>
      <c r="AU476" s="230" t="s">
        <v>82</v>
      </c>
      <c r="AY476" s="17" t="s">
        <v>158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7" t="s">
        <v>82</v>
      </c>
      <c r="BK476" s="231">
        <f>ROUND(I476*H476,2)</f>
        <v>0</v>
      </c>
      <c r="BL476" s="17" t="s">
        <v>236</v>
      </c>
      <c r="BM476" s="230" t="s">
        <v>1428</v>
      </c>
    </row>
    <row r="477" s="2" customFormat="1">
      <c r="A477" s="38"/>
      <c r="B477" s="39"/>
      <c r="C477" s="40"/>
      <c r="D477" s="232" t="s">
        <v>165</v>
      </c>
      <c r="E477" s="40"/>
      <c r="F477" s="233" t="s">
        <v>1427</v>
      </c>
      <c r="G477" s="40"/>
      <c r="H477" s="40"/>
      <c r="I477" s="136"/>
      <c r="J477" s="40"/>
      <c r="K477" s="40"/>
      <c r="L477" s="44"/>
      <c r="M477" s="234"/>
      <c r="N477" s="235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165</v>
      </c>
      <c r="AU477" s="17" t="s">
        <v>82</v>
      </c>
    </row>
    <row r="478" s="2" customFormat="1">
      <c r="A478" s="38"/>
      <c r="B478" s="39"/>
      <c r="C478" s="40"/>
      <c r="D478" s="232" t="s">
        <v>216</v>
      </c>
      <c r="E478" s="40"/>
      <c r="F478" s="258" t="s">
        <v>413</v>
      </c>
      <c r="G478" s="40"/>
      <c r="H478" s="40"/>
      <c r="I478" s="136"/>
      <c r="J478" s="40"/>
      <c r="K478" s="40"/>
      <c r="L478" s="44"/>
      <c r="M478" s="234"/>
      <c r="N478" s="235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216</v>
      </c>
      <c r="AU478" s="17" t="s">
        <v>82</v>
      </c>
    </row>
    <row r="479" s="13" customFormat="1">
      <c r="A479" s="13"/>
      <c r="B479" s="236"/>
      <c r="C479" s="237"/>
      <c r="D479" s="232" t="s">
        <v>166</v>
      </c>
      <c r="E479" s="238" t="s">
        <v>19</v>
      </c>
      <c r="F479" s="239" t="s">
        <v>1650</v>
      </c>
      <c r="G479" s="237"/>
      <c r="H479" s="240">
        <v>1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166</v>
      </c>
      <c r="AU479" s="246" t="s">
        <v>82</v>
      </c>
      <c r="AV479" s="13" t="s">
        <v>85</v>
      </c>
      <c r="AW479" s="13" t="s">
        <v>34</v>
      </c>
      <c r="AX479" s="13" t="s">
        <v>82</v>
      </c>
      <c r="AY479" s="246" t="s">
        <v>158</v>
      </c>
    </row>
    <row r="480" s="2" customFormat="1" ht="44.25" customHeight="1">
      <c r="A480" s="38"/>
      <c r="B480" s="39"/>
      <c r="C480" s="219" t="s">
        <v>826</v>
      </c>
      <c r="D480" s="219" t="s">
        <v>159</v>
      </c>
      <c r="E480" s="220" t="s">
        <v>1429</v>
      </c>
      <c r="F480" s="221" t="s">
        <v>1430</v>
      </c>
      <c r="G480" s="222" t="s">
        <v>202</v>
      </c>
      <c r="H480" s="223">
        <v>3</v>
      </c>
      <c r="I480" s="224"/>
      <c r="J480" s="225">
        <f>ROUND(I480*H480,2)</f>
        <v>0</v>
      </c>
      <c r="K480" s="221" t="s">
        <v>19</v>
      </c>
      <c r="L480" s="44"/>
      <c r="M480" s="226" t="s">
        <v>19</v>
      </c>
      <c r="N480" s="227" t="s">
        <v>45</v>
      </c>
      <c r="O480" s="84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0" t="s">
        <v>236</v>
      </c>
      <c r="AT480" s="230" t="s">
        <v>159</v>
      </c>
      <c r="AU480" s="230" t="s">
        <v>82</v>
      </c>
      <c r="AY480" s="17" t="s">
        <v>158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7" t="s">
        <v>82</v>
      </c>
      <c r="BK480" s="231">
        <f>ROUND(I480*H480,2)</f>
        <v>0</v>
      </c>
      <c r="BL480" s="17" t="s">
        <v>236</v>
      </c>
      <c r="BM480" s="230" t="s">
        <v>1431</v>
      </c>
    </row>
    <row r="481" s="2" customFormat="1">
      <c r="A481" s="38"/>
      <c r="B481" s="39"/>
      <c r="C481" s="40"/>
      <c r="D481" s="232" t="s">
        <v>165</v>
      </c>
      <c r="E481" s="40"/>
      <c r="F481" s="233" t="s">
        <v>1430</v>
      </c>
      <c r="G481" s="40"/>
      <c r="H481" s="40"/>
      <c r="I481" s="136"/>
      <c r="J481" s="40"/>
      <c r="K481" s="40"/>
      <c r="L481" s="44"/>
      <c r="M481" s="234"/>
      <c r="N481" s="235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165</v>
      </c>
      <c r="AU481" s="17" t="s">
        <v>82</v>
      </c>
    </row>
    <row r="482" s="13" customFormat="1">
      <c r="A482" s="13"/>
      <c r="B482" s="236"/>
      <c r="C482" s="237"/>
      <c r="D482" s="232" t="s">
        <v>166</v>
      </c>
      <c r="E482" s="238" t="s">
        <v>19</v>
      </c>
      <c r="F482" s="239" t="s">
        <v>1719</v>
      </c>
      <c r="G482" s="237"/>
      <c r="H482" s="240">
        <v>3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166</v>
      </c>
      <c r="AU482" s="246" t="s">
        <v>82</v>
      </c>
      <c r="AV482" s="13" t="s">
        <v>85</v>
      </c>
      <c r="AW482" s="13" t="s">
        <v>34</v>
      </c>
      <c r="AX482" s="13" t="s">
        <v>82</v>
      </c>
      <c r="AY482" s="246" t="s">
        <v>158</v>
      </c>
    </row>
    <row r="483" s="2" customFormat="1" ht="55.5" customHeight="1">
      <c r="A483" s="38"/>
      <c r="B483" s="39"/>
      <c r="C483" s="219" t="s">
        <v>830</v>
      </c>
      <c r="D483" s="219" t="s">
        <v>159</v>
      </c>
      <c r="E483" s="220" t="s">
        <v>416</v>
      </c>
      <c r="F483" s="221" t="s">
        <v>1433</v>
      </c>
      <c r="G483" s="222" t="s">
        <v>202</v>
      </c>
      <c r="H483" s="223">
        <v>3</v>
      </c>
      <c r="I483" s="224"/>
      <c r="J483" s="225">
        <f>ROUND(I483*H483,2)</f>
        <v>0</v>
      </c>
      <c r="K483" s="221" t="s">
        <v>19</v>
      </c>
      <c r="L483" s="44"/>
      <c r="M483" s="226" t="s">
        <v>19</v>
      </c>
      <c r="N483" s="227" t="s">
        <v>45</v>
      </c>
      <c r="O483" s="84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0" t="s">
        <v>236</v>
      </c>
      <c r="AT483" s="230" t="s">
        <v>159</v>
      </c>
      <c r="AU483" s="230" t="s">
        <v>82</v>
      </c>
      <c r="AY483" s="17" t="s">
        <v>158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7" t="s">
        <v>82</v>
      </c>
      <c r="BK483" s="231">
        <f>ROUND(I483*H483,2)</f>
        <v>0</v>
      </c>
      <c r="BL483" s="17" t="s">
        <v>236</v>
      </c>
      <c r="BM483" s="230" t="s">
        <v>1434</v>
      </c>
    </row>
    <row r="484" s="2" customFormat="1">
      <c r="A484" s="38"/>
      <c r="B484" s="39"/>
      <c r="C484" s="40"/>
      <c r="D484" s="232" t="s">
        <v>165</v>
      </c>
      <c r="E484" s="40"/>
      <c r="F484" s="233" t="s">
        <v>1433</v>
      </c>
      <c r="G484" s="40"/>
      <c r="H484" s="40"/>
      <c r="I484" s="136"/>
      <c r="J484" s="40"/>
      <c r="K484" s="40"/>
      <c r="L484" s="44"/>
      <c r="M484" s="234"/>
      <c r="N484" s="235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165</v>
      </c>
      <c r="AU484" s="17" t="s">
        <v>82</v>
      </c>
    </row>
    <row r="485" s="13" customFormat="1">
      <c r="A485" s="13"/>
      <c r="B485" s="236"/>
      <c r="C485" s="237"/>
      <c r="D485" s="232" t="s">
        <v>166</v>
      </c>
      <c r="E485" s="238" t="s">
        <v>19</v>
      </c>
      <c r="F485" s="239" t="s">
        <v>1719</v>
      </c>
      <c r="G485" s="237"/>
      <c r="H485" s="240">
        <v>3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166</v>
      </c>
      <c r="AU485" s="246" t="s">
        <v>82</v>
      </c>
      <c r="AV485" s="13" t="s">
        <v>85</v>
      </c>
      <c r="AW485" s="13" t="s">
        <v>34</v>
      </c>
      <c r="AX485" s="13" t="s">
        <v>82</v>
      </c>
      <c r="AY485" s="246" t="s">
        <v>158</v>
      </c>
    </row>
    <row r="486" s="2" customFormat="1" ht="16.5" customHeight="1">
      <c r="A486" s="38"/>
      <c r="B486" s="39"/>
      <c r="C486" s="219" t="s">
        <v>835</v>
      </c>
      <c r="D486" s="219" t="s">
        <v>159</v>
      </c>
      <c r="E486" s="220" t="s">
        <v>975</v>
      </c>
      <c r="F486" s="221" t="s">
        <v>976</v>
      </c>
      <c r="G486" s="222" t="s">
        <v>977</v>
      </c>
      <c r="H486" s="223">
        <v>1</v>
      </c>
      <c r="I486" s="224"/>
      <c r="J486" s="225">
        <f>ROUND(I486*H486,2)</f>
        <v>0</v>
      </c>
      <c r="K486" s="221" t="s">
        <v>19</v>
      </c>
      <c r="L486" s="44"/>
      <c r="M486" s="226" t="s">
        <v>19</v>
      </c>
      <c r="N486" s="227" t="s">
        <v>45</v>
      </c>
      <c r="O486" s="84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0" t="s">
        <v>236</v>
      </c>
      <c r="AT486" s="230" t="s">
        <v>159</v>
      </c>
      <c r="AU486" s="230" t="s">
        <v>82</v>
      </c>
      <c r="AY486" s="17" t="s">
        <v>158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7" t="s">
        <v>82</v>
      </c>
      <c r="BK486" s="231">
        <f>ROUND(I486*H486,2)</f>
        <v>0</v>
      </c>
      <c r="BL486" s="17" t="s">
        <v>236</v>
      </c>
      <c r="BM486" s="230" t="s">
        <v>978</v>
      </c>
    </row>
    <row r="487" s="2" customFormat="1">
      <c r="A487" s="38"/>
      <c r="B487" s="39"/>
      <c r="C487" s="40"/>
      <c r="D487" s="232" t="s">
        <v>165</v>
      </c>
      <c r="E487" s="40"/>
      <c r="F487" s="233" t="s">
        <v>979</v>
      </c>
      <c r="G487" s="40"/>
      <c r="H487" s="40"/>
      <c r="I487" s="136"/>
      <c r="J487" s="40"/>
      <c r="K487" s="40"/>
      <c r="L487" s="44"/>
      <c r="M487" s="234"/>
      <c r="N487" s="235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165</v>
      </c>
      <c r="AU487" s="17" t="s">
        <v>82</v>
      </c>
    </row>
    <row r="488" s="2" customFormat="1" ht="16.5" customHeight="1">
      <c r="A488" s="38"/>
      <c r="B488" s="39"/>
      <c r="C488" s="219" t="s">
        <v>839</v>
      </c>
      <c r="D488" s="219" t="s">
        <v>159</v>
      </c>
      <c r="E488" s="220" t="s">
        <v>981</v>
      </c>
      <c r="F488" s="221" t="s">
        <v>982</v>
      </c>
      <c r="G488" s="222" t="s">
        <v>977</v>
      </c>
      <c r="H488" s="223">
        <v>1</v>
      </c>
      <c r="I488" s="224"/>
      <c r="J488" s="225">
        <f>ROUND(I488*H488,2)</f>
        <v>0</v>
      </c>
      <c r="K488" s="221" t="s">
        <v>19</v>
      </c>
      <c r="L488" s="44"/>
      <c r="M488" s="226" t="s">
        <v>19</v>
      </c>
      <c r="N488" s="227" t="s">
        <v>45</v>
      </c>
      <c r="O488" s="84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0" t="s">
        <v>236</v>
      </c>
      <c r="AT488" s="230" t="s">
        <v>159</v>
      </c>
      <c r="AU488" s="230" t="s">
        <v>82</v>
      </c>
      <c r="AY488" s="17" t="s">
        <v>158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7" t="s">
        <v>82</v>
      </c>
      <c r="BK488" s="231">
        <f>ROUND(I488*H488,2)</f>
        <v>0</v>
      </c>
      <c r="BL488" s="17" t="s">
        <v>236</v>
      </c>
      <c r="BM488" s="230" t="s">
        <v>983</v>
      </c>
    </row>
    <row r="489" s="2" customFormat="1">
      <c r="A489" s="38"/>
      <c r="B489" s="39"/>
      <c r="C489" s="40"/>
      <c r="D489" s="232" t="s">
        <v>165</v>
      </c>
      <c r="E489" s="40"/>
      <c r="F489" s="233" t="s">
        <v>984</v>
      </c>
      <c r="G489" s="40"/>
      <c r="H489" s="40"/>
      <c r="I489" s="136"/>
      <c r="J489" s="40"/>
      <c r="K489" s="40"/>
      <c r="L489" s="44"/>
      <c r="M489" s="234"/>
      <c r="N489" s="235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165</v>
      </c>
      <c r="AU489" s="17" t="s">
        <v>82</v>
      </c>
    </row>
    <row r="490" s="12" customFormat="1" ht="22.8" customHeight="1">
      <c r="A490" s="12"/>
      <c r="B490" s="205"/>
      <c r="C490" s="206"/>
      <c r="D490" s="207" t="s">
        <v>73</v>
      </c>
      <c r="E490" s="269" t="s">
        <v>82</v>
      </c>
      <c r="F490" s="269" t="s">
        <v>985</v>
      </c>
      <c r="G490" s="206"/>
      <c r="H490" s="206"/>
      <c r="I490" s="209"/>
      <c r="J490" s="270">
        <f>BK490</f>
        <v>0</v>
      </c>
      <c r="K490" s="206"/>
      <c r="L490" s="211"/>
      <c r="M490" s="212"/>
      <c r="N490" s="213"/>
      <c r="O490" s="213"/>
      <c r="P490" s="214">
        <f>SUM(P491:P543)</f>
        <v>0</v>
      </c>
      <c r="Q490" s="213"/>
      <c r="R490" s="214">
        <f>SUM(R491:R543)</f>
        <v>36.154100000000007</v>
      </c>
      <c r="S490" s="213"/>
      <c r="T490" s="215">
        <f>SUM(T491:T543)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6" t="s">
        <v>82</v>
      </c>
      <c r="AT490" s="217" t="s">
        <v>73</v>
      </c>
      <c r="AU490" s="217" t="s">
        <v>82</v>
      </c>
      <c r="AY490" s="216" t="s">
        <v>158</v>
      </c>
      <c r="BK490" s="218">
        <f>SUM(BK491:BK543)</f>
        <v>0</v>
      </c>
    </row>
    <row r="491" s="2" customFormat="1" ht="21.75" customHeight="1">
      <c r="A491" s="38"/>
      <c r="B491" s="39"/>
      <c r="C491" s="219" t="s">
        <v>843</v>
      </c>
      <c r="D491" s="219" t="s">
        <v>159</v>
      </c>
      <c r="E491" s="220" t="s">
        <v>987</v>
      </c>
      <c r="F491" s="221" t="s">
        <v>988</v>
      </c>
      <c r="G491" s="222" t="s">
        <v>202</v>
      </c>
      <c r="H491" s="223">
        <v>4</v>
      </c>
      <c r="I491" s="224"/>
      <c r="J491" s="225">
        <f>ROUND(I491*H491,2)</f>
        <v>0</v>
      </c>
      <c r="K491" s="221" t="s">
        <v>213</v>
      </c>
      <c r="L491" s="44"/>
      <c r="M491" s="226" t="s">
        <v>19</v>
      </c>
      <c r="N491" s="227" t="s">
        <v>45</v>
      </c>
      <c r="O491" s="84"/>
      <c r="P491" s="228">
        <f>O491*H491</f>
        <v>0</v>
      </c>
      <c r="Q491" s="228">
        <v>0.00064999999999999997</v>
      </c>
      <c r="R491" s="228">
        <f>Q491*H491</f>
        <v>0.0025999999999999999</v>
      </c>
      <c r="S491" s="228">
        <v>0</v>
      </c>
      <c r="T491" s="22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0" t="s">
        <v>249</v>
      </c>
      <c r="AT491" s="230" t="s">
        <v>159</v>
      </c>
      <c r="AU491" s="230" t="s">
        <v>85</v>
      </c>
      <c r="AY491" s="17" t="s">
        <v>158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7" t="s">
        <v>82</v>
      </c>
      <c r="BK491" s="231">
        <f>ROUND(I491*H491,2)</f>
        <v>0</v>
      </c>
      <c r="BL491" s="17" t="s">
        <v>249</v>
      </c>
      <c r="BM491" s="230" t="s">
        <v>989</v>
      </c>
    </row>
    <row r="492" s="2" customFormat="1">
      <c r="A492" s="38"/>
      <c r="B492" s="39"/>
      <c r="C492" s="40"/>
      <c r="D492" s="232" t="s">
        <v>165</v>
      </c>
      <c r="E492" s="40"/>
      <c r="F492" s="233" t="s">
        <v>990</v>
      </c>
      <c r="G492" s="40"/>
      <c r="H492" s="40"/>
      <c r="I492" s="136"/>
      <c r="J492" s="40"/>
      <c r="K492" s="40"/>
      <c r="L492" s="44"/>
      <c r="M492" s="234"/>
      <c r="N492" s="235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165</v>
      </c>
      <c r="AU492" s="17" t="s">
        <v>85</v>
      </c>
    </row>
    <row r="493" s="2" customFormat="1">
      <c r="A493" s="38"/>
      <c r="B493" s="39"/>
      <c r="C493" s="40"/>
      <c r="D493" s="232" t="s">
        <v>216</v>
      </c>
      <c r="E493" s="40"/>
      <c r="F493" s="258" t="s">
        <v>991</v>
      </c>
      <c r="G493" s="40"/>
      <c r="H493" s="40"/>
      <c r="I493" s="136"/>
      <c r="J493" s="40"/>
      <c r="K493" s="40"/>
      <c r="L493" s="44"/>
      <c r="M493" s="234"/>
      <c r="N493" s="235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216</v>
      </c>
      <c r="AU493" s="17" t="s">
        <v>85</v>
      </c>
    </row>
    <row r="494" s="13" customFormat="1">
      <c r="A494" s="13"/>
      <c r="B494" s="236"/>
      <c r="C494" s="237"/>
      <c r="D494" s="232" t="s">
        <v>166</v>
      </c>
      <c r="E494" s="238" t="s">
        <v>19</v>
      </c>
      <c r="F494" s="239" t="s">
        <v>1729</v>
      </c>
      <c r="G494" s="237"/>
      <c r="H494" s="240">
        <v>4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166</v>
      </c>
      <c r="AU494" s="246" t="s">
        <v>85</v>
      </c>
      <c r="AV494" s="13" t="s">
        <v>85</v>
      </c>
      <c r="AW494" s="13" t="s">
        <v>34</v>
      </c>
      <c r="AX494" s="13" t="s">
        <v>82</v>
      </c>
      <c r="AY494" s="246" t="s">
        <v>158</v>
      </c>
    </row>
    <row r="495" s="2" customFormat="1" ht="21.75" customHeight="1">
      <c r="A495" s="38"/>
      <c r="B495" s="39"/>
      <c r="C495" s="219" t="s">
        <v>847</v>
      </c>
      <c r="D495" s="219" t="s">
        <v>159</v>
      </c>
      <c r="E495" s="220" t="s">
        <v>994</v>
      </c>
      <c r="F495" s="221" t="s">
        <v>995</v>
      </c>
      <c r="G495" s="222" t="s">
        <v>202</v>
      </c>
      <c r="H495" s="223">
        <v>4</v>
      </c>
      <c r="I495" s="224"/>
      <c r="J495" s="225">
        <f>ROUND(I495*H495,2)</f>
        <v>0</v>
      </c>
      <c r="K495" s="221" t="s">
        <v>213</v>
      </c>
      <c r="L495" s="44"/>
      <c r="M495" s="226" t="s">
        <v>19</v>
      </c>
      <c r="N495" s="227" t="s">
        <v>45</v>
      </c>
      <c r="O495" s="84"/>
      <c r="P495" s="228">
        <f>O495*H495</f>
        <v>0</v>
      </c>
      <c r="Q495" s="228">
        <v>0</v>
      </c>
      <c r="R495" s="228">
        <f>Q495*H495</f>
        <v>0</v>
      </c>
      <c r="S495" s="228">
        <v>0</v>
      </c>
      <c r="T495" s="22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0" t="s">
        <v>249</v>
      </c>
      <c r="AT495" s="230" t="s">
        <v>159</v>
      </c>
      <c r="AU495" s="230" t="s">
        <v>85</v>
      </c>
      <c r="AY495" s="17" t="s">
        <v>158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7" t="s">
        <v>82</v>
      </c>
      <c r="BK495" s="231">
        <f>ROUND(I495*H495,2)</f>
        <v>0</v>
      </c>
      <c r="BL495" s="17" t="s">
        <v>249</v>
      </c>
      <c r="BM495" s="230" t="s">
        <v>996</v>
      </c>
    </row>
    <row r="496" s="2" customFormat="1">
      <c r="A496" s="38"/>
      <c r="B496" s="39"/>
      <c r="C496" s="40"/>
      <c r="D496" s="232" t="s">
        <v>165</v>
      </c>
      <c r="E496" s="40"/>
      <c r="F496" s="233" t="s">
        <v>997</v>
      </c>
      <c r="G496" s="40"/>
      <c r="H496" s="40"/>
      <c r="I496" s="136"/>
      <c r="J496" s="40"/>
      <c r="K496" s="40"/>
      <c r="L496" s="44"/>
      <c r="M496" s="234"/>
      <c r="N496" s="235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165</v>
      </c>
      <c r="AU496" s="17" t="s">
        <v>85</v>
      </c>
    </row>
    <row r="497" s="2" customFormat="1">
      <c r="A497" s="38"/>
      <c r="B497" s="39"/>
      <c r="C497" s="40"/>
      <c r="D497" s="232" t="s">
        <v>216</v>
      </c>
      <c r="E497" s="40"/>
      <c r="F497" s="258" t="s">
        <v>991</v>
      </c>
      <c r="G497" s="40"/>
      <c r="H497" s="40"/>
      <c r="I497" s="136"/>
      <c r="J497" s="40"/>
      <c r="K497" s="40"/>
      <c r="L497" s="44"/>
      <c r="M497" s="234"/>
      <c r="N497" s="235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216</v>
      </c>
      <c r="AU497" s="17" t="s">
        <v>85</v>
      </c>
    </row>
    <row r="498" s="13" customFormat="1">
      <c r="A498" s="13"/>
      <c r="B498" s="236"/>
      <c r="C498" s="237"/>
      <c r="D498" s="232" t="s">
        <v>166</v>
      </c>
      <c r="E498" s="238" t="s">
        <v>19</v>
      </c>
      <c r="F498" s="239" t="s">
        <v>1729</v>
      </c>
      <c r="G498" s="237"/>
      <c r="H498" s="240">
        <v>4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166</v>
      </c>
      <c r="AU498" s="246" t="s">
        <v>85</v>
      </c>
      <c r="AV498" s="13" t="s">
        <v>85</v>
      </c>
      <c r="AW498" s="13" t="s">
        <v>34</v>
      </c>
      <c r="AX498" s="13" t="s">
        <v>82</v>
      </c>
      <c r="AY498" s="246" t="s">
        <v>158</v>
      </c>
    </row>
    <row r="499" s="2" customFormat="1" ht="21.75" customHeight="1">
      <c r="A499" s="38"/>
      <c r="B499" s="39"/>
      <c r="C499" s="259" t="s">
        <v>852</v>
      </c>
      <c r="D499" s="259" t="s">
        <v>199</v>
      </c>
      <c r="E499" s="260" t="s">
        <v>999</v>
      </c>
      <c r="F499" s="261" t="s">
        <v>1000</v>
      </c>
      <c r="G499" s="262" t="s">
        <v>202</v>
      </c>
      <c r="H499" s="263">
        <v>28</v>
      </c>
      <c r="I499" s="264"/>
      <c r="J499" s="265">
        <f>ROUND(I499*H499,2)</f>
        <v>0</v>
      </c>
      <c r="K499" s="261" t="s">
        <v>213</v>
      </c>
      <c r="L499" s="266"/>
      <c r="M499" s="267" t="s">
        <v>19</v>
      </c>
      <c r="N499" s="268" t="s">
        <v>45</v>
      </c>
      <c r="O499" s="84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0" t="s">
        <v>249</v>
      </c>
      <c r="AT499" s="230" t="s">
        <v>199</v>
      </c>
      <c r="AU499" s="230" t="s">
        <v>85</v>
      </c>
      <c r="AY499" s="17" t="s">
        <v>158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7" t="s">
        <v>82</v>
      </c>
      <c r="BK499" s="231">
        <f>ROUND(I499*H499,2)</f>
        <v>0</v>
      </c>
      <c r="BL499" s="17" t="s">
        <v>249</v>
      </c>
      <c r="BM499" s="230" t="s">
        <v>1001</v>
      </c>
    </row>
    <row r="500" s="2" customFormat="1">
      <c r="A500" s="38"/>
      <c r="B500" s="39"/>
      <c r="C500" s="40"/>
      <c r="D500" s="232" t="s">
        <v>165</v>
      </c>
      <c r="E500" s="40"/>
      <c r="F500" s="233" t="s">
        <v>1000</v>
      </c>
      <c r="G500" s="40"/>
      <c r="H500" s="40"/>
      <c r="I500" s="136"/>
      <c r="J500" s="40"/>
      <c r="K500" s="40"/>
      <c r="L500" s="44"/>
      <c r="M500" s="234"/>
      <c r="N500" s="235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165</v>
      </c>
      <c r="AU500" s="17" t="s">
        <v>85</v>
      </c>
    </row>
    <row r="501" s="13" customFormat="1">
      <c r="A501" s="13"/>
      <c r="B501" s="236"/>
      <c r="C501" s="237"/>
      <c r="D501" s="232" t="s">
        <v>166</v>
      </c>
      <c r="E501" s="238" t="s">
        <v>19</v>
      </c>
      <c r="F501" s="239" t="s">
        <v>1730</v>
      </c>
      <c r="G501" s="237"/>
      <c r="H501" s="240">
        <v>28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166</v>
      </c>
      <c r="AU501" s="246" t="s">
        <v>85</v>
      </c>
      <c r="AV501" s="13" t="s">
        <v>85</v>
      </c>
      <c r="AW501" s="13" t="s">
        <v>34</v>
      </c>
      <c r="AX501" s="13" t="s">
        <v>82</v>
      </c>
      <c r="AY501" s="246" t="s">
        <v>158</v>
      </c>
    </row>
    <row r="502" s="2" customFormat="1" ht="21.75" customHeight="1">
      <c r="A502" s="38"/>
      <c r="B502" s="39"/>
      <c r="C502" s="219" t="s">
        <v>856</v>
      </c>
      <c r="D502" s="219" t="s">
        <v>159</v>
      </c>
      <c r="E502" s="220" t="s">
        <v>1004</v>
      </c>
      <c r="F502" s="221" t="s">
        <v>1005</v>
      </c>
      <c r="G502" s="222" t="s">
        <v>162</v>
      </c>
      <c r="H502" s="223">
        <v>210</v>
      </c>
      <c r="I502" s="224"/>
      <c r="J502" s="225">
        <f>ROUND(I502*H502,2)</f>
        <v>0</v>
      </c>
      <c r="K502" s="221" t="s">
        <v>213</v>
      </c>
      <c r="L502" s="44"/>
      <c r="M502" s="226" t="s">
        <v>19</v>
      </c>
      <c r="N502" s="227" t="s">
        <v>45</v>
      </c>
      <c r="O502" s="84"/>
      <c r="P502" s="228">
        <f>O502*H502</f>
        <v>0</v>
      </c>
      <c r="Q502" s="228">
        <v>0.00014999999999999999</v>
      </c>
      <c r="R502" s="228">
        <f>Q502*H502</f>
        <v>0.0315</v>
      </c>
      <c r="S502" s="228">
        <v>0</v>
      </c>
      <c r="T502" s="22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0" t="s">
        <v>195</v>
      </c>
      <c r="AT502" s="230" t="s">
        <v>159</v>
      </c>
      <c r="AU502" s="230" t="s">
        <v>85</v>
      </c>
      <c r="AY502" s="17" t="s">
        <v>158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7" t="s">
        <v>82</v>
      </c>
      <c r="BK502" s="231">
        <f>ROUND(I502*H502,2)</f>
        <v>0</v>
      </c>
      <c r="BL502" s="17" t="s">
        <v>195</v>
      </c>
      <c r="BM502" s="230" t="s">
        <v>1006</v>
      </c>
    </row>
    <row r="503" s="2" customFormat="1">
      <c r="A503" s="38"/>
      <c r="B503" s="39"/>
      <c r="C503" s="40"/>
      <c r="D503" s="232" t="s">
        <v>165</v>
      </c>
      <c r="E503" s="40"/>
      <c r="F503" s="233" t="s">
        <v>1007</v>
      </c>
      <c r="G503" s="40"/>
      <c r="H503" s="40"/>
      <c r="I503" s="136"/>
      <c r="J503" s="40"/>
      <c r="K503" s="40"/>
      <c r="L503" s="44"/>
      <c r="M503" s="234"/>
      <c r="N503" s="235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165</v>
      </c>
      <c r="AU503" s="17" t="s">
        <v>85</v>
      </c>
    </row>
    <row r="504" s="2" customFormat="1">
      <c r="A504" s="38"/>
      <c r="B504" s="39"/>
      <c r="C504" s="40"/>
      <c r="D504" s="232" t="s">
        <v>216</v>
      </c>
      <c r="E504" s="40"/>
      <c r="F504" s="258" t="s">
        <v>991</v>
      </c>
      <c r="G504" s="40"/>
      <c r="H504" s="40"/>
      <c r="I504" s="136"/>
      <c r="J504" s="40"/>
      <c r="K504" s="40"/>
      <c r="L504" s="44"/>
      <c r="M504" s="234"/>
      <c r="N504" s="235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216</v>
      </c>
      <c r="AU504" s="17" t="s">
        <v>85</v>
      </c>
    </row>
    <row r="505" s="13" customFormat="1">
      <c r="A505" s="13"/>
      <c r="B505" s="236"/>
      <c r="C505" s="237"/>
      <c r="D505" s="232" t="s">
        <v>166</v>
      </c>
      <c r="E505" s="238" t="s">
        <v>19</v>
      </c>
      <c r="F505" s="239" t="s">
        <v>1731</v>
      </c>
      <c r="G505" s="237"/>
      <c r="H505" s="240">
        <v>210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166</v>
      </c>
      <c r="AU505" s="246" t="s">
        <v>85</v>
      </c>
      <c r="AV505" s="13" t="s">
        <v>85</v>
      </c>
      <c r="AW505" s="13" t="s">
        <v>34</v>
      </c>
      <c r="AX505" s="13" t="s">
        <v>82</v>
      </c>
      <c r="AY505" s="246" t="s">
        <v>158</v>
      </c>
    </row>
    <row r="506" s="2" customFormat="1" ht="21.75" customHeight="1">
      <c r="A506" s="38"/>
      <c r="B506" s="39"/>
      <c r="C506" s="219" t="s">
        <v>860</v>
      </c>
      <c r="D506" s="219" t="s">
        <v>159</v>
      </c>
      <c r="E506" s="220" t="s">
        <v>1010</v>
      </c>
      <c r="F506" s="221" t="s">
        <v>1011</v>
      </c>
      <c r="G506" s="222" t="s">
        <v>162</v>
      </c>
      <c r="H506" s="223">
        <v>210</v>
      </c>
      <c r="I506" s="224"/>
      <c r="J506" s="225">
        <f>ROUND(I506*H506,2)</f>
        <v>0</v>
      </c>
      <c r="K506" s="221" t="s">
        <v>213</v>
      </c>
      <c r="L506" s="44"/>
      <c r="M506" s="226" t="s">
        <v>19</v>
      </c>
      <c r="N506" s="227" t="s">
        <v>45</v>
      </c>
      <c r="O506" s="84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0" t="s">
        <v>249</v>
      </c>
      <c r="AT506" s="230" t="s">
        <v>159</v>
      </c>
      <c r="AU506" s="230" t="s">
        <v>85</v>
      </c>
      <c r="AY506" s="17" t="s">
        <v>158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7" t="s">
        <v>82</v>
      </c>
      <c r="BK506" s="231">
        <f>ROUND(I506*H506,2)</f>
        <v>0</v>
      </c>
      <c r="BL506" s="17" t="s">
        <v>249</v>
      </c>
      <c r="BM506" s="230" t="s">
        <v>1012</v>
      </c>
    </row>
    <row r="507" s="2" customFormat="1">
      <c r="A507" s="38"/>
      <c r="B507" s="39"/>
      <c r="C507" s="40"/>
      <c r="D507" s="232" t="s">
        <v>165</v>
      </c>
      <c r="E507" s="40"/>
      <c r="F507" s="233" t="s">
        <v>1013</v>
      </c>
      <c r="G507" s="40"/>
      <c r="H507" s="40"/>
      <c r="I507" s="136"/>
      <c r="J507" s="40"/>
      <c r="K507" s="40"/>
      <c r="L507" s="44"/>
      <c r="M507" s="234"/>
      <c r="N507" s="235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165</v>
      </c>
      <c r="AU507" s="17" t="s">
        <v>85</v>
      </c>
    </row>
    <row r="508" s="2" customFormat="1">
      <c r="A508" s="38"/>
      <c r="B508" s="39"/>
      <c r="C508" s="40"/>
      <c r="D508" s="232" t="s">
        <v>216</v>
      </c>
      <c r="E508" s="40"/>
      <c r="F508" s="258" t="s">
        <v>991</v>
      </c>
      <c r="G508" s="40"/>
      <c r="H508" s="40"/>
      <c r="I508" s="136"/>
      <c r="J508" s="40"/>
      <c r="K508" s="40"/>
      <c r="L508" s="44"/>
      <c r="M508" s="234"/>
      <c r="N508" s="235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216</v>
      </c>
      <c r="AU508" s="17" t="s">
        <v>85</v>
      </c>
    </row>
    <row r="509" s="13" customFormat="1">
      <c r="A509" s="13"/>
      <c r="B509" s="236"/>
      <c r="C509" s="237"/>
      <c r="D509" s="232" t="s">
        <v>166</v>
      </c>
      <c r="E509" s="238" t="s">
        <v>19</v>
      </c>
      <c r="F509" s="239" t="s">
        <v>1731</v>
      </c>
      <c r="G509" s="237"/>
      <c r="H509" s="240">
        <v>210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166</v>
      </c>
      <c r="AU509" s="246" t="s">
        <v>85</v>
      </c>
      <c r="AV509" s="13" t="s">
        <v>85</v>
      </c>
      <c r="AW509" s="13" t="s">
        <v>34</v>
      </c>
      <c r="AX509" s="13" t="s">
        <v>82</v>
      </c>
      <c r="AY509" s="246" t="s">
        <v>158</v>
      </c>
    </row>
    <row r="510" s="2" customFormat="1" ht="21.75" customHeight="1">
      <c r="A510" s="38"/>
      <c r="B510" s="39"/>
      <c r="C510" s="259" t="s">
        <v>864</v>
      </c>
      <c r="D510" s="259" t="s">
        <v>199</v>
      </c>
      <c r="E510" s="260" t="s">
        <v>1015</v>
      </c>
      <c r="F510" s="261" t="s">
        <v>1016</v>
      </c>
      <c r="G510" s="262" t="s">
        <v>202</v>
      </c>
      <c r="H510" s="263">
        <v>60</v>
      </c>
      <c r="I510" s="264"/>
      <c r="J510" s="265">
        <f>ROUND(I510*H510,2)</f>
        <v>0</v>
      </c>
      <c r="K510" s="261" t="s">
        <v>213</v>
      </c>
      <c r="L510" s="266"/>
      <c r="M510" s="267" t="s">
        <v>19</v>
      </c>
      <c r="N510" s="268" t="s">
        <v>45</v>
      </c>
      <c r="O510" s="84"/>
      <c r="P510" s="228">
        <f>O510*H510</f>
        <v>0</v>
      </c>
      <c r="Q510" s="228">
        <v>0.012500000000000001</v>
      </c>
      <c r="R510" s="228">
        <f>Q510*H510</f>
        <v>0.75</v>
      </c>
      <c r="S510" s="228">
        <v>0</v>
      </c>
      <c r="T510" s="229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0" t="s">
        <v>249</v>
      </c>
      <c r="AT510" s="230" t="s">
        <v>199</v>
      </c>
      <c r="AU510" s="230" t="s">
        <v>85</v>
      </c>
      <c r="AY510" s="17" t="s">
        <v>158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7" t="s">
        <v>82</v>
      </c>
      <c r="BK510" s="231">
        <f>ROUND(I510*H510,2)</f>
        <v>0</v>
      </c>
      <c r="BL510" s="17" t="s">
        <v>249</v>
      </c>
      <c r="BM510" s="230" t="s">
        <v>1017</v>
      </c>
    </row>
    <row r="511" s="2" customFormat="1">
      <c r="A511" s="38"/>
      <c r="B511" s="39"/>
      <c r="C511" s="40"/>
      <c r="D511" s="232" t="s">
        <v>165</v>
      </c>
      <c r="E511" s="40"/>
      <c r="F511" s="233" t="s">
        <v>1016</v>
      </c>
      <c r="G511" s="40"/>
      <c r="H511" s="40"/>
      <c r="I511" s="136"/>
      <c r="J511" s="40"/>
      <c r="K511" s="40"/>
      <c r="L511" s="44"/>
      <c r="M511" s="234"/>
      <c r="N511" s="235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165</v>
      </c>
      <c r="AU511" s="17" t="s">
        <v>85</v>
      </c>
    </row>
    <row r="512" s="13" customFormat="1">
      <c r="A512" s="13"/>
      <c r="B512" s="236"/>
      <c r="C512" s="237"/>
      <c r="D512" s="232" t="s">
        <v>166</v>
      </c>
      <c r="E512" s="238" t="s">
        <v>19</v>
      </c>
      <c r="F512" s="239" t="s">
        <v>1732</v>
      </c>
      <c r="G512" s="237"/>
      <c r="H512" s="240">
        <v>60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166</v>
      </c>
      <c r="AU512" s="246" t="s">
        <v>85</v>
      </c>
      <c r="AV512" s="13" t="s">
        <v>85</v>
      </c>
      <c r="AW512" s="13" t="s">
        <v>34</v>
      </c>
      <c r="AX512" s="13" t="s">
        <v>82</v>
      </c>
      <c r="AY512" s="246" t="s">
        <v>158</v>
      </c>
    </row>
    <row r="513" s="2" customFormat="1" ht="21.75" customHeight="1">
      <c r="A513" s="38"/>
      <c r="B513" s="39"/>
      <c r="C513" s="219" t="s">
        <v>869</v>
      </c>
      <c r="D513" s="219" t="s">
        <v>159</v>
      </c>
      <c r="E513" s="220" t="s">
        <v>1025</v>
      </c>
      <c r="F513" s="221" t="s">
        <v>1026</v>
      </c>
      <c r="G513" s="222" t="s">
        <v>1027</v>
      </c>
      <c r="H513" s="223">
        <v>44.799999999999997</v>
      </c>
      <c r="I513" s="224"/>
      <c r="J513" s="225">
        <f>ROUND(I513*H513,2)</f>
        <v>0</v>
      </c>
      <c r="K513" s="221" t="s">
        <v>213</v>
      </c>
      <c r="L513" s="44"/>
      <c r="M513" s="226" t="s">
        <v>19</v>
      </c>
      <c r="N513" s="227" t="s">
        <v>45</v>
      </c>
      <c r="O513" s="84"/>
      <c r="P513" s="228">
        <f>O513*H513</f>
        <v>0</v>
      </c>
      <c r="Q513" s="228">
        <v>0</v>
      </c>
      <c r="R513" s="228">
        <f>Q513*H513</f>
        <v>0</v>
      </c>
      <c r="S513" s="228">
        <v>0</v>
      </c>
      <c r="T513" s="229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0" t="s">
        <v>163</v>
      </c>
      <c r="AT513" s="230" t="s">
        <v>159</v>
      </c>
      <c r="AU513" s="230" t="s">
        <v>85</v>
      </c>
      <c r="AY513" s="17" t="s">
        <v>158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7" t="s">
        <v>82</v>
      </c>
      <c r="BK513" s="231">
        <f>ROUND(I513*H513,2)</f>
        <v>0</v>
      </c>
      <c r="BL513" s="17" t="s">
        <v>163</v>
      </c>
      <c r="BM513" s="230" t="s">
        <v>1028</v>
      </c>
    </row>
    <row r="514" s="2" customFormat="1">
      <c r="A514" s="38"/>
      <c r="B514" s="39"/>
      <c r="C514" s="40"/>
      <c r="D514" s="232" t="s">
        <v>165</v>
      </c>
      <c r="E514" s="40"/>
      <c r="F514" s="233" t="s">
        <v>1029</v>
      </c>
      <c r="G514" s="40"/>
      <c r="H514" s="40"/>
      <c r="I514" s="136"/>
      <c r="J514" s="40"/>
      <c r="K514" s="40"/>
      <c r="L514" s="44"/>
      <c r="M514" s="234"/>
      <c r="N514" s="235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165</v>
      </c>
      <c r="AU514" s="17" t="s">
        <v>85</v>
      </c>
    </row>
    <row r="515" s="2" customFormat="1">
      <c r="A515" s="38"/>
      <c r="B515" s="39"/>
      <c r="C515" s="40"/>
      <c r="D515" s="232" t="s">
        <v>216</v>
      </c>
      <c r="E515" s="40"/>
      <c r="F515" s="258" t="s">
        <v>1030</v>
      </c>
      <c r="G515" s="40"/>
      <c r="H515" s="40"/>
      <c r="I515" s="136"/>
      <c r="J515" s="40"/>
      <c r="K515" s="40"/>
      <c r="L515" s="44"/>
      <c r="M515" s="234"/>
      <c r="N515" s="235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216</v>
      </c>
      <c r="AU515" s="17" t="s">
        <v>85</v>
      </c>
    </row>
    <row r="516" s="13" customFormat="1">
      <c r="A516" s="13"/>
      <c r="B516" s="236"/>
      <c r="C516" s="237"/>
      <c r="D516" s="232" t="s">
        <v>166</v>
      </c>
      <c r="E516" s="238" t="s">
        <v>19</v>
      </c>
      <c r="F516" s="239" t="s">
        <v>1733</v>
      </c>
      <c r="G516" s="237"/>
      <c r="H516" s="240">
        <v>44.799999999999997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166</v>
      </c>
      <c r="AU516" s="246" t="s">
        <v>85</v>
      </c>
      <c r="AV516" s="13" t="s">
        <v>85</v>
      </c>
      <c r="AW516" s="13" t="s">
        <v>34</v>
      </c>
      <c r="AX516" s="13" t="s">
        <v>82</v>
      </c>
      <c r="AY516" s="246" t="s">
        <v>158</v>
      </c>
    </row>
    <row r="517" s="2" customFormat="1" ht="21.75" customHeight="1">
      <c r="A517" s="38"/>
      <c r="B517" s="39"/>
      <c r="C517" s="219" t="s">
        <v>874</v>
      </c>
      <c r="D517" s="219" t="s">
        <v>159</v>
      </c>
      <c r="E517" s="220" t="s">
        <v>1043</v>
      </c>
      <c r="F517" s="221" t="s">
        <v>1044</v>
      </c>
      <c r="G517" s="222" t="s">
        <v>194</v>
      </c>
      <c r="H517" s="223">
        <v>360</v>
      </c>
      <c r="I517" s="224"/>
      <c r="J517" s="225">
        <f>ROUND(I517*H517,2)</f>
        <v>0</v>
      </c>
      <c r="K517" s="221" t="s">
        <v>19</v>
      </c>
      <c r="L517" s="44"/>
      <c r="M517" s="226" t="s">
        <v>19</v>
      </c>
      <c r="N517" s="227" t="s">
        <v>45</v>
      </c>
      <c r="O517" s="84"/>
      <c r="P517" s="228">
        <f>O517*H517</f>
        <v>0</v>
      </c>
      <c r="Q517" s="228">
        <v>0.084250000000000005</v>
      </c>
      <c r="R517" s="228">
        <f>Q517*H517</f>
        <v>30.330000000000002</v>
      </c>
      <c r="S517" s="228">
        <v>0</v>
      </c>
      <c r="T517" s="229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0" t="s">
        <v>163</v>
      </c>
      <c r="AT517" s="230" t="s">
        <v>159</v>
      </c>
      <c r="AU517" s="230" t="s">
        <v>85</v>
      </c>
      <c r="AY517" s="17" t="s">
        <v>158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7" t="s">
        <v>82</v>
      </c>
      <c r="BK517" s="231">
        <f>ROUND(I517*H517,2)</f>
        <v>0</v>
      </c>
      <c r="BL517" s="17" t="s">
        <v>163</v>
      </c>
      <c r="BM517" s="230" t="s">
        <v>1045</v>
      </c>
    </row>
    <row r="518" s="2" customFormat="1">
      <c r="A518" s="38"/>
      <c r="B518" s="39"/>
      <c r="C518" s="40"/>
      <c r="D518" s="232" t="s">
        <v>165</v>
      </c>
      <c r="E518" s="40"/>
      <c r="F518" s="233" t="s">
        <v>1044</v>
      </c>
      <c r="G518" s="40"/>
      <c r="H518" s="40"/>
      <c r="I518" s="136"/>
      <c r="J518" s="40"/>
      <c r="K518" s="40"/>
      <c r="L518" s="44"/>
      <c r="M518" s="234"/>
      <c r="N518" s="235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165</v>
      </c>
      <c r="AU518" s="17" t="s">
        <v>85</v>
      </c>
    </row>
    <row r="519" s="13" customFormat="1">
      <c r="A519" s="13"/>
      <c r="B519" s="236"/>
      <c r="C519" s="237"/>
      <c r="D519" s="232" t="s">
        <v>166</v>
      </c>
      <c r="E519" s="238" t="s">
        <v>19</v>
      </c>
      <c r="F519" s="239" t="s">
        <v>1734</v>
      </c>
      <c r="G519" s="237"/>
      <c r="H519" s="240">
        <v>360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166</v>
      </c>
      <c r="AU519" s="246" t="s">
        <v>85</v>
      </c>
      <c r="AV519" s="13" t="s">
        <v>85</v>
      </c>
      <c r="AW519" s="13" t="s">
        <v>34</v>
      </c>
      <c r="AX519" s="13" t="s">
        <v>82</v>
      </c>
      <c r="AY519" s="246" t="s">
        <v>158</v>
      </c>
    </row>
    <row r="520" s="2" customFormat="1" ht="16.5" customHeight="1">
      <c r="A520" s="38"/>
      <c r="B520" s="39"/>
      <c r="C520" s="259" t="s">
        <v>879</v>
      </c>
      <c r="D520" s="259" t="s">
        <v>199</v>
      </c>
      <c r="E520" s="260" t="s">
        <v>1048</v>
      </c>
      <c r="F520" s="261" t="s">
        <v>1448</v>
      </c>
      <c r="G520" s="262" t="s">
        <v>194</v>
      </c>
      <c r="H520" s="263">
        <v>36</v>
      </c>
      <c r="I520" s="264"/>
      <c r="J520" s="265">
        <f>ROUND(I520*H520,2)</f>
        <v>0</v>
      </c>
      <c r="K520" s="261" t="s">
        <v>19</v>
      </c>
      <c r="L520" s="266"/>
      <c r="M520" s="267" t="s">
        <v>19</v>
      </c>
      <c r="N520" s="268" t="s">
        <v>45</v>
      </c>
      <c r="O520" s="84"/>
      <c r="P520" s="228">
        <f>O520*H520</f>
        <v>0</v>
      </c>
      <c r="Q520" s="228">
        <v>0.14000000000000001</v>
      </c>
      <c r="R520" s="228">
        <f>Q520*H520</f>
        <v>5.0400000000000009</v>
      </c>
      <c r="S520" s="228">
        <v>0</v>
      </c>
      <c r="T520" s="229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0" t="s">
        <v>218</v>
      </c>
      <c r="AT520" s="230" t="s">
        <v>199</v>
      </c>
      <c r="AU520" s="230" t="s">
        <v>85</v>
      </c>
      <c r="AY520" s="17" t="s">
        <v>158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7" t="s">
        <v>82</v>
      </c>
      <c r="BK520" s="231">
        <f>ROUND(I520*H520,2)</f>
        <v>0</v>
      </c>
      <c r="BL520" s="17" t="s">
        <v>163</v>
      </c>
      <c r="BM520" s="230" t="s">
        <v>1050</v>
      </c>
    </row>
    <row r="521" s="2" customFormat="1">
      <c r="A521" s="38"/>
      <c r="B521" s="39"/>
      <c r="C521" s="40"/>
      <c r="D521" s="232" t="s">
        <v>165</v>
      </c>
      <c r="E521" s="40"/>
      <c r="F521" s="233" t="s">
        <v>1448</v>
      </c>
      <c r="G521" s="40"/>
      <c r="H521" s="40"/>
      <c r="I521" s="136"/>
      <c r="J521" s="40"/>
      <c r="K521" s="40"/>
      <c r="L521" s="44"/>
      <c r="M521" s="234"/>
      <c r="N521" s="235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165</v>
      </c>
      <c r="AU521" s="17" t="s">
        <v>85</v>
      </c>
    </row>
    <row r="522" s="13" customFormat="1">
      <c r="A522" s="13"/>
      <c r="B522" s="236"/>
      <c r="C522" s="237"/>
      <c r="D522" s="232" t="s">
        <v>166</v>
      </c>
      <c r="E522" s="238" t="s">
        <v>19</v>
      </c>
      <c r="F522" s="239" t="s">
        <v>1735</v>
      </c>
      <c r="G522" s="237"/>
      <c r="H522" s="240">
        <v>36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166</v>
      </c>
      <c r="AU522" s="246" t="s">
        <v>85</v>
      </c>
      <c r="AV522" s="13" t="s">
        <v>85</v>
      </c>
      <c r="AW522" s="13" t="s">
        <v>34</v>
      </c>
      <c r="AX522" s="13" t="s">
        <v>82</v>
      </c>
      <c r="AY522" s="246" t="s">
        <v>158</v>
      </c>
    </row>
    <row r="523" s="2" customFormat="1" ht="21.75" customHeight="1">
      <c r="A523" s="38"/>
      <c r="B523" s="39"/>
      <c r="C523" s="219" t="s">
        <v>884</v>
      </c>
      <c r="D523" s="219" t="s">
        <v>159</v>
      </c>
      <c r="E523" s="220" t="s">
        <v>1033</v>
      </c>
      <c r="F523" s="221" t="s">
        <v>1034</v>
      </c>
      <c r="G523" s="222" t="s">
        <v>1035</v>
      </c>
      <c r="H523" s="223">
        <v>74.102000000000004</v>
      </c>
      <c r="I523" s="224"/>
      <c r="J523" s="225">
        <f>ROUND(I523*H523,2)</f>
        <v>0</v>
      </c>
      <c r="K523" s="221" t="s">
        <v>213</v>
      </c>
      <c r="L523" s="44"/>
      <c r="M523" s="226" t="s">
        <v>19</v>
      </c>
      <c r="N523" s="227" t="s">
        <v>45</v>
      </c>
      <c r="O523" s="84"/>
      <c r="P523" s="228">
        <f>O523*H523</f>
        <v>0</v>
      </c>
      <c r="Q523" s="228">
        <v>0</v>
      </c>
      <c r="R523" s="228">
        <f>Q523*H523</f>
        <v>0</v>
      </c>
      <c r="S523" s="228">
        <v>0</v>
      </c>
      <c r="T523" s="229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0" t="s">
        <v>163</v>
      </c>
      <c r="AT523" s="230" t="s">
        <v>159</v>
      </c>
      <c r="AU523" s="230" t="s">
        <v>85</v>
      </c>
      <c r="AY523" s="17" t="s">
        <v>158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7" t="s">
        <v>82</v>
      </c>
      <c r="BK523" s="231">
        <f>ROUND(I523*H523,2)</f>
        <v>0</v>
      </c>
      <c r="BL523" s="17" t="s">
        <v>163</v>
      </c>
      <c r="BM523" s="230" t="s">
        <v>1036</v>
      </c>
    </row>
    <row r="524" s="2" customFormat="1">
      <c r="A524" s="38"/>
      <c r="B524" s="39"/>
      <c r="C524" s="40"/>
      <c r="D524" s="232" t="s">
        <v>165</v>
      </c>
      <c r="E524" s="40"/>
      <c r="F524" s="233" t="s">
        <v>1037</v>
      </c>
      <c r="G524" s="40"/>
      <c r="H524" s="40"/>
      <c r="I524" s="136"/>
      <c r="J524" s="40"/>
      <c r="K524" s="40"/>
      <c r="L524" s="44"/>
      <c r="M524" s="234"/>
      <c r="N524" s="235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165</v>
      </c>
      <c r="AU524" s="17" t="s">
        <v>85</v>
      </c>
    </row>
    <row r="525" s="2" customFormat="1">
      <c r="A525" s="38"/>
      <c r="B525" s="39"/>
      <c r="C525" s="40"/>
      <c r="D525" s="232" t="s">
        <v>216</v>
      </c>
      <c r="E525" s="40"/>
      <c r="F525" s="258" t="s">
        <v>1038</v>
      </c>
      <c r="G525" s="40"/>
      <c r="H525" s="40"/>
      <c r="I525" s="136"/>
      <c r="J525" s="40"/>
      <c r="K525" s="40"/>
      <c r="L525" s="44"/>
      <c r="M525" s="234"/>
      <c r="N525" s="235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216</v>
      </c>
      <c r="AU525" s="17" t="s">
        <v>85</v>
      </c>
    </row>
    <row r="526" s="2" customFormat="1">
      <c r="A526" s="38"/>
      <c r="B526" s="39"/>
      <c r="C526" s="40"/>
      <c r="D526" s="232" t="s">
        <v>181</v>
      </c>
      <c r="E526" s="40"/>
      <c r="F526" s="258" t="s">
        <v>1039</v>
      </c>
      <c r="G526" s="40"/>
      <c r="H526" s="40"/>
      <c r="I526" s="136"/>
      <c r="J526" s="40"/>
      <c r="K526" s="40"/>
      <c r="L526" s="44"/>
      <c r="M526" s="234"/>
      <c r="N526" s="235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181</v>
      </c>
      <c r="AU526" s="17" t="s">
        <v>85</v>
      </c>
    </row>
    <row r="527" s="13" customFormat="1">
      <c r="A527" s="13"/>
      <c r="B527" s="236"/>
      <c r="C527" s="237"/>
      <c r="D527" s="232" t="s">
        <v>166</v>
      </c>
      <c r="E527" s="238" t="s">
        <v>19</v>
      </c>
      <c r="F527" s="239" t="s">
        <v>1736</v>
      </c>
      <c r="G527" s="237"/>
      <c r="H527" s="240">
        <v>67.049999999999997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166</v>
      </c>
      <c r="AU527" s="246" t="s">
        <v>85</v>
      </c>
      <c r="AV527" s="13" t="s">
        <v>85</v>
      </c>
      <c r="AW527" s="13" t="s">
        <v>34</v>
      </c>
      <c r="AX527" s="13" t="s">
        <v>74</v>
      </c>
      <c r="AY527" s="246" t="s">
        <v>158</v>
      </c>
    </row>
    <row r="528" s="13" customFormat="1">
      <c r="A528" s="13"/>
      <c r="B528" s="236"/>
      <c r="C528" s="237"/>
      <c r="D528" s="232" t="s">
        <v>166</v>
      </c>
      <c r="E528" s="238" t="s">
        <v>19</v>
      </c>
      <c r="F528" s="239" t="s">
        <v>1737</v>
      </c>
      <c r="G528" s="237"/>
      <c r="H528" s="240">
        <v>7.0519999999999996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166</v>
      </c>
      <c r="AU528" s="246" t="s">
        <v>85</v>
      </c>
      <c r="AV528" s="13" t="s">
        <v>85</v>
      </c>
      <c r="AW528" s="13" t="s">
        <v>34</v>
      </c>
      <c r="AX528" s="13" t="s">
        <v>74</v>
      </c>
      <c r="AY528" s="246" t="s">
        <v>158</v>
      </c>
    </row>
    <row r="529" s="14" customFormat="1">
      <c r="A529" s="14"/>
      <c r="B529" s="247"/>
      <c r="C529" s="248"/>
      <c r="D529" s="232" t="s">
        <v>166</v>
      </c>
      <c r="E529" s="249" t="s">
        <v>19</v>
      </c>
      <c r="F529" s="250" t="s">
        <v>175</v>
      </c>
      <c r="G529" s="248"/>
      <c r="H529" s="251">
        <v>74.102000000000004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166</v>
      </c>
      <c r="AU529" s="257" t="s">
        <v>85</v>
      </c>
      <c r="AV529" s="14" t="s">
        <v>163</v>
      </c>
      <c r="AW529" s="14" t="s">
        <v>34</v>
      </c>
      <c r="AX529" s="14" t="s">
        <v>82</v>
      </c>
      <c r="AY529" s="257" t="s">
        <v>158</v>
      </c>
    </row>
    <row r="530" s="2" customFormat="1" ht="16.5" customHeight="1">
      <c r="A530" s="38"/>
      <c r="B530" s="39"/>
      <c r="C530" s="219" t="s">
        <v>889</v>
      </c>
      <c r="D530" s="219" t="s">
        <v>159</v>
      </c>
      <c r="E530" s="220" t="s">
        <v>1053</v>
      </c>
      <c r="F530" s="221" t="s">
        <v>1054</v>
      </c>
      <c r="G530" s="222" t="s">
        <v>1035</v>
      </c>
      <c r="H530" s="223">
        <v>74.102000000000004</v>
      </c>
      <c r="I530" s="224"/>
      <c r="J530" s="225">
        <f>ROUND(I530*H530,2)</f>
        <v>0</v>
      </c>
      <c r="K530" s="221" t="s">
        <v>19</v>
      </c>
      <c r="L530" s="44"/>
      <c r="M530" s="226" t="s">
        <v>19</v>
      </c>
      <c r="N530" s="227" t="s">
        <v>45</v>
      </c>
      <c r="O530" s="84"/>
      <c r="P530" s="228">
        <f>O530*H530</f>
        <v>0</v>
      </c>
      <c r="Q530" s="228">
        <v>0</v>
      </c>
      <c r="R530" s="228">
        <f>Q530*H530</f>
        <v>0</v>
      </c>
      <c r="S530" s="228">
        <v>0</v>
      </c>
      <c r="T530" s="229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0" t="s">
        <v>163</v>
      </c>
      <c r="AT530" s="230" t="s">
        <v>159</v>
      </c>
      <c r="AU530" s="230" t="s">
        <v>85</v>
      </c>
      <c r="AY530" s="17" t="s">
        <v>158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7" t="s">
        <v>82</v>
      </c>
      <c r="BK530" s="231">
        <f>ROUND(I530*H530,2)</f>
        <v>0</v>
      </c>
      <c r="BL530" s="17" t="s">
        <v>163</v>
      </c>
      <c r="BM530" s="230" t="s">
        <v>1055</v>
      </c>
    </row>
    <row r="531" s="2" customFormat="1">
      <c r="A531" s="38"/>
      <c r="B531" s="39"/>
      <c r="C531" s="40"/>
      <c r="D531" s="232" t="s">
        <v>165</v>
      </c>
      <c r="E531" s="40"/>
      <c r="F531" s="233" t="s">
        <v>1054</v>
      </c>
      <c r="G531" s="40"/>
      <c r="H531" s="40"/>
      <c r="I531" s="136"/>
      <c r="J531" s="40"/>
      <c r="K531" s="40"/>
      <c r="L531" s="44"/>
      <c r="M531" s="234"/>
      <c r="N531" s="235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165</v>
      </c>
      <c r="AU531" s="17" t="s">
        <v>85</v>
      </c>
    </row>
    <row r="532" s="13" customFormat="1">
      <c r="A532" s="13"/>
      <c r="B532" s="236"/>
      <c r="C532" s="237"/>
      <c r="D532" s="232" t="s">
        <v>166</v>
      </c>
      <c r="E532" s="238" t="s">
        <v>19</v>
      </c>
      <c r="F532" s="239" t="s">
        <v>1736</v>
      </c>
      <c r="G532" s="237"/>
      <c r="H532" s="240">
        <v>67.049999999999997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166</v>
      </c>
      <c r="AU532" s="246" t="s">
        <v>85</v>
      </c>
      <c r="AV532" s="13" t="s">
        <v>85</v>
      </c>
      <c r="AW532" s="13" t="s">
        <v>34</v>
      </c>
      <c r="AX532" s="13" t="s">
        <v>74</v>
      </c>
      <c r="AY532" s="246" t="s">
        <v>158</v>
      </c>
    </row>
    <row r="533" s="13" customFormat="1">
      <c r="A533" s="13"/>
      <c r="B533" s="236"/>
      <c r="C533" s="237"/>
      <c r="D533" s="232" t="s">
        <v>166</v>
      </c>
      <c r="E533" s="238" t="s">
        <v>19</v>
      </c>
      <c r="F533" s="239" t="s">
        <v>1737</v>
      </c>
      <c r="G533" s="237"/>
      <c r="H533" s="240">
        <v>7.0519999999999996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166</v>
      </c>
      <c r="AU533" s="246" t="s">
        <v>85</v>
      </c>
      <c r="AV533" s="13" t="s">
        <v>85</v>
      </c>
      <c r="AW533" s="13" t="s">
        <v>34</v>
      </c>
      <c r="AX533" s="13" t="s">
        <v>74</v>
      </c>
      <c r="AY533" s="246" t="s">
        <v>158</v>
      </c>
    </row>
    <row r="534" s="14" customFormat="1">
      <c r="A534" s="14"/>
      <c r="B534" s="247"/>
      <c r="C534" s="248"/>
      <c r="D534" s="232" t="s">
        <v>166</v>
      </c>
      <c r="E534" s="249" t="s">
        <v>19</v>
      </c>
      <c r="F534" s="250" t="s">
        <v>175</v>
      </c>
      <c r="G534" s="248"/>
      <c r="H534" s="251">
        <v>74.102000000000004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7" t="s">
        <v>166</v>
      </c>
      <c r="AU534" s="257" t="s">
        <v>85</v>
      </c>
      <c r="AV534" s="14" t="s">
        <v>163</v>
      </c>
      <c r="AW534" s="14" t="s">
        <v>34</v>
      </c>
      <c r="AX534" s="14" t="s">
        <v>82</v>
      </c>
      <c r="AY534" s="257" t="s">
        <v>158</v>
      </c>
    </row>
    <row r="535" s="2" customFormat="1" ht="21.75" customHeight="1">
      <c r="A535" s="38"/>
      <c r="B535" s="39"/>
      <c r="C535" s="219" t="s">
        <v>893</v>
      </c>
      <c r="D535" s="219" t="s">
        <v>159</v>
      </c>
      <c r="E535" s="220" t="s">
        <v>1057</v>
      </c>
      <c r="F535" s="221" t="s">
        <v>1058</v>
      </c>
      <c r="G535" s="222" t="s">
        <v>1059</v>
      </c>
      <c r="H535" s="223">
        <v>125.973</v>
      </c>
      <c r="I535" s="224"/>
      <c r="J535" s="225">
        <f>ROUND(I535*H535,2)</f>
        <v>0</v>
      </c>
      <c r="K535" s="221" t="s">
        <v>213</v>
      </c>
      <c r="L535" s="44"/>
      <c r="M535" s="226" t="s">
        <v>19</v>
      </c>
      <c r="N535" s="227" t="s">
        <v>45</v>
      </c>
      <c r="O535" s="84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0" t="s">
        <v>163</v>
      </c>
      <c r="AT535" s="230" t="s">
        <v>159</v>
      </c>
      <c r="AU535" s="230" t="s">
        <v>85</v>
      </c>
      <c r="AY535" s="17" t="s">
        <v>158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7" t="s">
        <v>82</v>
      </c>
      <c r="BK535" s="231">
        <f>ROUND(I535*H535,2)</f>
        <v>0</v>
      </c>
      <c r="BL535" s="17" t="s">
        <v>163</v>
      </c>
      <c r="BM535" s="230" t="s">
        <v>1060</v>
      </c>
    </row>
    <row r="536" s="2" customFormat="1">
      <c r="A536" s="38"/>
      <c r="B536" s="39"/>
      <c r="C536" s="40"/>
      <c r="D536" s="232" t="s">
        <v>165</v>
      </c>
      <c r="E536" s="40"/>
      <c r="F536" s="233" t="s">
        <v>1061</v>
      </c>
      <c r="G536" s="40"/>
      <c r="H536" s="40"/>
      <c r="I536" s="136"/>
      <c r="J536" s="40"/>
      <c r="K536" s="40"/>
      <c r="L536" s="44"/>
      <c r="M536" s="234"/>
      <c r="N536" s="235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165</v>
      </c>
      <c r="AU536" s="17" t="s">
        <v>85</v>
      </c>
    </row>
    <row r="537" s="2" customFormat="1">
      <c r="A537" s="38"/>
      <c r="B537" s="39"/>
      <c r="C537" s="40"/>
      <c r="D537" s="232" t="s">
        <v>216</v>
      </c>
      <c r="E537" s="40"/>
      <c r="F537" s="258" t="s">
        <v>1062</v>
      </c>
      <c r="G537" s="40"/>
      <c r="H537" s="40"/>
      <c r="I537" s="136"/>
      <c r="J537" s="40"/>
      <c r="K537" s="40"/>
      <c r="L537" s="44"/>
      <c r="M537" s="234"/>
      <c r="N537" s="235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216</v>
      </c>
      <c r="AU537" s="17" t="s">
        <v>85</v>
      </c>
    </row>
    <row r="538" s="13" customFormat="1">
      <c r="A538" s="13"/>
      <c r="B538" s="236"/>
      <c r="C538" s="237"/>
      <c r="D538" s="232" t="s">
        <v>166</v>
      </c>
      <c r="E538" s="238" t="s">
        <v>19</v>
      </c>
      <c r="F538" s="239" t="s">
        <v>1738</v>
      </c>
      <c r="G538" s="237"/>
      <c r="H538" s="240">
        <v>113.985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166</v>
      </c>
      <c r="AU538" s="246" t="s">
        <v>85</v>
      </c>
      <c r="AV538" s="13" t="s">
        <v>85</v>
      </c>
      <c r="AW538" s="13" t="s">
        <v>34</v>
      </c>
      <c r="AX538" s="13" t="s">
        <v>74</v>
      </c>
      <c r="AY538" s="246" t="s">
        <v>158</v>
      </c>
    </row>
    <row r="539" s="13" customFormat="1">
      <c r="A539" s="13"/>
      <c r="B539" s="236"/>
      <c r="C539" s="237"/>
      <c r="D539" s="232" t="s">
        <v>166</v>
      </c>
      <c r="E539" s="238" t="s">
        <v>19</v>
      </c>
      <c r="F539" s="239" t="s">
        <v>1739</v>
      </c>
      <c r="G539" s="237"/>
      <c r="H539" s="240">
        <v>11.988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6" t="s">
        <v>166</v>
      </c>
      <c r="AU539" s="246" t="s">
        <v>85</v>
      </c>
      <c r="AV539" s="13" t="s">
        <v>85</v>
      </c>
      <c r="AW539" s="13" t="s">
        <v>34</v>
      </c>
      <c r="AX539" s="13" t="s">
        <v>74</v>
      </c>
      <c r="AY539" s="246" t="s">
        <v>158</v>
      </c>
    </row>
    <row r="540" s="14" customFormat="1">
      <c r="A540" s="14"/>
      <c r="B540" s="247"/>
      <c r="C540" s="248"/>
      <c r="D540" s="232" t="s">
        <v>166</v>
      </c>
      <c r="E540" s="249" t="s">
        <v>19</v>
      </c>
      <c r="F540" s="250" t="s">
        <v>175</v>
      </c>
      <c r="G540" s="248"/>
      <c r="H540" s="251">
        <v>125.973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7" t="s">
        <v>166</v>
      </c>
      <c r="AU540" s="257" t="s">
        <v>85</v>
      </c>
      <c r="AV540" s="14" t="s">
        <v>163</v>
      </c>
      <c r="AW540" s="14" t="s">
        <v>34</v>
      </c>
      <c r="AX540" s="14" t="s">
        <v>82</v>
      </c>
      <c r="AY540" s="257" t="s">
        <v>158</v>
      </c>
    </row>
    <row r="541" s="2" customFormat="1" ht="16.5" customHeight="1">
      <c r="A541" s="38"/>
      <c r="B541" s="39"/>
      <c r="C541" s="219" t="s">
        <v>898</v>
      </c>
      <c r="D541" s="219" t="s">
        <v>159</v>
      </c>
      <c r="E541" s="220" t="s">
        <v>1066</v>
      </c>
      <c r="F541" s="221" t="s">
        <v>1067</v>
      </c>
      <c r="G541" s="222" t="s">
        <v>194</v>
      </c>
      <c r="H541" s="223">
        <v>787.5</v>
      </c>
      <c r="I541" s="224"/>
      <c r="J541" s="225">
        <f>ROUND(I541*H541,2)</f>
        <v>0</v>
      </c>
      <c r="K541" s="221" t="s">
        <v>19</v>
      </c>
      <c r="L541" s="44"/>
      <c r="M541" s="226" t="s">
        <v>19</v>
      </c>
      <c r="N541" s="227" t="s">
        <v>45</v>
      </c>
      <c r="O541" s="84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0" t="s">
        <v>163</v>
      </c>
      <c r="AT541" s="230" t="s">
        <v>159</v>
      </c>
      <c r="AU541" s="230" t="s">
        <v>85</v>
      </c>
      <c r="AY541" s="17" t="s">
        <v>158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7" t="s">
        <v>82</v>
      </c>
      <c r="BK541" s="231">
        <f>ROUND(I541*H541,2)</f>
        <v>0</v>
      </c>
      <c r="BL541" s="17" t="s">
        <v>163</v>
      </c>
      <c r="BM541" s="230" t="s">
        <v>1068</v>
      </c>
    </row>
    <row r="542" s="2" customFormat="1">
      <c r="A542" s="38"/>
      <c r="B542" s="39"/>
      <c r="C542" s="40"/>
      <c r="D542" s="232" t="s">
        <v>165</v>
      </c>
      <c r="E542" s="40"/>
      <c r="F542" s="233" t="s">
        <v>1067</v>
      </c>
      <c r="G542" s="40"/>
      <c r="H542" s="40"/>
      <c r="I542" s="136"/>
      <c r="J542" s="40"/>
      <c r="K542" s="40"/>
      <c r="L542" s="44"/>
      <c r="M542" s="234"/>
      <c r="N542" s="235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165</v>
      </c>
      <c r="AU542" s="17" t="s">
        <v>85</v>
      </c>
    </row>
    <row r="543" s="13" customFormat="1">
      <c r="A543" s="13"/>
      <c r="B543" s="236"/>
      <c r="C543" s="237"/>
      <c r="D543" s="232" t="s">
        <v>166</v>
      </c>
      <c r="E543" s="238" t="s">
        <v>19</v>
      </c>
      <c r="F543" s="239" t="s">
        <v>1740</v>
      </c>
      <c r="G543" s="237"/>
      <c r="H543" s="240">
        <v>787.5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166</v>
      </c>
      <c r="AU543" s="246" t="s">
        <v>85</v>
      </c>
      <c r="AV543" s="13" t="s">
        <v>85</v>
      </c>
      <c r="AW543" s="13" t="s">
        <v>34</v>
      </c>
      <c r="AX543" s="13" t="s">
        <v>82</v>
      </c>
      <c r="AY543" s="246" t="s">
        <v>158</v>
      </c>
    </row>
    <row r="544" s="12" customFormat="1" ht="22.8" customHeight="1">
      <c r="A544" s="12"/>
      <c r="B544" s="205"/>
      <c r="C544" s="206"/>
      <c r="D544" s="207" t="s">
        <v>73</v>
      </c>
      <c r="E544" s="269" t="s">
        <v>85</v>
      </c>
      <c r="F544" s="269" t="s">
        <v>1070</v>
      </c>
      <c r="G544" s="206"/>
      <c r="H544" s="206"/>
      <c r="I544" s="209"/>
      <c r="J544" s="270">
        <f>BK544</f>
        <v>0</v>
      </c>
      <c r="K544" s="206"/>
      <c r="L544" s="211"/>
      <c r="M544" s="212"/>
      <c r="N544" s="213"/>
      <c r="O544" s="213"/>
      <c r="P544" s="214">
        <f>SUM(P545:P547)</f>
        <v>0</v>
      </c>
      <c r="Q544" s="213"/>
      <c r="R544" s="214">
        <f>SUM(R545:R547)</f>
        <v>0</v>
      </c>
      <c r="S544" s="213"/>
      <c r="T544" s="215">
        <f>SUM(T545:T547)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6" t="s">
        <v>82</v>
      </c>
      <c r="AT544" s="217" t="s">
        <v>73</v>
      </c>
      <c r="AU544" s="217" t="s">
        <v>82</v>
      </c>
      <c r="AY544" s="216" t="s">
        <v>158</v>
      </c>
      <c r="BK544" s="218">
        <f>SUM(BK545:BK547)</f>
        <v>0</v>
      </c>
    </row>
    <row r="545" s="2" customFormat="1" ht="21.75" customHeight="1">
      <c r="A545" s="38"/>
      <c r="B545" s="39"/>
      <c r="C545" s="219" t="s">
        <v>903</v>
      </c>
      <c r="D545" s="219" t="s">
        <v>159</v>
      </c>
      <c r="E545" s="220" t="s">
        <v>1072</v>
      </c>
      <c r="F545" s="221" t="s">
        <v>1073</v>
      </c>
      <c r="G545" s="222" t="s">
        <v>194</v>
      </c>
      <c r="H545" s="223">
        <v>375</v>
      </c>
      <c r="I545" s="224"/>
      <c r="J545" s="225">
        <f>ROUND(I545*H545,2)</f>
        <v>0</v>
      </c>
      <c r="K545" s="221" t="s">
        <v>19</v>
      </c>
      <c r="L545" s="44"/>
      <c r="M545" s="226" t="s">
        <v>19</v>
      </c>
      <c r="N545" s="227" t="s">
        <v>45</v>
      </c>
      <c r="O545" s="84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30" t="s">
        <v>163</v>
      </c>
      <c r="AT545" s="230" t="s">
        <v>159</v>
      </c>
      <c r="AU545" s="230" t="s">
        <v>85</v>
      </c>
      <c r="AY545" s="17" t="s">
        <v>158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7" t="s">
        <v>82</v>
      </c>
      <c r="BK545" s="231">
        <f>ROUND(I545*H545,2)</f>
        <v>0</v>
      </c>
      <c r="BL545" s="17" t="s">
        <v>163</v>
      </c>
      <c r="BM545" s="230" t="s">
        <v>1074</v>
      </c>
    </row>
    <row r="546" s="2" customFormat="1">
      <c r="A546" s="38"/>
      <c r="B546" s="39"/>
      <c r="C546" s="40"/>
      <c r="D546" s="232" t="s">
        <v>165</v>
      </c>
      <c r="E546" s="40"/>
      <c r="F546" s="233" t="s">
        <v>1073</v>
      </c>
      <c r="G546" s="40"/>
      <c r="H546" s="40"/>
      <c r="I546" s="136"/>
      <c r="J546" s="40"/>
      <c r="K546" s="40"/>
      <c r="L546" s="44"/>
      <c r="M546" s="234"/>
      <c r="N546" s="235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165</v>
      </c>
      <c r="AU546" s="17" t="s">
        <v>85</v>
      </c>
    </row>
    <row r="547" s="13" customFormat="1">
      <c r="A547" s="13"/>
      <c r="B547" s="236"/>
      <c r="C547" s="237"/>
      <c r="D547" s="232" t="s">
        <v>166</v>
      </c>
      <c r="E547" s="238" t="s">
        <v>19</v>
      </c>
      <c r="F547" s="239" t="s">
        <v>1741</v>
      </c>
      <c r="G547" s="237"/>
      <c r="H547" s="240">
        <v>375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6" t="s">
        <v>166</v>
      </c>
      <c r="AU547" s="246" t="s">
        <v>85</v>
      </c>
      <c r="AV547" s="13" t="s">
        <v>85</v>
      </c>
      <c r="AW547" s="13" t="s">
        <v>34</v>
      </c>
      <c r="AX547" s="13" t="s">
        <v>82</v>
      </c>
      <c r="AY547" s="246" t="s">
        <v>158</v>
      </c>
    </row>
    <row r="548" s="12" customFormat="1" ht="22.8" customHeight="1">
      <c r="A548" s="12"/>
      <c r="B548" s="205"/>
      <c r="C548" s="206"/>
      <c r="D548" s="207" t="s">
        <v>73</v>
      </c>
      <c r="E548" s="269" t="s">
        <v>191</v>
      </c>
      <c r="F548" s="269" t="s">
        <v>1076</v>
      </c>
      <c r="G548" s="206"/>
      <c r="H548" s="206"/>
      <c r="I548" s="209"/>
      <c r="J548" s="270">
        <f>BK548</f>
        <v>0</v>
      </c>
      <c r="K548" s="206"/>
      <c r="L548" s="211"/>
      <c r="M548" s="212"/>
      <c r="N548" s="213"/>
      <c r="O548" s="213"/>
      <c r="P548" s="214">
        <f>SUM(P549:P562)</f>
        <v>0</v>
      </c>
      <c r="Q548" s="213"/>
      <c r="R548" s="214">
        <f>SUM(R549:R562)</f>
        <v>690.24000000000001</v>
      </c>
      <c r="S548" s="213"/>
      <c r="T548" s="215">
        <f>SUM(T549:T562)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6" t="s">
        <v>82</v>
      </c>
      <c r="AT548" s="217" t="s">
        <v>73</v>
      </c>
      <c r="AU548" s="217" t="s">
        <v>82</v>
      </c>
      <c r="AY548" s="216" t="s">
        <v>158</v>
      </c>
      <c r="BK548" s="218">
        <f>SUM(BK549:BK562)</f>
        <v>0</v>
      </c>
    </row>
    <row r="549" s="2" customFormat="1" ht="21.75" customHeight="1">
      <c r="A549" s="38"/>
      <c r="B549" s="39"/>
      <c r="C549" s="219" t="s">
        <v>908</v>
      </c>
      <c r="D549" s="219" t="s">
        <v>159</v>
      </c>
      <c r="E549" s="220" t="s">
        <v>1078</v>
      </c>
      <c r="F549" s="221" t="s">
        <v>1079</v>
      </c>
      <c r="G549" s="222" t="s">
        <v>194</v>
      </c>
      <c r="H549" s="223">
        <v>610</v>
      </c>
      <c r="I549" s="224"/>
      <c r="J549" s="225">
        <f>ROUND(I549*H549,2)</f>
        <v>0</v>
      </c>
      <c r="K549" s="221" t="s">
        <v>19</v>
      </c>
      <c r="L549" s="44"/>
      <c r="M549" s="226" t="s">
        <v>19</v>
      </c>
      <c r="N549" s="227" t="s">
        <v>45</v>
      </c>
      <c r="O549" s="84"/>
      <c r="P549" s="228">
        <f>O549*H549</f>
        <v>0</v>
      </c>
      <c r="Q549" s="228">
        <v>0</v>
      </c>
      <c r="R549" s="228">
        <f>Q549*H549</f>
        <v>0</v>
      </c>
      <c r="S549" s="228">
        <v>0</v>
      </c>
      <c r="T549" s="229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0" t="s">
        <v>163</v>
      </c>
      <c r="AT549" s="230" t="s">
        <v>159</v>
      </c>
      <c r="AU549" s="230" t="s">
        <v>85</v>
      </c>
      <c r="AY549" s="17" t="s">
        <v>158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7" t="s">
        <v>82</v>
      </c>
      <c r="BK549" s="231">
        <f>ROUND(I549*H549,2)</f>
        <v>0</v>
      </c>
      <c r="BL549" s="17" t="s">
        <v>163</v>
      </c>
      <c r="BM549" s="230" t="s">
        <v>1080</v>
      </c>
    </row>
    <row r="550" s="2" customFormat="1">
      <c r="A550" s="38"/>
      <c r="B550" s="39"/>
      <c r="C550" s="40"/>
      <c r="D550" s="232" t="s">
        <v>165</v>
      </c>
      <c r="E550" s="40"/>
      <c r="F550" s="233" t="s">
        <v>1079</v>
      </c>
      <c r="G550" s="40"/>
      <c r="H550" s="40"/>
      <c r="I550" s="136"/>
      <c r="J550" s="40"/>
      <c r="K550" s="40"/>
      <c r="L550" s="44"/>
      <c r="M550" s="234"/>
      <c r="N550" s="235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165</v>
      </c>
      <c r="AU550" s="17" t="s">
        <v>85</v>
      </c>
    </row>
    <row r="551" s="13" customFormat="1">
      <c r="A551" s="13"/>
      <c r="B551" s="236"/>
      <c r="C551" s="237"/>
      <c r="D551" s="232" t="s">
        <v>166</v>
      </c>
      <c r="E551" s="238" t="s">
        <v>19</v>
      </c>
      <c r="F551" s="239" t="s">
        <v>1742</v>
      </c>
      <c r="G551" s="237"/>
      <c r="H551" s="240">
        <v>610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166</v>
      </c>
      <c r="AU551" s="246" t="s">
        <v>85</v>
      </c>
      <c r="AV551" s="13" t="s">
        <v>85</v>
      </c>
      <c r="AW551" s="13" t="s">
        <v>34</v>
      </c>
      <c r="AX551" s="13" t="s">
        <v>82</v>
      </c>
      <c r="AY551" s="246" t="s">
        <v>158</v>
      </c>
    </row>
    <row r="552" s="2" customFormat="1" ht="16.5" customHeight="1">
      <c r="A552" s="38"/>
      <c r="B552" s="39"/>
      <c r="C552" s="259" t="s">
        <v>912</v>
      </c>
      <c r="D552" s="259" t="s">
        <v>199</v>
      </c>
      <c r="E552" s="260" t="s">
        <v>1083</v>
      </c>
      <c r="F552" s="261" t="s">
        <v>1084</v>
      </c>
      <c r="G552" s="262" t="s">
        <v>1059</v>
      </c>
      <c r="H552" s="263">
        <v>164.69999999999999</v>
      </c>
      <c r="I552" s="264"/>
      <c r="J552" s="265">
        <f>ROUND(I552*H552,2)</f>
        <v>0</v>
      </c>
      <c r="K552" s="261" t="s">
        <v>213</v>
      </c>
      <c r="L552" s="266"/>
      <c r="M552" s="267" t="s">
        <v>19</v>
      </c>
      <c r="N552" s="268" t="s">
        <v>45</v>
      </c>
      <c r="O552" s="84"/>
      <c r="P552" s="228">
        <f>O552*H552</f>
        <v>0</v>
      </c>
      <c r="Q552" s="228">
        <v>1</v>
      </c>
      <c r="R552" s="228">
        <f>Q552*H552</f>
        <v>164.69999999999999</v>
      </c>
      <c r="S552" s="228">
        <v>0</v>
      </c>
      <c r="T552" s="229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30" t="s">
        <v>241</v>
      </c>
      <c r="AT552" s="230" t="s">
        <v>199</v>
      </c>
      <c r="AU552" s="230" t="s">
        <v>85</v>
      </c>
      <c r="AY552" s="17" t="s">
        <v>158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7" t="s">
        <v>82</v>
      </c>
      <c r="BK552" s="231">
        <f>ROUND(I552*H552,2)</f>
        <v>0</v>
      </c>
      <c r="BL552" s="17" t="s">
        <v>236</v>
      </c>
      <c r="BM552" s="230" t="s">
        <v>1085</v>
      </c>
    </row>
    <row r="553" s="2" customFormat="1">
      <c r="A553" s="38"/>
      <c r="B553" s="39"/>
      <c r="C553" s="40"/>
      <c r="D553" s="232" t="s">
        <v>165</v>
      </c>
      <c r="E553" s="40"/>
      <c r="F553" s="233" t="s">
        <v>1084</v>
      </c>
      <c r="G553" s="40"/>
      <c r="H553" s="40"/>
      <c r="I553" s="136"/>
      <c r="J553" s="40"/>
      <c r="K553" s="40"/>
      <c r="L553" s="44"/>
      <c r="M553" s="234"/>
      <c r="N553" s="235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165</v>
      </c>
      <c r="AU553" s="17" t="s">
        <v>85</v>
      </c>
    </row>
    <row r="554" s="13" customFormat="1">
      <c r="A554" s="13"/>
      <c r="B554" s="236"/>
      <c r="C554" s="237"/>
      <c r="D554" s="232" t="s">
        <v>166</v>
      </c>
      <c r="E554" s="238" t="s">
        <v>19</v>
      </c>
      <c r="F554" s="239" t="s">
        <v>1743</v>
      </c>
      <c r="G554" s="237"/>
      <c r="H554" s="240">
        <v>164.69999999999999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166</v>
      </c>
      <c r="AU554" s="246" t="s">
        <v>85</v>
      </c>
      <c r="AV554" s="13" t="s">
        <v>85</v>
      </c>
      <c r="AW554" s="13" t="s">
        <v>34</v>
      </c>
      <c r="AX554" s="13" t="s">
        <v>82</v>
      </c>
      <c r="AY554" s="246" t="s">
        <v>158</v>
      </c>
    </row>
    <row r="555" s="2" customFormat="1" ht="16.5" customHeight="1">
      <c r="A555" s="38"/>
      <c r="B555" s="39"/>
      <c r="C555" s="219" t="s">
        <v>917</v>
      </c>
      <c r="D555" s="219" t="s">
        <v>159</v>
      </c>
      <c r="E555" s="220" t="s">
        <v>1088</v>
      </c>
      <c r="F555" s="221" t="s">
        <v>1089</v>
      </c>
      <c r="G555" s="222" t="s">
        <v>194</v>
      </c>
      <c r="H555" s="223">
        <v>634</v>
      </c>
      <c r="I555" s="224"/>
      <c r="J555" s="225">
        <f>ROUND(I555*H555,2)</f>
        <v>0</v>
      </c>
      <c r="K555" s="221" t="s">
        <v>19</v>
      </c>
      <c r="L555" s="44"/>
      <c r="M555" s="226" t="s">
        <v>19</v>
      </c>
      <c r="N555" s="227" t="s">
        <v>45</v>
      </c>
      <c r="O555" s="84"/>
      <c r="P555" s="228">
        <f>O555*H555</f>
        <v>0</v>
      </c>
      <c r="Q555" s="228">
        <v>0</v>
      </c>
      <c r="R555" s="228">
        <f>Q555*H555</f>
        <v>0</v>
      </c>
      <c r="S555" s="228">
        <v>0</v>
      </c>
      <c r="T555" s="229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0" t="s">
        <v>163</v>
      </c>
      <c r="AT555" s="230" t="s">
        <v>159</v>
      </c>
      <c r="AU555" s="230" t="s">
        <v>85</v>
      </c>
      <c r="AY555" s="17" t="s">
        <v>158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7" t="s">
        <v>82</v>
      </c>
      <c r="BK555" s="231">
        <f>ROUND(I555*H555,2)</f>
        <v>0</v>
      </c>
      <c r="BL555" s="17" t="s">
        <v>163</v>
      </c>
      <c r="BM555" s="230" t="s">
        <v>1090</v>
      </c>
    </row>
    <row r="556" s="2" customFormat="1">
      <c r="A556" s="38"/>
      <c r="B556" s="39"/>
      <c r="C556" s="40"/>
      <c r="D556" s="232" t="s">
        <v>165</v>
      </c>
      <c r="E556" s="40"/>
      <c r="F556" s="233" t="s">
        <v>1089</v>
      </c>
      <c r="G556" s="40"/>
      <c r="H556" s="40"/>
      <c r="I556" s="136"/>
      <c r="J556" s="40"/>
      <c r="K556" s="40"/>
      <c r="L556" s="44"/>
      <c r="M556" s="234"/>
      <c r="N556" s="235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165</v>
      </c>
      <c r="AU556" s="17" t="s">
        <v>85</v>
      </c>
    </row>
    <row r="557" s="13" customFormat="1">
      <c r="A557" s="13"/>
      <c r="B557" s="236"/>
      <c r="C557" s="237"/>
      <c r="D557" s="232" t="s">
        <v>166</v>
      </c>
      <c r="E557" s="238" t="s">
        <v>19</v>
      </c>
      <c r="F557" s="239" t="s">
        <v>1744</v>
      </c>
      <c r="G557" s="237"/>
      <c r="H557" s="240">
        <v>24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6" t="s">
        <v>166</v>
      </c>
      <c r="AU557" s="246" t="s">
        <v>85</v>
      </c>
      <c r="AV557" s="13" t="s">
        <v>85</v>
      </c>
      <c r="AW557" s="13" t="s">
        <v>34</v>
      </c>
      <c r="AX557" s="13" t="s">
        <v>74</v>
      </c>
      <c r="AY557" s="246" t="s">
        <v>158</v>
      </c>
    </row>
    <row r="558" s="13" customFormat="1">
      <c r="A558" s="13"/>
      <c r="B558" s="236"/>
      <c r="C558" s="237"/>
      <c r="D558" s="232" t="s">
        <v>166</v>
      </c>
      <c r="E558" s="238" t="s">
        <v>19</v>
      </c>
      <c r="F558" s="239" t="s">
        <v>1745</v>
      </c>
      <c r="G558" s="237"/>
      <c r="H558" s="240">
        <v>610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166</v>
      </c>
      <c r="AU558" s="246" t="s">
        <v>85</v>
      </c>
      <c r="AV558" s="13" t="s">
        <v>85</v>
      </c>
      <c r="AW558" s="13" t="s">
        <v>34</v>
      </c>
      <c r="AX558" s="13" t="s">
        <v>74</v>
      </c>
      <c r="AY558" s="246" t="s">
        <v>158</v>
      </c>
    </row>
    <row r="559" s="14" customFormat="1">
      <c r="A559" s="14"/>
      <c r="B559" s="247"/>
      <c r="C559" s="248"/>
      <c r="D559" s="232" t="s">
        <v>166</v>
      </c>
      <c r="E559" s="249" t="s">
        <v>19</v>
      </c>
      <c r="F559" s="250" t="s">
        <v>175</v>
      </c>
      <c r="G559" s="248"/>
      <c r="H559" s="251">
        <v>634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166</v>
      </c>
      <c r="AU559" s="257" t="s">
        <v>85</v>
      </c>
      <c r="AV559" s="14" t="s">
        <v>163</v>
      </c>
      <c r="AW559" s="14" t="s">
        <v>34</v>
      </c>
      <c r="AX559" s="14" t="s">
        <v>82</v>
      </c>
      <c r="AY559" s="257" t="s">
        <v>158</v>
      </c>
    </row>
    <row r="560" s="2" customFormat="1" ht="16.5" customHeight="1">
      <c r="A560" s="38"/>
      <c r="B560" s="39"/>
      <c r="C560" s="259" t="s">
        <v>921</v>
      </c>
      <c r="D560" s="259" t="s">
        <v>199</v>
      </c>
      <c r="E560" s="260" t="s">
        <v>1092</v>
      </c>
      <c r="F560" s="261" t="s">
        <v>1093</v>
      </c>
      <c r="G560" s="262" t="s">
        <v>1059</v>
      </c>
      <c r="H560" s="263">
        <v>525.53999999999996</v>
      </c>
      <c r="I560" s="264"/>
      <c r="J560" s="265">
        <f>ROUND(I560*H560,2)</f>
        <v>0</v>
      </c>
      <c r="K560" s="261" t="s">
        <v>213</v>
      </c>
      <c r="L560" s="266"/>
      <c r="M560" s="267" t="s">
        <v>19</v>
      </c>
      <c r="N560" s="268" t="s">
        <v>45</v>
      </c>
      <c r="O560" s="84"/>
      <c r="P560" s="228">
        <f>O560*H560</f>
        <v>0</v>
      </c>
      <c r="Q560" s="228">
        <v>1</v>
      </c>
      <c r="R560" s="228">
        <f>Q560*H560</f>
        <v>525.53999999999996</v>
      </c>
      <c r="S560" s="228">
        <v>0</v>
      </c>
      <c r="T560" s="229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0" t="s">
        <v>241</v>
      </c>
      <c r="AT560" s="230" t="s">
        <v>199</v>
      </c>
      <c r="AU560" s="230" t="s">
        <v>85</v>
      </c>
      <c r="AY560" s="17" t="s">
        <v>158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7" t="s">
        <v>82</v>
      </c>
      <c r="BK560" s="231">
        <f>ROUND(I560*H560,2)</f>
        <v>0</v>
      </c>
      <c r="BL560" s="17" t="s">
        <v>236</v>
      </c>
      <c r="BM560" s="230" t="s">
        <v>1094</v>
      </c>
    </row>
    <row r="561" s="2" customFormat="1">
      <c r="A561" s="38"/>
      <c r="B561" s="39"/>
      <c r="C561" s="40"/>
      <c r="D561" s="232" t="s">
        <v>165</v>
      </c>
      <c r="E561" s="40"/>
      <c r="F561" s="233" t="s">
        <v>1093</v>
      </c>
      <c r="G561" s="40"/>
      <c r="H561" s="40"/>
      <c r="I561" s="136"/>
      <c r="J561" s="40"/>
      <c r="K561" s="40"/>
      <c r="L561" s="44"/>
      <c r="M561" s="234"/>
      <c r="N561" s="235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165</v>
      </c>
      <c r="AU561" s="17" t="s">
        <v>85</v>
      </c>
    </row>
    <row r="562" s="13" customFormat="1">
      <c r="A562" s="13"/>
      <c r="B562" s="236"/>
      <c r="C562" s="237"/>
      <c r="D562" s="232" t="s">
        <v>166</v>
      </c>
      <c r="E562" s="238" t="s">
        <v>19</v>
      </c>
      <c r="F562" s="239" t="s">
        <v>1746</v>
      </c>
      <c r="G562" s="237"/>
      <c r="H562" s="240">
        <v>525.53999999999996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166</v>
      </c>
      <c r="AU562" s="246" t="s">
        <v>85</v>
      </c>
      <c r="AV562" s="13" t="s">
        <v>85</v>
      </c>
      <c r="AW562" s="13" t="s">
        <v>34</v>
      </c>
      <c r="AX562" s="13" t="s">
        <v>82</v>
      </c>
      <c r="AY562" s="246" t="s">
        <v>158</v>
      </c>
    </row>
    <row r="563" s="12" customFormat="1" ht="25.92" customHeight="1">
      <c r="A563" s="12"/>
      <c r="B563" s="205"/>
      <c r="C563" s="206"/>
      <c r="D563" s="207" t="s">
        <v>73</v>
      </c>
      <c r="E563" s="208" t="s">
        <v>1096</v>
      </c>
      <c r="F563" s="208" t="s">
        <v>1097</v>
      </c>
      <c r="G563" s="206"/>
      <c r="H563" s="206"/>
      <c r="I563" s="209"/>
      <c r="J563" s="210">
        <f>BK563</f>
        <v>0</v>
      </c>
      <c r="K563" s="206"/>
      <c r="L563" s="211"/>
      <c r="M563" s="212"/>
      <c r="N563" s="213"/>
      <c r="O563" s="213"/>
      <c r="P563" s="214">
        <f>SUM(P564:P690)</f>
        <v>0</v>
      </c>
      <c r="Q563" s="213"/>
      <c r="R563" s="214">
        <f>SUM(R564:R690)</f>
        <v>77.636537619999984</v>
      </c>
      <c r="S563" s="213"/>
      <c r="T563" s="215">
        <f>SUM(T564:T690)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6" t="s">
        <v>176</v>
      </c>
      <c r="AT563" s="217" t="s">
        <v>73</v>
      </c>
      <c r="AU563" s="217" t="s">
        <v>74</v>
      </c>
      <c r="AY563" s="216" t="s">
        <v>158</v>
      </c>
      <c r="BK563" s="218">
        <f>SUM(BK564:BK690)</f>
        <v>0</v>
      </c>
    </row>
    <row r="564" s="2" customFormat="1" ht="21.75" customHeight="1">
      <c r="A564" s="38"/>
      <c r="B564" s="39"/>
      <c r="C564" s="219" t="s">
        <v>927</v>
      </c>
      <c r="D564" s="219" t="s">
        <v>159</v>
      </c>
      <c r="E564" s="220" t="s">
        <v>1104</v>
      </c>
      <c r="F564" s="221" t="s">
        <v>1105</v>
      </c>
      <c r="G564" s="222" t="s">
        <v>1106</v>
      </c>
      <c r="H564" s="223">
        <v>0.5</v>
      </c>
      <c r="I564" s="224"/>
      <c r="J564" s="225">
        <f>ROUND(I564*H564,2)</f>
        <v>0</v>
      </c>
      <c r="K564" s="221" t="s">
        <v>19</v>
      </c>
      <c r="L564" s="44"/>
      <c r="M564" s="226" t="s">
        <v>19</v>
      </c>
      <c r="N564" s="227" t="s">
        <v>45</v>
      </c>
      <c r="O564" s="84"/>
      <c r="P564" s="228">
        <f>O564*H564</f>
        <v>0</v>
      </c>
      <c r="Q564" s="228">
        <v>0.0088000000000000005</v>
      </c>
      <c r="R564" s="228">
        <f>Q564*H564</f>
        <v>0.0044000000000000003</v>
      </c>
      <c r="S564" s="228">
        <v>0</v>
      </c>
      <c r="T564" s="229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0" t="s">
        <v>236</v>
      </c>
      <c r="AT564" s="230" t="s">
        <v>159</v>
      </c>
      <c r="AU564" s="230" t="s">
        <v>82</v>
      </c>
      <c r="AY564" s="17" t="s">
        <v>158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17" t="s">
        <v>82</v>
      </c>
      <c r="BK564" s="231">
        <f>ROUND(I564*H564,2)</f>
        <v>0</v>
      </c>
      <c r="BL564" s="17" t="s">
        <v>236</v>
      </c>
      <c r="BM564" s="230" t="s">
        <v>1107</v>
      </c>
    </row>
    <row r="565" s="2" customFormat="1">
      <c r="A565" s="38"/>
      <c r="B565" s="39"/>
      <c r="C565" s="40"/>
      <c r="D565" s="232" t="s">
        <v>165</v>
      </c>
      <c r="E565" s="40"/>
      <c r="F565" s="233" t="s">
        <v>1105</v>
      </c>
      <c r="G565" s="40"/>
      <c r="H565" s="40"/>
      <c r="I565" s="136"/>
      <c r="J565" s="40"/>
      <c r="K565" s="40"/>
      <c r="L565" s="44"/>
      <c r="M565" s="234"/>
      <c r="N565" s="235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165</v>
      </c>
      <c r="AU565" s="17" t="s">
        <v>82</v>
      </c>
    </row>
    <row r="566" s="13" customFormat="1">
      <c r="A566" s="13"/>
      <c r="B566" s="236"/>
      <c r="C566" s="237"/>
      <c r="D566" s="232" t="s">
        <v>166</v>
      </c>
      <c r="E566" s="238" t="s">
        <v>19</v>
      </c>
      <c r="F566" s="239" t="s">
        <v>1747</v>
      </c>
      <c r="G566" s="237"/>
      <c r="H566" s="240">
        <v>0.5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166</v>
      </c>
      <c r="AU566" s="246" t="s">
        <v>82</v>
      </c>
      <c r="AV566" s="13" t="s">
        <v>85</v>
      </c>
      <c r="AW566" s="13" t="s">
        <v>34</v>
      </c>
      <c r="AX566" s="13" t="s">
        <v>82</v>
      </c>
      <c r="AY566" s="246" t="s">
        <v>158</v>
      </c>
    </row>
    <row r="567" s="2" customFormat="1" ht="16.5" customHeight="1">
      <c r="A567" s="38"/>
      <c r="B567" s="39"/>
      <c r="C567" s="219" t="s">
        <v>931</v>
      </c>
      <c r="D567" s="219" t="s">
        <v>159</v>
      </c>
      <c r="E567" s="220" t="s">
        <v>1110</v>
      </c>
      <c r="F567" s="221" t="s">
        <v>1111</v>
      </c>
      <c r="G567" s="222" t="s">
        <v>1106</v>
      </c>
      <c r="H567" s="223">
        <v>0.5</v>
      </c>
      <c r="I567" s="224"/>
      <c r="J567" s="225">
        <f>ROUND(I567*H567,2)</f>
        <v>0</v>
      </c>
      <c r="K567" s="221" t="s">
        <v>19</v>
      </c>
      <c r="L567" s="44"/>
      <c r="M567" s="226" t="s">
        <v>19</v>
      </c>
      <c r="N567" s="227" t="s">
        <v>45</v>
      </c>
      <c r="O567" s="84"/>
      <c r="P567" s="228">
        <f>O567*H567</f>
        <v>0</v>
      </c>
      <c r="Q567" s="228">
        <v>0.0099000000000000008</v>
      </c>
      <c r="R567" s="228">
        <f>Q567*H567</f>
        <v>0.0049500000000000004</v>
      </c>
      <c r="S567" s="228">
        <v>0</v>
      </c>
      <c r="T567" s="229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0" t="s">
        <v>236</v>
      </c>
      <c r="AT567" s="230" t="s">
        <v>159</v>
      </c>
      <c r="AU567" s="230" t="s">
        <v>82</v>
      </c>
      <c r="AY567" s="17" t="s">
        <v>158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7" t="s">
        <v>82</v>
      </c>
      <c r="BK567" s="231">
        <f>ROUND(I567*H567,2)</f>
        <v>0</v>
      </c>
      <c r="BL567" s="17" t="s">
        <v>236</v>
      </c>
      <c r="BM567" s="230" t="s">
        <v>1112</v>
      </c>
    </row>
    <row r="568" s="2" customFormat="1">
      <c r="A568" s="38"/>
      <c r="B568" s="39"/>
      <c r="C568" s="40"/>
      <c r="D568" s="232" t="s">
        <v>165</v>
      </c>
      <c r="E568" s="40"/>
      <c r="F568" s="233" t="s">
        <v>1111</v>
      </c>
      <c r="G568" s="40"/>
      <c r="H568" s="40"/>
      <c r="I568" s="136"/>
      <c r="J568" s="40"/>
      <c r="K568" s="40"/>
      <c r="L568" s="44"/>
      <c r="M568" s="234"/>
      <c r="N568" s="235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165</v>
      </c>
      <c r="AU568" s="17" t="s">
        <v>82</v>
      </c>
    </row>
    <row r="569" s="13" customFormat="1">
      <c r="A569" s="13"/>
      <c r="B569" s="236"/>
      <c r="C569" s="237"/>
      <c r="D569" s="232" t="s">
        <v>166</v>
      </c>
      <c r="E569" s="238" t="s">
        <v>19</v>
      </c>
      <c r="F569" s="239" t="s">
        <v>1747</v>
      </c>
      <c r="G569" s="237"/>
      <c r="H569" s="240">
        <v>0.5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166</v>
      </c>
      <c r="AU569" s="246" t="s">
        <v>82</v>
      </c>
      <c r="AV569" s="13" t="s">
        <v>85</v>
      </c>
      <c r="AW569" s="13" t="s">
        <v>34</v>
      </c>
      <c r="AX569" s="13" t="s">
        <v>82</v>
      </c>
      <c r="AY569" s="246" t="s">
        <v>158</v>
      </c>
    </row>
    <row r="570" s="2" customFormat="1" ht="21.75" customHeight="1">
      <c r="A570" s="38"/>
      <c r="B570" s="39"/>
      <c r="C570" s="219" t="s">
        <v>936</v>
      </c>
      <c r="D570" s="219" t="s">
        <v>159</v>
      </c>
      <c r="E570" s="220" t="s">
        <v>1126</v>
      </c>
      <c r="F570" s="221" t="s">
        <v>1127</v>
      </c>
      <c r="G570" s="222" t="s">
        <v>162</v>
      </c>
      <c r="H570" s="223">
        <v>10</v>
      </c>
      <c r="I570" s="224"/>
      <c r="J570" s="225">
        <f>ROUND(I570*H570,2)</f>
        <v>0</v>
      </c>
      <c r="K570" s="221" t="s">
        <v>213</v>
      </c>
      <c r="L570" s="44"/>
      <c r="M570" s="226" t="s">
        <v>19</v>
      </c>
      <c r="N570" s="227" t="s">
        <v>45</v>
      </c>
      <c r="O570" s="84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0" t="s">
        <v>236</v>
      </c>
      <c r="AT570" s="230" t="s">
        <v>159</v>
      </c>
      <c r="AU570" s="230" t="s">
        <v>82</v>
      </c>
      <c r="AY570" s="17" t="s">
        <v>158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7" t="s">
        <v>82</v>
      </c>
      <c r="BK570" s="231">
        <f>ROUND(I570*H570,2)</f>
        <v>0</v>
      </c>
      <c r="BL570" s="17" t="s">
        <v>236</v>
      </c>
      <c r="BM570" s="230" t="s">
        <v>1128</v>
      </c>
    </row>
    <row r="571" s="2" customFormat="1">
      <c r="A571" s="38"/>
      <c r="B571" s="39"/>
      <c r="C571" s="40"/>
      <c r="D571" s="232" t="s">
        <v>165</v>
      </c>
      <c r="E571" s="40"/>
      <c r="F571" s="233" t="s">
        <v>1129</v>
      </c>
      <c r="G571" s="40"/>
      <c r="H571" s="40"/>
      <c r="I571" s="136"/>
      <c r="J571" s="40"/>
      <c r="K571" s="40"/>
      <c r="L571" s="44"/>
      <c r="M571" s="234"/>
      <c r="N571" s="235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165</v>
      </c>
      <c r="AU571" s="17" t="s">
        <v>82</v>
      </c>
    </row>
    <row r="572" s="2" customFormat="1">
      <c r="A572" s="38"/>
      <c r="B572" s="39"/>
      <c r="C572" s="40"/>
      <c r="D572" s="232" t="s">
        <v>216</v>
      </c>
      <c r="E572" s="40"/>
      <c r="F572" s="258" t="s">
        <v>1118</v>
      </c>
      <c r="G572" s="40"/>
      <c r="H572" s="40"/>
      <c r="I572" s="136"/>
      <c r="J572" s="40"/>
      <c r="K572" s="40"/>
      <c r="L572" s="44"/>
      <c r="M572" s="234"/>
      <c r="N572" s="235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216</v>
      </c>
      <c r="AU572" s="17" t="s">
        <v>82</v>
      </c>
    </row>
    <row r="573" s="13" customFormat="1">
      <c r="A573" s="13"/>
      <c r="B573" s="236"/>
      <c r="C573" s="237"/>
      <c r="D573" s="232" t="s">
        <v>166</v>
      </c>
      <c r="E573" s="238" t="s">
        <v>19</v>
      </c>
      <c r="F573" s="239" t="s">
        <v>1748</v>
      </c>
      <c r="G573" s="237"/>
      <c r="H573" s="240">
        <v>10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166</v>
      </c>
      <c r="AU573" s="246" t="s">
        <v>82</v>
      </c>
      <c r="AV573" s="13" t="s">
        <v>85</v>
      </c>
      <c r="AW573" s="13" t="s">
        <v>34</v>
      </c>
      <c r="AX573" s="13" t="s">
        <v>82</v>
      </c>
      <c r="AY573" s="246" t="s">
        <v>158</v>
      </c>
    </row>
    <row r="574" s="2" customFormat="1" ht="16.5" customHeight="1">
      <c r="A574" s="38"/>
      <c r="B574" s="39"/>
      <c r="C574" s="219" t="s">
        <v>942</v>
      </c>
      <c r="D574" s="219" t="s">
        <v>159</v>
      </c>
      <c r="E574" s="220" t="s">
        <v>1749</v>
      </c>
      <c r="F574" s="221" t="s">
        <v>1750</v>
      </c>
      <c r="G574" s="222" t="s">
        <v>162</v>
      </c>
      <c r="H574" s="223">
        <v>130</v>
      </c>
      <c r="I574" s="224"/>
      <c r="J574" s="225">
        <f>ROUND(I574*H574,2)</f>
        <v>0</v>
      </c>
      <c r="K574" s="221" t="s">
        <v>213</v>
      </c>
      <c r="L574" s="44"/>
      <c r="M574" s="226" t="s">
        <v>19</v>
      </c>
      <c r="N574" s="227" t="s">
        <v>45</v>
      </c>
      <c r="O574" s="84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0" t="s">
        <v>236</v>
      </c>
      <c r="AT574" s="230" t="s">
        <v>159</v>
      </c>
      <c r="AU574" s="230" t="s">
        <v>82</v>
      </c>
      <c r="AY574" s="17" t="s">
        <v>158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7" t="s">
        <v>82</v>
      </c>
      <c r="BK574" s="231">
        <f>ROUND(I574*H574,2)</f>
        <v>0</v>
      </c>
      <c r="BL574" s="17" t="s">
        <v>236</v>
      </c>
      <c r="BM574" s="230" t="s">
        <v>1751</v>
      </c>
    </row>
    <row r="575" s="2" customFormat="1">
      <c r="A575" s="38"/>
      <c r="B575" s="39"/>
      <c r="C575" s="40"/>
      <c r="D575" s="232" t="s">
        <v>165</v>
      </c>
      <c r="E575" s="40"/>
      <c r="F575" s="233" t="s">
        <v>1752</v>
      </c>
      <c r="G575" s="40"/>
      <c r="H575" s="40"/>
      <c r="I575" s="136"/>
      <c r="J575" s="40"/>
      <c r="K575" s="40"/>
      <c r="L575" s="44"/>
      <c r="M575" s="234"/>
      <c r="N575" s="235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165</v>
      </c>
      <c r="AU575" s="17" t="s">
        <v>82</v>
      </c>
    </row>
    <row r="576" s="2" customFormat="1">
      <c r="A576" s="38"/>
      <c r="B576" s="39"/>
      <c r="C576" s="40"/>
      <c r="D576" s="232" t="s">
        <v>216</v>
      </c>
      <c r="E576" s="40"/>
      <c r="F576" s="258" t="s">
        <v>1118</v>
      </c>
      <c r="G576" s="40"/>
      <c r="H576" s="40"/>
      <c r="I576" s="136"/>
      <c r="J576" s="40"/>
      <c r="K576" s="40"/>
      <c r="L576" s="44"/>
      <c r="M576" s="234"/>
      <c r="N576" s="235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216</v>
      </c>
      <c r="AU576" s="17" t="s">
        <v>82</v>
      </c>
    </row>
    <row r="577" s="13" customFormat="1">
      <c r="A577" s="13"/>
      <c r="B577" s="236"/>
      <c r="C577" s="237"/>
      <c r="D577" s="232" t="s">
        <v>166</v>
      </c>
      <c r="E577" s="238" t="s">
        <v>19</v>
      </c>
      <c r="F577" s="239" t="s">
        <v>1753</v>
      </c>
      <c r="G577" s="237"/>
      <c r="H577" s="240">
        <v>130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6" t="s">
        <v>166</v>
      </c>
      <c r="AU577" s="246" t="s">
        <v>82</v>
      </c>
      <c r="AV577" s="13" t="s">
        <v>85</v>
      </c>
      <c r="AW577" s="13" t="s">
        <v>34</v>
      </c>
      <c r="AX577" s="13" t="s">
        <v>82</v>
      </c>
      <c r="AY577" s="246" t="s">
        <v>158</v>
      </c>
    </row>
    <row r="578" s="2" customFormat="1" ht="16.5" customHeight="1">
      <c r="A578" s="38"/>
      <c r="B578" s="39"/>
      <c r="C578" s="219" t="s">
        <v>947</v>
      </c>
      <c r="D578" s="219" t="s">
        <v>159</v>
      </c>
      <c r="E578" s="220" t="s">
        <v>1754</v>
      </c>
      <c r="F578" s="221" t="s">
        <v>1755</v>
      </c>
      <c r="G578" s="222" t="s">
        <v>1035</v>
      </c>
      <c r="H578" s="223">
        <v>10.5</v>
      </c>
      <c r="I578" s="224"/>
      <c r="J578" s="225">
        <f>ROUND(I578*H578,2)</f>
        <v>0</v>
      </c>
      <c r="K578" s="221" t="s">
        <v>19</v>
      </c>
      <c r="L578" s="44"/>
      <c r="M578" s="226" t="s">
        <v>19</v>
      </c>
      <c r="N578" s="227" t="s">
        <v>45</v>
      </c>
      <c r="O578" s="84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0" t="s">
        <v>236</v>
      </c>
      <c r="AT578" s="230" t="s">
        <v>159</v>
      </c>
      <c r="AU578" s="230" t="s">
        <v>82</v>
      </c>
      <c r="AY578" s="17" t="s">
        <v>158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7" t="s">
        <v>82</v>
      </c>
      <c r="BK578" s="231">
        <f>ROUND(I578*H578,2)</f>
        <v>0</v>
      </c>
      <c r="BL578" s="17" t="s">
        <v>236</v>
      </c>
      <c r="BM578" s="230" t="s">
        <v>1756</v>
      </c>
    </row>
    <row r="579" s="2" customFormat="1">
      <c r="A579" s="38"/>
      <c r="B579" s="39"/>
      <c r="C579" s="40"/>
      <c r="D579" s="232" t="s">
        <v>165</v>
      </c>
      <c r="E579" s="40"/>
      <c r="F579" s="233" t="s">
        <v>1755</v>
      </c>
      <c r="G579" s="40"/>
      <c r="H579" s="40"/>
      <c r="I579" s="136"/>
      <c r="J579" s="40"/>
      <c r="K579" s="40"/>
      <c r="L579" s="44"/>
      <c r="M579" s="234"/>
      <c r="N579" s="235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165</v>
      </c>
      <c r="AU579" s="17" t="s">
        <v>82</v>
      </c>
    </row>
    <row r="580" s="13" customFormat="1">
      <c r="A580" s="13"/>
      <c r="B580" s="236"/>
      <c r="C580" s="237"/>
      <c r="D580" s="232" t="s">
        <v>166</v>
      </c>
      <c r="E580" s="238" t="s">
        <v>19</v>
      </c>
      <c r="F580" s="239" t="s">
        <v>1757</v>
      </c>
      <c r="G580" s="237"/>
      <c r="H580" s="240">
        <v>10.5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6" t="s">
        <v>166</v>
      </c>
      <c r="AU580" s="246" t="s">
        <v>82</v>
      </c>
      <c r="AV580" s="13" t="s">
        <v>85</v>
      </c>
      <c r="AW580" s="13" t="s">
        <v>34</v>
      </c>
      <c r="AX580" s="13" t="s">
        <v>82</v>
      </c>
      <c r="AY580" s="246" t="s">
        <v>158</v>
      </c>
    </row>
    <row r="581" s="2" customFormat="1" ht="21.75" customHeight="1">
      <c r="A581" s="38"/>
      <c r="B581" s="39"/>
      <c r="C581" s="219" t="s">
        <v>952</v>
      </c>
      <c r="D581" s="219" t="s">
        <v>159</v>
      </c>
      <c r="E581" s="220" t="s">
        <v>1758</v>
      </c>
      <c r="F581" s="221" t="s">
        <v>1759</v>
      </c>
      <c r="G581" s="222" t="s">
        <v>162</v>
      </c>
      <c r="H581" s="223">
        <v>15</v>
      </c>
      <c r="I581" s="224"/>
      <c r="J581" s="225">
        <f>ROUND(I581*H581,2)</f>
        <v>0</v>
      </c>
      <c r="K581" s="221" t="s">
        <v>19</v>
      </c>
      <c r="L581" s="44"/>
      <c r="M581" s="226" t="s">
        <v>19</v>
      </c>
      <c r="N581" s="227" t="s">
        <v>45</v>
      </c>
      <c r="O581" s="84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0" t="s">
        <v>236</v>
      </c>
      <c r="AT581" s="230" t="s">
        <v>159</v>
      </c>
      <c r="AU581" s="230" t="s">
        <v>82</v>
      </c>
      <c r="AY581" s="17" t="s">
        <v>158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7" t="s">
        <v>82</v>
      </c>
      <c r="BK581" s="231">
        <f>ROUND(I581*H581,2)</f>
        <v>0</v>
      </c>
      <c r="BL581" s="17" t="s">
        <v>236</v>
      </c>
      <c r="BM581" s="230" t="s">
        <v>1760</v>
      </c>
    </row>
    <row r="582" s="2" customFormat="1">
      <c r="A582" s="38"/>
      <c r="B582" s="39"/>
      <c r="C582" s="40"/>
      <c r="D582" s="232" t="s">
        <v>165</v>
      </c>
      <c r="E582" s="40"/>
      <c r="F582" s="233" t="s">
        <v>1759</v>
      </c>
      <c r="G582" s="40"/>
      <c r="H582" s="40"/>
      <c r="I582" s="136"/>
      <c r="J582" s="40"/>
      <c r="K582" s="40"/>
      <c r="L582" s="44"/>
      <c r="M582" s="234"/>
      <c r="N582" s="235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165</v>
      </c>
      <c r="AU582" s="17" t="s">
        <v>82</v>
      </c>
    </row>
    <row r="583" s="13" customFormat="1">
      <c r="A583" s="13"/>
      <c r="B583" s="236"/>
      <c r="C583" s="237"/>
      <c r="D583" s="232" t="s">
        <v>166</v>
      </c>
      <c r="E583" s="238" t="s">
        <v>19</v>
      </c>
      <c r="F583" s="239" t="s">
        <v>1761</v>
      </c>
      <c r="G583" s="237"/>
      <c r="H583" s="240">
        <v>15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6" t="s">
        <v>166</v>
      </c>
      <c r="AU583" s="246" t="s">
        <v>82</v>
      </c>
      <c r="AV583" s="13" t="s">
        <v>85</v>
      </c>
      <c r="AW583" s="13" t="s">
        <v>34</v>
      </c>
      <c r="AX583" s="13" t="s">
        <v>82</v>
      </c>
      <c r="AY583" s="246" t="s">
        <v>158</v>
      </c>
    </row>
    <row r="584" s="2" customFormat="1" ht="16.5" customHeight="1">
      <c r="A584" s="38"/>
      <c r="B584" s="39"/>
      <c r="C584" s="219" t="s">
        <v>957</v>
      </c>
      <c r="D584" s="219" t="s">
        <v>159</v>
      </c>
      <c r="E584" s="220" t="s">
        <v>1762</v>
      </c>
      <c r="F584" s="221" t="s">
        <v>1763</v>
      </c>
      <c r="G584" s="222" t="s">
        <v>1035</v>
      </c>
      <c r="H584" s="223">
        <v>3.5</v>
      </c>
      <c r="I584" s="224"/>
      <c r="J584" s="225">
        <f>ROUND(I584*H584,2)</f>
        <v>0</v>
      </c>
      <c r="K584" s="221" t="s">
        <v>19</v>
      </c>
      <c r="L584" s="44"/>
      <c r="M584" s="226" t="s">
        <v>19</v>
      </c>
      <c r="N584" s="227" t="s">
        <v>45</v>
      </c>
      <c r="O584" s="84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0" t="s">
        <v>236</v>
      </c>
      <c r="AT584" s="230" t="s">
        <v>159</v>
      </c>
      <c r="AU584" s="230" t="s">
        <v>82</v>
      </c>
      <c r="AY584" s="17" t="s">
        <v>158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7" t="s">
        <v>82</v>
      </c>
      <c r="BK584" s="231">
        <f>ROUND(I584*H584,2)</f>
        <v>0</v>
      </c>
      <c r="BL584" s="17" t="s">
        <v>236</v>
      </c>
      <c r="BM584" s="230" t="s">
        <v>1764</v>
      </c>
    </row>
    <row r="585" s="2" customFormat="1">
      <c r="A585" s="38"/>
      <c r="B585" s="39"/>
      <c r="C585" s="40"/>
      <c r="D585" s="232" t="s">
        <v>165</v>
      </c>
      <c r="E585" s="40"/>
      <c r="F585" s="233" t="s">
        <v>1763</v>
      </c>
      <c r="G585" s="40"/>
      <c r="H585" s="40"/>
      <c r="I585" s="136"/>
      <c r="J585" s="40"/>
      <c r="K585" s="40"/>
      <c r="L585" s="44"/>
      <c r="M585" s="234"/>
      <c r="N585" s="235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165</v>
      </c>
      <c r="AU585" s="17" t="s">
        <v>82</v>
      </c>
    </row>
    <row r="586" s="13" customFormat="1">
      <c r="A586" s="13"/>
      <c r="B586" s="236"/>
      <c r="C586" s="237"/>
      <c r="D586" s="232" t="s">
        <v>166</v>
      </c>
      <c r="E586" s="238" t="s">
        <v>19</v>
      </c>
      <c r="F586" s="239" t="s">
        <v>1765</v>
      </c>
      <c r="G586" s="237"/>
      <c r="H586" s="240">
        <v>3.5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166</v>
      </c>
      <c r="AU586" s="246" t="s">
        <v>82</v>
      </c>
      <c r="AV586" s="13" t="s">
        <v>85</v>
      </c>
      <c r="AW586" s="13" t="s">
        <v>34</v>
      </c>
      <c r="AX586" s="13" t="s">
        <v>82</v>
      </c>
      <c r="AY586" s="246" t="s">
        <v>158</v>
      </c>
    </row>
    <row r="587" s="2" customFormat="1" ht="16.5" customHeight="1">
      <c r="A587" s="38"/>
      <c r="B587" s="39"/>
      <c r="C587" s="219" t="s">
        <v>961</v>
      </c>
      <c r="D587" s="219" t="s">
        <v>159</v>
      </c>
      <c r="E587" s="220" t="s">
        <v>1766</v>
      </c>
      <c r="F587" s="221" t="s">
        <v>1767</v>
      </c>
      <c r="G587" s="222" t="s">
        <v>1035</v>
      </c>
      <c r="H587" s="223">
        <v>14</v>
      </c>
      <c r="I587" s="224"/>
      <c r="J587" s="225">
        <f>ROUND(I587*H587,2)</f>
        <v>0</v>
      </c>
      <c r="K587" s="221" t="s">
        <v>213</v>
      </c>
      <c r="L587" s="44"/>
      <c r="M587" s="226" t="s">
        <v>19</v>
      </c>
      <c r="N587" s="227" t="s">
        <v>45</v>
      </c>
      <c r="O587" s="84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30" t="s">
        <v>236</v>
      </c>
      <c r="AT587" s="230" t="s">
        <v>159</v>
      </c>
      <c r="AU587" s="230" t="s">
        <v>82</v>
      </c>
      <c r="AY587" s="17" t="s">
        <v>158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7" t="s">
        <v>82</v>
      </c>
      <c r="BK587" s="231">
        <f>ROUND(I587*H587,2)</f>
        <v>0</v>
      </c>
      <c r="BL587" s="17" t="s">
        <v>236</v>
      </c>
      <c r="BM587" s="230" t="s">
        <v>1768</v>
      </c>
    </row>
    <row r="588" s="2" customFormat="1">
      <c r="A588" s="38"/>
      <c r="B588" s="39"/>
      <c r="C588" s="40"/>
      <c r="D588" s="232" t="s">
        <v>165</v>
      </c>
      <c r="E588" s="40"/>
      <c r="F588" s="233" t="s">
        <v>1769</v>
      </c>
      <c r="G588" s="40"/>
      <c r="H588" s="40"/>
      <c r="I588" s="136"/>
      <c r="J588" s="40"/>
      <c r="K588" s="40"/>
      <c r="L588" s="44"/>
      <c r="M588" s="234"/>
      <c r="N588" s="235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165</v>
      </c>
      <c r="AU588" s="17" t="s">
        <v>82</v>
      </c>
    </row>
    <row r="589" s="2" customFormat="1">
      <c r="A589" s="38"/>
      <c r="B589" s="39"/>
      <c r="C589" s="40"/>
      <c r="D589" s="232" t="s">
        <v>216</v>
      </c>
      <c r="E589" s="40"/>
      <c r="F589" s="258" t="s">
        <v>1770</v>
      </c>
      <c r="G589" s="40"/>
      <c r="H589" s="40"/>
      <c r="I589" s="136"/>
      <c r="J589" s="40"/>
      <c r="K589" s="40"/>
      <c r="L589" s="44"/>
      <c r="M589" s="234"/>
      <c r="N589" s="235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216</v>
      </c>
      <c r="AU589" s="17" t="s">
        <v>82</v>
      </c>
    </row>
    <row r="590" s="13" customFormat="1">
      <c r="A590" s="13"/>
      <c r="B590" s="236"/>
      <c r="C590" s="237"/>
      <c r="D590" s="232" t="s">
        <v>166</v>
      </c>
      <c r="E590" s="238" t="s">
        <v>19</v>
      </c>
      <c r="F590" s="239" t="s">
        <v>1771</v>
      </c>
      <c r="G590" s="237"/>
      <c r="H590" s="240">
        <v>10.5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6" t="s">
        <v>166</v>
      </c>
      <c r="AU590" s="246" t="s">
        <v>82</v>
      </c>
      <c r="AV590" s="13" t="s">
        <v>85</v>
      </c>
      <c r="AW590" s="13" t="s">
        <v>34</v>
      </c>
      <c r="AX590" s="13" t="s">
        <v>74</v>
      </c>
      <c r="AY590" s="246" t="s">
        <v>158</v>
      </c>
    </row>
    <row r="591" s="13" customFormat="1">
      <c r="A591" s="13"/>
      <c r="B591" s="236"/>
      <c r="C591" s="237"/>
      <c r="D591" s="232" t="s">
        <v>166</v>
      </c>
      <c r="E591" s="238" t="s">
        <v>19</v>
      </c>
      <c r="F591" s="239" t="s">
        <v>1772</v>
      </c>
      <c r="G591" s="237"/>
      <c r="H591" s="240">
        <v>3.5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6" t="s">
        <v>166</v>
      </c>
      <c r="AU591" s="246" t="s">
        <v>82</v>
      </c>
      <c r="AV591" s="13" t="s">
        <v>85</v>
      </c>
      <c r="AW591" s="13" t="s">
        <v>34</v>
      </c>
      <c r="AX591" s="13" t="s">
        <v>74</v>
      </c>
      <c r="AY591" s="246" t="s">
        <v>158</v>
      </c>
    </row>
    <row r="592" s="14" customFormat="1">
      <c r="A592" s="14"/>
      <c r="B592" s="247"/>
      <c r="C592" s="248"/>
      <c r="D592" s="232" t="s">
        <v>166</v>
      </c>
      <c r="E592" s="249" t="s">
        <v>19</v>
      </c>
      <c r="F592" s="250" t="s">
        <v>175</v>
      </c>
      <c r="G592" s="248"/>
      <c r="H592" s="251">
        <v>14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166</v>
      </c>
      <c r="AU592" s="257" t="s">
        <v>82</v>
      </c>
      <c r="AV592" s="14" t="s">
        <v>163</v>
      </c>
      <c r="AW592" s="14" t="s">
        <v>34</v>
      </c>
      <c r="AX592" s="14" t="s">
        <v>82</v>
      </c>
      <c r="AY592" s="257" t="s">
        <v>158</v>
      </c>
    </row>
    <row r="593" s="2" customFormat="1" ht="21.75" customHeight="1">
      <c r="A593" s="38"/>
      <c r="B593" s="39"/>
      <c r="C593" s="219" t="s">
        <v>965</v>
      </c>
      <c r="D593" s="219" t="s">
        <v>159</v>
      </c>
      <c r="E593" s="220" t="s">
        <v>1157</v>
      </c>
      <c r="F593" s="221" t="s">
        <v>1158</v>
      </c>
      <c r="G593" s="222" t="s">
        <v>1035</v>
      </c>
      <c r="H593" s="223">
        <v>7.0519999999999996</v>
      </c>
      <c r="I593" s="224"/>
      <c r="J593" s="225">
        <f>ROUND(I593*H593,2)</f>
        <v>0</v>
      </c>
      <c r="K593" s="221" t="s">
        <v>19</v>
      </c>
      <c r="L593" s="44"/>
      <c r="M593" s="226" t="s">
        <v>19</v>
      </c>
      <c r="N593" s="227" t="s">
        <v>45</v>
      </c>
      <c r="O593" s="84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0" t="s">
        <v>236</v>
      </c>
      <c r="AT593" s="230" t="s">
        <v>159</v>
      </c>
      <c r="AU593" s="230" t="s">
        <v>82</v>
      </c>
      <c r="AY593" s="17" t="s">
        <v>158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7" t="s">
        <v>82</v>
      </c>
      <c r="BK593" s="231">
        <f>ROUND(I593*H593,2)</f>
        <v>0</v>
      </c>
      <c r="BL593" s="17" t="s">
        <v>236</v>
      </c>
      <c r="BM593" s="230" t="s">
        <v>1159</v>
      </c>
    </row>
    <row r="594" s="2" customFormat="1">
      <c r="A594" s="38"/>
      <c r="B594" s="39"/>
      <c r="C594" s="40"/>
      <c r="D594" s="232" t="s">
        <v>165</v>
      </c>
      <c r="E594" s="40"/>
      <c r="F594" s="233" t="s">
        <v>1158</v>
      </c>
      <c r="G594" s="40"/>
      <c r="H594" s="40"/>
      <c r="I594" s="136"/>
      <c r="J594" s="40"/>
      <c r="K594" s="40"/>
      <c r="L594" s="44"/>
      <c r="M594" s="234"/>
      <c r="N594" s="235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165</v>
      </c>
      <c r="AU594" s="17" t="s">
        <v>82</v>
      </c>
    </row>
    <row r="595" s="13" customFormat="1">
      <c r="A595" s="13"/>
      <c r="B595" s="236"/>
      <c r="C595" s="237"/>
      <c r="D595" s="232" t="s">
        <v>166</v>
      </c>
      <c r="E595" s="238" t="s">
        <v>19</v>
      </c>
      <c r="F595" s="239" t="s">
        <v>1773</v>
      </c>
      <c r="G595" s="237"/>
      <c r="H595" s="240">
        <v>7.0519999999999996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166</v>
      </c>
      <c r="AU595" s="246" t="s">
        <v>82</v>
      </c>
      <c r="AV595" s="13" t="s">
        <v>85</v>
      </c>
      <c r="AW595" s="13" t="s">
        <v>34</v>
      </c>
      <c r="AX595" s="13" t="s">
        <v>82</v>
      </c>
      <c r="AY595" s="246" t="s">
        <v>158</v>
      </c>
    </row>
    <row r="596" s="2" customFormat="1" ht="21.75" customHeight="1">
      <c r="A596" s="38"/>
      <c r="B596" s="39"/>
      <c r="C596" s="219" t="s">
        <v>970</v>
      </c>
      <c r="D596" s="219" t="s">
        <v>159</v>
      </c>
      <c r="E596" s="220" t="s">
        <v>1162</v>
      </c>
      <c r="F596" s="221" t="s">
        <v>1163</v>
      </c>
      <c r="G596" s="222" t="s">
        <v>1035</v>
      </c>
      <c r="H596" s="223">
        <v>7.0519999999999996</v>
      </c>
      <c r="I596" s="224"/>
      <c r="J596" s="225">
        <f>ROUND(I596*H596,2)</f>
        <v>0</v>
      </c>
      <c r="K596" s="221" t="s">
        <v>19</v>
      </c>
      <c r="L596" s="44"/>
      <c r="M596" s="226" t="s">
        <v>19</v>
      </c>
      <c r="N596" s="227" t="s">
        <v>45</v>
      </c>
      <c r="O596" s="84"/>
      <c r="P596" s="228">
        <f>O596*H596</f>
        <v>0</v>
      </c>
      <c r="Q596" s="228">
        <v>2.2563399999999998</v>
      </c>
      <c r="R596" s="228">
        <f>Q596*H596</f>
        <v>15.911709679999998</v>
      </c>
      <c r="S596" s="228">
        <v>0</v>
      </c>
      <c r="T596" s="229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0" t="s">
        <v>236</v>
      </c>
      <c r="AT596" s="230" t="s">
        <v>159</v>
      </c>
      <c r="AU596" s="230" t="s">
        <v>82</v>
      </c>
      <c r="AY596" s="17" t="s">
        <v>158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7" t="s">
        <v>82</v>
      </c>
      <c r="BK596" s="231">
        <f>ROUND(I596*H596,2)</f>
        <v>0</v>
      </c>
      <c r="BL596" s="17" t="s">
        <v>236</v>
      </c>
      <c r="BM596" s="230" t="s">
        <v>1164</v>
      </c>
    </row>
    <row r="597" s="2" customFormat="1">
      <c r="A597" s="38"/>
      <c r="B597" s="39"/>
      <c r="C597" s="40"/>
      <c r="D597" s="232" t="s">
        <v>165</v>
      </c>
      <c r="E597" s="40"/>
      <c r="F597" s="233" t="s">
        <v>1163</v>
      </c>
      <c r="G597" s="40"/>
      <c r="H597" s="40"/>
      <c r="I597" s="136"/>
      <c r="J597" s="40"/>
      <c r="K597" s="40"/>
      <c r="L597" s="44"/>
      <c r="M597" s="234"/>
      <c r="N597" s="235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165</v>
      </c>
      <c r="AU597" s="17" t="s">
        <v>82</v>
      </c>
    </row>
    <row r="598" s="13" customFormat="1">
      <c r="A598" s="13"/>
      <c r="B598" s="236"/>
      <c r="C598" s="237"/>
      <c r="D598" s="232" t="s">
        <v>166</v>
      </c>
      <c r="E598" s="238" t="s">
        <v>19</v>
      </c>
      <c r="F598" s="239" t="s">
        <v>1773</v>
      </c>
      <c r="G598" s="237"/>
      <c r="H598" s="240">
        <v>7.0519999999999996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6" t="s">
        <v>166</v>
      </c>
      <c r="AU598" s="246" t="s">
        <v>82</v>
      </c>
      <c r="AV598" s="13" t="s">
        <v>85</v>
      </c>
      <c r="AW598" s="13" t="s">
        <v>34</v>
      </c>
      <c r="AX598" s="13" t="s">
        <v>82</v>
      </c>
      <c r="AY598" s="246" t="s">
        <v>158</v>
      </c>
    </row>
    <row r="599" s="2" customFormat="1" ht="21.75" customHeight="1">
      <c r="A599" s="38"/>
      <c r="B599" s="39"/>
      <c r="C599" s="219" t="s">
        <v>974</v>
      </c>
      <c r="D599" s="219" t="s">
        <v>159</v>
      </c>
      <c r="E599" s="220" t="s">
        <v>1229</v>
      </c>
      <c r="F599" s="221" t="s">
        <v>1230</v>
      </c>
      <c r="G599" s="222" t="s">
        <v>1035</v>
      </c>
      <c r="H599" s="223">
        <v>6.6200000000000001</v>
      </c>
      <c r="I599" s="224"/>
      <c r="J599" s="225">
        <f>ROUND(I599*H599,2)</f>
        <v>0</v>
      </c>
      <c r="K599" s="221" t="s">
        <v>19</v>
      </c>
      <c r="L599" s="44"/>
      <c r="M599" s="226" t="s">
        <v>19</v>
      </c>
      <c r="N599" s="227" t="s">
        <v>45</v>
      </c>
      <c r="O599" s="84"/>
      <c r="P599" s="228">
        <f>O599*H599</f>
        <v>0</v>
      </c>
      <c r="Q599" s="228">
        <v>2.2563399999999998</v>
      </c>
      <c r="R599" s="228">
        <f>Q599*H599</f>
        <v>14.936970799999999</v>
      </c>
      <c r="S599" s="228">
        <v>0</v>
      </c>
      <c r="T599" s="229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30" t="s">
        <v>236</v>
      </c>
      <c r="AT599" s="230" t="s">
        <v>159</v>
      </c>
      <c r="AU599" s="230" t="s">
        <v>82</v>
      </c>
      <c r="AY599" s="17" t="s">
        <v>158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7" t="s">
        <v>82</v>
      </c>
      <c r="BK599" s="231">
        <f>ROUND(I599*H599,2)</f>
        <v>0</v>
      </c>
      <c r="BL599" s="17" t="s">
        <v>236</v>
      </c>
      <c r="BM599" s="230" t="s">
        <v>1231</v>
      </c>
    </row>
    <row r="600" s="2" customFormat="1">
      <c r="A600" s="38"/>
      <c r="B600" s="39"/>
      <c r="C600" s="40"/>
      <c r="D600" s="232" t="s">
        <v>165</v>
      </c>
      <c r="E600" s="40"/>
      <c r="F600" s="233" t="s">
        <v>1230</v>
      </c>
      <c r="G600" s="40"/>
      <c r="H600" s="40"/>
      <c r="I600" s="136"/>
      <c r="J600" s="40"/>
      <c r="K600" s="40"/>
      <c r="L600" s="44"/>
      <c r="M600" s="234"/>
      <c r="N600" s="235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165</v>
      </c>
      <c r="AU600" s="17" t="s">
        <v>82</v>
      </c>
    </row>
    <row r="601" s="13" customFormat="1">
      <c r="A601" s="13"/>
      <c r="B601" s="236"/>
      <c r="C601" s="237"/>
      <c r="D601" s="232" t="s">
        <v>166</v>
      </c>
      <c r="E601" s="238" t="s">
        <v>19</v>
      </c>
      <c r="F601" s="239" t="s">
        <v>1774</v>
      </c>
      <c r="G601" s="237"/>
      <c r="H601" s="240">
        <v>6.6200000000000001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166</v>
      </c>
      <c r="AU601" s="246" t="s">
        <v>82</v>
      </c>
      <c r="AV601" s="13" t="s">
        <v>85</v>
      </c>
      <c r="AW601" s="13" t="s">
        <v>34</v>
      </c>
      <c r="AX601" s="13" t="s">
        <v>82</v>
      </c>
      <c r="AY601" s="246" t="s">
        <v>158</v>
      </c>
    </row>
    <row r="602" s="2" customFormat="1" ht="16.5" customHeight="1">
      <c r="A602" s="38"/>
      <c r="B602" s="39"/>
      <c r="C602" s="219" t="s">
        <v>980</v>
      </c>
      <c r="D602" s="219" t="s">
        <v>159</v>
      </c>
      <c r="E602" s="220" t="s">
        <v>1170</v>
      </c>
      <c r="F602" s="221" t="s">
        <v>1171</v>
      </c>
      <c r="G602" s="222" t="s">
        <v>1059</v>
      </c>
      <c r="H602" s="223">
        <v>0.042000000000000003</v>
      </c>
      <c r="I602" s="224"/>
      <c r="J602" s="225">
        <f>ROUND(I602*H602,2)</f>
        <v>0</v>
      </c>
      <c r="K602" s="221" t="s">
        <v>19</v>
      </c>
      <c r="L602" s="44"/>
      <c r="M602" s="226" t="s">
        <v>19</v>
      </c>
      <c r="N602" s="227" t="s">
        <v>45</v>
      </c>
      <c r="O602" s="84"/>
      <c r="P602" s="228">
        <f>O602*H602</f>
        <v>0</v>
      </c>
      <c r="Q602" s="228">
        <v>1.0601700000000001</v>
      </c>
      <c r="R602" s="228">
        <f>Q602*H602</f>
        <v>0.044527140000000007</v>
      </c>
      <c r="S602" s="228">
        <v>0</v>
      </c>
      <c r="T602" s="229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0" t="s">
        <v>236</v>
      </c>
      <c r="AT602" s="230" t="s">
        <v>159</v>
      </c>
      <c r="AU602" s="230" t="s">
        <v>82</v>
      </c>
      <c r="AY602" s="17" t="s">
        <v>158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7" t="s">
        <v>82</v>
      </c>
      <c r="BK602" s="231">
        <f>ROUND(I602*H602,2)</f>
        <v>0</v>
      </c>
      <c r="BL602" s="17" t="s">
        <v>236</v>
      </c>
      <c r="BM602" s="230" t="s">
        <v>1172</v>
      </c>
    </row>
    <row r="603" s="2" customFormat="1">
      <c r="A603" s="38"/>
      <c r="B603" s="39"/>
      <c r="C603" s="40"/>
      <c r="D603" s="232" t="s">
        <v>165</v>
      </c>
      <c r="E603" s="40"/>
      <c r="F603" s="233" t="s">
        <v>1171</v>
      </c>
      <c r="G603" s="40"/>
      <c r="H603" s="40"/>
      <c r="I603" s="136"/>
      <c r="J603" s="40"/>
      <c r="K603" s="40"/>
      <c r="L603" s="44"/>
      <c r="M603" s="234"/>
      <c r="N603" s="235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165</v>
      </c>
      <c r="AU603" s="17" t="s">
        <v>82</v>
      </c>
    </row>
    <row r="604" s="13" customFormat="1">
      <c r="A604" s="13"/>
      <c r="B604" s="236"/>
      <c r="C604" s="237"/>
      <c r="D604" s="232" t="s">
        <v>166</v>
      </c>
      <c r="E604" s="238" t="s">
        <v>19</v>
      </c>
      <c r="F604" s="239" t="s">
        <v>1775</v>
      </c>
      <c r="G604" s="237"/>
      <c r="H604" s="240">
        <v>0.042000000000000003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166</v>
      </c>
      <c r="AU604" s="246" t="s">
        <v>82</v>
      </c>
      <c r="AV604" s="13" t="s">
        <v>85</v>
      </c>
      <c r="AW604" s="13" t="s">
        <v>34</v>
      </c>
      <c r="AX604" s="13" t="s">
        <v>82</v>
      </c>
      <c r="AY604" s="246" t="s">
        <v>158</v>
      </c>
    </row>
    <row r="605" s="2" customFormat="1" ht="21.75" customHeight="1">
      <c r="A605" s="38"/>
      <c r="B605" s="39"/>
      <c r="C605" s="219" t="s">
        <v>986</v>
      </c>
      <c r="D605" s="219" t="s">
        <v>159</v>
      </c>
      <c r="E605" s="220" t="s">
        <v>1198</v>
      </c>
      <c r="F605" s="221" t="s">
        <v>1199</v>
      </c>
      <c r="G605" s="222" t="s">
        <v>162</v>
      </c>
      <c r="H605" s="223">
        <v>160</v>
      </c>
      <c r="I605" s="224"/>
      <c r="J605" s="225">
        <f>ROUND(I605*H605,2)</f>
        <v>0</v>
      </c>
      <c r="K605" s="221" t="s">
        <v>213</v>
      </c>
      <c r="L605" s="44"/>
      <c r="M605" s="226" t="s">
        <v>19</v>
      </c>
      <c r="N605" s="227" t="s">
        <v>45</v>
      </c>
      <c r="O605" s="84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30" t="s">
        <v>236</v>
      </c>
      <c r="AT605" s="230" t="s">
        <v>159</v>
      </c>
      <c r="AU605" s="230" t="s">
        <v>82</v>
      </c>
      <c r="AY605" s="17" t="s">
        <v>158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7" t="s">
        <v>82</v>
      </c>
      <c r="BK605" s="231">
        <f>ROUND(I605*H605,2)</f>
        <v>0</v>
      </c>
      <c r="BL605" s="17" t="s">
        <v>236</v>
      </c>
      <c r="BM605" s="230" t="s">
        <v>1776</v>
      </c>
    </row>
    <row r="606" s="2" customFormat="1">
      <c r="A606" s="38"/>
      <c r="B606" s="39"/>
      <c r="C606" s="40"/>
      <c r="D606" s="232" t="s">
        <v>165</v>
      </c>
      <c r="E606" s="40"/>
      <c r="F606" s="233" t="s">
        <v>1201</v>
      </c>
      <c r="G606" s="40"/>
      <c r="H606" s="40"/>
      <c r="I606" s="136"/>
      <c r="J606" s="40"/>
      <c r="K606" s="40"/>
      <c r="L606" s="44"/>
      <c r="M606" s="234"/>
      <c r="N606" s="235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165</v>
      </c>
      <c r="AU606" s="17" t="s">
        <v>82</v>
      </c>
    </row>
    <row r="607" s="2" customFormat="1">
      <c r="A607" s="38"/>
      <c r="B607" s="39"/>
      <c r="C607" s="40"/>
      <c r="D607" s="232" t="s">
        <v>216</v>
      </c>
      <c r="E607" s="40"/>
      <c r="F607" s="258" t="s">
        <v>1179</v>
      </c>
      <c r="G607" s="40"/>
      <c r="H607" s="40"/>
      <c r="I607" s="136"/>
      <c r="J607" s="40"/>
      <c r="K607" s="40"/>
      <c r="L607" s="44"/>
      <c r="M607" s="234"/>
      <c r="N607" s="235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216</v>
      </c>
      <c r="AU607" s="17" t="s">
        <v>82</v>
      </c>
    </row>
    <row r="608" s="13" customFormat="1">
      <c r="A608" s="13"/>
      <c r="B608" s="236"/>
      <c r="C608" s="237"/>
      <c r="D608" s="232" t="s">
        <v>166</v>
      </c>
      <c r="E608" s="238" t="s">
        <v>19</v>
      </c>
      <c r="F608" s="239" t="s">
        <v>1777</v>
      </c>
      <c r="G608" s="237"/>
      <c r="H608" s="240">
        <v>160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6" t="s">
        <v>166</v>
      </c>
      <c r="AU608" s="246" t="s">
        <v>82</v>
      </c>
      <c r="AV608" s="13" t="s">
        <v>85</v>
      </c>
      <c r="AW608" s="13" t="s">
        <v>34</v>
      </c>
      <c r="AX608" s="13" t="s">
        <v>82</v>
      </c>
      <c r="AY608" s="246" t="s">
        <v>158</v>
      </c>
    </row>
    <row r="609" s="2" customFormat="1" ht="21.75" customHeight="1">
      <c r="A609" s="38"/>
      <c r="B609" s="39"/>
      <c r="C609" s="219" t="s">
        <v>993</v>
      </c>
      <c r="D609" s="219" t="s">
        <v>159</v>
      </c>
      <c r="E609" s="220" t="s">
        <v>1204</v>
      </c>
      <c r="F609" s="221" t="s">
        <v>1205</v>
      </c>
      <c r="G609" s="222" t="s">
        <v>162</v>
      </c>
      <c r="H609" s="223">
        <v>160</v>
      </c>
      <c r="I609" s="224"/>
      <c r="J609" s="225">
        <f>ROUND(I609*H609,2)</f>
        <v>0</v>
      </c>
      <c r="K609" s="221" t="s">
        <v>213</v>
      </c>
      <c r="L609" s="44"/>
      <c r="M609" s="226" t="s">
        <v>19</v>
      </c>
      <c r="N609" s="227" t="s">
        <v>45</v>
      </c>
      <c r="O609" s="84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0" t="s">
        <v>236</v>
      </c>
      <c r="AT609" s="230" t="s">
        <v>159</v>
      </c>
      <c r="AU609" s="230" t="s">
        <v>82</v>
      </c>
      <c r="AY609" s="17" t="s">
        <v>158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7" t="s">
        <v>82</v>
      </c>
      <c r="BK609" s="231">
        <f>ROUND(I609*H609,2)</f>
        <v>0</v>
      </c>
      <c r="BL609" s="17" t="s">
        <v>236</v>
      </c>
      <c r="BM609" s="230" t="s">
        <v>1184</v>
      </c>
    </row>
    <row r="610" s="2" customFormat="1">
      <c r="A610" s="38"/>
      <c r="B610" s="39"/>
      <c r="C610" s="40"/>
      <c r="D610" s="232" t="s">
        <v>165</v>
      </c>
      <c r="E610" s="40"/>
      <c r="F610" s="233" t="s">
        <v>1207</v>
      </c>
      <c r="G610" s="40"/>
      <c r="H610" s="40"/>
      <c r="I610" s="136"/>
      <c r="J610" s="40"/>
      <c r="K610" s="40"/>
      <c r="L610" s="44"/>
      <c r="M610" s="234"/>
      <c r="N610" s="235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165</v>
      </c>
      <c r="AU610" s="17" t="s">
        <v>82</v>
      </c>
    </row>
    <row r="611" s="13" customFormat="1">
      <c r="A611" s="13"/>
      <c r="B611" s="236"/>
      <c r="C611" s="237"/>
      <c r="D611" s="232" t="s">
        <v>166</v>
      </c>
      <c r="E611" s="238" t="s">
        <v>19</v>
      </c>
      <c r="F611" s="239" t="s">
        <v>1777</v>
      </c>
      <c r="G611" s="237"/>
      <c r="H611" s="240">
        <v>160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166</v>
      </c>
      <c r="AU611" s="246" t="s">
        <v>82</v>
      </c>
      <c r="AV611" s="13" t="s">
        <v>85</v>
      </c>
      <c r="AW611" s="13" t="s">
        <v>34</v>
      </c>
      <c r="AX611" s="13" t="s">
        <v>82</v>
      </c>
      <c r="AY611" s="246" t="s">
        <v>158</v>
      </c>
    </row>
    <row r="612" s="2" customFormat="1" ht="21.75" customHeight="1">
      <c r="A612" s="38"/>
      <c r="B612" s="39"/>
      <c r="C612" s="219" t="s">
        <v>998</v>
      </c>
      <c r="D612" s="219" t="s">
        <v>159</v>
      </c>
      <c r="E612" s="220" t="s">
        <v>1464</v>
      </c>
      <c r="F612" s="221" t="s">
        <v>1465</v>
      </c>
      <c r="G612" s="222" t="s">
        <v>1035</v>
      </c>
      <c r="H612" s="223">
        <v>100</v>
      </c>
      <c r="I612" s="224"/>
      <c r="J612" s="225">
        <f>ROUND(I612*H612,2)</f>
        <v>0</v>
      </c>
      <c r="K612" s="221" t="s">
        <v>213</v>
      </c>
      <c r="L612" s="44"/>
      <c r="M612" s="226" t="s">
        <v>19</v>
      </c>
      <c r="N612" s="227" t="s">
        <v>45</v>
      </c>
      <c r="O612" s="84"/>
      <c r="P612" s="228">
        <f>O612*H612</f>
        <v>0</v>
      </c>
      <c r="Q612" s="228">
        <v>0</v>
      </c>
      <c r="R612" s="228">
        <f>Q612*H612</f>
        <v>0</v>
      </c>
      <c r="S612" s="228">
        <v>0</v>
      </c>
      <c r="T612" s="229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0" t="s">
        <v>236</v>
      </c>
      <c r="AT612" s="230" t="s">
        <v>159</v>
      </c>
      <c r="AU612" s="230" t="s">
        <v>82</v>
      </c>
      <c r="AY612" s="17" t="s">
        <v>158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7" t="s">
        <v>82</v>
      </c>
      <c r="BK612" s="231">
        <f>ROUND(I612*H612,2)</f>
        <v>0</v>
      </c>
      <c r="BL612" s="17" t="s">
        <v>236</v>
      </c>
      <c r="BM612" s="230" t="s">
        <v>1466</v>
      </c>
    </row>
    <row r="613" s="2" customFormat="1">
      <c r="A613" s="38"/>
      <c r="B613" s="39"/>
      <c r="C613" s="40"/>
      <c r="D613" s="232" t="s">
        <v>165</v>
      </c>
      <c r="E613" s="40"/>
      <c r="F613" s="233" t="s">
        <v>1465</v>
      </c>
      <c r="G613" s="40"/>
      <c r="H613" s="40"/>
      <c r="I613" s="136"/>
      <c r="J613" s="40"/>
      <c r="K613" s="40"/>
      <c r="L613" s="44"/>
      <c r="M613" s="234"/>
      <c r="N613" s="235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165</v>
      </c>
      <c r="AU613" s="17" t="s">
        <v>82</v>
      </c>
    </row>
    <row r="614" s="13" customFormat="1">
      <c r="A614" s="13"/>
      <c r="B614" s="236"/>
      <c r="C614" s="237"/>
      <c r="D614" s="232" t="s">
        <v>166</v>
      </c>
      <c r="E614" s="238" t="s">
        <v>19</v>
      </c>
      <c r="F614" s="239" t="s">
        <v>1778</v>
      </c>
      <c r="G614" s="237"/>
      <c r="H614" s="240">
        <v>10.800000000000001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6" t="s">
        <v>166</v>
      </c>
      <c r="AU614" s="246" t="s">
        <v>82</v>
      </c>
      <c r="AV614" s="13" t="s">
        <v>85</v>
      </c>
      <c r="AW614" s="13" t="s">
        <v>34</v>
      </c>
      <c r="AX614" s="13" t="s">
        <v>74</v>
      </c>
      <c r="AY614" s="246" t="s">
        <v>158</v>
      </c>
    </row>
    <row r="615" s="13" customFormat="1">
      <c r="A615" s="13"/>
      <c r="B615" s="236"/>
      <c r="C615" s="237"/>
      <c r="D615" s="232" t="s">
        <v>166</v>
      </c>
      <c r="E615" s="238" t="s">
        <v>19</v>
      </c>
      <c r="F615" s="239" t="s">
        <v>1779</v>
      </c>
      <c r="G615" s="237"/>
      <c r="H615" s="240">
        <v>89.200000000000003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6" t="s">
        <v>166</v>
      </c>
      <c r="AU615" s="246" t="s">
        <v>82</v>
      </c>
      <c r="AV615" s="13" t="s">
        <v>85</v>
      </c>
      <c r="AW615" s="13" t="s">
        <v>34</v>
      </c>
      <c r="AX615" s="13" t="s">
        <v>74</v>
      </c>
      <c r="AY615" s="246" t="s">
        <v>158</v>
      </c>
    </row>
    <row r="616" s="14" customFormat="1">
      <c r="A616" s="14"/>
      <c r="B616" s="247"/>
      <c r="C616" s="248"/>
      <c r="D616" s="232" t="s">
        <v>166</v>
      </c>
      <c r="E616" s="249" t="s">
        <v>19</v>
      </c>
      <c r="F616" s="250" t="s">
        <v>175</v>
      </c>
      <c r="G616" s="248"/>
      <c r="H616" s="251">
        <v>100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7" t="s">
        <v>166</v>
      </c>
      <c r="AU616" s="257" t="s">
        <v>82</v>
      </c>
      <c r="AV616" s="14" t="s">
        <v>163</v>
      </c>
      <c r="AW616" s="14" t="s">
        <v>34</v>
      </c>
      <c r="AX616" s="14" t="s">
        <v>82</v>
      </c>
      <c r="AY616" s="257" t="s">
        <v>158</v>
      </c>
    </row>
    <row r="617" s="2" customFormat="1" ht="21.75" customHeight="1">
      <c r="A617" s="38"/>
      <c r="B617" s="39"/>
      <c r="C617" s="219" t="s">
        <v>1003</v>
      </c>
      <c r="D617" s="219" t="s">
        <v>159</v>
      </c>
      <c r="E617" s="220" t="s">
        <v>1468</v>
      </c>
      <c r="F617" s="221" t="s">
        <v>1469</v>
      </c>
      <c r="G617" s="222" t="s">
        <v>1035</v>
      </c>
      <c r="H617" s="223">
        <v>100</v>
      </c>
      <c r="I617" s="224"/>
      <c r="J617" s="225">
        <f>ROUND(I617*H617,2)</f>
        <v>0</v>
      </c>
      <c r="K617" s="221" t="s">
        <v>213</v>
      </c>
      <c r="L617" s="44"/>
      <c r="M617" s="226" t="s">
        <v>19</v>
      </c>
      <c r="N617" s="227" t="s">
        <v>45</v>
      </c>
      <c r="O617" s="84"/>
      <c r="P617" s="228">
        <f>O617*H617</f>
        <v>0</v>
      </c>
      <c r="Q617" s="228">
        <v>0</v>
      </c>
      <c r="R617" s="228">
        <f>Q617*H617</f>
        <v>0</v>
      </c>
      <c r="S617" s="228">
        <v>0</v>
      </c>
      <c r="T617" s="229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0" t="s">
        <v>236</v>
      </c>
      <c r="AT617" s="230" t="s">
        <v>159</v>
      </c>
      <c r="AU617" s="230" t="s">
        <v>82</v>
      </c>
      <c r="AY617" s="17" t="s">
        <v>158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7" t="s">
        <v>82</v>
      </c>
      <c r="BK617" s="231">
        <f>ROUND(I617*H617,2)</f>
        <v>0</v>
      </c>
      <c r="BL617" s="17" t="s">
        <v>236</v>
      </c>
      <c r="BM617" s="230" t="s">
        <v>1470</v>
      </c>
    </row>
    <row r="618" s="2" customFormat="1">
      <c r="A618" s="38"/>
      <c r="B618" s="39"/>
      <c r="C618" s="40"/>
      <c r="D618" s="232" t="s">
        <v>165</v>
      </c>
      <c r="E618" s="40"/>
      <c r="F618" s="233" t="s">
        <v>1471</v>
      </c>
      <c r="G618" s="40"/>
      <c r="H618" s="40"/>
      <c r="I618" s="136"/>
      <c r="J618" s="40"/>
      <c r="K618" s="40"/>
      <c r="L618" s="44"/>
      <c r="M618" s="234"/>
      <c r="N618" s="235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165</v>
      </c>
      <c r="AU618" s="17" t="s">
        <v>82</v>
      </c>
    </row>
    <row r="619" s="2" customFormat="1">
      <c r="A619" s="38"/>
      <c r="B619" s="39"/>
      <c r="C619" s="40"/>
      <c r="D619" s="232" t="s">
        <v>216</v>
      </c>
      <c r="E619" s="40"/>
      <c r="F619" s="258" t="s">
        <v>1472</v>
      </c>
      <c r="G619" s="40"/>
      <c r="H619" s="40"/>
      <c r="I619" s="136"/>
      <c r="J619" s="40"/>
      <c r="K619" s="40"/>
      <c r="L619" s="44"/>
      <c r="M619" s="234"/>
      <c r="N619" s="235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216</v>
      </c>
      <c r="AU619" s="17" t="s">
        <v>82</v>
      </c>
    </row>
    <row r="620" s="13" customFormat="1">
      <c r="A620" s="13"/>
      <c r="B620" s="236"/>
      <c r="C620" s="237"/>
      <c r="D620" s="232" t="s">
        <v>166</v>
      </c>
      <c r="E620" s="238" t="s">
        <v>19</v>
      </c>
      <c r="F620" s="239" t="s">
        <v>1778</v>
      </c>
      <c r="G620" s="237"/>
      <c r="H620" s="240">
        <v>10.800000000000001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166</v>
      </c>
      <c r="AU620" s="246" t="s">
        <v>82</v>
      </c>
      <c r="AV620" s="13" t="s">
        <v>85</v>
      </c>
      <c r="AW620" s="13" t="s">
        <v>34</v>
      </c>
      <c r="AX620" s="13" t="s">
        <v>74</v>
      </c>
      <c r="AY620" s="246" t="s">
        <v>158</v>
      </c>
    </row>
    <row r="621" s="13" customFormat="1">
      <c r="A621" s="13"/>
      <c r="B621" s="236"/>
      <c r="C621" s="237"/>
      <c r="D621" s="232" t="s">
        <v>166</v>
      </c>
      <c r="E621" s="238" t="s">
        <v>19</v>
      </c>
      <c r="F621" s="239" t="s">
        <v>1779</v>
      </c>
      <c r="G621" s="237"/>
      <c r="H621" s="240">
        <v>89.200000000000003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6" t="s">
        <v>166</v>
      </c>
      <c r="AU621" s="246" t="s">
        <v>82</v>
      </c>
      <c r="AV621" s="13" t="s">
        <v>85</v>
      </c>
      <c r="AW621" s="13" t="s">
        <v>34</v>
      </c>
      <c r="AX621" s="13" t="s">
        <v>74</v>
      </c>
      <c r="AY621" s="246" t="s">
        <v>158</v>
      </c>
    </row>
    <row r="622" s="14" customFormat="1">
      <c r="A622" s="14"/>
      <c r="B622" s="247"/>
      <c r="C622" s="248"/>
      <c r="D622" s="232" t="s">
        <v>166</v>
      </c>
      <c r="E622" s="249" t="s">
        <v>19</v>
      </c>
      <c r="F622" s="250" t="s">
        <v>175</v>
      </c>
      <c r="G622" s="248"/>
      <c r="H622" s="251">
        <v>100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7" t="s">
        <v>166</v>
      </c>
      <c r="AU622" s="257" t="s">
        <v>82</v>
      </c>
      <c r="AV622" s="14" t="s">
        <v>163</v>
      </c>
      <c r="AW622" s="14" t="s">
        <v>34</v>
      </c>
      <c r="AX622" s="14" t="s">
        <v>82</v>
      </c>
      <c r="AY622" s="257" t="s">
        <v>158</v>
      </c>
    </row>
    <row r="623" s="2" customFormat="1" ht="16.5" customHeight="1">
      <c r="A623" s="38"/>
      <c r="B623" s="39"/>
      <c r="C623" s="219" t="s">
        <v>1009</v>
      </c>
      <c r="D623" s="219" t="s">
        <v>159</v>
      </c>
      <c r="E623" s="220" t="s">
        <v>1473</v>
      </c>
      <c r="F623" s="221" t="s">
        <v>1474</v>
      </c>
      <c r="G623" s="222" t="s">
        <v>162</v>
      </c>
      <c r="H623" s="223">
        <v>215</v>
      </c>
      <c r="I623" s="224"/>
      <c r="J623" s="225">
        <f>ROUND(I623*H623,2)</f>
        <v>0</v>
      </c>
      <c r="K623" s="221" t="s">
        <v>213</v>
      </c>
      <c r="L623" s="44"/>
      <c r="M623" s="226" t="s">
        <v>19</v>
      </c>
      <c r="N623" s="227" t="s">
        <v>45</v>
      </c>
      <c r="O623" s="84"/>
      <c r="P623" s="228">
        <f>O623*H623</f>
        <v>0</v>
      </c>
      <c r="Q623" s="228">
        <v>0</v>
      </c>
      <c r="R623" s="228">
        <f>Q623*H623</f>
        <v>0</v>
      </c>
      <c r="S623" s="228">
        <v>0</v>
      </c>
      <c r="T623" s="229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30" t="s">
        <v>236</v>
      </c>
      <c r="AT623" s="230" t="s">
        <v>159</v>
      </c>
      <c r="AU623" s="230" t="s">
        <v>82</v>
      </c>
      <c r="AY623" s="17" t="s">
        <v>158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7" t="s">
        <v>82</v>
      </c>
      <c r="BK623" s="231">
        <f>ROUND(I623*H623,2)</f>
        <v>0</v>
      </c>
      <c r="BL623" s="17" t="s">
        <v>236</v>
      </c>
      <c r="BM623" s="230" t="s">
        <v>1475</v>
      </c>
    </row>
    <row r="624" s="2" customFormat="1">
      <c r="A624" s="38"/>
      <c r="B624" s="39"/>
      <c r="C624" s="40"/>
      <c r="D624" s="232" t="s">
        <v>165</v>
      </c>
      <c r="E624" s="40"/>
      <c r="F624" s="233" t="s">
        <v>1474</v>
      </c>
      <c r="G624" s="40"/>
      <c r="H624" s="40"/>
      <c r="I624" s="136"/>
      <c r="J624" s="40"/>
      <c r="K624" s="40"/>
      <c r="L624" s="44"/>
      <c r="M624" s="234"/>
      <c r="N624" s="235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165</v>
      </c>
      <c r="AU624" s="17" t="s">
        <v>82</v>
      </c>
    </row>
    <row r="625" s="13" customFormat="1">
      <c r="A625" s="13"/>
      <c r="B625" s="236"/>
      <c r="C625" s="237"/>
      <c r="D625" s="232" t="s">
        <v>166</v>
      </c>
      <c r="E625" s="238" t="s">
        <v>19</v>
      </c>
      <c r="F625" s="239" t="s">
        <v>1780</v>
      </c>
      <c r="G625" s="237"/>
      <c r="H625" s="240">
        <v>215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166</v>
      </c>
      <c r="AU625" s="246" t="s">
        <v>82</v>
      </c>
      <c r="AV625" s="13" t="s">
        <v>85</v>
      </c>
      <c r="AW625" s="13" t="s">
        <v>34</v>
      </c>
      <c r="AX625" s="13" t="s">
        <v>82</v>
      </c>
      <c r="AY625" s="246" t="s">
        <v>158</v>
      </c>
    </row>
    <row r="626" s="2" customFormat="1" ht="21.75" customHeight="1">
      <c r="A626" s="38"/>
      <c r="B626" s="39"/>
      <c r="C626" s="219" t="s">
        <v>1014</v>
      </c>
      <c r="D626" s="219" t="s">
        <v>159</v>
      </c>
      <c r="E626" s="220" t="s">
        <v>1209</v>
      </c>
      <c r="F626" s="221" t="s">
        <v>1210</v>
      </c>
      <c r="G626" s="222" t="s">
        <v>162</v>
      </c>
      <c r="H626" s="223">
        <v>375</v>
      </c>
      <c r="I626" s="224"/>
      <c r="J626" s="225">
        <f>ROUND(I626*H626,2)</f>
        <v>0</v>
      </c>
      <c r="K626" s="221" t="s">
        <v>213</v>
      </c>
      <c r="L626" s="44"/>
      <c r="M626" s="226" t="s">
        <v>19</v>
      </c>
      <c r="N626" s="227" t="s">
        <v>45</v>
      </c>
      <c r="O626" s="84"/>
      <c r="P626" s="228">
        <f>O626*H626</f>
        <v>0</v>
      </c>
      <c r="Q626" s="228">
        <v>0.00013999999999999999</v>
      </c>
      <c r="R626" s="228">
        <f>Q626*H626</f>
        <v>0.052499999999999998</v>
      </c>
      <c r="S626" s="228">
        <v>0</v>
      </c>
      <c r="T626" s="229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0" t="s">
        <v>236</v>
      </c>
      <c r="AT626" s="230" t="s">
        <v>159</v>
      </c>
      <c r="AU626" s="230" t="s">
        <v>82</v>
      </c>
      <c r="AY626" s="17" t="s">
        <v>158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7" t="s">
        <v>82</v>
      </c>
      <c r="BK626" s="231">
        <f>ROUND(I626*H626,2)</f>
        <v>0</v>
      </c>
      <c r="BL626" s="17" t="s">
        <v>236</v>
      </c>
      <c r="BM626" s="230" t="s">
        <v>1211</v>
      </c>
    </row>
    <row r="627" s="2" customFormat="1">
      <c r="A627" s="38"/>
      <c r="B627" s="39"/>
      <c r="C627" s="40"/>
      <c r="D627" s="232" t="s">
        <v>165</v>
      </c>
      <c r="E627" s="40"/>
      <c r="F627" s="233" t="s">
        <v>1210</v>
      </c>
      <c r="G627" s="40"/>
      <c r="H627" s="40"/>
      <c r="I627" s="136"/>
      <c r="J627" s="40"/>
      <c r="K627" s="40"/>
      <c r="L627" s="44"/>
      <c r="M627" s="234"/>
      <c r="N627" s="235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165</v>
      </c>
      <c r="AU627" s="17" t="s">
        <v>82</v>
      </c>
    </row>
    <row r="628" s="13" customFormat="1">
      <c r="A628" s="13"/>
      <c r="B628" s="236"/>
      <c r="C628" s="237"/>
      <c r="D628" s="232" t="s">
        <v>166</v>
      </c>
      <c r="E628" s="238" t="s">
        <v>19</v>
      </c>
      <c r="F628" s="239" t="s">
        <v>1741</v>
      </c>
      <c r="G628" s="237"/>
      <c r="H628" s="240">
        <v>375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166</v>
      </c>
      <c r="AU628" s="246" t="s">
        <v>82</v>
      </c>
      <c r="AV628" s="13" t="s">
        <v>85</v>
      </c>
      <c r="AW628" s="13" t="s">
        <v>34</v>
      </c>
      <c r="AX628" s="13" t="s">
        <v>82</v>
      </c>
      <c r="AY628" s="246" t="s">
        <v>158</v>
      </c>
    </row>
    <row r="629" s="2" customFormat="1" ht="16.5" customHeight="1">
      <c r="A629" s="38"/>
      <c r="B629" s="39"/>
      <c r="C629" s="219" t="s">
        <v>1019</v>
      </c>
      <c r="D629" s="219" t="s">
        <v>159</v>
      </c>
      <c r="E629" s="220" t="s">
        <v>1214</v>
      </c>
      <c r="F629" s="221" t="s">
        <v>1215</v>
      </c>
      <c r="G629" s="222" t="s">
        <v>162</v>
      </c>
      <c r="H629" s="223">
        <v>500</v>
      </c>
      <c r="I629" s="224"/>
      <c r="J629" s="225">
        <f>ROUND(I629*H629,2)</f>
        <v>0</v>
      </c>
      <c r="K629" s="221" t="s">
        <v>213</v>
      </c>
      <c r="L629" s="44"/>
      <c r="M629" s="226" t="s">
        <v>19</v>
      </c>
      <c r="N629" s="227" t="s">
        <v>45</v>
      </c>
      <c r="O629" s="84"/>
      <c r="P629" s="228">
        <f>O629*H629</f>
        <v>0</v>
      </c>
      <c r="Q629" s="228">
        <v>9.0000000000000006E-05</v>
      </c>
      <c r="R629" s="228">
        <f>Q629*H629</f>
        <v>0.045000000000000005</v>
      </c>
      <c r="S629" s="228">
        <v>0</v>
      </c>
      <c r="T629" s="229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0" t="s">
        <v>236</v>
      </c>
      <c r="AT629" s="230" t="s">
        <v>159</v>
      </c>
      <c r="AU629" s="230" t="s">
        <v>82</v>
      </c>
      <c r="AY629" s="17" t="s">
        <v>158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7" t="s">
        <v>82</v>
      </c>
      <c r="BK629" s="231">
        <f>ROUND(I629*H629,2)</f>
        <v>0</v>
      </c>
      <c r="BL629" s="17" t="s">
        <v>236</v>
      </c>
      <c r="BM629" s="230" t="s">
        <v>1216</v>
      </c>
    </row>
    <row r="630" s="2" customFormat="1">
      <c r="A630" s="38"/>
      <c r="B630" s="39"/>
      <c r="C630" s="40"/>
      <c r="D630" s="232" t="s">
        <v>165</v>
      </c>
      <c r="E630" s="40"/>
      <c r="F630" s="233" t="s">
        <v>1215</v>
      </c>
      <c r="G630" s="40"/>
      <c r="H630" s="40"/>
      <c r="I630" s="136"/>
      <c r="J630" s="40"/>
      <c r="K630" s="40"/>
      <c r="L630" s="44"/>
      <c r="M630" s="234"/>
      <c r="N630" s="235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165</v>
      </c>
      <c r="AU630" s="17" t="s">
        <v>82</v>
      </c>
    </row>
    <row r="631" s="2" customFormat="1" ht="16.5" customHeight="1">
      <c r="A631" s="38"/>
      <c r="B631" s="39"/>
      <c r="C631" s="259" t="s">
        <v>1024</v>
      </c>
      <c r="D631" s="259" t="s">
        <v>199</v>
      </c>
      <c r="E631" s="260" t="s">
        <v>1218</v>
      </c>
      <c r="F631" s="261" t="s">
        <v>1219</v>
      </c>
      <c r="G631" s="262" t="s">
        <v>1220</v>
      </c>
      <c r="H631" s="263">
        <v>500</v>
      </c>
      <c r="I631" s="264"/>
      <c r="J631" s="265">
        <f>ROUND(I631*H631,2)</f>
        <v>0</v>
      </c>
      <c r="K631" s="261" t="s">
        <v>213</v>
      </c>
      <c r="L631" s="266"/>
      <c r="M631" s="267" t="s">
        <v>19</v>
      </c>
      <c r="N631" s="268" t="s">
        <v>45</v>
      </c>
      <c r="O631" s="84"/>
      <c r="P631" s="228">
        <f>O631*H631</f>
        <v>0</v>
      </c>
      <c r="Q631" s="228">
        <v>0.00042999999999999999</v>
      </c>
      <c r="R631" s="228">
        <f>Q631*H631</f>
        <v>0.215</v>
      </c>
      <c r="S631" s="228">
        <v>0</v>
      </c>
      <c r="T631" s="229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0" t="s">
        <v>241</v>
      </c>
      <c r="AT631" s="230" t="s">
        <v>199</v>
      </c>
      <c r="AU631" s="230" t="s">
        <v>82</v>
      </c>
      <c r="AY631" s="17" t="s">
        <v>158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7" t="s">
        <v>82</v>
      </c>
      <c r="BK631" s="231">
        <f>ROUND(I631*H631,2)</f>
        <v>0</v>
      </c>
      <c r="BL631" s="17" t="s">
        <v>236</v>
      </c>
      <c r="BM631" s="230" t="s">
        <v>1221</v>
      </c>
    </row>
    <row r="632" s="2" customFormat="1">
      <c r="A632" s="38"/>
      <c r="B632" s="39"/>
      <c r="C632" s="40"/>
      <c r="D632" s="232" t="s">
        <v>165</v>
      </c>
      <c r="E632" s="40"/>
      <c r="F632" s="233" t="s">
        <v>1219</v>
      </c>
      <c r="G632" s="40"/>
      <c r="H632" s="40"/>
      <c r="I632" s="136"/>
      <c r="J632" s="40"/>
      <c r="K632" s="40"/>
      <c r="L632" s="44"/>
      <c r="M632" s="234"/>
      <c r="N632" s="235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165</v>
      </c>
      <c r="AU632" s="17" t="s">
        <v>82</v>
      </c>
    </row>
    <row r="633" s="2" customFormat="1" ht="21.75" customHeight="1">
      <c r="A633" s="38"/>
      <c r="B633" s="39"/>
      <c r="C633" s="219" t="s">
        <v>1032</v>
      </c>
      <c r="D633" s="219" t="s">
        <v>159</v>
      </c>
      <c r="E633" s="220" t="s">
        <v>1224</v>
      </c>
      <c r="F633" s="221" t="s">
        <v>1225</v>
      </c>
      <c r="G633" s="222" t="s">
        <v>202</v>
      </c>
      <c r="H633" s="223">
        <v>7</v>
      </c>
      <c r="I633" s="224"/>
      <c r="J633" s="225">
        <f>ROUND(I633*H633,2)</f>
        <v>0</v>
      </c>
      <c r="K633" s="221" t="s">
        <v>213</v>
      </c>
      <c r="L633" s="44"/>
      <c r="M633" s="226" t="s">
        <v>19</v>
      </c>
      <c r="N633" s="227" t="s">
        <v>45</v>
      </c>
      <c r="O633" s="84"/>
      <c r="P633" s="228">
        <f>O633*H633</f>
        <v>0</v>
      </c>
      <c r="Q633" s="228">
        <v>0.37640000000000001</v>
      </c>
      <c r="R633" s="228">
        <f>Q633*H633</f>
        <v>2.6348000000000003</v>
      </c>
      <c r="S633" s="228">
        <v>0</v>
      </c>
      <c r="T633" s="229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0" t="s">
        <v>236</v>
      </c>
      <c r="AT633" s="230" t="s">
        <v>159</v>
      </c>
      <c r="AU633" s="230" t="s">
        <v>82</v>
      </c>
      <c r="AY633" s="17" t="s">
        <v>158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7" t="s">
        <v>82</v>
      </c>
      <c r="BK633" s="231">
        <f>ROUND(I633*H633,2)</f>
        <v>0</v>
      </c>
      <c r="BL633" s="17" t="s">
        <v>236</v>
      </c>
      <c r="BM633" s="230" t="s">
        <v>1226</v>
      </c>
    </row>
    <row r="634" s="2" customFormat="1">
      <c r="A634" s="38"/>
      <c r="B634" s="39"/>
      <c r="C634" s="40"/>
      <c r="D634" s="232" t="s">
        <v>165</v>
      </c>
      <c r="E634" s="40"/>
      <c r="F634" s="233" t="s">
        <v>1225</v>
      </c>
      <c r="G634" s="40"/>
      <c r="H634" s="40"/>
      <c r="I634" s="136"/>
      <c r="J634" s="40"/>
      <c r="K634" s="40"/>
      <c r="L634" s="44"/>
      <c r="M634" s="234"/>
      <c r="N634" s="235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165</v>
      </c>
      <c r="AU634" s="17" t="s">
        <v>82</v>
      </c>
    </row>
    <row r="635" s="13" customFormat="1">
      <c r="A635" s="13"/>
      <c r="B635" s="236"/>
      <c r="C635" s="237"/>
      <c r="D635" s="232" t="s">
        <v>166</v>
      </c>
      <c r="E635" s="238" t="s">
        <v>19</v>
      </c>
      <c r="F635" s="239" t="s">
        <v>1781</v>
      </c>
      <c r="G635" s="237"/>
      <c r="H635" s="240">
        <v>7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166</v>
      </c>
      <c r="AU635" s="246" t="s">
        <v>82</v>
      </c>
      <c r="AV635" s="13" t="s">
        <v>85</v>
      </c>
      <c r="AW635" s="13" t="s">
        <v>34</v>
      </c>
      <c r="AX635" s="13" t="s">
        <v>82</v>
      </c>
      <c r="AY635" s="246" t="s">
        <v>158</v>
      </c>
    </row>
    <row r="636" s="2" customFormat="1" ht="21.75" customHeight="1">
      <c r="A636" s="38"/>
      <c r="B636" s="39"/>
      <c r="C636" s="219" t="s">
        <v>1042</v>
      </c>
      <c r="D636" s="219" t="s">
        <v>159</v>
      </c>
      <c r="E636" s="220" t="s">
        <v>1234</v>
      </c>
      <c r="F636" s="221" t="s">
        <v>1479</v>
      </c>
      <c r="G636" s="222" t="s">
        <v>1059</v>
      </c>
      <c r="H636" s="223">
        <v>13.901999999999999</v>
      </c>
      <c r="I636" s="224"/>
      <c r="J636" s="225">
        <f>ROUND(I636*H636,2)</f>
        <v>0</v>
      </c>
      <c r="K636" s="221" t="s">
        <v>213</v>
      </c>
      <c r="L636" s="44"/>
      <c r="M636" s="226" t="s">
        <v>19</v>
      </c>
      <c r="N636" s="227" t="s">
        <v>45</v>
      </c>
      <c r="O636" s="84"/>
      <c r="P636" s="228">
        <f>O636*H636</f>
        <v>0</v>
      </c>
      <c r="Q636" s="228">
        <v>0</v>
      </c>
      <c r="R636" s="228">
        <f>Q636*H636</f>
        <v>0</v>
      </c>
      <c r="S636" s="228">
        <v>0</v>
      </c>
      <c r="T636" s="229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30" t="s">
        <v>236</v>
      </c>
      <c r="AT636" s="230" t="s">
        <v>159</v>
      </c>
      <c r="AU636" s="230" t="s">
        <v>82</v>
      </c>
      <c r="AY636" s="17" t="s">
        <v>158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7" t="s">
        <v>82</v>
      </c>
      <c r="BK636" s="231">
        <f>ROUND(I636*H636,2)</f>
        <v>0</v>
      </c>
      <c r="BL636" s="17" t="s">
        <v>236</v>
      </c>
      <c r="BM636" s="230" t="s">
        <v>1236</v>
      </c>
    </row>
    <row r="637" s="2" customFormat="1">
      <c r="A637" s="38"/>
      <c r="B637" s="39"/>
      <c r="C637" s="40"/>
      <c r="D637" s="232" t="s">
        <v>165</v>
      </c>
      <c r="E637" s="40"/>
      <c r="F637" s="233" t="s">
        <v>1479</v>
      </c>
      <c r="G637" s="40"/>
      <c r="H637" s="40"/>
      <c r="I637" s="136"/>
      <c r="J637" s="40"/>
      <c r="K637" s="40"/>
      <c r="L637" s="44"/>
      <c r="M637" s="234"/>
      <c r="N637" s="235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165</v>
      </c>
      <c r="AU637" s="17" t="s">
        <v>82</v>
      </c>
    </row>
    <row r="638" s="13" customFormat="1">
      <c r="A638" s="13"/>
      <c r="B638" s="236"/>
      <c r="C638" s="237"/>
      <c r="D638" s="232" t="s">
        <v>166</v>
      </c>
      <c r="E638" s="238" t="s">
        <v>19</v>
      </c>
      <c r="F638" s="239" t="s">
        <v>1782</v>
      </c>
      <c r="G638" s="237"/>
      <c r="H638" s="240">
        <v>13.901999999999999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6" t="s">
        <v>166</v>
      </c>
      <c r="AU638" s="246" t="s">
        <v>82</v>
      </c>
      <c r="AV638" s="13" t="s">
        <v>85</v>
      </c>
      <c r="AW638" s="13" t="s">
        <v>34</v>
      </c>
      <c r="AX638" s="13" t="s">
        <v>82</v>
      </c>
      <c r="AY638" s="246" t="s">
        <v>158</v>
      </c>
    </row>
    <row r="639" s="2" customFormat="1" ht="21.75" customHeight="1">
      <c r="A639" s="38"/>
      <c r="B639" s="39"/>
      <c r="C639" s="219" t="s">
        <v>1047</v>
      </c>
      <c r="D639" s="219" t="s">
        <v>159</v>
      </c>
      <c r="E639" s="220" t="s">
        <v>1239</v>
      </c>
      <c r="F639" s="221" t="s">
        <v>1240</v>
      </c>
      <c r="G639" s="222" t="s">
        <v>1059</v>
      </c>
      <c r="H639" s="223">
        <v>13.901999999999999</v>
      </c>
      <c r="I639" s="224"/>
      <c r="J639" s="225">
        <f>ROUND(I639*H639,2)</f>
        <v>0</v>
      </c>
      <c r="K639" s="221" t="s">
        <v>213</v>
      </c>
      <c r="L639" s="44"/>
      <c r="M639" s="226" t="s">
        <v>19</v>
      </c>
      <c r="N639" s="227" t="s">
        <v>45</v>
      </c>
      <c r="O639" s="84"/>
      <c r="P639" s="228">
        <f>O639*H639</f>
        <v>0</v>
      </c>
      <c r="Q639" s="228">
        <v>0</v>
      </c>
      <c r="R639" s="228">
        <f>Q639*H639</f>
        <v>0</v>
      </c>
      <c r="S639" s="228">
        <v>0</v>
      </c>
      <c r="T639" s="229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0" t="s">
        <v>236</v>
      </c>
      <c r="AT639" s="230" t="s">
        <v>159</v>
      </c>
      <c r="AU639" s="230" t="s">
        <v>82</v>
      </c>
      <c r="AY639" s="17" t="s">
        <v>158</v>
      </c>
      <c r="BE639" s="231">
        <f>IF(N639="základní",J639,0)</f>
        <v>0</v>
      </c>
      <c r="BF639" s="231">
        <f>IF(N639="snížená",J639,0)</f>
        <v>0</v>
      </c>
      <c r="BG639" s="231">
        <f>IF(N639="zákl. přenesená",J639,0)</f>
        <v>0</v>
      </c>
      <c r="BH639" s="231">
        <f>IF(N639="sníž. přenesená",J639,0)</f>
        <v>0</v>
      </c>
      <c r="BI639" s="231">
        <f>IF(N639="nulová",J639,0)</f>
        <v>0</v>
      </c>
      <c r="BJ639" s="17" t="s">
        <v>82</v>
      </c>
      <c r="BK639" s="231">
        <f>ROUND(I639*H639,2)</f>
        <v>0</v>
      </c>
      <c r="BL639" s="17" t="s">
        <v>236</v>
      </c>
      <c r="BM639" s="230" t="s">
        <v>1241</v>
      </c>
    </row>
    <row r="640" s="2" customFormat="1">
      <c r="A640" s="38"/>
      <c r="B640" s="39"/>
      <c r="C640" s="40"/>
      <c r="D640" s="232" t="s">
        <v>165</v>
      </c>
      <c r="E640" s="40"/>
      <c r="F640" s="233" t="s">
        <v>1240</v>
      </c>
      <c r="G640" s="40"/>
      <c r="H640" s="40"/>
      <c r="I640" s="136"/>
      <c r="J640" s="40"/>
      <c r="K640" s="40"/>
      <c r="L640" s="44"/>
      <c r="M640" s="234"/>
      <c r="N640" s="235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165</v>
      </c>
      <c r="AU640" s="17" t="s">
        <v>82</v>
      </c>
    </row>
    <row r="641" s="13" customFormat="1">
      <c r="A641" s="13"/>
      <c r="B641" s="236"/>
      <c r="C641" s="237"/>
      <c r="D641" s="232" t="s">
        <v>166</v>
      </c>
      <c r="E641" s="238" t="s">
        <v>19</v>
      </c>
      <c r="F641" s="239" t="s">
        <v>1782</v>
      </c>
      <c r="G641" s="237"/>
      <c r="H641" s="240">
        <v>13.901999999999999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6" t="s">
        <v>166</v>
      </c>
      <c r="AU641" s="246" t="s">
        <v>82</v>
      </c>
      <c r="AV641" s="13" t="s">
        <v>85</v>
      </c>
      <c r="AW641" s="13" t="s">
        <v>34</v>
      </c>
      <c r="AX641" s="13" t="s">
        <v>82</v>
      </c>
      <c r="AY641" s="246" t="s">
        <v>158</v>
      </c>
    </row>
    <row r="642" s="2" customFormat="1" ht="16.5" customHeight="1">
      <c r="A642" s="38"/>
      <c r="B642" s="39"/>
      <c r="C642" s="219" t="s">
        <v>1052</v>
      </c>
      <c r="D642" s="219" t="s">
        <v>159</v>
      </c>
      <c r="E642" s="220" t="s">
        <v>1243</v>
      </c>
      <c r="F642" s="221" t="s">
        <v>1244</v>
      </c>
      <c r="G642" s="222" t="s">
        <v>194</v>
      </c>
      <c r="H642" s="223">
        <v>375</v>
      </c>
      <c r="I642" s="224"/>
      <c r="J642" s="225">
        <f>ROUND(I642*H642,2)</f>
        <v>0</v>
      </c>
      <c r="K642" s="221" t="s">
        <v>213</v>
      </c>
      <c r="L642" s="44"/>
      <c r="M642" s="226" t="s">
        <v>19</v>
      </c>
      <c r="N642" s="227" t="s">
        <v>45</v>
      </c>
      <c r="O642" s="84"/>
      <c r="P642" s="228">
        <f>O642*H642</f>
        <v>0</v>
      </c>
      <c r="Q642" s="228">
        <v>0</v>
      </c>
      <c r="R642" s="228">
        <f>Q642*H642</f>
        <v>0</v>
      </c>
      <c r="S642" s="228">
        <v>0</v>
      </c>
      <c r="T642" s="229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0" t="s">
        <v>236</v>
      </c>
      <c r="AT642" s="230" t="s">
        <v>159</v>
      </c>
      <c r="AU642" s="230" t="s">
        <v>82</v>
      </c>
      <c r="AY642" s="17" t="s">
        <v>158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7" t="s">
        <v>82</v>
      </c>
      <c r="BK642" s="231">
        <f>ROUND(I642*H642,2)</f>
        <v>0</v>
      </c>
      <c r="BL642" s="17" t="s">
        <v>236</v>
      </c>
      <c r="BM642" s="230" t="s">
        <v>1245</v>
      </c>
    </row>
    <row r="643" s="2" customFormat="1">
      <c r="A643" s="38"/>
      <c r="B643" s="39"/>
      <c r="C643" s="40"/>
      <c r="D643" s="232" t="s">
        <v>165</v>
      </c>
      <c r="E643" s="40"/>
      <c r="F643" s="233" t="s">
        <v>1244</v>
      </c>
      <c r="G643" s="40"/>
      <c r="H643" s="40"/>
      <c r="I643" s="136"/>
      <c r="J643" s="40"/>
      <c r="K643" s="40"/>
      <c r="L643" s="44"/>
      <c r="M643" s="234"/>
      <c r="N643" s="235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165</v>
      </c>
      <c r="AU643" s="17" t="s">
        <v>82</v>
      </c>
    </row>
    <row r="644" s="13" customFormat="1">
      <c r="A644" s="13"/>
      <c r="B644" s="236"/>
      <c r="C644" s="237"/>
      <c r="D644" s="232" t="s">
        <v>166</v>
      </c>
      <c r="E644" s="238" t="s">
        <v>19</v>
      </c>
      <c r="F644" s="239" t="s">
        <v>1783</v>
      </c>
      <c r="G644" s="237"/>
      <c r="H644" s="240">
        <v>375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166</v>
      </c>
      <c r="AU644" s="246" t="s">
        <v>82</v>
      </c>
      <c r="AV644" s="13" t="s">
        <v>85</v>
      </c>
      <c r="AW644" s="13" t="s">
        <v>34</v>
      </c>
      <c r="AX644" s="13" t="s">
        <v>82</v>
      </c>
      <c r="AY644" s="246" t="s">
        <v>158</v>
      </c>
    </row>
    <row r="645" s="2" customFormat="1" ht="21.75" customHeight="1">
      <c r="A645" s="38"/>
      <c r="B645" s="39"/>
      <c r="C645" s="219" t="s">
        <v>1056</v>
      </c>
      <c r="D645" s="219" t="s">
        <v>159</v>
      </c>
      <c r="E645" s="220" t="s">
        <v>1120</v>
      </c>
      <c r="F645" s="221" t="s">
        <v>1121</v>
      </c>
      <c r="G645" s="222" t="s">
        <v>194</v>
      </c>
      <c r="H645" s="223">
        <v>360</v>
      </c>
      <c r="I645" s="224"/>
      <c r="J645" s="225">
        <f>ROUND(I645*H645,2)</f>
        <v>0</v>
      </c>
      <c r="K645" s="221" t="s">
        <v>213</v>
      </c>
      <c r="L645" s="44"/>
      <c r="M645" s="226" t="s">
        <v>19</v>
      </c>
      <c r="N645" s="227" t="s">
        <v>45</v>
      </c>
      <c r="O645" s="84"/>
      <c r="P645" s="228">
        <f>O645*H645</f>
        <v>0</v>
      </c>
      <c r="Q645" s="228">
        <v>0</v>
      </c>
      <c r="R645" s="228">
        <f>Q645*H645</f>
        <v>0</v>
      </c>
      <c r="S645" s="228">
        <v>0</v>
      </c>
      <c r="T645" s="229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0" t="s">
        <v>236</v>
      </c>
      <c r="AT645" s="230" t="s">
        <v>159</v>
      </c>
      <c r="AU645" s="230" t="s">
        <v>82</v>
      </c>
      <c r="AY645" s="17" t="s">
        <v>158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7" t="s">
        <v>82</v>
      </c>
      <c r="BK645" s="231">
        <f>ROUND(I645*H645,2)</f>
        <v>0</v>
      </c>
      <c r="BL645" s="17" t="s">
        <v>236</v>
      </c>
      <c r="BM645" s="230" t="s">
        <v>1122</v>
      </c>
    </row>
    <row r="646" s="2" customFormat="1">
      <c r="A646" s="38"/>
      <c r="B646" s="39"/>
      <c r="C646" s="40"/>
      <c r="D646" s="232" t="s">
        <v>165</v>
      </c>
      <c r="E646" s="40"/>
      <c r="F646" s="233" t="s">
        <v>1123</v>
      </c>
      <c r="G646" s="40"/>
      <c r="H646" s="40"/>
      <c r="I646" s="136"/>
      <c r="J646" s="40"/>
      <c r="K646" s="40"/>
      <c r="L646" s="44"/>
      <c r="M646" s="234"/>
      <c r="N646" s="235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165</v>
      </c>
      <c r="AU646" s="17" t="s">
        <v>82</v>
      </c>
    </row>
    <row r="647" s="2" customFormat="1">
      <c r="A647" s="38"/>
      <c r="B647" s="39"/>
      <c r="C647" s="40"/>
      <c r="D647" s="232" t="s">
        <v>216</v>
      </c>
      <c r="E647" s="40"/>
      <c r="F647" s="258" t="s">
        <v>1124</v>
      </c>
      <c r="G647" s="40"/>
      <c r="H647" s="40"/>
      <c r="I647" s="136"/>
      <c r="J647" s="40"/>
      <c r="K647" s="40"/>
      <c r="L647" s="44"/>
      <c r="M647" s="234"/>
      <c r="N647" s="235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216</v>
      </c>
      <c r="AU647" s="17" t="s">
        <v>82</v>
      </c>
    </row>
    <row r="648" s="13" customFormat="1">
      <c r="A648" s="13"/>
      <c r="B648" s="236"/>
      <c r="C648" s="237"/>
      <c r="D648" s="232" t="s">
        <v>166</v>
      </c>
      <c r="E648" s="238" t="s">
        <v>19</v>
      </c>
      <c r="F648" s="239" t="s">
        <v>1734</v>
      </c>
      <c r="G648" s="237"/>
      <c r="H648" s="240">
        <v>360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6" t="s">
        <v>166</v>
      </c>
      <c r="AU648" s="246" t="s">
        <v>82</v>
      </c>
      <c r="AV648" s="13" t="s">
        <v>85</v>
      </c>
      <c r="AW648" s="13" t="s">
        <v>34</v>
      </c>
      <c r="AX648" s="13" t="s">
        <v>82</v>
      </c>
      <c r="AY648" s="246" t="s">
        <v>158</v>
      </c>
    </row>
    <row r="649" s="2" customFormat="1" ht="21.75" customHeight="1">
      <c r="A649" s="38"/>
      <c r="B649" s="39"/>
      <c r="C649" s="219" t="s">
        <v>1065</v>
      </c>
      <c r="D649" s="219" t="s">
        <v>159</v>
      </c>
      <c r="E649" s="220" t="s">
        <v>1132</v>
      </c>
      <c r="F649" s="221" t="s">
        <v>1133</v>
      </c>
      <c r="G649" s="222" t="s">
        <v>162</v>
      </c>
      <c r="H649" s="223">
        <v>10</v>
      </c>
      <c r="I649" s="224"/>
      <c r="J649" s="225">
        <f>ROUND(I649*H649,2)</f>
        <v>0</v>
      </c>
      <c r="K649" s="221" t="s">
        <v>213</v>
      </c>
      <c r="L649" s="44"/>
      <c r="M649" s="226" t="s">
        <v>19</v>
      </c>
      <c r="N649" s="227" t="s">
        <v>45</v>
      </c>
      <c r="O649" s="84"/>
      <c r="P649" s="228">
        <f>O649*H649</f>
        <v>0</v>
      </c>
      <c r="Q649" s="228">
        <v>0</v>
      </c>
      <c r="R649" s="228">
        <f>Q649*H649</f>
        <v>0</v>
      </c>
      <c r="S649" s="228">
        <v>0</v>
      </c>
      <c r="T649" s="229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30" t="s">
        <v>236</v>
      </c>
      <c r="AT649" s="230" t="s">
        <v>159</v>
      </c>
      <c r="AU649" s="230" t="s">
        <v>82</v>
      </c>
      <c r="AY649" s="17" t="s">
        <v>158</v>
      </c>
      <c r="BE649" s="231">
        <f>IF(N649="základní",J649,0)</f>
        <v>0</v>
      </c>
      <c r="BF649" s="231">
        <f>IF(N649="snížená",J649,0)</f>
        <v>0</v>
      </c>
      <c r="BG649" s="231">
        <f>IF(N649="zákl. přenesená",J649,0)</f>
        <v>0</v>
      </c>
      <c r="BH649" s="231">
        <f>IF(N649="sníž. přenesená",J649,0)</f>
        <v>0</v>
      </c>
      <c r="BI649" s="231">
        <f>IF(N649="nulová",J649,0)</f>
        <v>0</v>
      </c>
      <c r="BJ649" s="17" t="s">
        <v>82</v>
      </c>
      <c r="BK649" s="231">
        <f>ROUND(I649*H649,2)</f>
        <v>0</v>
      </c>
      <c r="BL649" s="17" t="s">
        <v>236</v>
      </c>
      <c r="BM649" s="230" t="s">
        <v>1134</v>
      </c>
    </row>
    <row r="650" s="2" customFormat="1">
      <c r="A650" s="38"/>
      <c r="B650" s="39"/>
      <c r="C650" s="40"/>
      <c r="D650" s="232" t="s">
        <v>165</v>
      </c>
      <c r="E650" s="40"/>
      <c r="F650" s="233" t="s">
        <v>1135</v>
      </c>
      <c r="G650" s="40"/>
      <c r="H650" s="40"/>
      <c r="I650" s="136"/>
      <c r="J650" s="40"/>
      <c r="K650" s="40"/>
      <c r="L650" s="44"/>
      <c r="M650" s="234"/>
      <c r="N650" s="235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165</v>
      </c>
      <c r="AU650" s="17" t="s">
        <v>82</v>
      </c>
    </row>
    <row r="651" s="2" customFormat="1">
      <c r="A651" s="38"/>
      <c r="B651" s="39"/>
      <c r="C651" s="40"/>
      <c r="D651" s="232" t="s">
        <v>216</v>
      </c>
      <c r="E651" s="40"/>
      <c r="F651" s="258" t="s">
        <v>1124</v>
      </c>
      <c r="G651" s="40"/>
      <c r="H651" s="40"/>
      <c r="I651" s="136"/>
      <c r="J651" s="40"/>
      <c r="K651" s="40"/>
      <c r="L651" s="44"/>
      <c r="M651" s="234"/>
      <c r="N651" s="235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216</v>
      </c>
      <c r="AU651" s="17" t="s">
        <v>82</v>
      </c>
    </row>
    <row r="652" s="13" customFormat="1">
      <c r="A652" s="13"/>
      <c r="B652" s="236"/>
      <c r="C652" s="237"/>
      <c r="D652" s="232" t="s">
        <v>166</v>
      </c>
      <c r="E652" s="238" t="s">
        <v>19</v>
      </c>
      <c r="F652" s="239" t="s">
        <v>1748</v>
      </c>
      <c r="G652" s="237"/>
      <c r="H652" s="240">
        <v>10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166</v>
      </c>
      <c r="AU652" s="246" t="s">
        <v>82</v>
      </c>
      <c r="AV652" s="13" t="s">
        <v>85</v>
      </c>
      <c r="AW652" s="13" t="s">
        <v>34</v>
      </c>
      <c r="AX652" s="13" t="s">
        <v>82</v>
      </c>
      <c r="AY652" s="246" t="s">
        <v>158</v>
      </c>
    </row>
    <row r="653" s="2" customFormat="1" ht="21.75" customHeight="1">
      <c r="A653" s="38"/>
      <c r="B653" s="39"/>
      <c r="C653" s="219" t="s">
        <v>1071</v>
      </c>
      <c r="D653" s="219" t="s">
        <v>159</v>
      </c>
      <c r="E653" s="220" t="s">
        <v>1481</v>
      </c>
      <c r="F653" s="221" t="s">
        <v>1482</v>
      </c>
      <c r="G653" s="222" t="s">
        <v>162</v>
      </c>
      <c r="H653" s="223">
        <v>10</v>
      </c>
      <c r="I653" s="224"/>
      <c r="J653" s="225">
        <f>ROUND(I653*H653,2)</f>
        <v>0</v>
      </c>
      <c r="K653" s="221" t="s">
        <v>213</v>
      </c>
      <c r="L653" s="44"/>
      <c r="M653" s="226" t="s">
        <v>19</v>
      </c>
      <c r="N653" s="227" t="s">
        <v>45</v>
      </c>
      <c r="O653" s="84"/>
      <c r="P653" s="228">
        <f>O653*H653</f>
        <v>0</v>
      </c>
      <c r="Q653" s="228">
        <v>0.11934</v>
      </c>
      <c r="R653" s="228">
        <f>Q653*H653</f>
        <v>1.1934</v>
      </c>
      <c r="S653" s="228">
        <v>0</v>
      </c>
      <c r="T653" s="229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30" t="s">
        <v>236</v>
      </c>
      <c r="AT653" s="230" t="s">
        <v>159</v>
      </c>
      <c r="AU653" s="230" t="s">
        <v>82</v>
      </c>
      <c r="AY653" s="17" t="s">
        <v>158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7" t="s">
        <v>82</v>
      </c>
      <c r="BK653" s="231">
        <f>ROUND(I653*H653,2)</f>
        <v>0</v>
      </c>
      <c r="BL653" s="17" t="s">
        <v>236</v>
      </c>
      <c r="BM653" s="230" t="s">
        <v>1483</v>
      </c>
    </row>
    <row r="654" s="2" customFormat="1">
      <c r="A654" s="38"/>
      <c r="B654" s="39"/>
      <c r="C654" s="40"/>
      <c r="D654" s="232" t="s">
        <v>165</v>
      </c>
      <c r="E654" s="40"/>
      <c r="F654" s="233" t="s">
        <v>1484</v>
      </c>
      <c r="G654" s="40"/>
      <c r="H654" s="40"/>
      <c r="I654" s="136"/>
      <c r="J654" s="40"/>
      <c r="K654" s="40"/>
      <c r="L654" s="44"/>
      <c r="M654" s="234"/>
      <c r="N654" s="235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165</v>
      </c>
      <c r="AU654" s="17" t="s">
        <v>82</v>
      </c>
    </row>
    <row r="655" s="2" customFormat="1">
      <c r="A655" s="38"/>
      <c r="B655" s="39"/>
      <c r="C655" s="40"/>
      <c r="D655" s="232" t="s">
        <v>216</v>
      </c>
      <c r="E655" s="40"/>
      <c r="F655" s="258" t="s">
        <v>1124</v>
      </c>
      <c r="G655" s="40"/>
      <c r="H655" s="40"/>
      <c r="I655" s="136"/>
      <c r="J655" s="40"/>
      <c r="K655" s="40"/>
      <c r="L655" s="44"/>
      <c r="M655" s="234"/>
      <c r="N655" s="235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216</v>
      </c>
      <c r="AU655" s="17" t="s">
        <v>82</v>
      </c>
    </row>
    <row r="656" s="13" customFormat="1">
      <c r="A656" s="13"/>
      <c r="B656" s="236"/>
      <c r="C656" s="237"/>
      <c r="D656" s="232" t="s">
        <v>166</v>
      </c>
      <c r="E656" s="238" t="s">
        <v>19</v>
      </c>
      <c r="F656" s="239" t="s">
        <v>1748</v>
      </c>
      <c r="G656" s="237"/>
      <c r="H656" s="240">
        <v>10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6" t="s">
        <v>166</v>
      </c>
      <c r="AU656" s="246" t="s">
        <v>82</v>
      </c>
      <c r="AV656" s="13" t="s">
        <v>85</v>
      </c>
      <c r="AW656" s="13" t="s">
        <v>34</v>
      </c>
      <c r="AX656" s="13" t="s">
        <v>82</v>
      </c>
      <c r="AY656" s="246" t="s">
        <v>158</v>
      </c>
    </row>
    <row r="657" s="2" customFormat="1" ht="16.5" customHeight="1">
      <c r="A657" s="38"/>
      <c r="B657" s="39"/>
      <c r="C657" s="259" t="s">
        <v>1077</v>
      </c>
      <c r="D657" s="259" t="s">
        <v>199</v>
      </c>
      <c r="E657" s="260" t="s">
        <v>1485</v>
      </c>
      <c r="F657" s="261" t="s">
        <v>1486</v>
      </c>
      <c r="G657" s="262" t="s">
        <v>162</v>
      </c>
      <c r="H657" s="263">
        <v>10</v>
      </c>
      <c r="I657" s="264"/>
      <c r="J657" s="265">
        <f>ROUND(I657*H657,2)</f>
        <v>0</v>
      </c>
      <c r="K657" s="261" t="s">
        <v>213</v>
      </c>
      <c r="L657" s="266"/>
      <c r="M657" s="267" t="s">
        <v>19</v>
      </c>
      <c r="N657" s="268" t="s">
        <v>45</v>
      </c>
      <c r="O657" s="84"/>
      <c r="P657" s="228">
        <f>O657*H657</f>
        <v>0</v>
      </c>
      <c r="Q657" s="228">
        <v>0.056120000000000003</v>
      </c>
      <c r="R657" s="228">
        <f>Q657*H657</f>
        <v>0.56120000000000003</v>
      </c>
      <c r="S657" s="228">
        <v>0</v>
      </c>
      <c r="T657" s="229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0" t="s">
        <v>255</v>
      </c>
      <c r="AT657" s="230" t="s">
        <v>199</v>
      </c>
      <c r="AU657" s="230" t="s">
        <v>82</v>
      </c>
      <c r="AY657" s="17" t="s">
        <v>158</v>
      </c>
      <c r="BE657" s="231">
        <f>IF(N657="základní",J657,0)</f>
        <v>0</v>
      </c>
      <c r="BF657" s="231">
        <f>IF(N657="snížená",J657,0)</f>
        <v>0</v>
      </c>
      <c r="BG657" s="231">
        <f>IF(N657="zákl. přenesená",J657,0)</f>
        <v>0</v>
      </c>
      <c r="BH657" s="231">
        <f>IF(N657="sníž. přenesená",J657,0)</f>
        <v>0</v>
      </c>
      <c r="BI657" s="231">
        <f>IF(N657="nulová",J657,0)</f>
        <v>0</v>
      </c>
      <c r="BJ657" s="17" t="s">
        <v>82</v>
      </c>
      <c r="BK657" s="231">
        <f>ROUND(I657*H657,2)</f>
        <v>0</v>
      </c>
      <c r="BL657" s="17" t="s">
        <v>255</v>
      </c>
      <c r="BM657" s="230" t="s">
        <v>1487</v>
      </c>
    </row>
    <row r="658" s="2" customFormat="1">
      <c r="A658" s="38"/>
      <c r="B658" s="39"/>
      <c r="C658" s="40"/>
      <c r="D658" s="232" t="s">
        <v>165</v>
      </c>
      <c r="E658" s="40"/>
      <c r="F658" s="233" t="s">
        <v>1486</v>
      </c>
      <c r="G658" s="40"/>
      <c r="H658" s="40"/>
      <c r="I658" s="136"/>
      <c r="J658" s="40"/>
      <c r="K658" s="40"/>
      <c r="L658" s="44"/>
      <c r="M658" s="234"/>
      <c r="N658" s="235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165</v>
      </c>
      <c r="AU658" s="17" t="s">
        <v>82</v>
      </c>
    </row>
    <row r="659" s="13" customFormat="1">
      <c r="A659" s="13"/>
      <c r="B659" s="236"/>
      <c r="C659" s="237"/>
      <c r="D659" s="232" t="s">
        <v>166</v>
      </c>
      <c r="E659" s="238" t="s">
        <v>19</v>
      </c>
      <c r="F659" s="239" t="s">
        <v>1748</v>
      </c>
      <c r="G659" s="237"/>
      <c r="H659" s="240">
        <v>10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166</v>
      </c>
      <c r="AU659" s="246" t="s">
        <v>82</v>
      </c>
      <c r="AV659" s="13" t="s">
        <v>85</v>
      </c>
      <c r="AW659" s="13" t="s">
        <v>34</v>
      </c>
      <c r="AX659" s="13" t="s">
        <v>82</v>
      </c>
      <c r="AY659" s="246" t="s">
        <v>158</v>
      </c>
    </row>
    <row r="660" s="2" customFormat="1" ht="21.75" customHeight="1">
      <c r="A660" s="38"/>
      <c r="B660" s="39"/>
      <c r="C660" s="219" t="s">
        <v>1082</v>
      </c>
      <c r="D660" s="219" t="s">
        <v>159</v>
      </c>
      <c r="E660" s="220" t="s">
        <v>1784</v>
      </c>
      <c r="F660" s="221" t="s">
        <v>1785</v>
      </c>
      <c r="G660" s="222" t="s">
        <v>162</v>
      </c>
      <c r="H660" s="223">
        <v>30</v>
      </c>
      <c r="I660" s="224"/>
      <c r="J660" s="225">
        <f>ROUND(I660*H660,2)</f>
        <v>0</v>
      </c>
      <c r="K660" s="221" t="s">
        <v>213</v>
      </c>
      <c r="L660" s="44"/>
      <c r="M660" s="226" t="s">
        <v>19</v>
      </c>
      <c r="N660" s="227" t="s">
        <v>45</v>
      </c>
      <c r="O660" s="84"/>
      <c r="P660" s="228">
        <f>O660*H660</f>
        <v>0</v>
      </c>
      <c r="Q660" s="228">
        <v>0</v>
      </c>
      <c r="R660" s="228">
        <f>Q660*H660</f>
        <v>0</v>
      </c>
      <c r="S660" s="228">
        <v>0</v>
      </c>
      <c r="T660" s="229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0" t="s">
        <v>236</v>
      </c>
      <c r="AT660" s="230" t="s">
        <v>159</v>
      </c>
      <c r="AU660" s="230" t="s">
        <v>82</v>
      </c>
      <c r="AY660" s="17" t="s">
        <v>158</v>
      </c>
      <c r="BE660" s="231">
        <f>IF(N660="základní",J660,0)</f>
        <v>0</v>
      </c>
      <c r="BF660" s="231">
        <f>IF(N660="snížená",J660,0)</f>
        <v>0</v>
      </c>
      <c r="BG660" s="231">
        <f>IF(N660="zákl. přenesená",J660,0)</f>
        <v>0</v>
      </c>
      <c r="BH660" s="231">
        <f>IF(N660="sníž. přenesená",J660,0)</f>
        <v>0</v>
      </c>
      <c r="BI660" s="231">
        <f>IF(N660="nulová",J660,0)</f>
        <v>0</v>
      </c>
      <c r="BJ660" s="17" t="s">
        <v>82</v>
      </c>
      <c r="BK660" s="231">
        <f>ROUND(I660*H660,2)</f>
        <v>0</v>
      </c>
      <c r="BL660" s="17" t="s">
        <v>236</v>
      </c>
      <c r="BM660" s="230" t="s">
        <v>1786</v>
      </c>
    </row>
    <row r="661" s="2" customFormat="1">
      <c r="A661" s="38"/>
      <c r="B661" s="39"/>
      <c r="C661" s="40"/>
      <c r="D661" s="232" t="s">
        <v>165</v>
      </c>
      <c r="E661" s="40"/>
      <c r="F661" s="233" t="s">
        <v>1787</v>
      </c>
      <c r="G661" s="40"/>
      <c r="H661" s="40"/>
      <c r="I661" s="136"/>
      <c r="J661" s="40"/>
      <c r="K661" s="40"/>
      <c r="L661" s="44"/>
      <c r="M661" s="234"/>
      <c r="N661" s="235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165</v>
      </c>
      <c r="AU661" s="17" t="s">
        <v>82</v>
      </c>
    </row>
    <row r="662" s="2" customFormat="1">
      <c r="A662" s="38"/>
      <c r="B662" s="39"/>
      <c r="C662" s="40"/>
      <c r="D662" s="232" t="s">
        <v>216</v>
      </c>
      <c r="E662" s="40"/>
      <c r="F662" s="258" t="s">
        <v>1118</v>
      </c>
      <c r="G662" s="40"/>
      <c r="H662" s="40"/>
      <c r="I662" s="136"/>
      <c r="J662" s="40"/>
      <c r="K662" s="40"/>
      <c r="L662" s="44"/>
      <c r="M662" s="234"/>
      <c r="N662" s="235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216</v>
      </c>
      <c r="AU662" s="17" t="s">
        <v>82</v>
      </c>
    </row>
    <row r="663" s="13" customFormat="1">
      <c r="A663" s="13"/>
      <c r="B663" s="236"/>
      <c r="C663" s="237"/>
      <c r="D663" s="232" t="s">
        <v>166</v>
      </c>
      <c r="E663" s="238" t="s">
        <v>19</v>
      </c>
      <c r="F663" s="239" t="s">
        <v>1788</v>
      </c>
      <c r="G663" s="237"/>
      <c r="H663" s="240">
        <v>30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166</v>
      </c>
      <c r="AU663" s="246" t="s">
        <v>82</v>
      </c>
      <c r="AV663" s="13" t="s">
        <v>85</v>
      </c>
      <c r="AW663" s="13" t="s">
        <v>34</v>
      </c>
      <c r="AX663" s="13" t="s">
        <v>82</v>
      </c>
      <c r="AY663" s="246" t="s">
        <v>158</v>
      </c>
    </row>
    <row r="664" s="2" customFormat="1" ht="21.75" customHeight="1">
      <c r="A664" s="38"/>
      <c r="B664" s="39"/>
      <c r="C664" s="219" t="s">
        <v>1087</v>
      </c>
      <c r="D664" s="219" t="s">
        <v>159</v>
      </c>
      <c r="E664" s="220" t="s">
        <v>1789</v>
      </c>
      <c r="F664" s="221" t="s">
        <v>1790</v>
      </c>
      <c r="G664" s="222" t="s">
        <v>194</v>
      </c>
      <c r="H664" s="223">
        <v>125</v>
      </c>
      <c r="I664" s="224"/>
      <c r="J664" s="225">
        <f>ROUND(I664*H664,2)</f>
        <v>0</v>
      </c>
      <c r="K664" s="221" t="s">
        <v>213</v>
      </c>
      <c r="L664" s="44"/>
      <c r="M664" s="226" t="s">
        <v>19</v>
      </c>
      <c r="N664" s="227" t="s">
        <v>45</v>
      </c>
      <c r="O664" s="84"/>
      <c r="P664" s="228">
        <f>O664*H664</f>
        <v>0</v>
      </c>
      <c r="Q664" s="228">
        <v>0.15192</v>
      </c>
      <c r="R664" s="228">
        <f>Q664*H664</f>
        <v>18.989999999999998</v>
      </c>
      <c r="S664" s="228">
        <v>0</v>
      </c>
      <c r="T664" s="229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0" t="s">
        <v>236</v>
      </c>
      <c r="AT664" s="230" t="s">
        <v>159</v>
      </c>
      <c r="AU664" s="230" t="s">
        <v>82</v>
      </c>
      <c r="AY664" s="17" t="s">
        <v>158</v>
      </c>
      <c r="BE664" s="231">
        <f>IF(N664="základní",J664,0)</f>
        <v>0</v>
      </c>
      <c r="BF664" s="231">
        <f>IF(N664="snížená",J664,0)</f>
        <v>0</v>
      </c>
      <c r="BG664" s="231">
        <f>IF(N664="zákl. přenesená",J664,0)</f>
        <v>0</v>
      </c>
      <c r="BH664" s="231">
        <f>IF(N664="sníž. přenesená",J664,0)</f>
        <v>0</v>
      </c>
      <c r="BI664" s="231">
        <f>IF(N664="nulová",J664,0)</f>
        <v>0</v>
      </c>
      <c r="BJ664" s="17" t="s">
        <v>82</v>
      </c>
      <c r="BK664" s="231">
        <f>ROUND(I664*H664,2)</f>
        <v>0</v>
      </c>
      <c r="BL664" s="17" t="s">
        <v>236</v>
      </c>
      <c r="BM664" s="230" t="s">
        <v>1791</v>
      </c>
    </row>
    <row r="665" s="2" customFormat="1">
      <c r="A665" s="38"/>
      <c r="B665" s="39"/>
      <c r="C665" s="40"/>
      <c r="D665" s="232" t="s">
        <v>165</v>
      </c>
      <c r="E665" s="40"/>
      <c r="F665" s="233" t="s">
        <v>1792</v>
      </c>
      <c r="G665" s="40"/>
      <c r="H665" s="40"/>
      <c r="I665" s="136"/>
      <c r="J665" s="40"/>
      <c r="K665" s="40"/>
      <c r="L665" s="44"/>
      <c r="M665" s="234"/>
      <c r="N665" s="235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165</v>
      </c>
      <c r="AU665" s="17" t="s">
        <v>82</v>
      </c>
    </row>
    <row r="666" s="2" customFormat="1">
      <c r="A666" s="38"/>
      <c r="B666" s="39"/>
      <c r="C666" s="40"/>
      <c r="D666" s="232" t="s">
        <v>216</v>
      </c>
      <c r="E666" s="40"/>
      <c r="F666" s="258" t="s">
        <v>1124</v>
      </c>
      <c r="G666" s="40"/>
      <c r="H666" s="40"/>
      <c r="I666" s="136"/>
      <c r="J666" s="40"/>
      <c r="K666" s="40"/>
      <c r="L666" s="44"/>
      <c r="M666" s="234"/>
      <c r="N666" s="235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216</v>
      </c>
      <c r="AU666" s="17" t="s">
        <v>82</v>
      </c>
    </row>
    <row r="667" s="13" customFormat="1">
      <c r="A667" s="13"/>
      <c r="B667" s="236"/>
      <c r="C667" s="237"/>
      <c r="D667" s="232" t="s">
        <v>166</v>
      </c>
      <c r="E667" s="238" t="s">
        <v>19</v>
      </c>
      <c r="F667" s="239" t="s">
        <v>1793</v>
      </c>
      <c r="G667" s="237"/>
      <c r="H667" s="240">
        <v>125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6" t="s">
        <v>166</v>
      </c>
      <c r="AU667" s="246" t="s">
        <v>82</v>
      </c>
      <c r="AV667" s="13" t="s">
        <v>85</v>
      </c>
      <c r="AW667" s="13" t="s">
        <v>34</v>
      </c>
      <c r="AX667" s="13" t="s">
        <v>82</v>
      </c>
      <c r="AY667" s="246" t="s">
        <v>158</v>
      </c>
    </row>
    <row r="668" s="2" customFormat="1" ht="21.75" customHeight="1">
      <c r="A668" s="38"/>
      <c r="B668" s="39"/>
      <c r="C668" s="259" t="s">
        <v>1091</v>
      </c>
      <c r="D668" s="259" t="s">
        <v>199</v>
      </c>
      <c r="E668" s="260" t="s">
        <v>1794</v>
      </c>
      <c r="F668" s="261" t="s">
        <v>1795</v>
      </c>
      <c r="G668" s="262" t="s">
        <v>1059</v>
      </c>
      <c r="H668" s="263">
        <v>14</v>
      </c>
      <c r="I668" s="264"/>
      <c r="J668" s="265">
        <f>ROUND(I668*H668,2)</f>
        <v>0</v>
      </c>
      <c r="K668" s="261" t="s">
        <v>213</v>
      </c>
      <c r="L668" s="266"/>
      <c r="M668" s="267" t="s">
        <v>19</v>
      </c>
      <c r="N668" s="268" t="s">
        <v>45</v>
      </c>
      <c r="O668" s="84"/>
      <c r="P668" s="228">
        <f>O668*H668</f>
        <v>0</v>
      </c>
      <c r="Q668" s="228">
        <v>1</v>
      </c>
      <c r="R668" s="228">
        <f>Q668*H668</f>
        <v>14</v>
      </c>
      <c r="S668" s="228">
        <v>0</v>
      </c>
      <c r="T668" s="229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30" t="s">
        <v>255</v>
      </c>
      <c r="AT668" s="230" t="s">
        <v>199</v>
      </c>
      <c r="AU668" s="230" t="s">
        <v>82</v>
      </c>
      <c r="AY668" s="17" t="s">
        <v>158</v>
      </c>
      <c r="BE668" s="231">
        <f>IF(N668="základní",J668,0)</f>
        <v>0</v>
      </c>
      <c r="BF668" s="231">
        <f>IF(N668="snížená",J668,0)</f>
        <v>0</v>
      </c>
      <c r="BG668" s="231">
        <f>IF(N668="zákl. přenesená",J668,0)</f>
        <v>0</v>
      </c>
      <c r="BH668" s="231">
        <f>IF(N668="sníž. přenesená",J668,0)</f>
        <v>0</v>
      </c>
      <c r="BI668" s="231">
        <f>IF(N668="nulová",J668,0)</f>
        <v>0</v>
      </c>
      <c r="BJ668" s="17" t="s">
        <v>82</v>
      </c>
      <c r="BK668" s="231">
        <f>ROUND(I668*H668,2)</f>
        <v>0</v>
      </c>
      <c r="BL668" s="17" t="s">
        <v>255</v>
      </c>
      <c r="BM668" s="230" t="s">
        <v>1796</v>
      </c>
    </row>
    <row r="669" s="2" customFormat="1">
      <c r="A669" s="38"/>
      <c r="B669" s="39"/>
      <c r="C669" s="40"/>
      <c r="D669" s="232" t="s">
        <v>165</v>
      </c>
      <c r="E669" s="40"/>
      <c r="F669" s="233" t="s">
        <v>1795</v>
      </c>
      <c r="G669" s="40"/>
      <c r="H669" s="40"/>
      <c r="I669" s="136"/>
      <c r="J669" s="40"/>
      <c r="K669" s="40"/>
      <c r="L669" s="44"/>
      <c r="M669" s="234"/>
      <c r="N669" s="235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165</v>
      </c>
      <c r="AU669" s="17" t="s">
        <v>82</v>
      </c>
    </row>
    <row r="670" s="13" customFormat="1">
      <c r="A670" s="13"/>
      <c r="B670" s="236"/>
      <c r="C670" s="237"/>
      <c r="D670" s="232" t="s">
        <v>166</v>
      </c>
      <c r="E670" s="238" t="s">
        <v>19</v>
      </c>
      <c r="F670" s="239" t="s">
        <v>1797</v>
      </c>
      <c r="G670" s="237"/>
      <c r="H670" s="240">
        <v>14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6" t="s">
        <v>166</v>
      </c>
      <c r="AU670" s="246" t="s">
        <v>82</v>
      </c>
      <c r="AV670" s="13" t="s">
        <v>85</v>
      </c>
      <c r="AW670" s="13" t="s">
        <v>34</v>
      </c>
      <c r="AX670" s="13" t="s">
        <v>82</v>
      </c>
      <c r="AY670" s="246" t="s">
        <v>158</v>
      </c>
    </row>
    <row r="671" s="2" customFormat="1" ht="21.75" customHeight="1">
      <c r="A671" s="38"/>
      <c r="B671" s="39"/>
      <c r="C671" s="219" t="s">
        <v>1098</v>
      </c>
      <c r="D671" s="219" t="s">
        <v>159</v>
      </c>
      <c r="E671" s="220" t="s">
        <v>1798</v>
      </c>
      <c r="F671" s="221" t="s">
        <v>1790</v>
      </c>
      <c r="G671" s="222" t="s">
        <v>194</v>
      </c>
      <c r="H671" s="223">
        <v>24</v>
      </c>
      <c r="I671" s="224"/>
      <c r="J671" s="225">
        <f>ROUND(I671*H671,2)</f>
        <v>0</v>
      </c>
      <c r="K671" s="221" t="s">
        <v>19</v>
      </c>
      <c r="L671" s="44"/>
      <c r="M671" s="226" t="s">
        <v>19</v>
      </c>
      <c r="N671" s="227" t="s">
        <v>45</v>
      </c>
      <c r="O671" s="84"/>
      <c r="P671" s="228">
        <f>O671*H671</f>
        <v>0</v>
      </c>
      <c r="Q671" s="228">
        <v>0.15192</v>
      </c>
      <c r="R671" s="228">
        <f>Q671*H671</f>
        <v>3.64608</v>
      </c>
      <c r="S671" s="228">
        <v>0</v>
      </c>
      <c r="T671" s="229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30" t="s">
        <v>236</v>
      </c>
      <c r="AT671" s="230" t="s">
        <v>159</v>
      </c>
      <c r="AU671" s="230" t="s">
        <v>82</v>
      </c>
      <c r="AY671" s="17" t="s">
        <v>158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17" t="s">
        <v>82</v>
      </c>
      <c r="BK671" s="231">
        <f>ROUND(I671*H671,2)</f>
        <v>0</v>
      </c>
      <c r="BL671" s="17" t="s">
        <v>236</v>
      </c>
      <c r="BM671" s="230" t="s">
        <v>1799</v>
      </c>
    </row>
    <row r="672" s="2" customFormat="1">
      <c r="A672" s="38"/>
      <c r="B672" s="39"/>
      <c r="C672" s="40"/>
      <c r="D672" s="232" t="s">
        <v>165</v>
      </c>
      <c r="E672" s="40"/>
      <c r="F672" s="233" t="s">
        <v>1800</v>
      </c>
      <c r="G672" s="40"/>
      <c r="H672" s="40"/>
      <c r="I672" s="136"/>
      <c r="J672" s="40"/>
      <c r="K672" s="40"/>
      <c r="L672" s="44"/>
      <c r="M672" s="234"/>
      <c r="N672" s="235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165</v>
      </c>
      <c r="AU672" s="17" t="s">
        <v>82</v>
      </c>
    </row>
    <row r="673" s="2" customFormat="1">
      <c r="A673" s="38"/>
      <c r="B673" s="39"/>
      <c r="C673" s="40"/>
      <c r="D673" s="232" t="s">
        <v>216</v>
      </c>
      <c r="E673" s="40"/>
      <c r="F673" s="258" t="s">
        <v>1124</v>
      </c>
      <c r="G673" s="40"/>
      <c r="H673" s="40"/>
      <c r="I673" s="136"/>
      <c r="J673" s="40"/>
      <c r="K673" s="40"/>
      <c r="L673" s="44"/>
      <c r="M673" s="234"/>
      <c r="N673" s="235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216</v>
      </c>
      <c r="AU673" s="17" t="s">
        <v>82</v>
      </c>
    </row>
    <row r="674" s="13" customFormat="1">
      <c r="A674" s="13"/>
      <c r="B674" s="236"/>
      <c r="C674" s="237"/>
      <c r="D674" s="232" t="s">
        <v>166</v>
      </c>
      <c r="E674" s="238" t="s">
        <v>19</v>
      </c>
      <c r="F674" s="239" t="s">
        <v>1801</v>
      </c>
      <c r="G674" s="237"/>
      <c r="H674" s="240">
        <v>24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6" t="s">
        <v>166</v>
      </c>
      <c r="AU674" s="246" t="s">
        <v>82</v>
      </c>
      <c r="AV674" s="13" t="s">
        <v>85</v>
      </c>
      <c r="AW674" s="13" t="s">
        <v>34</v>
      </c>
      <c r="AX674" s="13" t="s">
        <v>82</v>
      </c>
      <c r="AY674" s="246" t="s">
        <v>158</v>
      </c>
    </row>
    <row r="675" s="2" customFormat="1" ht="21.75" customHeight="1">
      <c r="A675" s="38"/>
      <c r="B675" s="39"/>
      <c r="C675" s="259" t="s">
        <v>1103</v>
      </c>
      <c r="D675" s="259" t="s">
        <v>199</v>
      </c>
      <c r="E675" s="260" t="s">
        <v>1802</v>
      </c>
      <c r="F675" s="261" t="s">
        <v>1803</v>
      </c>
      <c r="G675" s="262" t="s">
        <v>1059</v>
      </c>
      <c r="H675" s="263">
        <v>2.6880000000000002</v>
      </c>
      <c r="I675" s="264"/>
      <c r="J675" s="265">
        <f>ROUND(I675*H675,2)</f>
        <v>0</v>
      </c>
      <c r="K675" s="261" t="s">
        <v>213</v>
      </c>
      <c r="L675" s="266"/>
      <c r="M675" s="267" t="s">
        <v>19</v>
      </c>
      <c r="N675" s="268" t="s">
        <v>45</v>
      </c>
      <c r="O675" s="84"/>
      <c r="P675" s="228">
        <f>O675*H675</f>
        <v>0</v>
      </c>
      <c r="Q675" s="228">
        <v>1</v>
      </c>
      <c r="R675" s="228">
        <f>Q675*H675</f>
        <v>2.6880000000000002</v>
      </c>
      <c r="S675" s="228">
        <v>0</v>
      </c>
      <c r="T675" s="229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0" t="s">
        <v>255</v>
      </c>
      <c r="AT675" s="230" t="s">
        <v>199</v>
      </c>
      <c r="AU675" s="230" t="s">
        <v>82</v>
      </c>
      <c r="AY675" s="17" t="s">
        <v>158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17" t="s">
        <v>82</v>
      </c>
      <c r="BK675" s="231">
        <f>ROUND(I675*H675,2)</f>
        <v>0</v>
      </c>
      <c r="BL675" s="17" t="s">
        <v>255</v>
      </c>
      <c r="BM675" s="230" t="s">
        <v>1804</v>
      </c>
    </row>
    <row r="676" s="2" customFormat="1">
      <c r="A676" s="38"/>
      <c r="B676" s="39"/>
      <c r="C676" s="40"/>
      <c r="D676" s="232" t="s">
        <v>165</v>
      </c>
      <c r="E676" s="40"/>
      <c r="F676" s="233" t="s">
        <v>1803</v>
      </c>
      <c r="G676" s="40"/>
      <c r="H676" s="40"/>
      <c r="I676" s="136"/>
      <c r="J676" s="40"/>
      <c r="K676" s="40"/>
      <c r="L676" s="44"/>
      <c r="M676" s="234"/>
      <c r="N676" s="235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165</v>
      </c>
      <c r="AU676" s="17" t="s">
        <v>82</v>
      </c>
    </row>
    <row r="677" s="13" customFormat="1">
      <c r="A677" s="13"/>
      <c r="B677" s="236"/>
      <c r="C677" s="237"/>
      <c r="D677" s="232" t="s">
        <v>166</v>
      </c>
      <c r="E677" s="238" t="s">
        <v>19</v>
      </c>
      <c r="F677" s="239" t="s">
        <v>1805</v>
      </c>
      <c r="G677" s="237"/>
      <c r="H677" s="240">
        <v>2.6880000000000002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166</v>
      </c>
      <c r="AU677" s="246" t="s">
        <v>82</v>
      </c>
      <c r="AV677" s="13" t="s">
        <v>85</v>
      </c>
      <c r="AW677" s="13" t="s">
        <v>34</v>
      </c>
      <c r="AX677" s="13" t="s">
        <v>82</v>
      </c>
      <c r="AY677" s="246" t="s">
        <v>158</v>
      </c>
    </row>
    <row r="678" s="2" customFormat="1" ht="16.5" customHeight="1">
      <c r="A678" s="38"/>
      <c r="B678" s="39"/>
      <c r="C678" s="259" t="s">
        <v>1109</v>
      </c>
      <c r="D678" s="259" t="s">
        <v>199</v>
      </c>
      <c r="E678" s="260" t="s">
        <v>1806</v>
      </c>
      <c r="F678" s="261" t="s">
        <v>1807</v>
      </c>
      <c r="G678" s="262" t="s">
        <v>531</v>
      </c>
      <c r="H678" s="263">
        <v>20</v>
      </c>
      <c r="I678" s="264"/>
      <c r="J678" s="265">
        <f>ROUND(I678*H678,2)</f>
        <v>0</v>
      </c>
      <c r="K678" s="261" t="s">
        <v>213</v>
      </c>
      <c r="L678" s="266"/>
      <c r="M678" s="267" t="s">
        <v>19</v>
      </c>
      <c r="N678" s="268" t="s">
        <v>45</v>
      </c>
      <c r="O678" s="84"/>
      <c r="P678" s="228">
        <f>O678*H678</f>
        <v>0</v>
      </c>
      <c r="Q678" s="228">
        <v>0.001</v>
      </c>
      <c r="R678" s="228">
        <f>Q678*H678</f>
        <v>0.02</v>
      </c>
      <c r="S678" s="228">
        <v>0</v>
      </c>
      <c r="T678" s="229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0" t="s">
        <v>255</v>
      </c>
      <c r="AT678" s="230" t="s">
        <v>199</v>
      </c>
      <c r="AU678" s="230" t="s">
        <v>82</v>
      </c>
      <c r="AY678" s="17" t="s">
        <v>158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17" t="s">
        <v>82</v>
      </c>
      <c r="BK678" s="231">
        <f>ROUND(I678*H678,2)</f>
        <v>0</v>
      </c>
      <c r="BL678" s="17" t="s">
        <v>255</v>
      </c>
      <c r="BM678" s="230" t="s">
        <v>1808</v>
      </c>
    </row>
    <row r="679" s="2" customFormat="1">
      <c r="A679" s="38"/>
      <c r="B679" s="39"/>
      <c r="C679" s="40"/>
      <c r="D679" s="232" t="s">
        <v>165</v>
      </c>
      <c r="E679" s="40"/>
      <c r="F679" s="233" t="s">
        <v>1807</v>
      </c>
      <c r="G679" s="40"/>
      <c r="H679" s="40"/>
      <c r="I679" s="136"/>
      <c r="J679" s="40"/>
      <c r="K679" s="40"/>
      <c r="L679" s="44"/>
      <c r="M679" s="234"/>
      <c r="N679" s="235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165</v>
      </c>
      <c r="AU679" s="17" t="s">
        <v>82</v>
      </c>
    </row>
    <row r="680" s="13" customFormat="1">
      <c r="A680" s="13"/>
      <c r="B680" s="236"/>
      <c r="C680" s="237"/>
      <c r="D680" s="232" t="s">
        <v>166</v>
      </c>
      <c r="E680" s="238" t="s">
        <v>19</v>
      </c>
      <c r="F680" s="239" t="s">
        <v>1809</v>
      </c>
      <c r="G680" s="237"/>
      <c r="H680" s="240">
        <v>20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6" t="s">
        <v>166</v>
      </c>
      <c r="AU680" s="246" t="s">
        <v>82</v>
      </c>
      <c r="AV680" s="13" t="s">
        <v>85</v>
      </c>
      <c r="AW680" s="13" t="s">
        <v>34</v>
      </c>
      <c r="AX680" s="13" t="s">
        <v>82</v>
      </c>
      <c r="AY680" s="246" t="s">
        <v>158</v>
      </c>
    </row>
    <row r="681" s="2" customFormat="1" ht="16.5" customHeight="1">
      <c r="A681" s="38"/>
      <c r="B681" s="39"/>
      <c r="C681" s="259" t="s">
        <v>1113</v>
      </c>
      <c r="D681" s="259" t="s">
        <v>199</v>
      </c>
      <c r="E681" s="260" t="s">
        <v>1810</v>
      </c>
      <c r="F681" s="261" t="s">
        <v>1811</v>
      </c>
      <c r="G681" s="262" t="s">
        <v>1059</v>
      </c>
      <c r="H681" s="263">
        <v>2.6880000000000002</v>
      </c>
      <c r="I681" s="264"/>
      <c r="J681" s="265">
        <f>ROUND(I681*H681,2)</f>
        <v>0</v>
      </c>
      <c r="K681" s="261" t="s">
        <v>213</v>
      </c>
      <c r="L681" s="266"/>
      <c r="M681" s="267" t="s">
        <v>19</v>
      </c>
      <c r="N681" s="268" t="s">
        <v>45</v>
      </c>
      <c r="O681" s="84"/>
      <c r="P681" s="228">
        <f>O681*H681</f>
        <v>0</v>
      </c>
      <c r="Q681" s="228">
        <v>1</v>
      </c>
      <c r="R681" s="228">
        <f>Q681*H681</f>
        <v>2.6880000000000002</v>
      </c>
      <c r="S681" s="228">
        <v>0</v>
      </c>
      <c r="T681" s="229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0" t="s">
        <v>255</v>
      </c>
      <c r="AT681" s="230" t="s">
        <v>199</v>
      </c>
      <c r="AU681" s="230" t="s">
        <v>82</v>
      </c>
      <c r="AY681" s="17" t="s">
        <v>158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7" t="s">
        <v>82</v>
      </c>
      <c r="BK681" s="231">
        <f>ROUND(I681*H681,2)</f>
        <v>0</v>
      </c>
      <c r="BL681" s="17" t="s">
        <v>255</v>
      </c>
      <c r="BM681" s="230" t="s">
        <v>1812</v>
      </c>
    </row>
    <row r="682" s="2" customFormat="1">
      <c r="A682" s="38"/>
      <c r="B682" s="39"/>
      <c r="C682" s="40"/>
      <c r="D682" s="232" t="s">
        <v>165</v>
      </c>
      <c r="E682" s="40"/>
      <c r="F682" s="233" t="s">
        <v>1811</v>
      </c>
      <c r="G682" s="40"/>
      <c r="H682" s="40"/>
      <c r="I682" s="136"/>
      <c r="J682" s="40"/>
      <c r="K682" s="40"/>
      <c r="L682" s="44"/>
      <c r="M682" s="234"/>
      <c r="N682" s="235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165</v>
      </c>
      <c r="AU682" s="17" t="s">
        <v>82</v>
      </c>
    </row>
    <row r="683" s="13" customFormat="1">
      <c r="A683" s="13"/>
      <c r="B683" s="236"/>
      <c r="C683" s="237"/>
      <c r="D683" s="232" t="s">
        <v>166</v>
      </c>
      <c r="E683" s="238" t="s">
        <v>19</v>
      </c>
      <c r="F683" s="239" t="s">
        <v>1805</v>
      </c>
      <c r="G683" s="237"/>
      <c r="H683" s="240">
        <v>2.6880000000000002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166</v>
      </c>
      <c r="AU683" s="246" t="s">
        <v>82</v>
      </c>
      <c r="AV683" s="13" t="s">
        <v>85</v>
      </c>
      <c r="AW683" s="13" t="s">
        <v>34</v>
      </c>
      <c r="AX683" s="13" t="s">
        <v>82</v>
      </c>
      <c r="AY683" s="246" t="s">
        <v>158</v>
      </c>
    </row>
    <row r="684" s="2" customFormat="1" ht="21.75" customHeight="1">
      <c r="A684" s="38"/>
      <c r="B684" s="39"/>
      <c r="C684" s="219" t="s">
        <v>1119</v>
      </c>
      <c r="D684" s="219" t="s">
        <v>159</v>
      </c>
      <c r="E684" s="220" t="s">
        <v>1813</v>
      </c>
      <c r="F684" s="221" t="s">
        <v>1814</v>
      </c>
      <c r="G684" s="222" t="s">
        <v>162</v>
      </c>
      <c r="H684" s="223">
        <v>30</v>
      </c>
      <c r="I684" s="224"/>
      <c r="J684" s="225">
        <f>ROUND(I684*H684,2)</f>
        <v>0</v>
      </c>
      <c r="K684" s="221" t="s">
        <v>19</v>
      </c>
      <c r="L684" s="44"/>
      <c r="M684" s="226" t="s">
        <v>19</v>
      </c>
      <c r="N684" s="227" t="s">
        <v>45</v>
      </c>
      <c r="O684" s="84"/>
      <c r="P684" s="228">
        <f>O684*H684</f>
        <v>0</v>
      </c>
      <c r="Q684" s="228">
        <v>0</v>
      </c>
      <c r="R684" s="228">
        <f>Q684*H684</f>
        <v>0</v>
      </c>
      <c r="S684" s="228">
        <v>0</v>
      </c>
      <c r="T684" s="229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0" t="s">
        <v>236</v>
      </c>
      <c r="AT684" s="230" t="s">
        <v>159</v>
      </c>
      <c r="AU684" s="230" t="s">
        <v>82</v>
      </c>
      <c r="AY684" s="17" t="s">
        <v>158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7" t="s">
        <v>82</v>
      </c>
      <c r="BK684" s="231">
        <f>ROUND(I684*H684,2)</f>
        <v>0</v>
      </c>
      <c r="BL684" s="17" t="s">
        <v>236</v>
      </c>
      <c r="BM684" s="230" t="s">
        <v>1815</v>
      </c>
    </row>
    <row r="685" s="2" customFormat="1">
      <c r="A685" s="38"/>
      <c r="B685" s="39"/>
      <c r="C685" s="40"/>
      <c r="D685" s="232" t="s">
        <v>165</v>
      </c>
      <c r="E685" s="40"/>
      <c r="F685" s="233" t="s">
        <v>1814</v>
      </c>
      <c r="G685" s="40"/>
      <c r="H685" s="40"/>
      <c r="I685" s="136"/>
      <c r="J685" s="40"/>
      <c r="K685" s="40"/>
      <c r="L685" s="44"/>
      <c r="M685" s="234"/>
      <c r="N685" s="235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165</v>
      </c>
      <c r="AU685" s="17" t="s">
        <v>82</v>
      </c>
    </row>
    <row r="686" s="2" customFormat="1">
      <c r="A686" s="38"/>
      <c r="B686" s="39"/>
      <c r="C686" s="40"/>
      <c r="D686" s="232" t="s">
        <v>216</v>
      </c>
      <c r="E686" s="40"/>
      <c r="F686" s="258" t="s">
        <v>1118</v>
      </c>
      <c r="G686" s="40"/>
      <c r="H686" s="40"/>
      <c r="I686" s="136"/>
      <c r="J686" s="40"/>
      <c r="K686" s="40"/>
      <c r="L686" s="44"/>
      <c r="M686" s="234"/>
      <c r="N686" s="235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216</v>
      </c>
      <c r="AU686" s="17" t="s">
        <v>82</v>
      </c>
    </row>
    <row r="687" s="13" customFormat="1">
      <c r="A687" s="13"/>
      <c r="B687" s="236"/>
      <c r="C687" s="237"/>
      <c r="D687" s="232" t="s">
        <v>166</v>
      </c>
      <c r="E687" s="238" t="s">
        <v>19</v>
      </c>
      <c r="F687" s="239" t="s">
        <v>1788</v>
      </c>
      <c r="G687" s="237"/>
      <c r="H687" s="240">
        <v>30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6" t="s">
        <v>166</v>
      </c>
      <c r="AU687" s="246" t="s">
        <v>82</v>
      </c>
      <c r="AV687" s="13" t="s">
        <v>85</v>
      </c>
      <c r="AW687" s="13" t="s">
        <v>34</v>
      </c>
      <c r="AX687" s="13" t="s">
        <v>82</v>
      </c>
      <c r="AY687" s="246" t="s">
        <v>158</v>
      </c>
    </row>
    <row r="688" s="2" customFormat="1" ht="16.5" customHeight="1">
      <c r="A688" s="38"/>
      <c r="B688" s="39"/>
      <c r="C688" s="219" t="s">
        <v>1125</v>
      </c>
      <c r="D688" s="219" t="s">
        <v>159</v>
      </c>
      <c r="E688" s="220" t="s">
        <v>1099</v>
      </c>
      <c r="F688" s="221" t="s">
        <v>1100</v>
      </c>
      <c r="G688" s="222" t="s">
        <v>202</v>
      </c>
      <c r="H688" s="223">
        <v>4</v>
      </c>
      <c r="I688" s="224"/>
      <c r="J688" s="225">
        <f>ROUND(I688*H688,2)</f>
        <v>0</v>
      </c>
      <c r="K688" s="221" t="s">
        <v>213</v>
      </c>
      <c r="L688" s="44"/>
      <c r="M688" s="226" t="s">
        <v>19</v>
      </c>
      <c r="N688" s="227" t="s">
        <v>45</v>
      </c>
      <c r="O688" s="84"/>
      <c r="P688" s="228">
        <f>O688*H688</f>
        <v>0</v>
      </c>
      <c r="Q688" s="228">
        <v>0</v>
      </c>
      <c r="R688" s="228">
        <f>Q688*H688</f>
        <v>0</v>
      </c>
      <c r="S688" s="228">
        <v>0</v>
      </c>
      <c r="T688" s="229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0" t="s">
        <v>236</v>
      </c>
      <c r="AT688" s="230" t="s">
        <v>159</v>
      </c>
      <c r="AU688" s="230" t="s">
        <v>82</v>
      </c>
      <c r="AY688" s="17" t="s">
        <v>158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7" t="s">
        <v>82</v>
      </c>
      <c r="BK688" s="231">
        <f>ROUND(I688*H688,2)</f>
        <v>0</v>
      </c>
      <c r="BL688" s="17" t="s">
        <v>236</v>
      </c>
      <c r="BM688" s="230" t="s">
        <v>1816</v>
      </c>
    </row>
    <row r="689" s="2" customFormat="1">
      <c r="A689" s="38"/>
      <c r="B689" s="39"/>
      <c r="C689" s="40"/>
      <c r="D689" s="232" t="s">
        <v>165</v>
      </c>
      <c r="E689" s="40"/>
      <c r="F689" s="233" t="s">
        <v>1102</v>
      </c>
      <c r="G689" s="40"/>
      <c r="H689" s="40"/>
      <c r="I689" s="136"/>
      <c r="J689" s="40"/>
      <c r="K689" s="40"/>
      <c r="L689" s="44"/>
      <c r="M689" s="234"/>
      <c r="N689" s="235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165</v>
      </c>
      <c r="AU689" s="17" t="s">
        <v>82</v>
      </c>
    </row>
    <row r="690" s="13" customFormat="1">
      <c r="A690" s="13"/>
      <c r="B690" s="236"/>
      <c r="C690" s="237"/>
      <c r="D690" s="232" t="s">
        <v>166</v>
      </c>
      <c r="E690" s="238" t="s">
        <v>19</v>
      </c>
      <c r="F690" s="239" t="s">
        <v>1729</v>
      </c>
      <c r="G690" s="237"/>
      <c r="H690" s="240">
        <v>4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166</v>
      </c>
      <c r="AU690" s="246" t="s">
        <v>82</v>
      </c>
      <c r="AV690" s="13" t="s">
        <v>85</v>
      </c>
      <c r="AW690" s="13" t="s">
        <v>34</v>
      </c>
      <c r="AX690" s="13" t="s">
        <v>82</v>
      </c>
      <c r="AY690" s="246" t="s">
        <v>158</v>
      </c>
    </row>
    <row r="691" s="12" customFormat="1" ht="25.92" customHeight="1">
      <c r="A691" s="12"/>
      <c r="B691" s="205"/>
      <c r="C691" s="206"/>
      <c r="D691" s="207" t="s">
        <v>73</v>
      </c>
      <c r="E691" s="208" t="s">
        <v>1247</v>
      </c>
      <c r="F691" s="208" t="s">
        <v>1248</v>
      </c>
      <c r="G691" s="206"/>
      <c r="H691" s="206"/>
      <c r="I691" s="209"/>
      <c r="J691" s="210">
        <f>BK691</f>
        <v>0</v>
      </c>
      <c r="K691" s="206"/>
      <c r="L691" s="211"/>
      <c r="M691" s="212"/>
      <c r="N691" s="213"/>
      <c r="O691" s="213"/>
      <c r="P691" s="214">
        <f>SUM(P692:P695)</f>
        <v>0</v>
      </c>
      <c r="Q691" s="213"/>
      <c r="R691" s="214">
        <f>SUM(R692:R695)</f>
        <v>0</v>
      </c>
      <c r="S691" s="213"/>
      <c r="T691" s="215">
        <f>SUM(T692:T695)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6" t="s">
        <v>163</v>
      </c>
      <c r="AT691" s="217" t="s">
        <v>73</v>
      </c>
      <c r="AU691" s="217" t="s">
        <v>74</v>
      </c>
      <c r="AY691" s="216" t="s">
        <v>158</v>
      </c>
      <c r="BK691" s="218">
        <f>SUM(BK692:BK695)</f>
        <v>0</v>
      </c>
    </row>
    <row r="692" s="2" customFormat="1" ht="16.5" customHeight="1">
      <c r="A692" s="38"/>
      <c r="B692" s="39"/>
      <c r="C692" s="219" t="s">
        <v>1131</v>
      </c>
      <c r="D692" s="219" t="s">
        <v>159</v>
      </c>
      <c r="E692" s="220" t="s">
        <v>1258</v>
      </c>
      <c r="F692" s="221" t="s">
        <v>1259</v>
      </c>
      <c r="G692" s="222" t="s">
        <v>1252</v>
      </c>
      <c r="H692" s="223">
        <v>80</v>
      </c>
      <c r="I692" s="224"/>
      <c r="J692" s="225">
        <f>ROUND(I692*H692,2)</f>
        <v>0</v>
      </c>
      <c r="K692" s="221" t="s">
        <v>213</v>
      </c>
      <c r="L692" s="44"/>
      <c r="M692" s="226" t="s">
        <v>19</v>
      </c>
      <c r="N692" s="227" t="s">
        <v>45</v>
      </c>
      <c r="O692" s="84"/>
      <c r="P692" s="228">
        <f>O692*H692</f>
        <v>0</v>
      </c>
      <c r="Q692" s="228">
        <v>0</v>
      </c>
      <c r="R692" s="228">
        <f>Q692*H692</f>
        <v>0</v>
      </c>
      <c r="S692" s="228">
        <v>0</v>
      </c>
      <c r="T692" s="229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0" t="s">
        <v>249</v>
      </c>
      <c r="AT692" s="230" t="s">
        <v>159</v>
      </c>
      <c r="AU692" s="230" t="s">
        <v>82</v>
      </c>
      <c r="AY692" s="17" t="s">
        <v>158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7" t="s">
        <v>82</v>
      </c>
      <c r="BK692" s="231">
        <f>ROUND(I692*H692,2)</f>
        <v>0</v>
      </c>
      <c r="BL692" s="17" t="s">
        <v>249</v>
      </c>
      <c r="BM692" s="230" t="s">
        <v>1488</v>
      </c>
    </row>
    <row r="693" s="2" customFormat="1">
      <c r="A693" s="38"/>
      <c r="B693" s="39"/>
      <c r="C693" s="40"/>
      <c r="D693" s="232" t="s">
        <v>165</v>
      </c>
      <c r="E693" s="40"/>
      <c r="F693" s="233" t="s">
        <v>1261</v>
      </c>
      <c r="G693" s="40"/>
      <c r="H693" s="40"/>
      <c r="I693" s="136"/>
      <c r="J693" s="40"/>
      <c r="K693" s="40"/>
      <c r="L693" s="44"/>
      <c r="M693" s="234"/>
      <c r="N693" s="235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165</v>
      </c>
      <c r="AU693" s="17" t="s">
        <v>82</v>
      </c>
    </row>
    <row r="694" s="2" customFormat="1">
      <c r="A694" s="38"/>
      <c r="B694" s="39"/>
      <c r="C694" s="40"/>
      <c r="D694" s="232" t="s">
        <v>181</v>
      </c>
      <c r="E694" s="40"/>
      <c r="F694" s="258" t="s">
        <v>1489</v>
      </c>
      <c r="G694" s="40"/>
      <c r="H694" s="40"/>
      <c r="I694" s="136"/>
      <c r="J694" s="40"/>
      <c r="K694" s="40"/>
      <c r="L694" s="44"/>
      <c r="M694" s="234"/>
      <c r="N694" s="235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181</v>
      </c>
      <c r="AU694" s="17" t="s">
        <v>82</v>
      </c>
    </row>
    <row r="695" s="13" customFormat="1">
      <c r="A695" s="13"/>
      <c r="B695" s="236"/>
      <c r="C695" s="237"/>
      <c r="D695" s="232" t="s">
        <v>166</v>
      </c>
      <c r="E695" s="238" t="s">
        <v>19</v>
      </c>
      <c r="F695" s="239" t="s">
        <v>1817</v>
      </c>
      <c r="G695" s="237"/>
      <c r="H695" s="240">
        <v>80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6" t="s">
        <v>166</v>
      </c>
      <c r="AU695" s="246" t="s">
        <v>82</v>
      </c>
      <c r="AV695" s="13" t="s">
        <v>85</v>
      </c>
      <c r="AW695" s="13" t="s">
        <v>34</v>
      </c>
      <c r="AX695" s="13" t="s">
        <v>82</v>
      </c>
      <c r="AY695" s="246" t="s">
        <v>158</v>
      </c>
    </row>
    <row r="696" s="12" customFormat="1" ht="25.92" customHeight="1">
      <c r="A696" s="12"/>
      <c r="B696" s="205"/>
      <c r="C696" s="206"/>
      <c r="D696" s="207" t="s">
        <v>73</v>
      </c>
      <c r="E696" s="208" t="s">
        <v>1262</v>
      </c>
      <c r="F696" s="208" t="s">
        <v>1263</v>
      </c>
      <c r="G696" s="206"/>
      <c r="H696" s="206"/>
      <c r="I696" s="209"/>
      <c r="J696" s="210">
        <f>BK696</f>
        <v>0</v>
      </c>
      <c r="K696" s="206"/>
      <c r="L696" s="211"/>
      <c r="M696" s="212"/>
      <c r="N696" s="213"/>
      <c r="O696" s="213"/>
      <c r="P696" s="214">
        <f>P697</f>
        <v>0</v>
      </c>
      <c r="Q696" s="213"/>
      <c r="R696" s="214">
        <f>R697</f>
        <v>0</v>
      </c>
      <c r="S696" s="213"/>
      <c r="T696" s="215">
        <f>T697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16" t="s">
        <v>191</v>
      </c>
      <c r="AT696" s="217" t="s">
        <v>73</v>
      </c>
      <c r="AU696" s="217" t="s">
        <v>74</v>
      </c>
      <c r="AY696" s="216" t="s">
        <v>158</v>
      </c>
      <c r="BK696" s="218">
        <f>BK697</f>
        <v>0</v>
      </c>
    </row>
    <row r="697" s="12" customFormat="1" ht="22.8" customHeight="1">
      <c r="A697" s="12"/>
      <c r="B697" s="205"/>
      <c r="C697" s="206"/>
      <c r="D697" s="207" t="s">
        <v>73</v>
      </c>
      <c r="E697" s="269" t="s">
        <v>1264</v>
      </c>
      <c r="F697" s="269" t="s">
        <v>1265</v>
      </c>
      <c r="G697" s="206"/>
      <c r="H697" s="206"/>
      <c r="I697" s="209"/>
      <c r="J697" s="270">
        <f>BK697</f>
        <v>0</v>
      </c>
      <c r="K697" s="206"/>
      <c r="L697" s="211"/>
      <c r="M697" s="212"/>
      <c r="N697" s="213"/>
      <c r="O697" s="213"/>
      <c r="P697" s="214">
        <f>SUM(P698:P709)</f>
        <v>0</v>
      </c>
      <c r="Q697" s="213"/>
      <c r="R697" s="214">
        <f>SUM(R698:R709)</f>
        <v>0</v>
      </c>
      <c r="S697" s="213"/>
      <c r="T697" s="215">
        <f>SUM(T698:T709)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16" t="s">
        <v>191</v>
      </c>
      <c r="AT697" s="217" t="s">
        <v>73</v>
      </c>
      <c r="AU697" s="217" t="s">
        <v>82</v>
      </c>
      <c r="AY697" s="216" t="s">
        <v>158</v>
      </c>
      <c r="BK697" s="218">
        <f>SUM(BK698:BK709)</f>
        <v>0</v>
      </c>
    </row>
    <row r="698" s="2" customFormat="1" ht="16.5" customHeight="1">
      <c r="A698" s="38"/>
      <c r="B698" s="39"/>
      <c r="C698" s="219" t="s">
        <v>1136</v>
      </c>
      <c r="D698" s="219" t="s">
        <v>159</v>
      </c>
      <c r="E698" s="220" t="s">
        <v>1267</v>
      </c>
      <c r="F698" s="221" t="s">
        <v>1268</v>
      </c>
      <c r="G698" s="222" t="s">
        <v>1269</v>
      </c>
      <c r="H698" s="223">
        <v>1</v>
      </c>
      <c r="I698" s="224"/>
      <c r="J698" s="225">
        <f>ROUND(I698*H698,2)</f>
        <v>0</v>
      </c>
      <c r="K698" s="221" t="s">
        <v>213</v>
      </c>
      <c r="L698" s="44"/>
      <c r="M698" s="226" t="s">
        <v>19</v>
      </c>
      <c r="N698" s="227" t="s">
        <v>45</v>
      </c>
      <c r="O698" s="84"/>
      <c r="P698" s="228">
        <f>O698*H698</f>
        <v>0</v>
      </c>
      <c r="Q698" s="228">
        <v>0</v>
      </c>
      <c r="R698" s="228">
        <f>Q698*H698</f>
        <v>0</v>
      </c>
      <c r="S698" s="228">
        <v>0</v>
      </c>
      <c r="T698" s="229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0" t="s">
        <v>1270</v>
      </c>
      <c r="AT698" s="230" t="s">
        <v>159</v>
      </c>
      <c r="AU698" s="230" t="s">
        <v>85</v>
      </c>
      <c r="AY698" s="17" t="s">
        <v>158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17" t="s">
        <v>82</v>
      </c>
      <c r="BK698" s="231">
        <f>ROUND(I698*H698,2)</f>
        <v>0</v>
      </c>
      <c r="BL698" s="17" t="s">
        <v>1270</v>
      </c>
      <c r="BM698" s="230" t="s">
        <v>1818</v>
      </c>
    </row>
    <row r="699" s="2" customFormat="1">
      <c r="A699" s="38"/>
      <c r="B699" s="39"/>
      <c r="C699" s="40"/>
      <c r="D699" s="232" t="s">
        <v>165</v>
      </c>
      <c r="E699" s="40"/>
      <c r="F699" s="233" t="s">
        <v>1272</v>
      </c>
      <c r="G699" s="40"/>
      <c r="H699" s="40"/>
      <c r="I699" s="136"/>
      <c r="J699" s="40"/>
      <c r="K699" s="40"/>
      <c r="L699" s="44"/>
      <c r="M699" s="234"/>
      <c r="N699" s="235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165</v>
      </c>
      <c r="AU699" s="17" t="s">
        <v>85</v>
      </c>
    </row>
    <row r="700" s="2" customFormat="1" ht="16.5" customHeight="1">
      <c r="A700" s="38"/>
      <c r="B700" s="39"/>
      <c r="C700" s="219" t="s">
        <v>1140</v>
      </c>
      <c r="D700" s="219" t="s">
        <v>159</v>
      </c>
      <c r="E700" s="220" t="s">
        <v>1274</v>
      </c>
      <c r="F700" s="221" t="s">
        <v>1275</v>
      </c>
      <c r="G700" s="222" t="s">
        <v>1269</v>
      </c>
      <c r="H700" s="223">
        <v>1</v>
      </c>
      <c r="I700" s="224"/>
      <c r="J700" s="225">
        <f>ROUND(I700*H700,2)</f>
        <v>0</v>
      </c>
      <c r="K700" s="221" t="s">
        <v>213</v>
      </c>
      <c r="L700" s="44"/>
      <c r="M700" s="226" t="s">
        <v>19</v>
      </c>
      <c r="N700" s="227" t="s">
        <v>45</v>
      </c>
      <c r="O700" s="84"/>
      <c r="P700" s="228">
        <f>O700*H700</f>
        <v>0</v>
      </c>
      <c r="Q700" s="228">
        <v>0</v>
      </c>
      <c r="R700" s="228">
        <f>Q700*H700</f>
        <v>0</v>
      </c>
      <c r="S700" s="228">
        <v>0</v>
      </c>
      <c r="T700" s="229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30" t="s">
        <v>1270</v>
      </c>
      <c r="AT700" s="230" t="s">
        <v>159</v>
      </c>
      <c r="AU700" s="230" t="s">
        <v>85</v>
      </c>
      <c r="AY700" s="17" t="s">
        <v>158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7" t="s">
        <v>82</v>
      </c>
      <c r="BK700" s="231">
        <f>ROUND(I700*H700,2)</f>
        <v>0</v>
      </c>
      <c r="BL700" s="17" t="s">
        <v>1270</v>
      </c>
      <c r="BM700" s="230" t="s">
        <v>1819</v>
      </c>
    </row>
    <row r="701" s="2" customFormat="1">
      <c r="A701" s="38"/>
      <c r="B701" s="39"/>
      <c r="C701" s="40"/>
      <c r="D701" s="232" t="s">
        <v>165</v>
      </c>
      <c r="E701" s="40"/>
      <c r="F701" s="233" t="s">
        <v>1275</v>
      </c>
      <c r="G701" s="40"/>
      <c r="H701" s="40"/>
      <c r="I701" s="136"/>
      <c r="J701" s="40"/>
      <c r="K701" s="40"/>
      <c r="L701" s="44"/>
      <c r="M701" s="234"/>
      <c r="N701" s="235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165</v>
      </c>
      <c r="AU701" s="17" t="s">
        <v>85</v>
      </c>
    </row>
    <row r="702" s="2" customFormat="1" ht="16.5" customHeight="1">
      <c r="A702" s="38"/>
      <c r="B702" s="39"/>
      <c r="C702" s="219" t="s">
        <v>1146</v>
      </c>
      <c r="D702" s="219" t="s">
        <v>159</v>
      </c>
      <c r="E702" s="220" t="s">
        <v>1278</v>
      </c>
      <c r="F702" s="221" t="s">
        <v>1279</v>
      </c>
      <c r="G702" s="222" t="s">
        <v>1269</v>
      </c>
      <c r="H702" s="223">
        <v>1</v>
      </c>
      <c r="I702" s="224"/>
      <c r="J702" s="225">
        <f>ROUND(I702*H702,2)</f>
        <v>0</v>
      </c>
      <c r="K702" s="221" t="s">
        <v>213</v>
      </c>
      <c r="L702" s="44"/>
      <c r="M702" s="226" t="s">
        <v>19</v>
      </c>
      <c r="N702" s="227" t="s">
        <v>45</v>
      </c>
      <c r="O702" s="84"/>
      <c r="P702" s="228">
        <f>O702*H702</f>
        <v>0</v>
      </c>
      <c r="Q702" s="228">
        <v>0</v>
      </c>
      <c r="R702" s="228">
        <f>Q702*H702</f>
        <v>0</v>
      </c>
      <c r="S702" s="228">
        <v>0</v>
      </c>
      <c r="T702" s="229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0" t="s">
        <v>1270</v>
      </c>
      <c r="AT702" s="230" t="s">
        <v>159</v>
      </c>
      <c r="AU702" s="230" t="s">
        <v>85</v>
      </c>
      <c r="AY702" s="17" t="s">
        <v>158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7" t="s">
        <v>82</v>
      </c>
      <c r="BK702" s="231">
        <f>ROUND(I702*H702,2)</f>
        <v>0</v>
      </c>
      <c r="BL702" s="17" t="s">
        <v>1270</v>
      </c>
      <c r="BM702" s="230" t="s">
        <v>1820</v>
      </c>
    </row>
    <row r="703" s="2" customFormat="1">
      <c r="A703" s="38"/>
      <c r="B703" s="39"/>
      <c r="C703" s="40"/>
      <c r="D703" s="232" t="s">
        <v>165</v>
      </c>
      <c r="E703" s="40"/>
      <c r="F703" s="233" t="s">
        <v>1279</v>
      </c>
      <c r="G703" s="40"/>
      <c r="H703" s="40"/>
      <c r="I703" s="136"/>
      <c r="J703" s="40"/>
      <c r="K703" s="40"/>
      <c r="L703" s="44"/>
      <c r="M703" s="234"/>
      <c r="N703" s="235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165</v>
      </c>
      <c r="AU703" s="17" t="s">
        <v>85</v>
      </c>
    </row>
    <row r="704" s="2" customFormat="1" ht="21.75" customHeight="1">
      <c r="A704" s="38"/>
      <c r="B704" s="39"/>
      <c r="C704" s="219" t="s">
        <v>1151</v>
      </c>
      <c r="D704" s="219" t="s">
        <v>159</v>
      </c>
      <c r="E704" s="220" t="s">
        <v>1282</v>
      </c>
      <c r="F704" s="221" t="s">
        <v>1283</v>
      </c>
      <c r="G704" s="222" t="s">
        <v>1269</v>
      </c>
      <c r="H704" s="223">
        <v>1</v>
      </c>
      <c r="I704" s="224"/>
      <c r="J704" s="225">
        <f>ROUND(I704*H704,2)</f>
        <v>0</v>
      </c>
      <c r="K704" s="221" t="s">
        <v>213</v>
      </c>
      <c r="L704" s="44"/>
      <c r="M704" s="226" t="s">
        <v>19</v>
      </c>
      <c r="N704" s="227" t="s">
        <v>45</v>
      </c>
      <c r="O704" s="84"/>
      <c r="P704" s="228">
        <f>O704*H704</f>
        <v>0</v>
      </c>
      <c r="Q704" s="228">
        <v>0</v>
      </c>
      <c r="R704" s="228">
        <f>Q704*H704</f>
        <v>0</v>
      </c>
      <c r="S704" s="228">
        <v>0</v>
      </c>
      <c r="T704" s="229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0" t="s">
        <v>1270</v>
      </c>
      <c r="AT704" s="230" t="s">
        <v>159</v>
      </c>
      <c r="AU704" s="230" t="s">
        <v>85</v>
      </c>
      <c r="AY704" s="17" t="s">
        <v>158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7" t="s">
        <v>82</v>
      </c>
      <c r="BK704" s="231">
        <f>ROUND(I704*H704,2)</f>
        <v>0</v>
      </c>
      <c r="BL704" s="17" t="s">
        <v>1270</v>
      </c>
      <c r="BM704" s="230" t="s">
        <v>1821</v>
      </c>
    </row>
    <row r="705" s="2" customFormat="1">
      <c r="A705" s="38"/>
      <c r="B705" s="39"/>
      <c r="C705" s="40"/>
      <c r="D705" s="232" t="s">
        <v>165</v>
      </c>
      <c r="E705" s="40"/>
      <c r="F705" s="233" t="s">
        <v>1283</v>
      </c>
      <c r="G705" s="40"/>
      <c r="H705" s="40"/>
      <c r="I705" s="136"/>
      <c r="J705" s="40"/>
      <c r="K705" s="40"/>
      <c r="L705" s="44"/>
      <c r="M705" s="234"/>
      <c r="N705" s="235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165</v>
      </c>
      <c r="AU705" s="17" t="s">
        <v>85</v>
      </c>
    </row>
    <row r="706" s="2" customFormat="1" ht="16.5" customHeight="1">
      <c r="A706" s="38"/>
      <c r="B706" s="39"/>
      <c r="C706" s="219" t="s">
        <v>1156</v>
      </c>
      <c r="D706" s="219" t="s">
        <v>159</v>
      </c>
      <c r="E706" s="220" t="s">
        <v>1286</v>
      </c>
      <c r="F706" s="221" t="s">
        <v>1287</v>
      </c>
      <c r="G706" s="222" t="s">
        <v>1269</v>
      </c>
      <c r="H706" s="223">
        <v>1</v>
      </c>
      <c r="I706" s="224"/>
      <c r="J706" s="225">
        <f>ROUND(I706*H706,2)</f>
        <v>0</v>
      </c>
      <c r="K706" s="221" t="s">
        <v>213</v>
      </c>
      <c r="L706" s="44"/>
      <c r="M706" s="226" t="s">
        <v>19</v>
      </c>
      <c r="N706" s="227" t="s">
        <v>45</v>
      </c>
      <c r="O706" s="84"/>
      <c r="P706" s="228">
        <f>O706*H706</f>
        <v>0</v>
      </c>
      <c r="Q706" s="228">
        <v>0</v>
      </c>
      <c r="R706" s="228">
        <f>Q706*H706</f>
        <v>0</v>
      </c>
      <c r="S706" s="228">
        <v>0</v>
      </c>
      <c r="T706" s="229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30" t="s">
        <v>1270</v>
      </c>
      <c r="AT706" s="230" t="s">
        <v>159</v>
      </c>
      <c r="AU706" s="230" t="s">
        <v>85</v>
      </c>
      <c r="AY706" s="17" t="s">
        <v>158</v>
      </c>
      <c r="BE706" s="231">
        <f>IF(N706="základní",J706,0)</f>
        <v>0</v>
      </c>
      <c r="BF706" s="231">
        <f>IF(N706="snížená",J706,0)</f>
        <v>0</v>
      </c>
      <c r="BG706" s="231">
        <f>IF(N706="zákl. přenesená",J706,0)</f>
        <v>0</v>
      </c>
      <c r="BH706" s="231">
        <f>IF(N706="sníž. přenesená",J706,0)</f>
        <v>0</v>
      </c>
      <c r="BI706" s="231">
        <f>IF(N706="nulová",J706,0)</f>
        <v>0</v>
      </c>
      <c r="BJ706" s="17" t="s">
        <v>82</v>
      </c>
      <c r="BK706" s="231">
        <f>ROUND(I706*H706,2)</f>
        <v>0</v>
      </c>
      <c r="BL706" s="17" t="s">
        <v>1270</v>
      </c>
      <c r="BM706" s="230" t="s">
        <v>1822</v>
      </c>
    </row>
    <row r="707" s="2" customFormat="1">
      <c r="A707" s="38"/>
      <c r="B707" s="39"/>
      <c r="C707" s="40"/>
      <c r="D707" s="232" t="s">
        <v>165</v>
      </c>
      <c r="E707" s="40"/>
      <c r="F707" s="233" t="s">
        <v>1287</v>
      </c>
      <c r="G707" s="40"/>
      <c r="H707" s="40"/>
      <c r="I707" s="136"/>
      <c r="J707" s="40"/>
      <c r="K707" s="40"/>
      <c r="L707" s="44"/>
      <c r="M707" s="234"/>
      <c r="N707" s="235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165</v>
      </c>
      <c r="AU707" s="17" t="s">
        <v>85</v>
      </c>
    </row>
    <row r="708" s="2" customFormat="1" ht="16.5" customHeight="1">
      <c r="A708" s="38"/>
      <c r="B708" s="39"/>
      <c r="C708" s="219" t="s">
        <v>1161</v>
      </c>
      <c r="D708" s="219" t="s">
        <v>159</v>
      </c>
      <c r="E708" s="220" t="s">
        <v>1290</v>
      </c>
      <c r="F708" s="221" t="s">
        <v>1291</v>
      </c>
      <c r="G708" s="222" t="s">
        <v>1269</v>
      </c>
      <c r="H708" s="223">
        <v>1</v>
      </c>
      <c r="I708" s="224"/>
      <c r="J708" s="225">
        <f>ROUND(I708*H708,2)</f>
        <v>0</v>
      </c>
      <c r="K708" s="221" t="s">
        <v>213</v>
      </c>
      <c r="L708" s="44"/>
      <c r="M708" s="226" t="s">
        <v>19</v>
      </c>
      <c r="N708" s="227" t="s">
        <v>45</v>
      </c>
      <c r="O708" s="84"/>
      <c r="P708" s="228">
        <f>O708*H708</f>
        <v>0</v>
      </c>
      <c r="Q708" s="228">
        <v>0</v>
      </c>
      <c r="R708" s="228">
        <f>Q708*H708</f>
        <v>0</v>
      </c>
      <c r="S708" s="228">
        <v>0</v>
      </c>
      <c r="T708" s="229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0" t="s">
        <v>1270</v>
      </c>
      <c r="AT708" s="230" t="s">
        <v>159</v>
      </c>
      <c r="AU708" s="230" t="s">
        <v>85</v>
      </c>
      <c r="AY708" s="17" t="s">
        <v>158</v>
      </c>
      <c r="BE708" s="231">
        <f>IF(N708="základní",J708,0)</f>
        <v>0</v>
      </c>
      <c r="BF708" s="231">
        <f>IF(N708="snížená",J708,0)</f>
        <v>0</v>
      </c>
      <c r="BG708" s="231">
        <f>IF(N708="zákl. přenesená",J708,0)</f>
        <v>0</v>
      </c>
      <c r="BH708" s="231">
        <f>IF(N708="sníž. přenesená",J708,0)</f>
        <v>0</v>
      </c>
      <c r="BI708" s="231">
        <f>IF(N708="nulová",J708,0)</f>
        <v>0</v>
      </c>
      <c r="BJ708" s="17" t="s">
        <v>82</v>
      </c>
      <c r="BK708" s="231">
        <f>ROUND(I708*H708,2)</f>
        <v>0</v>
      </c>
      <c r="BL708" s="17" t="s">
        <v>1270</v>
      </c>
      <c r="BM708" s="230" t="s">
        <v>1823</v>
      </c>
    </row>
    <row r="709" s="2" customFormat="1">
      <c r="A709" s="38"/>
      <c r="B709" s="39"/>
      <c r="C709" s="40"/>
      <c r="D709" s="232" t="s">
        <v>165</v>
      </c>
      <c r="E709" s="40"/>
      <c r="F709" s="233" t="s">
        <v>1291</v>
      </c>
      <c r="G709" s="40"/>
      <c r="H709" s="40"/>
      <c r="I709" s="136"/>
      <c r="J709" s="40"/>
      <c r="K709" s="40"/>
      <c r="L709" s="44"/>
      <c r="M709" s="271"/>
      <c r="N709" s="272"/>
      <c r="O709" s="273"/>
      <c r="P709" s="273"/>
      <c r="Q709" s="273"/>
      <c r="R709" s="273"/>
      <c r="S709" s="273"/>
      <c r="T709" s="274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165</v>
      </c>
      <c r="AU709" s="17" t="s">
        <v>85</v>
      </c>
    </row>
    <row r="710" s="2" customFormat="1" ht="6.96" customHeight="1">
      <c r="A710" s="38"/>
      <c r="B710" s="59"/>
      <c r="C710" s="60"/>
      <c r="D710" s="60"/>
      <c r="E710" s="60"/>
      <c r="F710" s="60"/>
      <c r="G710" s="60"/>
      <c r="H710" s="60"/>
      <c r="I710" s="169"/>
      <c r="J710" s="60"/>
      <c r="K710" s="60"/>
      <c r="L710" s="44"/>
      <c r="M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</row>
  </sheetData>
  <sheetProtection sheet="1" autoFilter="0" formatColumns="0" formatRows="0" objects="1" scenarios="1" spinCount="100000" saltValue="DwEXueV8Vodjtxwui0Ogbe2NBODwQhUjRwOA3Jb2HRUUzwk+tC+8d26UP6pNVBrDzGuKn7EYxtSdRzNJe77Tnw==" hashValue="RWViCF/BfXorqRrGJoKmZZC3VOOCHABjnv245Z/xh0sl9kuH4Zx86Z95DgxaDObDaaVmOynDcliZQmMByuTzAw==" algorithmName="SHA-512" password="CC35"/>
  <autoFilter ref="C91:K70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1824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84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123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ROUND(J92,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ROUND((SUM(BE92:BE807)),  2)</f>
        <v>0</v>
      </c>
      <c r="G33" s="38"/>
      <c r="H33" s="38"/>
      <c r="I33" s="158">
        <v>0.20999999999999999</v>
      </c>
      <c r="J33" s="157">
        <f>ROUND(((SUM(BE92:BE807))*I33),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ROUND((SUM(BF92:BF807)),  2)</f>
        <v>0</v>
      </c>
      <c r="G34" s="38"/>
      <c r="H34" s="38"/>
      <c r="I34" s="158">
        <v>0.14999999999999999</v>
      </c>
      <c r="J34" s="157">
        <f>ROUND(((SUM(BF92:BF807))*I34),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ROUND((SUM(BG92:BG807)),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ROUND((SUM(BH92:BH807)),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ROUND((SUM(BI92:BI807)),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G.a - Znojemská x Družstevní x Kubišova - SSZ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J92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J93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131</v>
      </c>
      <c r="E61" s="182"/>
      <c r="F61" s="182"/>
      <c r="G61" s="182"/>
      <c r="H61" s="182"/>
      <c r="I61" s="183"/>
      <c r="J61" s="184">
        <f>J112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/>
      <c r="J62" s="184">
        <f>J119</f>
        <v>0</v>
      </c>
      <c r="K62" s="180"/>
      <c r="L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J120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J139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J234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6"/>
      <c r="C66" s="187"/>
      <c r="D66" s="188" t="s">
        <v>136</v>
      </c>
      <c r="E66" s="189"/>
      <c r="F66" s="189"/>
      <c r="G66" s="189"/>
      <c r="H66" s="189"/>
      <c r="I66" s="190"/>
      <c r="J66" s="191">
        <f>J551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137</v>
      </c>
      <c r="E67" s="189"/>
      <c r="F67" s="189"/>
      <c r="G67" s="189"/>
      <c r="H67" s="189"/>
      <c r="I67" s="190"/>
      <c r="J67" s="191">
        <f>J610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138</v>
      </c>
      <c r="E68" s="189"/>
      <c r="F68" s="189"/>
      <c r="G68" s="189"/>
      <c r="H68" s="189"/>
      <c r="I68" s="190"/>
      <c r="J68" s="191">
        <f>J614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9"/>
      <c r="C69" s="180"/>
      <c r="D69" s="181" t="s">
        <v>139</v>
      </c>
      <c r="E69" s="182"/>
      <c r="F69" s="182"/>
      <c r="G69" s="182"/>
      <c r="H69" s="182"/>
      <c r="I69" s="183"/>
      <c r="J69" s="184">
        <f>J631</f>
        <v>0</v>
      </c>
      <c r="K69" s="180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140</v>
      </c>
      <c r="E70" s="182"/>
      <c r="F70" s="182"/>
      <c r="G70" s="182"/>
      <c r="H70" s="182"/>
      <c r="I70" s="183"/>
      <c r="J70" s="184">
        <f>J785</f>
        <v>0</v>
      </c>
      <c r="K70" s="180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141</v>
      </c>
      <c r="E71" s="182"/>
      <c r="F71" s="182"/>
      <c r="G71" s="182"/>
      <c r="H71" s="182"/>
      <c r="I71" s="183"/>
      <c r="J71" s="184">
        <f>J794</f>
        <v>0</v>
      </c>
      <c r="K71" s="180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87"/>
      <c r="D72" s="188" t="s">
        <v>142</v>
      </c>
      <c r="E72" s="189"/>
      <c r="F72" s="189"/>
      <c r="G72" s="189"/>
      <c r="H72" s="189"/>
      <c r="I72" s="190"/>
      <c r="J72" s="191">
        <f>J795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143</v>
      </c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73" t="str">
        <f>E7</f>
        <v>Preference veřejné dopravy města Třebíč</v>
      </c>
      <c r="F82" s="32"/>
      <c r="G82" s="32"/>
      <c r="H82" s="32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119</v>
      </c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G.a - Znojemská x Družstevní x Kubišova - SSZ</v>
      </c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Město Třebíč</v>
      </c>
      <c r="G86" s="40"/>
      <c r="H86" s="40"/>
      <c r="I86" s="140" t="s">
        <v>23</v>
      </c>
      <c r="J86" s="72" t="str">
        <f>IF(J12="","",J12)</f>
        <v>25. 5. 2021</v>
      </c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Město Třebíč</v>
      </c>
      <c r="G88" s="40"/>
      <c r="H88" s="40"/>
      <c r="I88" s="140" t="s">
        <v>32</v>
      </c>
      <c r="J88" s="36" t="str">
        <f>E21</f>
        <v>Ing. Karel Tomek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140" t="s">
        <v>35</v>
      </c>
      <c r="J89" s="36" t="str">
        <f>E24</f>
        <v>Ivalú Macarena Ávila Herrera</v>
      </c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136"/>
      <c r="J90" s="40"/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93"/>
      <c r="B91" s="194"/>
      <c r="C91" s="195" t="s">
        <v>144</v>
      </c>
      <c r="D91" s="196" t="s">
        <v>59</v>
      </c>
      <c r="E91" s="196" t="s">
        <v>55</v>
      </c>
      <c r="F91" s="196" t="s">
        <v>56</v>
      </c>
      <c r="G91" s="196" t="s">
        <v>145</v>
      </c>
      <c r="H91" s="196" t="s">
        <v>146</v>
      </c>
      <c r="I91" s="197" t="s">
        <v>147</v>
      </c>
      <c r="J91" s="196" t="s">
        <v>128</v>
      </c>
      <c r="K91" s="198" t="s">
        <v>148</v>
      </c>
      <c r="L91" s="199"/>
      <c r="M91" s="92" t="s">
        <v>19</v>
      </c>
      <c r="N91" s="93" t="s">
        <v>44</v>
      </c>
      <c r="O91" s="93" t="s">
        <v>149</v>
      </c>
      <c r="P91" s="93" t="s">
        <v>150</v>
      </c>
      <c r="Q91" s="93" t="s">
        <v>151</v>
      </c>
      <c r="R91" s="93" t="s">
        <v>152</v>
      </c>
      <c r="S91" s="93" t="s">
        <v>153</v>
      </c>
      <c r="T91" s="94" t="s">
        <v>154</v>
      </c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</row>
    <row r="92" s="2" customFormat="1" ht="22.8" customHeight="1">
      <c r="A92" s="38"/>
      <c r="B92" s="39"/>
      <c r="C92" s="99" t="s">
        <v>155</v>
      </c>
      <c r="D92" s="40"/>
      <c r="E92" s="40"/>
      <c r="F92" s="40"/>
      <c r="G92" s="40"/>
      <c r="H92" s="40"/>
      <c r="I92" s="136"/>
      <c r="J92" s="200">
        <f>BK92</f>
        <v>0</v>
      </c>
      <c r="K92" s="40"/>
      <c r="L92" s="44"/>
      <c r="M92" s="95"/>
      <c r="N92" s="201"/>
      <c r="O92" s="96"/>
      <c r="P92" s="202">
        <f>P93+P112+P119+P139+P234+P631+P785+P794</f>
        <v>0</v>
      </c>
      <c r="Q92" s="96"/>
      <c r="R92" s="202">
        <f>R93+R112+R119+R139+R234+R631+R785+R794</f>
        <v>126.96631273999998</v>
      </c>
      <c r="S92" s="96"/>
      <c r="T92" s="203">
        <f>T93+T112+T119+T139+T234+T631+T785+T794</f>
        <v>14.24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129</v>
      </c>
      <c r="BK92" s="204">
        <f>BK93+BK112+BK119+BK139+BK234+BK631+BK785+BK794</f>
        <v>0</v>
      </c>
    </row>
    <row r="93" s="12" customFormat="1" ht="25.92" customHeight="1">
      <c r="A93" s="12"/>
      <c r="B93" s="205"/>
      <c r="C93" s="206"/>
      <c r="D93" s="207" t="s">
        <v>73</v>
      </c>
      <c r="E93" s="208" t="s">
        <v>156</v>
      </c>
      <c r="F93" s="208" t="s">
        <v>157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SUM(P94:P111)</f>
        <v>0</v>
      </c>
      <c r="Q93" s="213"/>
      <c r="R93" s="214">
        <f>SUM(R94:R111)</f>
        <v>0</v>
      </c>
      <c r="S93" s="213"/>
      <c r="T93" s="215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6" t="s">
        <v>82</v>
      </c>
      <c r="AT93" s="217" t="s">
        <v>73</v>
      </c>
      <c r="AU93" s="217" t="s">
        <v>74</v>
      </c>
      <c r="AY93" s="216" t="s">
        <v>158</v>
      </c>
      <c r="BK93" s="218">
        <f>SUM(BK94:BK111)</f>
        <v>0</v>
      </c>
    </row>
    <row r="94" s="2" customFormat="1" ht="16.5" customHeight="1">
      <c r="A94" s="38"/>
      <c r="B94" s="39"/>
      <c r="C94" s="219" t="s">
        <v>82</v>
      </c>
      <c r="D94" s="219" t="s">
        <v>159</v>
      </c>
      <c r="E94" s="220" t="s">
        <v>160</v>
      </c>
      <c r="F94" s="221" t="s">
        <v>161</v>
      </c>
      <c r="G94" s="222" t="s">
        <v>162</v>
      </c>
      <c r="H94" s="223">
        <v>62.700000000000003</v>
      </c>
      <c r="I94" s="224"/>
      <c r="J94" s="225">
        <f>ROUND(I94*H94,2)</f>
        <v>0</v>
      </c>
      <c r="K94" s="221" t="s">
        <v>19</v>
      </c>
      <c r="L94" s="44"/>
      <c r="M94" s="226" t="s">
        <v>19</v>
      </c>
      <c r="N94" s="227" t="s">
        <v>45</v>
      </c>
      <c r="O94" s="84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30" t="s">
        <v>163</v>
      </c>
      <c r="AT94" s="230" t="s">
        <v>159</v>
      </c>
      <c r="AU94" s="230" t="s">
        <v>82</v>
      </c>
      <c r="AY94" s="17" t="s">
        <v>158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7" t="s">
        <v>82</v>
      </c>
      <c r="BK94" s="231">
        <f>ROUND(I94*H94,2)</f>
        <v>0</v>
      </c>
      <c r="BL94" s="17" t="s">
        <v>163</v>
      </c>
      <c r="BM94" s="230" t="s">
        <v>164</v>
      </c>
    </row>
    <row r="95" s="2" customFormat="1">
      <c r="A95" s="38"/>
      <c r="B95" s="39"/>
      <c r="C95" s="40"/>
      <c r="D95" s="232" t="s">
        <v>165</v>
      </c>
      <c r="E95" s="40"/>
      <c r="F95" s="233" t="s">
        <v>161</v>
      </c>
      <c r="G95" s="40"/>
      <c r="H95" s="40"/>
      <c r="I95" s="136"/>
      <c r="J95" s="40"/>
      <c r="K95" s="40"/>
      <c r="L95" s="44"/>
      <c r="M95" s="234"/>
      <c r="N95" s="235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165</v>
      </c>
      <c r="AU95" s="17" t="s">
        <v>82</v>
      </c>
    </row>
    <row r="96" s="13" customFormat="1">
      <c r="A96" s="13"/>
      <c r="B96" s="236"/>
      <c r="C96" s="237"/>
      <c r="D96" s="232" t="s">
        <v>166</v>
      </c>
      <c r="E96" s="238" t="s">
        <v>19</v>
      </c>
      <c r="F96" s="239" t="s">
        <v>1825</v>
      </c>
      <c r="G96" s="237"/>
      <c r="H96" s="240">
        <v>57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82</v>
      </c>
      <c r="AV96" s="13" t="s">
        <v>85</v>
      </c>
      <c r="AW96" s="13" t="s">
        <v>34</v>
      </c>
      <c r="AX96" s="13" t="s">
        <v>82</v>
      </c>
      <c r="AY96" s="246" t="s">
        <v>158</v>
      </c>
    </row>
    <row r="97" s="13" customFormat="1">
      <c r="A97" s="13"/>
      <c r="B97" s="236"/>
      <c r="C97" s="237"/>
      <c r="D97" s="232" t="s">
        <v>166</v>
      </c>
      <c r="E97" s="237"/>
      <c r="F97" s="239" t="s">
        <v>1826</v>
      </c>
      <c r="G97" s="237"/>
      <c r="H97" s="240">
        <v>62.700000000000003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166</v>
      </c>
      <c r="AU97" s="246" t="s">
        <v>82</v>
      </c>
      <c r="AV97" s="13" t="s">
        <v>85</v>
      </c>
      <c r="AW97" s="13" t="s">
        <v>4</v>
      </c>
      <c r="AX97" s="13" t="s">
        <v>82</v>
      </c>
      <c r="AY97" s="246" t="s">
        <v>158</v>
      </c>
    </row>
    <row r="98" s="2" customFormat="1" ht="21.75" customHeight="1">
      <c r="A98" s="38"/>
      <c r="B98" s="39"/>
      <c r="C98" s="219" t="s">
        <v>85</v>
      </c>
      <c r="D98" s="219" t="s">
        <v>159</v>
      </c>
      <c r="E98" s="220" t="s">
        <v>169</v>
      </c>
      <c r="F98" s="221" t="s">
        <v>170</v>
      </c>
      <c r="G98" s="222" t="s">
        <v>171</v>
      </c>
      <c r="H98" s="223">
        <v>6</v>
      </c>
      <c r="I98" s="224"/>
      <c r="J98" s="225">
        <f>ROUND(I98*H98,2)</f>
        <v>0</v>
      </c>
      <c r="K98" s="221" t="s">
        <v>19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163</v>
      </c>
      <c r="AT98" s="230" t="s">
        <v>159</v>
      </c>
      <c r="AU98" s="230" t="s">
        <v>82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163</v>
      </c>
      <c r="BM98" s="230" t="s">
        <v>172</v>
      </c>
    </row>
    <row r="99" s="2" customFormat="1">
      <c r="A99" s="38"/>
      <c r="B99" s="39"/>
      <c r="C99" s="40"/>
      <c r="D99" s="232" t="s">
        <v>165</v>
      </c>
      <c r="E99" s="40"/>
      <c r="F99" s="233" t="s">
        <v>170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82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173</v>
      </c>
      <c r="G100" s="237"/>
      <c r="H100" s="240">
        <v>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82</v>
      </c>
      <c r="AV100" s="13" t="s">
        <v>85</v>
      </c>
      <c r="AW100" s="13" t="s">
        <v>34</v>
      </c>
      <c r="AX100" s="13" t="s">
        <v>74</v>
      </c>
      <c r="AY100" s="246" t="s">
        <v>158</v>
      </c>
    </row>
    <row r="101" s="13" customFormat="1">
      <c r="A101" s="13"/>
      <c r="B101" s="236"/>
      <c r="C101" s="237"/>
      <c r="D101" s="232" t="s">
        <v>166</v>
      </c>
      <c r="E101" s="238" t="s">
        <v>19</v>
      </c>
      <c r="F101" s="239" t="s">
        <v>174</v>
      </c>
      <c r="G101" s="237"/>
      <c r="H101" s="240">
        <v>4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166</v>
      </c>
      <c r="AU101" s="246" t="s">
        <v>82</v>
      </c>
      <c r="AV101" s="13" t="s">
        <v>85</v>
      </c>
      <c r="AW101" s="13" t="s">
        <v>34</v>
      </c>
      <c r="AX101" s="13" t="s">
        <v>74</v>
      </c>
      <c r="AY101" s="246" t="s">
        <v>158</v>
      </c>
    </row>
    <row r="102" s="14" customFormat="1">
      <c r="A102" s="14"/>
      <c r="B102" s="247"/>
      <c r="C102" s="248"/>
      <c r="D102" s="232" t="s">
        <v>166</v>
      </c>
      <c r="E102" s="249" t="s">
        <v>19</v>
      </c>
      <c r="F102" s="250" t="s">
        <v>175</v>
      </c>
      <c r="G102" s="248"/>
      <c r="H102" s="251">
        <v>6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166</v>
      </c>
      <c r="AU102" s="257" t="s">
        <v>82</v>
      </c>
      <c r="AV102" s="14" t="s">
        <v>163</v>
      </c>
      <c r="AW102" s="14" t="s">
        <v>34</v>
      </c>
      <c r="AX102" s="14" t="s">
        <v>82</v>
      </c>
      <c r="AY102" s="257" t="s">
        <v>158</v>
      </c>
    </row>
    <row r="103" s="2" customFormat="1" ht="16.5" customHeight="1">
      <c r="A103" s="38"/>
      <c r="B103" s="39"/>
      <c r="C103" s="219" t="s">
        <v>176</v>
      </c>
      <c r="D103" s="219" t="s">
        <v>159</v>
      </c>
      <c r="E103" s="220" t="s">
        <v>177</v>
      </c>
      <c r="F103" s="221" t="s">
        <v>178</v>
      </c>
      <c r="G103" s="222" t="s">
        <v>179</v>
      </c>
      <c r="H103" s="223">
        <v>2</v>
      </c>
      <c r="I103" s="224"/>
      <c r="J103" s="225">
        <f>ROUND(I103*H103,2)</f>
        <v>0</v>
      </c>
      <c r="K103" s="221" t="s">
        <v>19</v>
      </c>
      <c r="L103" s="44"/>
      <c r="M103" s="226" t="s">
        <v>19</v>
      </c>
      <c r="N103" s="227" t="s">
        <v>45</v>
      </c>
      <c r="O103" s="84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0" t="s">
        <v>163</v>
      </c>
      <c r="AT103" s="230" t="s">
        <v>159</v>
      </c>
      <c r="AU103" s="230" t="s">
        <v>82</v>
      </c>
      <c r="AY103" s="17" t="s">
        <v>158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7" t="s">
        <v>82</v>
      </c>
      <c r="BK103" s="231">
        <f>ROUND(I103*H103,2)</f>
        <v>0</v>
      </c>
      <c r="BL103" s="17" t="s">
        <v>163</v>
      </c>
      <c r="BM103" s="230" t="s">
        <v>180</v>
      </c>
    </row>
    <row r="104" s="2" customFormat="1">
      <c r="A104" s="38"/>
      <c r="B104" s="39"/>
      <c r="C104" s="40"/>
      <c r="D104" s="232" t="s">
        <v>165</v>
      </c>
      <c r="E104" s="40"/>
      <c r="F104" s="233" t="s">
        <v>178</v>
      </c>
      <c r="G104" s="40"/>
      <c r="H104" s="40"/>
      <c r="I104" s="136"/>
      <c r="J104" s="40"/>
      <c r="K104" s="40"/>
      <c r="L104" s="44"/>
      <c r="M104" s="234"/>
      <c r="N104" s="235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165</v>
      </c>
      <c r="AU104" s="17" t="s">
        <v>82</v>
      </c>
    </row>
    <row r="105" s="2" customFormat="1">
      <c r="A105" s="38"/>
      <c r="B105" s="39"/>
      <c r="C105" s="40"/>
      <c r="D105" s="232" t="s">
        <v>181</v>
      </c>
      <c r="E105" s="40"/>
      <c r="F105" s="258" t="s">
        <v>182</v>
      </c>
      <c r="G105" s="40"/>
      <c r="H105" s="40"/>
      <c r="I105" s="136"/>
      <c r="J105" s="40"/>
      <c r="K105" s="40"/>
      <c r="L105" s="44"/>
      <c r="M105" s="234"/>
      <c r="N105" s="235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181</v>
      </c>
      <c r="AU105" s="17" t="s">
        <v>82</v>
      </c>
    </row>
    <row r="106" s="13" customFormat="1">
      <c r="A106" s="13"/>
      <c r="B106" s="236"/>
      <c r="C106" s="237"/>
      <c r="D106" s="232" t="s">
        <v>166</v>
      </c>
      <c r="E106" s="238" t="s">
        <v>19</v>
      </c>
      <c r="F106" s="239" t="s">
        <v>183</v>
      </c>
      <c r="G106" s="237"/>
      <c r="H106" s="240">
        <v>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166</v>
      </c>
      <c r="AU106" s="246" t="s">
        <v>82</v>
      </c>
      <c r="AV106" s="13" t="s">
        <v>85</v>
      </c>
      <c r="AW106" s="13" t="s">
        <v>34</v>
      </c>
      <c r="AX106" s="13" t="s">
        <v>74</v>
      </c>
      <c r="AY106" s="246" t="s">
        <v>158</v>
      </c>
    </row>
    <row r="107" s="14" customFormat="1">
      <c r="A107" s="14"/>
      <c r="B107" s="247"/>
      <c r="C107" s="248"/>
      <c r="D107" s="232" t="s">
        <v>166</v>
      </c>
      <c r="E107" s="249" t="s">
        <v>19</v>
      </c>
      <c r="F107" s="250" t="s">
        <v>175</v>
      </c>
      <c r="G107" s="248"/>
      <c r="H107" s="251">
        <v>2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166</v>
      </c>
      <c r="AU107" s="257" t="s">
        <v>82</v>
      </c>
      <c r="AV107" s="14" t="s">
        <v>163</v>
      </c>
      <c r="AW107" s="14" t="s">
        <v>34</v>
      </c>
      <c r="AX107" s="14" t="s">
        <v>82</v>
      </c>
      <c r="AY107" s="257" t="s">
        <v>158</v>
      </c>
    </row>
    <row r="108" s="2" customFormat="1" ht="16.5" customHeight="1">
      <c r="A108" s="38"/>
      <c r="B108" s="39"/>
      <c r="C108" s="219" t="s">
        <v>163</v>
      </c>
      <c r="D108" s="219" t="s">
        <v>159</v>
      </c>
      <c r="E108" s="220" t="s">
        <v>184</v>
      </c>
      <c r="F108" s="221" t="s">
        <v>185</v>
      </c>
      <c r="G108" s="222" t="s">
        <v>179</v>
      </c>
      <c r="H108" s="223">
        <v>2</v>
      </c>
      <c r="I108" s="224"/>
      <c r="J108" s="225">
        <f>ROUND(I108*H108,2)</f>
        <v>0</v>
      </c>
      <c r="K108" s="221" t="s">
        <v>19</v>
      </c>
      <c r="L108" s="44"/>
      <c r="M108" s="226" t="s">
        <v>19</v>
      </c>
      <c r="N108" s="227" t="s">
        <v>45</v>
      </c>
      <c r="O108" s="84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30" t="s">
        <v>163</v>
      </c>
      <c r="AT108" s="230" t="s">
        <v>159</v>
      </c>
      <c r="AU108" s="230" t="s">
        <v>82</v>
      </c>
      <c r="AY108" s="17" t="s">
        <v>158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7" t="s">
        <v>82</v>
      </c>
      <c r="BK108" s="231">
        <f>ROUND(I108*H108,2)</f>
        <v>0</v>
      </c>
      <c r="BL108" s="17" t="s">
        <v>163</v>
      </c>
      <c r="BM108" s="230" t="s">
        <v>186</v>
      </c>
    </row>
    <row r="109" s="2" customFormat="1">
      <c r="A109" s="38"/>
      <c r="B109" s="39"/>
      <c r="C109" s="40"/>
      <c r="D109" s="232" t="s">
        <v>165</v>
      </c>
      <c r="E109" s="40"/>
      <c r="F109" s="233" t="s">
        <v>185</v>
      </c>
      <c r="G109" s="40"/>
      <c r="H109" s="40"/>
      <c r="I109" s="136"/>
      <c r="J109" s="40"/>
      <c r="K109" s="40"/>
      <c r="L109" s="44"/>
      <c r="M109" s="234"/>
      <c r="N109" s="23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165</v>
      </c>
      <c r="AU109" s="17" t="s">
        <v>82</v>
      </c>
    </row>
    <row r="110" s="2" customFormat="1">
      <c r="A110" s="38"/>
      <c r="B110" s="39"/>
      <c r="C110" s="40"/>
      <c r="D110" s="232" t="s">
        <v>181</v>
      </c>
      <c r="E110" s="40"/>
      <c r="F110" s="258" t="s">
        <v>187</v>
      </c>
      <c r="G110" s="40"/>
      <c r="H110" s="40"/>
      <c r="I110" s="136"/>
      <c r="J110" s="40"/>
      <c r="K110" s="40"/>
      <c r="L110" s="44"/>
      <c r="M110" s="234"/>
      <c r="N110" s="235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181</v>
      </c>
      <c r="AU110" s="17" t="s">
        <v>82</v>
      </c>
    </row>
    <row r="111" s="13" customFormat="1">
      <c r="A111" s="13"/>
      <c r="B111" s="236"/>
      <c r="C111" s="237"/>
      <c r="D111" s="232" t="s">
        <v>166</v>
      </c>
      <c r="E111" s="238" t="s">
        <v>19</v>
      </c>
      <c r="F111" s="239" t="s">
        <v>188</v>
      </c>
      <c r="G111" s="237"/>
      <c r="H111" s="240">
        <v>2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166</v>
      </c>
      <c r="AU111" s="246" t="s">
        <v>82</v>
      </c>
      <c r="AV111" s="13" t="s">
        <v>85</v>
      </c>
      <c r="AW111" s="13" t="s">
        <v>34</v>
      </c>
      <c r="AX111" s="13" t="s">
        <v>82</v>
      </c>
      <c r="AY111" s="246" t="s">
        <v>158</v>
      </c>
    </row>
    <row r="112" s="12" customFormat="1" ht="25.92" customHeight="1">
      <c r="A112" s="12"/>
      <c r="B112" s="205"/>
      <c r="C112" s="206"/>
      <c r="D112" s="207" t="s">
        <v>73</v>
      </c>
      <c r="E112" s="208" t="s">
        <v>189</v>
      </c>
      <c r="F112" s="208" t="s">
        <v>190</v>
      </c>
      <c r="G112" s="206"/>
      <c r="H112" s="206"/>
      <c r="I112" s="209"/>
      <c r="J112" s="210">
        <f>BK112</f>
        <v>0</v>
      </c>
      <c r="K112" s="206"/>
      <c r="L112" s="211"/>
      <c r="M112" s="212"/>
      <c r="N112" s="213"/>
      <c r="O112" s="213"/>
      <c r="P112" s="214">
        <f>SUM(P113:P118)</f>
        <v>0</v>
      </c>
      <c r="Q112" s="213"/>
      <c r="R112" s="214">
        <f>SUM(R113:R118)</f>
        <v>0.068855</v>
      </c>
      <c r="S112" s="213"/>
      <c r="T112" s="215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6" t="s">
        <v>85</v>
      </c>
      <c r="AT112" s="217" t="s">
        <v>73</v>
      </c>
      <c r="AU112" s="217" t="s">
        <v>74</v>
      </c>
      <c r="AY112" s="216" t="s">
        <v>158</v>
      </c>
      <c r="BK112" s="218">
        <f>SUM(BK113:BK118)</f>
        <v>0</v>
      </c>
    </row>
    <row r="113" s="2" customFormat="1" ht="21.75" customHeight="1">
      <c r="A113" s="38"/>
      <c r="B113" s="39"/>
      <c r="C113" s="219" t="s">
        <v>191</v>
      </c>
      <c r="D113" s="219" t="s">
        <v>159</v>
      </c>
      <c r="E113" s="220" t="s">
        <v>192</v>
      </c>
      <c r="F113" s="221" t="s">
        <v>193</v>
      </c>
      <c r="G113" s="222" t="s">
        <v>194</v>
      </c>
      <c r="H113" s="223">
        <v>1.02</v>
      </c>
      <c r="I113" s="224"/>
      <c r="J113" s="225">
        <f>ROUND(I113*H113,2)</f>
        <v>0</v>
      </c>
      <c r="K113" s="221" t="s">
        <v>19</v>
      </c>
      <c r="L113" s="44"/>
      <c r="M113" s="226" t="s">
        <v>19</v>
      </c>
      <c r="N113" s="227" t="s">
        <v>45</v>
      </c>
      <c r="O113" s="84"/>
      <c r="P113" s="228">
        <f>O113*H113</f>
        <v>0</v>
      </c>
      <c r="Q113" s="228">
        <v>0.00025000000000000001</v>
      </c>
      <c r="R113" s="228">
        <f>Q113*H113</f>
        <v>0.00025500000000000002</v>
      </c>
      <c r="S113" s="228">
        <v>0</v>
      </c>
      <c r="T113" s="229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30" t="s">
        <v>195</v>
      </c>
      <c r="AT113" s="230" t="s">
        <v>159</v>
      </c>
      <c r="AU113" s="230" t="s">
        <v>82</v>
      </c>
      <c r="AY113" s="17" t="s">
        <v>158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7" t="s">
        <v>82</v>
      </c>
      <c r="BK113" s="231">
        <f>ROUND(I113*H113,2)</f>
        <v>0</v>
      </c>
      <c r="BL113" s="17" t="s">
        <v>195</v>
      </c>
      <c r="BM113" s="230" t="s">
        <v>196</v>
      </c>
    </row>
    <row r="114" s="2" customFormat="1">
      <c r="A114" s="38"/>
      <c r="B114" s="39"/>
      <c r="C114" s="40"/>
      <c r="D114" s="232" t="s">
        <v>165</v>
      </c>
      <c r="E114" s="40"/>
      <c r="F114" s="233" t="s">
        <v>193</v>
      </c>
      <c r="G114" s="40"/>
      <c r="H114" s="40"/>
      <c r="I114" s="136"/>
      <c r="J114" s="40"/>
      <c r="K114" s="40"/>
      <c r="L114" s="44"/>
      <c r="M114" s="234"/>
      <c r="N114" s="235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165</v>
      </c>
      <c r="AU114" s="17" t="s">
        <v>82</v>
      </c>
    </row>
    <row r="115" s="13" customFormat="1">
      <c r="A115" s="13"/>
      <c r="B115" s="236"/>
      <c r="C115" s="237"/>
      <c r="D115" s="232" t="s">
        <v>166</v>
      </c>
      <c r="E115" s="238" t="s">
        <v>19</v>
      </c>
      <c r="F115" s="239" t="s">
        <v>197</v>
      </c>
      <c r="G115" s="237"/>
      <c r="H115" s="240">
        <v>1.02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166</v>
      </c>
      <c r="AU115" s="246" t="s">
        <v>82</v>
      </c>
      <c r="AV115" s="13" t="s">
        <v>85</v>
      </c>
      <c r="AW115" s="13" t="s">
        <v>34</v>
      </c>
      <c r="AX115" s="13" t="s">
        <v>82</v>
      </c>
      <c r="AY115" s="246" t="s">
        <v>158</v>
      </c>
    </row>
    <row r="116" s="2" customFormat="1" ht="16.5" customHeight="1">
      <c r="A116" s="38"/>
      <c r="B116" s="39"/>
      <c r="C116" s="259" t="s">
        <v>198</v>
      </c>
      <c r="D116" s="259" t="s">
        <v>199</v>
      </c>
      <c r="E116" s="260" t="s">
        <v>200</v>
      </c>
      <c r="F116" s="261" t="s">
        <v>201</v>
      </c>
      <c r="G116" s="262" t="s">
        <v>202</v>
      </c>
      <c r="H116" s="263">
        <v>4</v>
      </c>
      <c r="I116" s="264"/>
      <c r="J116" s="265">
        <f>ROUND(I116*H116,2)</f>
        <v>0</v>
      </c>
      <c r="K116" s="261" t="s">
        <v>19</v>
      </c>
      <c r="L116" s="266"/>
      <c r="M116" s="267" t="s">
        <v>19</v>
      </c>
      <c r="N116" s="268" t="s">
        <v>45</v>
      </c>
      <c r="O116" s="84"/>
      <c r="P116" s="228">
        <f>O116*H116</f>
        <v>0</v>
      </c>
      <c r="Q116" s="228">
        <v>0.017149999999999999</v>
      </c>
      <c r="R116" s="228">
        <f>Q116*H116</f>
        <v>0.068599999999999994</v>
      </c>
      <c r="S116" s="228">
        <v>0</v>
      </c>
      <c r="T116" s="229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30" t="s">
        <v>203</v>
      </c>
      <c r="AT116" s="230" t="s">
        <v>199</v>
      </c>
      <c r="AU116" s="230" t="s">
        <v>82</v>
      </c>
      <c r="AY116" s="17" t="s">
        <v>158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7" t="s">
        <v>82</v>
      </c>
      <c r="BK116" s="231">
        <f>ROUND(I116*H116,2)</f>
        <v>0</v>
      </c>
      <c r="BL116" s="17" t="s">
        <v>195</v>
      </c>
      <c r="BM116" s="230" t="s">
        <v>204</v>
      </c>
    </row>
    <row r="117" s="2" customFormat="1">
      <c r="A117" s="38"/>
      <c r="B117" s="39"/>
      <c r="C117" s="40"/>
      <c r="D117" s="232" t="s">
        <v>165</v>
      </c>
      <c r="E117" s="40"/>
      <c r="F117" s="233" t="s">
        <v>201</v>
      </c>
      <c r="G117" s="40"/>
      <c r="H117" s="40"/>
      <c r="I117" s="136"/>
      <c r="J117" s="40"/>
      <c r="K117" s="40"/>
      <c r="L117" s="44"/>
      <c r="M117" s="234"/>
      <c r="N117" s="235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165</v>
      </c>
      <c r="AU117" s="17" t="s">
        <v>82</v>
      </c>
    </row>
    <row r="118" s="13" customFormat="1">
      <c r="A118" s="13"/>
      <c r="B118" s="236"/>
      <c r="C118" s="237"/>
      <c r="D118" s="232" t="s">
        <v>166</v>
      </c>
      <c r="E118" s="238" t="s">
        <v>19</v>
      </c>
      <c r="F118" s="239" t="s">
        <v>1827</v>
      </c>
      <c r="G118" s="237"/>
      <c r="H118" s="240">
        <v>4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166</v>
      </c>
      <c r="AU118" s="246" t="s">
        <v>82</v>
      </c>
      <c r="AV118" s="13" t="s">
        <v>85</v>
      </c>
      <c r="AW118" s="13" t="s">
        <v>34</v>
      </c>
      <c r="AX118" s="13" t="s">
        <v>82</v>
      </c>
      <c r="AY118" s="246" t="s">
        <v>158</v>
      </c>
    </row>
    <row r="119" s="12" customFormat="1" ht="25.92" customHeight="1">
      <c r="A119" s="12"/>
      <c r="B119" s="205"/>
      <c r="C119" s="206"/>
      <c r="D119" s="207" t="s">
        <v>73</v>
      </c>
      <c r="E119" s="208" t="s">
        <v>206</v>
      </c>
      <c r="F119" s="208" t="s">
        <v>207</v>
      </c>
      <c r="G119" s="206"/>
      <c r="H119" s="206"/>
      <c r="I119" s="209"/>
      <c r="J119" s="210">
        <f>BK119</f>
        <v>0</v>
      </c>
      <c r="K119" s="206"/>
      <c r="L119" s="211"/>
      <c r="M119" s="212"/>
      <c r="N119" s="213"/>
      <c r="O119" s="213"/>
      <c r="P119" s="214">
        <f>P120</f>
        <v>0</v>
      </c>
      <c r="Q119" s="213"/>
      <c r="R119" s="214">
        <f>R120</f>
        <v>0.0038800000000000002</v>
      </c>
      <c r="S119" s="213"/>
      <c r="T119" s="21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85</v>
      </c>
      <c r="AT119" s="217" t="s">
        <v>73</v>
      </c>
      <c r="AU119" s="217" t="s">
        <v>74</v>
      </c>
      <c r="AY119" s="216" t="s">
        <v>158</v>
      </c>
      <c r="BK119" s="218">
        <f>BK120</f>
        <v>0</v>
      </c>
    </row>
    <row r="120" s="12" customFormat="1" ht="22.8" customHeight="1">
      <c r="A120" s="12"/>
      <c r="B120" s="205"/>
      <c r="C120" s="206"/>
      <c r="D120" s="207" t="s">
        <v>73</v>
      </c>
      <c r="E120" s="269" t="s">
        <v>208</v>
      </c>
      <c r="F120" s="269" t="s">
        <v>209</v>
      </c>
      <c r="G120" s="206"/>
      <c r="H120" s="206"/>
      <c r="I120" s="209"/>
      <c r="J120" s="270">
        <f>BK120</f>
        <v>0</v>
      </c>
      <c r="K120" s="206"/>
      <c r="L120" s="211"/>
      <c r="M120" s="212"/>
      <c r="N120" s="213"/>
      <c r="O120" s="213"/>
      <c r="P120" s="214">
        <f>SUM(P121:P138)</f>
        <v>0</v>
      </c>
      <c r="Q120" s="213"/>
      <c r="R120" s="214">
        <f>SUM(R121:R138)</f>
        <v>0.0038800000000000002</v>
      </c>
      <c r="S120" s="213"/>
      <c r="T120" s="215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85</v>
      </c>
      <c r="AT120" s="217" t="s">
        <v>73</v>
      </c>
      <c r="AU120" s="217" t="s">
        <v>82</v>
      </c>
      <c r="AY120" s="216" t="s">
        <v>158</v>
      </c>
      <c r="BK120" s="218">
        <f>SUM(BK121:BK138)</f>
        <v>0</v>
      </c>
    </row>
    <row r="121" s="2" customFormat="1" ht="16.5" customHeight="1">
      <c r="A121" s="38"/>
      <c r="B121" s="39"/>
      <c r="C121" s="219" t="s">
        <v>210</v>
      </c>
      <c r="D121" s="219" t="s">
        <v>159</v>
      </c>
      <c r="E121" s="220" t="s">
        <v>211</v>
      </c>
      <c r="F121" s="221" t="s">
        <v>212</v>
      </c>
      <c r="G121" s="222" t="s">
        <v>162</v>
      </c>
      <c r="H121" s="223">
        <v>60</v>
      </c>
      <c r="I121" s="224"/>
      <c r="J121" s="225">
        <f>ROUND(I121*H121,2)</f>
        <v>0</v>
      </c>
      <c r="K121" s="221" t="s">
        <v>213</v>
      </c>
      <c r="L121" s="44"/>
      <c r="M121" s="226" t="s">
        <v>19</v>
      </c>
      <c r="N121" s="227" t="s">
        <v>45</v>
      </c>
      <c r="O121" s="84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195</v>
      </c>
      <c r="AT121" s="230" t="s">
        <v>159</v>
      </c>
      <c r="AU121" s="230" t="s">
        <v>85</v>
      </c>
      <c r="AY121" s="17" t="s">
        <v>158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82</v>
      </c>
      <c r="BK121" s="231">
        <f>ROUND(I121*H121,2)</f>
        <v>0</v>
      </c>
      <c r="BL121" s="17" t="s">
        <v>195</v>
      </c>
      <c r="BM121" s="230" t="s">
        <v>214</v>
      </c>
    </row>
    <row r="122" s="2" customFormat="1">
      <c r="A122" s="38"/>
      <c r="B122" s="39"/>
      <c r="C122" s="40"/>
      <c r="D122" s="232" t="s">
        <v>165</v>
      </c>
      <c r="E122" s="40"/>
      <c r="F122" s="233" t="s">
        <v>215</v>
      </c>
      <c r="G122" s="40"/>
      <c r="H122" s="40"/>
      <c r="I122" s="136"/>
      <c r="J122" s="40"/>
      <c r="K122" s="40"/>
      <c r="L122" s="44"/>
      <c r="M122" s="234"/>
      <c r="N122" s="235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165</v>
      </c>
      <c r="AU122" s="17" t="s">
        <v>85</v>
      </c>
    </row>
    <row r="123" s="2" customFormat="1">
      <c r="A123" s="38"/>
      <c r="B123" s="39"/>
      <c r="C123" s="40"/>
      <c r="D123" s="232" t="s">
        <v>216</v>
      </c>
      <c r="E123" s="40"/>
      <c r="F123" s="258" t="s">
        <v>217</v>
      </c>
      <c r="G123" s="40"/>
      <c r="H123" s="40"/>
      <c r="I123" s="136"/>
      <c r="J123" s="40"/>
      <c r="K123" s="40"/>
      <c r="L123" s="44"/>
      <c r="M123" s="234"/>
      <c r="N123" s="235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216</v>
      </c>
      <c r="AU123" s="17" t="s">
        <v>85</v>
      </c>
    </row>
    <row r="124" s="2" customFormat="1" ht="16.5" customHeight="1">
      <c r="A124" s="38"/>
      <c r="B124" s="39"/>
      <c r="C124" s="259" t="s">
        <v>218</v>
      </c>
      <c r="D124" s="259" t="s">
        <v>199</v>
      </c>
      <c r="E124" s="260" t="s">
        <v>219</v>
      </c>
      <c r="F124" s="261" t="s">
        <v>220</v>
      </c>
      <c r="G124" s="262" t="s">
        <v>162</v>
      </c>
      <c r="H124" s="263">
        <v>72</v>
      </c>
      <c r="I124" s="264"/>
      <c r="J124" s="265">
        <f>ROUND(I124*H124,2)</f>
        <v>0</v>
      </c>
      <c r="K124" s="261" t="s">
        <v>213</v>
      </c>
      <c r="L124" s="266"/>
      <c r="M124" s="267" t="s">
        <v>19</v>
      </c>
      <c r="N124" s="268" t="s">
        <v>45</v>
      </c>
      <c r="O124" s="84"/>
      <c r="P124" s="228">
        <f>O124*H124</f>
        <v>0</v>
      </c>
      <c r="Q124" s="228">
        <v>4.0000000000000003E-05</v>
      </c>
      <c r="R124" s="228">
        <f>Q124*H124</f>
        <v>0.0028800000000000002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203</v>
      </c>
      <c r="AT124" s="230" t="s">
        <v>199</v>
      </c>
      <c r="AU124" s="230" t="s">
        <v>85</v>
      </c>
      <c r="AY124" s="17" t="s">
        <v>158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82</v>
      </c>
      <c r="BK124" s="231">
        <f>ROUND(I124*H124,2)</f>
        <v>0</v>
      </c>
      <c r="BL124" s="17" t="s">
        <v>195</v>
      </c>
      <c r="BM124" s="230" t="s">
        <v>221</v>
      </c>
    </row>
    <row r="125" s="2" customFormat="1">
      <c r="A125" s="38"/>
      <c r="B125" s="39"/>
      <c r="C125" s="40"/>
      <c r="D125" s="232" t="s">
        <v>165</v>
      </c>
      <c r="E125" s="40"/>
      <c r="F125" s="233" t="s">
        <v>220</v>
      </c>
      <c r="G125" s="40"/>
      <c r="H125" s="40"/>
      <c r="I125" s="136"/>
      <c r="J125" s="40"/>
      <c r="K125" s="40"/>
      <c r="L125" s="44"/>
      <c r="M125" s="234"/>
      <c r="N125" s="235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165</v>
      </c>
      <c r="AU125" s="17" t="s">
        <v>85</v>
      </c>
    </row>
    <row r="126" s="13" customFormat="1">
      <c r="A126" s="13"/>
      <c r="B126" s="236"/>
      <c r="C126" s="237"/>
      <c r="D126" s="232" t="s">
        <v>166</v>
      </c>
      <c r="E126" s="238" t="s">
        <v>19</v>
      </c>
      <c r="F126" s="239" t="s">
        <v>1828</v>
      </c>
      <c r="G126" s="237"/>
      <c r="H126" s="240">
        <v>60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166</v>
      </c>
      <c r="AU126" s="246" t="s">
        <v>85</v>
      </c>
      <c r="AV126" s="13" t="s">
        <v>85</v>
      </c>
      <c r="AW126" s="13" t="s">
        <v>34</v>
      </c>
      <c r="AX126" s="13" t="s">
        <v>82</v>
      </c>
      <c r="AY126" s="246" t="s">
        <v>158</v>
      </c>
    </row>
    <row r="127" s="13" customFormat="1">
      <c r="A127" s="13"/>
      <c r="B127" s="236"/>
      <c r="C127" s="237"/>
      <c r="D127" s="232" t="s">
        <v>166</v>
      </c>
      <c r="E127" s="237"/>
      <c r="F127" s="239" t="s">
        <v>1829</v>
      </c>
      <c r="G127" s="237"/>
      <c r="H127" s="240">
        <v>72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166</v>
      </c>
      <c r="AU127" s="246" t="s">
        <v>85</v>
      </c>
      <c r="AV127" s="13" t="s">
        <v>85</v>
      </c>
      <c r="AW127" s="13" t="s">
        <v>4</v>
      </c>
      <c r="AX127" s="13" t="s">
        <v>82</v>
      </c>
      <c r="AY127" s="246" t="s">
        <v>158</v>
      </c>
    </row>
    <row r="128" s="2" customFormat="1" ht="21.75" customHeight="1">
      <c r="A128" s="38"/>
      <c r="B128" s="39"/>
      <c r="C128" s="219" t="s">
        <v>156</v>
      </c>
      <c r="D128" s="219" t="s">
        <v>159</v>
      </c>
      <c r="E128" s="220" t="s">
        <v>224</v>
      </c>
      <c r="F128" s="221" t="s">
        <v>225</v>
      </c>
      <c r="G128" s="222" t="s">
        <v>202</v>
      </c>
      <c r="H128" s="223">
        <v>1</v>
      </c>
      <c r="I128" s="224"/>
      <c r="J128" s="225">
        <f>ROUND(I128*H128,2)</f>
        <v>0</v>
      </c>
      <c r="K128" s="221" t="s">
        <v>213</v>
      </c>
      <c r="L128" s="44"/>
      <c r="M128" s="226" t="s">
        <v>19</v>
      </c>
      <c r="N128" s="227" t="s">
        <v>45</v>
      </c>
      <c r="O128" s="84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195</v>
      </c>
      <c r="AT128" s="230" t="s">
        <v>159</v>
      </c>
      <c r="AU128" s="230" t="s">
        <v>85</v>
      </c>
      <c r="AY128" s="17" t="s">
        <v>158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82</v>
      </c>
      <c r="BK128" s="231">
        <f>ROUND(I128*H128,2)</f>
        <v>0</v>
      </c>
      <c r="BL128" s="17" t="s">
        <v>195</v>
      </c>
      <c r="BM128" s="230" t="s">
        <v>226</v>
      </c>
    </row>
    <row r="129" s="2" customFormat="1">
      <c r="A129" s="38"/>
      <c r="B129" s="39"/>
      <c r="C129" s="40"/>
      <c r="D129" s="232" t="s">
        <v>165</v>
      </c>
      <c r="E129" s="40"/>
      <c r="F129" s="233" t="s">
        <v>225</v>
      </c>
      <c r="G129" s="40"/>
      <c r="H129" s="40"/>
      <c r="I129" s="136"/>
      <c r="J129" s="40"/>
      <c r="K129" s="40"/>
      <c r="L129" s="44"/>
      <c r="M129" s="234"/>
      <c r="N129" s="235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165</v>
      </c>
      <c r="AU129" s="17" t="s">
        <v>85</v>
      </c>
    </row>
    <row r="130" s="13" customFormat="1">
      <c r="A130" s="13"/>
      <c r="B130" s="236"/>
      <c r="C130" s="237"/>
      <c r="D130" s="232" t="s">
        <v>166</v>
      </c>
      <c r="E130" s="238" t="s">
        <v>19</v>
      </c>
      <c r="F130" s="239" t="s">
        <v>243</v>
      </c>
      <c r="G130" s="237"/>
      <c r="H130" s="240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166</v>
      </c>
      <c r="AU130" s="246" t="s">
        <v>85</v>
      </c>
      <c r="AV130" s="13" t="s">
        <v>85</v>
      </c>
      <c r="AW130" s="13" t="s">
        <v>34</v>
      </c>
      <c r="AX130" s="13" t="s">
        <v>82</v>
      </c>
      <c r="AY130" s="246" t="s">
        <v>158</v>
      </c>
    </row>
    <row r="131" s="2" customFormat="1" ht="16.5" customHeight="1">
      <c r="A131" s="38"/>
      <c r="B131" s="39"/>
      <c r="C131" s="259" t="s">
        <v>228</v>
      </c>
      <c r="D131" s="259" t="s">
        <v>199</v>
      </c>
      <c r="E131" s="260" t="s">
        <v>229</v>
      </c>
      <c r="F131" s="261" t="s">
        <v>230</v>
      </c>
      <c r="G131" s="262" t="s">
        <v>202</v>
      </c>
      <c r="H131" s="263">
        <v>1</v>
      </c>
      <c r="I131" s="264"/>
      <c r="J131" s="265">
        <f>ROUND(I131*H131,2)</f>
        <v>0</v>
      </c>
      <c r="K131" s="261" t="s">
        <v>19</v>
      </c>
      <c r="L131" s="266"/>
      <c r="M131" s="267" t="s">
        <v>19</v>
      </c>
      <c r="N131" s="268" t="s">
        <v>45</v>
      </c>
      <c r="O131" s="84"/>
      <c r="P131" s="228">
        <f>O131*H131</f>
        <v>0</v>
      </c>
      <c r="Q131" s="228">
        <v>0.001</v>
      </c>
      <c r="R131" s="228">
        <f>Q131*H131</f>
        <v>0.001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203</v>
      </c>
      <c r="AT131" s="230" t="s">
        <v>199</v>
      </c>
      <c r="AU131" s="230" t="s">
        <v>85</v>
      </c>
      <c r="AY131" s="17" t="s">
        <v>158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82</v>
      </c>
      <c r="BK131" s="231">
        <f>ROUND(I131*H131,2)</f>
        <v>0</v>
      </c>
      <c r="BL131" s="17" t="s">
        <v>195</v>
      </c>
      <c r="BM131" s="230" t="s">
        <v>231</v>
      </c>
    </row>
    <row r="132" s="2" customFormat="1">
      <c r="A132" s="38"/>
      <c r="B132" s="39"/>
      <c r="C132" s="40"/>
      <c r="D132" s="232" t="s">
        <v>165</v>
      </c>
      <c r="E132" s="40"/>
      <c r="F132" s="233" t="s">
        <v>232</v>
      </c>
      <c r="G132" s="40"/>
      <c r="H132" s="40"/>
      <c r="I132" s="136"/>
      <c r="J132" s="40"/>
      <c r="K132" s="40"/>
      <c r="L132" s="44"/>
      <c r="M132" s="234"/>
      <c r="N132" s="235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85</v>
      </c>
    </row>
    <row r="133" s="13" customFormat="1">
      <c r="A133" s="13"/>
      <c r="B133" s="236"/>
      <c r="C133" s="237"/>
      <c r="D133" s="232" t="s">
        <v>166</v>
      </c>
      <c r="E133" s="238" t="s">
        <v>19</v>
      </c>
      <c r="F133" s="239" t="s">
        <v>243</v>
      </c>
      <c r="G133" s="237"/>
      <c r="H133" s="240">
        <v>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166</v>
      </c>
      <c r="AU133" s="246" t="s">
        <v>85</v>
      </c>
      <c r="AV133" s="13" t="s">
        <v>85</v>
      </c>
      <c r="AW133" s="13" t="s">
        <v>34</v>
      </c>
      <c r="AX133" s="13" t="s">
        <v>82</v>
      </c>
      <c r="AY133" s="246" t="s">
        <v>158</v>
      </c>
    </row>
    <row r="134" s="2" customFormat="1" ht="21.75" customHeight="1">
      <c r="A134" s="38"/>
      <c r="B134" s="39"/>
      <c r="C134" s="219" t="s">
        <v>233</v>
      </c>
      <c r="D134" s="219" t="s">
        <v>159</v>
      </c>
      <c r="E134" s="220" t="s">
        <v>234</v>
      </c>
      <c r="F134" s="221" t="s">
        <v>235</v>
      </c>
      <c r="G134" s="222" t="s">
        <v>202</v>
      </c>
      <c r="H134" s="223">
        <v>1</v>
      </c>
      <c r="I134" s="224"/>
      <c r="J134" s="225">
        <f>ROUND(I134*H134,2)</f>
        <v>0</v>
      </c>
      <c r="K134" s="221" t="s">
        <v>19</v>
      </c>
      <c r="L134" s="44"/>
      <c r="M134" s="226" t="s">
        <v>19</v>
      </c>
      <c r="N134" s="227" t="s">
        <v>45</v>
      </c>
      <c r="O134" s="84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236</v>
      </c>
      <c r="AT134" s="230" t="s">
        <v>159</v>
      </c>
      <c r="AU134" s="230" t="s">
        <v>85</v>
      </c>
      <c r="AY134" s="17" t="s">
        <v>158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82</v>
      </c>
      <c r="BK134" s="231">
        <f>ROUND(I134*H134,2)</f>
        <v>0</v>
      </c>
      <c r="BL134" s="17" t="s">
        <v>236</v>
      </c>
      <c r="BM134" s="230" t="s">
        <v>237</v>
      </c>
    </row>
    <row r="135" s="2" customFormat="1">
      <c r="A135" s="38"/>
      <c r="B135" s="39"/>
      <c r="C135" s="40"/>
      <c r="D135" s="232" t="s">
        <v>165</v>
      </c>
      <c r="E135" s="40"/>
      <c r="F135" s="233" t="s">
        <v>235</v>
      </c>
      <c r="G135" s="40"/>
      <c r="H135" s="40"/>
      <c r="I135" s="136"/>
      <c r="J135" s="40"/>
      <c r="K135" s="40"/>
      <c r="L135" s="44"/>
      <c r="M135" s="234"/>
      <c r="N135" s="235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165</v>
      </c>
      <c r="AU135" s="17" t="s">
        <v>85</v>
      </c>
    </row>
    <row r="136" s="2" customFormat="1" ht="16.5" customHeight="1">
      <c r="A136" s="38"/>
      <c r="B136" s="39"/>
      <c r="C136" s="259" t="s">
        <v>238</v>
      </c>
      <c r="D136" s="259" t="s">
        <v>199</v>
      </c>
      <c r="E136" s="260" t="s">
        <v>239</v>
      </c>
      <c r="F136" s="261" t="s">
        <v>240</v>
      </c>
      <c r="G136" s="262" t="s">
        <v>202</v>
      </c>
      <c r="H136" s="263">
        <v>1</v>
      </c>
      <c r="I136" s="264"/>
      <c r="J136" s="265">
        <f>ROUND(I136*H136,2)</f>
        <v>0</v>
      </c>
      <c r="K136" s="261" t="s">
        <v>19</v>
      </c>
      <c r="L136" s="266"/>
      <c r="M136" s="267" t="s">
        <v>19</v>
      </c>
      <c r="N136" s="268" t="s">
        <v>45</v>
      </c>
      <c r="O136" s="84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241</v>
      </c>
      <c r="AT136" s="230" t="s">
        <v>199</v>
      </c>
      <c r="AU136" s="230" t="s">
        <v>85</v>
      </c>
      <c r="AY136" s="17" t="s">
        <v>158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82</v>
      </c>
      <c r="BK136" s="231">
        <f>ROUND(I136*H136,2)</f>
        <v>0</v>
      </c>
      <c r="BL136" s="17" t="s">
        <v>236</v>
      </c>
      <c r="BM136" s="230" t="s">
        <v>242</v>
      </c>
    </row>
    <row r="137" s="2" customFormat="1">
      <c r="A137" s="38"/>
      <c r="B137" s="39"/>
      <c r="C137" s="40"/>
      <c r="D137" s="232" t="s">
        <v>165</v>
      </c>
      <c r="E137" s="40"/>
      <c r="F137" s="233" t="s">
        <v>240</v>
      </c>
      <c r="G137" s="40"/>
      <c r="H137" s="40"/>
      <c r="I137" s="136"/>
      <c r="J137" s="40"/>
      <c r="K137" s="40"/>
      <c r="L137" s="44"/>
      <c r="M137" s="234"/>
      <c r="N137" s="235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165</v>
      </c>
      <c r="AU137" s="17" t="s">
        <v>85</v>
      </c>
    </row>
    <row r="138" s="13" customFormat="1">
      <c r="A138" s="13"/>
      <c r="B138" s="236"/>
      <c r="C138" s="237"/>
      <c r="D138" s="232" t="s">
        <v>166</v>
      </c>
      <c r="E138" s="238" t="s">
        <v>19</v>
      </c>
      <c r="F138" s="239" t="s">
        <v>243</v>
      </c>
      <c r="G138" s="237"/>
      <c r="H138" s="240">
        <v>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166</v>
      </c>
      <c r="AU138" s="246" t="s">
        <v>85</v>
      </c>
      <c r="AV138" s="13" t="s">
        <v>85</v>
      </c>
      <c r="AW138" s="13" t="s">
        <v>34</v>
      </c>
      <c r="AX138" s="13" t="s">
        <v>82</v>
      </c>
      <c r="AY138" s="246" t="s">
        <v>158</v>
      </c>
    </row>
    <row r="139" s="12" customFormat="1" ht="25.92" customHeight="1">
      <c r="A139" s="12"/>
      <c r="B139" s="205"/>
      <c r="C139" s="206"/>
      <c r="D139" s="207" t="s">
        <v>73</v>
      </c>
      <c r="E139" s="208" t="s">
        <v>244</v>
      </c>
      <c r="F139" s="208" t="s">
        <v>245</v>
      </c>
      <c r="G139" s="206"/>
      <c r="H139" s="206"/>
      <c r="I139" s="209"/>
      <c r="J139" s="210">
        <f>BK139</f>
        <v>0</v>
      </c>
      <c r="K139" s="206"/>
      <c r="L139" s="211"/>
      <c r="M139" s="212"/>
      <c r="N139" s="213"/>
      <c r="O139" s="213"/>
      <c r="P139" s="214">
        <f>SUM(P140:P233)</f>
        <v>0</v>
      </c>
      <c r="Q139" s="213"/>
      <c r="R139" s="214">
        <f>SUM(R140:R233)</f>
        <v>0.24870499999999995</v>
      </c>
      <c r="S139" s="213"/>
      <c r="T139" s="215">
        <f>SUM(T140:T233)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6" t="s">
        <v>176</v>
      </c>
      <c r="AT139" s="217" t="s">
        <v>73</v>
      </c>
      <c r="AU139" s="217" t="s">
        <v>74</v>
      </c>
      <c r="AY139" s="216" t="s">
        <v>158</v>
      </c>
      <c r="BK139" s="218">
        <f>SUM(BK140:BK233)</f>
        <v>0</v>
      </c>
    </row>
    <row r="140" s="2" customFormat="1" ht="33" customHeight="1">
      <c r="A140" s="38"/>
      <c r="B140" s="39"/>
      <c r="C140" s="219" t="s">
        <v>246</v>
      </c>
      <c r="D140" s="219" t="s">
        <v>159</v>
      </c>
      <c r="E140" s="220" t="s">
        <v>247</v>
      </c>
      <c r="F140" s="221" t="s">
        <v>248</v>
      </c>
      <c r="G140" s="222" t="s">
        <v>202</v>
      </c>
      <c r="H140" s="223">
        <v>3</v>
      </c>
      <c r="I140" s="224"/>
      <c r="J140" s="225">
        <f>ROUND(I140*H140,2)</f>
        <v>0</v>
      </c>
      <c r="K140" s="221" t="s">
        <v>213</v>
      </c>
      <c r="L140" s="44"/>
      <c r="M140" s="226" t="s">
        <v>19</v>
      </c>
      <c r="N140" s="227" t="s">
        <v>45</v>
      </c>
      <c r="O140" s="84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249</v>
      </c>
      <c r="AT140" s="230" t="s">
        <v>159</v>
      </c>
      <c r="AU140" s="230" t="s">
        <v>82</v>
      </c>
      <c r="AY140" s="17" t="s">
        <v>158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82</v>
      </c>
      <c r="BK140" s="231">
        <f>ROUND(I140*H140,2)</f>
        <v>0</v>
      </c>
      <c r="BL140" s="17" t="s">
        <v>249</v>
      </c>
      <c r="BM140" s="230" t="s">
        <v>250</v>
      </c>
    </row>
    <row r="141" s="2" customFormat="1">
      <c r="A141" s="38"/>
      <c r="B141" s="39"/>
      <c r="C141" s="40"/>
      <c r="D141" s="232" t="s">
        <v>165</v>
      </c>
      <c r="E141" s="40"/>
      <c r="F141" s="233" t="s">
        <v>251</v>
      </c>
      <c r="G141" s="40"/>
      <c r="H141" s="40"/>
      <c r="I141" s="136"/>
      <c r="J141" s="40"/>
      <c r="K141" s="40"/>
      <c r="L141" s="44"/>
      <c r="M141" s="234"/>
      <c r="N141" s="235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165</v>
      </c>
      <c r="AU141" s="17" t="s">
        <v>82</v>
      </c>
    </row>
    <row r="142" s="2" customFormat="1" ht="33" customHeight="1">
      <c r="A142" s="38"/>
      <c r="B142" s="39"/>
      <c r="C142" s="259" t="s">
        <v>252</v>
      </c>
      <c r="D142" s="259" t="s">
        <v>199</v>
      </c>
      <c r="E142" s="260" t="s">
        <v>253</v>
      </c>
      <c r="F142" s="261" t="s">
        <v>254</v>
      </c>
      <c r="G142" s="262" t="s">
        <v>202</v>
      </c>
      <c r="H142" s="263">
        <v>3</v>
      </c>
      <c r="I142" s="264"/>
      <c r="J142" s="265">
        <f>ROUND(I142*H142,2)</f>
        <v>0</v>
      </c>
      <c r="K142" s="261" t="s">
        <v>213</v>
      </c>
      <c r="L142" s="266"/>
      <c r="M142" s="267" t="s">
        <v>19</v>
      </c>
      <c r="N142" s="268" t="s">
        <v>45</v>
      </c>
      <c r="O142" s="84"/>
      <c r="P142" s="228">
        <f>O142*H142</f>
        <v>0</v>
      </c>
      <c r="Q142" s="228">
        <v>0.0080999999999999996</v>
      </c>
      <c r="R142" s="228">
        <f>Q142*H142</f>
        <v>0.024299999999999999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255</v>
      </c>
      <c r="AT142" s="230" t="s">
        <v>199</v>
      </c>
      <c r="AU142" s="230" t="s">
        <v>82</v>
      </c>
      <c r="AY142" s="17" t="s">
        <v>158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82</v>
      </c>
      <c r="BK142" s="231">
        <f>ROUND(I142*H142,2)</f>
        <v>0</v>
      </c>
      <c r="BL142" s="17" t="s">
        <v>255</v>
      </c>
      <c r="BM142" s="230" t="s">
        <v>1300</v>
      </c>
    </row>
    <row r="143" s="2" customFormat="1">
      <c r="A143" s="38"/>
      <c r="B143" s="39"/>
      <c r="C143" s="40"/>
      <c r="D143" s="232" t="s">
        <v>165</v>
      </c>
      <c r="E143" s="40"/>
      <c r="F143" s="233" t="s">
        <v>254</v>
      </c>
      <c r="G143" s="40"/>
      <c r="H143" s="40"/>
      <c r="I143" s="136"/>
      <c r="J143" s="40"/>
      <c r="K143" s="40"/>
      <c r="L143" s="44"/>
      <c r="M143" s="234"/>
      <c r="N143" s="235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165</v>
      </c>
      <c r="AU143" s="17" t="s">
        <v>82</v>
      </c>
    </row>
    <row r="144" s="13" customFormat="1">
      <c r="A144" s="13"/>
      <c r="B144" s="236"/>
      <c r="C144" s="237"/>
      <c r="D144" s="232" t="s">
        <v>166</v>
      </c>
      <c r="E144" s="238" t="s">
        <v>19</v>
      </c>
      <c r="F144" s="239" t="s">
        <v>1830</v>
      </c>
      <c r="G144" s="237"/>
      <c r="H144" s="240">
        <v>3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166</v>
      </c>
      <c r="AU144" s="246" t="s">
        <v>82</v>
      </c>
      <c r="AV144" s="13" t="s">
        <v>85</v>
      </c>
      <c r="AW144" s="13" t="s">
        <v>34</v>
      </c>
      <c r="AX144" s="13" t="s">
        <v>82</v>
      </c>
      <c r="AY144" s="246" t="s">
        <v>158</v>
      </c>
    </row>
    <row r="145" s="2" customFormat="1" ht="21.75" customHeight="1">
      <c r="A145" s="38"/>
      <c r="B145" s="39"/>
      <c r="C145" s="219" t="s">
        <v>8</v>
      </c>
      <c r="D145" s="219" t="s">
        <v>159</v>
      </c>
      <c r="E145" s="220" t="s">
        <v>257</v>
      </c>
      <c r="F145" s="221" t="s">
        <v>258</v>
      </c>
      <c r="G145" s="222" t="s">
        <v>202</v>
      </c>
      <c r="H145" s="223">
        <v>1</v>
      </c>
      <c r="I145" s="224"/>
      <c r="J145" s="225">
        <f>ROUND(I145*H145,2)</f>
        <v>0</v>
      </c>
      <c r="K145" s="221" t="s">
        <v>213</v>
      </c>
      <c r="L145" s="44"/>
      <c r="M145" s="226" t="s">
        <v>19</v>
      </c>
      <c r="N145" s="227" t="s">
        <v>45</v>
      </c>
      <c r="O145" s="84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236</v>
      </c>
      <c r="AT145" s="230" t="s">
        <v>159</v>
      </c>
      <c r="AU145" s="230" t="s">
        <v>82</v>
      </c>
      <c r="AY145" s="17" t="s">
        <v>158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82</v>
      </c>
      <c r="BK145" s="231">
        <f>ROUND(I145*H145,2)</f>
        <v>0</v>
      </c>
      <c r="BL145" s="17" t="s">
        <v>236</v>
      </c>
      <c r="BM145" s="230" t="s">
        <v>259</v>
      </c>
    </row>
    <row r="146" s="2" customFormat="1">
      <c r="A146" s="38"/>
      <c r="B146" s="39"/>
      <c r="C146" s="40"/>
      <c r="D146" s="232" t="s">
        <v>165</v>
      </c>
      <c r="E146" s="40"/>
      <c r="F146" s="233" t="s">
        <v>260</v>
      </c>
      <c r="G146" s="40"/>
      <c r="H146" s="40"/>
      <c r="I146" s="136"/>
      <c r="J146" s="40"/>
      <c r="K146" s="40"/>
      <c r="L146" s="44"/>
      <c r="M146" s="234"/>
      <c r="N146" s="235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165</v>
      </c>
      <c r="AU146" s="17" t="s">
        <v>82</v>
      </c>
    </row>
    <row r="147" s="2" customFormat="1">
      <c r="A147" s="38"/>
      <c r="B147" s="39"/>
      <c r="C147" s="40"/>
      <c r="D147" s="232" t="s">
        <v>216</v>
      </c>
      <c r="E147" s="40"/>
      <c r="F147" s="258" t="s">
        <v>261</v>
      </c>
      <c r="G147" s="40"/>
      <c r="H147" s="40"/>
      <c r="I147" s="136"/>
      <c r="J147" s="40"/>
      <c r="K147" s="40"/>
      <c r="L147" s="44"/>
      <c r="M147" s="234"/>
      <c r="N147" s="235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216</v>
      </c>
      <c r="AU147" s="17" t="s">
        <v>82</v>
      </c>
    </row>
    <row r="148" s="13" customFormat="1">
      <c r="A148" s="13"/>
      <c r="B148" s="236"/>
      <c r="C148" s="237"/>
      <c r="D148" s="232" t="s">
        <v>166</v>
      </c>
      <c r="E148" s="238" t="s">
        <v>19</v>
      </c>
      <c r="F148" s="239" t="s">
        <v>1831</v>
      </c>
      <c r="G148" s="237"/>
      <c r="H148" s="240">
        <v>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166</v>
      </c>
      <c r="AU148" s="246" t="s">
        <v>82</v>
      </c>
      <c r="AV148" s="13" t="s">
        <v>85</v>
      </c>
      <c r="AW148" s="13" t="s">
        <v>34</v>
      </c>
      <c r="AX148" s="13" t="s">
        <v>82</v>
      </c>
      <c r="AY148" s="246" t="s">
        <v>158</v>
      </c>
    </row>
    <row r="149" s="2" customFormat="1" ht="21.75" customHeight="1">
      <c r="A149" s="38"/>
      <c r="B149" s="39"/>
      <c r="C149" s="219" t="s">
        <v>195</v>
      </c>
      <c r="D149" s="219" t="s">
        <v>159</v>
      </c>
      <c r="E149" s="220" t="s">
        <v>262</v>
      </c>
      <c r="F149" s="221" t="s">
        <v>263</v>
      </c>
      <c r="G149" s="222" t="s">
        <v>202</v>
      </c>
      <c r="H149" s="223">
        <v>6</v>
      </c>
      <c r="I149" s="224"/>
      <c r="J149" s="225">
        <f>ROUND(I149*H149,2)</f>
        <v>0</v>
      </c>
      <c r="K149" s="221" t="s">
        <v>213</v>
      </c>
      <c r="L149" s="44"/>
      <c r="M149" s="226" t="s">
        <v>19</v>
      </c>
      <c r="N149" s="227" t="s">
        <v>45</v>
      </c>
      <c r="O149" s="84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236</v>
      </c>
      <c r="AT149" s="230" t="s">
        <v>159</v>
      </c>
      <c r="AU149" s="230" t="s">
        <v>82</v>
      </c>
      <c r="AY149" s="17" t="s">
        <v>158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82</v>
      </c>
      <c r="BK149" s="231">
        <f>ROUND(I149*H149,2)</f>
        <v>0</v>
      </c>
      <c r="BL149" s="17" t="s">
        <v>236</v>
      </c>
      <c r="BM149" s="230" t="s">
        <v>264</v>
      </c>
    </row>
    <row r="150" s="2" customFormat="1">
      <c r="A150" s="38"/>
      <c r="B150" s="39"/>
      <c r="C150" s="40"/>
      <c r="D150" s="232" t="s">
        <v>165</v>
      </c>
      <c r="E150" s="40"/>
      <c r="F150" s="233" t="s">
        <v>265</v>
      </c>
      <c r="G150" s="40"/>
      <c r="H150" s="40"/>
      <c r="I150" s="136"/>
      <c r="J150" s="40"/>
      <c r="K150" s="40"/>
      <c r="L150" s="44"/>
      <c r="M150" s="234"/>
      <c r="N150" s="235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165</v>
      </c>
      <c r="AU150" s="17" t="s">
        <v>82</v>
      </c>
    </row>
    <row r="151" s="2" customFormat="1">
      <c r="A151" s="38"/>
      <c r="B151" s="39"/>
      <c r="C151" s="40"/>
      <c r="D151" s="232" t="s">
        <v>216</v>
      </c>
      <c r="E151" s="40"/>
      <c r="F151" s="258" t="s">
        <v>261</v>
      </c>
      <c r="G151" s="40"/>
      <c r="H151" s="40"/>
      <c r="I151" s="136"/>
      <c r="J151" s="40"/>
      <c r="K151" s="40"/>
      <c r="L151" s="44"/>
      <c r="M151" s="234"/>
      <c r="N151" s="235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216</v>
      </c>
      <c r="AU151" s="17" t="s">
        <v>82</v>
      </c>
    </row>
    <row r="152" s="13" customFormat="1">
      <c r="A152" s="13"/>
      <c r="B152" s="236"/>
      <c r="C152" s="237"/>
      <c r="D152" s="232" t="s">
        <v>166</v>
      </c>
      <c r="E152" s="238" t="s">
        <v>19</v>
      </c>
      <c r="F152" s="239" t="s">
        <v>1832</v>
      </c>
      <c r="G152" s="237"/>
      <c r="H152" s="240">
        <v>6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166</v>
      </c>
      <c r="AU152" s="246" t="s">
        <v>82</v>
      </c>
      <c r="AV152" s="13" t="s">
        <v>85</v>
      </c>
      <c r="AW152" s="13" t="s">
        <v>34</v>
      </c>
      <c r="AX152" s="13" t="s">
        <v>82</v>
      </c>
      <c r="AY152" s="246" t="s">
        <v>158</v>
      </c>
    </row>
    <row r="153" s="2" customFormat="1" ht="21.75" customHeight="1">
      <c r="A153" s="38"/>
      <c r="B153" s="39"/>
      <c r="C153" s="219" t="s">
        <v>266</v>
      </c>
      <c r="D153" s="219" t="s">
        <v>159</v>
      </c>
      <c r="E153" s="220" t="s">
        <v>267</v>
      </c>
      <c r="F153" s="221" t="s">
        <v>268</v>
      </c>
      <c r="G153" s="222" t="s">
        <v>202</v>
      </c>
      <c r="H153" s="223">
        <v>1</v>
      </c>
      <c r="I153" s="224"/>
      <c r="J153" s="225">
        <f>ROUND(I153*H153,2)</f>
        <v>0</v>
      </c>
      <c r="K153" s="221" t="s">
        <v>213</v>
      </c>
      <c r="L153" s="44"/>
      <c r="M153" s="226" t="s">
        <v>19</v>
      </c>
      <c r="N153" s="227" t="s">
        <v>45</v>
      </c>
      <c r="O153" s="84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236</v>
      </c>
      <c r="AT153" s="230" t="s">
        <v>159</v>
      </c>
      <c r="AU153" s="230" t="s">
        <v>82</v>
      </c>
      <c r="AY153" s="17" t="s">
        <v>158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82</v>
      </c>
      <c r="BK153" s="231">
        <f>ROUND(I153*H153,2)</f>
        <v>0</v>
      </c>
      <c r="BL153" s="17" t="s">
        <v>236</v>
      </c>
      <c r="BM153" s="230" t="s">
        <v>269</v>
      </c>
    </row>
    <row r="154" s="2" customFormat="1">
      <c r="A154" s="38"/>
      <c r="B154" s="39"/>
      <c r="C154" s="40"/>
      <c r="D154" s="232" t="s">
        <v>165</v>
      </c>
      <c r="E154" s="40"/>
      <c r="F154" s="233" t="s">
        <v>268</v>
      </c>
      <c r="G154" s="40"/>
      <c r="H154" s="40"/>
      <c r="I154" s="136"/>
      <c r="J154" s="40"/>
      <c r="K154" s="40"/>
      <c r="L154" s="44"/>
      <c r="M154" s="234"/>
      <c r="N154" s="235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165</v>
      </c>
      <c r="AU154" s="17" t="s">
        <v>82</v>
      </c>
    </row>
    <row r="155" s="13" customFormat="1">
      <c r="A155" s="13"/>
      <c r="B155" s="236"/>
      <c r="C155" s="237"/>
      <c r="D155" s="232" t="s">
        <v>166</v>
      </c>
      <c r="E155" s="238" t="s">
        <v>19</v>
      </c>
      <c r="F155" s="239" t="s">
        <v>1831</v>
      </c>
      <c r="G155" s="237"/>
      <c r="H155" s="240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166</v>
      </c>
      <c r="AU155" s="246" t="s">
        <v>82</v>
      </c>
      <c r="AV155" s="13" t="s">
        <v>85</v>
      </c>
      <c r="AW155" s="13" t="s">
        <v>34</v>
      </c>
      <c r="AX155" s="13" t="s">
        <v>82</v>
      </c>
      <c r="AY155" s="246" t="s">
        <v>158</v>
      </c>
    </row>
    <row r="156" s="2" customFormat="1" ht="21.75" customHeight="1">
      <c r="A156" s="38"/>
      <c r="B156" s="39"/>
      <c r="C156" s="219" t="s">
        <v>271</v>
      </c>
      <c r="D156" s="219" t="s">
        <v>159</v>
      </c>
      <c r="E156" s="220" t="s">
        <v>272</v>
      </c>
      <c r="F156" s="221" t="s">
        <v>273</v>
      </c>
      <c r="G156" s="222" t="s">
        <v>202</v>
      </c>
      <c r="H156" s="223">
        <v>11</v>
      </c>
      <c r="I156" s="224"/>
      <c r="J156" s="225">
        <f>ROUND(I156*H156,2)</f>
        <v>0</v>
      </c>
      <c r="K156" s="221" t="s">
        <v>213</v>
      </c>
      <c r="L156" s="44"/>
      <c r="M156" s="226" t="s">
        <v>19</v>
      </c>
      <c r="N156" s="227" t="s">
        <v>45</v>
      </c>
      <c r="O156" s="84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236</v>
      </c>
      <c r="AT156" s="230" t="s">
        <v>159</v>
      </c>
      <c r="AU156" s="230" t="s">
        <v>82</v>
      </c>
      <c r="AY156" s="17" t="s">
        <v>158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82</v>
      </c>
      <c r="BK156" s="231">
        <f>ROUND(I156*H156,2)</f>
        <v>0</v>
      </c>
      <c r="BL156" s="17" t="s">
        <v>236</v>
      </c>
      <c r="BM156" s="230" t="s">
        <v>274</v>
      </c>
    </row>
    <row r="157" s="2" customFormat="1">
      <c r="A157" s="38"/>
      <c r="B157" s="39"/>
      <c r="C157" s="40"/>
      <c r="D157" s="232" t="s">
        <v>165</v>
      </c>
      <c r="E157" s="40"/>
      <c r="F157" s="233" t="s">
        <v>275</v>
      </c>
      <c r="G157" s="40"/>
      <c r="H157" s="40"/>
      <c r="I157" s="136"/>
      <c r="J157" s="40"/>
      <c r="K157" s="40"/>
      <c r="L157" s="44"/>
      <c r="M157" s="234"/>
      <c r="N157" s="235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165</v>
      </c>
      <c r="AU157" s="17" t="s">
        <v>82</v>
      </c>
    </row>
    <row r="158" s="13" customFormat="1">
      <c r="A158" s="13"/>
      <c r="B158" s="236"/>
      <c r="C158" s="237"/>
      <c r="D158" s="232" t="s">
        <v>166</v>
      </c>
      <c r="E158" s="238" t="s">
        <v>19</v>
      </c>
      <c r="F158" s="239" t="s">
        <v>1833</v>
      </c>
      <c r="G158" s="237"/>
      <c r="H158" s="240">
        <v>11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166</v>
      </c>
      <c r="AU158" s="246" t="s">
        <v>82</v>
      </c>
      <c r="AV158" s="13" t="s">
        <v>85</v>
      </c>
      <c r="AW158" s="13" t="s">
        <v>34</v>
      </c>
      <c r="AX158" s="13" t="s">
        <v>82</v>
      </c>
      <c r="AY158" s="246" t="s">
        <v>158</v>
      </c>
    </row>
    <row r="159" s="2" customFormat="1" ht="21.75" customHeight="1">
      <c r="A159" s="38"/>
      <c r="B159" s="39"/>
      <c r="C159" s="219" t="s">
        <v>277</v>
      </c>
      <c r="D159" s="219" t="s">
        <v>159</v>
      </c>
      <c r="E159" s="220" t="s">
        <v>278</v>
      </c>
      <c r="F159" s="221" t="s">
        <v>279</v>
      </c>
      <c r="G159" s="222" t="s">
        <v>202</v>
      </c>
      <c r="H159" s="223">
        <v>1</v>
      </c>
      <c r="I159" s="224"/>
      <c r="J159" s="225">
        <f>ROUND(I159*H159,2)</f>
        <v>0</v>
      </c>
      <c r="K159" s="221" t="s">
        <v>213</v>
      </c>
      <c r="L159" s="44"/>
      <c r="M159" s="226" t="s">
        <v>19</v>
      </c>
      <c r="N159" s="227" t="s">
        <v>45</v>
      </c>
      <c r="O159" s="84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236</v>
      </c>
      <c r="AT159" s="230" t="s">
        <v>159</v>
      </c>
      <c r="AU159" s="230" t="s">
        <v>82</v>
      </c>
      <c r="AY159" s="17" t="s">
        <v>158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82</v>
      </c>
      <c r="BK159" s="231">
        <f>ROUND(I159*H159,2)</f>
        <v>0</v>
      </c>
      <c r="BL159" s="17" t="s">
        <v>236</v>
      </c>
      <c r="BM159" s="230" t="s">
        <v>280</v>
      </c>
    </row>
    <row r="160" s="2" customFormat="1">
      <c r="A160" s="38"/>
      <c r="B160" s="39"/>
      <c r="C160" s="40"/>
      <c r="D160" s="232" t="s">
        <v>165</v>
      </c>
      <c r="E160" s="40"/>
      <c r="F160" s="233" t="s">
        <v>281</v>
      </c>
      <c r="G160" s="40"/>
      <c r="H160" s="40"/>
      <c r="I160" s="136"/>
      <c r="J160" s="40"/>
      <c r="K160" s="40"/>
      <c r="L160" s="44"/>
      <c r="M160" s="234"/>
      <c r="N160" s="235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165</v>
      </c>
      <c r="AU160" s="17" t="s">
        <v>82</v>
      </c>
    </row>
    <row r="161" s="13" customFormat="1">
      <c r="A161" s="13"/>
      <c r="B161" s="236"/>
      <c r="C161" s="237"/>
      <c r="D161" s="232" t="s">
        <v>166</v>
      </c>
      <c r="E161" s="238" t="s">
        <v>19</v>
      </c>
      <c r="F161" s="239" t="s">
        <v>1831</v>
      </c>
      <c r="G161" s="237"/>
      <c r="H161" s="240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166</v>
      </c>
      <c r="AU161" s="246" t="s">
        <v>82</v>
      </c>
      <c r="AV161" s="13" t="s">
        <v>85</v>
      </c>
      <c r="AW161" s="13" t="s">
        <v>34</v>
      </c>
      <c r="AX161" s="13" t="s">
        <v>82</v>
      </c>
      <c r="AY161" s="246" t="s">
        <v>158</v>
      </c>
    </row>
    <row r="162" s="2" customFormat="1" ht="21.75" customHeight="1">
      <c r="A162" s="38"/>
      <c r="B162" s="39"/>
      <c r="C162" s="219" t="s">
        <v>282</v>
      </c>
      <c r="D162" s="219" t="s">
        <v>159</v>
      </c>
      <c r="E162" s="220" t="s">
        <v>283</v>
      </c>
      <c r="F162" s="221" t="s">
        <v>284</v>
      </c>
      <c r="G162" s="222" t="s">
        <v>202</v>
      </c>
      <c r="H162" s="223">
        <v>1</v>
      </c>
      <c r="I162" s="224"/>
      <c r="J162" s="225">
        <f>ROUND(I162*H162,2)</f>
        <v>0</v>
      </c>
      <c r="K162" s="221" t="s">
        <v>213</v>
      </c>
      <c r="L162" s="44"/>
      <c r="M162" s="226" t="s">
        <v>19</v>
      </c>
      <c r="N162" s="227" t="s">
        <v>45</v>
      </c>
      <c r="O162" s="84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236</v>
      </c>
      <c r="AT162" s="230" t="s">
        <v>159</v>
      </c>
      <c r="AU162" s="230" t="s">
        <v>82</v>
      </c>
      <c r="AY162" s="17" t="s">
        <v>158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82</v>
      </c>
      <c r="BK162" s="231">
        <f>ROUND(I162*H162,2)</f>
        <v>0</v>
      </c>
      <c r="BL162" s="17" t="s">
        <v>236</v>
      </c>
      <c r="BM162" s="230" t="s">
        <v>285</v>
      </c>
    </row>
    <row r="163" s="2" customFormat="1">
      <c r="A163" s="38"/>
      <c r="B163" s="39"/>
      <c r="C163" s="40"/>
      <c r="D163" s="232" t="s">
        <v>165</v>
      </c>
      <c r="E163" s="40"/>
      <c r="F163" s="233" t="s">
        <v>286</v>
      </c>
      <c r="G163" s="40"/>
      <c r="H163" s="40"/>
      <c r="I163" s="136"/>
      <c r="J163" s="40"/>
      <c r="K163" s="40"/>
      <c r="L163" s="44"/>
      <c r="M163" s="234"/>
      <c r="N163" s="235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165</v>
      </c>
      <c r="AU163" s="17" t="s">
        <v>82</v>
      </c>
    </row>
    <row r="164" s="13" customFormat="1">
      <c r="A164" s="13"/>
      <c r="B164" s="236"/>
      <c r="C164" s="237"/>
      <c r="D164" s="232" t="s">
        <v>166</v>
      </c>
      <c r="E164" s="238" t="s">
        <v>19</v>
      </c>
      <c r="F164" s="239" t="s">
        <v>1834</v>
      </c>
      <c r="G164" s="237"/>
      <c r="H164" s="240">
        <v>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166</v>
      </c>
      <c r="AU164" s="246" t="s">
        <v>82</v>
      </c>
      <c r="AV164" s="13" t="s">
        <v>85</v>
      </c>
      <c r="AW164" s="13" t="s">
        <v>34</v>
      </c>
      <c r="AX164" s="13" t="s">
        <v>82</v>
      </c>
      <c r="AY164" s="246" t="s">
        <v>158</v>
      </c>
    </row>
    <row r="165" s="2" customFormat="1" ht="16.5" customHeight="1">
      <c r="A165" s="38"/>
      <c r="B165" s="39"/>
      <c r="C165" s="219" t="s">
        <v>7</v>
      </c>
      <c r="D165" s="219" t="s">
        <v>159</v>
      </c>
      <c r="E165" s="220" t="s">
        <v>288</v>
      </c>
      <c r="F165" s="221" t="s">
        <v>289</v>
      </c>
      <c r="G165" s="222" t="s">
        <v>202</v>
      </c>
      <c r="H165" s="223">
        <v>4</v>
      </c>
      <c r="I165" s="224"/>
      <c r="J165" s="225">
        <f>ROUND(I165*H165,2)</f>
        <v>0</v>
      </c>
      <c r="K165" s="221" t="s">
        <v>213</v>
      </c>
      <c r="L165" s="44"/>
      <c r="M165" s="226" t="s">
        <v>19</v>
      </c>
      <c r="N165" s="227" t="s">
        <v>45</v>
      </c>
      <c r="O165" s="84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236</v>
      </c>
      <c r="AT165" s="230" t="s">
        <v>159</v>
      </c>
      <c r="AU165" s="230" t="s">
        <v>82</v>
      </c>
      <c r="AY165" s="17" t="s">
        <v>158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82</v>
      </c>
      <c r="BK165" s="231">
        <f>ROUND(I165*H165,2)</f>
        <v>0</v>
      </c>
      <c r="BL165" s="17" t="s">
        <v>236</v>
      </c>
      <c r="BM165" s="230" t="s">
        <v>290</v>
      </c>
    </row>
    <row r="166" s="2" customFormat="1">
      <c r="A166" s="38"/>
      <c r="B166" s="39"/>
      <c r="C166" s="40"/>
      <c r="D166" s="232" t="s">
        <v>165</v>
      </c>
      <c r="E166" s="40"/>
      <c r="F166" s="233" t="s">
        <v>291</v>
      </c>
      <c r="G166" s="40"/>
      <c r="H166" s="40"/>
      <c r="I166" s="136"/>
      <c r="J166" s="40"/>
      <c r="K166" s="40"/>
      <c r="L166" s="44"/>
      <c r="M166" s="234"/>
      <c r="N166" s="235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165</v>
      </c>
      <c r="AU166" s="17" t="s">
        <v>82</v>
      </c>
    </row>
    <row r="167" s="13" customFormat="1">
      <c r="A167" s="13"/>
      <c r="B167" s="236"/>
      <c r="C167" s="237"/>
      <c r="D167" s="232" t="s">
        <v>166</v>
      </c>
      <c r="E167" s="238" t="s">
        <v>19</v>
      </c>
      <c r="F167" s="239" t="s">
        <v>1835</v>
      </c>
      <c r="G167" s="237"/>
      <c r="H167" s="240">
        <v>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166</v>
      </c>
      <c r="AU167" s="246" t="s">
        <v>82</v>
      </c>
      <c r="AV167" s="13" t="s">
        <v>85</v>
      </c>
      <c r="AW167" s="13" t="s">
        <v>34</v>
      </c>
      <c r="AX167" s="13" t="s">
        <v>82</v>
      </c>
      <c r="AY167" s="246" t="s">
        <v>158</v>
      </c>
    </row>
    <row r="168" s="2" customFormat="1" ht="16.5" customHeight="1">
      <c r="A168" s="38"/>
      <c r="B168" s="39"/>
      <c r="C168" s="219" t="s">
        <v>293</v>
      </c>
      <c r="D168" s="219" t="s">
        <v>159</v>
      </c>
      <c r="E168" s="220" t="s">
        <v>305</v>
      </c>
      <c r="F168" s="221" t="s">
        <v>306</v>
      </c>
      <c r="G168" s="222" t="s">
        <v>202</v>
      </c>
      <c r="H168" s="223">
        <v>5</v>
      </c>
      <c r="I168" s="224"/>
      <c r="J168" s="225">
        <f>ROUND(I168*H168,2)</f>
        <v>0</v>
      </c>
      <c r="K168" s="221" t="s">
        <v>213</v>
      </c>
      <c r="L168" s="44"/>
      <c r="M168" s="226" t="s">
        <v>19</v>
      </c>
      <c r="N168" s="227" t="s">
        <v>45</v>
      </c>
      <c r="O168" s="84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236</v>
      </c>
      <c r="AT168" s="230" t="s">
        <v>159</v>
      </c>
      <c r="AU168" s="230" t="s">
        <v>82</v>
      </c>
      <c r="AY168" s="17" t="s">
        <v>158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82</v>
      </c>
      <c r="BK168" s="231">
        <f>ROUND(I168*H168,2)</f>
        <v>0</v>
      </c>
      <c r="BL168" s="17" t="s">
        <v>236</v>
      </c>
      <c r="BM168" s="230" t="s">
        <v>307</v>
      </c>
    </row>
    <row r="169" s="2" customFormat="1">
      <c r="A169" s="38"/>
      <c r="B169" s="39"/>
      <c r="C169" s="40"/>
      <c r="D169" s="232" t="s">
        <v>165</v>
      </c>
      <c r="E169" s="40"/>
      <c r="F169" s="233" t="s">
        <v>308</v>
      </c>
      <c r="G169" s="40"/>
      <c r="H169" s="40"/>
      <c r="I169" s="136"/>
      <c r="J169" s="40"/>
      <c r="K169" s="40"/>
      <c r="L169" s="44"/>
      <c r="M169" s="234"/>
      <c r="N169" s="235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165</v>
      </c>
      <c r="AU169" s="17" t="s">
        <v>82</v>
      </c>
    </row>
    <row r="170" s="13" customFormat="1">
      <c r="A170" s="13"/>
      <c r="B170" s="236"/>
      <c r="C170" s="237"/>
      <c r="D170" s="232" t="s">
        <v>166</v>
      </c>
      <c r="E170" s="238" t="s">
        <v>19</v>
      </c>
      <c r="F170" s="239" t="s">
        <v>1836</v>
      </c>
      <c r="G170" s="237"/>
      <c r="H170" s="240">
        <v>5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166</v>
      </c>
      <c r="AU170" s="246" t="s">
        <v>82</v>
      </c>
      <c r="AV170" s="13" t="s">
        <v>85</v>
      </c>
      <c r="AW170" s="13" t="s">
        <v>34</v>
      </c>
      <c r="AX170" s="13" t="s">
        <v>82</v>
      </c>
      <c r="AY170" s="246" t="s">
        <v>158</v>
      </c>
    </row>
    <row r="171" s="2" customFormat="1" ht="21.75" customHeight="1">
      <c r="A171" s="38"/>
      <c r="B171" s="39"/>
      <c r="C171" s="219" t="s">
        <v>298</v>
      </c>
      <c r="D171" s="219" t="s">
        <v>159</v>
      </c>
      <c r="E171" s="220" t="s">
        <v>310</v>
      </c>
      <c r="F171" s="221" t="s">
        <v>311</v>
      </c>
      <c r="G171" s="222" t="s">
        <v>202</v>
      </c>
      <c r="H171" s="223">
        <v>1</v>
      </c>
      <c r="I171" s="224"/>
      <c r="J171" s="225">
        <f>ROUND(I171*H171,2)</f>
        <v>0</v>
      </c>
      <c r="K171" s="221" t="s">
        <v>213</v>
      </c>
      <c r="L171" s="44"/>
      <c r="M171" s="226" t="s">
        <v>19</v>
      </c>
      <c r="N171" s="227" t="s">
        <v>45</v>
      </c>
      <c r="O171" s="84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236</v>
      </c>
      <c r="AT171" s="230" t="s">
        <v>159</v>
      </c>
      <c r="AU171" s="230" t="s">
        <v>82</v>
      </c>
      <c r="AY171" s="17" t="s">
        <v>158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82</v>
      </c>
      <c r="BK171" s="231">
        <f>ROUND(I171*H171,2)</f>
        <v>0</v>
      </c>
      <c r="BL171" s="17" t="s">
        <v>236</v>
      </c>
      <c r="BM171" s="230" t="s">
        <v>312</v>
      </c>
    </row>
    <row r="172" s="2" customFormat="1">
      <c r="A172" s="38"/>
      <c r="B172" s="39"/>
      <c r="C172" s="40"/>
      <c r="D172" s="232" t="s">
        <v>165</v>
      </c>
      <c r="E172" s="40"/>
      <c r="F172" s="233" t="s">
        <v>313</v>
      </c>
      <c r="G172" s="40"/>
      <c r="H172" s="40"/>
      <c r="I172" s="136"/>
      <c r="J172" s="40"/>
      <c r="K172" s="40"/>
      <c r="L172" s="44"/>
      <c r="M172" s="234"/>
      <c r="N172" s="235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165</v>
      </c>
      <c r="AU172" s="17" t="s">
        <v>82</v>
      </c>
    </row>
    <row r="173" s="13" customFormat="1">
      <c r="A173" s="13"/>
      <c r="B173" s="236"/>
      <c r="C173" s="237"/>
      <c r="D173" s="232" t="s">
        <v>166</v>
      </c>
      <c r="E173" s="238" t="s">
        <v>19</v>
      </c>
      <c r="F173" s="239" t="s">
        <v>1834</v>
      </c>
      <c r="G173" s="237"/>
      <c r="H173" s="240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166</v>
      </c>
      <c r="AU173" s="246" t="s">
        <v>82</v>
      </c>
      <c r="AV173" s="13" t="s">
        <v>85</v>
      </c>
      <c r="AW173" s="13" t="s">
        <v>34</v>
      </c>
      <c r="AX173" s="13" t="s">
        <v>82</v>
      </c>
      <c r="AY173" s="246" t="s">
        <v>158</v>
      </c>
    </row>
    <row r="174" s="2" customFormat="1" ht="21.75" customHeight="1">
      <c r="A174" s="38"/>
      <c r="B174" s="39"/>
      <c r="C174" s="219" t="s">
        <v>304</v>
      </c>
      <c r="D174" s="219" t="s">
        <v>159</v>
      </c>
      <c r="E174" s="220" t="s">
        <v>315</v>
      </c>
      <c r="F174" s="221" t="s">
        <v>316</v>
      </c>
      <c r="G174" s="222" t="s">
        <v>202</v>
      </c>
      <c r="H174" s="223">
        <v>8</v>
      </c>
      <c r="I174" s="224"/>
      <c r="J174" s="225">
        <f>ROUND(I174*H174,2)</f>
        <v>0</v>
      </c>
      <c r="K174" s="221" t="s">
        <v>213</v>
      </c>
      <c r="L174" s="44"/>
      <c r="M174" s="226" t="s">
        <v>19</v>
      </c>
      <c r="N174" s="227" t="s">
        <v>45</v>
      </c>
      <c r="O174" s="84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236</v>
      </c>
      <c r="AT174" s="230" t="s">
        <v>159</v>
      </c>
      <c r="AU174" s="230" t="s">
        <v>82</v>
      </c>
      <c r="AY174" s="17" t="s">
        <v>158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82</v>
      </c>
      <c r="BK174" s="231">
        <f>ROUND(I174*H174,2)</f>
        <v>0</v>
      </c>
      <c r="BL174" s="17" t="s">
        <v>236</v>
      </c>
      <c r="BM174" s="230" t="s">
        <v>317</v>
      </c>
    </row>
    <row r="175" s="2" customFormat="1">
      <c r="A175" s="38"/>
      <c r="B175" s="39"/>
      <c r="C175" s="40"/>
      <c r="D175" s="232" t="s">
        <v>165</v>
      </c>
      <c r="E175" s="40"/>
      <c r="F175" s="233" t="s">
        <v>316</v>
      </c>
      <c r="G175" s="40"/>
      <c r="H175" s="40"/>
      <c r="I175" s="136"/>
      <c r="J175" s="40"/>
      <c r="K175" s="40"/>
      <c r="L175" s="44"/>
      <c r="M175" s="234"/>
      <c r="N175" s="235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165</v>
      </c>
      <c r="AU175" s="17" t="s">
        <v>82</v>
      </c>
    </row>
    <row r="176" s="13" customFormat="1">
      <c r="A176" s="13"/>
      <c r="B176" s="236"/>
      <c r="C176" s="237"/>
      <c r="D176" s="232" t="s">
        <v>166</v>
      </c>
      <c r="E176" s="238" t="s">
        <v>19</v>
      </c>
      <c r="F176" s="239" t="s">
        <v>1837</v>
      </c>
      <c r="G176" s="237"/>
      <c r="H176" s="240">
        <v>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166</v>
      </c>
      <c r="AU176" s="246" t="s">
        <v>82</v>
      </c>
      <c r="AV176" s="13" t="s">
        <v>85</v>
      </c>
      <c r="AW176" s="13" t="s">
        <v>34</v>
      </c>
      <c r="AX176" s="13" t="s">
        <v>82</v>
      </c>
      <c r="AY176" s="246" t="s">
        <v>158</v>
      </c>
    </row>
    <row r="177" s="2" customFormat="1" ht="21.75" customHeight="1">
      <c r="A177" s="38"/>
      <c r="B177" s="39"/>
      <c r="C177" s="219" t="s">
        <v>309</v>
      </c>
      <c r="D177" s="219" t="s">
        <v>159</v>
      </c>
      <c r="E177" s="220" t="s">
        <v>320</v>
      </c>
      <c r="F177" s="221" t="s">
        <v>321</v>
      </c>
      <c r="G177" s="222" t="s">
        <v>202</v>
      </c>
      <c r="H177" s="223">
        <v>2</v>
      </c>
      <c r="I177" s="224"/>
      <c r="J177" s="225">
        <f>ROUND(I177*H177,2)</f>
        <v>0</v>
      </c>
      <c r="K177" s="221" t="s">
        <v>213</v>
      </c>
      <c r="L177" s="44"/>
      <c r="M177" s="226" t="s">
        <v>19</v>
      </c>
      <c r="N177" s="227" t="s">
        <v>45</v>
      </c>
      <c r="O177" s="84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236</v>
      </c>
      <c r="AT177" s="230" t="s">
        <v>159</v>
      </c>
      <c r="AU177" s="230" t="s">
        <v>82</v>
      </c>
      <c r="AY177" s="17" t="s">
        <v>158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82</v>
      </c>
      <c r="BK177" s="231">
        <f>ROUND(I177*H177,2)</f>
        <v>0</v>
      </c>
      <c r="BL177" s="17" t="s">
        <v>236</v>
      </c>
      <c r="BM177" s="230" t="s">
        <v>322</v>
      </c>
    </row>
    <row r="178" s="2" customFormat="1">
      <c r="A178" s="38"/>
      <c r="B178" s="39"/>
      <c r="C178" s="40"/>
      <c r="D178" s="232" t="s">
        <v>165</v>
      </c>
      <c r="E178" s="40"/>
      <c r="F178" s="233" t="s">
        <v>321</v>
      </c>
      <c r="G178" s="40"/>
      <c r="H178" s="40"/>
      <c r="I178" s="136"/>
      <c r="J178" s="40"/>
      <c r="K178" s="40"/>
      <c r="L178" s="44"/>
      <c r="M178" s="234"/>
      <c r="N178" s="235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165</v>
      </c>
      <c r="AU178" s="17" t="s">
        <v>82</v>
      </c>
    </row>
    <row r="179" s="13" customFormat="1">
      <c r="A179" s="13"/>
      <c r="B179" s="236"/>
      <c r="C179" s="237"/>
      <c r="D179" s="232" t="s">
        <v>166</v>
      </c>
      <c r="E179" s="238" t="s">
        <v>19</v>
      </c>
      <c r="F179" s="239" t="s">
        <v>1838</v>
      </c>
      <c r="G179" s="237"/>
      <c r="H179" s="240">
        <v>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166</v>
      </c>
      <c r="AU179" s="246" t="s">
        <v>82</v>
      </c>
      <c r="AV179" s="13" t="s">
        <v>85</v>
      </c>
      <c r="AW179" s="13" t="s">
        <v>34</v>
      </c>
      <c r="AX179" s="13" t="s">
        <v>82</v>
      </c>
      <c r="AY179" s="246" t="s">
        <v>158</v>
      </c>
    </row>
    <row r="180" s="2" customFormat="1" ht="21.75" customHeight="1">
      <c r="A180" s="38"/>
      <c r="B180" s="39"/>
      <c r="C180" s="219" t="s">
        <v>314</v>
      </c>
      <c r="D180" s="219" t="s">
        <v>159</v>
      </c>
      <c r="E180" s="220" t="s">
        <v>325</v>
      </c>
      <c r="F180" s="221" t="s">
        <v>326</v>
      </c>
      <c r="G180" s="222" t="s">
        <v>202</v>
      </c>
      <c r="H180" s="223">
        <v>2</v>
      </c>
      <c r="I180" s="224"/>
      <c r="J180" s="225">
        <f>ROUND(I180*H180,2)</f>
        <v>0</v>
      </c>
      <c r="K180" s="221" t="s">
        <v>213</v>
      </c>
      <c r="L180" s="44"/>
      <c r="M180" s="226" t="s">
        <v>19</v>
      </c>
      <c r="N180" s="227" t="s">
        <v>45</v>
      </c>
      <c r="O180" s="84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236</v>
      </c>
      <c r="AT180" s="230" t="s">
        <v>159</v>
      </c>
      <c r="AU180" s="230" t="s">
        <v>82</v>
      </c>
      <c r="AY180" s="17" t="s">
        <v>158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82</v>
      </c>
      <c r="BK180" s="231">
        <f>ROUND(I180*H180,2)</f>
        <v>0</v>
      </c>
      <c r="BL180" s="17" t="s">
        <v>236</v>
      </c>
      <c r="BM180" s="230" t="s">
        <v>327</v>
      </c>
    </row>
    <row r="181" s="2" customFormat="1">
      <c r="A181" s="38"/>
      <c r="B181" s="39"/>
      <c r="C181" s="40"/>
      <c r="D181" s="232" t="s">
        <v>165</v>
      </c>
      <c r="E181" s="40"/>
      <c r="F181" s="233" t="s">
        <v>326</v>
      </c>
      <c r="G181" s="40"/>
      <c r="H181" s="40"/>
      <c r="I181" s="136"/>
      <c r="J181" s="40"/>
      <c r="K181" s="40"/>
      <c r="L181" s="44"/>
      <c r="M181" s="234"/>
      <c r="N181" s="235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165</v>
      </c>
      <c r="AU181" s="17" t="s">
        <v>82</v>
      </c>
    </row>
    <row r="182" s="2" customFormat="1" ht="21.75" customHeight="1">
      <c r="A182" s="38"/>
      <c r="B182" s="39"/>
      <c r="C182" s="259" t="s">
        <v>319</v>
      </c>
      <c r="D182" s="259" t="s">
        <v>199</v>
      </c>
      <c r="E182" s="260" t="s">
        <v>329</v>
      </c>
      <c r="F182" s="261" t="s">
        <v>330</v>
      </c>
      <c r="G182" s="262" t="s">
        <v>202</v>
      </c>
      <c r="H182" s="263">
        <v>2</v>
      </c>
      <c r="I182" s="264"/>
      <c r="J182" s="265">
        <f>ROUND(I182*H182,2)</f>
        <v>0</v>
      </c>
      <c r="K182" s="261" t="s">
        <v>213</v>
      </c>
      <c r="L182" s="266"/>
      <c r="M182" s="267" t="s">
        <v>19</v>
      </c>
      <c r="N182" s="268" t="s">
        <v>45</v>
      </c>
      <c r="O182" s="84"/>
      <c r="P182" s="228">
        <f>O182*H182</f>
        <v>0</v>
      </c>
      <c r="Q182" s="228">
        <v>0.0037000000000000002</v>
      </c>
      <c r="R182" s="228">
        <f>Q182*H182</f>
        <v>0.0074000000000000003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241</v>
      </c>
      <c r="AT182" s="230" t="s">
        <v>199</v>
      </c>
      <c r="AU182" s="230" t="s">
        <v>82</v>
      </c>
      <c r="AY182" s="17" t="s">
        <v>158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82</v>
      </c>
      <c r="BK182" s="231">
        <f>ROUND(I182*H182,2)</f>
        <v>0</v>
      </c>
      <c r="BL182" s="17" t="s">
        <v>236</v>
      </c>
      <c r="BM182" s="230" t="s">
        <v>331</v>
      </c>
    </row>
    <row r="183" s="2" customFormat="1">
      <c r="A183" s="38"/>
      <c r="B183" s="39"/>
      <c r="C183" s="40"/>
      <c r="D183" s="232" t="s">
        <v>165</v>
      </c>
      <c r="E183" s="40"/>
      <c r="F183" s="233" t="s">
        <v>330</v>
      </c>
      <c r="G183" s="40"/>
      <c r="H183" s="40"/>
      <c r="I183" s="136"/>
      <c r="J183" s="40"/>
      <c r="K183" s="40"/>
      <c r="L183" s="44"/>
      <c r="M183" s="234"/>
      <c r="N183" s="235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165</v>
      </c>
      <c r="AU183" s="17" t="s">
        <v>82</v>
      </c>
    </row>
    <row r="184" s="13" customFormat="1">
      <c r="A184" s="13"/>
      <c r="B184" s="236"/>
      <c r="C184" s="237"/>
      <c r="D184" s="232" t="s">
        <v>166</v>
      </c>
      <c r="E184" s="238" t="s">
        <v>19</v>
      </c>
      <c r="F184" s="239" t="s">
        <v>1838</v>
      </c>
      <c r="G184" s="237"/>
      <c r="H184" s="240">
        <v>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166</v>
      </c>
      <c r="AU184" s="246" t="s">
        <v>82</v>
      </c>
      <c r="AV184" s="13" t="s">
        <v>85</v>
      </c>
      <c r="AW184" s="13" t="s">
        <v>34</v>
      </c>
      <c r="AX184" s="13" t="s">
        <v>82</v>
      </c>
      <c r="AY184" s="246" t="s">
        <v>158</v>
      </c>
    </row>
    <row r="185" s="2" customFormat="1" ht="33" customHeight="1">
      <c r="A185" s="38"/>
      <c r="B185" s="39"/>
      <c r="C185" s="219" t="s">
        <v>324</v>
      </c>
      <c r="D185" s="219" t="s">
        <v>159</v>
      </c>
      <c r="E185" s="220" t="s">
        <v>333</v>
      </c>
      <c r="F185" s="221" t="s">
        <v>334</v>
      </c>
      <c r="G185" s="222" t="s">
        <v>162</v>
      </c>
      <c r="H185" s="223">
        <v>300</v>
      </c>
      <c r="I185" s="224"/>
      <c r="J185" s="225">
        <f>ROUND(I185*H185,2)</f>
        <v>0</v>
      </c>
      <c r="K185" s="221" t="s">
        <v>213</v>
      </c>
      <c r="L185" s="44"/>
      <c r="M185" s="226" t="s">
        <v>19</v>
      </c>
      <c r="N185" s="227" t="s">
        <v>45</v>
      </c>
      <c r="O185" s="84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236</v>
      </c>
      <c r="AT185" s="230" t="s">
        <v>159</v>
      </c>
      <c r="AU185" s="230" t="s">
        <v>82</v>
      </c>
      <c r="AY185" s="17" t="s">
        <v>158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82</v>
      </c>
      <c r="BK185" s="231">
        <f>ROUND(I185*H185,2)</f>
        <v>0</v>
      </c>
      <c r="BL185" s="17" t="s">
        <v>236</v>
      </c>
      <c r="BM185" s="230" t="s">
        <v>335</v>
      </c>
    </row>
    <row r="186" s="2" customFormat="1">
      <c r="A186" s="38"/>
      <c r="B186" s="39"/>
      <c r="C186" s="40"/>
      <c r="D186" s="232" t="s">
        <v>165</v>
      </c>
      <c r="E186" s="40"/>
      <c r="F186" s="233" t="s">
        <v>334</v>
      </c>
      <c r="G186" s="40"/>
      <c r="H186" s="40"/>
      <c r="I186" s="136"/>
      <c r="J186" s="40"/>
      <c r="K186" s="40"/>
      <c r="L186" s="44"/>
      <c r="M186" s="234"/>
      <c r="N186" s="235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165</v>
      </c>
      <c r="AU186" s="17" t="s">
        <v>82</v>
      </c>
    </row>
    <row r="187" s="2" customFormat="1" ht="16.5" customHeight="1">
      <c r="A187" s="38"/>
      <c r="B187" s="39"/>
      <c r="C187" s="259" t="s">
        <v>328</v>
      </c>
      <c r="D187" s="259" t="s">
        <v>199</v>
      </c>
      <c r="E187" s="260" t="s">
        <v>337</v>
      </c>
      <c r="F187" s="261" t="s">
        <v>338</v>
      </c>
      <c r="G187" s="262" t="s">
        <v>162</v>
      </c>
      <c r="H187" s="263">
        <v>345</v>
      </c>
      <c r="I187" s="264"/>
      <c r="J187" s="265">
        <f>ROUND(I187*H187,2)</f>
        <v>0</v>
      </c>
      <c r="K187" s="261" t="s">
        <v>19</v>
      </c>
      <c r="L187" s="266"/>
      <c r="M187" s="267" t="s">
        <v>19</v>
      </c>
      <c r="N187" s="268" t="s">
        <v>45</v>
      </c>
      <c r="O187" s="84"/>
      <c r="P187" s="228">
        <f>O187*H187</f>
        <v>0</v>
      </c>
      <c r="Q187" s="228">
        <v>0.00012999999999999999</v>
      </c>
      <c r="R187" s="228">
        <f>Q187*H187</f>
        <v>0.044849999999999994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241</v>
      </c>
      <c r="AT187" s="230" t="s">
        <v>199</v>
      </c>
      <c r="AU187" s="230" t="s">
        <v>82</v>
      </c>
      <c r="AY187" s="17" t="s">
        <v>158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82</v>
      </c>
      <c r="BK187" s="231">
        <f>ROUND(I187*H187,2)</f>
        <v>0</v>
      </c>
      <c r="BL187" s="17" t="s">
        <v>236</v>
      </c>
      <c r="BM187" s="230" t="s">
        <v>339</v>
      </c>
    </row>
    <row r="188" s="2" customFormat="1">
      <c r="A188" s="38"/>
      <c r="B188" s="39"/>
      <c r="C188" s="40"/>
      <c r="D188" s="232" t="s">
        <v>165</v>
      </c>
      <c r="E188" s="40"/>
      <c r="F188" s="233" t="s">
        <v>338</v>
      </c>
      <c r="G188" s="40"/>
      <c r="H188" s="40"/>
      <c r="I188" s="136"/>
      <c r="J188" s="40"/>
      <c r="K188" s="40"/>
      <c r="L188" s="44"/>
      <c r="M188" s="234"/>
      <c r="N188" s="235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165</v>
      </c>
      <c r="AU188" s="17" t="s">
        <v>82</v>
      </c>
    </row>
    <row r="189" s="13" customFormat="1">
      <c r="A189" s="13"/>
      <c r="B189" s="236"/>
      <c r="C189" s="237"/>
      <c r="D189" s="232" t="s">
        <v>166</v>
      </c>
      <c r="E189" s="238" t="s">
        <v>19</v>
      </c>
      <c r="F189" s="239" t="s">
        <v>1839</v>
      </c>
      <c r="G189" s="237"/>
      <c r="H189" s="240">
        <v>300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166</v>
      </c>
      <c r="AU189" s="246" t="s">
        <v>82</v>
      </c>
      <c r="AV189" s="13" t="s">
        <v>85</v>
      </c>
      <c r="AW189" s="13" t="s">
        <v>34</v>
      </c>
      <c r="AX189" s="13" t="s">
        <v>82</v>
      </c>
      <c r="AY189" s="246" t="s">
        <v>158</v>
      </c>
    </row>
    <row r="190" s="13" customFormat="1">
      <c r="A190" s="13"/>
      <c r="B190" s="236"/>
      <c r="C190" s="237"/>
      <c r="D190" s="232" t="s">
        <v>166</v>
      </c>
      <c r="E190" s="237"/>
      <c r="F190" s="239" t="s">
        <v>1329</v>
      </c>
      <c r="G190" s="237"/>
      <c r="H190" s="240">
        <v>345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166</v>
      </c>
      <c r="AU190" s="246" t="s">
        <v>82</v>
      </c>
      <c r="AV190" s="13" t="s">
        <v>85</v>
      </c>
      <c r="AW190" s="13" t="s">
        <v>4</v>
      </c>
      <c r="AX190" s="13" t="s">
        <v>82</v>
      </c>
      <c r="AY190" s="246" t="s">
        <v>158</v>
      </c>
    </row>
    <row r="191" s="2" customFormat="1" ht="21.75" customHeight="1">
      <c r="A191" s="38"/>
      <c r="B191" s="39"/>
      <c r="C191" s="219" t="s">
        <v>332</v>
      </c>
      <c r="D191" s="219" t="s">
        <v>159</v>
      </c>
      <c r="E191" s="220" t="s">
        <v>342</v>
      </c>
      <c r="F191" s="221" t="s">
        <v>343</v>
      </c>
      <c r="G191" s="222" t="s">
        <v>162</v>
      </c>
      <c r="H191" s="223">
        <v>300</v>
      </c>
      <c r="I191" s="224"/>
      <c r="J191" s="225">
        <f>ROUND(I191*H191,2)</f>
        <v>0</v>
      </c>
      <c r="K191" s="221" t="s">
        <v>19</v>
      </c>
      <c r="L191" s="44"/>
      <c r="M191" s="226" t="s">
        <v>19</v>
      </c>
      <c r="N191" s="227" t="s">
        <v>45</v>
      </c>
      <c r="O191" s="84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236</v>
      </c>
      <c r="AT191" s="230" t="s">
        <v>159</v>
      </c>
      <c r="AU191" s="230" t="s">
        <v>82</v>
      </c>
      <c r="AY191" s="17" t="s">
        <v>158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82</v>
      </c>
      <c r="BK191" s="231">
        <f>ROUND(I191*H191,2)</f>
        <v>0</v>
      </c>
      <c r="BL191" s="17" t="s">
        <v>236</v>
      </c>
      <c r="BM191" s="230" t="s">
        <v>344</v>
      </c>
    </row>
    <row r="192" s="2" customFormat="1">
      <c r="A192" s="38"/>
      <c r="B192" s="39"/>
      <c r="C192" s="40"/>
      <c r="D192" s="232" t="s">
        <v>165</v>
      </c>
      <c r="E192" s="40"/>
      <c r="F192" s="233" t="s">
        <v>343</v>
      </c>
      <c r="G192" s="40"/>
      <c r="H192" s="40"/>
      <c r="I192" s="136"/>
      <c r="J192" s="40"/>
      <c r="K192" s="40"/>
      <c r="L192" s="44"/>
      <c r="M192" s="234"/>
      <c r="N192" s="235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165</v>
      </c>
      <c r="AU192" s="17" t="s">
        <v>82</v>
      </c>
    </row>
    <row r="193" s="2" customFormat="1" ht="16.5" customHeight="1">
      <c r="A193" s="38"/>
      <c r="B193" s="39"/>
      <c r="C193" s="259" t="s">
        <v>336</v>
      </c>
      <c r="D193" s="259" t="s">
        <v>199</v>
      </c>
      <c r="E193" s="260" t="s">
        <v>346</v>
      </c>
      <c r="F193" s="261" t="s">
        <v>347</v>
      </c>
      <c r="G193" s="262" t="s">
        <v>162</v>
      </c>
      <c r="H193" s="263">
        <v>345</v>
      </c>
      <c r="I193" s="264"/>
      <c r="J193" s="265">
        <f>ROUND(I193*H193,2)</f>
        <v>0</v>
      </c>
      <c r="K193" s="261" t="s">
        <v>19</v>
      </c>
      <c r="L193" s="266"/>
      <c r="M193" s="267" t="s">
        <v>19</v>
      </c>
      <c r="N193" s="268" t="s">
        <v>45</v>
      </c>
      <c r="O193" s="84"/>
      <c r="P193" s="228">
        <f>O193*H193</f>
        <v>0</v>
      </c>
      <c r="Q193" s="228">
        <v>0.00024000000000000001</v>
      </c>
      <c r="R193" s="228">
        <f>Q193*H193</f>
        <v>0.082799999999999999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241</v>
      </c>
      <c r="AT193" s="230" t="s">
        <v>199</v>
      </c>
      <c r="AU193" s="230" t="s">
        <v>82</v>
      </c>
      <c r="AY193" s="17" t="s">
        <v>158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82</v>
      </c>
      <c r="BK193" s="231">
        <f>ROUND(I193*H193,2)</f>
        <v>0</v>
      </c>
      <c r="BL193" s="17" t="s">
        <v>236</v>
      </c>
      <c r="BM193" s="230" t="s">
        <v>348</v>
      </c>
    </row>
    <row r="194" s="2" customFormat="1">
      <c r="A194" s="38"/>
      <c r="B194" s="39"/>
      <c r="C194" s="40"/>
      <c r="D194" s="232" t="s">
        <v>165</v>
      </c>
      <c r="E194" s="40"/>
      <c r="F194" s="233" t="s">
        <v>347</v>
      </c>
      <c r="G194" s="40"/>
      <c r="H194" s="40"/>
      <c r="I194" s="136"/>
      <c r="J194" s="40"/>
      <c r="K194" s="40"/>
      <c r="L194" s="44"/>
      <c r="M194" s="234"/>
      <c r="N194" s="235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165</v>
      </c>
      <c r="AU194" s="17" t="s">
        <v>82</v>
      </c>
    </row>
    <row r="195" s="13" customFormat="1">
      <c r="A195" s="13"/>
      <c r="B195" s="236"/>
      <c r="C195" s="237"/>
      <c r="D195" s="232" t="s">
        <v>166</v>
      </c>
      <c r="E195" s="238" t="s">
        <v>19</v>
      </c>
      <c r="F195" s="239" t="s">
        <v>1839</v>
      </c>
      <c r="G195" s="237"/>
      <c r="H195" s="240">
        <v>300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166</v>
      </c>
      <c r="AU195" s="246" t="s">
        <v>82</v>
      </c>
      <c r="AV195" s="13" t="s">
        <v>85</v>
      </c>
      <c r="AW195" s="13" t="s">
        <v>34</v>
      </c>
      <c r="AX195" s="13" t="s">
        <v>82</v>
      </c>
      <c r="AY195" s="246" t="s">
        <v>158</v>
      </c>
    </row>
    <row r="196" s="13" customFormat="1">
      <c r="A196" s="13"/>
      <c r="B196" s="236"/>
      <c r="C196" s="237"/>
      <c r="D196" s="232" t="s">
        <v>166</v>
      </c>
      <c r="E196" s="237"/>
      <c r="F196" s="239" t="s">
        <v>1329</v>
      </c>
      <c r="G196" s="237"/>
      <c r="H196" s="240">
        <v>345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166</v>
      </c>
      <c r="AU196" s="246" t="s">
        <v>82</v>
      </c>
      <c r="AV196" s="13" t="s">
        <v>85</v>
      </c>
      <c r="AW196" s="13" t="s">
        <v>4</v>
      </c>
      <c r="AX196" s="13" t="s">
        <v>82</v>
      </c>
      <c r="AY196" s="246" t="s">
        <v>158</v>
      </c>
    </row>
    <row r="197" s="2" customFormat="1" ht="21.75" customHeight="1">
      <c r="A197" s="38"/>
      <c r="B197" s="39"/>
      <c r="C197" s="219" t="s">
        <v>203</v>
      </c>
      <c r="D197" s="219" t="s">
        <v>159</v>
      </c>
      <c r="E197" s="220" t="s">
        <v>352</v>
      </c>
      <c r="F197" s="221" t="s">
        <v>353</v>
      </c>
      <c r="G197" s="222" t="s">
        <v>162</v>
      </c>
      <c r="H197" s="223">
        <v>55</v>
      </c>
      <c r="I197" s="224"/>
      <c r="J197" s="225">
        <f>ROUND(I197*H197,2)</f>
        <v>0</v>
      </c>
      <c r="K197" s="221" t="s">
        <v>213</v>
      </c>
      <c r="L197" s="44"/>
      <c r="M197" s="226" t="s">
        <v>19</v>
      </c>
      <c r="N197" s="227" t="s">
        <v>45</v>
      </c>
      <c r="O197" s="84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236</v>
      </c>
      <c r="AT197" s="230" t="s">
        <v>159</v>
      </c>
      <c r="AU197" s="230" t="s">
        <v>82</v>
      </c>
      <c r="AY197" s="17" t="s">
        <v>158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82</v>
      </c>
      <c r="BK197" s="231">
        <f>ROUND(I197*H197,2)</f>
        <v>0</v>
      </c>
      <c r="BL197" s="17" t="s">
        <v>236</v>
      </c>
      <c r="BM197" s="230" t="s">
        <v>354</v>
      </c>
    </row>
    <row r="198" s="2" customFormat="1">
      <c r="A198" s="38"/>
      <c r="B198" s="39"/>
      <c r="C198" s="40"/>
      <c r="D198" s="232" t="s">
        <v>165</v>
      </c>
      <c r="E198" s="40"/>
      <c r="F198" s="233" t="s">
        <v>355</v>
      </c>
      <c r="G198" s="40"/>
      <c r="H198" s="40"/>
      <c r="I198" s="136"/>
      <c r="J198" s="40"/>
      <c r="K198" s="40"/>
      <c r="L198" s="44"/>
      <c r="M198" s="234"/>
      <c r="N198" s="235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165</v>
      </c>
      <c r="AU198" s="17" t="s">
        <v>82</v>
      </c>
    </row>
    <row r="199" s="2" customFormat="1" ht="16.5" customHeight="1">
      <c r="A199" s="38"/>
      <c r="B199" s="39"/>
      <c r="C199" s="259" t="s">
        <v>345</v>
      </c>
      <c r="D199" s="259" t="s">
        <v>199</v>
      </c>
      <c r="E199" s="260" t="s">
        <v>357</v>
      </c>
      <c r="F199" s="261" t="s">
        <v>358</v>
      </c>
      <c r="G199" s="262" t="s">
        <v>162</v>
      </c>
      <c r="H199" s="263">
        <v>28.75</v>
      </c>
      <c r="I199" s="264"/>
      <c r="J199" s="265">
        <f>ROUND(I199*H199,2)</f>
        <v>0</v>
      </c>
      <c r="K199" s="261" t="s">
        <v>19</v>
      </c>
      <c r="L199" s="266"/>
      <c r="M199" s="267" t="s">
        <v>19</v>
      </c>
      <c r="N199" s="268" t="s">
        <v>45</v>
      </c>
      <c r="O199" s="84"/>
      <c r="P199" s="228">
        <f>O199*H199</f>
        <v>0</v>
      </c>
      <c r="Q199" s="228">
        <v>0.0016199999999999999</v>
      </c>
      <c r="R199" s="228">
        <f>Q199*H199</f>
        <v>0.046574999999999998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241</v>
      </c>
      <c r="AT199" s="230" t="s">
        <v>199</v>
      </c>
      <c r="AU199" s="230" t="s">
        <v>82</v>
      </c>
      <c r="AY199" s="17" t="s">
        <v>158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82</v>
      </c>
      <c r="BK199" s="231">
        <f>ROUND(I199*H199,2)</f>
        <v>0</v>
      </c>
      <c r="BL199" s="17" t="s">
        <v>236</v>
      </c>
      <c r="BM199" s="230" t="s">
        <v>359</v>
      </c>
    </row>
    <row r="200" s="2" customFormat="1">
      <c r="A200" s="38"/>
      <c r="B200" s="39"/>
      <c r="C200" s="40"/>
      <c r="D200" s="232" t="s">
        <v>165</v>
      </c>
      <c r="E200" s="40"/>
      <c r="F200" s="233" t="s">
        <v>358</v>
      </c>
      <c r="G200" s="40"/>
      <c r="H200" s="40"/>
      <c r="I200" s="136"/>
      <c r="J200" s="40"/>
      <c r="K200" s="40"/>
      <c r="L200" s="44"/>
      <c r="M200" s="234"/>
      <c r="N200" s="235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165</v>
      </c>
      <c r="AU200" s="17" t="s">
        <v>82</v>
      </c>
    </row>
    <row r="201" s="13" customFormat="1">
      <c r="A201" s="13"/>
      <c r="B201" s="236"/>
      <c r="C201" s="237"/>
      <c r="D201" s="232" t="s">
        <v>166</v>
      </c>
      <c r="E201" s="238" t="s">
        <v>19</v>
      </c>
      <c r="F201" s="239" t="s">
        <v>1840</v>
      </c>
      <c r="G201" s="237"/>
      <c r="H201" s="240">
        <v>25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166</v>
      </c>
      <c r="AU201" s="246" t="s">
        <v>82</v>
      </c>
      <c r="AV201" s="13" t="s">
        <v>85</v>
      </c>
      <c r="AW201" s="13" t="s">
        <v>34</v>
      </c>
      <c r="AX201" s="13" t="s">
        <v>82</v>
      </c>
      <c r="AY201" s="246" t="s">
        <v>158</v>
      </c>
    </row>
    <row r="202" s="13" customFormat="1">
      <c r="A202" s="13"/>
      <c r="B202" s="236"/>
      <c r="C202" s="237"/>
      <c r="D202" s="232" t="s">
        <v>166</v>
      </c>
      <c r="E202" s="237"/>
      <c r="F202" s="239" t="s">
        <v>1841</v>
      </c>
      <c r="G202" s="237"/>
      <c r="H202" s="240">
        <v>28.75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166</v>
      </c>
      <c r="AU202" s="246" t="s">
        <v>82</v>
      </c>
      <c r="AV202" s="13" t="s">
        <v>85</v>
      </c>
      <c r="AW202" s="13" t="s">
        <v>4</v>
      </c>
      <c r="AX202" s="13" t="s">
        <v>82</v>
      </c>
      <c r="AY202" s="246" t="s">
        <v>158</v>
      </c>
    </row>
    <row r="203" s="2" customFormat="1" ht="16.5" customHeight="1">
      <c r="A203" s="38"/>
      <c r="B203" s="39"/>
      <c r="C203" s="259" t="s">
        <v>351</v>
      </c>
      <c r="D203" s="259" t="s">
        <v>199</v>
      </c>
      <c r="E203" s="260" t="s">
        <v>1842</v>
      </c>
      <c r="F203" s="261" t="s">
        <v>1843</v>
      </c>
      <c r="G203" s="262" t="s">
        <v>162</v>
      </c>
      <c r="H203" s="263">
        <v>34.5</v>
      </c>
      <c r="I203" s="264"/>
      <c r="J203" s="265">
        <f>ROUND(I203*H203,2)</f>
        <v>0</v>
      </c>
      <c r="K203" s="261" t="s">
        <v>213</v>
      </c>
      <c r="L203" s="266"/>
      <c r="M203" s="267" t="s">
        <v>19</v>
      </c>
      <c r="N203" s="268" t="s">
        <v>45</v>
      </c>
      <c r="O203" s="84"/>
      <c r="P203" s="228">
        <f>O203*H203</f>
        <v>0</v>
      </c>
      <c r="Q203" s="228">
        <v>0.00089999999999999998</v>
      </c>
      <c r="R203" s="228">
        <f>Q203*H203</f>
        <v>0.031049999999999998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255</v>
      </c>
      <c r="AT203" s="230" t="s">
        <v>199</v>
      </c>
      <c r="AU203" s="230" t="s">
        <v>82</v>
      </c>
      <c r="AY203" s="17" t="s">
        <v>158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82</v>
      </c>
      <c r="BK203" s="231">
        <f>ROUND(I203*H203,2)</f>
        <v>0</v>
      </c>
      <c r="BL203" s="17" t="s">
        <v>255</v>
      </c>
      <c r="BM203" s="230" t="s">
        <v>1844</v>
      </c>
    </row>
    <row r="204" s="2" customFormat="1">
      <c r="A204" s="38"/>
      <c r="B204" s="39"/>
      <c r="C204" s="40"/>
      <c r="D204" s="232" t="s">
        <v>165</v>
      </c>
      <c r="E204" s="40"/>
      <c r="F204" s="233" t="s">
        <v>1843</v>
      </c>
      <c r="G204" s="40"/>
      <c r="H204" s="40"/>
      <c r="I204" s="136"/>
      <c r="J204" s="40"/>
      <c r="K204" s="40"/>
      <c r="L204" s="44"/>
      <c r="M204" s="234"/>
      <c r="N204" s="235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165</v>
      </c>
      <c r="AU204" s="17" t="s">
        <v>82</v>
      </c>
    </row>
    <row r="205" s="13" customFormat="1">
      <c r="A205" s="13"/>
      <c r="B205" s="236"/>
      <c r="C205" s="237"/>
      <c r="D205" s="232" t="s">
        <v>166</v>
      </c>
      <c r="E205" s="238" t="s">
        <v>19</v>
      </c>
      <c r="F205" s="239" t="s">
        <v>1845</v>
      </c>
      <c r="G205" s="237"/>
      <c r="H205" s="240">
        <v>30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166</v>
      </c>
      <c r="AU205" s="246" t="s">
        <v>82</v>
      </c>
      <c r="AV205" s="13" t="s">
        <v>85</v>
      </c>
      <c r="AW205" s="13" t="s">
        <v>34</v>
      </c>
      <c r="AX205" s="13" t="s">
        <v>82</v>
      </c>
      <c r="AY205" s="246" t="s">
        <v>158</v>
      </c>
    </row>
    <row r="206" s="13" customFormat="1">
      <c r="A206" s="13"/>
      <c r="B206" s="236"/>
      <c r="C206" s="237"/>
      <c r="D206" s="232" t="s">
        <v>166</v>
      </c>
      <c r="E206" s="237"/>
      <c r="F206" s="239" t="s">
        <v>1846</v>
      </c>
      <c r="G206" s="237"/>
      <c r="H206" s="240">
        <v>34.5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166</v>
      </c>
      <c r="AU206" s="246" t="s">
        <v>82</v>
      </c>
      <c r="AV206" s="13" t="s">
        <v>85</v>
      </c>
      <c r="AW206" s="13" t="s">
        <v>4</v>
      </c>
      <c r="AX206" s="13" t="s">
        <v>82</v>
      </c>
      <c r="AY206" s="246" t="s">
        <v>158</v>
      </c>
    </row>
    <row r="207" s="2" customFormat="1" ht="21.75" customHeight="1">
      <c r="A207" s="38"/>
      <c r="B207" s="39"/>
      <c r="C207" s="219" t="s">
        <v>356</v>
      </c>
      <c r="D207" s="219" t="s">
        <v>159</v>
      </c>
      <c r="E207" s="220" t="s">
        <v>362</v>
      </c>
      <c r="F207" s="221" t="s">
        <v>363</v>
      </c>
      <c r="G207" s="222" t="s">
        <v>162</v>
      </c>
      <c r="H207" s="223">
        <v>60</v>
      </c>
      <c r="I207" s="224"/>
      <c r="J207" s="225">
        <f>ROUND(I207*H207,2)</f>
        <v>0</v>
      </c>
      <c r="K207" s="221" t="s">
        <v>213</v>
      </c>
      <c r="L207" s="44"/>
      <c r="M207" s="226" t="s">
        <v>19</v>
      </c>
      <c r="N207" s="227" t="s">
        <v>45</v>
      </c>
      <c r="O207" s="84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236</v>
      </c>
      <c r="AT207" s="230" t="s">
        <v>159</v>
      </c>
      <c r="AU207" s="230" t="s">
        <v>82</v>
      </c>
      <c r="AY207" s="17" t="s">
        <v>158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82</v>
      </c>
      <c r="BK207" s="231">
        <f>ROUND(I207*H207,2)</f>
        <v>0</v>
      </c>
      <c r="BL207" s="17" t="s">
        <v>236</v>
      </c>
      <c r="BM207" s="230" t="s">
        <v>364</v>
      </c>
    </row>
    <row r="208" s="2" customFormat="1">
      <c r="A208" s="38"/>
      <c r="B208" s="39"/>
      <c r="C208" s="40"/>
      <c r="D208" s="232" t="s">
        <v>165</v>
      </c>
      <c r="E208" s="40"/>
      <c r="F208" s="233" t="s">
        <v>365</v>
      </c>
      <c r="G208" s="40"/>
      <c r="H208" s="40"/>
      <c r="I208" s="136"/>
      <c r="J208" s="40"/>
      <c r="K208" s="40"/>
      <c r="L208" s="44"/>
      <c r="M208" s="234"/>
      <c r="N208" s="235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165</v>
      </c>
      <c r="AU208" s="17" t="s">
        <v>82</v>
      </c>
    </row>
    <row r="209" s="2" customFormat="1" ht="16.5" customHeight="1">
      <c r="A209" s="38"/>
      <c r="B209" s="39"/>
      <c r="C209" s="259" t="s">
        <v>361</v>
      </c>
      <c r="D209" s="259" t="s">
        <v>199</v>
      </c>
      <c r="E209" s="260" t="s">
        <v>367</v>
      </c>
      <c r="F209" s="261" t="s">
        <v>368</v>
      </c>
      <c r="G209" s="262" t="s">
        <v>162</v>
      </c>
      <c r="H209" s="263">
        <v>69</v>
      </c>
      <c r="I209" s="264"/>
      <c r="J209" s="265">
        <f>ROUND(I209*H209,2)</f>
        <v>0</v>
      </c>
      <c r="K209" s="261" t="s">
        <v>19</v>
      </c>
      <c r="L209" s="266"/>
      <c r="M209" s="267" t="s">
        <v>19</v>
      </c>
      <c r="N209" s="268" t="s">
        <v>45</v>
      </c>
      <c r="O209" s="84"/>
      <c r="P209" s="228">
        <f>O209*H209</f>
        <v>0</v>
      </c>
      <c r="Q209" s="228">
        <v>0.00017000000000000001</v>
      </c>
      <c r="R209" s="228">
        <f>Q209*H209</f>
        <v>0.011730000000000001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255</v>
      </c>
      <c r="AT209" s="230" t="s">
        <v>199</v>
      </c>
      <c r="AU209" s="230" t="s">
        <v>82</v>
      </c>
      <c r="AY209" s="17" t="s">
        <v>158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82</v>
      </c>
      <c r="BK209" s="231">
        <f>ROUND(I209*H209,2)</f>
        <v>0</v>
      </c>
      <c r="BL209" s="17" t="s">
        <v>255</v>
      </c>
      <c r="BM209" s="230" t="s">
        <v>369</v>
      </c>
    </row>
    <row r="210" s="2" customFormat="1">
      <c r="A210" s="38"/>
      <c r="B210" s="39"/>
      <c r="C210" s="40"/>
      <c r="D210" s="232" t="s">
        <v>165</v>
      </c>
      <c r="E210" s="40"/>
      <c r="F210" s="233" t="s">
        <v>368</v>
      </c>
      <c r="G210" s="40"/>
      <c r="H210" s="40"/>
      <c r="I210" s="136"/>
      <c r="J210" s="40"/>
      <c r="K210" s="40"/>
      <c r="L210" s="44"/>
      <c r="M210" s="234"/>
      <c r="N210" s="235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165</v>
      </c>
      <c r="AU210" s="17" t="s">
        <v>82</v>
      </c>
    </row>
    <row r="211" s="13" customFormat="1">
      <c r="A211" s="13"/>
      <c r="B211" s="236"/>
      <c r="C211" s="237"/>
      <c r="D211" s="232" t="s">
        <v>166</v>
      </c>
      <c r="E211" s="238" t="s">
        <v>19</v>
      </c>
      <c r="F211" s="239" t="s">
        <v>1847</v>
      </c>
      <c r="G211" s="237"/>
      <c r="H211" s="240">
        <v>60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166</v>
      </c>
      <c r="AU211" s="246" t="s">
        <v>82</v>
      </c>
      <c r="AV211" s="13" t="s">
        <v>85</v>
      </c>
      <c r="AW211" s="13" t="s">
        <v>34</v>
      </c>
      <c r="AX211" s="13" t="s">
        <v>82</v>
      </c>
      <c r="AY211" s="246" t="s">
        <v>158</v>
      </c>
    </row>
    <row r="212" s="13" customFormat="1">
      <c r="A212" s="13"/>
      <c r="B212" s="236"/>
      <c r="C212" s="237"/>
      <c r="D212" s="232" t="s">
        <v>166</v>
      </c>
      <c r="E212" s="237"/>
      <c r="F212" s="239" t="s">
        <v>1848</v>
      </c>
      <c r="G212" s="237"/>
      <c r="H212" s="240">
        <v>69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166</v>
      </c>
      <c r="AU212" s="246" t="s">
        <v>82</v>
      </c>
      <c r="AV212" s="13" t="s">
        <v>85</v>
      </c>
      <c r="AW212" s="13" t="s">
        <v>4</v>
      </c>
      <c r="AX212" s="13" t="s">
        <v>82</v>
      </c>
      <c r="AY212" s="246" t="s">
        <v>158</v>
      </c>
    </row>
    <row r="213" s="2" customFormat="1" ht="16.5" customHeight="1">
      <c r="A213" s="38"/>
      <c r="B213" s="39"/>
      <c r="C213" s="219" t="s">
        <v>366</v>
      </c>
      <c r="D213" s="219" t="s">
        <v>159</v>
      </c>
      <c r="E213" s="220" t="s">
        <v>373</v>
      </c>
      <c r="F213" s="221" t="s">
        <v>374</v>
      </c>
      <c r="G213" s="222" t="s">
        <v>202</v>
      </c>
      <c r="H213" s="223">
        <v>10</v>
      </c>
      <c r="I213" s="224"/>
      <c r="J213" s="225">
        <f>ROUND(I213*H213,2)</f>
        <v>0</v>
      </c>
      <c r="K213" s="221" t="s">
        <v>213</v>
      </c>
      <c r="L213" s="44"/>
      <c r="M213" s="226" t="s">
        <v>19</v>
      </c>
      <c r="N213" s="227" t="s">
        <v>45</v>
      </c>
      <c r="O213" s="84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236</v>
      </c>
      <c r="AT213" s="230" t="s">
        <v>159</v>
      </c>
      <c r="AU213" s="230" t="s">
        <v>82</v>
      </c>
      <c r="AY213" s="17" t="s">
        <v>158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82</v>
      </c>
      <c r="BK213" s="231">
        <f>ROUND(I213*H213,2)</f>
        <v>0</v>
      </c>
      <c r="BL213" s="17" t="s">
        <v>236</v>
      </c>
      <c r="BM213" s="230" t="s">
        <v>375</v>
      </c>
    </row>
    <row r="214" s="2" customFormat="1">
      <c r="A214" s="38"/>
      <c r="B214" s="39"/>
      <c r="C214" s="40"/>
      <c r="D214" s="232" t="s">
        <v>165</v>
      </c>
      <c r="E214" s="40"/>
      <c r="F214" s="233" t="s">
        <v>376</v>
      </c>
      <c r="G214" s="40"/>
      <c r="H214" s="40"/>
      <c r="I214" s="136"/>
      <c r="J214" s="40"/>
      <c r="K214" s="40"/>
      <c r="L214" s="44"/>
      <c r="M214" s="234"/>
      <c r="N214" s="235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165</v>
      </c>
      <c r="AU214" s="17" t="s">
        <v>82</v>
      </c>
    </row>
    <row r="215" s="13" customFormat="1">
      <c r="A215" s="13"/>
      <c r="B215" s="236"/>
      <c r="C215" s="237"/>
      <c r="D215" s="232" t="s">
        <v>166</v>
      </c>
      <c r="E215" s="238" t="s">
        <v>19</v>
      </c>
      <c r="F215" s="239" t="s">
        <v>1849</v>
      </c>
      <c r="G215" s="237"/>
      <c r="H215" s="240">
        <v>10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166</v>
      </c>
      <c r="AU215" s="246" t="s">
        <v>82</v>
      </c>
      <c r="AV215" s="13" t="s">
        <v>85</v>
      </c>
      <c r="AW215" s="13" t="s">
        <v>34</v>
      </c>
      <c r="AX215" s="13" t="s">
        <v>82</v>
      </c>
      <c r="AY215" s="246" t="s">
        <v>158</v>
      </c>
    </row>
    <row r="216" s="2" customFormat="1" ht="16.5" customHeight="1">
      <c r="A216" s="38"/>
      <c r="B216" s="39"/>
      <c r="C216" s="219" t="s">
        <v>372</v>
      </c>
      <c r="D216" s="219" t="s">
        <v>159</v>
      </c>
      <c r="E216" s="220" t="s">
        <v>378</v>
      </c>
      <c r="F216" s="221" t="s">
        <v>379</v>
      </c>
      <c r="G216" s="222" t="s">
        <v>202</v>
      </c>
      <c r="H216" s="223">
        <v>2</v>
      </c>
      <c r="I216" s="224"/>
      <c r="J216" s="225">
        <f>ROUND(I216*H216,2)</f>
        <v>0</v>
      </c>
      <c r="K216" s="221" t="s">
        <v>213</v>
      </c>
      <c r="L216" s="44"/>
      <c r="M216" s="226" t="s">
        <v>19</v>
      </c>
      <c r="N216" s="227" t="s">
        <v>45</v>
      </c>
      <c r="O216" s="84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236</v>
      </c>
      <c r="AT216" s="230" t="s">
        <v>159</v>
      </c>
      <c r="AU216" s="230" t="s">
        <v>82</v>
      </c>
      <c r="AY216" s="17" t="s">
        <v>158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82</v>
      </c>
      <c r="BK216" s="231">
        <f>ROUND(I216*H216,2)</f>
        <v>0</v>
      </c>
      <c r="BL216" s="17" t="s">
        <v>236</v>
      </c>
      <c r="BM216" s="230" t="s">
        <v>380</v>
      </c>
    </row>
    <row r="217" s="2" customFormat="1">
      <c r="A217" s="38"/>
      <c r="B217" s="39"/>
      <c r="C217" s="40"/>
      <c r="D217" s="232" t="s">
        <v>165</v>
      </c>
      <c r="E217" s="40"/>
      <c r="F217" s="233" t="s">
        <v>381</v>
      </c>
      <c r="G217" s="40"/>
      <c r="H217" s="40"/>
      <c r="I217" s="136"/>
      <c r="J217" s="40"/>
      <c r="K217" s="40"/>
      <c r="L217" s="44"/>
      <c r="M217" s="234"/>
      <c r="N217" s="235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165</v>
      </c>
      <c r="AU217" s="17" t="s">
        <v>82</v>
      </c>
    </row>
    <row r="218" s="13" customFormat="1">
      <c r="A218" s="13"/>
      <c r="B218" s="236"/>
      <c r="C218" s="237"/>
      <c r="D218" s="232" t="s">
        <v>166</v>
      </c>
      <c r="E218" s="238" t="s">
        <v>19</v>
      </c>
      <c r="F218" s="239" t="s">
        <v>1850</v>
      </c>
      <c r="G218" s="237"/>
      <c r="H218" s="240">
        <v>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166</v>
      </c>
      <c r="AU218" s="246" t="s">
        <v>82</v>
      </c>
      <c r="AV218" s="13" t="s">
        <v>85</v>
      </c>
      <c r="AW218" s="13" t="s">
        <v>34</v>
      </c>
      <c r="AX218" s="13" t="s">
        <v>82</v>
      </c>
      <c r="AY218" s="246" t="s">
        <v>158</v>
      </c>
    </row>
    <row r="219" s="2" customFormat="1" ht="21.75" customHeight="1">
      <c r="A219" s="38"/>
      <c r="B219" s="39"/>
      <c r="C219" s="259" t="s">
        <v>377</v>
      </c>
      <c r="D219" s="259" t="s">
        <v>199</v>
      </c>
      <c r="E219" s="260" t="s">
        <v>383</v>
      </c>
      <c r="F219" s="261" t="s">
        <v>384</v>
      </c>
      <c r="G219" s="262" t="s">
        <v>202</v>
      </c>
      <c r="H219" s="263">
        <v>5</v>
      </c>
      <c r="I219" s="264"/>
      <c r="J219" s="265">
        <f>ROUND(I219*H219,2)</f>
        <v>0</v>
      </c>
      <c r="K219" s="261" t="s">
        <v>19</v>
      </c>
      <c r="L219" s="266"/>
      <c r="M219" s="267" t="s">
        <v>19</v>
      </c>
      <c r="N219" s="268" t="s">
        <v>45</v>
      </c>
      <c r="O219" s="84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241</v>
      </c>
      <c r="AT219" s="230" t="s">
        <v>199</v>
      </c>
      <c r="AU219" s="230" t="s">
        <v>82</v>
      </c>
      <c r="AY219" s="17" t="s">
        <v>158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82</v>
      </c>
      <c r="BK219" s="231">
        <f>ROUND(I219*H219,2)</f>
        <v>0</v>
      </c>
      <c r="BL219" s="17" t="s">
        <v>236</v>
      </c>
      <c r="BM219" s="230" t="s">
        <v>385</v>
      </c>
    </row>
    <row r="220" s="2" customFormat="1">
      <c r="A220" s="38"/>
      <c r="B220" s="39"/>
      <c r="C220" s="40"/>
      <c r="D220" s="232" t="s">
        <v>165</v>
      </c>
      <c r="E220" s="40"/>
      <c r="F220" s="233" t="s">
        <v>384</v>
      </c>
      <c r="G220" s="40"/>
      <c r="H220" s="40"/>
      <c r="I220" s="136"/>
      <c r="J220" s="40"/>
      <c r="K220" s="40"/>
      <c r="L220" s="44"/>
      <c r="M220" s="234"/>
      <c r="N220" s="235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165</v>
      </c>
      <c r="AU220" s="17" t="s">
        <v>82</v>
      </c>
    </row>
    <row r="221" s="13" customFormat="1">
      <c r="A221" s="13"/>
      <c r="B221" s="236"/>
      <c r="C221" s="237"/>
      <c r="D221" s="232" t="s">
        <v>166</v>
      </c>
      <c r="E221" s="238" t="s">
        <v>19</v>
      </c>
      <c r="F221" s="239" t="s">
        <v>1851</v>
      </c>
      <c r="G221" s="237"/>
      <c r="H221" s="240">
        <v>5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166</v>
      </c>
      <c r="AU221" s="246" t="s">
        <v>82</v>
      </c>
      <c r="AV221" s="13" t="s">
        <v>85</v>
      </c>
      <c r="AW221" s="13" t="s">
        <v>34</v>
      </c>
      <c r="AX221" s="13" t="s">
        <v>82</v>
      </c>
      <c r="AY221" s="246" t="s">
        <v>158</v>
      </c>
    </row>
    <row r="222" s="2" customFormat="1" ht="21.75" customHeight="1">
      <c r="A222" s="38"/>
      <c r="B222" s="39"/>
      <c r="C222" s="259" t="s">
        <v>382</v>
      </c>
      <c r="D222" s="259" t="s">
        <v>199</v>
      </c>
      <c r="E222" s="260" t="s">
        <v>388</v>
      </c>
      <c r="F222" s="261" t="s">
        <v>389</v>
      </c>
      <c r="G222" s="262" t="s">
        <v>202</v>
      </c>
      <c r="H222" s="263">
        <v>7</v>
      </c>
      <c r="I222" s="264"/>
      <c r="J222" s="265">
        <f>ROUND(I222*H222,2)</f>
        <v>0</v>
      </c>
      <c r="K222" s="261" t="s">
        <v>19</v>
      </c>
      <c r="L222" s="266"/>
      <c r="M222" s="267" t="s">
        <v>19</v>
      </c>
      <c r="N222" s="268" t="s">
        <v>45</v>
      </c>
      <c r="O222" s="84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241</v>
      </c>
      <c r="AT222" s="230" t="s">
        <v>199</v>
      </c>
      <c r="AU222" s="230" t="s">
        <v>82</v>
      </c>
      <c r="AY222" s="17" t="s">
        <v>158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82</v>
      </c>
      <c r="BK222" s="231">
        <f>ROUND(I222*H222,2)</f>
        <v>0</v>
      </c>
      <c r="BL222" s="17" t="s">
        <v>236</v>
      </c>
      <c r="BM222" s="230" t="s">
        <v>390</v>
      </c>
    </row>
    <row r="223" s="2" customFormat="1">
      <c r="A223" s="38"/>
      <c r="B223" s="39"/>
      <c r="C223" s="40"/>
      <c r="D223" s="232" t="s">
        <v>165</v>
      </c>
      <c r="E223" s="40"/>
      <c r="F223" s="233" t="s">
        <v>389</v>
      </c>
      <c r="G223" s="40"/>
      <c r="H223" s="40"/>
      <c r="I223" s="136"/>
      <c r="J223" s="40"/>
      <c r="K223" s="40"/>
      <c r="L223" s="44"/>
      <c r="M223" s="234"/>
      <c r="N223" s="235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165</v>
      </c>
      <c r="AU223" s="17" t="s">
        <v>82</v>
      </c>
    </row>
    <row r="224" s="13" customFormat="1">
      <c r="A224" s="13"/>
      <c r="B224" s="236"/>
      <c r="C224" s="237"/>
      <c r="D224" s="232" t="s">
        <v>166</v>
      </c>
      <c r="E224" s="238" t="s">
        <v>19</v>
      </c>
      <c r="F224" s="239" t="s">
        <v>1852</v>
      </c>
      <c r="G224" s="237"/>
      <c r="H224" s="240">
        <v>7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166</v>
      </c>
      <c r="AU224" s="246" t="s">
        <v>82</v>
      </c>
      <c r="AV224" s="13" t="s">
        <v>85</v>
      </c>
      <c r="AW224" s="13" t="s">
        <v>34</v>
      </c>
      <c r="AX224" s="13" t="s">
        <v>82</v>
      </c>
      <c r="AY224" s="246" t="s">
        <v>158</v>
      </c>
    </row>
    <row r="225" s="2" customFormat="1" ht="33" customHeight="1">
      <c r="A225" s="38"/>
      <c r="B225" s="39"/>
      <c r="C225" s="259" t="s">
        <v>387</v>
      </c>
      <c r="D225" s="259" t="s">
        <v>199</v>
      </c>
      <c r="E225" s="260" t="s">
        <v>393</v>
      </c>
      <c r="F225" s="261" t="s">
        <v>394</v>
      </c>
      <c r="G225" s="262" t="s">
        <v>202</v>
      </c>
      <c r="H225" s="263">
        <v>12</v>
      </c>
      <c r="I225" s="264"/>
      <c r="J225" s="265">
        <f>ROUND(I225*H225,2)</f>
        <v>0</v>
      </c>
      <c r="K225" s="261" t="s">
        <v>19</v>
      </c>
      <c r="L225" s="266"/>
      <c r="M225" s="267" t="s">
        <v>19</v>
      </c>
      <c r="N225" s="268" t="s">
        <v>45</v>
      </c>
      <c r="O225" s="84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241</v>
      </c>
      <c r="AT225" s="230" t="s">
        <v>199</v>
      </c>
      <c r="AU225" s="230" t="s">
        <v>82</v>
      </c>
      <c r="AY225" s="17" t="s">
        <v>158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82</v>
      </c>
      <c r="BK225" s="231">
        <f>ROUND(I225*H225,2)</f>
        <v>0</v>
      </c>
      <c r="BL225" s="17" t="s">
        <v>236</v>
      </c>
      <c r="BM225" s="230" t="s">
        <v>395</v>
      </c>
    </row>
    <row r="226" s="2" customFormat="1">
      <c r="A226" s="38"/>
      <c r="B226" s="39"/>
      <c r="C226" s="40"/>
      <c r="D226" s="232" t="s">
        <v>165</v>
      </c>
      <c r="E226" s="40"/>
      <c r="F226" s="233" t="s">
        <v>394</v>
      </c>
      <c r="G226" s="40"/>
      <c r="H226" s="40"/>
      <c r="I226" s="136"/>
      <c r="J226" s="40"/>
      <c r="K226" s="40"/>
      <c r="L226" s="44"/>
      <c r="M226" s="234"/>
      <c r="N226" s="235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165</v>
      </c>
      <c r="AU226" s="17" t="s">
        <v>82</v>
      </c>
    </row>
    <row r="227" s="13" customFormat="1">
      <c r="A227" s="13"/>
      <c r="B227" s="236"/>
      <c r="C227" s="237"/>
      <c r="D227" s="232" t="s">
        <v>166</v>
      </c>
      <c r="E227" s="238" t="s">
        <v>19</v>
      </c>
      <c r="F227" s="239" t="s">
        <v>1853</v>
      </c>
      <c r="G227" s="237"/>
      <c r="H227" s="240">
        <v>12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166</v>
      </c>
      <c r="AU227" s="246" t="s">
        <v>82</v>
      </c>
      <c r="AV227" s="13" t="s">
        <v>85</v>
      </c>
      <c r="AW227" s="13" t="s">
        <v>34</v>
      </c>
      <c r="AX227" s="13" t="s">
        <v>82</v>
      </c>
      <c r="AY227" s="246" t="s">
        <v>158</v>
      </c>
    </row>
    <row r="228" s="2" customFormat="1" ht="21.75" customHeight="1">
      <c r="A228" s="38"/>
      <c r="B228" s="39"/>
      <c r="C228" s="219" t="s">
        <v>392</v>
      </c>
      <c r="D228" s="219" t="s">
        <v>159</v>
      </c>
      <c r="E228" s="220" t="s">
        <v>398</v>
      </c>
      <c r="F228" s="221" t="s">
        <v>399</v>
      </c>
      <c r="G228" s="222" t="s">
        <v>202</v>
      </c>
      <c r="H228" s="223">
        <v>10</v>
      </c>
      <c r="I228" s="224"/>
      <c r="J228" s="225">
        <f>ROUND(I228*H228,2)</f>
        <v>0</v>
      </c>
      <c r="K228" s="221" t="s">
        <v>19</v>
      </c>
      <c r="L228" s="44"/>
      <c r="M228" s="226" t="s">
        <v>19</v>
      </c>
      <c r="N228" s="227" t="s">
        <v>45</v>
      </c>
      <c r="O228" s="84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236</v>
      </c>
      <c r="AT228" s="230" t="s">
        <v>159</v>
      </c>
      <c r="AU228" s="230" t="s">
        <v>82</v>
      </c>
      <c r="AY228" s="17" t="s">
        <v>158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82</v>
      </c>
      <c r="BK228" s="231">
        <f>ROUND(I228*H228,2)</f>
        <v>0</v>
      </c>
      <c r="BL228" s="17" t="s">
        <v>236</v>
      </c>
      <c r="BM228" s="230" t="s">
        <v>400</v>
      </c>
    </row>
    <row r="229" s="2" customFormat="1">
      <c r="A229" s="38"/>
      <c r="B229" s="39"/>
      <c r="C229" s="40"/>
      <c r="D229" s="232" t="s">
        <v>165</v>
      </c>
      <c r="E229" s="40"/>
      <c r="F229" s="233" t="s">
        <v>401</v>
      </c>
      <c r="G229" s="40"/>
      <c r="H229" s="40"/>
      <c r="I229" s="136"/>
      <c r="J229" s="40"/>
      <c r="K229" s="40"/>
      <c r="L229" s="44"/>
      <c r="M229" s="234"/>
      <c r="N229" s="235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165</v>
      </c>
      <c r="AU229" s="17" t="s">
        <v>82</v>
      </c>
    </row>
    <row r="230" s="13" customFormat="1">
      <c r="A230" s="13"/>
      <c r="B230" s="236"/>
      <c r="C230" s="237"/>
      <c r="D230" s="232" t="s">
        <v>166</v>
      </c>
      <c r="E230" s="238" t="s">
        <v>19</v>
      </c>
      <c r="F230" s="239" t="s">
        <v>1849</v>
      </c>
      <c r="G230" s="237"/>
      <c r="H230" s="240">
        <v>10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166</v>
      </c>
      <c r="AU230" s="246" t="s">
        <v>82</v>
      </c>
      <c r="AV230" s="13" t="s">
        <v>85</v>
      </c>
      <c r="AW230" s="13" t="s">
        <v>34</v>
      </c>
      <c r="AX230" s="13" t="s">
        <v>82</v>
      </c>
      <c r="AY230" s="246" t="s">
        <v>158</v>
      </c>
    </row>
    <row r="231" s="2" customFormat="1" ht="16.5" customHeight="1">
      <c r="A231" s="38"/>
      <c r="B231" s="39"/>
      <c r="C231" s="219" t="s">
        <v>397</v>
      </c>
      <c r="D231" s="219" t="s">
        <v>159</v>
      </c>
      <c r="E231" s="220" t="s">
        <v>404</v>
      </c>
      <c r="F231" s="221" t="s">
        <v>405</v>
      </c>
      <c r="G231" s="222" t="s">
        <v>202</v>
      </c>
      <c r="H231" s="223">
        <v>1</v>
      </c>
      <c r="I231" s="224"/>
      <c r="J231" s="225">
        <f>ROUND(I231*H231,2)</f>
        <v>0</v>
      </c>
      <c r="K231" s="221" t="s">
        <v>19</v>
      </c>
      <c r="L231" s="44"/>
      <c r="M231" s="226" t="s">
        <v>19</v>
      </c>
      <c r="N231" s="227" t="s">
        <v>45</v>
      </c>
      <c r="O231" s="84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236</v>
      </c>
      <c r="AT231" s="230" t="s">
        <v>159</v>
      </c>
      <c r="AU231" s="230" t="s">
        <v>82</v>
      </c>
      <c r="AY231" s="17" t="s">
        <v>158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82</v>
      </c>
      <c r="BK231" s="231">
        <f>ROUND(I231*H231,2)</f>
        <v>0</v>
      </c>
      <c r="BL231" s="17" t="s">
        <v>236</v>
      </c>
      <c r="BM231" s="230" t="s">
        <v>406</v>
      </c>
    </row>
    <row r="232" s="2" customFormat="1">
      <c r="A232" s="38"/>
      <c r="B232" s="39"/>
      <c r="C232" s="40"/>
      <c r="D232" s="232" t="s">
        <v>165</v>
      </c>
      <c r="E232" s="40"/>
      <c r="F232" s="233" t="s">
        <v>405</v>
      </c>
      <c r="G232" s="40"/>
      <c r="H232" s="40"/>
      <c r="I232" s="136"/>
      <c r="J232" s="40"/>
      <c r="K232" s="40"/>
      <c r="L232" s="44"/>
      <c r="M232" s="234"/>
      <c r="N232" s="235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165</v>
      </c>
      <c r="AU232" s="17" t="s">
        <v>82</v>
      </c>
    </row>
    <row r="233" s="13" customFormat="1">
      <c r="A233" s="13"/>
      <c r="B233" s="236"/>
      <c r="C233" s="237"/>
      <c r="D233" s="232" t="s">
        <v>166</v>
      </c>
      <c r="E233" s="238" t="s">
        <v>19</v>
      </c>
      <c r="F233" s="239" t="s">
        <v>1854</v>
      </c>
      <c r="G233" s="237"/>
      <c r="H233" s="240">
        <v>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166</v>
      </c>
      <c r="AU233" s="246" t="s">
        <v>82</v>
      </c>
      <c r="AV233" s="13" t="s">
        <v>85</v>
      </c>
      <c r="AW233" s="13" t="s">
        <v>34</v>
      </c>
      <c r="AX233" s="13" t="s">
        <v>82</v>
      </c>
      <c r="AY233" s="246" t="s">
        <v>158</v>
      </c>
    </row>
    <row r="234" s="12" customFormat="1" ht="25.92" customHeight="1">
      <c r="A234" s="12"/>
      <c r="B234" s="205"/>
      <c r="C234" s="206"/>
      <c r="D234" s="207" t="s">
        <v>73</v>
      </c>
      <c r="E234" s="208" t="s">
        <v>408</v>
      </c>
      <c r="F234" s="208" t="s">
        <v>409</v>
      </c>
      <c r="G234" s="206"/>
      <c r="H234" s="206"/>
      <c r="I234" s="209"/>
      <c r="J234" s="210">
        <f>BK234</f>
        <v>0</v>
      </c>
      <c r="K234" s="206"/>
      <c r="L234" s="211"/>
      <c r="M234" s="212"/>
      <c r="N234" s="213"/>
      <c r="O234" s="213"/>
      <c r="P234" s="214">
        <f>P235+SUM(P236:P551)+P610+P614</f>
        <v>0</v>
      </c>
      <c r="Q234" s="213"/>
      <c r="R234" s="214">
        <f>R235+SUM(R236:R551)+R610+R614</f>
        <v>64.278178999999994</v>
      </c>
      <c r="S234" s="213"/>
      <c r="T234" s="215">
        <f>T235+SUM(T236:T551)+T610+T614</f>
        <v>14.24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6" t="s">
        <v>176</v>
      </c>
      <c r="AT234" s="217" t="s">
        <v>73</v>
      </c>
      <c r="AU234" s="217" t="s">
        <v>74</v>
      </c>
      <c r="AY234" s="216" t="s">
        <v>158</v>
      </c>
      <c r="BK234" s="218">
        <f>BK235+SUM(BK236:BK551)+BK610+BK614</f>
        <v>0</v>
      </c>
    </row>
    <row r="235" s="2" customFormat="1" ht="55.5" customHeight="1">
      <c r="A235" s="38"/>
      <c r="B235" s="39"/>
      <c r="C235" s="219" t="s">
        <v>403</v>
      </c>
      <c r="D235" s="219" t="s">
        <v>159</v>
      </c>
      <c r="E235" s="220" t="s">
        <v>1301</v>
      </c>
      <c r="F235" s="221" t="s">
        <v>1302</v>
      </c>
      <c r="G235" s="222" t="s">
        <v>1303</v>
      </c>
      <c r="H235" s="223">
        <v>3</v>
      </c>
      <c r="I235" s="224"/>
      <c r="J235" s="225">
        <f>ROUND(I235*H235,2)</f>
        <v>0</v>
      </c>
      <c r="K235" s="221" t="s">
        <v>19</v>
      </c>
      <c r="L235" s="44"/>
      <c r="M235" s="226" t="s">
        <v>19</v>
      </c>
      <c r="N235" s="227" t="s">
        <v>45</v>
      </c>
      <c r="O235" s="84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236</v>
      </c>
      <c r="AT235" s="230" t="s">
        <v>159</v>
      </c>
      <c r="AU235" s="230" t="s">
        <v>82</v>
      </c>
      <c r="AY235" s="17" t="s">
        <v>158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82</v>
      </c>
      <c r="BK235" s="231">
        <f>ROUND(I235*H235,2)</f>
        <v>0</v>
      </c>
      <c r="BL235" s="17" t="s">
        <v>236</v>
      </c>
      <c r="BM235" s="230" t="s">
        <v>1855</v>
      </c>
    </row>
    <row r="236" s="2" customFormat="1">
      <c r="A236" s="38"/>
      <c r="B236" s="39"/>
      <c r="C236" s="40"/>
      <c r="D236" s="232" t="s">
        <v>165</v>
      </c>
      <c r="E236" s="40"/>
      <c r="F236" s="233" t="s">
        <v>1305</v>
      </c>
      <c r="G236" s="40"/>
      <c r="H236" s="40"/>
      <c r="I236" s="136"/>
      <c r="J236" s="40"/>
      <c r="K236" s="40"/>
      <c r="L236" s="44"/>
      <c r="M236" s="234"/>
      <c r="N236" s="235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165</v>
      </c>
      <c r="AU236" s="17" t="s">
        <v>82</v>
      </c>
    </row>
    <row r="237" s="13" customFormat="1">
      <c r="A237" s="13"/>
      <c r="B237" s="236"/>
      <c r="C237" s="237"/>
      <c r="D237" s="232" t="s">
        <v>166</v>
      </c>
      <c r="E237" s="238" t="s">
        <v>19</v>
      </c>
      <c r="F237" s="239" t="s">
        <v>1856</v>
      </c>
      <c r="G237" s="237"/>
      <c r="H237" s="240">
        <v>3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166</v>
      </c>
      <c r="AU237" s="246" t="s">
        <v>82</v>
      </c>
      <c r="AV237" s="13" t="s">
        <v>85</v>
      </c>
      <c r="AW237" s="13" t="s">
        <v>34</v>
      </c>
      <c r="AX237" s="13" t="s">
        <v>82</v>
      </c>
      <c r="AY237" s="246" t="s">
        <v>158</v>
      </c>
    </row>
    <row r="238" s="2" customFormat="1" ht="33" customHeight="1">
      <c r="A238" s="38"/>
      <c r="B238" s="39"/>
      <c r="C238" s="219" t="s">
        <v>222</v>
      </c>
      <c r="D238" s="219" t="s">
        <v>159</v>
      </c>
      <c r="E238" s="220" t="s">
        <v>410</v>
      </c>
      <c r="F238" s="221" t="s">
        <v>411</v>
      </c>
      <c r="G238" s="222" t="s">
        <v>202</v>
      </c>
      <c r="H238" s="223">
        <v>5</v>
      </c>
      <c r="I238" s="224"/>
      <c r="J238" s="225">
        <f>ROUND(I238*H238,2)</f>
        <v>0</v>
      </c>
      <c r="K238" s="221" t="s">
        <v>19</v>
      </c>
      <c r="L238" s="44"/>
      <c r="M238" s="226" t="s">
        <v>19</v>
      </c>
      <c r="N238" s="227" t="s">
        <v>45</v>
      </c>
      <c r="O238" s="84"/>
      <c r="P238" s="228">
        <f>O238*H238</f>
        <v>0</v>
      </c>
      <c r="Q238" s="228">
        <v>0.8901</v>
      </c>
      <c r="R238" s="228">
        <f>Q238*H238</f>
        <v>4.4504999999999999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236</v>
      </c>
      <c r="AT238" s="230" t="s">
        <v>159</v>
      </c>
      <c r="AU238" s="230" t="s">
        <v>82</v>
      </c>
      <c r="AY238" s="17" t="s">
        <v>158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82</v>
      </c>
      <c r="BK238" s="231">
        <f>ROUND(I238*H238,2)</f>
        <v>0</v>
      </c>
      <c r="BL238" s="17" t="s">
        <v>236</v>
      </c>
      <c r="BM238" s="230" t="s">
        <v>412</v>
      </c>
    </row>
    <row r="239" s="2" customFormat="1">
      <c r="A239" s="38"/>
      <c r="B239" s="39"/>
      <c r="C239" s="40"/>
      <c r="D239" s="232" t="s">
        <v>165</v>
      </c>
      <c r="E239" s="40"/>
      <c r="F239" s="233" t="s">
        <v>411</v>
      </c>
      <c r="G239" s="40"/>
      <c r="H239" s="40"/>
      <c r="I239" s="136"/>
      <c r="J239" s="40"/>
      <c r="K239" s="40"/>
      <c r="L239" s="44"/>
      <c r="M239" s="234"/>
      <c r="N239" s="235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165</v>
      </c>
      <c r="AU239" s="17" t="s">
        <v>82</v>
      </c>
    </row>
    <row r="240" s="2" customFormat="1">
      <c r="A240" s="38"/>
      <c r="B240" s="39"/>
      <c r="C240" s="40"/>
      <c r="D240" s="232" t="s">
        <v>216</v>
      </c>
      <c r="E240" s="40"/>
      <c r="F240" s="258" t="s">
        <v>413</v>
      </c>
      <c r="G240" s="40"/>
      <c r="H240" s="40"/>
      <c r="I240" s="136"/>
      <c r="J240" s="40"/>
      <c r="K240" s="40"/>
      <c r="L240" s="44"/>
      <c r="M240" s="234"/>
      <c r="N240" s="235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216</v>
      </c>
      <c r="AU240" s="17" t="s">
        <v>82</v>
      </c>
    </row>
    <row r="241" s="13" customFormat="1">
      <c r="A241" s="13"/>
      <c r="B241" s="236"/>
      <c r="C241" s="237"/>
      <c r="D241" s="232" t="s">
        <v>166</v>
      </c>
      <c r="E241" s="238" t="s">
        <v>19</v>
      </c>
      <c r="F241" s="239" t="s">
        <v>1857</v>
      </c>
      <c r="G241" s="237"/>
      <c r="H241" s="240">
        <v>5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166</v>
      </c>
      <c r="AU241" s="246" t="s">
        <v>82</v>
      </c>
      <c r="AV241" s="13" t="s">
        <v>85</v>
      </c>
      <c r="AW241" s="13" t="s">
        <v>34</v>
      </c>
      <c r="AX241" s="13" t="s">
        <v>82</v>
      </c>
      <c r="AY241" s="246" t="s">
        <v>158</v>
      </c>
    </row>
    <row r="242" s="2" customFormat="1" ht="33" customHeight="1">
      <c r="A242" s="38"/>
      <c r="B242" s="39"/>
      <c r="C242" s="219" t="s">
        <v>415</v>
      </c>
      <c r="D242" s="219" t="s">
        <v>159</v>
      </c>
      <c r="E242" s="220" t="s">
        <v>416</v>
      </c>
      <c r="F242" s="221" t="s">
        <v>417</v>
      </c>
      <c r="G242" s="222" t="s">
        <v>202</v>
      </c>
      <c r="H242" s="223">
        <v>4</v>
      </c>
      <c r="I242" s="224"/>
      <c r="J242" s="225">
        <f>ROUND(I242*H242,2)</f>
        <v>0</v>
      </c>
      <c r="K242" s="221" t="s">
        <v>19</v>
      </c>
      <c r="L242" s="44"/>
      <c r="M242" s="226" t="s">
        <v>19</v>
      </c>
      <c r="N242" s="227" t="s">
        <v>45</v>
      </c>
      <c r="O242" s="84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236</v>
      </c>
      <c r="AT242" s="230" t="s">
        <v>159</v>
      </c>
      <c r="AU242" s="230" t="s">
        <v>82</v>
      </c>
      <c r="AY242" s="17" t="s">
        <v>158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82</v>
      </c>
      <c r="BK242" s="231">
        <f>ROUND(I242*H242,2)</f>
        <v>0</v>
      </c>
      <c r="BL242" s="17" t="s">
        <v>236</v>
      </c>
      <c r="BM242" s="230" t="s">
        <v>418</v>
      </c>
    </row>
    <row r="243" s="2" customFormat="1">
      <c r="A243" s="38"/>
      <c r="B243" s="39"/>
      <c r="C243" s="40"/>
      <c r="D243" s="232" t="s">
        <v>165</v>
      </c>
      <c r="E243" s="40"/>
      <c r="F243" s="233" t="s">
        <v>417</v>
      </c>
      <c r="G243" s="40"/>
      <c r="H243" s="40"/>
      <c r="I243" s="136"/>
      <c r="J243" s="40"/>
      <c r="K243" s="40"/>
      <c r="L243" s="44"/>
      <c r="M243" s="234"/>
      <c r="N243" s="235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165</v>
      </c>
      <c r="AU243" s="17" t="s">
        <v>82</v>
      </c>
    </row>
    <row r="244" s="13" customFormat="1">
      <c r="A244" s="13"/>
      <c r="B244" s="236"/>
      <c r="C244" s="237"/>
      <c r="D244" s="232" t="s">
        <v>166</v>
      </c>
      <c r="E244" s="238" t="s">
        <v>19</v>
      </c>
      <c r="F244" s="239" t="s">
        <v>1858</v>
      </c>
      <c r="G244" s="237"/>
      <c r="H244" s="240">
        <v>4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166</v>
      </c>
      <c r="AU244" s="246" t="s">
        <v>82</v>
      </c>
      <c r="AV244" s="13" t="s">
        <v>85</v>
      </c>
      <c r="AW244" s="13" t="s">
        <v>34</v>
      </c>
      <c r="AX244" s="13" t="s">
        <v>82</v>
      </c>
      <c r="AY244" s="246" t="s">
        <v>158</v>
      </c>
    </row>
    <row r="245" s="2" customFormat="1" ht="33" customHeight="1">
      <c r="A245" s="38"/>
      <c r="B245" s="39"/>
      <c r="C245" s="219" t="s">
        <v>420</v>
      </c>
      <c r="D245" s="219" t="s">
        <v>159</v>
      </c>
      <c r="E245" s="220" t="s">
        <v>421</v>
      </c>
      <c r="F245" s="221" t="s">
        <v>422</v>
      </c>
      <c r="G245" s="222" t="s">
        <v>202</v>
      </c>
      <c r="H245" s="223">
        <v>1</v>
      </c>
      <c r="I245" s="224"/>
      <c r="J245" s="225">
        <f>ROUND(I245*H245,2)</f>
        <v>0</v>
      </c>
      <c r="K245" s="221" t="s">
        <v>19</v>
      </c>
      <c r="L245" s="44"/>
      <c r="M245" s="226" t="s">
        <v>19</v>
      </c>
      <c r="N245" s="227" t="s">
        <v>45</v>
      </c>
      <c r="O245" s="84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236</v>
      </c>
      <c r="AT245" s="230" t="s">
        <v>159</v>
      </c>
      <c r="AU245" s="230" t="s">
        <v>82</v>
      </c>
      <c r="AY245" s="17" t="s">
        <v>158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82</v>
      </c>
      <c r="BK245" s="231">
        <f>ROUND(I245*H245,2)</f>
        <v>0</v>
      </c>
      <c r="BL245" s="17" t="s">
        <v>236</v>
      </c>
      <c r="BM245" s="230" t="s">
        <v>423</v>
      </c>
    </row>
    <row r="246" s="2" customFormat="1">
      <c r="A246" s="38"/>
      <c r="B246" s="39"/>
      <c r="C246" s="40"/>
      <c r="D246" s="232" t="s">
        <v>165</v>
      </c>
      <c r="E246" s="40"/>
      <c r="F246" s="233" t="s">
        <v>422</v>
      </c>
      <c r="G246" s="40"/>
      <c r="H246" s="40"/>
      <c r="I246" s="136"/>
      <c r="J246" s="40"/>
      <c r="K246" s="40"/>
      <c r="L246" s="44"/>
      <c r="M246" s="234"/>
      <c r="N246" s="235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165</v>
      </c>
      <c r="AU246" s="17" t="s">
        <v>82</v>
      </c>
    </row>
    <row r="247" s="13" customFormat="1">
      <c r="A247" s="13"/>
      <c r="B247" s="236"/>
      <c r="C247" s="237"/>
      <c r="D247" s="232" t="s">
        <v>166</v>
      </c>
      <c r="E247" s="238" t="s">
        <v>19</v>
      </c>
      <c r="F247" s="239" t="s">
        <v>1854</v>
      </c>
      <c r="G247" s="237"/>
      <c r="H247" s="240">
        <v>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166</v>
      </c>
      <c r="AU247" s="246" t="s">
        <v>82</v>
      </c>
      <c r="AV247" s="13" t="s">
        <v>85</v>
      </c>
      <c r="AW247" s="13" t="s">
        <v>34</v>
      </c>
      <c r="AX247" s="13" t="s">
        <v>82</v>
      </c>
      <c r="AY247" s="246" t="s">
        <v>158</v>
      </c>
    </row>
    <row r="248" s="2" customFormat="1" ht="21.75" customHeight="1">
      <c r="A248" s="38"/>
      <c r="B248" s="39"/>
      <c r="C248" s="219" t="s">
        <v>425</v>
      </c>
      <c r="D248" s="219" t="s">
        <v>159</v>
      </c>
      <c r="E248" s="220" t="s">
        <v>426</v>
      </c>
      <c r="F248" s="221" t="s">
        <v>427</v>
      </c>
      <c r="G248" s="222" t="s">
        <v>162</v>
      </c>
      <c r="H248" s="223">
        <v>63</v>
      </c>
      <c r="I248" s="224"/>
      <c r="J248" s="225">
        <f>ROUND(I248*H248,2)</f>
        <v>0</v>
      </c>
      <c r="K248" s="221" t="s">
        <v>19</v>
      </c>
      <c r="L248" s="44"/>
      <c r="M248" s="226" t="s">
        <v>19</v>
      </c>
      <c r="N248" s="227" t="s">
        <v>45</v>
      </c>
      <c r="O248" s="84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236</v>
      </c>
      <c r="AT248" s="230" t="s">
        <v>159</v>
      </c>
      <c r="AU248" s="230" t="s">
        <v>82</v>
      </c>
      <c r="AY248" s="17" t="s">
        <v>158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82</v>
      </c>
      <c r="BK248" s="231">
        <f>ROUND(I248*H248,2)</f>
        <v>0</v>
      </c>
      <c r="BL248" s="17" t="s">
        <v>236</v>
      </c>
      <c r="BM248" s="230" t="s">
        <v>428</v>
      </c>
    </row>
    <row r="249" s="2" customFormat="1">
      <c r="A249" s="38"/>
      <c r="B249" s="39"/>
      <c r="C249" s="40"/>
      <c r="D249" s="232" t="s">
        <v>165</v>
      </c>
      <c r="E249" s="40"/>
      <c r="F249" s="233" t="s">
        <v>427</v>
      </c>
      <c r="G249" s="40"/>
      <c r="H249" s="40"/>
      <c r="I249" s="136"/>
      <c r="J249" s="40"/>
      <c r="K249" s="40"/>
      <c r="L249" s="44"/>
      <c r="M249" s="234"/>
      <c r="N249" s="235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165</v>
      </c>
      <c r="AU249" s="17" t="s">
        <v>82</v>
      </c>
    </row>
    <row r="250" s="2" customFormat="1" ht="16.5" customHeight="1">
      <c r="A250" s="38"/>
      <c r="B250" s="39"/>
      <c r="C250" s="259" t="s">
        <v>429</v>
      </c>
      <c r="D250" s="259" t="s">
        <v>199</v>
      </c>
      <c r="E250" s="260" t="s">
        <v>430</v>
      </c>
      <c r="F250" s="261" t="s">
        <v>431</v>
      </c>
      <c r="G250" s="262" t="s">
        <v>162</v>
      </c>
      <c r="H250" s="263">
        <v>72.450000000000003</v>
      </c>
      <c r="I250" s="264"/>
      <c r="J250" s="265">
        <f>ROUND(I250*H250,2)</f>
        <v>0</v>
      </c>
      <c r="K250" s="261" t="s">
        <v>19</v>
      </c>
      <c r="L250" s="266"/>
      <c r="M250" s="267" t="s">
        <v>19</v>
      </c>
      <c r="N250" s="268" t="s">
        <v>45</v>
      </c>
      <c r="O250" s="84"/>
      <c r="P250" s="228">
        <f>O250*H250</f>
        <v>0</v>
      </c>
      <c r="Q250" s="228">
        <v>0.00012</v>
      </c>
      <c r="R250" s="228">
        <f>Q250*H250</f>
        <v>0.0086940000000000003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241</v>
      </c>
      <c r="AT250" s="230" t="s">
        <v>199</v>
      </c>
      <c r="AU250" s="230" t="s">
        <v>82</v>
      </c>
      <c r="AY250" s="17" t="s">
        <v>158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82</v>
      </c>
      <c r="BK250" s="231">
        <f>ROUND(I250*H250,2)</f>
        <v>0</v>
      </c>
      <c r="BL250" s="17" t="s">
        <v>236</v>
      </c>
      <c r="BM250" s="230" t="s">
        <v>432</v>
      </c>
    </row>
    <row r="251" s="2" customFormat="1">
      <c r="A251" s="38"/>
      <c r="B251" s="39"/>
      <c r="C251" s="40"/>
      <c r="D251" s="232" t="s">
        <v>165</v>
      </c>
      <c r="E251" s="40"/>
      <c r="F251" s="233" t="s">
        <v>431</v>
      </c>
      <c r="G251" s="40"/>
      <c r="H251" s="40"/>
      <c r="I251" s="136"/>
      <c r="J251" s="40"/>
      <c r="K251" s="40"/>
      <c r="L251" s="44"/>
      <c r="M251" s="234"/>
      <c r="N251" s="235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165</v>
      </c>
      <c r="AU251" s="17" t="s">
        <v>82</v>
      </c>
    </row>
    <row r="252" s="13" customFormat="1">
      <c r="A252" s="13"/>
      <c r="B252" s="236"/>
      <c r="C252" s="237"/>
      <c r="D252" s="232" t="s">
        <v>166</v>
      </c>
      <c r="E252" s="238" t="s">
        <v>19</v>
      </c>
      <c r="F252" s="239" t="s">
        <v>1859</v>
      </c>
      <c r="G252" s="237"/>
      <c r="H252" s="240">
        <v>63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166</v>
      </c>
      <c r="AU252" s="246" t="s">
        <v>82</v>
      </c>
      <c r="AV252" s="13" t="s">
        <v>85</v>
      </c>
      <c r="AW252" s="13" t="s">
        <v>34</v>
      </c>
      <c r="AX252" s="13" t="s">
        <v>82</v>
      </c>
      <c r="AY252" s="246" t="s">
        <v>158</v>
      </c>
    </row>
    <row r="253" s="13" customFormat="1">
      <c r="A253" s="13"/>
      <c r="B253" s="236"/>
      <c r="C253" s="237"/>
      <c r="D253" s="232" t="s">
        <v>166</v>
      </c>
      <c r="E253" s="237"/>
      <c r="F253" s="239" t="s">
        <v>1860</v>
      </c>
      <c r="G253" s="237"/>
      <c r="H253" s="240">
        <v>72.450000000000003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166</v>
      </c>
      <c r="AU253" s="246" t="s">
        <v>82</v>
      </c>
      <c r="AV253" s="13" t="s">
        <v>85</v>
      </c>
      <c r="AW253" s="13" t="s">
        <v>4</v>
      </c>
      <c r="AX253" s="13" t="s">
        <v>82</v>
      </c>
      <c r="AY253" s="246" t="s">
        <v>158</v>
      </c>
    </row>
    <row r="254" s="2" customFormat="1" ht="21.75" customHeight="1">
      <c r="A254" s="38"/>
      <c r="B254" s="39"/>
      <c r="C254" s="219" t="s">
        <v>435</v>
      </c>
      <c r="D254" s="219" t="s">
        <v>159</v>
      </c>
      <c r="E254" s="220" t="s">
        <v>436</v>
      </c>
      <c r="F254" s="221" t="s">
        <v>437</v>
      </c>
      <c r="G254" s="222" t="s">
        <v>162</v>
      </c>
      <c r="H254" s="223">
        <v>360</v>
      </c>
      <c r="I254" s="224"/>
      <c r="J254" s="225">
        <f>ROUND(I254*H254,2)</f>
        <v>0</v>
      </c>
      <c r="K254" s="221" t="s">
        <v>213</v>
      </c>
      <c r="L254" s="44"/>
      <c r="M254" s="226" t="s">
        <v>19</v>
      </c>
      <c r="N254" s="227" t="s">
        <v>45</v>
      </c>
      <c r="O254" s="84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236</v>
      </c>
      <c r="AT254" s="230" t="s">
        <v>159</v>
      </c>
      <c r="AU254" s="230" t="s">
        <v>82</v>
      </c>
      <c r="AY254" s="17" t="s">
        <v>158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82</v>
      </c>
      <c r="BK254" s="231">
        <f>ROUND(I254*H254,2)</f>
        <v>0</v>
      </c>
      <c r="BL254" s="17" t="s">
        <v>236</v>
      </c>
      <c r="BM254" s="230" t="s">
        <v>438</v>
      </c>
    </row>
    <row r="255" s="2" customFormat="1">
      <c r="A255" s="38"/>
      <c r="B255" s="39"/>
      <c r="C255" s="40"/>
      <c r="D255" s="232" t="s">
        <v>165</v>
      </c>
      <c r="E255" s="40"/>
      <c r="F255" s="233" t="s">
        <v>437</v>
      </c>
      <c r="G255" s="40"/>
      <c r="H255" s="40"/>
      <c r="I255" s="136"/>
      <c r="J255" s="40"/>
      <c r="K255" s="40"/>
      <c r="L255" s="44"/>
      <c r="M255" s="234"/>
      <c r="N255" s="235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165</v>
      </c>
      <c r="AU255" s="17" t="s">
        <v>82</v>
      </c>
    </row>
    <row r="256" s="2" customFormat="1" ht="16.5" customHeight="1">
      <c r="A256" s="38"/>
      <c r="B256" s="39"/>
      <c r="C256" s="259" t="s">
        <v>439</v>
      </c>
      <c r="D256" s="259" t="s">
        <v>199</v>
      </c>
      <c r="E256" s="260" t="s">
        <v>440</v>
      </c>
      <c r="F256" s="261" t="s">
        <v>441</v>
      </c>
      <c r="G256" s="262" t="s">
        <v>162</v>
      </c>
      <c r="H256" s="263">
        <v>396.75</v>
      </c>
      <c r="I256" s="264"/>
      <c r="J256" s="265">
        <f>ROUND(I256*H256,2)</f>
        <v>0</v>
      </c>
      <c r="K256" s="261" t="s">
        <v>19</v>
      </c>
      <c r="L256" s="266"/>
      <c r="M256" s="267" t="s">
        <v>19</v>
      </c>
      <c r="N256" s="268" t="s">
        <v>45</v>
      </c>
      <c r="O256" s="84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241</v>
      </c>
      <c r="AT256" s="230" t="s">
        <v>199</v>
      </c>
      <c r="AU256" s="230" t="s">
        <v>82</v>
      </c>
      <c r="AY256" s="17" t="s">
        <v>158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82</v>
      </c>
      <c r="BK256" s="231">
        <f>ROUND(I256*H256,2)</f>
        <v>0</v>
      </c>
      <c r="BL256" s="17" t="s">
        <v>236</v>
      </c>
      <c r="BM256" s="230" t="s">
        <v>442</v>
      </c>
    </row>
    <row r="257" s="2" customFormat="1">
      <c r="A257" s="38"/>
      <c r="B257" s="39"/>
      <c r="C257" s="40"/>
      <c r="D257" s="232" t="s">
        <v>165</v>
      </c>
      <c r="E257" s="40"/>
      <c r="F257" s="233" t="s">
        <v>441</v>
      </c>
      <c r="G257" s="40"/>
      <c r="H257" s="40"/>
      <c r="I257" s="136"/>
      <c r="J257" s="40"/>
      <c r="K257" s="40"/>
      <c r="L257" s="44"/>
      <c r="M257" s="234"/>
      <c r="N257" s="235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165</v>
      </c>
      <c r="AU257" s="17" t="s">
        <v>82</v>
      </c>
    </row>
    <row r="258" s="13" customFormat="1">
      <c r="A258" s="13"/>
      <c r="B258" s="236"/>
      <c r="C258" s="237"/>
      <c r="D258" s="232" t="s">
        <v>166</v>
      </c>
      <c r="E258" s="238" t="s">
        <v>19</v>
      </c>
      <c r="F258" s="239" t="s">
        <v>1861</v>
      </c>
      <c r="G258" s="237"/>
      <c r="H258" s="240">
        <v>345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166</v>
      </c>
      <c r="AU258" s="246" t="s">
        <v>82</v>
      </c>
      <c r="AV258" s="13" t="s">
        <v>85</v>
      </c>
      <c r="AW258" s="13" t="s">
        <v>34</v>
      </c>
      <c r="AX258" s="13" t="s">
        <v>82</v>
      </c>
      <c r="AY258" s="246" t="s">
        <v>158</v>
      </c>
    </row>
    <row r="259" s="13" customFormat="1">
      <c r="A259" s="13"/>
      <c r="B259" s="236"/>
      <c r="C259" s="237"/>
      <c r="D259" s="232" t="s">
        <v>166</v>
      </c>
      <c r="E259" s="237"/>
      <c r="F259" s="239" t="s">
        <v>1862</v>
      </c>
      <c r="G259" s="237"/>
      <c r="H259" s="240">
        <v>396.75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166</v>
      </c>
      <c r="AU259" s="246" t="s">
        <v>82</v>
      </c>
      <c r="AV259" s="13" t="s">
        <v>85</v>
      </c>
      <c r="AW259" s="13" t="s">
        <v>4</v>
      </c>
      <c r="AX259" s="13" t="s">
        <v>82</v>
      </c>
      <c r="AY259" s="246" t="s">
        <v>158</v>
      </c>
    </row>
    <row r="260" s="2" customFormat="1" ht="16.5" customHeight="1">
      <c r="A260" s="38"/>
      <c r="B260" s="39"/>
      <c r="C260" s="259" t="s">
        <v>445</v>
      </c>
      <c r="D260" s="259" t="s">
        <v>199</v>
      </c>
      <c r="E260" s="260" t="s">
        <v>446</v>
      </c>
      <c r="F260" s="261" t="s">
        <v>447</v>
      </c>
      <c r="G260" s="262" t="s">
        <v>162</v>
      </c>
      <c r="H260" s="263">
        <v>17.25</v>
      </c>
      <c r="I260" s="264"/>
      <c r="J260" s="265">
        <f>ROUND(I260*H260,2)</f>
        <v>0</v>
      </c>
      <c r="K260" s="261" t="s">
        <v>19</v>
      </c>
      <c r="L260" s="266"/>
      <c r="M260" s="267" t="s">
        <v>19</v>
      </c>
      <c r="N260" s="268" t="s">
        <v>45</v>
      </c>
      <c r="O260" s="84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0" t="s">
        <v>241</v>
      </c>
      <c r="AT260" s="230" t="s">
        <v>199</v>
      </c>
      <c r="AU260" s="230" t="s">
        <v>82</v>
      </c>
      <c r="AY260" s="17" t="s">
        <v>158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7" t="s">
        <v>82</v>
      </c>
      <c r="BK260" s="231">
        <f>ROUND(I260*H260,2)</f>
        <v>0</v>
      </c>
      <c r="BL260" s="17" t="s">
        <v>236</v>
      </c>
      <c r="BM260" s="230" t="s">
        <v>448</v>
      </c>
    </row>
    <row r="261" s="2" customFormat="1">
      <c r="A261" s="38"/>
      <c r="B261" s="39"/>
      <c r="C261" s="40"/>
      <c r="D261" s="232" t="s">
        <v>165</v>
      </c>
      <c r="E261" s="40"/>
      <c r="F261" s="233" t="s">
        <v>447</v>
      </c>
      <c r="G261" s="40"/>
      <c r="H261" s="40"/>
      <c r="I261" s="136"/>
      <c r="J261" s="40"/>
      <c r="K261" s="40"/>
      <c r="L261" s="44"/>
      <c r="M261" s="234"/>
      <c r="N261" s="235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165</v>
      </c>
      <c r="AU261" s="17" t="s">
        <v>82</v>
      </c>
    </row>
    <row r="262" s="13" customFormat="1">
      <c r="A262" s="13"/>
      <c r="B262" s="236"/>
      <c r="C262" s="237"/>
      <c r="D262" s="232" t="s">
        <v>166</v>
      </c>
      <c r="E262" s="238" t="s">
        <v>19</v>
      </c>
      <c r="F262" s="239" t="s">
        <v>1863</v>
      </c>
      <c r="G262" s="237"/>
      <c r="H262" s="240">
        <v>15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166</v>
      </c>
      <c r="AU262" s="246" t="s">
        <v>82</v>
      </c>
      <c r="AV262" s="13" t="s">
        <v>85</v>
      </c>
      <c r="AW262" s="13" t="s">
        <v>34</v>
      </c>
      <c r="AX262" s="13" t="s">
        <v>82</v>
      </c>
      <c r="AY262" s="246" t="s">
        <v>158</v>
      </c>
    </row>
    <row r="263" s="13" customFormat="1">
      <c r="A263" s="13"/>
      <c r="B263" s="236"/>
      <c r="C263" s="237"/>
      <c r="D263" s="232" t="s">
        <v>166</v>
      </c>
      <c r="E263" s="237"/>
      <c r="F263" s="239" t="s">
        <v>1346</v>
      </c>
      <c r="G263" s="237"/>
      <c r="H263" s="240">
        <v>17.25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166</v>
      </c>
      <c r="AU263" s="246" t="s">
        <v>82</v>
      </c>
      <c r="AV263" s="13" t="s">
        <v>85</v>
      </c>
      <c r="AW263" s="13" t="s">
        <v>4</v>
      </c>
      <c r="AX263" s="13" t="s">
        <v>82</v>
      </c>
      <c r="AY263" s="246" t="s">
        <v>158</v>
      </c>
    </row>
    <row r="264" s="2" customFormat="1" ht="21.75" customHeight="1">
      <c r="A264" s="38"/>
      <c r="B264" s="39"/>
      <c r="C264" s="219" t="s">
        <v>450</v>
      </c>
      <c r="D264" s="219" t="s">
        <v>159</v>
      </c>
      <c r="E264" s="220" t="s">
        <v>451</v>
      </c>
      <c r="F264" s="221" t="s">
        <v>452</v>
      </c>
      <c r="G264" s="222" t="s">
        <v>162</v>
      </c>
      <c r="H264" s="223">
        <v>10</v>
      </c>
      <c r="I264" s="224"/>
      <c r="J264" s="225">
        <f>ROUND(I264*H264,2)</f>
        <v>0</v>
      </c>
      <c r="K264" s="221" t="s">
        <v>19</v>
      </c>
      <c r="L264" s="44"/>
      <c r="M264" s="226" t="s">
        <v>19</v>
      </c>
      <c r="N264" s="227" t="s">
        <v>45</v>
      </c>
      <c r="O264" s="84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236</v>
      </c>
      <c r="AT264" s="230" t="s">
        <v>159</v>
      </c>
      <c r="AU264" s="230" t="s">
        <v>82</v>
      </c>
      <c r="AY264" s="17" t="s">
        <v>158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82</v>
      </c>
      <c r="BK264" s="231">
        <f>ROUND(I264*H264,2)</f>
        <v>0</v>
      </c>
      <c r="BL264" s="17" t="s">
        <v>236</v>
      </c>
      <c r="BM264" s="230" t="s">
        <v>453</v>
      </c>
    </row>
    <row r="265" s="2" customFormat="1">
      <c r="A265" s="38"/>
      <c r="B265" s="39"/>
      <c r="C265" s="40"/>
      <c r="D265" s="232" t="s">
        <v>165</v>
      </c>
      <c r="E265" s="40"/>
      <c r="F265" s="233" t="s">
        <v>452</v>
      </c>
      <c r="G265" s="40"/>
      <c r="H265" s="40"/>
      <c r="I265" s="136"/>
      <c r="J265" s="40"/>
      <c r="K265" s="40"/>
      <c r="L265" s="44"/>
      <c r="M265" s="234"/>
      <c r="N265" s="235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165</v>
      </c>
      <c r="AU265" s="17" t="s">
        <v>82</v>
      </c>
    </row>
    <row r="266" s="2" customFormat="1" ht="21.75" customHeight="1">
      <c r="A266" s="38"/>
      <c r="B266" s="39"/>
      <c r="C266" s="259" t="s">
        <v>454</v>
      </c>
      <c r="D266" s="259" t="s">
        <v>199</v>
      </c>
      <c r="E266" s="260" t="s">
        <v>455</v>
      </c>
      <c r="F266" s="261" t="s">
        <v>456</v>
      </c>
      <c r="G266" s="262" t="s">
        <v>162</v>
      </c>
      <c r="H266" s="263">
        <v>11.5</v>
      </c>
      <c r="I266" s="264"/>
      <c r="J266" s="265">
        <f>ROUND(I266*H266,2)</f>
        <v>0</v>
      </c>
      <c r="K266" s="261" t="s">
        <v>19</v>
      </c>
      <c r="L266" s="266"/>
      <c r="M266" s="267" t="s">
        <v>19</v>
      </c>
      <c r="N266" s="268" t="s">
        <v>45</v>
      </c>
      <c r="O266" s="84"/>
      <c r="P266" s="228">
        <f>O266*H266</f>
        <v>0</v>
      </c>
      <c r="Q266" s="228">
        <v>0.00042000000000000002</v>
      </c>
      <c r="R266" s="228">
        <f>Q266*H266</f>
        <v>0.0048300000000000001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241</v>
      </c>
      <c r="AT266" s="230" t="s">
        <v>199</v>
      </c>
      <c r="AU266" s="230" t="s">
        <v>82</v>
      </c>
      <c r="AY266" s="17" t="s">
        <v>158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82</v>
      </c>
      <c r="BK266" s="231">
        <f>ROUND(I266*H266,2)</f>
        <v>0</v>
      </c>
      <c r="BL266" s="17" t="s">
        <v>236</v>
      </c>
      <c r="BM266" s="230" t="s">
        <v>457</v>
      </c>
    </row>
    <row r="267" s="2" customFormat="1">
      <c r="A267" s="38"/>
      <c r="B267" s="39"/>
      <c r="C267" s="40"/>
      <c r="D267" s="232" t="s">
        <v>165</v>
      </c>
      <c r="E267" s="40"/>
      <c r="F267" s="233" t="s">
        <v>456</v>
      </c>
      <c r="G267" s="40"/>
      <c r="H267" s="40"/>
      <c r="I267" s="136"/>
      <c r="J267" s="40"/>
      <c r="K267" s="40"/>
      <c r="L267" s="44"/>
      <c r="M267" s="234"/>
      <c r="N267" s="235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165</v>
      </c>
      <c r="AU267" s="17" t="s">
        <v>82</v>
      </c>
    </row>
    <row r="268" s="13" customFormat="1">
      <c r="A268" s="13"/>
      <c r="B268" s="236"/>
      <c r="C268" s="237"/>
      <c r="D268" s="232" t="s">
        <v>166</v>
      </c>
      <c r="E268" s="238" t="s">
        <v>19</v>
      </c>
      <c r="F268" s="239" t="s">
        <v>1864</v>
      </c>
      <c r="G268" s="237"/>
      <c r="H268" s="240">
        <v>10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166</v>
      </c>
      <c r="AU268" s="246" t="s">
        <v>82</v>
      </c>
      <c r="AV268" s="13" t="s">
        <v>85</v>
      </c>
      <c r="AW268" s="13" t="s">
        <v>34</v>
      </c>
      <c r="AX268" s="13" t="s">
        <v>82</v>
      </c>
      <c r="AY268" s="246" t="s">
        <v>158</v>
      </c>
    </row>
    <row r="269" s="13" customFormat="1">
      <c r="A269" s="13"/>
      <c r="B269" s="236"/>
      <c r="C269" s="237"/>
      <c r="D269" s="232" t="s">
        <v>166</v>
      </c>
      <c r="E269" s="237"/>
      <c r="F269" s="239" t="s">
        <v>1331</v>
      </c>
      <c r="G269" s="237"/>
      <c r="H269" s="240">
        <v>11.5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166</v>
      </c>
      <c r="AU269" s="246" t="s">
        <v>82</v>
      </c>
      <c r="AV269" s="13" t="s">
        <v>85</v>
      </c>
      <c r="AW269" s="13" t="s">
        <v>4</v>
      </c>
      <c r="AX269" s="13" t="s">
        <v>82</v>
      </c>
      <c r="AY269" s="246" t="s">
        <v>158</v>
      </c>
    </row>
    <row r="270" s="2" customFormat="1" ht="21.75" customHeight="1">
      <c r="A270" s="38"/>
      <c r="B270" s="39"/>
      <c r="C270" s="259" t="s">
        <v>459</v>
      </c>
      <c r="D270" s="259" t="s">
        <v>199</v>
      </c>
      <c r="E270" s="260" t="s">
        <v>460</v>
      </c>
      <c r="F270" s="261" t="s">
        <v>461</v>
      </c>
      <c r="G270" s="262" t="s">
        <v>202</v>
      </c>
      <c r="H270" s="263">
        <v>2</v>
      </c>
      <c r="I270" s="264"/>
      <c r="J270" s="265">
        <f>ROUND(I270*H270,2)</f>
        <v>0</v>
      </c>
      <c r="K270" s="261" t="s">
        <v>19</v>
      </c>
      <c r="L270" s="266"/>
      <c r="M270" s="267" t="s">
        <v>19</v>
      </c>
      <c r="N270" s="268" t="s">
        <v>45</v>
      </c>
      <c r="O270" s="84"/>
      <c r="P270" s="228">
        <f>O270*H270</f>
        <v>0</v>
      </c>
      <c r="Q270" s="228">
        <v>0.00042000000000000002</v>
      </c>
      <c r="R270" s="228">
        <f>Q270*H270</f>
        <v>0.00084000000000000003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241</v>
      </c>
      <c r="AT270" s="230" t="s">
        <v>199</v>
      </c>
      <c r="AU270" s="230" t="s">
        <v>82</v>
      </c>
      <c r="AY270" s="17" t="s">
        <v>158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82</v>
      </c>
      <c r="BK270" s="231">
        <f>ROUND(I270*H270,2)</f>
        <v>0</v>
      </c>
      <c r="BL270" s="17" t="s">
        <v>236</v>
      </c>
      <c r="BM270" s="230" t="s">
        <v>462</v>
      </c>
    </row>
    <row r="271" s="2" customFormat="1">
      <c r="A271" s="38"/>
      <c r="B271" s="39"/>
      <c r="C271" s="40"/>
      <c r="D271" s="232" t="s">
        <v>165</v>
      </c>
      <c r="E271" s="40"/>
      <c r="F271" s="233" t="s">
        <v>461</v>
      </c>
      <c r="G271" s="40"/>
      <c r="H271" s="40"/>
      <c r="I271" s="136"/>
      <c r="J271" s="40"/>
      <c r="K271" s="40"/>
      <c r="L271" s="44"/>
      <c r="M271" s="234"/>
      <c r="N271" s="235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165</v>
      </c>
      <c r="AU271" s="17" t="s">
        <v>82</v>
      </c>
    </row>
    <row r="272" s="13" customFormat="1">
      <c r="A272" s="13"/>
      <c r="B272" s="236"/>
      <c r="C272" s="237"/>
      <c r="D272" s="232" t="s">
        <v>166</v>
      </c>
      <c r="E272" s="238" t="s">
        <v>19</v>
      </c>
      <c r="F272" s="239" t="s">
        <v>1865</v>
      </c>
      <c r="G272" s="237"/>
      <c r="H272" s="240">
        <v>2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166</v>
      </c>
      <c r="AU272" s="246" t="s">
        <v>82</v>
      </c>
      <c r="AV272" s="13" t="s">
        <v>85</v>
      </c>
      <c r="AW272" s="13" t="s">
        <v>34</v>
      </c>
      <c r="AX272" s="13" t="s">
        <v>82</v>
      </c>
      <c r="AY272" s="246" t="s">
        <v>158</v>
      </c>
    </row>
    <row r="273" s="2" customFormat="1" ht="21.75" customHeight="1">
      <c r="A273" s="38"/>
      <c r="B273" s="39"/>
      <c r="C273" s="219" t="s">
        <v>464</v>
      </c>
      <c r="D273" s="219" t="s">
        <v>159</v>
      </c>
      <c r="E273" s="220" t="s">
        <v>465</v>
      </c>
      <c r="F273" s="221" t="s">
        <v>466</v>
      </c>
      <c r="G273" s="222" t="s">
        <v>162</v>
      </c>
      <c r="H273" s="223">
        <v>220</v>
      </c>
      <c r="I273" s="224"/>
      <c r="J273" s="225">
        <f>ROUND(I273*H273,2)</f>
        <v>0</v>
      </c>
      <c r="K273" s="221" t="s">
        <v>213</v>
      </c>
      <c r="L273" s="44"/>
      <c r="M273" s="226" t="s">
        <v>19</v>
      </c>
      <c r="N273" s="227" t="s">
        <v>45</v>
      </c>
      <c r="O273" s="84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236</v>
      </c>
      <c r="AT273" s="230" t="s">
        <v>159</v>
      </c>
      <c r="AU273" s="230" t="s">
        <v>82</v>
      </c>
      <c r="AY273" s="17" t="s">
        <v>158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82</v>
      </c>
      <c r="BK273" s="231">
        <f>ROUND(I273*H273,2)</f>
        <v>0</v>
      </c>
      <c r="BL273" s="17" t="s">
        <v>236</v>
      </c>
      <c r="BM273" s="230" t="s">
        <v>467</v>
      </c>
    </row>
    <row r="274" s="2" customFormat="1">
      <c r="A274" s="38"/>
      <c r="B274" s="39"/>
      <c r="C274" s="40"/>
      <c r="D274" s="232" t="s">
        <v>165</v>
      </c>
      <c r="E274" s="40"/>
      <c r="F274" s="233" t="s">
        <v>468</v>
      </c>
      <c r="G274" s="40"/>
      <c r="H274" s="40"/>
      <c r="I274" s="136"/>
      <c r="J274" s="40"/>
      <c r="K274" s="40"/>
      <c r="L274" s="44"/>
      <c r="M274" s="234"/>
      <c r="N274" s="235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165</v>
      </c>
      <c r="AU274" s="17" t="s">
        <v>82</v>
      </c>
    </row>
    <row r="275" s="2" customFormat="1" ht="16.5" customHeight="1">
      <c r="A275" s="38"/>
      <c r="B275" s="39"/>
      <c r="C275" s="259" t="s">
        <v>469</v>
      </c>
      <c r="D275" s="259" t="s">
        <v>199</v>
      </c>
      <c r="E275" s="260" t="s">
        <v>470</v>
      </c>
      <c r="F275" s="261" t="s">
        <v>471</v>
      </c>
      <c r="G275" s="262" t="s">
        <v>162</v>
      </c>
      <c r="H275" s="263">
        <v>253</v>
      </c>
      <c r="I275" s="264"/>
      <c r="J275" s="265">
        <f>ROUND(I275*H275,2)</f>
        <v>0</v>
      </c>
      <c r="K275" s="261" t="s">
        <v>213</v>
      </c>
      <c r="L275" s="266"/>
      <c r="M275" s="267" t="s">
        <v>19</v>
      </c>
      <c r="N275" s="268" t="s">
        <v>45</v>
      </c>
      <c r="O275" s="84"/>
      <c r="P275" s="228">
        <f>O275*H275</f>
        <v>0</v>
      </c>
      <c r="Q275" s="228">
        <v>0.00048000000000000001</v>
      </c>
      <c r="R275" s="228">
        <f>Q275*H275</f>
        <v>0.12144000000000001</v>
      </c>
      <c r="S275" s="228">
        <v>0</v>
      </c>
      <c r="T275" s="22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0" t="s">
        <v>241</v>
      </c>
      <c r="AT275" s="230" t="s">
        <v>199</v>
      </c>
      <c r="AU275" s="230" t="s">
        <v>82</v>
      </c>
      <c r="AY275" s="17" t="s">
        <v>158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7" t="s">
        <v>82</v>
      </c>
      <c r="BK275" s="231">
        <f>ROUND(I275*H275,2)</f>
        <v>0</v>
      </c>
      <c r="BL275" s="17" t="s">
        <v>236</v>
      </c>
      <c r="BM275" s="230" t="s">
        <v>472</v>
      </c>
    </row>
    <row r="276" s="2" customFormat="1">
      <c r="A276" s="38"/>
      <c r="B276" s="39"/>
      <c r="C276" s="40"/>
      <c r="D276" s="232" t="s">
        <v>165</v>
      </c>
      <c r="E276" s="40"/>
      <c r="F276" s="233" t="s">
        <v>471</v>
      </c>
      <c r="G276" s="40"/>
      <c r="H276" s="40"/>
      <c r="I276" s="136"/>
      <c r="J276" s="40"/>
      <c r="K276" s="40"/>
      <c r="L276" s="44"/>
      <c r="M276" s="234"/>
      <c r="N276" s="235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165</v>
      </c>
      <c r="AU276" s="17" t="s">
        <v>82</v>
      </c>
    </row>
    <row r="277" s="13" customFormat="1">
      <c r="A277" s="13"/>
      <c r="B277" s="236"/>
      <c r="C277" s="237"/>
      <c r="D277" s="232" t="s">
        <v>166</v>
      </c>
      <c r="E277" s="238" t="s">
        <v>19</v>
      </c>
      <c r="F277" s="239" t="s">
        <v>1866</v>
      </c>
      <c r="G277" s="237"/>
      <c r="H277" s="240">
        <v>220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166</v>
      </c>
      <c r="AU277" s="246" t="s">
        <v>82</v>
      </c>
      <c r="AV277" s="13" t="s">
        <v>85</v>
      </c>
      <c r="AW277" s="13" t="s">
        <v>34</v>
      </c>
      <c r="AX277" s="13" t="s">
        <v>82</v>
      </c>
      <c r="AY277" s="246" t="s">
        <v>158</v>
      </c>
    </row>
    <row r="278" s="13" customFormat="1">
      <c r="A278" s="13"/>
      <c r="B278" s="236"/>
      <c r="C278" s="237"/>
      <c r="D278" s="232" t="s">
        <v>166</v>
      </c>
      <c r="E278" s="237"/>
      <c r="F278" s="239" t="s">
        <v>1867</v>
      </c>
      <c r="G278" s="237"/>
      <c r="H278" s="240">
        <v>253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166</v>
      </c>
      <c r="AU278" s="246" t="s">
        <v>82</v>
      </c>
      <c r="AV278" s="13" t="s">
        <v>85</v>
      </c>
      <c r="AW278" s="13" t="s">
        <v>4</v>
      </c>
      <c r="AX278" s="13" t="s">
        <v>82</v>
      </c>
      <c r="AY278" s="246" t="s">
        <v>158</v>
      </c>
    </row>
    <row r="279" s="2" customFormat="1" ht="21.75" customHeight="1">
      <c r="A279" s="38"/>
      <c r="B279" s="39"/>
      <c r="C279" s="219" t="s">
        <v>474</v>
      </c>
      <c r="D279" s="219" t="s">
        <v>159</v>
      </c>
      <c r="E279" s="220" t="s">
        <v>492</v>
      </c>
      <c r="F279" s="221" t="s">
        <v>493</v>
      </c>
      <c r="G279" s="222" t="s">
        <v>162</v>
      </c>
      <c r="H279" s="223">
        <v>265</v>
      </c>
      <c r="I279" s="224"/>
      <c r="J279" s="225">
        <f>ROUND(I279*H279,2)</f>
        <v>0</v>
      </c>
      <c r="K279" s="221" t="s">
        <v>213</v>
      </c>
      <c r="L279" s="44"/>
      <c r="M279" s="226" t="s">
        <v>19</v>
      </c>
      <c r="N279" s="227" t="s">
        <v>45</v>
      </c>
      <c r="O279" s="84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236</v>
      </c>
      <c r="AT279" s="230" t="s">
        <v>159</v>
      </c>
      <c r="AU279" s="230" t="s">
        <v>82</v>
      </c>
      <c r="AY279" s="17" t="s">
        <v>158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82</v>
      </c>
      <c r="BK279" s="231">
        <f>ROUND(I279*H279,2)</f>
        <v>0</v>
      </c>
      <c r="BL279" s="17" t="s">
        <v>236</v>
      </c>
      <c r="BM279" s="230" t="s">
        <v>494</v>
      </c>
    </row>
    <row r="280" s="2" customFormat="1">
      <c r="A280" s="38"/>
      <c r="B280" s="39"/>
      <c r="C280" s="40"/>
      <c r="D280" s="232" t="s">
        <v>165</v>
      </c>
      <c r="E280" s="40"/>
      <c r="F280" s="233" t="s">
        <v>495</v>
      </c>
      <c r="G280" s="40"/>
      <c r="H280" s="40"/>
      <c r="I280" s="136"/>
      <c r="J280" s="40"/>
      <c r="K280" s="40"/>
      <c r="L280" s="44"/>
      <c r="M280" s="234"/>
      <c r="N280" s="235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165</v>
      </c>
      <c r="AU280" s="17" t="s">
        <v>82</v>
      </c>
    </row>
    <row r="281" s="2" customFormat="1" ht="16.5" customHeight="1">
      <c r="A281" s="38"/>
      <c r="B281" s="39"/>
      <c r="C281" s="259" t="s">
        <v>479</v>
      </c>
      <c r="D281" s="259" t="s">
        <v>199</v>
      </c>
      <c r="E281" s="260" t="s">
        <v>497</v>
      </c>
      <c r="F281" s="261" t="s">
        <v>498</v>
      </c>
      <c r="G281" s="262" t="s">
        <v>162</v>
      </c>
      <c r="H281" s="263">
        <v>304.75</v>
      </c>
      <c r="I281" s="264"/>
      <c r="J281" s="265">
        <f>ROUND(I281*H281,2)</f>
        <v>0</v>
      </c>
      <c r="K281" s="261" t="s">
        <v>19</v>
      </c>
      <c r="L281" s="266"/>
      <c r="M281" s="267" t="s">
        <v>19</v>
      </c>
      <c r="N281" s="268" t="s">
        <v>45</v>
      </c>
      <c r="O281" s="84"/>
      <c r="P281" s="228">
        <f>O281*H281</f>
        <v>0</v>
      </c>
      <c r="Q281" s="228">
        <v>0.00062</v>
      </c>
      <c r="R281" s="228">
        <f>Q281*H281</f>
        <v>0.188945</v>
      </c>
      <c r="S281" s="228">
        <v>0</v>
      </c>
      <c r="T281" s="22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0" t="s">
        <v>255</v>
      </c>
      <c r="AT281" s="230" t="s">
        <v>199</v>
      </c>
      <c r="AU281" s="230" t="s">
        <v>82</v>
      </c>
      <c r="AY281" s="17" t="s">
        <v>158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7" t="s">
        <v>82</v>
      </c>
      <c r="BK281" s="231">
        <f>ROUND(I281*H281,2)</f>
        <v>0</v>
      </c>
      <c r="BL281" s="17" t="s">
        <v>255</v>
      </c>
      <c r="BM281" s="230" t="s">
        <v>499</v>
      </c>
    </row>
    <row r="282" s="2" customFormat="1">
      <c r="A282" s="38"/>
      <c r="B282" s="39"/>
      <c r="C282" s="40"/>
      <c r="D282" s="232" t="s">
        <v>165</v>
      </c>
      <c r="E282" s="40"/>
      <c r="F282" s="233" t="s">
        <v>498</v>
      </c>
      <c r="G282" s="40"/>
      <c r="H282" s="40"/>
      <c r="I282" s="136"/>
      <c r="J282" s="40"/>
      <c r="K282" s="40"/>
      <c r="L282" s="44"/>
      <c r="M282" s="234"/>
      <c r="N282" s="235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165</v>
      </c>
      <c r="AU282" s="17" t="s">
        <v>82</v>
      </c>
    </row>
    <row r="283" s="13" customFormat="1">
      <c r="A283" s="13"/>
      <c r="B283" s="236"/>
      <c r="C283" s="237"/>
      <c r="D283" s="232" t="s">
        <v>166</v>
      </c>
      <c r="E283" s="238" t="s">
        <v>19</v>
      </c>
      <c r="F283" s="239" t="s">
        <v>1868</v>
      </c>
      <c r="G283" s="237"/>
      <c r="H283" s="240">
        <v>265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166</v>
      </c>
      <c r="AU283" s="246" t="s">
        <v>82</v>
      </c>
      <c r="AV283" s="13" t="s">
        <v>85</v>
      </c>
      <c r="AW283" s="13" t="s">
        <v>34</v>
      </c>
      <c r="AX283" s="13" t="s">
        <v>82</v>
      </c>
      <c r="AY283" s="246" t="s">
        <v>158</v>
      </c>
    </row>
    <row r="284" s="13" customFormat="1">
      <c r="A284" s="13"/>
      <c r="B284" s="236"/>
      <c r="C284" s="237"/>
      <c r="D284" s="232" t="s">
        <v>166</v>
      </c>
      <c r="E284" s="237"/>
      <c r="F284" s="239" t="s">
        <v>1869</v>
      </c>
      <c r="G284" s="237"/>
      <c r="H284" s="240">
        <v>304.75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166</v>
      </c>
      <c r="AU284" s="246" t="s">
        <v>82</v>
      </c>
      <c r="AV284" s="13" t="s">
        <v>85</v>
      </c>
      <c r="AW284" s="13" t="s">
        <v>4</v>
      </c>
      <c r="AX284" s="13" t="s">
        <v>82</v>
      </c>
      <c r="AY284" s="246" t="s">
        <v>158</v>
      </c>
    </row>
    <row r="285" s="2" customFormat="1" ht="16.5" customHeight="1">
      <c r="A285" s="38"/>
      <c r="B285" s="39"/>
      <c r="C285" s="219" t="s">
        <v>485</v>
      </c>
      <c r="D285" s="219" t="s">
        <v>159</v>
      </c>
      <c r="E285" s="220" t="s">
        <v>503</v>
      </c>
      <c r="F285" s="221" t="s">
        <v>504</v>
      </c>
      <c r="G285" s="222" t="s">
        <v>202</v>
      </c>
      <c r="H285" s="223">
        <v>60</v>
      </c>
      <c r="I285" s="224"/>
      <c r="J285" s="225">
        <f>ROUND(I285*H285,2)</f>
        <v>0</v>
      </c>
      <c r="K285" s="221" t="s">
        <v>19</v>
      </c>
      <c r="L285" s="44"/>
      <c r="M285" s="226" t="s">
        <v>19</v>
      </c>
      <c r="N285" s="227" t="s">
        <v>45</v>
      </c>
      <c r="O285" s="84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236</v>
      </c>
      <c r="AT285" s="230" t="s">
        <v>159</v>
      </c>
      <c r="AU285" s="230" t="s">
        <v>82</v>
      </c>
      <c r="AY285" s="17" t="s">
        <v>158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82</v>
      </c>
      <c r="BK285" s="231">
        <f>ROUND(I285*H285,2)</f>
        <v>0</v>
      </c>
      <c r="BL285" s="17" t="s">
        <v>236</v>
      </c>
      <c r="BM285" s="230" t="s">
        <v>505</v>
      </c>
    </row>
    <row r="286" s="2" customFormat="1">
      <c r="A286" s="38"/>
      <c r="B286" s="39"/>
      <c r="C286" s="40"/>
      <c r="D286" s="232" t="s">
        <v>165</v>
      </c>
      <c r="E286" s="40"/>
      <c r="F286" s="233" t="s">
        <v>504</v>
      </c>
      <c r="G286" s="40"/>
      <c r="H286" s="40"/>
      <c r="I286" s="136"/>
      <c r="J286" s="40"/>
      <c r="K286" s="40"/>
      <c r="L286" s="44"/>
      <c r="M286" s="234"/>
      <c r="N286" s="235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165</v>
      </c>
      <c r="AU286" s="17" t="s">
        <v>82</v>
      </c>
    </row>
    <row r="287" s="2" customFormat="1" ht="16.5" customHeight="1">
      <c r="A287" s="38"/>
      <c r="B287" s="39"/>
      <c r="C287" s="259" t="s">
        <v>491</v>
      </c>
      <c r="D287" s="259" t="s">
        <v>199</v>
      </c>
      <c r="E287" s="260" t="s">
        <v>506</v>
      </c>
      <c r="F287" s="261" t="s">
        <v>507</v>
      </c>
      <c r="G287" s="262" t="s">
        <v>508</v>
      </c>
      <c r="H287" s="263">
        <v>60</v>
      </c>
      <c r="I287" s="264"/>
      <c r="J287" s="265">
        <f>ROUND(I287*H287,2)</f>
        <v>0</v>
      </c>
      <c r="K287" s="261" t="s">
        <v>19</v>
      </c>
      <c r="L287" s="266"/>
      <c r="M287" s="267" t="s">
        <v>19</v>
      </c>
      <c r="N287" s="268" t="s">
        <v>45</v>
      </c>
      <c r="O287" s="84"/>
      <c r="P287" s="228">
        <f>O287*H287</f>
        <v>0</v>
      </c>
      <c r="Q287" s="228">
        <v>0.00062</v>
      </c>
      <c r="R287" s="228">
        <f>Q287*H287</f>
        <v>0.037199999999999997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241</v>
      </c>
      <c r="AT287" s="230" t="s">
        <v>199</v>
      </c>
      <c r="AU287" s="230" t="s">
        <v>82</v>
      </c>
      <c r="AY287" s="17" t="s">
        <v>158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82</v>
      </c>
      <c r="BK287" s="231">
        <f>ROUND(I287*H287,2)</f>
        <v>0</v>
      </c>
      <c r="BL287" s="17" t="s">
        <v>236</v>
      </c>
      <c r="BM287" s="230" t="s">
        <v>509</v>
      </c>
    </row>
    <row r="288" s="2" customFormat="1">
      <c r="A288" s="38"/>
      <c r="B288" s="39"/>
      <c r="C288" s="40"/>
      <c r="D288" s="232" t="s">
        <v>165</v>
      </c>
      <c r="E288" s="40"/>
      <c r="F288" s="233" t="s">
        <v>507</v>
      </c>
      <c r="G288" s="40"/>
      <c r="H288" s="40"/>
      <c r="I288" s="136"/>
      <c r="J288" s="40"/>
      <c r="K288" s="40"/>
      <c r="L288" s="44"/>
      <c r="M288" s="234"/>
      <c r="N288" s="235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165</v>
      </c>
      <c r="AU288" s="17" t="s">
        <v>82</v>
      </c>
    </row>
    <row r="289" s="13" customFormat="1">
      <c r="A289" s="13"/>
      <c r="B289" s="236"/>
      <c r="C289" s="237"/>
      <c r="D289" s="232" t="s">
        <v>166</v>
      </c>
      <c r="E289" s="238" t="s">
        <v>19</v>
      </c>
      <c r="F289" s="239" t="s">
        <v>1870</v>
      </c>
      <c r="G289" s="237"/>
      <c r="H289" s="240">
        <v>60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166</v>
      </c>
      <c r="AU289" s="246" t="s">
        <v>82</v>
      </c>
      <c r="AV289" s="13" t="s">
        <v>85</v>
      </c>
      <c r="AW289" s="13" t="s">
        <v>34</v>
      </c>
      <c r="AX289" s="13" t="s">
        <v>82</v>
      </c>
      <c r="AY289" s="246" t="s">
        <v>158</v>
      </c>
    </row>
    <row r="290" s="2" customFormat="1" ht="21.75" customHeight="1">
      <c r="A290" s="38"/>
      <c r="B290" s="39"/>
      <c r="C290" s="259" t="s">
        <v>496</v>
      </c>
      <c r="D290" s="259" t="s">
        <v>199</v>
      </c>
      <c r="E290" s="260" t="s">
        <v>512</v>
      </c>
      <c r="F290" s="261" t="s">
        <v>513</v>
      </c>
      <c r="G290" s="262" t="s">
        <v>508</v>
      </c>
      <c r="H290" s="263">
        <v>12</v>
      </c>
      <c r="I290" s="264"/>
      <c r="J290" s="265">
        <f>ROUND(I290*H290,2)</f>
        <v>0</v>
      </c>
      <c r="K290" s="261" t="s">
        <v>19</v>
      </c>
      <c r="L290" s="266"/>
      <c r="M290" s="267" t="s">
        <v>19</v>
      </c>
      <c r="N290" s="268" t="s">
        <v>45</v>
      </c>
      <c r="O290" s="84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241</v>
      </c>
      <c r="AT290" s="230" t="s">
        <v>199</v>
      </c>
      <c r="AU290" s="230" t="s">
        <v>82</v>
      </c>
      <c r="AY290" s="17" t="s">
        <v>158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82</v>
      </c>
      <c r="BK290" s="231">
        <f>ROUND(I290*H290,2)</f>
        <v>0</v>
      </c>
      <c r="BL290" s="17" t="s">
        <v>236</v>
      </c>
      <c r="BM290" s="230" t="s">
        <v>514</v>
      </c>
    </row>
    <row r="291" s="2" customFormat="1">
      <c r="A291" s="38"/>
      <c r="B291" s="39"/>
      <c r="C291" s="40"/>
      <c r="D291" s="232" t="s">
        <v>165</v>
      </c>
      <c r="E291" s="40"/>
      <c r="F291" s="233" t="s">
        <v>513</v>
      </c>
      <c r="G291" s="40"/>
      <c r="H291" s="40"/>
      <c r="I291" s="136"/>
      <c r="J291" s="40"/>
      <c r="K291" s="40"/>
      <c r="L291" s="44"/>
      <c r="M291" s="234"/>
      <c r="N291" s="235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165</v>
      </c>
      <c r="AU291" s="17" t="s">
        <v>82</v>
      </c>
    </row>
    <row r="292" s="13" customFormat="1">
      <c r="A292" s="13"/>
      <c r="B292" s="236"/>
      <c r="C292" s="237"/>
      <c r="D292" s="232" t="s">
        <v>166</v>
      </c>
      <c r="E292" s="238" t="s">
        <v>19</v>
      </c>
      <c r="F292" s="239" t="s">
        <v>1871</v>
      </c>
      <c r="G292" s="237"/>
      <c r="H292" s="240">
        <v>12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166</v>
      </c>
      <c r="AU292" s="246" t="s">
        <v>82</v>
      </c>
      <c r="AV292" s="13" t="s">
        <v>85</v>
      </c>
      <c r="AW292" s="13" t="s">
        <v>34</v>
      </c>
      <c r="AX292" s="13" t="s">
        <v>82</v>
      </c>
      <c r="AY292" s="246" t="s">
        <v>158</v>
      </c>
    </row>
    <row r="293" s="2" customFormat="1" ht="21.75" customHeight="1">
      <c r="A293" s="38"/>
      <c r="B293" s="39"/>
      <c r="C293" s="219" t="s">
        <v>502</v>
      </c>
      <c r="D293" s="219" t="s">
        <v>159</v>
      </c>
      <c r="E293" s="220" t="s">
        <v>517</v>
      </c>
      <c r="F293" s="221" t="s">
        <v>518</v>
      </c>
      <c r="G293" s="222" t="s">
        <v>202</v>
      </c>
      <c r="H293" s="223">
        <v>276</v>
      </c>
      <c r="I293" s="224"/>
      <c r="J293" s="225">
        <f>ROUND(I293*H293,2)</f>
        <v>0</v>
      </c>
      <c r="K293" s="221" t="s">
        <v>213</v>
      </c>
      <c r="L293" s="44"/>
      <c r="M293" s="226" t="s">
        <v>19</v>
      </c>
      <c r="N293" s="227" t="s">
        <v>45</v>
      </c>
      <c r="O293" s="84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236</v>
      </c>
      <c r="AT293" s="230" t="s">
        <v>159</v>
      </c>
      <c r="AU293" s="230" t="s">
        <v>82</v>
      </c>
      <c r="AY293" s="17" t="s">
        <v>158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82</v>
      </c>
      <c r="BK293" s="231">
        <f>ROUND(I293*H293,2)</f>
        <v>0</v>
      </c>
      <c r="BL293" s="17" t="s">
        <v>236</v>
      </c>
      <c r="BM293" s="230" t="s">
        <v>519</v>
      </c>
    </row>
    <row r="294" s="2" customFormat="1">
      <c r="A294" s="38"/>
      <c r="B294" s="39"/>
      <c r="C294" s="40"/>
      <c r="D294" s="232" t="s">
        <v>165</v>
      </c>
      <c r="E294" s="40"/>
      <c r="F294" s="233" t="s">
        <v>518</v>
      </c>
      <c r="G294" s="40"/>
      <c r="H294" s="40"/>
      <c r="I294" s="136"/>
      <c r="J294" s="40"/>
      <c r="K294" s="40"/>
      <c r="L294" s="44"/>
      <c r="M294" s="234"/>
      <c r="N294" s="235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165</v>
      </c>
      <c r="AU294" s="17" t="s">
        <v>82</v>
      </c>
    </row>
    <row r="295" s="13" customFormat="1">
      <c r="A295" s="13"/>
      <c r="B295" s="236"/>
      <c r="C295" s="237"/>
      <c r="D295" s="232" t="s">
        <v>166</v>
      </c>
      <c r="E295" s="238" t="s">
        <v>19</v>
      </c>
      <c r="F295" s="239" t="s">
        <v>1872</v>
      </c>
      <c r="G295" s="237"/>
      <c r="H295" s="240">
        <v>276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166</v>
      </c>
      <c r="AU295" s="246" t="s">
        <v>82</v>
      </c>
      <c r="AV295" s="13" t="s">
        <v>85</v>
      </c>
      <c r="AW295" s="13" t="s">
        <v>34</v>
      </c>
      <c r="AX295" s="13" t="s">
        <v>82</v>
      </c>
      <c r="AY295" s="246" t="s">
        <v>158</v>
      </c>
    </row>
    <row r="296" s="2" customFormat="1" ht="16.5" customHeight="1">
      <c r="A296" s="38"/>
      <c r="B296" s="39"/>
      <c r="C296" s="219" t="s">
        <v>236</v>
      </c>
      <c r="D296" s="219" t="s">
        <v>159</v>
      </c>
      <c r="E296" s="220" t="s">
        <v>522</v>
      </c>
      <c r="F296" s="221" t="s">
        <v>523</v>
      </c>
      <c r="G296" s="222" t="s">
        <v>162</v>
      </c>
      <c r="H296" s="223">
        <v>120</v>
      </c>
      <c r="I296" s="224"/>
      <c r="J296" s="225">
        <f>ROUND(I296*H296,2)</f>
        <v>0</v>
      </c>
      <c r="K296" s="221" t="s">
        <v>213</v>
      </c>
      <c r="L296" s="44"/>
      <c r="M296" s="226" t="s">
        <v>19</v>
      </c>
      <c r="N296" s="227" t="s">
        <v>45</v>
      </c>
      <c r="O296" s="84"/>
      <c r="P296" s="228">
        <f>O296*H296</f>
        <v>0</v>
      </c>
      <c r="Q296" s="228">
        <v>5.0000000000000002E-05</v>
      </c>
      <c r="R296" s="228">
        <f>Q296*H296</f>
        <v>0.0060000000000000001</v>
      </c>
      <c r="S296" s="228">
        <v>0</v>
      </c>
      <c r="T296" s="22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0" t="s">
        <v>236</v>
      </c>
      <c r="AT296" s="230" t="s">
        <v>159</v>
      </c>
      <c r="AU296" s="230" t="s">
        <v>82</v>
      </c>
      <c r="AY296" s="17" t="s">
        <v>158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7" t="s">
        <v>82</v>
      </c>
      <c r="BK296" s="231">
        <f>ROUND(I296*H296,2)</f>
        <v>0</v>
      </c>
      <c r="BL296" s="17" t="s">
        <v>236</v>
      </c>
      <c r="BM296" s="230" t="s">
        <v>524</v>
      </c>
    </row>
    <row r="297" s="2" customFormat="1">
      <c r="A297" s="38"/>
      <c r="B297" s="39"/>
      <c r="C297" s="40"/>
      <c r="D297" s="232" t="s">
        <v>165</v>
      </c>
      <c r="E297" s="40"/>
      <c r="F297" s="233" t="s">
        <v>525</v>
      </c>
      <c r="G297" s="40"/>
      <c r="H297" s="40"/>
      <c r="I297" s="136"/>
      <c r="J297" s="40"/>
      <c r="K297" s="40"/>
      <c r="L297" s="44"/>
      <c r="M297" s="234"/>
      <c r="N297" s="235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165</v>
      </c>
      <c r="AU297" s="17" t="s">
        <v>82</v>
      </c>
    </row>
    <row r="298" s="2" customFormat="1">
      <c r="A298" s="38"/>
      <c r="B298" s="39"/>
      <c r="C298" s="40"/>
      <c r="D298" s="232" t="s">
        <v>216</v>
      </c>
      <c r="E298" s="40"/>
      <c r="F298" s="258" t="s">
        <v>526</v>
      </c>
      <c r="G298" s="40"/>
      <c r="H298" s="40"/>
      <c r="I298" s="136"/>
      <c r="J298" s="40"/>
      <c r="K298" s="40"/>
      <c r="L298" s="44"/>
      <c r="M298" s="234"/>
      <c r="N298" s="235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216</v>
      </c>
      <c r="AU298" s="17" t="s">
        <v>82</v>
      </c>
    </row>
    <row r="299" s="13" customFormat="1">
      <c r="A299" s="13"/>
      <c r="B299" s="236"/>
      <c r="C299" s="237"/>
      <c r="D299" s="232" t="s">
        <v>166</v>
      </c>
      <c r="E299" s="238" t="s">
        <v>19</v>
      </c>
      <c r="F299" s="239" t="s">
        <v>1873</v>
      </c>
      <c r="G299" s="237"/>
      <c r="H299" s="240">
        <v>120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166</v>
      </c>
      <c r="AU299" s="246" t="s">
        <v>82</v>
      </c>
      <c r="AV299" s="13" t="s">
        <v>85</v>
      </c>
      <c r="AW299" s="13" t="s">
        <v>34</v>
      </c>
      <c r="AX299" s="13" t="s">
        <v>82</v>
      </c>
      <c r="AY299" s="246" t="s">
        <v>158</v>
      </c>
    </row>
    <row r="300" s="2" customFormat="1" ht="16.5" customHeight="1">
      <c r="A300" s="38"/>
      <c r="B300" s="39"/>
      <c r="C300" s="259" t="s">
        <v>511</v>
      </c>
      <c r="D300" s="259" t="s">
        <v>199</v>
      </c>
      <c r="E300" s="260" t="s">
        <v>529</v>
      </c>
      <c r="F300" s="261" t="s">
        <v>530</v>
      </c>
      <c r="G300" s="262" t="s">
        <v>531</v>
      </c>
      <c r="H300" s="263">
        <v>89.280000000000001</v>
      </c>
      <c r="I300" s="264"/>
      <c r="J300" s="265">
        <f>ROUND(I300*H300,2)</f>
        <v>0</v>
      </c>
      <c r="K300" s="261" t="s">
        <v>213</v>
      </c>
      <c r="L300" s="266"/>
      <c r="M300" s="267" t="s">
        <v>19</v>
      </c>
      <c r="N300" s="268" t="s">
        <v>45</v>
      </c>
      <c r="O300" s="84"/>
      <c r="P300" s="228">
        <f>O300*H300</f>
        <v>0</v>
      </c>
      <c r="Q300" s="228">
        <v>0.001</v>
      </c>
      <c r="R300" s="228">
        <f>Q300*H300</f>
        <v>0.089279999999999998</v>
      </c>
      <c r="S300" s="228">
        <v>0</v>
      </c>
      <c r="T300" s="22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241</v>
      </c>
      <c r="AT300" s="230" t="s">
        <v>199</v>
      </c>
      <c r="AU300" s="230" t="s">
        <v>82</v>
      </c>
      <c r="AY300" s="17" t="s">
        <v>158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82</v>
      </c>
      <c r="BK300" s="231">
        <f>ROUND(I300*H300,2)</f>
        <v>0</v>
      </c>
      <c r="BL300" s="17" t="s">
        <v>236</v>
      </c>
      <c r="BM300" s="230" t="s">
        <v>532</v>
      </c>
    </row>
    <row r="301" s="2" customFormat="1">
      <c r="A301" s="38"/>
      <c r="B301" s="39"/>
      <c r="C301" s="40"/>
      <c r="D301" s="232" t="s">
        <v>165</v>
      </c>
      <c r="E301" s="40"/>
      <c r="F301" s="233" t="s">
        <v>530</v>
      </c>
      <c r="G301" s="40"/>
      <c r="H301" s="40"/>
      <c r="I301" s="136"/>
      <c r="J301" s="40"/>
      <c r="K301" s="40"/>
      <c r="L301" s="44"/>
      <c r="M301" s="234"/>
      <c r="N301" s="235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165</v>
      </c>
      <c r="AU301" s="17" t="s">
        <v>82</v>
      </c>
    </row>
    <row r="302" s="13" customFormat="1">
      <c r="A302" s="13"/>
      <c r="B302" s="236"/>
      <c r="C302" s="237"/>
      <c r="D302" s="232" t="s">
        <v>166</v>
      </c>
      <c r="E302" s="238" t="s">
        <v>19</v>
      </c>
      <c r="F302" s="239" t="s">
        <v>1369</v>
      </c>
      <c r="G302" s="237"/>
      <c r="H302" s="240">
        <v>74.400000000000006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166</v>
      </c>
      <c r="AU302" s="246" t="s">
        <v>82</v>
      </c>
      <c r="AV302" s="13" t="s">
        <v>85</v>
      </c>
      <c r="AW302" s="13" t="s">
        <v>34</v>
      </c>
      <c r="AX302" s="13" t="s">
        <v>82</v>
      </c>
      <c r="AY302" s="246" t="s">
        <v>158</v>
      </c>
    </row>
    <row r="303" s="13" customFormat="1">
      <c r="A303" s="13"/>
      <c r="B303" s="236"/>
      <c r="C303" s="237"/>
      <c r="D303" s="232" t="s">
        <v>166</v>
      </c>
      <c r="E303" s="237"/>
      <c r="F303" s="239" t="s">
        <v>1370</v>
      </c>
      <c r="G303" s="237"/>
      <c r="H303" s="240">
        <v>89.280000000000001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166</v>
      </c>
      <c r="AU303" s="246" t="s">
        <v>82</v>
      </c>
      <c r="AV303" s="13" t="s">
        <v>85</v>
      </c>
      <c r="AW303" s="13" t="s">
        <v>4</v>
      </c>
      <c r="AX303" s="13" t="s">
        <v>82</v>
      </c>
      <c r="AY303" s="246" t="s">
        <v>158</v>
      </c>
    </row>
    <row r="304" s="2" customFormat="1" ht="21.75" customHeight="1">
      <c r="A304" s="38"/>
      <c r="B304" s="39"/>
      <c r="C304" s="219" t="s">
        <v>516</v>
      </c>
      <c r="D304" s="219" t="s">
        <v>159</v>
      </c>
      <c r="E304" s="220" t="s">
        <v>536</v>
      </c>
      <c r="F304" s="221" t="s">
        <v>537</v>
      </c>
      <c r="G304" s="222" t="s">
        <v>162</v>
      </c>
      <c r="H304" s="223">
        <v>203</v>
      </c>
      <c r="I304" s="224"/>
      <c r="J304" s="225">
        <f>ROUND(I304*H304,2)</f>
        <v>0</v>
      </c>
      <c r="K304" s="221" t="s">
        <v>19</v>
      </c>
      <c r="L304" s="44"/>
      <c r="M304" s="226" t="s">
        <v>19</v>
      </c>
      <c r="N304" s="227" t="s">
        <v>45</v>
      </c>
      <c r="O304" s="84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0" t="s">
        <v>236</v>
      </c>
      <c r="AT304" s="230" t="s">
        <v>159</v>
      </c>
      <c r="AU304" s="230" t="s">
        <v>82</v>
      </c>
      <c r="AY304" s="17" t="s">
        <v>158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7" t="s">
        <v>82</v>
      </c>
      <c r="BK304" s="231">
        <f>ROUND(I304*H304,2)</f>
        <v>0</v>
      </c>
      <c r="BL304" s="17" t="s">
        <v>236</v>
      </c>
      <c r="BM304" s="230" t="s">
        <v>538</v>
      </c>
    </row>
    <row r="305" s="2" customFormat="1">
      <c r="A305" s="38"/>
      <c r="B305" s="39"/>
      <c r="C305" s="40"/>
      <c r="D305" s="232" t="s">
        <v>165</v>
      </c>
      <c r="E305" s="40"/>
      <c r="F305" s="233" t="s">
        <v>539</v>
      </c>
      <c r="G305" s="40"/>
      <c r="H305" s="40"/>
      <c r="I305" s="136"/>
      <c r="J305" s="40"/>
      <c r="K305" s="40"/>
      <c r="L305" s="44"/>
      <c r="M305" s="234"/>
      <c r="N305" s="235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165</v>
      </c>
      <c r="AU305" s="17" t="s">
        <v>82</v>
      </c>
    </row>
    <row r="306" s="13" customFormat="1">
      <c r="A306" s="13"/>
      <c r="B306" s="236"/>
      <c r="C306" s="237"/>
      <c r="D306" s="232" t="s">
        <v>166</v>
      </c>
      <c r="E306" s="238" t="s">
        <v>19</v>
      </c>
      <c r="F306" s="239" t="s">
        <v>1874</v>
      </c>
      <c r="G306" s="237"/>
      <c r="H306" s="240">
        <v>203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166</v>
      </c>
      <c r="AU306" s="246" t="s">
        <v>82</v>
      </c>
      <c r="AV306" s="13" t="s">
        <v>85</v>
      </c>
      <c r="AW306" s="13" t="s">
        <v>34</v>
      </c>
      <c r="AX306" s="13" t="s">
        <v>82</v>
      </c>
      <c r="AY306" s="246" t="s">
        <v>158</v>
      </c>
    </row>
    <row r="307" s="2" customFormat="1" ht="16.5" customHeight="1">
      <c r="A307" s="38"/>
      <c r="B307" s="39"/>
      <c r="C307" s="259" t="s">
        <v>521</v>
      </c>
      <c r="D307" s="259" t="s">
        <v>199</v>
      </c>
      <c r="E307" s="260" t="s">
        <v>542</v>
      </c>
      <c r="F307" s="261" t="s">
        <v>543</v>
      </c>
      <c r="G307" s="262" t="s">
        <v>531</v>
      </c>
      <c r="H307" s="263">
        <v>255.78</v>
      </c>
      <c r="I307" s="264"/>
      <c r="J307" s="265">
        <f>ROUND(I307*H307,2)</f>
        <v>0</v>
      </c>
      <c r="K307" s="261" t="s">
        <v>213</v>
      </c>
      <c r="L307" s="266"/>
      <c r="M307" s="267" t="s">
        <v>19</v>
      </c>
      <c r="N307" s="268" t="s">
        <v>45</v>
      </c>
      <c r="O307" s="84"/>
      <c r="P307" s="228">
        <f>O307*H307</f>
        <v>0</v>
      </c>
      <c r="Q307" s="228">
        <v>0.001</v>
      </c>
      <c r="R307" s="228">
        <f>Q307*H307</f>
        <v>0.25578000000000001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241</v>
      </c>
      <c r="AT307" s="230" t="s">
        <v>199</v>
      </c>
      <c r="AU307" s="230" t="s">
        <v>82</v>
      </c>
      <c r="AY307" s="17" t="s">
        <v>158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82</v>
      </c>
      <c r="BK307" s="231">
        <f>ROUND(I307*H307,2)</f>
        <v>0</v>
      </c>
      <c r="BL307" s="17" t="s">
        <v>236</v>
      </c>
      <c r="BM307" s="230" t="s">
        <v>544</v>
      </c>
    </row>
    <row r="308" s="2" customFormat="1">
      <c r="A308" s="38"/>
      <c r="B308" s="39"/>
      <c r="C308" s="40"/>
      <c r="D308" s="232" t="s">
        <v>165</v>
      </c>
      <c r="E308" s="40"/>
      <c r="F308" s="233" t="s">
        <v>543</v>
      </c>
      <c r="G308" s="40"/>
      <c r="H308" s="40"/>
      <c r="I308" s="136"/>
      <c r="J308" s="40"/>
      <c r="K308" s="40"/>
      <c r="L308" s="44"/>
      <c r="M308" s="234"/>
      <c r="N308" s="235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165</v>
      </c>
      <c r="AU308" s="17" t="s">
        <v>82</v>
      </c>
    </row>
    <row r="309" s="2" customFormat="1">
      <c r="A309" s="38"/>
      <c r="B309" s="39"/>
      <c r="C309" s="40"/>
      <c r="D309" s="232" t="s">
        <v>181</v>
      </c>
      <c r="E309" s="40"/>
      <c r="F309" s="258" t="s">
        <v>545</v>
      </c>
      <c r="G309" s="40"/>
      <c r="H309" s="40"/>
      <c r="I309" s="136"/>
      <c r="J309" s="40"/>
      <c r="K309" s="40"/>
      <c r="L309" s="44"/>
      <c r="M309" s="234"/>
      <c r="N309" s="235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181</v>
      </c>
      <c r="AU309" s="17" t="s">
        <v>82</v>
      </c>
    </row>
    <row r="310" s="13" customFormat="1">
      <c r="A310" s="13"/>
      <c r="B310" s="236"/>
      <c r="C310" s="237"/>
      <c r="D310" s="232" t="s">
        <v>166</v>
      </c>
      <c r="E310" s="238" t="s">
        <v>19</v>
      </c>
      <c r="F310" s="239" t="s">
        <v>1875</v>
      </c>
      <c r="G310" s="237"/>
      <c r="H310" s="240">
        <v>213.15000000000001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166</v>
      </c>
      <c r="AU310" s="246" t="s">
        <v>82</v>
      </c>
      <c r="AV310" s="13" t="s">
        <v>85</v>
      </c>
      <c r="AW310" s="13" t="s">
        <v>34</v>
      </c>
      <c r="AX310" s="13" t="s">
        <v>82</v>
      </c>
      <c r="AY310" s="246" t="s">
        <v>158</v>
      </c>
    </row>
    <row r="311" s="13" customFormat="1">
      <c r="A311" s="13"/>
      <c r="B311" s="236"/>
      <c r="C311" s="237"/>
      <c r="D311" s="232" t="s">
        <v>166</v>
      </c>
      <c r="E311" s="237"/>
      <c r="F311" s="239" t="s">
        <v>1876</v>
      </c>
      <c r="G311" s="237"/>
      <c r="H311" s="240">
        <v>255.78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166</v>
      </c>
      <c r="AU311" s="246" t="s">
        <v>82</v>
      </c>
      <c r="AV311" s="13" t="s">
        <v>85</v>
      </c>
      <c r="AW311" s="13" t="s">
        <v>4</v>
      </c>
      <c r="AX311" s="13" t="s">
        <v>82</v>
      </c>
      <c r="AY311" s="246" t="s">
        <v>158</v>
      </c>
    </row>
    <row r="312" s="2" customFormat="1" ht="16.5" customHeight="1">
      <c r="A312" s="38"/>
      <c r="B312" s="39"/>
      <c r="C312" s="219" t="s">
        <v>528</v>
      </c>
      <c r="D312" s="219" t="s">
        <v>159</v>
      </c>
      <c r="E312" s="220" t="s">
        <v>549</v>
      </c>
      <c r="F312" s="221" t="s">
        <v>550</v>
      </c>
      <c r="G312" s="222" t="s">
        <v>202</v>
      </c>
      <c r="H312" s="223">
        <v>12</v>
      </c>
      <c r="I312" s="224"/>
      <c r="J312" s="225">
        <f>ROUND(I312*H312,2)</f>
        <v>0</v>
      </c>
      <c r="K312" s="221" t="s">
        <v>213</v>
      </c>
      <c r="L312" s="44"/>
      <c r="M312" s="226" t="s">
        <v>19</v>
      </c>
      <c r="N312" s="227" t="s">
        <v>45</v>
      </c>
      <c r="O312" s="84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195</v>
      </c>
      <c r="AT312" s="230" t="s">
        <v>159</v>
      </c>
      <c r="AU312" s="230" t="s">
        <v>82</v>
      </c>
      <c r="AY312" s="17" t="s">
        <v>158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82</v>
      </c>
      <c r="BK312" s="231">
        <f>ROUND(I312*H312,2)</f>
        <v>0</v>
      </c>
      <c r="BL312" s="17" t="s">
        <v>195</v>
      </c>
      <c r="BM312" s="230" t="s">
        <v>551</v>
      </c>
    </row>
    <row r="313" s="2" customFormat="1">
      <c r="A313" s="38"/>
      <c r="B313" s="39"/>
      <c r="C313" s="40"/>
      <c r="D313" s="232" t="s">
        <v>165</v>
      </c>
      <c r="E313" s="40"/>
      <c r="F313" s="233" t="s">
        <v>552</v>
      </c>
      <c r="G313" s="40"/>
      <c r="H313" s="40"/>
      <c r="I313" s="136"/>
      <c r="J313" s="40"/>
      <c r="K313" s="40"/>
      <c r="L313" s="44"/>
      <c r="M313" s="234"/>
      <c r="N313" s="235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165</v>
      </c>
      <c r="AU313" s="17" t="s">
        <v>82</v>
      </c>
    </row>
    <row r="314" s="2" customFormat="1">
      <c r="A314" s="38"/>
      <c r="B314" s="39"/>
      <c r="C314" s="40"/>
      <c r="D314" s="232" t="s">
        <v>216</v>
      </c>
      <c r="E314" s="40"/>
      <c r="F314" s="258" t="s">
        <v>553</v>
      </c>
      <c r="G314" s="40"/>
      <c r="H314" s="40"/>
      <c r="I314" s="136"/>
      <c r="J314" s="40"/>
      <c r="K314" s="40"/>
      <c r="L314" s="44"/>
      <c r="M314" s="234"/>
      <c r="N314" s="235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216</v>
      </c>
      <c r="AU314" s="17" t="s">
        <v>82</v>
      </c>
    </row>
    <row r="315" s="2" customFormat="1" ht="16.5" customHeight="1">
      <c r="A315" s="38"/>
      <c r="B315" s="39"/>
      <c r="C315" s="259" t="s">
        <v>535</v>
      </c>
      <c r="D315" s="259" t="s">
        <v>199</v>
      </c>
      <c r="E315" s="260" t="s">
        <v>555</v>
      </c>
      <c r="F315" s="261" t="s">
        <v>556</v>
      </c>
      <c r="G315" s="262" t="s">
        <v>202</v>
      </c>
      <c r="H315" s="263">
        <v>12</v>
      </c>
      <c r="I315" s="264"/>
      <c r="J315" s="265">
        <f>ROUND(I315*H315,2)</f>
        <v>0</v>
      </c>
      <c r="K315" s="261" t="s">
        <v>213</v>
      </c>
      <c r="L315" s="266"/>
      <c r="M315" s="267" t="s">
        <v>19</v>
      </c>
      <c r="N315" s="268" t="s">
        <v>45</v>
      </c>
      <c r="O315" s="84"/>
      <c r="P315" s="228">
        <f>O315*H315</f>
        <v>0</v>
      </c>
      <c r="Q315" s="228">
        <v>0.00016000000000000001</v>
      </c>
      <c r="R315" s="228">
        <f>Q315*H315</f>
        <v>0.0019200000000000003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241</v>
      </c>
      <c r="AT315" s="230" t="s">
        <v>199</v>
      </c>
      <c r="AU315" s="230" t="s">
        <v>82</v>
      </c>
      <c r="AY315" s="17" t="s">
        <v>158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82</v>
      </c>
      <c r="BK315" s="231">
        <f>ROUND(I315*H315,2)</f>
        <v>0</v>
      </c>
      <c r="BL315" s="17" t="s">
        <v>236</v>
      </c>
      <c r="BM315" s="230" t="s">
        <v>557</v>
      </c>
    </row>
    <row r="316" s="2" customFormat="1">
      <c r="A316" s="38"/>
      <c r="B316" s="39"/>
      <c r="C316" s="40"/>
      <c r="D316" s="232" t="s">
        <v>165</v>
      </c>
      <c r="E316" s="40"/>
      <c r="F316" s="233" t="s">
        <v>556</v>
      </c>
      <c r="G316" s="40"/>
      <c r="H316" s="40"/>
      <c r="I316" s="136"/>
      <c r="J316" s="40"/>
      <c r="K316" s="40"/>
      <c r="L316" s="44"/>
      <c r="M316" s="234"/>
      <c r="N316" s="235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165</v>
      </c>
      <c r="AU316" s="17" t="s">
        <v>82</v>
      </c>
    </row>
    <row r="317" s="2" customFormat="1" ht="16.5" customHeight="1">
      <c r="A317" s="38"/>
      <c r="B317" s="39"/>
      <c r="C317" s="219" t="s">
        <v>541</v>
      </c>
      <c r="D317" s="219" t="s">
        <v>159</v>
      </c>
      <c r="E317" s="220" t="s">
        <v>559</v>
      </c>
      <c r="F317" s="221" t="s">
        <v>560</v>
      </c>
      <c r="G317" s="222" t="s">
        <v>202</v>
      </c>
      <c r="H317" s="223">
        <v>64</v>
      </c>
      <c r="I317" s="224"/>
      <c r="J317" s="225">
        <f>ROUND(I317*H317,2)</f>
        <v>0</v>
      </c>
      <c r="K317" s="221" t="s">
        <v>213</v>
      </c>
      <c r="L317" s="44"/>
      <c r="M317" s="226" t="s">
        <v>19</v>
      </c>
      <c r="N317" s="227" t="s">
        <v>45</v>
      </c>
      <c r="O317" s="84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195</v>
      </c>
      <c r="AT317" s="230" t="s">
        <v>159</v>
      </c>
      <c r="AU317" s="230" t="s">
        <v>82</v>
      </c>
      <c r="AY317" s="17" t="s">
        <v>158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82</v>
      </c>
      <c r="BK317" s="231">
        <f>ROUND(I317*H317,2)</f>
        <v>0</v>
      </c>
      <c r="BL317" s="17" t="s">
        <v>195</v>
      </c>
      <c r="BM317" s="230" t="s">
        <v>561</v>
      </c>
    </row>
    <row r="318" s="2" customFormat="1">
      <c r="A318" s="38"/>
      <c r="B318" s="39"/>
      <c r="C318" s="40"/>
      <c r="D318" s="232" t="s">
        <v>165</v>
      </c>
      <c r="E318" s="40"/>
      <c r="F318" s="233" t="s">
        <v>562</v>
      </c>
      <c r="G318" s="40"/>
      <c r="H318" s="40"/>
      <c r="I318" s="136"/>
      <c r="J318" s="40"/>
      <c r="K318" s="40"/>
      <c r="L318" s="44"/>
      <c r="M318" s="234"/>
      <c r="N318" s="235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165</v>
      </c>
      <c r="AU318" s="17" t="s">
        <v>82</v>
      </c>
    </row>
    <row r="319" s="2" customFormat="1">
      <c r="A319" s="38"/>
      <c r="B319" s="39"/>
      <c r="C319" s="40"/>
      <c r="D319" s="232" t="s">
        <v>216</v>
      </c>
      <c r="E319" s="40"/>
      <c r="F319" s="258" t="s">
        <v>553</v>
      </c>
      <c r="G319" s="40"/>
      <c r="H319" s="40"/>
      <c r="I319" s="136"/>
      <c r="J319" s="40"/>
      <c r="K319" s="40"/>
      <c r="L319" s="44"/>
      <c r="M319" s="234"/>
      <c r="N319" s="235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216</v>
      </c>
      <c r="AU319" s="17" t="s">
        <v>82</v>
      </c>
    </row>
    <row r="320" s="2" customFormat="1" ht="21.75" customHeight="1">
      <c r="A320" s="38"/>
      <c r="B320" s="39"/>
      <c r="C320" s="259" t="s">
        <v>548</v>
      </c>
      <c r="D320" s="259" t="s">
        <v>199</v>
      </c>
      <c r="E320" s="260" t="s">
        <v>564</v>
      </c>
      <c r="F320" s="261" t="s">
        <v>565</v>
      </c>
      <c r="G320" s="262" t="s">
        <v>202</v>
      </c>
      <c r="H320" s="263">
        <v>38</v>
      </c>
      <c r="I320" s="264"/>
      <c r="J320" s="265">
        <f>ROUND(I320*H320,2)</f>
        <v>0</v>
      </c>
      <c r="K320" s="261" t="s">
        <v>213</v>
      </c>
      <c r="L320" s="266"/>
      <c r="M320" s="267" t="s">
        <v>19</v>
      </c>
      <c r="N320" s="268" t="s">
        <v>45</v>
      </c>
      <c r="O320" s="84"/>
      <c r="P320" s="228">
        <f>O320*H320</f>
        <v>0</v>
      </c>
      <c r="Q320" s="228">
        <v>0.00025999999999999998</v>
      </c>
      <c r="R320" s="228">
        <f>Q320*H320</f>
        <v>0.0098799999999999999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241</v>
      </c>
      <c r="AT320" s="230" t="s">
        <v>199</v>
      </c>
      <c r="AU320" s="230" t="s">
        <v>82</v>
      </c>
      <c r="AY320" s="17" t="s">
        <v>158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82</v>
      </c>
      <c r="BK320" s="231">
        <f>ROUND(I320*H320,2)</f>
        <v>0</v>
      </c>
      <c r="BL320" s="17" t="s">
        <v>236</v>
      </c>
      <c r="BM320" s="230" t="s">
        <v>566</v>
      </c>
    </row>
    <row r="321" s="2" customFormat="1">
      <c r="A321" s="38"/>
      <c r="B321" s="39"/>
      <c r="C321" s="40"/>
      <c r="D321" s="232" t="s">
        <v>165</v>
      </c>
      <c r="E321" s="40"/>
      <c r="F321" s="233" t="s">
        <v>565</v>
      </c>
      <c r="G321" s="40"/>
      <c r="H321" s="40"/>
      <c r="I321" s="136"/>
      <c r="J321" s="40"/>
      <c r="K321" s="40"/>
      <c r="L321" s="44"/>
      <c r="M321" s="234"/>
      <c r="N321" s="235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165</v>
      </c>
      <c r="AU321" s="17" t="s">
        <v>82</v>
      </c>
    </row>
    <row r="322" s="2" customFormat="1" ht="21.75" customHeight="1">
      <c r="A322" s="38"/>
      <c r="B322" s="39"/>
      <c r="C322" s="259" t="s">
        <v>554</v>
      </c>
      <c r="D322" s="259" t="s">
        <v>199</v>
      </c>
      <c r="E322" s="260" t="s">
        <v>568</v>
      </c>
      <c r="F322" s="261" t="s">
        <v>569</v>
      </c>
      <c r="G322" s="262" t="s">
        <v>202</v>
      </c>
      <c r="H322" s="263">
        <v>26</v>
      </c>
      <c r="I322" s="264"/>
      <c r="J322" s="265">
        <f>ROUND(I322*H322,2)</f>
        <v>0</v>
      </c>
      <c r="K322" s="261" t="s">
        <v>213</v>
      </c>
      <c r="L322" s="266"/>
      <c r="M322" s="267" t="s">
        <v>19</v>
      </c>
      <c r="N322" s="268" t="s">
        <v>45</v>
      </c>
      <c r="O322" s="84"/>
      <c r="P322" s="228">
        <f>O322*H322</f>
        <v>0</v>
      </c>
      <c r="Q322" s="228">
        <v>0.00069999999999999999</v>
      </c>
      <c r="R322" s="228">
        <f>Q322*H322</f>
        <v>0.018200000000000001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241</v>
      </c>
      <c r="AT322" s="230" t="s">
        <v>199</v>
      </c>
      <c r="AU322" s="230" t="s">
        <v>82</v>
      </c>
      <c r="AY322" s="17" t="s">
        <v>158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82</v>
      </c>
      <c r="BK322" s="231">
        <f>ROUND(I322*H322,2)</f>
        <v>0</v>
      </c>
      <c r="BL322" s="17" t="s">
        <v>236</v>
      </c>
      <c r="BM322" s="230" t="s">
        <v>570</v>
      </c>
    </row>
    <row r="323" s="2" customFormat="1">
      <c r="A323" s="38"/>
      <c r="B323" s="39"/>
      <c r="C323" s="40"/>
      <c r="D323" s="232" t="s">
        <v>165</v>
      </c>
      <c r="E323" s="40"/>
      <c r="F323" s="233" t="s">
        <v>569</v>
      </c>
      <c r="G323" s="40"/>
      <c r="H323" s="40"/>
      <c r="I323" s="136"/>
      <c r="J323" s="40"/>
      <c r="K323" s="40"/>
      <c r="L323" s="44"/>
      <c r="M323" s="234"/>
      <c r="N323" s="235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165</v>
      </c>
      <c r="AU323" s="17" t="s">
        <v>82</v>
      </c>
    </row>
    <row r="324" s="2" customFormat="1" ht="21.75" customHeight="1">
      <c r="A324" s="38"/>
      <c r="B324" s="39"/>
      <c r="C324" s="219" t="s">
        <v>558</v>
      </c>
      <c r="D324" s="219" t="s">
        <v>159</v>
      </c>
      <c r="E324" s="220" t="s">
        <v>572</v>
      </c>
      <c r="F324" s="221" t="s">
        <v>573</v>
      </c>
      <c r="G324" s="222" t="s">
        <v>202</v>
      </c>
      <c r="H324" s="223">
        <v>2</v>
      </c>
      <c r="I324" s="224"/>
      <c r="J324" s="225">
        <f>ROUND(I324*H324,2)</f>
        <v>0</v>
      </c>
      <c r="K324" s="221" t="s">
        <v>19</v>
      </c>
      <c r="L324" s="44"/>
      <c r="M324" s="226" t="s">
        <v>19</v>
      </c>
      <c r="N324" s="227" t="s">
        <v>45</v>
      </c>
      <c r="O324" s="84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0" t="s">
        <v>236</v>
      </c>
      <c r="AT324" s="230" t="s">
        <v>159</v>
      </c>
      <c r="AU324" s="230" t="s">
        <v>82</v>
      </c>
      <c r="AY324" s="17" t="s">
        <v>158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7" t="s">
        <v>82</v>
      </c>
      <c r="BK324" s="231">
        <f>ROUND(I324*H324,2)</f>
        <v>0</v>
      </c>
      <c r="BL324" s="17" t="s">
        <v>236</v>
      </c>
      <c r="BM324" s="230" t="s">
        <v>574</v>
      </c>
    </row>
    <row r="325" s="2" customFormat="1">
      <c r="A325" s="38"/>
      <c r="B325" s="39"/>
      <c r="C325" s="40"/>
      <c r="D325" s="232" t="s">
        <v>165</v>
      </c>
      <c r="E325" s="40"/>
      <c r="F325" s="233" t="s">
        <v>573</v>
      </c>
      <c r="G325" s="40"/>
      <c r="H325" s="40"/>
      <c r="I325" s="136"/>
      <c r="J325" s="40"/>
      <c r="K325" s="40"/>
      <c r="L325" s="44"/>
      <c r="M325" s="234"/>
      <c r="N325" s="235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165</v>
      </c>
      <c r="AU325" s="17" t="s">
        <v>82</v>
      </c>
    </row>
    <row r="326" s="2" customFormat="1" ht="21.75" customHeight="1">
      <c r="A326" s="38"/>
      <c r="B326" s="39"/>
      <c r="C326" s="219" t="s">
        <v>563</v>
      </c>
      <c r="D326" s="219" t="s">
        <v>159</v>
      </c>
      <c r="E326" s="220" t="s">
        <v>576</v>
      </c>
      <c r="F326" s="221" t="s">
        <v>577</v>
      </c>
      <c r="G326" s="222" t="s">
        <v>162</v>
      </c>
      <c r="H326" s="223">
        <v>1055</v>
      </c>
      <c r="I326" s="224"/>
      <c r="J326" s="225">
        <f>ROUND(I326*H326,2)</f>
        <v>0</v>
      </c>
      <c r="K326" s="221" t="s">
        <v>213</v>
      </c>
      <c r="L326" s="44"/>
      <c r="M326" s="226" t="s">
        <v>19</v>
      </c>
      <c r="N326" s="227" t="s">
        <v>45</v>
      </c>
      <c r="O326" s="84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236</v>
      </c>
      <c r="AT326" s="230" t="s">
        <v>159</v>
      </c>
      <c r="AU326" s="230" t="s">
        <v>82</v>
      </c>
      <c r="AY326" s="17" t="s">
        <v>158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82</v>
      </c>
      <c r="BK326" s="231">
        <f>ROUND(I326*H326,2)</f>
        <v>0</v>
      </c>
      <c r="BL326" s="17" t="s">
        <v>236</v>
      </c>
      <c r="BM326" s="230" t="s">
        <v>578</v>
      </c>
    </row>
    <row r="327" s="2" customFormat="1">
      <c r="A327" s="38"/>
      <c r="B327" s="39"/>
      <c r="C327" s="40"/>
      <c r="D327" s="232" t="s">
        <v>165</v>
      </c>
      <c r="E327" s="40"/>
      <c r="F327" s="233" t="s">
        <v>579</v>
      </c>
      <c r="G327" s="40"/>
      <c r="H327" s="40"/>
      <c r="I327" s="136"/>
      <c r="J327" s="40"/>
      <c r="K327" s="40"/>
      <c r="L327" s="44"/>
      <c r="M327" s="234"/>
      <c r="N327" s="235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165</v>
      </c>
      <c r="AU327" s="17" t="s">
        <v>82</v>
      </c>
    </row>
    <row r="328" s="13" customFormat="1">
      <c r="A328" s="13"/>
      <c r="B328" s="236"/>
      <c r="C328" s="237"/>
      <c r="D328" s="232" t="s">
        <v>166</v>
      </c>
      <c r="E328" s="238" t="s">
        <v>19</v>
      </c>
      <c r="F328" s="239" t="s">
        <v>1877</v>
      </c>
      <c r="G328" s="237"/>
      <c r="H328" s="240">
        <v>1055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166</v>
      </c>
      <c r="AU328" s="246" t="s">
        <v>82</v>
      </c>
      <c r="AV328" s="13" t="s">
        <v>85</v>
      </c>
      <c r="AW328" s="13" t="s">
        <v>34</v>
      </c>
      <c r="AX328" s="13" t="s">
        <v>82</v>
      </c>
      <c r="AY328" s="246" t="s">
        <v>158</v>
      </c>
    </row>
    <row r="329" s="2" customFormat="1" ht="16.5" customHeight="1">
      <c r="A329" s="38"/>
      <c r="B329" s="39"/>
      <c r="C329" s="219" t="s">
        <v>567</v>
      </c>
      <c r="D329" s="219" t="s">
        <v>159</v>
      </c>
      <c r="E329" s="220" t="s">
        <v>582</v>
      </c>
      <c r="F329" s="221" t="s">
        <v>583</v>
      </c>
      <c r="G329" s="222" t="s">
        <v>162</v>
      </c>
      <c r="H329" s="223">
        <v>1055</v>
      </c>
      <c r="I329" s="224"/>
      <c r="J329" s="225">
        <f>ROUND(I329*H329,2)</f>
        <v>0</v>
      </c>
      <c r="K329" s="221" t="s">
        <v>213</v>
      </c>
      <c r="L329" s="44"/>
      <c r="M329" s="226" t="s">
        <v>19</v>
      </c>
      <c r="N329" s="227" t="s">
        <v>45</v>
      </c>
      <c r="O329" s="84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0" t="s">
        <v>236</v>
      </c>
      <c r="AT329" s="230" t="s">
        <v>159</v>
      </c>
      <c r="AU329" s="230" t="s">
        <v>82</v>
      </c>
      <c r="AY329" s="17" t="s">
        <v>158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7" t="s">
        <v>82</v>
      </c>
      <c r="BK329" s="231">
        <f>ROUND(I329*H329,2)</f>
        <v>0</v>
      </c>
      <c r="BL329" s="17" t="s">
        <v>236</v>
      </c>
      <c r="BM329" s="230" t="s">
        <v>584</v>
      </c>
    </row>
    <row r="330" s="2" customFormat="1">
      <c r="A330" s="38"/>
      <c r="B330" s="39"/>
      <c r="C330" s="40"/>
      <c r="D330" s="232" t="s">
        <v>165</v>
      </c>
      <c r="E330" s="40"/>
      <c r="F330" s="233" t="s">
        <v>583</v>
      </c>
      <c r="G330" s="40"/>
      <c r="H330" s="40"/>
      <c r="I330" s="136"/>
      <c r="J330" s="40"/>
      <c r="K330" s="40"/>
      <c r="L330" s="44"/>
      <c r="M330" s="234"/>
      <c r="N330" s="235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165</v>
      </c>
      <c r="AU330" s="17" t="s">
        <v>82</v>
      </c>
    </row>
    <row r="331" s="13" customFormat="1">
      <c r="A331" s="13"/>
      <c r="B331" s="236"/>
      <c r="C331" s="237"/>
      <c r="D331" s="232" t="s">
        <v>166</v>
      </c>
      <c r="E331" s="238" t="s">
        <v>19</v>
      </c>
      <c r="F331" s="239" t="s">
        <v>1877</v>
      </c>
      <c r="G331" s="237"/>
      <c r="H331" s="240">
        <v>1055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166</v>
      </c>
      <c r="AU331" s="246" t="s">
        <v>82</v>
      </c>
      <c r="AV331" s="13" t="s">
        <v>85</v>
      </c>
      <c r="AW331" s="13" t="s">
        <v>34</v>
      </c>
      <c r="AX331" s="13" t="s">
        <v>82</v>
      </c>
      <c r="AY331" s="246" t="s">
        <v>158</v>
      </c>
    </row>
    <row r="332" s="2" customFormat="1" ht="21.75" customHeight="1">
      <c r="A332" s="38"/>
      <c r="B332" s="39"/>
      <c r="C332" s="219" t="s">
        <v>571</v>
      </c>
      <c r="D332" s="219" t="s">
        <v>159</v>
      </c>
      <c r="E332" s="220" t="s">
        <v>586</v>
      </c>
      <c r="F332" s="221" t="s">
        <v>587</v>
      </c>
      <c r="G332" s="222" t="s">
        <v>162</v>
      </c>
      <c r="H332" s="223">
        <v>165</v>
      </c>
      <c r="I332" s="224"/>
      <c r="J332" s="225">
        <f>ROUND(I332*H332,2)</f>
        <v>0</v>
      </c>
      <c r="K332" s="221" t="s">
        <v>213</v>
      </c>
      <c r="L332" s="44"/>
      <c r="M332" s="226" t="s">
        <v>19</v>
      </c>
      <c r="N332" s="227" t="s">
        <v>45</v>
      </c>
      <c r="O332" s="84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236</v>
      </c>
      <c r="AT332" s="230" t="s">
        <v>159</v>
      </c>
      <c r="AU332" s="230" t="s">
        <v>82</v>
      </c>
      <c r="AY332" s="17" t="s">
        <v>158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82</v>
      </c>
      <c r="BK332" s="231">
        <f>ROUND(I332*H332,2)</f>
        <v>0</v>
      </c>
      <c r="BL332" s="17" t="s">
        <v>236</v>
      </c>
      <c r="BM332" s="230" t="s">
        <v>588</v>
      </c>
    </row>
    <row r="333" s="2" customFormat="1">
      <c r="A333" s="38"/>
      <c r="B333" s="39"/>
      <c r="C333" s="40"/>
      <c r="D333" s="232" t="s">
        <v>165</v>
      </c>
      <c r="E333" s="40"/>
      <c r="F333" s="233" t="s">
        <v>589</v>
      </c>
      <c r="G333" s="40"/>
      <c r="H333" s="40"/>
      <c r="I333" s="136"/>
      <c r="J333" s="40"/>
      <c r="K333" s="40"/>
      <c r="L333" s="44"/>
      <c r="M333" s="234"/>
      <c r="N333" s="235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165</v>
      </c>
      <c r="AU333" s="17" t="s">
        <v>82</v>
      </c>
    </row>
    <row r="334" s="2" customFormat="1" ht="21.75" customHeight="1">
      <c r="A334" s="38"/>
      <c r="B334" s="39"/>
      <c r="C334" s="259" t="s">
        <v>575</v>
      </c>
      <c r="D334" s="259" t="s">
        <v>199</v>
      </c>
      <c r="E334" s="260" t="s">
        <v>591</v>
      </c>
      <c r="F334" s="261" t="s">
        <v>592</v>
      </c>
      <c r="G334" s="262" t="s">
        <v>162</v>
      </c>
      <c r="H334" s="263">
        <v>198</v>
      </c>
      <c r="I334" s="264"/>
      <c r="J334" s="265">
        <f>ROUND(I334*H334,2)</f>
        <v>0</v>
      </c>
      <c r="K334" s="261" t="s">
        <v>213</v>
      </c>
      <c r="L334" s="266"/>
      <c r="M334" s="267" t="s">
        <v>19</v>
      </c>
      <c r="N334" s="268" t="s">
        <v>45</v>
      </c>
      <c r="O334" s="84"/>
      <c r="P334" s="228">
        <f>O334*H334</f>
        <v>0</v>
      </c>
      <c r="Q334" s="228">
        <v>0.00068999999999999997</v>
      </c>
      <c r="R334" s="228">
        <f>Q334*H334</f>
        <v>0.13661999999999999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241</v>
      </c>
      <c r="AT334" s="230" t="s">
        <v>199</v>
      </c>
      <c r="AU334" s="230" t="s">
        <v>82</v>
      </c>
      <c r="AY334" s="17" t="s">
        <v>158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82</v>
      </c>
      <c r="BK334" s="231">
        <f>ROUND(I334*H334,2)</f>
        <v>0</v>
      </c>
      <c r="BL334" s="17" t="s">
        <v>236</v>
      </c>
      <c r="BM334" s="230" t="s">
        <v>593</v>
      </c>
    </row>
    <row r="335" s="2" customFormat="1">
      <c r="A335" s="38"/>
      <c r="B335" s="39"/>
      <c r="C335" s="40"/>
      <c r="D335" s="232" t="s">
        <v>165</v>
      </c>
      <c r="E335" s="40"/>
      <c r="F335" s="233" t="s">
        <v>592</v>
      </c>
      <c r="G335" s="40"/>
      <c r="H335" s="40"/>
      <c r="I335" s="136"/>
      <c r="J335" s="40"/>
      <c r="K335" s="40"/>
      <c r="L335" s="44"/>
      <c r="M335" s="234"/>
      <c r="N335" s="235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165</v>
      </c>
      <c r="AU335" s="17" t="s">
        <v>82</v>
      </c>
    </row>
    <row r="336" s="13" customFormat="1">
      <c r="A336" s="13"/>
      <c r="B336" s="236"/>
      <c r="C336" s="237"/>
      <c r="D336" s="232" t="s">
        <v>166</v>
      </c>
      <c r="E336" s="238" t="s">
        <v>19</v>
      </c>
      <c r="F336" s="239" t="s">
        <v>1878</v>
      </c>
      <c r="G336" s="237"/>
      <c r="H336" s="240">
        <v>165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166</v>
      </c>
      <c r="AU336" s="246" t="s">
        <v>82</v>
      </c>
      <c r="AV336" s="13" t="s">
        <v>85</v>
      </c>
      <c r="AW336" s="13" t="s">
        <v>34</v>
      </c>
      <c r="AX336" s="13" t="s">
        <v>82</v>
      </c>
      <c r="AY336" s="246" t="s">
        <v>158</v>
      </c>
    </row>
    <row r="337" s="13" customFormat="1">
      <c r="A337" s="13"/>
      <c r="B337" s="236"/>
      <c r="C337" s="237"/>
      <c r="D337" s="232" t="s">
        <v>166</v>
      </c>
      <c r="E337" s="237"/>
      <c r="F337" s="239" t="s">
        <v>1879</v>
      </c>
      <c r="G337" s="237"/>
      <c r="H337" s="240">
        <v>198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166</v>
      </c>
      <c r="AU337" s="246" t="s">
        <v>82</v>
      </c>
      <c r="AV337" s="13" t="s">
        <v>85</v>
      </c>
      <c r="AW337" s="13" t="s">
        <v>4</v>
      </c>
      <c r="AX337" s="13" t="s">
        <v>82</v>
      </c>
      <c r="AY337" s="246" t="s">
        <v>158</v>
      </c>
    </row>
    <row r="338" s="2" customFormat="1" ht="21.75" customHeight="1">
      <c r="A338" s="38"/>
      <c r="B338" s="39"/>
      <c r="C338" s="219" t="s">
        <v>581</v>
      </c>
      <c r="D338" s="219" t="s">
        <v>159</v>
      </c>
      <c r="E338" s="220" t="s">
        <v>597</v>
      </c>
      <c r="F338" s="221" t="s">
        <v>598</v>
      </c>
      <c r="G338" s="222" t="s">
        <v>162</v>
      </c>
      <c r="H338" s="223">
        <v>510</v>
      </c>
      <c r="I338" s="224"/>
      <c r="J338" s="225">
        <f>ROUND(I338*H338,2)</f>
        <v>0</v>
      </c>
      <c r="K338" s="221" t="s">
        <v>213</v>
      </c>
      <c r="L338" s="44"/>
      <c r="M338" s="226" t="s">
        <v>19</v>
      </c>
      <c r="N338" s="227" t="s">
        <v>45</v>
      </c>
      <c r="O338" s="84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0" t="s">
        <v>236</v>
      </c>
      <c r="AT338" s="230" t="s">
        <v>159</v>
      </c>
      <c r="AU338" s="230" t="s">
        <v>82</v>
      </c>
      <c r="AY338" s="17" t="s">
        <v>158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7" t="s">
        <v>82</v>
      </c>
      <c r="BK338" s="231">
        <f>ROUND(I338*H338,2)</f>
        <v>0</v>
      </c>
      <c r="BL338" s="17" t="s">
        <v>236</v>
      </c>
      <c r="BM338" s="230" t="s">
        <v>599</v>
      </c>
    </row>
    <row r="339" s="2" customFormat="1">
      <c r="A339" s="38"/>
      <c r="B339" s="39"/>
      <c r="C339" s="40"/>
      <c r="D339" s="232" t="s">
        <v>165</v>
      </c>
      <c r="E339" s="40"/>
      <c r="F339" s="233" t="s">
        <v>600</v>
      </c>
      <c r="G339" s="40"/>
      <c r="H339" s="40"/>
      <c r="I339" s="136"/>
      <c r="J339" s="40"/>
      <c r="K339" s="40"/>
      <c r="L339" s="44"/>
      <c r="M339" s="234"/>
      <c r="N339" s="235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165</v>
      </c>
      <c r="AU339" s="17" t="s">
        <v>82</v>
      </c>
    </row>
    <row r="340" s="2" customFormat="1" ht="21.75" customHeight="1">
      <c r="A340" s="38"/>
      <c r="B340" s="39"/>
      <c r="C340" s="259" t="s">
        <v>585</v>
      </c>
      <c r="D340" s="259" t="s">
        <v>199</v>
      </c>
      <c r="E340" s="260" t="s">
        <v>602</v>
      </c>
      <c r="F340" s="261" t="s">
        <v>603</v>
      </c>
      <c r="G340" s="262" t="s">
        <v>162</v>
      </c>
      <c r="H340" s="263">
        <v>582</v>
      </c>
      <c r="I340" s="264"/>
      <c r="J340" s="265">
        <f>ROUND(I340*H340,2)</f>
        <v>0</v>
      </c>
      <c r="K340" s="261" t="s">
        <v>213</v>
      </c>
      <c r="L340" s="266"/>
      <c r="M340" s="267" t="s">
        <v>19</v>
      </c>
      <c r="N340" s="268" t="s">
        <v>45</v>
      </c>
      <c r="O340" s="84"/>
      <c r="P340" s="228">
        <f>O340*H340</f>
        <v>0</v>
      </c>
      <c r="Q340" s="228">
        <v>0.00055000000000000003</v>
      </c>
      <c r="R340" s="228">
        <f>Q340*H340</f>
        <v>0.3201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241</v>
      </c>
      <c r="AT340" s="230" t="s">
        <v>199</v>
      </c>
      <c r="AU340" s="230" t="s">
        <v>82</v>
      </c>
      <c r="AY340" s="17" t="s">
        <v>158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82</v>
      </c>
      <c r="BK340" s="231">
        <f>ROUND(I340*H340,2)</f>
        <v>0</v>
      </c>
      <c r="BL340" s="17" t="s">
        <v>236</v>
      </c>
      <c r="BM340" s="230" t="s">
        <v>604</v>
      </c>
    </row>
    <row r="341" s="2" customFormat="1">
      <c r="A341" s="38"/>
      <c r="B341" s="39"/>
      <c r="C341" s="40"/>
      <c r="D341" s="232" t="s">
        <v>165</v>
      </c>
      <c r="E341" s="40"/>
      <c r="F341" s="233" t="s">
        <v>603</v>
      </c>
      <c r="G341" s="40"/>
      <c r="H341" s="40"/>
      <c r="I341" s="136"/>
      <c r="J341" s="40"/>
      <c r="K341" s="40"/>
      <c r="L341" s="44"/>
      <c r="M341" s="234"/>
      <c r="N341" s="235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165</v>
      </c>
      <c r="AU341" s="17" t="s">
        <v>82</v>
      </c>
    </row>
    <row r="342" s="13" customFormat="1">
      <c r="A342" s="13"/>
      <c r="B342" s="236"/>
      <c r="C342" s="237"/>
      <c r="D342" s="232" t="s">
        <v>166</v>
      </c>
      <c r="E342" s="238" t="s">
        <v>19</v>
      </c>
      <c r="F342" s="239" t="s">
        <v>1880</v>
      </c>
      <c r="G342" s="237"/>
      <c r="H342" s="240">
        <v>485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166</v>
      </c>
      <c r="AU342" s="246" t="s">
        <v>82</v>
      </c>
      <c r="AV342" s="13" t="s">
        <v>85</v>
      </c>
      <c r="AW342" s="13" t="s">
        <v>34</v>
      </c>
      <c r="AX342" s="13" t="s">
        <v>82</v>
      </c>
      <c r="AY342" s="246" t="s">
        <v>158</v>
      </c>
    </row>
    <row r="343" s="13" customFormat="1">
      <c r="A343" s="13"/>
      <c r="B343" s="236"/>
      <c r="C343" s="237"/>
      <c r="D343" s="232" t="s">
        <v>166</v>
      </c>
      <c r="E343" s="237"/>
      <c r="F343" s="239" t="s">
        <v>1881</v>
      </c>
      <c r="G343" s="237"/>
      <c r="H343" s="240">
        <v>582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166</v>
      </c>
      <c r="AU343" s="246" t="s">
        <v>82</v>
      </c>
      <c r="AV343" s="13" t="s">
        <v>85</v>
      </c>
      <c r="AW343" s="13" t="s">
        <v>4</v>
      </c>
      <c r="AX343" s="13" t="s">
        <v>82</v>
      </c>
      <c r="AY343" s="246" t="s">
        <v>158</v>
      </c>
    </row>
    <row r="344" s="2" customFormat="1" ht="21.75" customHeight="1">
      <c r="A344" s="38"/>
      <c r="B344" s="39"/>
      <c r="C344" s="259" t="s">
        <v>590</v>
      </c>
      <c r="D344" s="259" t="s">
        <v>199</v>
      </c>
      <c r="E344" s="260" t="s">
        <v>1882</v>
      </c>
      <c r="F344" s="261" t="s">
        <v>1883</v>
      </c>
      <c r="G344" s="262" t="s">
        <v>162</v>
      </c>
      <c r="H344" s="263">
        <v>30</v>
      </c>
      <c r="I344" s="264"/>
      <c r="J344" s="265">
        <f>ROUND(I344*H344,2)</f>
        <v>0</v>
      </c>
      <c r="K344" s="261" t="s">
        <v>213</v>
      </c>
      <c r="L344" s="266"/>
      <c r="M344" s="267" t="s">
        <v>19</v>
      </c>
      <c r="N344" s="268" t="s">
        <v>45</v>
      </c>
      <c r="O344" s="84"/>
      <c r="P344" s="228">
        <f>O344*H344</f>
        <v>0</v>
      </c>
      <c r="Q344" s="228">
        <v>0.00042999999999999999</v>
      </c>
      <c r="R344" s="228">
        <f>Q344*H344</f>
        <v>0.0129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255</v>
      </c>
      <c r="AT344" s="230" t="s">
        <v>199</v>
      </c>
      <c r="AU344" s="230" t="s">
        <v>82</v>
      </c>
      <c r="AY344" s="17" t="s">
        <v>158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82</v>
      </c>
      <c r="BK344" s="231">
        <f>ROUND(I344*H344,2)</f>
        <v>0</v>
      </c>
      <c r="BL344" s="17" t="s">
        <v>255</v>
      </c>
      <c r="BM344" s="230" t="s">
        <v>1884</v>
      </c>
    </row>
    <row r="345" s="2" customFormat="1">
      <c r="A345" s="38"/>
      <c r="B345" s="39"/>
      <c r="C345" s="40"/>
      <c r="D345" s="232" t="s">
        <v>165</v>
      </c>
      <c r="E345" s="40"/>
      <c r="F345" s="233" t="s">
        <v>1883</v>
      </c>
      <c r="G345" s="40"/>
      <c r="H345" s="40"/>
      <c r="I345" s="136"/>
      <c r="J345" s="40"/>
      <c r="K345" s="40"/>
      <c r="L345" s="44"/>
      <c r="M345" s="234"/>
      <c r="N345" s="235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165</v>
      </c>
      <c r="AU345" s="17" t="s">
        <v>82</v>
      </c>
    </row>
    <row r="346" s="13" customFormat="1">
      <c r="A346" s="13"/>
      <c r="B346" s="236"/>
      <c r="C346" s="237"/>
      <c r="D346" s="232" t="s">
        <v>166</v>
      </c>
      <c r="E346" s="238" t="s">
        <v>19</v>
      </c>
      <c r="F346" s="239" t="s">
        <v>1840</v>
      </c>
      <c r="G346" s="237"/>
      <c r="H346" s="240">
        <v>25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166</v>
      </c>
      <c r="AU346" s="246" t="s">
        <v>82</v>
      </c>
      <c r="AV346" s="13" t="s">
        <v>85</v>
      </c>
      <c r="AW346" s="13" t="s">
        <v>34</v>
      </c>
      <c r="AX346" s="13" t="s">
        <v>82</v>
      </c>
      <c r="AY346" s="246" t="s">
        <v>158</v>
      </c>
    </row>
    <row r="347" s="13" customFormat="1">
      <c r="A347" s="13"/>
      <c r="B347" s="236"/>
      <c r="C347" s="237"/>
      <c r="D347" s="232" t="s">
        <v>166</v>
      </c>
      <c r="E347" s="237"/>
      <c r="F347" s="239" t="s">
        <v>1885</v>
      </c>
      <c r="G347" s="237"/>
      <c r="H347" s="240">
        <v>30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166</v>
      </c>
      <c r="AU347" s="246" t="s">
        <v>82</v>
      </c>
      <c r="AV347" s="13" t="s">
        <v>85</v>
      </c>
      <c r="AW347" s="13" t="s">
        <v>4</v>
      </c>
      <c r="AX347" s="13" t="s">
        <v>82</v>
      </c>
      <c r="AY347" s="246" t="s">
        <v>158</v>
      </c>
    </row>
    <row r="348" s="2" customFormat="1" ht="21.75" customHeight="1">
      <c r="A348" s="38"/>
      <c r="B348" s="39"/>
      <c r="C348" s="219" t="s">
        <v>596</v>
      </c>
      <c r="D348" s="219" t="s">
        <v>159</v>
      </c>
      <c r="E348" s="220" t="s">
        <v>608</v>
      </c>
      <c r="F348" s="221" t="s">
        <v>609</v>
      </c>
      <c r="G348" s="222" t="s">
        <v>162</v>
      </c>
      <c r="H348" s="223">
        <v>350</v>
      </c>
      <c r="I348" s="224"/>
      <c r="J348" s="225">
        <f>ROUND(I348*H348,2)</f>
        <v>0</v>
      </c>
      <c r="K348" s="221" t="s">
        <v>213</v>
      </c>
      <c r="L348" s="44"/>
      <c r="M348" s="226" t="s">
        <v>19</v>
      </c>
      <c r="N348" s="227" t="s">
        <v>45</v>
      </c>
      <c r="O348" s="84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0" t="s">
        <v>236</v>
      </c>
      <c r="AT348" s="230" t="s">
        <v>159</v>
      </c>
      <c r="AU348" s="230" t="s">
        <v>82</v>
      </c>
      <c r="AY348" s="17" t="s">
        <v>158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7" t="s">
        <v>82</v>
      </c>
      <c r="BK348" s="231">
        <f>ROUND(I348*H348,2)</f>
        <v>0</v>
      </c>
      <c r="BL348" s="17" t="s">
        <v>236</v>
      </c>
      <c r="BM348" s="230" t="s">
        <v>610</v>
      </c>
    </row>
    <row r="349" s="2" customFormat="1">
      <c r="A349" s="38"/>
      <c r="B349" s="39"/>
      <c r="C349" s="40"/>
      <c r="D349" s="232" t="s">
        <v>165</v>
      </c>
      <c r="E349" s="40"/>
      <c r="F349" s="233" t="s">
        <v>611</v>
      </c>
      <c r="G349" s="40"/>
      <c r="H349" s="40"/>
      <c r="I349" s="136"/>
      <c r="J349" s="40"/>
      <c r="K349" s="40"/>
      <c r="L349" s="44"/>
      <c r="M349" s="234"/>
      <c r="N349" s="235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165</v>
      </c>
      <c r="AU349" s="17" t="s">
        <v>82</v>
      </c>
    </row>
    <row r="350" s="2" customFormat="1" ht="21.75" customHeight="1">
      <c r="A350" s="38"/>
      <c r="B350" s="39"/>
      <c r="C350" s="259" t="s">
        <v>601</v>
      </c>
      <c r="D350" s="259" t="s">
        <v>199</v>
      </c>
      <c r="E350" s="260" t="s">
        <v>613</v>
      </c>
      <c r="F350" s="261" t="s">
        <v>614</v>
      </c>
      <c r="G350" s="262" t="s">
        <v>162</v>
      </c>
      <c r="H350" s="263">
        <v>420</v>
      </c>
      <c r="I350" s="264"/>
      <c r="J350" s="265">
        <f>ROUND(I350*H350,2)</f>
        <v>0</v>
      </c>
      <c r="K350" s="261" t="s">
        <v>213</v>
      </c>
      <c r="L350" s="266"/>
      <c r="M350" s="267" t="s">
        <v>19</v>
      </c>
      <c r="N350" s="268" t="s">
        <v>45</v>
      </c>
      <c r="O350" s="84"/>
      <c r="P350" s="228">
        <f>O350*H350</f>
        <v>0</v>
      </c>
      <c r="Q350" s="228">
        <v>0.00025999999999999998</v>
      </c>
      <c r="R350" s="228">
        <f>Q350*H350</f>
        <v>0.10919999999999999</v>
      </c>
      <c r="S350" s="228">
        <v>0</v>
      </c>
      <c r="T350" s="22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0" t="s">
        <v>241</v>
      </c>
      <c r="AT350" s="230" t="s">
        <v>199</v>
      </c>
      <c r="AU350" s="230" t="s">
        <v>82</v>
      </c>
      <c r="AY350" s="17" t="s">
        <v>158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7" t="s">
        <v>82</v>
      </c>
      <c r="BK350" s="231">
        <f>ROUND(I350*H350,2)</f>
        <v>0</v>
      </c>
      <c r="BL350" s="17" t="s">
        <v>236</v>
      </c>
      <c r="BM350" s="230" t="s">
        <v>615</v>
      </c>
    </row>
    <row r="351" s="2" customFormat="1">
      <c r="A351" s="38"/>
      <c r="B351" s="39"/>
      <c r="C351" s="40"/>
      <c r="D351" s="232" t="s">
        <v>165</v>
      </c>
      <c r="E351" s="40"/>
      <c r="F351" s="233" t="s">
        <v>614</v>
      </c>
      <c r="G351" s="40"/>
      <c r="H351" s="40"/>
      <c r="I351" s="136"/>
      <c r="J351" s="40"/>
      <c r="K351" s="40"/>
      <c r="L351" s="44"/>
      <c r="M351" s="234"/>
      <c r="N351" s="235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165</v>
      </c>
      <c r="AU351" s="17" t="s">
        <v>82</v>
      </c>
    </row>
    <row r="352" s="13" customFormat="1">
      <c r="A352" s="13"/>
      <c r="B352" s="236"/>
      <c r="C352" s="237"/>
      <c r="D352" s="232" t="s">
        <v>166</v>
      </c>
      <c r="E352" s="238" t="s">
        <v>19</v>
      </c>
      <c r="F352" s="239" t="s">
        <v>1886</v>
      </c>
      <c r="G352" s="237"/>
      <c r="H352" s="240">
        <v>350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166</v>
      </c>
      <c r="AU352" s="246" t="s">
        <v>82</v>
      </c>
      <c r="AV352" s="13" t="s">
        <v>85</v>
      </c>
      <c r="AW352" s="13" t="s">
        <v>34</v>
      </c>
      <c r="AX352" s="13" t="s">
        <v>82</v>
      </c>
      <c r="AY352" s="246" t="s">
        <v>158</v>
      </c>
    </row>
    <row r="353" s="13" customFormat="1">
      <c r="A353" s="13"/>
      <c r="B353" s="236"/>
      <c r="C353" s="237"/>
      <c r="D353" s="232" t="s">
        <v>166</v>
      </c>
      <c r="E353" s="237"/>
      <c r="F353" s="239" t="s">
        <v>1887</v>
      </c>
      <c r="G353" s="237"/>
      <c r="H353" s="240">
        <v>420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166</v>
      </c>
      <c r="AU353" s="246" t="s">
        <v>82</v>
      </c>
      <c r="AV353" s="13" t="s">
        <v>85</v>
      </c>
      <c r="AW353" s="13" t="s">
        <v>4</v>
      </c>
      <c r="AX353" s="13" t="s">
        <v>82</v>
      </c>
      <c r="AY353" s="246" t="s">
        <v>158</v>
      </c>
    </row>
    <row r="354" s="2" customFormat="1" ht="16.5" customHeight="1">
      <c r="A354" s="38"/>
      <c r="B354" s="39"/>
      <c r="C354" s="219" t="s">
        <v>607</v>
      </c>
      <c r="D354" s="219" t="s">
        <v>159</v>
      </c>
      <c r="E354" s="220" t="s">
        <v>619</v>
      </c>
      <c r="F354" s="221" t="s">
        <v>620</v>
      </c>
      <c r="G354" s="222" t="s">
        <v>162</v>
      </c>
      <c r="H354" s="223">
        <v>50</v>
      </c>
      <c r="I354" s="224"/>
      <c r="J354" s="225">
        <f>ROUND(I354*H354,2)</f>
        <v>0</v>
      </c>
      <c r="K354" s="221" t="s">
        <v>213</v>
      </c>
      <c r="L354" s="44"/>
      <c r="M354" s="226" t="s">
        <v>19</v>
      </c>
      <c r="N354" s="227" t="s">
        <v>45</v>
      </c>
      <c r="O354" s="84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0" t="s">
        <v>236</v>
      </c>
      <c r="AT354" s="230" t="s">
        <v>159</v>
      </c>
      <c r="AU354" s="230" t="s">
        <v>82</v>
      </c>
      <c r="AY354" s="17" t="s">
        <v>158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7" t="s">
        <v>82</v>
      </c>
      <c r="BK354" s="231">
        <f>ROUND(I354*H354,2)</f>
        <v>0</v>
      </c>
      <c r="BL354" s="17" t="s">
        <v>236</v>
      </c>
      <c r="BM354" s="230" t="s">
        <v>621</v>
      </c>
    </row>
    <row r="355" s="2" customFormat="1">
      <c r="A355" s="38"/>
      <c r="B355" s="39"/>
      <c r="C355" s="40"/>
      <c r="D355" s="232" t="s">
        <v>165</v>
      </c>
      <c r="E355" s="40"/>
      <c r="F355" s="233" t="s">
        <v>622</v>
      </c>
      <c r="G355" s="40"/>
      <c r="H355" s="40"/>
      <c r="I355" s="136"/>
      <c r="J355" s="40"/>
      <c r="K355" s="40"/>
      <c r="L355" s="44"/>
      <c r="M355" s="234"/>
      <c r="N355" s="235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165</v>
      </c>
      <c r="AU355" s="17" t="s">
        <v>82</v>
      </c>
    </row>
    <row r="356" s="2" customFormat="1" ht="21.75" customHeight="1">
      <c r="A356" s="38"/>
      <c r="B356" s="39"/>
      <c r="C356" s="259" t="s">
        <v>612</v>
      </c>
      <c r="D356" s="259" t="s">
        <v>199</v>
      </c>
      <c r="E356" s="260" t="s">
        <v>624</v>
      </c>
      <c r="F356" s="261" t="s">
        <v>625</v>
      </c>
      <c r="G356" s="262" t="s">
        <v>162</v>
      </c>
      <c r="H356" s="263">
        <v>57.5</v>
      </c>
      <c r="I356" s="264"/>
      <c r="J356" s="265">
        <f>ROUND(I356*H356,2)</f>
        <v>0</v>
      </c>
      <c r="K356" s="261" t="s">
        <v>19</v>
      </c>
      <c r="L356" s="266"/>
      <c r="M356" s="267" t="s">
        <v>19</v>
      </c>
      <c r="N356" s="268" t="s">
        <v>45</v>
      </c>
      <c r="O356" s="84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0" t="s">
        <v>241</v>
      </c>
      <c r="AT356" s="230" t="s">
        <v>199</v>
      </c>
      <c r="AU356" s="230" t="s">
        <v>82</v>
      </c>
      <c r="AY356" s="17" t="s">
        <v>158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7" t="s">
        <v>82</v>
      </c>
      <c r="BK356" s="231">
        <f>ROUND(I356*H356,2)</f>
        <v>0</v>
      </c>
      <c r="BL356" s="17" t="s">
        <v>236</v>
      </c>
      <c r="BM356" s="230" t="s">
        <v>626</v>
      </c>
    </row>
    <row r="357" s="2" customFormat="1">
      <c r="A357" s="38"/>
      <c r="B357" s="39"/>
      <c r="C357" s="40"/>
      <c r="D357" s="232" t="s">
        <v>165</v>
      </c>
      <c r="E357" s="40"/>
      <c r="F357" s="233" t="s">
        <v>625</v>
      </c>
      <c r="G357" s="40"/>
      <c r="H357" s="40"/>
      <c r="I357" s="136"/>
      <c r="J357" s="40"/>
      <c r="K357" s="40"/>
      <c r="L357" s="44"/>
      <c r="M357" s="234"/>
      <c r="N357" s="235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165</v>
      </c>
      <c r="AU357" s="17" t="s">
        <v>82</v>
      </c>
    </row>
    <row r="358" s="13" customFormat="1">
      <c r="A358" s="13"/>
      <c r="B358" s="236"/>
      <c r="C358" s="237"/>
      <c r="D358" s="232" t="s">
        <v>166</v>
      </c>
      <c r="E358" s="238" t="s">
        <v>19</v>
      </c>
      <c r="F358" s="239" t="s">
        <v>1888</v>
      </c>
      <c r="G358" s="237"/>
      <c r="H358" s="240">
        <v>50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166</v>
      </c>
      <c r="AU358" s="246" t="s">
        <v>82</v>
      </c>
      <c r="AV358" s="13" t="s">
        <v>85</v>
      </c>
      <c r="AW358" s="13" t="s">
        <v>34</v>
      </c>
      <c r="AX358" s="13" t="s">
        <v>82</v>
      </c>
      <c r="AY358" s="246" t="s">
        <v>158</v>
      </c>
    </row>
    <row r="359" s="13" customFormat="1">
      <c r="A359" s="13"/>
      <c r="B359" s="236"/>
      <c r="C359" s="237"/>
      <c r="D359" s="232" t="s">
        <v>166</v>
      </c>
      <c r="E359" s="237"/>
      <c r="F359" s="239" t="s">
        <v>1336</v>
      </c>
      <c r="G359" s="237"/>
      <c r="H359" s="240">
        <v>57.5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166</v>
      </c>
      <c r="AU359" s="246" t="s">
        <v>82</v>
      </c>
      <c r="AV359" s="13" t="s">
        <v>85</v>
      </c>
      <c r="AW359" s="13" t="s">
        <v>4</v>
      </c>
      <c r="AX359" s="13" t="s">
        <v>82</v>
      </c>
      <c r="AY359" s="246" t="s">
        <v>158</v>
      </c>
    </row>
    <row r="360" s="2" customFormat="1" ht="21.75" customHeight="1">
      <c r="A360" s="38"/>
      <c r="B360" s="39"/>
      <c r="C360" s="219" t="s">
        <v>618</v>
      </c>
      <c r="D360" s="219" t="s">
        <v>159</v>
      </c>
      <c r="E360" s="220" t="s">
        <v>630</v>
      </c>
      <c r="F360" s="221" t="s">
        <v>631</v>
      </c>
      <c r="G360" s="222" t="s">
        <v>202</v>
      </c>
      <c r="H360" s="223">
        <v>205</v>
      </c>
      <c r="I360" s="224"/>
      <c r="J360" s="225">
        <f>ROUND(I360*H360,2)</f>
        <v>0</v>
      </c>
      <c r="K360" s="221" t="s">
        <v>19</v>
      </c>
      <c r="L360" s="44"/>
      <c r="M360" s="226" t="s">
        <v>19</v>
      </c>
      <c r="N360" s="227" t="s">
        <v>45</v>
      </c>
      <c r="O360" s="84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236</v>
      </c>
      <c r="AT360" s="230" t="s">
        <v>159</v>
      </c>
      <c r="AU360" s="230" t="s">
        <v>82</v>
      </c>
      <c r="AY360" s="17" t="s">
        <v>158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82</v>
      </c>
      <c r="BK360" s="231">
        <f>ROUND(I360*H360,2)</f>
        <v>0</v>
      </c>
      <c r="BL360" s="17" t="s">
        <v>236</v>
      </c>
      <c r="BM360" s="230" t="s">
        <v>632</v>
      </c>
    </row>
    <row r="361" s="2" customFormat="1">
      <c r="A361" s="38"/>
      <c r="B361" s="39"/>
      <c r="C361" s="40"/>
      <c r="D361" s="232" t="s">
        <v>165</v>
      </c>
      <c r="E361" s="40"/>
      <c r="F361" s="233" t="s">
        <v>631</v>
      </c>
      <c r="G361" s="40"/>
      <c r="H361" s="40"/>
      <c r="I361" s="136"/>
      <c r="J361" s="40"/>
      <c r="K361" s="40"/>
      <c r="L361" s="44"/>
      <c r="M361" s="234"/>
      <c r="N361" s="235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165</v>
      </c>
      <c r="AU361" s="17" t="s">
        <v>82</v>
      </c>
    </row>
    <row r="362" s="2" customFormat="1">
      <c r="A362" s="38"/>
      <c r="B362" s="39"/>
      <c r="C362" s="40"/>
      <c r="D362" s="232" t="s">
        <v>181</v>
      </c>
      <c r="E362" s="40"/>
      <c r="F362" s="258" t="s">
        <v>633</v>
      </c>
      <c r="G362" s="40"/>
      <c r="H362" s="40"/>
      <c r="I362" s="136"/>
      <c r="J362" s="40"/>
      <c r="K362" s="40"/>
      <c r="L362" s="44"/>
      <c r="M362" s="234"/>
      <c r="N362" s="235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181</v>
      </c>
      <c r="AU362" s="17" t="s">
        <v>82</v>
      </c>
    </row>
    <row r="363" s="13" customFormat="1">
      <c r="A363" s="13"/>
      <c r="B363" s="236"/>
      <c r="C363" s="237"/>
      <c r="D363" s="232" t="s">
        <v>166</v>
      </c>
      <c r="E363" s="238" t="s">
        <v>19</v>
      </c>
      <c r="F363" s="239" t="s">
        <v>1889</v>
      </c>
      <c r="G363" s="237"/>
      <c r="H363" s="240">
        <v>205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166</v>
      </c>
      <c r="AU363" s="246" t="s">
        <v>82</v>
      </c>
      <c r="AV363" s="13" t="s">
        <v>85</v>
      </c>
      <c r="AW363" s="13" t="s">
        <v>34</v>
      </c>
      <c r="AX363" s="13" t="s">
        <v>82</v>
      </c>
      <c r="AY363" s="246" t="s">
        <v>158</v>
      </c>
    </row>
    <row r="364" s="2" customFormat="1" ht="21.75" customHeight="1">
      <c r="A364" s="38"/>
      <c r="B364" s="39"/>
      <c r="C364" s="219" t="s">
        <v>623</v>
      </c>
      <c r="D364" s="219" t="s">
        <v>159</v>
      </c>
      <c r="E364" s="220" t="s">
        <v>636</v>
      </c>
      <c r="F364" s="221" t="s">
        <v>637</v>
      </c>
      <c r="G364" s="222" t="s">
        <v>202</v>
      </c>
      <c r="H364" s="223">
        <v>54</v>
      </c>
      <c r="I364" s="224"/>
      <c r="J364" s="225">
        <f>ROUND(I364*H364,2)</f>
        <v>0</v>
      </c>
      <c r="K364" s="221" t="s">
        <v>19</v>
      </c>
      <c r="L364" s="44"/>
      <c r="M364" s="226" t="s">
        <v>19</v>
      </c>
      <c r="N364" s="227" t="s">
        <v>45</v>
      </c>
      <c r="O364" s="84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236</v>
      </c>
      <c r="AT364" s="230" t="s">
        <v>159</v>
      </c>
      <c r="AU364" s="230" t="s">
        <v>82</v>
      </c>
      <c r="AY364" s="17" t="s">
        <v>158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82</v>
      </c>
      <c r="BK364" s="231">
        <f>ROUND(I364*H364,2)</f>
        <v>0</v>
      </c>
      <c r="BL364" s="17" t="s">
        <v>236</v>
      </c>
      <c r="BM364" s="230" t="s">
        <v>638</v>
      </c>
    </row>
    <row r="365" s="2" customFormat="1">
      <c r="A365" s="38"/>
      <c r="B365" s="39"/>
      <c r="C365" s="40"/>
      <c r="D365" s="232" t="s">
        <v>165</v>
      </c>
      <c r="E365" s="40"/>
      <c r="F365" s="233" t="s">
        <v>637</v>
      </c>
      <c r="G365" s="40"/>
      <c r="H365" s="40"/>
      <c r="I365" s="136"/>
      <c r="J365" s="40"/>
      <c r="K365" s="40"/>
      <c r="L365" s="44"/>
      <c r="M365" s="234"/>
      <c r="N365" s="235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165</v>
      </c>
      <c r="AU365" s="17" t="s">
        <v>82</v>
      </c>
    </row>
    <row r="366" s="2" customFormat="1" ht="21.75" customHeight="1">
      <c r="A366" s="38"/>
      <c r="B366" s="39"/>
      <c r="C366" s="219" t="s">
        <v>629</v>
      </c>
      <c r="D366" s="219" t="s">
        <v>159</v>
      </c>
      <c r="E366" s="220" t="s">
        <v>640</v>
      </c>
      <c r="F366" s="221" t="s">
        <v>641</v>
      </c>
      <c r="G366" s="222" t="s">
        <v>202</v>
      </c>
      <c r="H366" s="223">
        <v>54</v>
      </c>
      <c r="I366" s="224"/>
      <c r="J366" s="225">
        <f>ROUND(I366*H366,2)</f>
        <v>0</v>
      </c>
      <c r="K366" s="221" t="s">
        <v>213</v>
      </c>
      <c r="L366" s="44"/>
      <c r="M366" s="226" t="s">
        <v>19</v>
      </c>
      <c r="N366" s="227" t="s">
        <v>45</v>
      </c>
      <c r="O366" s="84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0" t="s">
        <v>236</v>
      </c>
      <c r="AT366" s="230" t="s">
        <v>159</v>
      </c>
      <c r="AU366" s="230" t="s">
        <v>82</v>
      </c>
      <c r="AY366" s="17" t="s">
        <v>158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7" t="s">
        <v>82</v>
      </c>
      <c r="BK366" s="231">
        <f>ROUND(I366*H366,2)</f>
        <v>0</v>
      </c>
      <c r="BL366" s="17" t="s">
        <v>236</v>
      </c>
      <c r="BM366" s="230" t="s">
        <v>642</v>
      </c>
    </row>
    <row r="367" s="2" customFormat="1">
      <c r="A367" s="38"/>
      <c r="B367" s="39"/>
      <c r="C367" s="40"/>
      <c r="D367" s="232" t="s">
        <v>165</v>
      </c>
      <c r="E367" s="40"/>
      <c r="F367" s="233" t="s">
        <v>643</v>
      </c>
      <c r="G367" s="40"/>
      <c r="H367" s="40"/>
      <c r="I367" s="136"/>
      <c r="J367" s="40"/>
      <c r="K367" s="40"/>
      <c r="L367" s="44"/>
      <c r="M367" s="234"/>
      <c r="N367" s="235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165</v>
      </c>
      <c r="AU367" s="17" t="s">
        <v>82</v>
      </c>
    </row>
    <row r="368" s="13" customFormat="1">
      <c r="A368" s="13"/>
      <c r="B368" s="236"/>
      <c r="C368" s="237"/>
      <c r="D368" s="232" t="s">
        <v>166</v>
      </c>
      <c r="E368" s="238" t="s">
        <v>19</v>
      </c>
      <c r="F368" s="239" t="s">
        <v>1890</v>
      </c>
      <c r="G368" s="237"/>
      <c r="H368" s="240">
        <v>54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166</v>
      </c>
      <c r="AU368" s="246" t="s">
        <v>82</v>
      </c>
      <c r="AV368" s="13" t="s">
        <v>85</v>
      </c>
      <c r="AW368" s="13" t="s">
        <v>34</v>
      </c>
      <c r="AX368" s="13" t="s">
        <v>82</v>
      </c>
      <c r="AY368" s="246" t="s">
        <v>158</v>
      </c>
    </row>
    <row r="369" s="2" customFormat="1" ht="21.75" customHeight="1">
      <c r="A369" s="38"/>
      <c r="B369" s="39"/>
      <c r="C369" s="219" t="s">
        <v>635</v>
      </c>
      <c r="D369" s="219" t="s">
        <v>159</v>
      </c>
      <c r="E369" s="220" t="s">
        <v>646</v>
      </c>
      <c r="F369" s="221" t="s">
        <v>647</v>
      </c>
      <c r="G369" s="222" t="s">
        <v>202</v>
      </c>
      <c r="H369" s="223">
        <v>20</v>
      </c>
      <c r="I369" s="224"/>
      <c r="J369" s="225">
        <f>ROUND(I369*H369,2)</f>
        <v>0</v>
      </c>
      <c r="K369" s="221" t="s">
        <v>19</v>
      </c>
      <c r="L369" s="44"/>
      <c r="M369" s="226" t="s">
        <v>19</v>
      </c>
      <c r="N369" s="227" t="s">
        <v>45</v>
      </c>
      <c r="O369" s="84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0" t="s">
        <v>236</v>
      </c>
      <c r="AT369" s="230" t="s">
        <v>159</v>
      </c>
      <c r="AU369" s="230" t="s">
        <v>82</v>
      </c>
      <c r="AY369" s="17" t="s">
        <v>158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7" t="s">
        <v>82</v>
      </c>
      <c r="BK369" s="231">
        <f>ROUND(I369*H369,2)</f>
        <v>0</v>
      </c>
      <c r="BL369" s="17" t="s">
        <v>236</v>
      </c>
      <c r="BM369" s="230" t="s">
        <v>648</v>
      </c>
    </row>
    <row r="370" s="2" customFormat="1">
      <c r="A370" s="38"/>
      <c r="B370" s="39"/>
      <c r="C370" s="40"/>
      <c r="D370" s="232" t="s">
        <v>165</v>
      </c>
      <c r="E370" s="40"/>
      <c r="F370" s="233" t="s">
        <v>647</v>
      </c>
      <c r="G370" s="40"/>
      <c r="H370" s="40"/>
      <c r="I370" s="136"/>
      <c r="J370" s="40"/>
      <c r="K370" s="40"/>
      <c r="L370" s="44"/>
      <c r="M370" s="234"/>
      <c r="N370" s="235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165</v>
      </c>
      <c r="AU370" s="17" t="s">
        <v>82</v>
      </c>
    </row>
    <row r="371" s="2" customFormat="1" ht="21.75" customHeight="1">
      <c r="A371" s="38"/>
      <c r="B371" s="39"/>
      <c r="C371" s="219" t="s">
        <v>639</v>
      </c>
      <c r="D371" s="219" t="s">
        <v>159</v>
      </c>
      <c r="E371" s="220" t="s">
        <v>650</v>
      </c>
      <c r="F371" s="221" t="s">
        <v>651</v>
      </c>
      <c r="G371" s="222" t="s">
        <v>202</v>
      </c>
      <c r="H371" s="223">
        <v>20</v>
      </c>
      <c r="I371" s="224"/>
      <c r="J371" s="225">
        <f>ROUND(I371*H371,2)</f>
        <v>0</v>
      </c>
      <c r="K371" s="221" t="s">
        <v>213</v>
      </c>
      <c r="L371" s="44"/>
      <c r="M371" s="226" t="s">
        <v>19</v>
      </c>
      <c r="N371" s="227" t="s">
        <v>45</v>
      </c>
      <c r="O371" s="84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236</v>
      </c>
      <c r="AT371" s="230" t="s">
        <v>159</v>
      </c>
      <c r="AU371" s="230" t="s">
        <v>82</v>
      </c>
      <c r="AY371" s="17" t="s">
        <v>158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82</v>
      </c>
      <c r="BK371" s="231">
        <f>ROUND(I371*H371,2)</f>
        <v>0</v>
      </c>
      <c r="BL371" s="17" t="s">
        <v>236</v>
      </c>
      <c r="BM371" s="230" t="s">
        <v>652</v>
      </c>
    </row>
    <row r="372" s="2" customFormat="1">
      <c r="A372" s="38"/>
      <c r="B372" s="39"/>
      <c r="C372" s="40"/>
      <c r="D372" s="232" t="s">
        <v>165</v>
      </c>
      <c r="E372" s="40"/>
      <c r="F372" s="233" t="s">
        <v>653</v>
      </c>
      <c r="G372" s="40"/>
      <c r="H372" s="40"/>
      <c r="I372" s="136"/>
      <c r="J372" s="40"/>
      <c r="K372" s="40"/>
      <c r="L372" s="44"/>
      <c r="M372" s="234"/>
      <c r="N372" s="235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165</v>
      </c>
      <c r="AU372" s="17" t="s">
        <v>82</v>
      </c>
    </row>
    <row r="373" s="13" customFormat="1">
      <c r="A373" s="13"/>
      <c r="B373" s="236"/>
      <c r="C373" s="237"/>
      <c r="D373" s="232" t="s">
        <v>166</v>
      </c>
      <c r="E373" s="238" t="s">
        <v>19</v>
      </c>
      <c r="F373" s="239" t="s">
        <v>1891</v>
      </c>
      <c r="G373" s="237"/>
      <c r="H373" s="240">
        <v>20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166</v>
      </c>
      <c r="AU373" s="246" t="s">
        <v>82</v>
      </c>
      <c r="AV373" s="13" t="s">
        <v>85</v>
      </c>
      <c r="AW373" s="13" t="s">
        <v>34</v>
      </c>
      <c r="AX373" s="13" t="s">
        <v>82</v>
      </c>
      <c r="AY373" s="246" t="s">
        <v>158</v>
      </c>
    </row>
    <row r="374" s="2" customFormat="1" ht="21.75" customHeight="1">
      <c r="A374" s="38"/>
      <c r="B374" s="39"/>
      <c r="C374" s="219" t="s">
        <v>645</v>
      </c>
      <c r="D374" s="219" t="s">
        <v>159</v>
      </c>
      <c r="E374" s="220" t="s">
        <v>656</v>
      </c>
      <c r="F374" s="221" t="s">
        <v>657</v>
      </c>
      <c r="G374" s="222" t="s">
        <v>202</v>
      </c>
      <c r="H374" s="223">
        <v>8</v>
      </c>
      <c r="I374" s="224"/>
      <c r="J374" s="225">
        <f>ROUND(I374*H374,2)</f>
        <v>0</v>
      </c>
      <c r="K374" s="221" t="s">
        <v>19</v>
      </c>
      <c r="L374" s="44"/>
      <c r="M374" s="226" t="s">
        <v>19</v>
      </c>
      <c r="N374" s="227" t="s">
        <v>45</v>
      </c>
      <c r="O374" s="84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236</v>
      </c>
      <c r="AT374" s="230" t="s">
        <v>159</v>
      </c>
      <c r="AU374" s="230" t="s">
        <v>82</v>
      </c>
      <c r="AY374" s="17" t="s">
        <v>158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82</v>
      </c>
      <c r="BK374" s="231">
        <f>ROUND(I374*H374,2)</f>
        <v>0</v>
      </c>
      <c r="BL374" s="17" t="s">
        <v>236</v>
      </c>
      <c r="BM374" s="230" t="s">
        <v>658</v>
      </c>
    </row>
    <row r="375" s="2" customFormat="1">
      <c r="A375" s="38"/>
      <c r="B375" s="39"/>
      <c r="C375" s="40"/>
      <c r="D375" s="232" t="s">
        <v>165</v>
      </c>
      <c r="E375" s="40"/>
      <c r="F375" s="233" t="s">
        <v>657</v>
      </c>
      <c r="G375" s="40"/>
      <c r="H375" s="40"/>
      <c r="I375" s="136"/>
      <c r="J375" s="40"/>
      <c r="K375" s="40"/>
      <c r="L375" s="44"/>
      <c r="M375" s="234"/>
      <c r="N375" s="235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165</v>
      </c>
      <c r="AU375" s="17" t="s">
        <v>82</v>
      </c>
    </row>
    <row r="376" s="2" customFormat="1" ht="21.75" customHeight="1">
      <c r="A376" s="38"/>
      <c r="B376" s="39"/>
      <c r="C376" s="219" t="s">
        <v>649</v>
      </c>
      <c r="D376" s="219" t="s">
        <v>159</v>
      </c>
      <c r="E376" s="220" t="s">
        <v>660</v>
      </c>
      <c r="F376" s="221" t="s">
        <v>661</v>
      </c>
      <c r="G376" s="222" t="s">
        <v>202</v>
      </c>
      <c r="H376" s="223">
        <v>8</v>
      </c>
      <c r="I376" s="224"/>
      <c r="J376" s="225">
        <f>ROUND(I376*H376,2)</f>
        <v>0</v>
      </c>
      <c r="K376" s="221" t="s">
        <v>213</v>
      </c>
      <c r="L376" s="44"/>
      <c r="M376" s="226" t="s">
        <v>19</v>
      </c>
      <c r="N376" s="227" t="s">
        <v>45</v>
      </c>
      <c r="O376" s="84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236</v>
      </c>
      <c r="AT376" s="230" t="s">
        <v>159</v>
      </c>
      <c r="AU376" s="230" t="s">
        <v>82</v>
      </c>
      <c r="AY376" s="17" t="s">
        <v>158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82</v>
      </c>
      <c r="BK376" s="231">
        <f>ROUND(I376*H376,2)</f>
        <v>0</v>
      </c>
      <c r="BL376" s="17" t="s">
        <v>236</v>
      </c>
      <c r="BM376" s="230" t="s">
        <v>662</v>
      </c>
    </row>
    <row r="377" s="2" customFormat="1">
      <c r="A377" s="38"/>
      <c r="B377" s="39"/>
      <c r="C377" s="40"/>
      <c r="D377" s="232" t="s">
        <v>165</v>
      </c>
      <c r="E377" s="40"/>
      <c r="F377" s="233" t="s">
        <v>663</v>
      </c>
      <c r="G377" s="40"/>
      <c r="H377" s="40"/>
      <c r="I377" s="136"/>
      <c r="J377" s="40"/>
      <c r="K377" s="40"/>
      <c r="L377" s="44"/>
      <c r="M377" s="234"/>
      <c r="N377" s="235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165</v>
      </c>
      <c r="AU377" s="17" t="s">
        <v>82</v>
      </c>
    </row>
    <row r="378" s="13" customFormat="1">
      <c r="A378" s="13"/>
      <c r="B378" s="236"/>
      <c r="C378" s="237"/>
      <c r="D378" s="232" t="s">
        <v>166</v>
      </c>
      <c r="E378" s="238" t="s">
        <v>19</v>
      </c>
      <c r="F378" s="239" t="s">
        <v>1892</v>
      </c>
      <c r="G378" s="237"/>
      <c r="H378" s="240">
        <v>8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166</v>
      </c>
      <c r="AU378" s="246" t="s">
        <v>82</v>
      </c>
      <c r="AV378" s="13" t="s">
        <v>85</v>
      </c>
      <c r="AW378" s="13" t="s">
        <v>34</v>
      </c>
      <c r="AX378" s="13" t="s">
        <v>82</v>
      </c>
      <c r="AY378" s="246" t="s">
        <v>158</v>
      </c>
    </row>
    <row r="379" s="2" customFormat="1" ht="21.75" customHeight="1">
      <c r="A379" s="38"/>
      <c r="B379" s="39"/>
      <c r="C379" s="219" t="s">
        <v>655</v>
      </c>
      <c r="D379" s="219" t="s">
        <v>159</v>
      </c>
      <c r="E379" s="220" t="s">
        <v>676</v>
      </c>
      <c r="F379" s="221" t="s">
        <v>677</v>
      </c>
      <c r="G379" s="222" t="s">
        <v>202</v>
      </c>
      <c r="H379" s="223">
        <v>10</v>
      </c>
      <c r="I379" s="224"/>
      <c r="J379" s="225">
        <f>ROUND(I379*H379,2)</f>
        <v>0</v>
      </c>
      <c r="K379" s="221" t="s">
        <v>19</v>
      </c>
      <c r="L379" s="44"/>
      <c r="M379" s="226" t="s">
        <v>19</v>
      </c>
      <c r="N379" s="227" t="s">
        <v>45</v>
      </c>
      <c r="O379" s="84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0" t="s">
        <v>236</v>
      </c>
      <c r="AT379" s="230" t="s">
        <v>159</v>
      </c>
      <c r="AU379" s="230" t="s">
        <v>82</v>
      </c>
      <c r="AY379" s="17" t="s">
        <v>158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7" t="s">
        <v>82</v>
      </c>
      <c r="BK379" s="231">
        <f>ROUND(I379*H379,2)</f>
        <v>0</v>
      </c>
      <c r="BL379" s="17" t="s">
        <v>236</v>
      </c>
      <c r="BM379" s="230" t="s">
        <v>678</v>
      </c>
    </row>
    <row r="380" s="2" customFormat="1">
      <c r="A380" s="38"/>
      <c r="B380" s="39"/>
      <c r="C380" s="40"/>
      <c r="D380" s="232" t="s">
        <v>165</v>
      </c>
      <c r="E380" s="40"/>
      <c r="F380" s="233" t="s">
        <v>677</v>
      </c>
      <c r="G380" s="40"/>
      <c r="H380" s="40"/>
      <c r="I380" s="136"/>
      <c r="J380" s="40"/>
      <c r="K380" s="40"/>
      <c r="L380" s="44"/>
      <c r="M380" s="234"/>
      <c r="N380" s="235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165</v>
      </c>
      <c r="AU380" s="17" t="s">
        <v>82</v>
      </c>
    </row>
    <row r="381" s="2" customFormat="1" ht="21.75" customHeight="1">
      <c r="A381" s="38"/>
      <c r="B381" s="39"/>
      <c r="C381" s="219" t="s">
        <v>659</v>
      </c>
      <c r="D381" s="219" t="s">
        <v>159</v>
      </c>
      <c r="E381" s="220" t="s">
        <v>680</v>
      </c>
      <c r="F381" s="221" t="s">
        <v>681</v>
      </c>
      <c r="G381" s="222" t="s">
        <v>202</v>
      </c>
      <c r="H381" s="223">
        <v>10</v>
      </c>
      <c r="I381" s="224"/>
      <c r="J381" s="225">
        <f>ROUND(I381*H381,2)</f>
        <v>0</v>
      </c>
      <c r="K381" s="221" t="s">
        <v>213</v>
      </c>
      <c r="L381" s="44"/>
      <c r="M381" s="226" t="s">
        <v>19</v>
      </c>
      <c r="N381" s="227" t="s">
        <v>45</v>
      </c>
      <c r="O381" s="84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0" t="s">
        <v>236</v>
      </c>
      <c r="AT381" s="230" t="s">
        <v>159</v>
      </c>
      <c r="AU381" s="230" t="s">
        <v>82</v>
      </c>
      <c r="AY381" s="17" t="s">
        <v>158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7" t="s">
        <v>82</v>
      </c>
      <c r="BK381" s="231">
        <f>ROUND(I381*H381,2)</f>
        <v>0</v>
      </c>
      <c r="BL381" s="17" t="s">
        <v>236</v>
      </c>
      <c r="BM381" s="230" t="s">
        <v>682</v>
      </c>
    </row>
    <row r="382" s="2" customFormat="1">
      <c r="A382" s="38"/>
      <c r="B382" s="39"/>
      <c r="C382" s="40"/>
      <c r="D382" s="232" t="s">
        <v>165</v>
      </c>
      <c r="E382" s="40"/>
      <c r="F382" s="233" t="s">
        <v>683</v>
      </c>
      <c r="G382" s="40"/>
      <c r="H382" s="40"/>
      <c r="I382" s="136"/>
      <c r="J382" s="40"/>
      <c r="K382" s="40"/>
      <c r="L382" s="44"/>
      <c r="M382" s="234"/>
      <c r="N382" s="235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165</v>
      </c>
      <c r="AU382" s="17" t="s">
        <v>82</v>
      </c>
    </row>
    <row r="383" s="13" customFormat="1">
      <c r="A383" s="13"/>
      <c r="B383" s="236"/>
      <c r="C383" s="237"/>
      <c r="D383" s="232" t="s">
        <v>166</v>
      </c>
      <c r="E383" s="238" t="s">
        <v>19</v>
      </c>
      <c r="F383" s="239" t="s">
        <v>1893</v>
      </c>
      <c r="G383" s="237"/>
      <c r="H383" s="240">
        <v>10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166</v>
      </c>
      <c r="AU383" s="246" t="s">
        <v>82</v>
      </c>
      <c r="AV383" s="13" t="s">
        <v>85</v>
      </c>
      <c r="AW383" s="13" t="s">
        <v>34</v>
      </c>
      <c r="AX383" s="13" t="s">
        <v>82</v>
      </c>
      <c r="AY383" s="246" t="s">
        <v>158</v>
      </c>
    </row>
    <row r="384" s="2" customFormat="1" ht="21.75" customHeight="1">
      <c r="A384" s="38"/>
      <c r="B384" s="39"/>
      <c r="C384" s="219" t="s">
        <v>665</v>
      </c>
      <c r="D384" s="219" t="s">
        <v>159</v>
      </c>
      <c r="E384" s="220" t="s">
        <v>686</v>
      </c>
      <c r="F384" s="221" t="s">
        <v>687</v>
      </c>
      <c r="G384" s="222" t="s">
        <v>202</v>
      </c>
      <c r="H384" s="223">
        <v>5</v>
      </c>
      <c r="I384" s="224"/>
      <c r="J384" s="225">
        <f>ROUND(I384*H384,2)</f>
        <v>0</v>
      </c>
      <c r="K384" s="221" t="s">
        <v>213</v>
      </c>
      <c r="L384" s="44"/>
      <c r="M384" s="226" t="s">
        <v>19</v>
      </c>
      <c r="N384" s="227" t="s">
        <v>45</v>
      </c>
      <c r="O384" s="84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0" t="s">
        <v>236</v>
      </c>
      <c r="AT384" s="230" t="s">
        <v>159</v>
      </c>
      <c r="AU384" s="230" t="s">
        <v>82</v>
      </c>
      <c r="AY384" s="17" t="s">
        <v>158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7" t="s">
        <v>82</v>
      </c>
      <c r="BK384" s="231">
        <f>ROUND(I384*H384,2)</f>
        <v>0</v>
      </c>
      <c r="BL384" s="17" t="s">
        <v>236</v>
      </c>
      <c r="BM384" s="230" t="s">
        <v>688</v>
      </c>
    </row>
    <row r="385" s="2" customFormat="1">
      <c r="A385" s="38"/>
      <c r="B385" s="39"/>
      <c r="C385" s="40"/>
      <c r="D385" s="232" t="s">
        <v>165</v>
      </c>
      <c r="E385" s="40"/>
      <c r="F385" s="233" t="s">
        <v>687</v>
      </c>
      <c r="G385" s="40"/>
      <c r="H385" s="40"/>
      <c r="I385" s="136"/>
      <c r="J385" s="40"/>
      <c r="K385" s="40"/>
      <c r="L385" s="44"/>
      <c r="M385" s="234"/>
      <c r="N385" s="235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165</v>
      </c>
      <c r="AU385" s="17" t="s">
        <v>82</v>
      </c>
    </row>
    <row r="386" s="2" customFormat="1" ht="16.5" customHeight="1">
      <c r="A386" s="38"/>
      <c r="B386" s="39"/>
      <c r="C386" s="259" t="s">
        <v>669</v>
      </c>
      <c r="D386" s="259" t="s">
        <v>199</v>
      </c>
      <c r="E386" s="260" t="s">
        <v>690</v>
      </c>
      <c r="F386" s="261" t="s">
        <v>691</v>
      </c>
      <c r="G386" s="262" t="s">
        <v>202</v>
      </c>
      <c r="H386" s="263">
        <v>5</v>
      </c>
      <c r="I386" s="264"/>
      <c r="J386" s="265">
        <f>ROUND(I386*H386,2)</f>
        <v>0</v>
      </c>
      <c r="K386" s="261" t="s">
        <v>19</v>
      </c>
      <c r="L386" s="266"/>
      <c r="M386" s="267" t="s">
        <v>19</v>
      </c>
      <c r="N386" s="268" t="s">
        <v>45</v>
      </c>
      <c r="O386" s="84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0" t="s">
        <v>241</v>
      </c>
      <c r="AT386" s="230" t="s">
        <v>199</v>
      </c>
      <c r="AU386" s="230" t="s">
        <v>82</v>
      </c>
      <c r="AY386" s="17" t="s">
        <v>158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7" t="s">
        <v>82</v>
      </c>
      <c r="BK386" s="231">
        <f>ROUND(I386*H386,2)</f>
        <v>0</v>
      </c>
      <c r="BL386" s="17" t="s">
        <v>236</v>
      </c>
      <c r="BM386" s="230" t="s">
        <v>692</v>
      </c>
    </row>
    <row r="387" s="2" customFormat="1">
      <c r="A387" s="38"/>
      <c r="B387" s="39"/>
      <c r="C387" s="40"/>
      <c r="D387" s="232" t="s">
        <v>165</v>
      </c>
      <c r="E387" s="40"/>
      <c r="F387" s="233" t="s">
        <v>691</v>
      </c>
      <c r="G387" s="40"/>
      <c r="H387" s="40"/>
      <c r="I387" s="136"/>
      <c r="J387" s="40"/>
      <c r="K387" s="40"/>
      <c r="L387" s="44"/>
      <c r="M387" s="234"/>
      <c r="N387" s="235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165</v>
      </c>
      <c r="AU387" s="17" t="s">
        <v>82</v>
      </c>
    </row>
    <row r="388" s="13" customFormat="1">
      <c r="A388" s="13"/>
      <c r="B388" s="236"/>
      <c r="C388" s="237"/>
      <c r="D388" s="232" t="s">
        <v>166</v>
      </c>
      <c r="E388" s="238" t="s">
        <v>19</v>
      </c>
      <c r="F388" s="239" t="s">
        <v>1836</v>
      </c>
      <c r="G388" s="237"/>
      <c r="H388" s="240">
        <v>5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166</v>
      </c>
      <c r="AU388" s="246" t="s">
        <v>82</v>
      </c>
      <c r="AV388" s="13" t="s">
        <v>85</v>
      </c>
      <c r="AW388" s="13" t="s">
        <v>34</v>
      </c>
      <c r="AX388" s="13" t="s">
        <v>82</v>
      </c>
      <c r="AY388" s="246" t="s">
        <v>158</v>
      </c>
    </row>
    <row r="389" s="2" customFormat="1" ht="21.75" customHeight="1">
      <c r="A389" s="38"/>
      <c r="B389" s="39"/>
      <c r="C389" s="219" t="s">
        <v>675</v>
      </c>
      <c r="D389" s="219" t="s">
        <v>159</v>
      </c>
      <c r="E389" s="220" t="s">
        <v>694</v>
      </c>
      <c r="F389" s="221" t="s">
        <v>695</v>
      </c>
      <c r="G389" s="222" t="s">
        <v>202</v>
      </c>
      <c r="H389" s="223">
        <v>5</v>
      </c>
      <c r="I389" s="224"/>
      <c r="J389" s="225">
        <f>ROUND(I389*H389,2)</f>
        <v>0</v>
      </c>
      <c r="K389" s="221" t="s">
        <v>213</v>
      </c>
      <c r="L389" s="44"/>
      <c r="M389" s="226" t="s">
        <v>19</v>
      </c>
      <c r="N389" s="227" t="s">
        <v>45</v>
      </c>
      <c r="O389" s="84"/>
      <c r="P389" s="228">
        <f>O389*H389</f>
        <v>0</v>
      </c>
      <c r="Q389" s="228">
        <v>0.57010000000000005</v>
      </c>
      <c r="R389" s="228">
        <f>Q389*H389</f>
        <v>2.8505000000000003</v>
      </c>
      <c r="S389" s="228">
        <v>0</v>
      </c>
      <c r="T389" s="229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0" t="s">
        <v>236</v>
      </c>
      <c r="AT389" s="230" t="s">
        <v>159</v>
      </c>
      <c r="AU389" s="230" t="s">
        <v>82</v>
      </c>
      <c r="AY389" s="17" t="s">
        <v>158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7" t="s">
        <v>82</v>
      </c>
      <c r="BK389" s="231">
        <f>ROUND(I389*H389,2)</f>
        <v>0</v>
      </c>
      <c r="BL389" s="17" t="s">
        <v>236</v>
      </c>
      <c r="BM389" s="230" t="s">
        <v>696</v>
      </c>
    </row>
    <row r="390" s="2" customFormat="1">
      <c r="A390" s="38"/>
      <c r="B390" s="39"/>
      <c r="C390" s="40"/>
      <c r="D390" s="232" t="s">
        <v>165</v>
      </c>
      <c r="E390" s="40"/>
      <c r="F390" s="233" t="s">
        <v>697</v>
      </c>
      <c r="G390" s="40"/>
      <c r="H390" s="40"/>
      <c r="I390" s="136"/>
      <c r="J390" s="40"/>
      <c r="K390" s="40"/>
      <c r="L390" s="44"/>
      <c r="M390" s="234"/>
      <c r="N390" s="235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165</v>
      </c>
      <c r="AU390" s="17" t="s">
        <v>82</v>
      </c>
    </row>
    <row r="391" s="2" customFormat="1">
      <c r="A391" s="38"/>
      <c r="B391" s="39"/>
      <c r="C391" s="40"/>
      <c r="D391" s="232" t="s">
        <v>216</v>
      </c>
      <c r="E391" s="40"/>
      <c r="F391" s="258" t="s">
        <v>413</v>
      </c>
      <c r="G391" s="40"/>
      <c r="H391" s="40"/>
      <c r="I391" s="136"/>
      <c r="J391" s="40"/>
      <c r="K391" s="40"/>
      <c r="L391" s="44"/>
      <c r="M391" s="234"/>
      <c r="N391" s="235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216</v>
      </c>
      <c r="AU391" s="17" t="s">
        <v>82</v>
      </c>
    </row>
    <row r="392" s="2" customFormat="1" ht="16.5" customHeight="1">
      <c r="A392" s="38"/>
      <c r="B392" s="39"/>
      <c r="C392" s="259" t="s">
        <v>679</v>
      </c>
      <c r="D392" s="259" t="s">
        <v>199</v>
      </c>
      <c r="E392" s="260" t="s">
        <v>699</v>
      </c>
      <c r="F392" s="261" t="s">
        <v>700</v>
      </c>
      <c r="G392" s="262" t="s">
        <v>202</v>
      </c>
      <c r="H392" s="263">
        <v>4</v>
      </c>
      <c r="I392" s="264"/>
      <c r="J392" s="265">
        <f>ROUND(I392*H392,2)</f>
        <v>0</v>
      </c>
      <c r="K392" s="261" t="s">
        <v>19</v>
      </c>
      <c r="L392" s="266"/>
      <c r="M392" s="267" t="s">
        <v>19</v>
      </c>
      <c r="N392" s="268" t="s">
        <v>45</v>
      </c>
      <c r="O392" s="84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241</v>
      </c>
      <c r="AT392" s="230" t="s">
        <v>199</v>
      </c>
      <c r="AU392" s="230" t="s">
        <v>82</v>
      </c>
      <c r="AY392" s="17" t="s">
        <v>158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82</v>
      </c>
      <c r="BK392" s="231">
        <f>ROUND(I392*H392,2)</f>
        <v>0</v>
      </c>
      <c r="BL392" s="17" t="s">
        <v>236</v>
      </c>
      <c r="BM392" s="230" t="s">
        <v>701</v>
      </c>
    </row>
    <row r="393" s="2" customFormat="1">
      <c r="A393" s="38"/>
      <c r="B393" s="39"/>
      <c r="C393" s="40"/>
      <c r="D393" s="232" t="s">
        <v>165</v>
      </c>
      <c r="E393" s="40"/>
      <c r="F393" s="233" t="s">
        <v>700</v>
      </c>
      <c r="G393" s="40"/>
      <c r="H393" s="40"/>
      <c r="I393" s="136"/>
      <c r="J393" s="40"/>
      <c r="K393" s="40"/>
      <c r="L393" s="44"/>
      <c r="M393" s="234"/>
      <c r="N393" s="235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165</v>
      </c>
      <c r="AU393" s="17" t="s">
        <v>82</v>
      </c>
    </row>
    <row r="394" s="13" customFormat="1">
      <c r="A394" s="13"/>
      <c r="B394" s="236"/>
      <c r="C394" s="237"/>
      <c r="D394" s="232" t="s">
        <v>166</v>
      </c>
      <c r="E394" s="238" t="s">
        <v>19</v>
      </c>
      <c r="F394" s="239" t="s">
        <v>1894</v>
      </c>
      <c r="G394" s="237"/>
      <c r="H394" s="240">
        <v>4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166</v>
      </c>
      <c r="AU394" s="246" t="s">
        <v>82</v>
      </c>
      <c r="AV394" s="13" t="s">
        <v>85</v>
      </c>
      <c r="AW394" s="13" t="s">
        <v>34</v>
      </c>
      <c r="AX394" s="13" t="s">
        <v>82</v>
      </c>
      <c r="AY394" s="246" t="s">
        <v>158</v>
      </c>
    </row>
    <row r="395" s="2" customFormat="1" ht="16.5" customHeight="1">
      <c r="A395" s="38"/>
      <c r="B395" s="39"/>
      <c r="C395" s="259" t="s">
        <v>685</v>
      </c>
      <c r="D395" s="259" t="s">
        <v>199</v>
      </c>
      <c r="E395" s="260" t="s">
        <v>704</v>
      </c>
      <c r="F395" s="261" t="s">
        <v>705</v>
      </c>
      <c r="G395" s="262" t="s">
        <v>202</v>
      </c>
      <c r="H395" s="263">
        <v>1</v>
      </c>
      <c r="I395" s="264"/>
      <c r="J395" s="265">
        <f>ROUND(I395*H395,2)</f>
        <v>0</v>
      </c>
      <c r="K395" s="261" t="s">
        <v>19</v>
      </c>
      <c r="L395" s="266"/>
      <c r="M395" s="267" t="s">
        <v>19</v>
      </c>
      <c r="N395" s="268" t="s">
        <v>45</v>
      </c>
      <c r="O395" s="84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0" t="s">
        <v>241</v>
      </c>
      <c r="AT395" s="230" t="s">
        <v>199</v>
      </c>
      <c r="AU395" s="230" t="s">
        <v>82</v>
      </c>
      <c r="AY395" s="17" t="s">
        <v>158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7" t="s">
        <v>82</v>
      </c>
      <c r="BK395" s="231">
        <f>ROUND(I395*H395,2)</f>
        <v>0</v>
      </c>
      <c r="BL395" s="17" t="s">
        <v>236</v>
      </c>
      <c r="BM395" s="230" t="s">
        <v>706</v>
      </c>
    </row>
    <row r="396" s="2" customFormat="1">
      <c r="A396" s="38"/>
      <c r="B396" s="39"/>
      <c r="C396" s="40"/>
      <c r="D396" s="232" t="s">
        <v>165</v>
      </c>
      <c r="E396" s="40"/>
      <c r="F396" s="233" t="s">
        <v>705</v>
      </c>
      <c r="G396" s="40"/>
      <c r="H396" s="40"/>
      <c r="I396" s="136"/>
      <c r="J396" s="40"/>
      <c r="K396" s="40"/>
      <c r="L396" s="44"/>
      <c r="M396" s="234"/>
      <c r="N396" s="235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165</v>
      </c>
      <c r="AU396" s="17" t="s">
        <v>82</v>
      </c>
    </row>
    <row r="397" s="13" customFormat="1">
      <c r="A397" s="13"/>
      <c r="B397" s="236"/>
      <c r="C397" s="237"/>
      <c r="D397" s="232" t="s">
        <v>166</v>
      </c>
      <c r="E397" s="238" t="s">
        <v>19</v>
      </c>
      <c r="F397" s="239" t="s">
        <v>1895</v>
      </c>
      <c r="G397" s="237"/>
      <c r="H397" s="240">
        <v>1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166</v>
      </c>
      <c r="AU397" s="246" t="s">
        <v>82</v>
      </c>
      <c r="AV397" s="13" t="s">
        <v>85</v>
      </c>
      <c r="AW397" s="13" t="s">
        <v>34</v>
      </c>
      <c r="AX397" s="13" t="s">
        <v>82</v>
      </c>
      <c r="AY397" s="246" t="s">
        <v>158</v>
      </c>
    </row>
    <row r="398" s="2" customFormat="1" ht="16.5" customHeight="1">
      <c r="A398" s="38"/>
      <c r="B398" s="39"/>
      <c r="C398" s="219" t="s">
        <v>689</v>
      </c>
      <c r="D398" s="219" t="s">
        <v>159</v>
      </c>
      <c r="E398" s="220" t="s">
        <v>709</v>
      </c>
      <c r="F398" s="221" t="s">
        <v>710</v>
      </c>
      <c r="G398" s="222" t="s">
        <v>202</v>
      </c>
      <c r="H398" s="223">
        <v>1</v>
      </c>
      <c r="I398" s="224"/>
      <c r="J398" s="225">
        <f>ROUND(I398*H398,2)</f>
        <v>0</v>
      </c>
      <c r="K398" s="221" t="s">
        <v>213</v>
      </c>
      <c r="L398" s="44"/>
      <c r="M398" s="226" t="s">
        <v>19</v>
      </c>
      <c r="N398" s="227" t="s">
        <v>45</v>
      </c>
      <c r="O398" s="84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0" t="s">
        <v>236</v>
      </c>
      <c r="AT398" s="230" t="s">
        <v>159</v>
      </c>
      <c r="AU398" s="230" t="s">
        <v>82</v>
      </c>
      <c r="AY398" s="17" t="s">
        <v>158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7" t="s">
        <v>82</v>
      </c>
      <c r="BK398" s="231">
        <f>ROUND(I398*H398,2)</f>
        <v>0</v>
      </c>
      <c r="BL398" s="17" t="s">
        <v>236</v>
      </c>
      <c r="BM398" s="230" t="s">
        <v>711</v>
      </c>
    </row>
    <row r="399" s="2" customFormat="1">
      <c r="A399" s="38"/>
      <c r="B399" s="39"/>
      <c r="C399" s="40"/>
      <c r="D399" s="232" t="s">
        <v>165</v>
      </c>
      <c r="E399" s="40"/>
      <c r="F399" s="233" t="s">
        <v>710</v>
      </c>
      <c r="G399" s="40"/>
      <c r="H399" s="40"/>
      <c r="I399" s="136"/>
      <c r="J399" s="40"/>
      <c r="K399" s="40"/>
      <c r="L399" s="44"/>
      <c r="M399" s="234"/>
      <c r="N399" s="235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165</v>
      </c>
      <c r="AU399" s="17" t="s">
        <v>82</v>
      </c>
    </row>
    <row r="400" s="2" customFormat="1" ht="16.5" customHeight="1">
      <c r="A400" s="38"/>
      <c r="B400" s="39"/>
      <c r="C400" s="259" t="s">
        <v>693</v>
      </c>
      <c r="D400" s="259" t="s">
        <v>199</v>
      </c>
      <c r="E400" s="260" t="s">
        <v>713</v>
      </c>
      <c r="F400" s="261" t="s">
        <v>714</v>
      </c>
      <c r="G400" s="262" t="s">
        <v>202</v>
      </c>
      <c r="H400" s="263">
        <v>1</v>
      </c>
      <c r="I400" s="264"/>
      <c r="J400" s="265">
        <f>ROUND(I400*H400,2)</f>
        <v>0</v>
      </c>
      <c r="K400" s="261" t="s">
        <v>19</v>
      </c>
      <c r="L400" s="266"/>
      <c r="M400" s="267" t="s">
        <v>19</v>
      </c>
      <c r="N400" s="268" t="s">
        <v>45</v>
      </c>
      <c r="O400" s="84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241</v>
      </c>
      <c r="AT400" s="230" t="s">
        <v>199</v>
      </c>
      <c r="AU400" s="230" t="s">
        <v>82</v>
      </c>
      <c r="AY400" s="17" t="s">
        <v>158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82</v>
      </c>
      <c r="BK400" s="231">
        <f>ROUND(I400*H400,2)</f>
        <v>0</v>
      </c>
      <c r="BL400" s="17" t="s">
        <v>236</v>
      </c>
      <c r="BM400" s="230" t="s">
        <v>715</v>
      </c>
    </row>
    <row r="401" s="2" customFormat="1">
      <c r="A401" s="38"/>
      <c r="B401" s="39"/>
      <c r="C401" s="40"/>
      <c r="D401" s="232" t="s">
        <v>165</v>
      </c>
      <c r="E401" s="40"/>
      <c r="F401" s="233" t="s">
        <v>714</v>
      </c>
      <c r="G401" s="40"/>
      <c r="H401" s="40"/>
      <c r="I401" s="136"/>
      <c r="J401" s="40"/>
      <c r="K401" s="40"/>
      <c r="L401" s="44"/>
      <c r="M401" s="234"/>
      <c r="N401" s="235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165</v>
      </c>
      <c r="AU401" s="17" t="s">
        <v>82</v>
      </c>
    </row>
    <row r="402" s="13" customFormat="1">
      <c r="A402" s="13"/>
      <c r="B402" s="236"/>
      <c r="C402" s="237"/>
      <c r="D402" s="232" t="s">
        <v>166</v>
      </c>
      <c r="E402" s="238" t="s">
        <v>19</v>
      </c>
      <c r="F402" s="239" t="s">
        <v>1854</v>
      </c>
      <c r="G402" s="237"/>
      <c r="H402" s="240">
        <v>1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166</v>
      </c>
      <c r="AU402" s="246" t="s">
        <v>82</v>
      </c>
      <c r="AV402" s="13" t="s">
        <v>85</v>
      </c>
      <c r="AW402" s="13" t="s">
        <v>34</v>
      </c>
      <c r="AX402" s="13" t="s">
        <v>82</v>
      </c>
      <c r="AY402" s="246" t="s">
        <v>158</v>
      </c>
    </row>
    <row r="403" s="2" customFormat="1" ht="16.5" customHeight="1">
      <c r="A403" s="38"/>
      <c r="B403" s="39"/>
      <c r="C403" s="259" t="s">
        <v>698</v>
      </c>
      <c r="D403" s="259" t="s">
        <v>199</v>
      </c>
      <c r="E403" s="260" t="s">
        <v>717</v>
      </c>
      <c r="F403" s="261" t="s">
        <v>718</v>
      </c>
      <c r="G403" s="262" t="s">
        <v>202</v>
      </c>
      <c r="H403" s="263">
        <v>6</v>
      </c>
      <c r="I403" s="264"/>
      <c r="J403" s="265">
        <f>ROUND(I403*H403,2)</f>
        <v>0</v>
      </c>
      <c r="K403" s="261" t="s">
        <v>19</v>
      </c>
      <c r="L403" s="266"/>
      <c r="M403" s="267" t="s">
        <v>19</v>
      </c>
      <c r="N403" s="268" t="s">
        <v>45</v>
      </c>
      <c r="O403" s="84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0" t="s">
        <v>241</v>
      </c>
      <c r="AT403" s="230" t="s">
        <v>199</v>
      </c>
      <c r="AU403" s="230" t="s">
        <v>82</v>
      </c>
      <c r="AY403" s="17" t="s">
        <v>158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7" t="s">
        <v>82</v>
      </c>
      <c r="BK403" s="231">
        <f>ROUND(I403*H403,2)</f>
        <v>0</v>
      </c>
      <c r="BL403" s="17" t="s">
        <v>236</v>
      </c>
      <c r="BM403" s="230" t="s">
        <v>719</v>
      </c>
    </row>
    <row r="404" s="2" customFormat="1">
      <c r="A404" s="38"/>
      <c r="B404" s="39"/>
      <c r="C404" s="40"/>
      <c r="D404" s="232" t="s">
        <v>165</v>
      </c>
      <c r="E404" s="40"/>
      <c r="F404" s="233" t="s">
        <v>718</v>
      </c>
      <c r="G404" s="40"/>
      <c r="H404" s="40"/>
      <c r="I404" s="136"/>
      <c r="J404" s="40"/>
      <c r="K404" s="40"/>
      <c r="L404" s="44"/>
      <c r="M404" s="234"/>
      <c r="N404" s="235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165</v>
      </c>
      <c r="AU404" s="17" t="s">
        <v>82</v>
      </c>
    </row>
    <row r="405" s="13" customFormat="1">
      <c r="A405" s="13"/>
      <c r="B405" s="236"/>
      <c r="C405" s="237"/>
      <c r="D405" s="232" t="s">
        <v>166</v>
      </c>
      <c r="E405" s="238" t="s">
        <v>19</v>
      </c>
      <c r="F405" s="239" t="s">
        <v>1896</v>
      </c>
      <c r="G405" s="237"/>
      <c r="H405" s="240">
        <v>6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166</v>
      </c>
      <c r="AU405" s="246" t="s">
        <v>82</v>
      </c>
      <c r="AV405" s="13" t="s">
        <v>85</v>
      </c>
      <c r="AW405" s="13" t="s">
        <v>34</v>
      </c>
      <c r="AX405" s="13" t="s">
        <v>82</v>
      </c>
      <c r="AY405" s="246" t="s">
        <v>158</v>
      </c>
    </row>
    <row r="406" s="2" customFormat="1" ht="16.5" customHeight="1">
      <c r="A406" s="38"/>
      <c r="B406" s="39"/>
      <c r="C406" s="219" t="s">
        <v>703</v>
      </c>
      <c r="D406" s="219" t="s">
        <v>159</v>
      </c>
      <c r="E406" s="220" t="s">
        <v>722</v>
      </c>
      <c r="F406" s="221" t="s">
        <v>723</v>
      </c>
      <c r="G406" s="222" t="s">
        <v>202</v>
      </c>
      <c r="H406" s="223">
        <v>4</v>
      </c>
      <c r="I406" s="224"/>
      <c r="J406" s="225">
        <f>ROUND(I406*H406,2)</f>
        <v>0</v>
      </c>
      <c r="K406" s="221" t="s">
        <v>213</v>
      </c>
      <c r="L406" s="44"/>
      <c r="M406" s="226" t="s">
        <v>19</v>
      </c>
      <c r="N406" s="227" t="s">
        <v>45</v>
      </c>
      <c r="O406" s="84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0" t="s">
        <v>236</v>
      </c>
      <c r="AT406" s="230" t="s">
        <v>159</v>
      </c>
      <c r="AU406" s="230" t="s">
        <v>82</v>
      </c>
      <c r="AY406" s="17" t="s">
        <v>158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7" t="s">
        <v>82</v>
      </c>
      <c r="BK406" s="231">
        <f>ROUND(I406*H406,2)</f>
        <v>0</v>
      </c>
      <c r="BL406" s="17" t="s">
        <v>236</v>
      </c>
      <c r="BM406" s="230" t="s">
        <v>724</v>
      </c>
    </row>
    <row r="407" s="2" customFormat="1">
      <c r="A407" s="38"/>
      <c r="B407" s="39"/>
      <c r="C407" s="40"/>
      <c r="D407" s="232" t="s">
        <v>165</v>
      </c>
      <c r="E407" s="40"/>
      <c r="F407" s="233" t="s">
        <v>723</v>
      </c>
      <c r="G407" s="40"/>
      <c r="H407" s="40"/>
      <c r="I407" s="136"/>
      <c r="J407" s="40"/>
      <c r="K407" s="40"/>
      <c r="L407" s="44"/>
      <c r="M407" s="234"/>
      <c r="N407" s="235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165</v>
      </c>
      <c r="AU407" s="17" t="s">
        <v>82</v>
      </c>
    </row>
    <row r="408" s="2" customFormat="1" ht="16.5" customHeight="1">
      <c r="A408" s="38"/>
      <c r="B408" s="39"/>
      <c r="C408" s="259" t="s">
        <v>708</v>
      </c>
      <c r="D408" s="259" t="s">
        <v>199</v>
      </c>
      <c r="E408" s="260" t="s">
        <v>730</v>
      </c>
      <c r="F408" s="261" t="s">
        <v>731</v>
      </c>
      <c r="G408" s="262" t="s">
        <v>202</v>
      </c>
      <c r="H408" s="263">
        <v>2</v>
      </c>
      <c r="I408" s="264"/>
      <c r="J408" s="265">
        <f>ROUND(I408*H408,2)</f>
        <v>0</v>
      </c>
      <c r="K408" s="261" t="s">
        <v>19</v>
      </c>
      <c r="L408" s="266"/>
      <c r="M408" s="267" t="s">
        <v>19</v>
      </c>
      <c r="N408" s="268" t="s">
        <v>45</v>
      </c>
      <c r="O408" s="84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0" t="s">
        <v>241</v>
      </c>
      <c r="AT408" s="230" t="s">
        <v>199</v>
      </c>
      <c r="AU408" s="230" t="s">
        <v>82</v>
      </c>
      <c r="AY408" s="17" t="s">
        <v>158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7" t="s">
        <v>82</v>
      </c>
      <c r="BK408" s="231">
        <f>ROUND(I408*H408,2)</f>
        <v>0</v>
      </c>
      <c r="BL408" s="17" t="s">
        <v>236</v>
      </c>
      <c r="BM408" s="230" t="s">
        <v>732</v>
      </c>
    </row>
    <row r="409" s="2" customFormat="1">
      <c r="A409" s="38"/>
      <c r="B409" s="39"/>
      <c r="C409" s="40"/>
      <c r="D409" s="232" t="s">
        <v>165</v>
      </c>
      <c r="E409" s="40"/>
      <c r="F409" s="233" t="s">
        <v>731</v>
      </c>
      <c r="G409" s="40"/>
      <c r="H409" s="40"/>
      <c r="I409" s="136"/>
      <c r="J409" s="40"/>
      <c r="K409" s="40"/>
      <c r="L409" s="44"/>
      <c r="M409" s="234"/>
      <c r="N409" s="235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165</v>
      </c>
      <c r="AU409" s="17" t="s">
        <v>82</v>
      </c>
    </row>
    <row r="410" s="13" customFormat="1">
      <c r="A410" s="13"/>
      <c r="B410" s="236"/>
      <c r="C410" s="237"/>
      <c r="D410" s="232" t="s">
        <v>166</v>
      </c>
      <c r="E410" s="238" t="s">
        <v>19</v>
      </c>
      <c r="F410" s="239" t="s">
        <v>1897</v>
      </c>
      <c r="G410" s="237"/>
      <c r="H410" s="240">
        <v>2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166</v>
      </c>
      <c r="AU410" s="246" t="s">
        <v>82</v>
      </c>
      <c r="AV410" s="13" t="s">
        <v>85</v>
      </c>
      <c r="AW410" s="13" t="s">
        <v>34</v>
      </c>
      <c r="AX410" s="13" t="s">
        <v>82</v>
      </c>
      <c r="AY410" s="246" t="s">
        <v>158</v>
      </c>
    </row>
    <row r="411" s="2" customFormat="1" ht="16.5" customHeight="1">
      <c r="A411" s="38"/>
      <c r="B411" s="39"/>
      <c r="C411" s="259" t="s">
        <v>712</v>
      </c>
      <c r="D411" s="259" t="s">
        <v>199</v>
      </c>
      <c r="E411" s="260" t="s">
        <v>1898</v>
      </c>
      <c r="F411" s="261" t="s">
        <v>1899</v>
      </c>
      <c r="G411" s="262" t="s">
        <v>202</v>
      </c>
      <c r="H411" s="263">
        <v>2</v>
      </c>
      <c r="I411" s="264"/>
      <c r="J411" s="265">
        <f>ROUND(I411*H411,2)</f>
        <v>0</v>
      </c>
      <c r="K411" s="261" t="s">
        <v>19</v>
      </c>
      <c r="L411" s="266"/>
      <c r="M411" s="267" t="s">
        <v>19</v>
      </c>
      <c r="N411" s="268" t="s">
        <v>45</v>
      </c>
      <c r="O411" s="84"/>
      <c r="P411" s="228">
        <f>O411*H411</f>
        <v>0</v>
      </c>
      <c r="Q411" s="228">
        <v>0</v>
      </c>
      <c r="R411" s="228">
        <f>Q411*H411</f>
        <v>0</v>
      </c>
      <c r="S411" s="228">
        <v>0</v>
      </c>
      <c r="T411" s="229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0" t="s">
        <v>241</v>
      </c>
      <c r="AT411" s="230" t="s">
        <v>199</v>
      </c>
      <c r="AU411" s="230" t="s">
        <v>82</v>
      </c>
      <c r="AY411" s="17" t="s">
        <v>158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7" t="s">
        <v>82</v>
      </c>
      <c r="BK411" s="231">
        <f>ROUND(I411*H411,2)</f>
        <v>0</v>
      </c>
      <c r="BL411" s="17" t="s">
        <v>236</v>
      </c>
      <c r="BM411" s="230" t="s">
        <v>728</v>
      </c>
    </row>
    <row r="412" s="2" customFormat="1">
      <c r="A412" s="38"/>
      <c r="B412" s="39"/>
      <c r="C412" s="40"/>
      <c r="D412" s="232" t="s">
        <v>165</v>
      </c>
      <c r="E412" s="40"/>
      <c r="F412" s="233" t="s">
        <v>1899</v>
      </c>
      <c r="G412" s="40"/>
      <c r="H412" s="40"/>
      <c r="I412" s="136"/>
      <c r="J412" s="40"/>
      <c r="K412" s="40"/>
      <c r="L412" s="44"/>
      <c r="M412" s="234"/>
      <c r="N412" s="235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165</v>
      </c>
      <c r="AU412" s="17" t="s">
        <v>82</v>
      </c>
    </row>
    <row r="413" s="13" customFormat="1">
      <c r="A413" s="13"/>
      <c r="B413" s="236"/>
      <c r="C413" s="237"/>
      <c r="D413" s="232" t="s">
        <v>166</v>
      </c>
      <c r="E413" s="238" t="s">
        <v>19</v>
      </c>
      <c r="F413" s="239" t="s">
        <v>1897</v>
      </c>
      <c r="G413" s="237"/>
      <c r="H413" s="240">
        <v>2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166</v>
      </c>
      <c r="AU413" s="246" t="s">
        <v>82</v>
      </c>
      <c r="AV413" s="13" t="s">
        <v>85</v>
      </c>
      <c r="AW413" s="13" t="s">
        <v>34</v>
      </c>
      <c r="AX413" s="13" t="s">
        <v>82</v>
      </c>
      <c r="AY413" s="246" t="s">
        <v>158</v>
      </c>
    </row>
    <row r="414" s="2" customFormat="1" ht="16.5" customHeight="1">
      <c r="A414" s="38"/>
      <c r="B414" s="39"/>
      <c r="C414" s="219" t="s">
        <v>716</v>
      </c>
      <c r="D414" s="219" t="s">
        <v>159</v>
      </c>
      <c r="E414" s="220" t="s">
        <v>742</v>
      </c>
      <c r="F414" s="221" t="s">
        <v>743</v>
      </c>
      <c r="G414" s="222" t="s">
        <v>202</v>
      </c>
      <c r="H414" s="223">
        <v>4</v>
      </c>
      <c r="I414" s="224"/>
      <c r="J414" s="225">
        <f>ROUND(I414*H414,2)</f>
        <v>0</v>
      </c>
      <c r="K414" s="221" t="s">
        <v>213</v>
      </c>
      <c r="L414" s="44"/>
      <c r="M414" s="226" t="s">
        <v>19</v>
      </c>
      <c r="N414" s="227" t="s">
        <v>45</v>
      </c>
      <c r="O414" s="84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0" t="s">
        <v>236</v>
      </c>
      <c r="AT414" s="230" t="s">
        <v>159</v>
      </c>
      <c r="AU414" s="230" t="s">
        <v>82</v>
      </c>
      <c r="AY414" s="17" t="s">
        <v>158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7" t="s">
        <v>82</v>
      </c>
      <c r="BK414" s="231">
        <f>ROUND(I414*H414,2)</f>
        <v>0</v>
      </c>
      <c r="BL414" s="17" t="s">
        <v>236</v>
      </c>
      <c r="BM414" s="230" t="s">
        <v>744</v>
      </c>
    </row>
    <row r="415" s="2" customFormat="1">
      <c r="A415" s="38"/>
      <c r="B415" s="39"/>
      <c r="C415" s="40"/>
      <c r="D415" s="232" t="s">
        <v>165</v>
      </c>
      <c r="E415" s="40"/>
      <c r="F415" s="233" t="s">
        <v>743</v>
      </c>
      <c r="G415" s="40"/>
      <c r="H415" s="40"/>
      <c r="I415" s="136"/>
      <c r="J415" s="40"/>
      <c r="K415" s="40"/>
      <c r="L415" s="44"/>
      <c r="M415" s="234"/>
      <c r="N415" s="235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165</v>
      </c>
      <c r="AU415" s="17" t="s">
        <v>82</v>
      </c>
    </row>
    <row r="416" s="13" customFormat="1">
      <c r="A416" s="13"/>
      <c r="B416" s="236"/>
      <c r="C416" s="237"/>
      <c r="D416" s="232" t="s">
        <v>166</v>
      </c>
      <c r="E416" s="238" t="s">
        <v>19</v>
      </c>
      <c r="F416" s="239" t="s">
        <v>1900</v>
      </c>
      <c r="G416" s="237"/>
      <c r="H416" s="240">
        <v>4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166</v>
      </c>
      <c r="AU416" s="246" t="s">
        <v>82</v>
      </c>
      <c r="AV416" s="13" t="s">
        <v>85</v>
      </c>
      <c r="AW416" s="13" t="s">
        <v>34</v>
      </c>
      <c r="AX416" s="13" t="s">
        <v>82</v>
      </c>
      <c r="AY416" s="246" t="s">
        <v>158</v>
      </c>
    </row>
    <row r="417" s="2" customFormat="1" ht="16.5" customHeight="1">
      <c r="A417" s="38"/>
      <c r="B417" s="39"/>
      <c r="C417" s="219" t="s">
        <v>721</v>
      </c>
      <c r="D417" s="219" t="s">
        <v>159</v>
      </c>
      <c r="E417" s="220" t="s">
        <v>747</v>
      </c>
      <c r="F417" s="221" t="s">
        <v>748</v>
      </c>
      <c r="G417" s="222" t="s">
        <v>202</v>
      </c>
      <c r="H417" s="223">
        <v>10</v>
      </c>
      <c r="I417" s="224"/>
      <c r="J417" s="225">
        <f>ROUND(I417*H417,2)</f>
        <v>0</v>
      </c>
      <c r="K417" s="221" t="s">
        <v>213</v>
      </c>
      <c r="L417" s="44"/>
      <c r="M417" s="226" t="s">
        <v>19</v>
      </c>
      <c r="N417" s="227" t="s">
        <v>45</v>
      </c>
      <c r="O417" s="84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0" t="s">
        <v>236</v>
      </c>
      <c r="AT417" s="230" t="s">
        <v>159</v>
      </c>
      <c r="AU417" s="230" t="s">
        <v>82</v>
      </c>
      <c r="AY417" s="17" t="s">
        <v>158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7" t="s">
        <v>82</v>
      </c>
      <c r="BK417" s="231">
        <f>ROUND(I417*H417,2)</f>
        <v>0</v>
      </c>
      <c r="BL417" s="17" t="s">
        <v>236</v>
      </c>
      <c r="BM417" s="230" t="s">
        <v>749</v>
      </c>
    </row>
    <row r="418" s="2" customFormat="1">
      <c r="A418" s="38"/>
      <c r="B418" s="39"/>
      <c r="C418" s="40"/>
      <c r="D418" s="232" t="s">
        <v>165</v>
      </c>
      <c r="E418" s="40"/>
      <c r="F418" s="233" t="s">
        <v>748</v>
      </c>
      <c r="G418" s="40"/>
      <c r="H418" s="40"/>
      <c r="I418" s="136"/>
      <c r="J418" s="40"/>
      <c r="K418" s="40"/>
      <c r="L418" s="44"/>
      <c r="M418" s="234"/>
      <c r="N418" s="235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165</v>
      </c>
      <c r="AU418" s="17" t="s">
        <v>82</v>
      </c>
    </row>
    <row r="419" s="2" customFormat="1" ht="16.5" customHeight="1">
      <c r="A419" s="38"/>
      <c r="B419" s="39"/>
      <c r="C419" s="259" t="s">
        <v>725</v>
      </c>
      <c r="D419" s="259" t="s">
        <v>199</v>
      </c>
      <c r="E419" s="260" t="s">
        <v>751</v>
      </c>
      <c r="F419" s="261" t="s">
        <v>752</v>
      </c>
      <c r="G419" s="262" t="s">
        <v>202</v>
      </c>
      <c r="H419" s="263">
        <v>10</v>
      </c>
      <c r="I419" s="264"/>
      <c r="J419" s="265">
        <f>ROUND(I419*H419,2)</f>
        <v>0</v>
      </c>
      <c r="K419" s="261" t="s">
        <v>19</v>
      </c>
      <c r="L419" s="266"/>
      <c r="M419" s="267" t="s">
        <v>19</v>
      </c>
      <c r="N419" s="268" t="s">
        <v>45</v>
      </c>
      <c r="O419" s="84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0" t="s">
        <v>241</v>
      </c>
      <c r="AT419" s="230" t="s">
        <v>199</v>
      </c>
      <c r="AU419" s="230" t="s">
        <v>82</v>
      </c>
      <c r="AY419" s="17" t="s">
        <v>158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7" t="s">
        <v>82</v>
      </c>
      <c r="BK419" s="231">
        <f>ROUND(I419*H419,2)</f>
        <v>0</v>
      </c>
      <c r="BL419" s="17" t="s">
        <v>236</v>
      </c>
      <c r="BM419" s="230" t="s">
        <v>753</v>
      </c>
    </row>
    <row r="420" s="2" customFormat="1">
      <c r="A420" s="38"/>
      <c r="B420" s="39"/>
      <c r="C420" s="40"/>
      <c r="D420" s="232" t="s">
        <v>165</v>
      </c>
      <c r="E420" s="40"/>
      <c r="F420" s="233" t="s">
        <v>752</v>
      </c>
      <c r="G420" s="40"/>
      <c r="H420" s="40"/>
      <c r="I420" s="136"/>
      <c r="J420" s="40"/>
      <c r="K420" s="40"/>
      <c r="L420" s="44"/>
      <c r="M420" s="234"/>
      <c r="N420" s="235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165</v>
      </c>
      <c r="AU420" s="17" t="s">
        <v>82</v>
      </c>
    </row>
    <row r="421" s="13" customFormat="1">
      <c r="A421" s="13"/>
      <c r="B421" s="236"/>
      <c r="C421" s="237"/>
      <c r="D421" s="232" t="s">
        <v>166</v>
      </c>
      <c r="E421" s="238" t="s">
        <v>19</v>
      </c>
      <c r="F421" s="239" t="s">
        <v>1849</v>
      </c>
      <c r="G421" s="237"/>
      <c r="H421" s="240">
        <v>10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166</v>
      </c>
      <c r="AU421" s="246" t="s">
        <v>82</v>
      </c>
      <c r="AV421" s="13" t="s">
        <v>85</v>
      </c>
      <c r="AW421" s="13" t="s">
        <v>34</v>
      </c>
      <c r="AX421" s="13" t="s">
        <v>82</v>
      </c>
      <c r="AY421" s="246" t="s">
        <v>158</v>
      </c>
    </row>
    <row r="422" s="2" customFormat="1" ht="21.75" customHeight="1">
      <c r="A422" s="38"/>
      <c r="B422" s="39"/>
      <c r="C422" s="219" t="s">
        <v>729</v>
      </c>
      <c r="D422" s="219" t="s">
        <v>159</v>
      </c>
      <c r="E422" s="220" t="s">
        <v>756</v>
      </c>
      <c r="F422" s="221" t="s">
        <v>757</v>
      </c>
      <c r="G422" s="222" t="s">
        <v>202</v>
      </c>
      <c r="H422" s="223">
        <v>6</v>
      </c>
      <c r="I422" s="224"/>
      <c r="J422" s="225">
        <f>ROUND(I422*H422,2)</f>
        <v>0</v>
      </c>
      <c r="K422" s="221" t="s">
        <v>213</v>
      </c>
      <c r="L422" s="44"/>
      <c r="M422" s="226" t="s">
        <v>19</v>
      </c>
      <c r="N422" s="227" t="s">
        <v>45</v>
      </c>
      <c r="O422" s="84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0" t="s">
        <v>236</v>
      </c>
      <c r="AT422" s="230" t="s">
        <v>159</v>
      </c>
      <c r="AU422" s="230" t="s">
        <v>82</v>
      </c>
      <c r="AY422" s="17" t="s">
        <v>158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7" t="s">
        <v>82</v>
      </c>
      <c r="BK422" s="231">
        <f>ROUND(I422*H422,2)</f>
        <v>0</v>
      </c>
      <c r="BL422" s="17" t="s">
        <v>236</v>
      </c>
      <c r="BM422" s="230" t="s">
        <v>758</v>
      </c>
    </row>
    <row r="423" s="2" customFormat="1">
      <c r="A423" s="38"/>
      <c r="B423" s="39"/>
      <c r="C423" s="40"/>
      <c r="D423" s="232" t="s">
        <v>165</v>
      </c>
      <c r="E423" s="40"/>
      <c r="F423" s="233" t="s">
        <v>757</v>
      </c>
      <c r="G423" s="40"/>
      <c r="H423" s="40"/>
      <c r="I423" s="136"/>
      <c r="J423" s="40"/>
      <c r="K423" s="40"/>
      <c r="L423" s="44"/>
      <c r="M423" s="234"/>
      <c r="N423" s="235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165</v>
      </c>
      <c r="AU423" s="17" t="s">
        <v>82</v>
      </c>
    </row>
    <row r="424" s="2" customFormat="1" ht="21.75" customHeight="1">
      <c r="A424" s="38"/>
      <c r="B424" s="39"/>
      <c r="C424" s="259" t="s">
        <v>733</v>
      </c>
      <c r="D424" s="259" t="s">
        <v>199</v>
      </c>
      <c r="E424" s="260" t="s">
        <v>767</v>
      </c>
      <c r="F424" s="261" t="s">
        <v>768</v>
      </c>
      <c r="G424" s="262" t="s">
        <v>202</v>
      </c>
      <c r="H424" s="263">
        <v>6</v>
      </c>
      <c r="I424" s="264"/>
      <c r="J424" s="265">
        <f>ROUND(I424*H424,2)</f>
        <v>0</v>
      </c>
      <c r="K424" s="261" t="s">
        <v>19</v>
      </c>
      <c r="L424" s="266"/>
      <c r="M424" s="267" t="s">
        <v>19</v>
      </c>
      <c r="N424" s="268" t="s">
        <v>45</v>
      </c>
      <c r="O424" s="84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0" t="s">
        <v>241</v>
      </c>
      <c r="AT424" s="230" t="s">
        <v>199</v>
      </c>
      <c r="AU424" s="230" t="s">
        <v>82</v>
      </c>
      <c r="AY424" s="17" t="s">
        <v>158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7" t="s">
        <v>82</v>
      </c>
      <c r="BK424" s="231">
        <f>ROUND(I424*H424,2)</f>
        <v>0</v>
      </c>
      <c r="BL424" s="17" t="s">
        <v>236</v>
      </c>
      <c r="BM424" s="230" t="s">
        <v>769</v>
      </c>
    </row>
    <row r="425" s="2" customFormat="1">
      <c r="A425" s="38"/>
      <c r="B425" s="39"/>
      <c r="C425" s="40"/>
      <c r="D425" s="232" t="s">
        <v>165</v>
      </c>
      <c r="E425" s="40"/>
      <c r="F425" s="233" t="s">
        <v>768</v>
      </c>
      <c r="G425" s="40"/>
      <c r="H425" s="40"/>
      <c r="I425" s="136"/>
      <c r="J425" s="40"/>
      <c r="K425" s="40"/>
      <c r="L425" s="44"/>
      <c r="M425" s="234"/>
      <c r="N425" s="235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165</v>
      </c>
      <c r="AU425" s="17" t="s">
        <v>82</v>
      </c>
    </row>
    <row r="426" s="13" customFormat="1">
      <c r="A426" s="13"/>
      <c r="B426" s="236"/>
      <c r="C426" s="237"/>
      <c r="D426" s="232" t="s">
        <v>166</v>
      </c>
      <c r="E426" s="238" t="s">
        <v>19</v>
      </c>
      <c r="F426" s="239" t="s">
        <v>1901</v>
      </c>
      <c r="G426" s="237"/>
      <c r="H426" s="240">
        <v>6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166</v>
      </c>
      <c r="AU426" s="246" t="s">
        <v>82</v>
      </c>
      <c r="AV426" s="13" t="s">
        <v>85</v>
      </c>
      <c r="AW426" s="13" t="s">
        <v>34</v>
      </c>
      <c r="AX426" s="13" t="s">
        <v>82</v>
      </c>
      <c r="AY426" s="246" t="s">
        <v>158</v>
      </c>
    </row>
    <row r="427" s="2" customFormat="1" ht="16.5" customHeight="1">
      <c r="A427" s="38"/>
      <c r="B427" s="39"/>
      <c r="C427" s="259" t="s">
        <v>737</v>
      </c>
      <c r="D427" s="259" t="s">
        <v>199</v>
      </c>
      <c r="E427" s="260" t="s">
        <v>776</v>
      </c>
      <c r="F427" s="261" t="s">
        <v>777</v>
      </c>
      <c r="G427" s="262" t="s">
        <v>202</v>
      </c>
      <c r="H427" s="263">
        <v>4</v>
      </c>
      <c r="I427" s="264"/>
      <c r="J427" s="265">
        <f>ROUND(I427*H427,2)</f>
        <v>0</v>
      </c>
      <c r="K427" s="261" t="s">
        <v>19</v>
      </c>
      <c r="L427" s="266"/>
      <c r="M427" s="267" t="s">
        <v>19</v>
      </c>
      <c r="N427" s="268" t="s">
        <v>45</v>
      </c>
      <c r="O427" s="84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0" t="s">
        <v>241</v>
      </c>
      <c r="AT427" s="230" t="s">
        <v>199</v>
      </c>
      <c r="AU427" s="230" t="s">
        <v>82</v>
      </c>
      <c r="AY427" s="17" t="s">
        <v>158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7" t="s">
        <v>82</v>
      </c>
      <c r="BK427" s="231">
        <f>ROUND(I427*H427,2)</f>
        <v>0</v>
      </c>
      <c r="BL427" s="17" t="s">
        <v>236</v>
      </c>
      <c r="BM427" s="230" t="s">
        <v>778</v>
      </c>
    </row>
    <row r="428" s="2" customFormat="1">
      <c r="A428" s="38"/>
      <c r="B428" s="39"/>
      <c r="C428" s="40"/>
      <c r="D428" s="232" t="s">
        <v>165</v>
      </c>
      <c r="E428" s="40"/>
      <c r="F428" s="233" t="s">
        <v>777</v>
      </c>
      <c r="G428" s="40"/>
      <c r="H428" s="40"/>
      <c r="I428" s="136"/>
      <c r="J428" s="40"/>
      <c r="K428" s="40"/>
      <c r="L428" s="44"/>
      <c r="M428" s="234"/>
      <c r="N428" s="235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165</v>
      </c>
      <c r="AU428" s="17" t="s">
        <v>82</v>
      </c>
    </row>
    <row r="429" s="13" customFormat="1">
      <c r="A429" s="13"/>
      <c r="B429" s="236"/>
      <c r="C429" s="237"/>
      <c r="D429" s="232" t="s">
        <v>166</v>
      </c>
      <c r="E429" s="238" t="s">
        <v>19</v>
      </c>
      <c r="F429" s="239" t="s">
        <v>1894</v>
      </c>
      <c r="G429" s="237"/>
      <c r="H429" s="240">
        <v>4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166</v>
      </c>
      <c r="AU429" s="246" t="s">
        <v>82</v>
      </c>
      <c r="AV429" s="13" t="s">
        <v>85</v>
      </c>
      <c r="AW429" s="13" t="s">
        <v>34</v>
      </c>
      <c r="AX429" s="13" t="s">
        <v>82</v>
      </c>
      <c r="AY429" s="246" t="s">
        <v>158</v>
      </c>
    </row>
    <row r="430" s="2" customFormat="1" ht="16.5" customHeight="1">
      <c r="A430" s="38"/>
      <c r="B430" s="39"/>
      <c r="C430" s="259" t="s">
        <v>741</v>
      </c>
      <c r="D430" s="259" t="s">
        <v>199</v>
      </c>
      <c r="E430" s="260" t="s">
        <v>781</v>
      </c>
      <c r="F430" s="261" t="s">
        <v>782</v>
      </c>
      <c r="G430" s="262" t="s">
        <v>202</v>
      </c>
      <c r="H430" s="263">
        <v>2</v>
      </c>
      <c r="I430" s="264"/>
      <c r="J430" s="265">
        <f>ROUND(I430*H430,2)</f>
        <v>0</v>
      </c>
      <c r="K430" s="261" t="s">
        <v>19</v>
      </c>
      <c r="L430" s="266"/>
      <c r="M430" s="267" t="s">
        <v>19</v>
      </c>
      <c r="N430" s="268" t="s">
        <v>45</v>
      </c>
      <c r="O430" s="84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0" t="s">
        <v>241</v>
      </c>
      <c r="AT430" s="230" t="s">
        <v>199</v>
      </c>
      <c r="AU430" s="230" t="s">
        <v>82</v>
      </c>
      <c r="AY430" s="17" t="s">
        <v>158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7" t="s">
        <v>82</v>
      </c>
      <c r="BK430" s="231">
        <f>ROUND(I430*H430,2)</f>
        <v>0</v>
      </c>
      <c r="BL430" s="17" t="s">
        <v>236</v>
      </c>
      <c r="BM430" s="230" t="s">
        <v>783</v>
      </c>
    </row>
    <row r="431" s="2" customFormat="1">
      <c r="A431" s="38"/>
      <c r="B431" s="39"/>
      <c r="C431" s="40"/>
      <c r="D431" s="232" t="s">
        <v>165</v>
      </c>
      <c r="E431" s="40"/>
      <c r="F431" s="233" t="s">
        <v>782</v>
      </c>
      <c r="G431" s="40"/>
      <c r="H431" s="40"/>
      <c r="I431" s="136"/>
      <c r="J431" s="40"/>
      <c r="K431" s="40"/>
      <c r="L431" s="44"/>
      <c r="M431" s="234"/>
      <c r="N431" s="235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165</v>
      </c>
      <c r="AU431" s="17" t="s">
        <v>82</v>
      </c>
    </row>
    <row r="432" s="13" customFormat="1">
      <c r="A432" s="13"/>
      <c r="B432" s="236"/>
      <c r="C432" s="237"/>
      <c r="D432" s="232" t="s">
        <v>166</v>
      </c>
      <c r="E432" s="238" t="s">
        <v>19</v>
      </c>
      <c r="F432" s="239" t="s">
        <v>1897</v>
      </c>
      <c r="G432" s="237"/>
      <c r="H432" s="240">
        <v>2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166</v>
      </c>
      <c r="AU432" s="246" t="s">
        <v>82</v>
      </c>
      <c r="AV432" s="13" t="s">
        <v>85</v>
      </c>
      <c r="AW432" s="13" t="s">
        <v>34</v>
      </c>
      <c r="AX432" s="13" t="s">
        <v>82</v>
      </c>
      <c r="AY432" s="246" t="s">
        <v>158</v>
      </c>
    </row>
    <row r="433" s="2" customFormat="1" ht="21.75" customHeight="1">
      <c r="A433" s="38"/>
      <c r="B433" s="39"/>
      <c r="C433" s="219" t="s">
        <v>746</v>
      </c>
      <c r="D433" s="219" t="s">
        <v>159</v>
      </c>
      <c r="E433" s="220" t="s">
        <v>785</v>
      </c>
      <c r="F433" s="221" t="s">
        <v>786</v>
      </c>
      <c r="G433" s="222" t="s">
        <v>202</v>
      </c>
      <c r="H433" s="223">
        <v>3</v>
      </c>
      <c r="I433" s="224"/>
      <c r="J433" s="225">
        <f>ROUND(I433*H433,2)</f>
        <v>0</v>
      </c>
      <c r="K433" s="221" t="s">
        <v>213</v>
      </c>
      <c r="L433" s="44"/>
      <c r="M433" s="226" t="s">
        <v>19</v>
      </c>
      <c r="N433" s="227" t="s">
        <v>45</v>
      </c>
      <c r="O433" s="84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0" t="s">
        <v>236</v>
      </c>
      <c r="AT433" s="230" t="s">
        <v>159</v>
      </c>
      <c r="AU433" s="230" t="s">
        <v>82</v>
      </c>
      <c r="AY433" s="17" t="s">
        <v>158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7" t="s">
        <v>82</v>
      </c>
      <c r="BK433" s="231">
        <f>ROUND(I433*H433,2)</f>
        <v>0</v>
      </c>
      <c r="BL433" s="17" t="s">
        <v>236</v>
      </c>
      <c r="BM433" s="230" t="s">
        <v>787</v>
      </c>
    </row>
    <row r="434" s="2" customFormat="1">
      <c r="A434" s="38"/>
      <c r="B434" s="39"/>
      <c r="C434" s="40"/>
      <c r="D434" s="232" t="s">
        <v>165</v>
      </c>
      <c r="E434" s="40"/>
      <c r="F434" s="233" t="s">
        <v>786</v>
      </c>
      <c r="G434" s="40"/>
      <c r="H434" s="40"/>
      <c r="I434" s="136"/>
      <c r="J434" s="40"/>
      <c r="K434" s="40"/>
      <c r="L434" s="44"/>
      <c r="M434" s="234"/>
      <c r="N434" s="235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165</v>
      </c>
      <c r="AU434" s="17" t="s">
        <v>82</v>
      </c>
    </row>
    <row r="435" s="2" customFormat="1" ht="16.5" customHeight="1">
      <c r="A435" s="38"/>
      <c r="B435" s="39"/>
      <c r="C435" s="259" t="s">
        <v>750</v>
      </c>
      <c r="D435" s="259" t="s">
        <v>199</v>
      </c>
      <c r="E435" s="260" t="s">
        <v>789</v>
      </c>
      <c r="F435" s="261" t="s">
        <v>790</v>
      </c>
      <c r="G435" s="262" t="s">
        <v>202</v>
      </c>
      <c r="H435" s="263">
        <v>3</v>
      </c>
      <c r="I435" s="264"/>
      <c r="J435" s="265">
        <f>ROUND(I435*H435,2)</f>
        <v>0</v>
      </c>
      <c r="K435" s="261" t="s">
        <v>19</v>
      </c>
      <c r="L435" s="266"/>
      <c r="M435" s="267" t="s">
        <v>19</v>
      </c>
      <c r="N435" s="268" t="s">
        <v>45</v>
      </c>
      <c r="O435" s="84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0" t="s">
        <v>241</v>
      </c>
      <c r="AT435" s="230" t="s">
        <v>199</v>
      </c>
      <c r="AU435" s="230" t="s">
        <v>82</v>
      </c>
      <c r="AY435" s="17" t="s">
        <v>158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7" t="s">
        <v>82</v>
      </c>
      <c r="BK435" s="231">
        <f>ROUND(I435*H435,2)</f>
        <v>0</v>
      </c>
      <c r="BL435" s="17" t="s">
        <v>236</v>
      </c>
      <c r="BM435" s="230" t="s">
        <v>791</v>
      </c>
    </row>
    <row r="436" s="2" customFormat="1">
      <c r="A436" s="38"/>
      <c r="B436" s="39"/>
      <c r="C436" s="40"/>
      <c r="D436" s="232" t="s">
        <v>165</v>
      </c>
      <c r="E436" s="40"/>
      <c r="F436" s="233" t="s">
        <v>790</v>
      </c>
      <c r="G436" s="40"/>
      <c r="H436" s="40"/>
      <c r="I436" s="136"/>
      <c r="J436" s="40"/>
      <c r="K436" s="40"/>
      <c r="L436" s="44"/>
      <c r="M436" s="234"/>
      <c r="N436" s="235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165</v>
      </c>
      <c r="AU436" s="17" t="s">
        <v>82</v>
      </c>
    </row>
    <row r="437" s="13" customFormat="1">
      <c r="A437" s="13"/>
      <c r="B437" s="236"/>
      <c r="C437" s="237"/>
      <c r="D437" s="232" t="s">
        <v>166</v>
      </c>
      <c r="E437" s="238" t="s">
        <v>19</v>
      </c>
      <c r="F437" s="239" t="s">
        <v>1902</v>
      </c>
      <c r="G437" s="237"/>
      <c r="H437" s="240">
        <v>3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6" t="s">
        <v>166</v>
      </c>
      <c r="AU437" s="246" t="s">
        <v>82</v>
      </c>
      <c r="AV437" s="13" t="s">
        <v>85</v>
      </c>
      <c r="AW437" s="13" t="s">
        <v>34</v>
      </c>
      <c r="AX437" s="13" t="s">
        <v>82</v>
      </c>
      <c r="AY437" s="246" t="s">
        <v>158</v>
      </c>
    </row>
    <row r="438" s="2" customFormat="1" ht="21.75" customHeight="1">
      <c r="A438" s="38"/>
      <c r="B438" s="39"/>
      <c r="C438" s="219" t="s">
        <v>755</v>
      </c>
      <c r="D438" s="219" t="s">
        <v>159</v>
      </c>
      <c r="E438" s="220" t="s">
        <v>793</v>
      </c>
      <c r="F438" s="221" t="s">
        <v>794</v>
      </c>
      <c r="G438" s="222" t="s">
        <v>202</v>
      </c>
      <c r="H438" s="223">
        <v>10</v>
      </c>
      <c r="I438" s="224"/>
      <c r="J438" s="225">
        <f>ROUND(I438*H438,2)</f>
        <v>0</v>
      </c>
      <c r="K438" s="221" t="s">
        <v>213</v>
      </c>
      <c r="L438" s="44"/>
      <c r="M438" s="226" t="s">
        <v>19</v>
      </c>
      <c r="N438" s="227" t="s">
        <v>45</v>
      </c>
      <c r="O438" s="84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0" t="s">
        <v>236</v>
      </c>
      <c r="AT438" s="230" t="s">
        <v>159</v>
      </c>
      <c r="AU438" s="230" t="s">
        <v>82</v>
      </c>
      <c r="AY438" s="17" t="s">
        <v>158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7" t="s">
        <v>82</v>
      </c>
      <c r="BK438" s="231">
        <f>ROUND(I438*H438,2)</f>
        <v>0</v>
      </c>
      <c r="BL438" s="17" t="s">
        <v>236</v>
      </c>
      <c r="BM438" s="230" t="s">
        <v>795</v>
      </c>
    </row>
    <row r="439" s="2" customFormat="1">
      <c r="A439" s="38"/>
      <c r="B439" s="39"/>
      <c r="C439" s="40"/>
      <c r="D439" s="232" t="s">
        <v>165</v>
      </c>
      <c r="E439" s="40"/>
      <c r="F439" s="233" t="s">
        <v>794</v>
      </c>
      <c r="G439" s="40"/>
      <c r="H439" s="40"/>
      <c r="I439" s="136"/>
      <c r="J439" s="40"/>
      <c r="K439" s="40"/>
      <c r="L439" s="44"/>
      <c r="M439" s="234"/>
      <c r="N439" s="235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165</v>
      </c>
      <c r="AU439" s="17" t="s">
        <v>82</v>
      </c>
    </row>
    <row r="440" s="2" customFormat="1" ht="21.75" customHeight="1">
      <c r="A440" s="38"/>
      <c r="B440" s="39"/>
      <c r="C440" s="259" t="s">
        <v>760</v>
      </c>
      <c r="D440" s="259" t="s">
        <v>199</v>
      </c>
      <c r="E440" s="260" t="s">
        <v>797</v>
      </c>
      <c r="F440" s="261" t="s">
        <v>798</v>
      </c>
      <c r="G440" s="262" t="s">
        <v>202</v>
      </c>
      <c r="H440" s="263">
        <v>10</v>
      </c>
      <c r="I440" s="264"/>
      <c r="J440" s="265">
        <f>ROUND(I440*H440,2)</f>
        <v>0</v>
      </c>
      <c r="K440" s="261" t="s">
        <v>19</v>
      </c>
      <c r="L440" s="266"/>
      <c r="M440" s="267" t="s">
        <v>19</v>
      </c>
      <c r="N440" s="268" t="s">
        <v>45</v>
      </c>
      <c r="O440" s="84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0" t="s">
        <v>241</v>
      </c>
      <c r="AT440" s="230" t="s">
        <v>199</v>
      </c>
      <c r="AU440" s="230" t="s">
        <v>82</v>
      </c>
      <c r="AY440" s="17" t="s">
        <v>158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7" t="s">
        <v>82</v>
      </c>
      <c r="BK440" s="231">
        <f>ROUND(I440*H440,2)</f>
        <v>0</v>
      </c>
      <c r="BL440" s="17" t="s">
        <v>236</v>
      </c>
      <c r="BM440" s="230" t="s">
        <v>799</v>
      </c>
    </row>
    <row r="441" s="2" customFormat="1">
      <c r="A441" s="38"/>
      <c r="B441" s="39"/>
      <c r="C441" s="40"/>
      <c r="D441" s="232" t="s">
        <v>165</v>
      </c>
      <c r="E441" s="40"/>
      <c r="F441" s="233" t="s">
        <v>798</v>
      </c>
      <c r="G441" s="40"/>
      <c r="H441" s="40"/>
      <c r="I441" s="136"/>
      <c r="J441" s="40"/>
      <c r="K441" s="40"/>
      <c r="L441" s="44"/>
      <c r="M441" s="234"/>
      <c r="N441" s="235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165</v>
      </c>
      <c r="AU441" s="17" t="s">
        <v>82</v>
      </c>
    </row>
    <row r="442" s="13" customFormat="1">
      <c r="A442" s="13"/>
      <c r="B442" s="236"/>
      <c r="C442" s="237"/>
      <c r="D442" s="232" t="s">
        <v>166</v>
      </c>
      <c r="E442" s="238" t="s">
        <v>19</v>
      </c>
      <c r="F442" s="239" t="s">
        <v>1903</v>
      </c>
      <c r="G442" s="237"/>
      <c r="H442" s="240">
        <v>10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166</v>
      </c>
      <c r="AU442" s="246" t="s">
        <v>82</v>
      </c>
      <c r="AV442" s="13" t="s">
        <v>85</v>
      </c>
      <c r="AW442" s="13" t="s">
        <v>34</v>
      </c>
      <c r="AX442" s="13" t="s">
        <v>82</v>
      </c>
      <c r="AY442" s="246" t="s">
        <v>158</v>
      </c>
    </row>
    <row r="443" s="2" customFormat="1" ht="16.5" customHeight="1">
      <c r="A443" s="38"/>
      <c r="B443" s="39"/>
      <c r="C443" s="259" t="s">
        <v>766</v>
      </c>
      <c r="D443" s="259" t="s">
        <v>199</v>
      </c>
      <c r="E443" s="260" t="s">
        <v>802</v>
      </c>
      <c r="F443" s="261" t="s">
        <v>803</v>
      </c>
      <c r="G443" s="262" t="s">
        <v>202</v>
      </c>
      <c r="H443" s="263">
        <v>10</v>
      </c>
      <c r="I443" s="264"/>
      <c r="J443" s="265">
        <f>ROUND(I443*H443,2)</f>
        <v>0</v>
      </c>
      <c r="K443" s="261" t="s">
        <v>19</v>
      </c>
      <c r="L443" s="266"/>
      <c r="M443" s="267" t="s">
        <v>19</v>
      </c>
      <c r="N443" s="268" t="s">
        <v>45</v>
      </c>
      <c r="O443" s="84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0" t="s">
        <v>241</v>
      </c>
      <c r="AT443" s="230" t="s">
        <v>199</v>
      </c>
      <c r="AU443" s="230" t="s">
        <v>82</v>
      </c>
      <c r="AY443" s="17" t="s">
        <v>158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7" t="s">
        <v>82</v>
      </c>
      <c r="BK443" s="231">
        <f>ROUND(I443*H443,2)</f>
        <v>0</v>
      </c>
      <c r="BL443" s="17" t="s">
        <v>236</v>
      </c>
      <c r="BM443" s="230" t="s">
        <v>804</v>
      </c>
    </row>
    <row r="444" s="2" customFormat="1">
      <c r="A444" s="38"/>
      <c r="B444" s="39"/>
      <c r="C444" s="40"/>
      <c r="D444" s="232" t="s">
        <v>165</v>
      </c>
      <c r="E444" s="40"/>
      <c r="F444" s="233" t="s">
        <v>803</v>
      </c>
      <c r="G444" s="40"/>
      <c r="H444" s="40"/>
      <c r="I444" s="136"/>
      <c r="J444" s="40"/>
      <c r="K444" s="40"/>
      <c r="L444" s="44"/>
      <c r="M444" s="234"/>
      <c r="N444" s="235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165</v>
      </c>
      <c r="AU444" s="17" t="s">
        <v>82</v>
      </c>
    </row>
    <row r="445" s="13" customFormat="1">
      <c r="A445" s="13"/>
      <c r="B445" s="236"/>
      <c r="C445" s="237"/>
      <c r="D445" s="232" t="s">
        <v>166</v>
      </c>
      <c r="E445" s="238" t="s">
        <v>19</v>
      </c>
      <c r="F445" s="239" t="s">
        <v>1903</v>
      </c>
      <c r="G445" s="237"/>
      <c r="H445" s="240">
        <v>10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166</v>
      </c>
      <c r="AU445" s="246" t="s">
        <v>82</v>
      </c>
      <c r="AV445" s="13" t="s">
        <v>85</v>
      </c>
      <c r="AW445" s="13" t="s">
        <v>34</v>
      </c>
      <c r="AX445" s="13" t="s">
        <v>82</v>
      </c>
      <c r="AY445" s="246" t="s">
        <v>158</v>
      </c>
    </row>
    <row r="446" s="2" customFormat="1" ht="16.5" customHeight="1">
      <c r="A446" s="38"/>
      <c r="B446" s="39"/>
      <c r="C446" s="259" t="s">
        <v>771</v>
      </c>
      <c r="D446" s="259" t="s">
        <v>199</v>
      </c>
      <c r="E446" s="260" t="s">
        <v>806</v>
      </c>
      <c r="F446" s="261" t="s">
        <v>807</v>
      </c>
      <c r="G446" s="262" t="s">
        <v>202</v>
      </c>
      <c r="H446" s="263">
        <v>10</v>
      </c>
      <c r="I446" s="264"/>
      <c r="J446" s="265">
        <f>ROUND(I446*H446,2)</f>
        <v>0</v>
      </c>
      <c r="K446" s="261" t="s">
        <v>19</v>
      </c>
      <c r="L446" s="266"/>
      <c r="M446" s="267" t="s">
        <v>19</v>
      </c>
      <c r="N446" s="268" t="s">
        <v>45</v>
      </c>
      <c r="O446" s="84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0" t="s">
        <v>241</v>
      </c>
      <c r="AT446" s="230" t="s">
        <v>199</v>
      </c>
      <c r="AU446" s="230" t="s">
        <v>82</v>
      </c>
      <c r="AY446" s="17" t="s">
        <v>158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7" t="s">
        <v>82</v>
      </c>
      <c r="BK446" s="231">
        <f>ROUND(I446*H446,2)</f>
        <v>0</v>
      </c>
      <c r="BL446" s="17" t="s">
        <v>236</v>
      </c>
      <c r="BM446" s="230" t="s">
        <v>808</v>
      </c>
    </row>
    <row r="447" s="2" customFormat="1">
      <c r="A447" s="38"/>
      <c r="B447" s="39"/>
      <c r="C447" s="40"/>
      <c r="D447" s="232" t="s">
        <v>165</v>
      </c>
      <c r="E447" s="40"/>
      <c r="F447" s="233" t="s">
        <v>807</v>
      </c>
      <c r="G447" s="40"/>
      <c r="H447" s="40"/>
      <c r="I447" s="136"/>
      <c r="J447" s="40"/>
      <c r="K447" s="40"/>
      <c r="L447" s="44"/>
      <c r="M447" s="234"/>
      <c r="N447" s="235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165</v>
      </c>
      <c r="AU447" s="17" t="s">
        <v>82</v>
      </c>
    </row>
    <row r="448" s="13" customFormat="1">
      <c r="A448" s="13"/>
      <c r="B448" s="236"/>
      <c r="C448" s="237"/>
      <c r="D448" s="232" t="s">
        <v>166</v>
      </c>
      <c r="E448" s="238" t="s">
        <v>19</v>
      </c>
      <c r="F448" s="239" t="s">
        <v>1903</v>
      </c>
      <c r="G448" s="237"/>
      <c r="H448" s="240">
        <v>10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166</v>
      </c>
      <c r="AU448" s="246" t="s">
        <v>82</v>
      </c>
      <c r="AV448" s="13" t="s">
        <v>85</v>
      </c>
      <c r="AW448" s="13" t="s">
        <v>34</v>
      </c>
      <c r="AX448" s="13" t="s">
        <v>82</v>
      </c>
      <c r="AY448" s="246" t="s">
        <v>158</v>
      </c>
    </row>
    <row r="449" s="2" customFormat="1" ht="21.75" customHeight="1">
      <c r="A449" s="38"/>
      <c r="B449" s="39"/>
      <c r="C449" s="219" t="s">
        <v>775</v>
      </c>
      <c r="D449" s="219" t="s">
        <v>159</v>
      </c>
      <c r="E449" s="220" t="s">
        <v>811</v>
      </c>
      <c r="F449" s="221" t="s">
        <v>812</v>
      </c>
      <c r="G449" s="222" t="s">
        <v>202</v>
      </c>
      <c r="H449" s="223">
        <v>10</v>
      </c>
      <c r="I449" s="224"/>
      <c r="J449" s="225">
        <f>ROUND(I449*H449,2)</f>
        <v>0</v>
      </c>
      <c r="K449" s="221" t="s">
        <v>213</v>
      </c>
      <c r="L449" s="44"/>
      <c r="M449" s="226" t="s">
        <v>19</v>
      </c>
      <c r="N449" s="227" t="s">
        <v>45</v>
      </c>
      <c r="O449" s="84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0" t="s">
        <v>236</v>
      </c>
      <c r="AT449" s="230" t="s">
        <v>159</v>
      </c>
      <c r="AU449" s="230" t="s">
        <v>82</v>
      </c>
      <c r="AY449" s="17" t="s">
        <v>158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7" t="s">
        <v>82</v>
      </c>
      <c r="BK449" s="231">
        <f>ROUND(I449*H449,2)</f>
        <v>0</v>
      </c>
      <c r="BL449" s="17" t="s">
        <v>236</v>
      </c>
      <c r="BM449" s="230" t="s">
        <v>813</v>
      </c>
    </row>
    <row r="450" s="2" customFormat="1">
      <c r="A450" s="38"/>
      <c r="B450" s="39"/>
      <c r="C450" s="40"/>
      <c r="D450" s="232" t="s">
        <v>165</v>
      </c>
      <c r="E450" s="40"/>
      <c r="F450" s="233" t="s">
        <v>812</v>
      </c>
      <c r="G450" s="40"/>
      <c r="H450" s="40"/>
      <c r="I450" s="136"/>
      <c r="J450" s="40"/>
      <c r="K450" s="40"/>
      <c r="L450" s="44"/>
      <c r="M450" s="234"/>
      <c r="N450" s="235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165</v>
      </c>
      <c r="AU450" s="17" t="s">
        <v>82</v>
      </c>
    </row>
    <row r="451" s="2" customFormat="1" ht="16.5" customHeight="1">
      <c r="A451" s="38"/>
      <c r="B451" s="39"/>
      <c r="C451" s="259" t="s">
        <v>780</v>
      </c>
      <c r="D451" s="259" t="s">
        <v>199</v>
      </c>
      <c r="E451" s="260" t="s">
        <v>815</v>
      </c>
      <c r="F451" s="261" t="s">
        <v>816</v>
      </c>
      <c r="G451" s="262" t="s">
        <v>202</v>
      </c>
      <c r="H451" s="263">
        <v>10</v>
      </c>
      <c r="I451" s="264"/>
      <c r="J451" s="265">
        <f>ROUND(I451*H451,2)</f>
        <v>0</v>
      </c>
      <c r="K451" s="261" t="s">
        <v>19</v>
      </c>
      <c r="L451" s="266"/>
      <c r="M451" s="267" t="s">
        <v>19</v>
      </c>
      <c r="N451" s="268" t="s">
        <v>45</v>
      </c>
      <c r="O451" s="84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0" t="s">
        <v>241</v>
      </c>
      <c r="AT451" s="230" t="s">
        <v>199</v>
      </c>
      <c r="AU451" s="230" t="s">
        <v>82</v>
      </c>
      <c r="AY451" s="17" t="s">
        <v>158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7" t="s">
        <v>82</v>
      </c>
      <c r="BK451" s="231">
        <f>ROUND(I451*H451,2)</f>
        <v>0</v>
      </c>
      <c r="BL451" s="17" t="s">
        <v>236</v>
      </c>
      <c r="BM451" s="230" t="s">
        <v>817</v>
      </c>
    </row>
    <row r="452" s="2" customFormat="1">
      <c r="A452" s="38"/>
      <c r="B452" s="39"/>
      <c r="C452" s="40"/>
      <c r="D452" s="232" t="s">
        <v>165</v>
      </c>
      <c r="E452" s="40"/>
      <c r="F452" s="233" t="s">
        <v>816</v>
      </c>
      <c r="G452" s="40"/>
      <c r="H452" s="40"/>
      <c r="I452" s="136"/>
      <c r="J452" s="40"/>
      <c r="K452" s="40"/>
      <c r="L452" s="44"/>
      <c r="M452" s="234"/>
      <c r="N452" s="235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165</v>
      </c>
      <c r="AU452" s="17" t="s">
        <v>82</v>
      </c>
    </row>
    <row r="453" s="13" customFormat="1">
      <c r="A453" s="13"/>
      <c r="B453" s="236"/>
      <c r="C453" s="237"/>
      <c r="D453" s="232" t="s">
        <v>166</v>
      </c>
      <c r="E453" s="238" t="s">
        <v>19</v>
      </c>
      <c r="F453" s="239" t="s">
        <v>1903</v>
      </c>
      <c r="G453" s="237"/>
      <c r="H453" s="240">
        <v>10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6" t="s">
        <v>166</v>
      </c>
      <c r="AU453" s="246" t="s">
        <v>82</v>
      </c>
      <c r="AV453" s="13" t="s">
        <v>85</v>
      </c>
      <c r="AW453" s="13" t="s">
        <v>34</v>
      </c>
      <c r="AX453" s="13" t="s">
        <v>82</v>
      </c>
      <c r="AY453" s="246" t="s">
        <v>158</v>
      </c>
    </row>
    <row r="454" s="2" customFormat="1" ht="21.75" customHeight="1">
      <c r="A454" s="38"/>
      <c r="B454" s="39"/>
      <c r="C454" s="259" t="s">
        <v>784</v>
      </c>
      <c r="D454" s="259" t="s">
        <v>199</v>
      </c>
      <c r="E454" s="260" t="s">
        <v>818</v>
      </c>
      <c r="F454" s="261" t="s">
        <v>819</v>
      </c>
      <c r="G454" s="262" t="s">
        <v>202</v>
      </c>
      <c r="H454" s="263">
        <v>2</v>
      </c>
      <c r="I454" s="264"/>
      <c r="J454" s="265">
        <f>ROUND(I454*H454,2)</f>
        <v>0</v>
      </c>
      <c r="K454" s="261" t="s">
        <v>19</v>
      </c>
      <c r="L454" s="266"/>
      <c r="M454" s="267" t="s">
        <v>19</v>
      </c>
      <c r="N454" s="268" t="s">
        <v>45</v>
      </c>
      <c r="O454" s="84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0" t="s">
        <v>241</v>
      </c>
      <c r="AT454" s="230" t="s">
        <v>199</v>
      </c>
      <c r="AU454" s="230" t="s">
        <v>82</v>
      </c>
      <c r="AY454" s="17" t="s">
        <v>158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7" t="s">
        <v>82</v>
      </c>
      <c r="BK454" s="231">
        <f>ROUND(I454*H454,2)</f>
        <v>0</v>
      </c>
      <c r="BL454" s="17" t="s">
        <v>236</v>
      </c>
      <c r="BM454" s="230" t="s">
        <v>820</v>
      </c>
    </row>
    <row r="455" s="2" customFormat="1">
      <c r="A455" s="38"/>
      <c r="B455" s="39"/>
      <c r="C455" s="40"/>
      <c r="D455" s="232" t="s">
        <v>165</v>
      </c>
      <c r="E455" s="40"/>
      <c r="F455" s="233" t="s">
        <v>819</v>
      </c>
      <c r="G455" s="40"/>
      <c r="H455" s="40"/>
      <c r="I455" s="136"/>
      <c r="J455" s="40"/>
      <c r="K455" s="40"/>
      <c r="L455" s="44"/>
      <c r="M455" s="234"/>
      <c r="N455" s="235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165</v>
      </c>
      <c r="AU455" s="17" t="s">
        <v>82</v>
      </c>
    </row>
    <row r="456" s="2" customFormat="1" ht="16.5" customHeight="1">
      <c r="A456" s="38"/>
      <c r="B456" s="39"/>
      <c r="C456" s="259" t="s">
        <v>788</v>
      </c>
      <c r="D456" s="259" t="s">
        <v>199</v>
      </c>
      <c r="E456" s="260" t="s">
        <v>822</v>
      </c>
      <c r="F456" s="261" t="s">
        <v>823</v>
      </c>
      <c r="G456" s="262" t="s">
        <v>202</v>
      </c>
      <c r="H456" s="263">
        <v>2</v>
      </c>
      <c r="I456" s="264"/>
      <c r="J456" s="265">
        <f>ROUND(I456*H456,2)</f>
        <v>0</v>
      </c>
      <c r="K456" s="261" t="s">
        <v>19</v>
      </c>
      <c r="L456" s="266"/>
      <c r="M456" s="267" t="s">
        <v>19</v>
      </c>
      <c r="N456" s="268" t="s">
        <v>45</v>
      </c>
      <c r="O456" s="84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0" t="s">
        <v>241</v>
      </c>
      <c r="AT456" s="230" t="s">
        <v>199</v>
      </c>
      <c r="AU456" s="230" t="s">
        <v>82</v>
      </c>
      <c r="AY456" s="17" t="s">
        <v>158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7" t="s">
        <v>82</v>
      </c>
      <c r="BK456" s="231">
        <f>ROUND(I456*H456,2)</f>
        <v>0</v>
      </c>
      <c r="BL456" s="17" t="s">
        <v>236</v>
      </c>
      <c r="BM456" s="230" t="s">
        <v>824</v>
      </c>
    </row>
    <row r="457" s="2" customFormat="1">
      <c r="A457" s="38"/>
      <c r="B457" s="39"/>
      <c r="C457" s="40"/>
      <c r="D457" s="232" t="s">
        <v>165</v>
      </c>
      <c r="E457" s="40"/>
      <c r="F457" s="233" t="s">
        <v>823</v>
      </c>
      <c r="G457" s="40"/>
      <c r="H457" s="40"/>
      <c r="I457" s="136"/>
      <c r="J457" s="40"/>
      <c r="K457" s="40"/>
      <c r="L457" s="44"/>
      <c r="M457" s="234"/>
      <c r="N457" s="235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165</v>
      </c>
      <c r="AU457" s="17" t="s">
        <v>82</v>
      </c>
    </row>
    <row r="458" s="13" customFormat="1">
      <c r="A458" s="13"/>
      <c r="B458" s="236"/>
      <c r="C458" s="237"/>
      <c r="D458" s="232" t="s">
        <v>166</v>
      </c>
      <c r="E458" s="238" t="s">
        <v>19</v>
      </c>
      <c r="F458" s="239" t="s">
        <v>1904</v>
      </c>
      <c r="G458" s="237"/>
      <c r="H458" s="240">
        <v>2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166</v>
      </c>
      <c r="AU458" s="246" t="s">
        <v>82</v>
      </c>
      <c r="AV458" s="13" t="s">
        <v>85</v>
      </c>
      <c r="AW458" s="13" t="s">
        <v>34</v>
      </c>
      <c r="AX458" s="13" t="s">
        <v>82</v>
      </c>
      <c r="AY458" s="246" t="s">
        <v>158</v>
      </c>
    </row>
    <row r="459" s="2" customFormat="1" ht="16.5" customHeight="1">
      <c r="A459" s="38"/>
      <c r="B459" s="39"/>
      <c r="C459" s="219" t="s">
        <v>792</v>
      </c>
      <c r="D459" s="219" t="s">
        <v>159</v>
      </c>
      <c r="E459" s="220" t="s">
        <v>827</v>
      </c>
      <c r="F459" s="221" t="s">
        <v>828</v>
      </c>
      <c r="G459" s="222" t="s">
        <v>202</v>
      </c>
      <c r="H459" s="223">
        <v>10</v>
      </c>
      <c r="I459" s="224"/>
      <c r="J459" s="225">
        <f>ROUND(I459*H459,2)</f>
        <v>0</v>
      </c>
      <c r="K459" s="221" t="s">
        <v>19</v>
      </c>
      <c r="L459" s="44"/>
      <c r="M459" s="226" t="s">
        <v>19</v>
      </c>
      <c r="N459" s="227" t="s">
        <v>45</v>
      </c>
      <c r="O459" s="84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0" t="s">
        <v>236</v>
      </c>
      <c r="AT459" s="230" t="s">
        <v>159</v>
      </c>
      <c r="AU459" s="230" t="s">
        <v>82</v>
      </c>
      <c r="AY459" s="17" t="s">
        <v>158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7" t="s">
        <v>82</v>
      </c>
      <c r="BK459" s="231">
        <f>ROUND(I459*H459,2)</f>
        <v>0</v>
      </c>
      <c r="BL459" s="17" t="s">
        <v>236</v>
      </c>
      <c r="BM459" s="230" t="s">
        <v>829</v>
      </c>
    </row>
    <row r="460" s="2" customFormat="1">
      <c r="A460" s="38"/>
      <c r="B460" s="39"/>
      <c r="C460" s="40"/>
      <c r="D460" s="232" t="s">
        <v>165</v>
      </c>
      <c r="E460" s="40"/>
      <c r="F460" s="233" t="s">
        <v>828</v>
      </c>
      <c r="G460" s="40"/>
      <c r="H460" s="40"/>
      <c r="I460" s="136"/>
      <c r="J460" s="40"/>
      <c r="K460" s="40"/>
      <c r="L460" s="44"/>
      <c r="M460" s="234"/>
      <c r="N460" s="235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165</v>
      </c>
      <c r="AU460" s="17" t="s">
        <v>82</v>
      </c>
    </row>
    <row r="461" s="2" customFormat="1" ht="16.5" customHeight="1">
      <c r="A461" s="38"/>
      <c r="B461" s="39"/>
      <c r="C461" s="259" t="s">
        <v>796</v>
      </c>
      <c r="D461" s="259" t="s">
        <v>199</v>
      </c>
      <c r="E461" s="260" t="s">
        <v>831</v>
      </c>
      <c r="F461" s="261" t="s">
        <v>832</v>
      </c>
      <c r="G461" s="262" t="s">
        <v>202</v>
      </c>
      <c r="H461" s="263">
        <v>10</v>
      </c>
      <c r="I461" s="264"/>
      <c r="J461" s="265">
        <f>ROUND(I461*H461,2)</f>
        <v>0</v>
      </c>
      <c r="K461" s="261" t="s">
        <v>19</v>
      </c>
      <c r="L461" s="266"/>
      <c r="M461" s="267" t="s">
        <v>19</v>
      </c>
      <c r="N461" s="268" t="s">
        <v>45</v>
      </c>
      <c r="O461" s="84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0" t="s">
        <v>241</v>
      </c>
      <c r="AT461" s="230" t="s">
        <v>199</v>
      </c>
      <c r="AU461" s="230" t="s">
        <v>82</v>
      </c>
      <c r="AY461" s="17" t="s">
        <v>158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7" t="s">
        <v>82</v>
      </c>
      <c r="BK461" s="231">
        <f>ROUND(I461*H461,2)</f>
        <v>0</v>
      </c>
      <c r="BL461" s="17" t="s">
        <v>236</v>
      </c>
      <c r="BM461" s="230" t="s">
        <v>833</v>
      </c>
    </row>
    <row r="462" s="2" customFormat="1">
      <c r="A462" s="38"/>
      <c r="B462" s="39"/>
      <c r="C462" s="40"/>
      <c r="D462" s="232" t="s">
        <v>165</v>
      </c>
      <c r="E462" s="40"/>
      <c r="F462" s="233" t="s">
        <v>832</v>
      </c>
      <c r="G462" s="40"/>
      <c r="H462" s="40"/>
      <c r="I462" s="136"/>
      <c r="J462" s="40"/>
      <c r="K462" s="40"/>
      <c r="L462" s="44"/>
      <c r="M462" s="234"/>
      <c r="N462" s="235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165</v>
      </c>
      <c r="AU462" s="17" t="s">
        <v>82</v>
      </c>
    </row>
    <row r="463" s="13" customFormat="1">
      <c r="A463" s="13"/>
      <c r="B463" s="236"/>
      <c r="C463" s="237"/>
      <c r="D463" s="232" t="s">
        <v>166</v>
      </c>
      <c r="E463" s="238" t="s">
        <v>19</v>
      </c>
      <c r="F463" s="239" t="s">
        <v>1903</v>
      </c>
      <c r="G463" s="237"/>
      <c r="H463" s="240">
        <v>10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166</v>
      </c>
      <c r="AU463" s="246" t="s">
        <v>82</v>
      </c>
      <c r="AV463" s="13" t="s">
        <v>85</v>
      </c>
      <c r="AW463" s="13" t="s">
        <v>34</v>
      </c>
      <c r="AX463" s="13" t="s">
        <v>82</v>
      </c>
      <c r="AY463" s="246" t="s">
        <v>158</v>
      </c>
    </row>
    <row r="464" s="2" customFormat="1" ht="21.75" customHeight="1">
      <c r="A464" s="38"/>
      <c r="B464" s="39"/>
      <c r="C464" s="219" t="s">
        <v>801</v>
      </c>
      <c r="D464" s="219" t="s">
        <v>159</v>
      </c>
      <c r="E464" s="220" t="s">
        <v>836</v>
      </c>
      <c r="F464" s="221" t="s">
        <v>837</v>
      </c>
      <c r="G464" s="222" t="s">
        <v>202</v>
      </c>
      <c r="H464" s="223">
        <v>4</v>
      </c>
      <c r="I464" s="224"/>
      <c r="J464" s="225">
        <f>ROUND(I464*H464,2)</f>
        <v>0</v>
      </c>
      <c r="K464" s="221" t="s">
        <v>213</v>
      </c>
      <c r="L464" s="44"/>
      <c r="M464" s="226" t="s">
        <v>19</v>
      </c>
      <c r="N464" s="227" t="s">
        <v>45</v>
      </c>
      <c r="O464" s="84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0" t="s">
        <v>236</v>
      </c>
      <c r="AT464" s="230" t="s">
        <v>159</v>
      </c>
      <c r="AU464" s="230" t="s">
        <v>82</v>
      </c>
      <c r="AY464" s="17" t="s">
        <v>158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7" t="s">
        <v>82</v>
      </c>
      <c r="BK464" s="231">
        <f>ROUND(I464*H464,2)</f>
        <v>0</v>
      </c>
      <c r="BL464" s="17" t="s">
        <v>236</v>
      </c>
      <c r="BM464" s="230" t="s">
        <v>838</v>
      </c>
    </row>
    <row r="465" s="2" customFormat="1">
      <c r="A465" s="38"/>
      <c r="B465" s="39"/>
      <c r="C465" s="40"/>
      <c r="D465" s="232" t="s">
        <v>165</v>
      </c>
      <c r="E465" s="40"/>
      <c r="F465" s="233" t="s">
        <v>837</v>
      </c>
      <c r="G465" s="40"/>
      <c r="H465" s="40"/>
      <c r="I465" s="136"/>
      <c r="J465" s="40"/>
      <c r="K465" s="40"/>
      <c r="L465" s="44"/>
      <c r="M465" s="234"/>
      <c r="N465" s="235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165</v>
      </c>
      <c r="AU465" s="17" t="s">
        <v>82</v>
      </c>
    </row>
    <row r="466" s="2" customFormat="1" ht="16.5" customHeight="1">
      <c r="A466" s="38"/>
      <c r="B466" s="39"/>
      <c r="C466" s="259" t="s">
        <v>805</v>
      </c>
      <c r="D466" s="259" t="s">
        <v>199</v>
      </c>
      <c r="E466" s="260" t="s">
        <v>840</v>
      </c>
      <c r="F466" s="261" t="s">
        <v>841</v>
      </c>
      <c r="G466" s="262" t="s">
        <v>202</v>
      </c>
      <c r="H466" s="263">
        <v>4</v>
      </c>
      <c r="I466" s="264"/>
      <c r="J466" s="265">
        <f>ROUND(I466*H466,2)</f>
        <v>0</v>
      </c>
      <c r="K466" s="261" t="s">
        <v>19</v>
      </c>
      <c r="L466" s="266"/>
      <c r="M466" s="267" t="s">
        <v>19</v>
      </c>
      <c r="N466" s="268" t="s">
        <v>45</v>
      </c>
      <c r="O466" s="84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0" t="s">
        <v>241</v>
      </c>
      <c r="AT466" s="230" t="s">
        <v>199</v>
      </c>
      <c r="AU466" s="230" t="s">
        <v>82</v>
      </c>
      <c r="AY466" s="17" t="s">
        <v>158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7" t="s">
        <v>82</v>
      </c>
      <c r="BK466" s="231">
        <f>ROUND(I466*H466,2)</f>
        <v>0</v>
      </c>
      <c r="BL466" s="17" t="s">
        <v>236</v>
      </c>
      <c r="BM466" s="230" t="s">
        <v>842</v>
      </c>
    </row>
    <row r="467" s="2" customFormat="1">
      <c r="A467" s="38"/>
      <c r="B467" s="39"/>
      <c r="C467" s="40"/>
      <c r="D467" s="232" t="s">
        <v>165</v>
      </c>
      <c r="E467" s="40"/>
      <c r="F467" s="233" t="s">
        <v>841</v>
      </c>
      <c r="G467" s="40"/>
      <c r="H467" s="40"/>
      <c r="I467" s="136"/>
      <c r="J467" s="40"/>
      <c r="K467" s="40"/>
      <c r="L467" s="44"/>
      <c r="M467" s="234"/>
      <c r="N467" s="235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165</v>
      </c>
      <c r="AU467" s="17" t="s">
        <v>82</v>
      </c>
    </row>
    <row r="468" s="13" customFormat="1">
      <c r="A468" s="13"/>
      <c r="B468" s="236"/>
      <c r="C468" s="237"/>
      <c r="D468" s="232" t="s">
        <v>166</v>
      </c>
      <c r="E468" s="238" t="s">
        <v>19</v>
      </c>
      <c r="F468" s="239" t="s">
        <v>1894</v>
      </c>
      <c r="G468" s="237"/>
      <c r="H468" s="240">
        <v>4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166</v>
      </c>
      <c r="AU468" s="246" t="s">
        <v>82</v>
      </c>
      <c r="AV468" s="13" t="s">
        <v>85</v>
      </c>
      <c r="AW468" s="13" t="s">
        <v>34</v>
      </c>
      <c r="AX468" s="13" t="s">
        <v>82</v>
      </c>
      <c r="AY468" s="246" t="s">
        <v>158</v>
      </c>
    </row>
    <row r="469" s="2" customFormat="1" ht="21.75" customHeight="1">
      <c r="A469" s="38"/>
      <c r="B469" s="39"/>
      <c r="C469" s="259" t="s">
        <v>810</v>
      </c>
      <c r="D469" s="259" t="s">
        <v>199</v>
      </c>
      <c r="E469" s="260" t="s">
        <v>844</v>
      </c>
      <c r="F469" s="261" t="s">
        <v>845</v>
      </c>
      <c r="G469" s="262" t="s">
        <v>202</v>
      </c>
      <c r="H469" s="263">
        <v>9</v>
      </c>
      <c r="I469" s="264"/>
      <c r="J469" s="265">
        <f>ROUND(I469*H469,2)</f>
        <v>0</v>
      </c>
      <c r="K469" s="261" t="s">
        <v>19</v>
      </c>
      <c r="L469" s="266"/>
      <c r="M469" s="267" t="s">
        <v>19</v>
      </c>
      <c r="N469" s="268" t="s">
        <v>45</v>
      </c>
      <c r="O469" s="84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0" t="s">
        <v>241</v>
      </c>
      <c r="AT469" s="230" t="s">
        <v>199</v>
      </c>
      <c r="AU469" s="230" t="s">
        <v>82</v>
      </c>
      <c r="AY469" s="17" t="s">
        <v>158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7" t="s">
        <v>82</v>
      </c>
      <c r="BK469" s="231">
        <f>ROUND(I469*H469,2)</f>
        <v>0</v>
      </c>
      <c r="BL469" s="17" t="s">
        <v>236</v>
      </c>
      <c r="BM469" s="230" t="s">
        <v>846</v>
      </c>
    </row>
    <row r="470" s="2" customFormat="1">
      <c r="A470" s="38"/>
      <c r="B470" s="39"/>
      <c r="C470" s="40"/>
      <c r="D470" s="232" t="s">
        <v>165</v>
      </c>
      <c r="E470" s="40"/>
      <c r="F470" s="233" t="s">
        <v>845</v>
      </c>
      <c r="G470" s="40"/>
      <c r="H470" s="40"/>
      <c r="I470" s="136"/>
      <c r="J470" s="40"/>
      <c r="K470" s="40"/>
      <c r="L470" s="44"/>
      <c r="M470" s="234"/>
      <c r="N470" s="235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165</v>
      </c>
      <c r="AU470" s="17" t="s">
        <v>82</v>
      </c>
    </row>
    <row r="471" s="2" customFormat="1" ht="21.75" customHeight="1">
      <c r="A471" s="38"/>
      <c r="B471" s="39"/>
      <c r="C471" s="219" t="s">
        <v>814</v>
      </c>
      <c r="D471" s="219" t="s">
        <v>159</v>
      </c>
      <c r="E471" s="220" t="s">
        <v>848</v>
      </c>
      <c r="F471" s="221" t="s">
        <v>849</v>
      </c>
      <c r="G471" s="222" t="s">
        <v>202</v>
      </c>
      <c r="H471" s="223">
        <v>5</v>
      </c>
      <c r="I471" s="224"/>
      <c r="J471" s="225">
        <f>ROUND(I471*H471,2)</f>
        <v>0</v>
      </c>
      <c r="K471" s="221" t="s">
        <v>213</v>
      </c>
      <c r="L471" s="44"/>
      <c r="M471" s="226" t="s">
        <v>19</v>
      </c>
      <c r="N471" s="227" t="s">
        <v>45</v>
      </c>
      <c r="O471" s="84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0" t="s">
        <v>236</v>
      </c>
      <c r="AT471" s="230" t="s">
        <v>159</v>
      </c>
      <c r="AU471" s="230" t="s">
        <v>82</v>
      </c>
      <c r="AY471" s="17" t="s">
        <v>158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7" t="s">
        <v>82</v>
      </c>
      <c r="BK471" s="231">
        <f>ROUND(I471*H471,2)</f>
        <v>0</v>
      </c>
      <c r="BL471" s="17" t="s">
        <v>236</v>
      </c>
      <c r="BM471" s="230" t="s">
        <v>850</v>
      </c>
    </row>
    <row r="472" s="2" customFormat="1">
      <c r="A472" s="38"/>
      <c r="B472" s="39"/>
      <c r="C472" s="40"/>
      <c r="D472" s="232" t="s">
        <v>165</v>
      </c>
      <c r="E472" s="40"/>
      <c r="F472" s="233" t="s">
        <v>849</v>
      </c>
      <c r="G472" s="40"/>
      <c r="H472" s="40"/>
      <c r="I472" s="136"/>
      <c r="J472" s="40"/>
      <c r="K472" s="40"/>
      <c r="L472" s="44"/>
      <c r="M472" s="234"/>
      <c r="N472" s="235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165</v>
      </c>
      <c r="AU472" s="17" t="s">
        <v>82</v>
      </c>
    </row>
    <row r="473" s="13" customFormat="1">
      <c r="A473" s="13"/>
      <c r="B473" s="236"/>
      <c r="C473" s="237"/>
      <c r="D473" s="232" t="s">
        <v>166</v>
      </c>
      <c r="E473" s="238" t="s">
        <v>19</v>
      </c>
      <c r="F473" s="239" t="s">
        <v>1905</v>
      </c>
      <c r="G473" s="237"/>
      <c r="H473" s="240">
        <v>5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166</v>
      </c>
      <c r="AU473" s="246" t="s">
        <v>82</v>
      </c>
      <c r="AV473" s="13" t="s">
        <v>85</v>
      </c>
      <c r="AW473" s="13" t="s">
        <v>34</v>
      </c>
      <c r="AX473" s="13" t="s">
        <v>82</v>
      </c>
      <c r="AY473" s="246" t="s">
        <v>158</v>
      </c>
    </row>
    <row r="474" s="2" customFormat="1" ht="21.75" customHeight="1">
      <c r="A474" s="38"/>
      <c r="B474" s="39"/>
      <c r="C474" s="219" t="s">
        <v>255</v>
      </c>
      <c r="D474" s="219" t="s">
        <v>159</v>
      </c>
      <c r="E474" s="220" t="s">
        <v>853</v>
      </c>
      <c r="F474" s="221" t="s">
        <v>854</v>
      </c>
      <c r="G474" s="222" t="s">
        <v>202</v>
      </c>
      <c r="H474" s="223">
        <v>4</v>
      </c>
      <c r="I474" s="224"/>
      <c r="J474" s="225">
        <f>ROUND(I474*H474,2)</f>
        <v>0</v>
      </c>
      <c r="K474" s="221" t="s">
        <v>213</v>
      </c>
      <c r="L474" s="44"/>
      <c r="M474" s="226" t="s">
        <v>19</v>
      </c>
      <c r="N474" s="227" t="s">
        <v>45</v>
      </c>
      <c r="O474" s="84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0" t="s">
        <v>236</v>
      </c>
      <c r="AT474" s="230" t="s">
        <v>159</v>
      </c>
      <c r="AU474" s="230" t="s">
        <v>82</v>
      </c>
      <c r="AY474" s="17" t="s">
        <v>158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7" t="s">
        <v>82</v>
      </c>
      <c r="BK474" s="231">
        <f>ROUND(I474*H474,2)</f>
        <v>0</v>
      </c>
      <c r="BL474" s="17" t="s">
        <v>236</v>
      </c>
      <c r="BM474" s="230" t="s">
        <v>855</v>
      </c>
    </row>
    <row r="475" s="2" customFormat="1">
      <c r="A475" s="38"/>
      <c r="B475" s="39"/>
      <c r="C475" s="40"/>
      <c r="D475" s="232" t="s">
        <v>165</v>
      </c>
      <c r="E475" s="40"/>
      <c r="F475" s="233" t="s">
        <v>854</v>
      </c>
      <c r="G475" s="40"/>
      <c r="H475" s="40"/>
      <c r="I475" s="136"/>
      <c r="J475" s="40"/>
      <c r="K475" s="40"/>
      <c r="L475" s="44"/>
      <c r="M475" s="234"/>
      <c r="N475" s="235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165</v>
      </c>
      <c r="AU475" s="17" t="s">
        <v>82</v>
      </c>
    </row>
    <row r="476" s="13" customFormat="1">
      <c r="A476" s="13"/>
      <c r="B476" s="236"/>
      <c r="C476" s="237"/>
      <c r="D476" s="232" t="s">
        <v>166</v>
      </c>
      <c r="E476" s="238" t="s">
        <v>19</v>
      </c>
      <c r="F476" s="239" t="s">
        <v>1894</v>
      </c>
      <c r="G476" s="237"/>
      <c r="H476" s="240">
        <v>4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166</v>
      </c>
      <c r="AU476" s="246" t="s">
        <v>82</v>
      </c>
      <c r="AV476" s="13" t="s">
        <v>85</v>
      </c>
      <c r="AW476" s="13" t="s">
        <v>34</v>
      </c>
      <c r="AX476" s="13" t="s">
        <v>82</v>
      </c>
      <c r="AY476" s="246" t="s">
        <v>158</v>
      </c>
    </row>
    <row r="477" s="2" customFormat="1" ht="16.5" customHeight="1">
      <c r="A477" s="38"/>
      <c r="B477" s="39"/>
      <c r="C477" s="259" t="s">
        <v>821</v>
      </c>
      <c r="D477" s="259" t="s">
        <v>199</v>
      </c>
      <c r="E477" s="260" t="s">
        <v>1906</v>
      </c>
      <c r="F477" s="261" t="s">
        <v>1907</v>
      </c>
      <c r="G477" s="262" t="s">
        <v>202</v>
      </c>
      <c r="H477" s="263">
        <v>3</v>
      </c>
      <c r="I477" s="264"/>
      <c r="J477" s="265">
        <f>ROUND(I477*H477,2)</f>
        <v>0</v>
      </c>
      <c r="K477" s="261" t="s">
        <v>19</v>
      </c>
      <c r="L477" s="266"/>
      <c r="M477" s="267" t="s">
        <v>19</v>
      </c>
      <c r="N477" s="268" t="s">
        <v>45</v>
      </c>
      <c r="O477" s="84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0" t="s">
        <v>241</v>
      </c>
      <c r="AT477" s="230" t="s">
        <v>199</v>
      </c>
      <c r="AU477" s="230" t="s">
        <v>82</v>
      </c>
      <c r="AY477" s="17" t="s">
        <v>158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7" t="s">
        <v>82</v>
      </c>
      <c r="BK477" s="231">
        <f>ROUND(I477*H477,2)</f>
        <v>0</v>
      </c>
      <c r="BL477" s="17" t="s">
        <v>236</v>
      </c>
      <c r="BM477" s="230" t="s">
        <v>1908</v>
      </c>
    </row>
    <row r="478" s="2" customFormat="1">
      <c r="A478" s="38"/>
      <c r="B478" s="39"/>
      <c r="C478" s="40"/>
      <c r="D478" s="232" t="s">
        <v>165</v>
      </c>
      <c r="E478" s="40"/>
      <c r="F478" s="233" t="s">
        <v>1907</v>
      </c>
      <c r="G478" s="40"/>
      <c r="H478" s="40"/>
      <c r="I478" s="136"/>
      <c r="J478" s="40"/>
      <c r="K478" s="40"/>
      <c r="L478" s="44"/>
      <c r="M478" s="234"/>
      <c r="N478" s="235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165</v>
      </c>
      <c r="AU478" s="17" t="s">
        <v>82</v>
      </c>
    </row>
    <row r="479" s="13" customFormat="1">
      <c r="A479" s="13"/>
      <c r="B479" s="236"/>
      <c r="C479" s="237"/>
      <c r="D479" s="232" t="s">
        <v>166</v>
      </c>
      <c r="E479" s="238" t="s">
        <v>19</v>
      </c>
      <c r="F479" s="239" t="s">
        <v>1902</v>
      </c>
      <c r="G479" s="237"/>
      <c r="H479" s="240">
        <v>3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166</v>
      </c>
      <c r="AU479" s="246" t="s">
        <v>82</v>
      </c>
      <c r="AV479" s="13" t="s">
        <v>85</v>
      </c>
      <c r="AW479" s="13" t="s">
        <v>34</v>
      </c>
      <c r="AX479" s="13" t="s">
        <v>82</v>
      </c>
      <c r="AY479" s="246" t="s">
        <v>158</v>
      </c>
    </row>
    <row r="480" s="2" customFormat="1" ht="16.5" customHeight="1">
      <c r="A480" s="38"/>
      <c r="B480" s="39"/>
      <c r="C480" s="259" t="s">
        <v>826</v>
      </c>
      <c r="D480" s="259" t="s">
        <v>199</v>
      </c>
      <c r="E480" s="260" t="s">
        <v>861</v>
      </c>
      <c r="F480" s="261" t="s">
        <v>862</v>
      </c>
      <c r="G480" s="262" t="s">
        <v>202</v>
      </c>
      <c r="H480" s="263">
        <v>4</v>
      </c>
      <c r="I480" s="264"/>
      <c r="J480" s="265">
        <f>ROUND(I480*H480,2)</f>
        <v>0</v>
      </c>
      <c r="K480" s="261" t="s">
        <v>19</v>
      </c>
      <c r="L480" s="266"/>
      <c r="M480" s="267" t="s">
        <v>19</v>
      </c>
      <c r="N480" s="268" t="s">
        <v>45</v>
      </c>
      <c r="O480" s="84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0" t="s">
        <v>241</v>
      </c>
      <c r="AT480" s="230" t="s">
        <v>199</v>
      </c>
      <c r="AU480" s="230" t="s">
        <v>82</v>
      </c>
      <c r="AY480" s="17" t="s">
        <v>158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7" t="s">
        <v>82</v>
      </c>
      <c r="BK480" s="231">
        <f>ROUND(I480*H480,2)</f>
        <v>0</v>
      </c>
      <c r="BL480" s="17" t="s">
        <v>236</v>
      </c>
      <c r="BM480" s="230" t="s">
        <v>863</v>
      </c>
    </row>
    <row r="481" s="2" customFormat="1">
      <c r="A481" s="38"/>
      <c r="B481" s="39"/>
      <c r="C481" s="40"/>
      <c r="D481" s="232" t="s">
        <v>165</v>
      </c>
      <c r="E481" s="40"/>
      <c r="F481" s="233" t="s">
        <v>862</v>
      </c>
      <c r="G481" s="40"/>
      <c r="H481" s="40"/>
      <c r="I481" s="136"/>
      <c r="J481" s="40"/>
      <c r="K481" s="40"/>
      <c r="L481" s="44"/>
      <c r="M481" s="234"/>
      <c r="N481" s="235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165</v>
      </c>
      <c r="AU481" s="17" t="s">
        <v>82</v>
      </c>
    </row>
    <row r="482" s="13" customFormat="1">
      <c r="A482" s="13"/>
      <c r="B482" s="236"/>
      <c r="C482" s="237"/>
      <c r="D482" s="232" t="s">
        <v>166</v>
      </c>
      <c r="E482" s="238" t="s">
        <v>19</v>
      </c>
      <c r="F482" s="239" t="s">
        <v>1894</v>
      </c>
      <c r="G482" s="237"/>
      <c r="H482" s="240">
        <v>4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166</v>
      </c>
      <c r="AU482" s="246" t="s">
        <v>82</v>
      </c>
      <c r="AV482" s="13" t="s">
        <v>85</v>
      </c>
      <c r="AW482" s="13" t="s">
        <v>34</v>
      </c>
      <c r="AX482" s="13" t="s">
        <v>82</v>
      </c>
      <c r="AY482" s="246" t="s">
        <v>158</v>
      </c>
    </row>
    <row r="483" s="2" customFormat="1" ht="16.5" customHeight="1">
      <c r="A483" s="38"/>
      <c r="B483" s="39"/>
      <c r="C483" s="259" t="s">
        <v>830</v>
      </c>
      <c r="D483" s="259" t="s">
        <v>199</v>
      </c>
      <c r="E483" s="260" t="s">
        <v>865</v>
      </c>
      <c r="F483" s="261" t="s">
        <v>866</v>
      </c>
      <c r="G483" s="262" t="s">
        <v>202</v>
      </c>
      <c r="H483" s="263">
        <v>36</v>
      </c>
      <c r="I483" s="264"/>
      <c r="J483" s="265">
        <f>ROUND(I483*H483,2)</f>
        <v>0</v>
      </c>
      <c r="K483" s="261" t="s">
        <v>19</v>
      </c>
      <c r="L483" s="266"/>
      <c r="M483" s="267" t="s">
        <v>19</v>
      </c>
      <c r="N483" s="268" t="s">
        <v>45</v>
      </c>
      <c r="O483" s="84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0" t="s">
        <v>241</v>
      </c>
      <c r="AT483" s="230" t="s">
        <v>199</v>
      </c>
      <c r="AU483" s="230" t="s">
        <v>82</v>
      </c>
      <c r="AY483" s="17" t="s">
        <v>158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7" t="s">
        <v>82</v>
      </c>
      <c r="BK483" s="231">
        <f>ROUND(I483*H483,2)</f>
        <v>0</v>
      </c>
      <c r="BL483" s="17" t="s">
        <v>236</v>
      </c>
      <c r="BM483" s="230" t="s">
        <v>867</v>
      </c>
    </row>
    <row r="484" s="2" customFormat="1">
      <c r="A484" s="38"/>
      <c r="B484" s="39"/>
      <c r="C484" s="40"/>
      <c r="D484" s="232" t="s">
        <v>165</v>
      </c>
      <c r="E484" s="40"/>
      <c r="F484" s="233" t="s">
        <v>866</v>
      </c>
      <c r="G484" s="40"/>
      <c r="H484" s="40"/>
      <c r="I484" s="136"/>
      <c r="J484" s="40"/>
      <c r="K484" s="40"/>
      <c r="L484" s="44"/>
      <c r="M484" s="234"/>
      <c r="N484" s="235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165</v>
      </c>
      <c r="AU484" s="17" t="s">
        <v>82</v>
      </c>
    </row>
    <row r="485" s="13" customFormat="1">
      <c r="A485" s="13"/>
      <c r="B485" s="236"/>
      <c r="C485" s="237"/>
      <c r="D485" s="232" t="s">
        <v>166</v>
      </c>
      <c r="E485" s="238" t="s">
        <v>19</v>
      </c>
      <c r="F485" s="239" t="s">
        <v>1909</v>
      </c>
      <c r="G485" s="237"/>
      <c r="H485" s="240">
        <v>36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166</v>
      </c>
      <c r="AU485" s="246" t="s">
        <v>82</v>
      </c>
      <c r="AV485" s="13" t="s">
        <v>85</v>
      </c>
      <c r="AW485" s="13" t="s">
        <v>34</v>
      </c>
      <c r="AX485" s="13" t="s">
        <v>82</v>
      </c>
      <c r="AY485" s="246" t="s">
        <v>158</v>
      </c>
    </row>
    <row r="486" s="2" customFormat="1" ht="16.5" customHeight="1">
      <c r="A486" s="38"/>
      <c r="B486" s="39"/>
      <c r="C486" s="259" t="s">
        <v>835</v>
      </c>
      <c r="D486" s="259" t="s">
        <v>199</v>
      </c>
      <c r="E486" s="260" t="s">
        <v>870</v>
      </c>
      <c r="F486" s="261" t="s">
        <v>871</v>
      </c>
      <c r="G486" s="262" t="s">
        <v>202</v>
      </c>
      <c r="H486" s="263">
        <v>33</v>
      </c>
      <c r="I486" s="264"/>
      <c r="J486" s="265">
        <f>ROUND(I486*H486,2)</f>
        <v>0</v>
      </c>
      <c r="K486" s="261" t="s">
        <v>19</v>
      </c>
      <c r="L486" s="266"/>
      <c r="M486" s="267" t="s">
        <v>19</v>
      </c>
      <c r="N486" s="268" t="s">
        <v>45</v>
      </c>
      <c r="O486" s="84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0" t="s">
        <v>241</v>
      </c>
      <c r="AT486" s="230" t="s">
        <v>199</v>
      </c>
      <c r="AU486" s="230" t="s">
        <v>82</v>
      </c>
      <c r="AY486" s="17" t="s">
        <v>158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7" t="s">
        <v>82</v>
      </c>
      <c r="BK486" s="231">
        <f>ROUND(I486*H486,2)</f>
        <v>0</v>
      </c>
      <c r="BL486" s="17" t="s">
        <v>236</v>
      </c>
      <c r="BM486" s="230" t="s">
        <v>872</v>
      </c>
    </row>
    <row r="487" s="2" customFormat="1">
      <c r="A487" s="38"/>
      <c r="B487" s="39"/>
      <c r="C487" s="40"/>
      <c r="D487" s="232" t="s">
        <v>165</v>
      </c>
      <c r="E487" s="40"/>
      <c r="F487" s="233" t="s">
        <v>871</v>
      </c>
      <c r="G487" s="40"/>
      <c r="H487" s="40"/>
      <c r="I487" s="136"/>
      <c r="J487" s="40"/>
      <c r="K487" s="40"/>
      <c r="L487" s="44"/>
      <c r="M487" s="234"/>
      <c r="N487" s="235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165</v>
      </c>
      <c r="AU487" s="17" t="s">
        <v>82</v>
      </c>
    </row>
    <row r="488" s="13" customFormat="1">
      <c r="A488" s="13"/>
      <c r="B488" s="236"/>
      <c r="C488" s="237"/>
      <c r="D488" s="232" t="s">
        <v>166</v>
      </c>
      <c r="E488" s="238" t="s">
        <v>19</v>
      </c>
      <c r="F488" s="239" t="s">
        <v>1910</v>
      </c>
      <c r="G488" s="237"/>
      <c r="H488" s="240">
        <v>33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166</v>
      </c>
      <c r="AU488" s="246" t="s">
        <v>82</v>
      </c>
      <c r="AV488" s="13" t="s">
        <v>85</v>
      </c>
      <c r="AW488" s="13" t="s">
        <v>34</v>
      </c>
      <c r="AX488" s="13" t="s">
        <v>82</v>
      </c>
      <c r="AY488" s="246" t="s">
        <v>158</v>
      </c>
    </row>
    <row r="489" s="2" customFormat="1" ht="16.5" customHeight="1">
      <c r="A489" s="38"/>
      <c r="B489" s="39"/>
      <c r="C489" s="259" t="s">
        <v>839</v>
      </c>
      <c r="D489" s="259" t="s">
        <v>199</v>
      </c>
      <c r="E489" s="260" t="s">
        <v>875</v>
      </c>
      <c r="F489" s="261" t="s">
        <v>876</v>
      </c>
      <c r="G489" s="262" t="s">
        <v>877</v>
      </c>
      <c r="H489" s="263">
        <v>14</v>
      </c>
      <c r="I489" s="264"/>
      <c r="J489" s="265">
        <f>ROUND(I489*H489,2)</f>
        <v>0</v>
      </c>
      <c r="K489" s="261" t="s">
        <v>19</v>
      </c>
      <c r="L489" s="266"/>
      <c r="M489" s="267" t="s">
        <v>19</v>
      </c>
      <c r="N489" s="268" t="s">
        <v>45</v>
      </c>
      <c r="O489" s="84"/>
      <c r="P489" s="228">
        <f>O489*H489</f>
        <v>0</v>
      </c>
      <c r="Q489" s="228">
        <v>0</v>
      </c>
      <c r="R489" s="228">
        <f>Q489*H489</f>
        <v>0</v>
      </c>
      <c r="S489" s="228">
        <v>0</v>
      </c>
      <c r="T489" s="229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0" t="s">
        <v>241</v>
      </c>
      <c r="AT489" s="230" t="s">
        <v>199</v>
      </c>
      <c r="AU489" s="230" t="s">
        <v>82</v>
      </c>
      <c r="AY489" s="17" t="s">
        <v>158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7" t="s">
        <v>82</v>
      </c>
      <c r="BK489" s="231">
        <f>ROUND(I489*H489,2)</f>
        <v>0</v>
      </c>
      <c r="BL489" s="17" t="s">
        <v>236</v>
      </c>
      <c r="BM489" s="230" t="s">
        <v>878</v>
      </c>
    </row>
    <row r="490" s="2" customFormat="1">
      <c r="A490" s="38"/>
      <c r="B490" s="39"/>
      <c r="C490" s="40"/>
      <c r="D490" s="232" t="s">
        <v>165</v>
      </c>
      <c r="E490" s="40"/>
      <c r="F490" s="233" t="s">
        <v>876</v>
      </c>
      <c r="G490" s="40"/>
      <c r="H490" s="40"/>
      <c r="I490" s="136"/>
      <c r="J490" s="40"/>
      <c r="K490" s="40"/>
      <c r="L490" s="44"/>
      <c r="M490" s="234"/>
      <c r="N490" s="235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165</v>
      </c>
      <c r="AU490" s="17" t="s">
        <v>82</v>
      </c>
    </row>
    <row r="491" s="2" customFormat="1" ht="16.5" customHeight="1">
      <c r="A491" s="38"/>
      <c r="B491" s="39"/>
      <c r="C491" s="259" t="s">
        <v>843</v>
      </c>
      <c r="D491" s="259" t="s">
        <v>199</v>
      </c>
      <c r="E491" s="260" t="s">
        <v>880</v>
      </c>
      <c r="F491" s="261" t="s">
        <v>881</v>
      </c>
      <c r="G491" s="262" t="s">
        <v>202</v>
      </c>
      <c r="H491" s="263">
        <v>8</v>
      </c>
      <c r="I491" s="264"/>
      <c r="J491" s="265">
        <f>ROUND(I491*H491,2)</f>
        <v>0</v>
      </c>
      <c r="K491" s="261" t="s">
        <v>19</v>
      </c>
      <c r="L491" s="266"/>
      <c r="M491" s="267" t="s">
        <v>19</v>
      </c>
      <c r="N491" s="268" t="s">
        <v>45</v>
      </c>
      <c r="O491" s="84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0" t="s">
        <v>241</v>
      </c>
      <c r="AT491" s="230" t="s">
        <v>199</v>
      </c>
      <c r="AU491" s="230" t="s">
        <v>82</v>
      </c>
      <c r="AY491" s="17" t="s">
        <v>158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7" t="s">
        <v>82</v>
      </c>
      <c r="BK491" s="231">
        <f>ROUND(I491*H491,2)</f>
        <v>0</v>
      </c>
      <c r="BL491" s="17" t="s">
        <v>236</v>
      </c>
      <c r="BM491" s="230" t="s">
        <v>882</v>
      </c>
    </row>
    <row r="492" s="2" customFormat="1">
      <c r="A492" s="38"/>
      <c r="B492" s="39"/>
      <c r="C492" s="40"/>
      <c r="D492" s="232" t="s">
        <v>165</v>
      </c>
      <c r="E492" s="40"/>
      <c r="F492" s="233" t="s">
        <v>881</v>
      </c>
      <c r="G492" s="40"/>
      <c r="H492" s="40"/>
      <c r="I492" s="136"/>
      <c r="J492" s="40"/>
      <c r="K492" s="40"/>
      <c r="L492" s="44"/>
      <c r="M492" s="234"/>
      <c r="N492" s="235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165</v>
      </c>
      <c r="AU492" s="17" t="s">
        <v>82</v>
      </c>
    </row>
    <row r="493" s="13" customFormat="1">
      <c r="A493" s="13"/>
      <c r="B493" s="236"/>
      <c r="C493" s="237"/>
      <c r="D493" s="232" t="s">
        <v>166</v>
      </c>
      <c r="E493" s="238" t="s">
        <v>19</v>
      </c>
      <c r="F493" s="239" t="s">
        <v>1911</v>
      </c>
      <c r="G493" s="237"/>
      <c r="H493" s="240">
        <v>8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166</v>
      </c>
      <c r="AU493" s="246" t="s">
        <v>82</v>
      </c>
      <c r="AV493" s="13" t="s">
        <v>85</v>
      </c>
      <c r="AW493" s="13" t="s">
        <v>34</v>
      </c>
      <c r="AX493" s="13" t="s">
        <v>82</v>
      </c>
      <c r="AY493" s="246" t="s">
        <v>158</v>
      </c>
    </row>
    <row r="494" s="2" customFormat="1" ht="16.5" customHeight="1">
      <c r="A494" s="38"/>
      <c r="B494" s="39"/>
      <c r="C494" s="259" t="s">
        <v>847</v>
      </c>
      <c r="D494" s="259" t="s">
        <v>199</v>
      </c>
      <c r="E494" s="260" t="s">
        <v>885</v>
      </c>
      <c r="F494" s="261" t="s">
        <v>886</v>
      </c>
      <c r="G494" s="262" t="s">
        <v>202</v>
      </c>
      <c r="H494" s="263">
        <v>6</v>
      </c>
      <c r="I494" s="264"/>
      <c r="J494" s="265">
        <f>ROUND(I494*H494,2)</f>
        <v>0</v>
      </c>
      <c r="K494" s="261" t="s">
        <v>19</v>
      </c>
      <c r="L494" s="266"/>
      <c r="M494" s="267" t="s">
        <v>19</v>
      </c>
      <c r="N494" s="268" t="s">
        <v>45</v>
      </c>
      <c r="O494" s="84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0" t="s">
        <v>241</v>
      </c>
      <c r="AT494" s="230" t="s">
        <v>199</v>
      </c>
      <c r="AU494" s="230" t="s">
        <v>82</v>
      </c>
      <c r="AY494" s="17" t="s">
        <v>158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7" t="s">
        <v>82</v>
      </c>
      <c r="BK494" s="231">
        <f>ROUND(I494*H494,2)</f>
        <v>0</v>
      </c>
      <c r="BL494" s="17" t="s">
        <v>236</v>
      </c>
      <c r="BM494" s="230" t="s">
        <v>887</v>
      </c>
    </row>
    <row r="495" s="2" customFormat="1">
      <c r="A495" s="38"/>
      <c r="B495" s="39"/>
      <c r="C495" s="40"/>
      <c r="D495" s="232" t="s">
        <v>165</v>
      </c>
      <c r="E495" s="40"/>
      <c r="F495" s="233" t="s">
        <v>886</v>
      </c>
      <c r="G495" s="40"/>
      <c r="H495" s="40"/>
      <c r="I495" s="136"/>
      <c r="J495" s="40"/>
      <c r="K495" s="40"/>
      <c r="L495" s="44"/>
      <c r="M495" s="234"/>
      <c r="N495" s="235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165</v>
      </c>
      <c r="AU495" s="17" t="s">
        <v>82</v>
      </c>
    </row>
    <row r="496" s="13" customFormat="1">
      <c r="A496" s="13"/>
      <c r="B496" s="236"/>
      <c r="C496" s="237"/>
      <c r="D496" s="232" t="s">
        <v>166</v>
      </c>
      <c r="E496" s="238" t="s">
        <v>19</v>
      </c>
      <c r="F496" s="239" t="s">
        <v>1901</v>
      </c>
      <c r="G496" s="237"/>
      <c r="H496" s="240">
        <v>6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166</v>
      </c>
      <c r="AU496" s="246" t="s">
        <v>82</v>
      </c>
      <c r="AV496" s="13" t="s">
        <v>85</v>
      </c>
      <c r="AW496" s="13" t="s">
        <v>34</v>
      </c>
      <c r="AX496" s="13" t="s">
        <v>82</v>
      </c>
      <c r="AY496" s="246" t="s">
        <v>158</v>
      </c>
    </row>
    <row r="497" s="2" customFormat="1" ht="21.75" customHeight="1">
      <c r="A497" s="38"/>
      <c r="B497" s="39"/>
      <c r="C497" s="219" t="s">
        <v>852</v>
      </c>
      <c r="D497" s="219" t="s">
        <v>159</v>
      </c>
      <c r="E497" s="220" t="s">
        <v>890</v>
      </c>
      <c r="F497" s="221" t="s">
        <v>891</v>
      </c>
      <c r="G497" s="222" t="s">
        <v>202</v>
      </c>
      <c r="H497" s="223">
        <v>5</v>
      </c>
      <c r="I497" s="224"/>
      <c r="J497" s="225">
        <f>ROUND(I497*H497,2)</f>
        <v>0</v>
      </c>
      <c r="K497" s="221" t="s">
        <v>213</v>
      </c>
      <c r="L497" s="44"/>
      <c r="M497" s="226" t="s">
        <v>19</v>
      </c>
      <c r="N497" s="227" t="s">
        <v>45</v>
      </c>
      <c r="O497" s="84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0" t="s">
        <v>236</v>
      </c>
      <c r="AT497" s="230" t="s">
        <v>159</v>
      </c>
      <c r="AU497" s="230" t="s">
        <v>82</v>
      </c>
      <c r="AY497" s="17" t="s">
        <v>158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7" t="s">
        <v>82</v>
      </c>
      <c r="BK497" s="231">
        <f>ROUND(I497*H497,2)</f>
        <v>0</v>
      </c>
      <c r="BL497" s="17" t="s">
        <v>236</v>
      </c>
      <c r="BM497" s="230" t="s">
        <v>892</v>
      </c>
    </row>
    <row r="498" s="2" customFormat="1">
      <c r="A498" s="38"/>
      <c r="B498" s="39"/>
      <c r="C498" s="40"/>
      <c r="D498" s="232" t="s">
        <v>165</v>
      </c>
      <c r="E498" s="40"/>
      <c r="F498" s="233" t="s">
        <v>891</v>
      </c>
      <c r="G498" s="40"/>
      <c r="H498" s="40"/>
      <c r="I498" s="136"/>
      <c r="J498" s="40"/>
      <c r="K498" s="40"/>
      <c r="L498" s="44"/>
      <c r="M498" s="234"/>
      <c r="N498" s="235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165</v>
      </c>
      <c r="AU498" s="17" t="s">
        <v>82</v>
      </c>
    </row>
    <row r="499" s="2" customFormat="1" ht="16.5" customHeight="1">
      <c r="A499" s="38"/>
      <c r="B499" s="39"/>
      <c r="C499" s="259" t="s">
        <v>856</v>
      </c>
      <c r="D499" s="259" t="s">
        <v>199</v>
      </c>
      <c r="E499" s="260" t="s">
        <v>894</v>
      </c>
      <c r="F499" s="261" t="s">
        <v>895</v>
      </c>
      <c r="G499" s="262" t="s">
        <v>202</v>
      </c>
      <c r="H499" s="263">
        <v>5</v>
      </c>
      <c r="I499" s="264"/>
      <c r="J499" s="265">
        <f>ROUND(I499*H499,2)</f>
        <v>0</v>
      </c>
      <c r="K499" s="261" t="s">
        <v>19</v>
      </c>
      <c r="L499" s="266"/>
      <c r="M499" s="267" t="s">
        <v>19</v>
      </c>
      <c r="N499" s="268" t="s">
        <v>45</v>
      </c>
      <c r="O499" s="84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0" t="s">
        <v>241</v>
      </c>
      <c r="AT499" s="230" t="s">
        <v>199</v>
      </c>
      <c r="AU499" s="230" t="s">
        <v>82</v>
      </c>
      <c r="AY499" s="17" t="s">
        <v>158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7" t="s">
        <v>82</v>
      </c>
      <c r="BK499" s="231">
        <f>ROUND(I499*H499,2)</f>
        <v>0</v>
      </c>
      <c r="BL499" s="17" t="s">
        <v>236</v>
      </c>
      <c r="BM499" s="230" t="s">
        <v>896</v>
      </c>
    </row>
    <row r="500" s="2" customFormat="1">
      <c r="A500" s="38"/>
      <c r="B500" s="39"/>
      <c r="C500" s="40"/>
      <c r="D500" s="232" t="s">
        <v>165</v>
      </c>
      <c r="E500" s="40"/>
      <c r="F500" s="233" t="s">
        <v>895</v>
      </c>
      <c r="G500" s="40"/>
      <c r="H500" s="40"/>
      <c r="I500" s="136"/>
      <c r="J500" s="40"/>
      <c r="K500" s="40"/>
      <c r="L500" s="44"/>
      <c r="M500" s="234"/>
      <c r="N500" s="235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165</v>
      </c>
      <c r="AU500" s="17" t="s">
        <v>82</v>
      </c>
    </row>
    <row r="501" s="13" customFormat="1">
      <c r="A501" s="13"/>
      <c r="B501" s="236"/>
      <c r="C501" s="237"/>
      <c r="D501" s="232" t="s">
        <v>166</v>
      </c>
      <c r="E501" s="238" t="s">
        <v>19</v>
      </c>
      <c r="F501" s="239" t="s">
        <v>1857</v>
      </c>
      <c r="G501" s="237"/>
      <c r="H501" s="240">
        <v>5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166</v>
      </c>
      <c r="AU501" s="246" t="s">
        <v>82</v>
      </c>
      <c r="AV501" s="13" t="s">
        <v>85</v>
      </c>
      <c r="AW501" s="13" t="s">
        <v>34</v>
      </c>
      <c r="AX501" s="13" t="s">
        <v>82</v>
      </c>
      <c r="AY501" s="246" t="s">
        <v>158</v>
      </c>
    </row>
    <row r="502" s="2" customFormat="1" ht="16.5" customHeight="1">
      <c r="A502" s="38"/>
      <c r="B502" s="39"/>
      <c r="C502" s="219" t="s">
        <v>860</v>
      </c>
      <c r="D502" s="219" t="s">
        <v>159</v>
      </c>
      <c r="E502" s="220" t="s">
        <v>899</v>
      </c>
      <c r="F502" s="221" t="s">
        <v>900</v>
      </c>
      <c r="G502" s="222" t="s">
        <v>202</v>
      </c>
      <c r="H502" s="223">
        <v>1</v>
      </c>
      <c r="I502" s="224"/>
      <c r="J502" s="225">
        <f>ROUND(I502*H502,2)</f>
        <v>0</v>
      </c>
      <c r="K502" s="221" t="s">
        <v>213</v>
      </c>
      <c r="L502" s="44"/>
      <c r="M502" s="226" t="s">
        <v>19</v>
      </c>
      <c r="N502" s="227" t="s">
        <v>45</v>
      </c>
      <c r="O502" s="84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0" t="s">
        <v>236</v>
      </c>
      <c r="AT502" s="230" t="s">
        <v>159</v>
      </c>
      <c r="AU502" s="230" t="s">
        <v>82</v>
      </c>
      <c r="AY502" s="17" t="s">
        <v>158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7" t="s">
        <v>82</v>
      </c>
      <c r="BK502" s="231">
        <f>ROUND(I502*H502,2)</f>
        <v>0</v>
      </c>
      <c r="BL502" s="17" t="s">
        <v>236</v>
      </c>
      <c r="BM502" s="230" t="s">
        <v>901</v>
      </c>
    </row>
    <row r="503" s="2" customFormat="1">
      <c r="A503" s="38"/>
      <c r="B503" s="39"/>
      <c r="C503" s="40"/>
      <c r="D503" s="232" t="s">
        <v>165</v>
      </c>
      <c r="E503" s="40"/>
      <c r="F503" s="233" t="s">
        <v>902</v>
      </c>
      <c r="G503" s="40"/>
      <c r="H503" s="40"/>
      <c r="I503" s="136"/>
      <c r="J503" s="40"/>
      <c r="K503" s="40"/>
      <c r="L503" s="44"/>
      <c r="M503" s="234"/>
      <c r="N503" s="235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165</v>
      </c>
      <c r="AU503" s="17" t="s">
        <v>82</v>
      </c>
    </row>
    <row r="504" s="2" customFormat="1" ht="16.5" customHeight="1">
      <c r="A504" s="38"/>
      <c r="B504" s="39"/>
      <c r="C504" s="259" t="s">
        <v>864</v>
      </c>
      <c r="D504" s="259" t="s">
        <v>199</v>
      </c>
      <c r="E504" s="260" t="s">
        <v>904</v>
      </c>
      <c r="F504" s="261" t="s">
        <v>905</v>
      </c>
      <c r="G504" s="262" t="s">
        <v>202</v>
      </c>
      <c r="H504" s="263">
        <v>1</v>
      </c>
      <c r="I504" s="264"/>
      <c r="J504" s="265">
        <f>ROUND(I504*H504,2)</f>
        <v>0</v>
      </c>
      <c r="K504" s="261" t="s">
        <v>19</v>
      </c>
      <c r="L504" s="266"/>
      <c r="M504" s="267" t="s">
        <v>19</v>
      </c>
      <c r="N504" s="268" t="s">
        <v>45</v>
      </c>
      <c r="O504" s="84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0" t="s">
        <v>241</v>
      </c>
      <c r="AT504" s="230" t="s">
        <v>199</v>
      </c>
      <c r="AU504" s="230" t="s">
        <v>82</v>
      </c>
      <c r="AY504" s="17" t="s">
        <v>158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7" t="s">
        <v>82</v>
      </c>
      <c r="BK504" s="231">
        <f>ROUND(I504*H504,2)</f>
        <v>0</v>
      </c>
      <c r="BL504" s="17" t="s">
        <v>236</v>
      </c>
      <c r="BM504" s="230" t="s">
        <v>906</v>
      </c>
    </row>
    <row r="505" s="2" customFormat="1">
      <c r="A505" s="38"/>
      <c r="B505" s="39"/>
      <c r="C505" s="40"/>
      <c r="D505" s="232" t="s">
        <v>165</v>
      </c>
      <c r="E505" s="40"/>
      <c r="F505" s="233" t="s">
        <v>905</v>
      </c>
      <c r="G505" s="40"/>
      <c r="H505" s="40"/>
      <c r="I505" s="136"/>
      <c r="J505" s="40"/>
      <c r="K505" s="40"/>
      <c r="L505" s="44"/>
      <c r="M505" s="234"/>
      <c r="N505" s="235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165</v>
      </c>
      <c r="AU505" s="17" t="s">
        <v>82</v>
      </c>
    </row>
    <row r="506" s="13" customFormat="1">
      <c r="A506" s="13"/>
      <c r="B506" s="236"/>
      <c r="C506" s="237"/>
      <c r="D506" s="232" t="s">
        <v>166</v>
      </c>
      <c r="E506" s="238" t="s">
        <v>19</v>
      </c>
      <c r="F506" s="239" t="s">
        <v>1854</v>
      </c>
      <c r="G506" s="237"/>
      <c r="H506" s="240">
        <v>1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166</v>
      </c>
      <c r="AU506" s="246" t="s">
        <v>82</v>
      </c>
      <c r="AV506" s="13" t="s">
        <v>85</v>
      </c>
      <c r="AW506" s="13" t="s">
        <v>34</v>
      </c>
      <c r="AX506" s="13" t="s">
        <v>82</v>
      </c>
      <c r="AY506" s="246" t="s">
        <v>158</v>
      </c>
    </row>
    <row r="507" s="2" customFormat="1" ht="16.5" customHeight="1">
      <c r="A507" s="38"/>
      <c r="B507" s="39"/>
      <c r="C507" s="219" t="s">
        <v>869</v>
      </c>
      <c r="D507" s="219" t="s">
        <v>159</v>
      </c>
      <c r="E507" s="220" t="s">
        <v>909</v>
      </c>
      <c r="F507" s="221" t="s">
        <v>910</v>
      </c>
      <c r="G507" s="222" t="s">
        <v>202</v>
      </c>
      <c r="H507" s="223">
        <v>5</v>
      </c>
      <c r="I507" s="224"/>
      <c r="J507" s="225">
        <f>ROUND(I507*H507,2)</f>
        <v>0</v>
      </c>
      <c r="K507" s="221" t="s">
        <v>19</v>
      </c>
      <c r="L507" s="44"/>
      <c r="M507" s="226" t="s">
        <v>19</v>
      </c>
      <c r="N507" s="227" t="s">
        <v>45</v>
      </c>
      <c r="O507" s="84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0" t="s">
        <v>236</v>
      </c>
      <c r="AT507" s="230" t="s">
        <v>159</v>
      </c>
      <c r="AU507" s="230" t="s">
        <v>82</v>
      </c>
      <c r="AY507" s="17" t="s">
        <v>158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7" t="s">
        <v>82</v>
      </c>
      <c r="BK507" s="231">
        <f>ROUND(I507*H507,2)</f>
        <v>0</v>
      </c>
      <c r="BL507" s="17" t="s">
        <v>236</v>
      </c>
      <c r="BM507" s="230" t="s">
        <v>911</v>
      </c>
    </row>
    <row r="508" s="2" customFormat="1">
      <c r="A508" s="38"/>
      <c r="B508" s="39"/>
      <c r="C508" s="40"/>
      <c r="D508" s="232" t="s">
        <v>165</v>
      </c>
      <c r="E508" s="40"/>
      <c r="F508" s="233" t="s">
        <v>910</v>
      </c>
      <c r="G508" s="40"/>
      <c r="H508" s="40"/>
      <c r="I508" s="136"/>
      <c r="J508" s="40"/>
      <c r="K508" s="40"/>
      <c r="L508" s="44"/>
      <c r="M508" s="234"/>
      <c r="N508" s="235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165</v>
      </c>
      <c r="AU508" s="17" t="s">
        <v>82</v>
      </c>
    </row>
    <row r="509" s="2" customFormat="1" ht="16.5" customHeight="1">
      <c r="A509" s="38"/>
      <c r="B509" s="39"/>
      <c r="C509" s="259" t="s">
        <v>874</v>
      </c>
      <c r="D509" s="259" t="s">
        <v>199</v>
      </c>
      <c r="E509" s="260" t="s">
        <v>913</v>
      </c>
      <c r="F509" s="261" t="s">
        <v>914</v>
      </c>
      <c r="G509" s="262" t="s">
        <v>202</v>
      </c>
      <c r="H509" s="263">
        <v>5</v>
      </c>
      <c r="I509" s="264"/>
      <c r="J509" s="265">
        <f>ROUND(I509*H509,2)</f>
        <v>0</v>
      </c>
      <c r="K509" s="261" t="s">
        <v>19</v>
      </c>
      <c r="L509" s="266"/>
      <c r="M509" s="267" t="s">
        <v>19</v>
      </c>
      <c r="N509" s="268" t="s">
        <v>45</v>
      </c>
      <c r="O509" s="84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0" t="s">
        <v>241</v>
      </c>
      <c r="AT509" s="230" t="s">
        <v>199</v>
      </c>
      <c r="AU509" s="230" t="s">
        <v>82</v>
      </c>
      <c r="AY509" s="17" t="s">
        <v>158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7" t="s">
        <v>82</v>
      </c>
      <c r="BK509" s="231">
        <f>ROUND(I509*H509,2)</f>
        <v>0</v>
      </c>
      <c r="BL509" s="17" t="s">
        <v>236</v>
      </c>
      <c r="BM509" s="230" t="s">
        <v>915</v>
      </c>
    </row>
    <row r="510" s="2" customFormat="1">
      <c r="A510" s="38"/>
      <c r="B510" s="39"/>
      <c r="C510" s="40"/>
      <c r="D510" s="232" t="s">
        <v>165</v>
      </c>
      <c r="E510" s="40"/>
      <c r="F510" s="233" t="s">
        <v>914</v>
      </c>
      <c r="G510" s="40"/>
      <c r="H510" s="40"/>
      <c r="I510" s="136"/>
      <c r="J510" s="40"/>
      <c r="K510" s="40"/>
      <c r="L510" s="44"/>
      <c r="M510" s="234"/>
      <c r="N510" s="235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165</v>
      </c>
      <c r="AU510" s="17" t="s">
        <v>82</v>
      </c>
    </row>
    <row r="511" s="13" customFormat="1">
      <c r="A511" s="13"/>
      <c r="B511" s="236"/>
      <c r="C511" s="237"/>
      <c r="D511" s="232" t="s">
        <v>166</v>
      </c>
      <c r="E511" s="238" t="s">
        <v>19</v>
      </c>
      <c r="F511" s="239" t="s">
        <v>1836</v>
      </c>
      <c r="G511" s="237"/>
      <c r="H511" s="240">
        <v>5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6" t="s">
        <v>166</v>
      </c>
      <c r="AU511" s="246" t="s">
        <v>82</v>
      </c>
      <c r="AV511" s="13" t="s">
        <v>85</v>
      </c>
      <c r="AW511" s="13" t="s">
        <v>34</v>
      </c>
      <c r="AX511" s="13" t="s">
        <v>82</v>
      </c>
      <c r="AY511" s="246" t="s">
        <v>158</v>
      </c>
    </row>
    <row r="512" s="2" customFormat="1" ht="21.75" customHeight="1">
      <c r="A512" s="38"/>
      <c r="B512" s="39"/>
      <c r="C512" s="219" t="s">
        <v>879</v>
      </c>
      <c r="D512" s="219" t="s">
        <v>159</v>
      </c>
      <c r="E512" s="220" t="s">
        <v>918</v>
      </c>
      <c r="F512" s="221" t="s">
        <v>919</v>
      </c>
      <c r="G512" s="222" t="s">
        <v>202</v>
      </c>
      <c r="H512" s="223">
        <v>1</v>
      </c>
      <c r="I512" s="224"/>
      <c r="J512" s="225">
        <f>ROUND(I512*H512,2)</f>
        <v>0</v>
      </c>
      <c r="K512" s="221" t="s">
        <v>19</v>
      </c>
      <c r="L512" s="44"/>
      <c r="M512" s="226" t="s">
        <v>19</v>
      </c>
      <c r="N512" s="227" t="s">
        <v>45</v>
      </c>
      <c r="O512" s="84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0" t="s">
        <v>236</v>
      </c>
      <c r="AT512" s="230" t="s">
        <v>159</v>
      </c>
      <c r="AU512" s="230" t="s">
        <v>82</v>
      </c>
      <c r="AY512" s="17" t="s">
        <v>158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7" t="s">
        <v>82</v>
      </c>
      <c r="BK512" s="231">
        <f>ROUND(I512*H512,2)</f>
        <v>0</v>
      </c>
      <c r="BL512" s="17" t="s">
        <v>236</v>
      </c>
      <c r="BM512" s="230" t="s">
        <v>920</v>
      </c>
    </row>
    <row r="513" s="2" customFormat="1">
      <c r="A513" s="38"/>
      <c r="B513" s="39"/>
      <c r="C513" s="40"/>
      <c r="D513" s="232" t="s">
        <v>165</v>
      </c>
      <c r="E513" s="40"/>
      <c r="F513" s="233" t="s">
        <v>919</v>
      </c>
      <c r="G513" s="40"/>
      <c r="H513" s="40"/>
      <c r="I513" s="136"/>
      <c r="J513" s="40"/>
      <c r="K513" s="40"/>
      <c r="L513" s="44"/>
      <c r="M513" s="234"/>
      <c r="N513" s="235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165</v>
      </c>
      <c r="AU513" s="17" t="s">
        <v>82</v>
      </c>
    </row>
    <row r="514" s="2" customFormat="1" ht="33" customHeight="1">
      <c r="A514" s="38"/>
      <c r="B514" s="39"/>
      <c r="C514" s="259" t="s">
        <v>884</v>
      </c>
      <c r="D514" s="259" t="s">
        <v>199</v>
      </c>
      <c r="E514" s="260" t="s">
        <v>922</v>
      </c>
      <c r="F514" s="261" t="s">
        <v>923</v>
      </c>
      <c r="G514" s="262" t="s">
        <v>202</v>
      </c>
      <c r="H514" s="263">
        <v>1</v>
      </c>
      <c r="I514" s="264"/>
      <c r="J514" s="265">
        <f>ROUND(I514*H514,2)</f>
        <v>0</v>
      </c>
      <c r="K514" s="261" t="s">
        <v>19</v>
      </c>
      <c r="L514" s="266"/>
      <c r="M514" s="267" t="s">
        <v>19</v>
      </c>
      <c r="N514" s="268" t="s">
        <v>45</v>
      </c>
      <c r="O514" s="84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0" t="s">
        <v>241</v>
      </c>
      <c r="AT514" s="230" t="s">
        <v>199</v>
      </c>
      <c r="AU514" s="230" t="s">
        <v>82</v>
      </c>
      <c r="AY514" s="17" t="s">
        <v>158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7" t="s">
        <v>82</v>
      </c>
      <c r="BK514" s="231">
        <f>ROUND(I514*H514,2)</f>
        <v>0</v>
      </c>
      <c r="BL514" s="17" t="s">
        <v>236</v>
      </c>
      <c r="BM514" s="230" t="s">
        <v>924</v>
      </c>
    </row>
    <row r="515" s="2" customFormat="1">
      <c r="A515" s="38"/>
      <c r="B515" s="39"/>
      <c r="C515" s="40"/>
      <c r="D515" s="232" t="s">
        <v>165</v>
      </c>
      <c r="E515" s="40"/>
      <c r="F515" s="233" t="s">
        <v>1418</v>
      </c>
      <c r="G515" s="40"/>
      <c r="H515" s="40"/>
      <c r="I515" s="136"/>
      <c r="J515" s="40"/>
      <c r="K515" s="40"/>
      <c r="L515" s="44"/>
      <c r="M515" s="234"/>
      <c r="N515" s="235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165</v>
      </c>
      <c r="AU515" s="17" t="s">
        <v>82</v>
      </c>
    </row>
    <row r="516" s="13" customFormat="1">
      <c r="A516" s="13"/>
      <c r="B516" s="236"/>
      <c r="C516" s="237"/>
      <c r="D516" s="232" t="s">
        <v>166</v>
      </c>
      <c r="E516" s="238" t="s">
        <v>19</v>
      </c>
      <c r="F516" s="239" t="s">
        <v>1912</v>
      </c>
      <c r="G516" s="237"/>
      <c r="H516" s="240">
        <v>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166</v>
      </c>
      <c r="AU516" s="246" t="s">
        <v>82</v>
      </c>
      <c r="AV516" s="13" t="s">
        <v>85</v>
      </c>
      <c r="AW516" s="13" t="s">
        <v>34</v>
      </c>
      <c r="AX516" s="13" t="s">
        <v>82</v>
      </c>
      <c r="AY516" s="246" t="s">
        <v>158</v>
      </c>
    </row>
    <row r="517" s="2" customFormat="1" ht="16.5" customHeight="1">
      <c r="A517" s="38"/>
      <c r="B517" s="39"/>
      <c r="C517" s="259" t="s">
        <v>889</v>
      </c>
      <c r="D517" s="259" t="s">
        <v>199</v>
      </c>
      <c r="E517" s="260" t="s">
        <v>928</v>
      </c>
      <c r="F517" s="261" t="s">
        <v>929</v>
      </c>
      <c r="G517" s="262" t="s">
        <v>202</v>
      </c>
      <c r="H517" s="263">
        <v>1</v>
      </c>
      <c r="I517" s="264"/>
      <c r="J517" s="265">
        <f>ROUND(I517*H517,2)</f>
        <v>0</v>
      </c>
      <c r="K517" s="261" t="s">
        <v>19</v>
      </c>
      <c r="L517" s="266"/>
      <c r="M517" s="267" t="s">
        <v>19</v>
      </c>
      <c r="N517" s="268" t="s">
        <v>45</v>
      </c>
      <c r="O517" s="84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0" t="s">
        <v>241</v>
      </c>
      <c r="AT517" s="230" t="s">
        <v>199</v>
      </c>
      <c r="AU517" s="230" t="s">
        <v>82</v>
      </c>
      <c r="AY517" s="17" t="s">
        <v>158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7" t="s">
        <v>82</v>
      </c>
      <c r="BK517" s="231">
        <f>ROUND(I517*H517,2)</f>
        <v>0</v>
      </c>
      <c r="BL517" s="17" t="s">
        <v>236</v>
      </c>
      <c r="BM517" s="230" t="s">
        <v>930</v>
      </c>
    </row>
    <row r="518" s="2" customFormat="1">
      <c r="A518" s="38"/>
      <c r="B518" s="39"/>
      <c r="C518" s="40"/>
      <c r="D518" s="232" t="s">
        <v>165</v>
      </c>
      <c r="E518" s="40"/>
      <c r="F518" s="233" t="s">
        <v>929</v>
      </c>
      <c r="G518" s="40"/>
      <c r="H518" s="40"/>
      <c r="I518" s="136"/>
      <c r="J518" s="40"/>
      <c r="K518" s="40"/>
      <c r="L518" s="44"/>
      <c r="M518" s="234"/>
      <c r="N518" s="235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165</v>
      </c>
      <c r="AU518" s="17" t="s">
        <v>82</v>
      </c>
    </row>
    <row r="519" s="13" customFormat="1">
      <c r="A519" s="13"/>
      <c r="B519" s="236"/>
      <c r="C519" s="237"/>
      <c r="D519" s="232" t="s">
        <v>166</v>
      </c>
      <c r="E519" s="238" t="s">
        <v>19</v>
      </c>
      <c r="F519" s="239" t="s">
        <v>82</v>
      </c>
      <c r="G519" s="237"/>
      <c r="H519" s="240">
        <v>1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166</v>
      </c>
      <c r="AU519" s="246" t="s">
        <v>82</v>
      </c>
      <c r="AV519" s="13" t="s">
        <v>85</v>
      </c>
      <c r="AW519" s="13" t="s">
        <v>34</v>
      </c>
      <c r="AX519" s="13" t="s">
        <v>82</v>
      </c>
      <c r="AY519" s="246" t="s">
        <v>158</v>
      </c>
    </row>
    <row r="520" s="2" customFormat="1" ht="16.5" customHeight="1">
      <c r="A520" s="38"/>
      <c r="B520" s="39"/>
      <c r="C520" s="259" t="s">
        <v>893</v>
      </c>
      <c r="D520" s="259" t="s">
        <v>199</v>
      </c>
      <c r="E520" s="260" t="s">
        <v>932</v>
      </c>
      <c r="F520" s="261" t="s">
        <v>933</v>
      </c>
      <c r="G520" s="262" t="s">
        <v>202</v>
      </c>
      <c r="H520" s="263">
        <v>1</v>
      </c>
      <c r="I520" s="264"/>
      <c r="J520" s="265">
        <f>ROUND(I520*H520,2)</f>
        <v>0</v>
      </c>
      <c r="K520" s="261" t="s">
        <v>19</v>
      </c>
      <c r="L520" s="266"/>
      <c r="M520" s="267" t="s">
        <v>19</v>
      </c>
      <c r="N520" s="268" t="s">
        <v>45</v>
      </c>
      <c r="O520" s="84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0" t="s">
        <v>241</v>
      </c>
      <c r="AT520" s="230" t="s">
        <v>199</v>
      </c>
      <c r="AU520" s="230" t="s">
        <v>82</v>
      </c>
      <c r="AY520" s="17" t="s">
        <v>158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7" t="s">
        <v>82</v>
      </c>
      <c r="BK520" s="231">
        <f>ROUND(I520*H520,2)</f>
        <v>0</v>
      </c>
      <c r="BL520" s="17" t="s">
        <v>236</v>
      </c>
      <c r="BM520" s="230" t="s">
        <v>934</v>
      </c>
    </row>
    <row r="521" s="2" customFormat="1">
      <c r="A521" s="38"/>
      <c r="B521" s="39"/>
      <c r="C521" s="40"/>
      <c r="D521" s="232" t="s">
        <v>165</v>
      </c>
      <c r="E521" s="40"/>
      <c r="F521" s="233" t="s">
        <v>933</v>
      </c>
      <c r="G521" s="40"/>
      <c r="H521" s="40"/>
      <c r="I521" s="136"/>
      <c r="J521" s="40"/>
      <c r="K521" s="40"/>
      <c r="L521" s="44"/>
      <c r="M521" s="234"/>
      <c r="N521" s="235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165</v>
      </c>
      <c r="AU521" s="17" t="s">
        <v>82</v>
      </c>
    </row>
    <row r="522" s="13" customFormat="1">
      <c r="A522" s="13"/>
      <c r="B522" s="236"/>
      <c r="C522" s="237"/>
      <c r="D522" s="232" t="s">
        <v>166</v>
      </c>
      <c r="E522" s="238" t="s">
        <v>19</v>
      </c>
      <c r="F522" s="239" t="s">
        <v>1831</v>
      </c>
      <c r="G522" s="237"/>
      <c r="H522" s="240">
        <v>1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166</v>
      </c>
      <c r="AU522" s="246" t="s">
        <v>82</v>
      </c>
      <c r="AV522" s="13" t="s">
        <v>85</v>
      </c>
      <c r="AW522" s="13" t="s">
        <v>34</v>
      </c>
      <c r="AX522" s="13" t="s">
        <v>82</v>
      </c>
      <c r="AY522" s="246" t="s">
        <v>158</v>
      </c>
    </row>
    <row r="523" s="2" customFormat="1" ht="16.5" customHeight="1">
      <c r="A523" s="38"/>
      <c r="B523" s="39"/>
      <c r="C523" s="219" t="s">
        <v>898</v>
      </c>
      <c r="D523" s="219" t="s">
        <v>159</v>
      </c>
      <c r="E523" s="220" t="s">
        <v>937</v>
      </c>
      <c r="F523" s="221" t="s">
        <v>938</v>
      </c>
      <c r="G523" s="222" t="s">
        <v>202</v>
      </c>
      <c r="H523" s="223">
        <v>2</v>
      </c>
      <c r="I523" s="224"/>
      <c r="J523" s="225">
        <f>ROUND(I523*H523,2)</f>
        <v>0</v>
      </c>
      <c r="K523" s="221" t="s">
        <v>213</v>
      </c>
      <c r="L523" s="44"/>
      <c r="M523" s="226" t="s">
        <v>19</v>
      </c>
      <c r="N523" s="227" t="s">
        <v>45</v>
      </c>
      <c r="O523" s="84"/>
      <c r="P523" s="228">
        <f>O523*H523</f>
        <v>0</v>
      </c>
      <c r="Q523" s="228">
        <v>0</v>
      </c>
      <c r="R523" s="228">
        <f>Q523*H523</f>
        <v>0</v>
      </c>
      <c r="S523" s="228">
        <v>0</v>
      </c>
      <c r="T523" s="229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0" t="s">
        <v>236</v>
      </c>
      <c r="AT523" s="230" t="s">
        <v>159</v>
      </c>
      <c r="AU523" s="230" t="s">
        <v>82</v>
      </c>
      <c r="AY523" s="17" t="s">
        <v>158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7" t="s">
        <v>82</v>
      </c>
      <c r="BK523" s="231">
        <f>ROUND(I523*H523,2)</f>
        <v>0</v>
      </c>
      <c r="BL523" s="17" t="s">
        <v>236</v>
      </c>
      <c r="BM523" s="230" t="s">
        <v>939</v>
      </c>
    </row>
    <row r="524" s="2" customFormat="1">
      <c r="A524" s="38"/>
      <c r="B524" s="39"/>
      <c r="C524" s="40"/>
      <c r="D524" s="232" t="s">
        <v>165</v>
      </c>
      <c r="E524" s="40"/>
      <c r="F524" s="233" t="s">
        <v>940</v>
      </c>
      <c r="G524" s="40"/>
      <c r="H524" s="40"/>
      <c r="I524" s="136"/>
      <c r="J524" s="40"/>
      <c r="K524" s="40"/>
      <c r="L524" s="44"/>
      <c r="M524" s="234"/>
      <c r="N524" s="235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165</v>
      </c>
      <c r="AU524" s="17" t="s">
        <v>82</v>
      </c>
    </row>
    <row r="525" s="13" customFormat="1">
      <c r="A525" s="13"/>
      <c r="B525" s="236"/>
      <c r="C525" s="237"/>
      <c r="D525" s="232" t="s">
        <v>166</v>
      </c>
      <c r="E525" s="238" t="s">
        <v>19</v>
      </c>
      <c r="F525" s="239" t="s">
        <v>1865</v>
      </c>
      <c r="G525" s="237"/>
      <c r="H525" s="240">
        <v>2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166</v>
      </c>
      <c r="AU525" s="246" t="s">
        <v>82</v>
      </c>
      <c r="AV525" s="13" t="s">
        <v>85</v>
      </c>
      <c r="AW525" s="13" t="s">
        <v>34</v>
      </c>
      <c r="AX525" s="13" t="s">
        <v>82</v>
      </c>
      <c r="AY525" s="246" t="s">
        <v>158</v>
      </c>
    </row>
    <row r="526" s="2" customFormat="1" ht="21.75" customHeight="1">
      <c r="A526" s="38"/>
      <c r="B526" s="39"/>
      <c r="C526" s="219" t="s">
        <v>903</v>
      </c>
      <c r="D526" s="219" t="s">
        <v>159</v>
      </c>
      <c r="E526" s="220" t="s">
        <v>943</v>
      </c>
      <c r="F526" s="221" t="s">
        <v>944</v>
      </c>
      <c r="G526" s="222" t="s">
        <v>202</v>
      </c>
      <c r="H526" s="223">
        <v>1</v>
      </c>
      <c r="I526" s="224"/>
      <c r="J526" s="225">
        <f>ROUND(I526*H526,2)</f>
        <v>0</v>
      </c>
      <c r="K526" s="221" t="s">
        <v>213</v>
      </c>
      <c r="L526" s="44"/>
      <c r="M526" s="226" t="s">
        <v>19</v>
      </c>
      <c r="N526" s="227" t="s">
        <v>45</v>
      </c>
      <c r="O526" s="84"/>
      <c r="P526" s="228">
        <f>O526*H526</f>
        <v>0</v>
      </c>
      <c r="Q526" s="228">
        <v>0</v>
      </c>
      <c r="R526" s="228">
        <f>Q526*H526</f>
        <v>0</v>
      </c>
      <c r="S526" s="228">
        <v>0</v>
      </c>
      <c r="T526" s="229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0" t="s">
        <v>236</v>
      </c>
      <c r="AT526" s="230" t="s">
        <v>159</v>
      </c>
      <c r="AU526" s="230" t="s">
        <v>82</v>
      </c>
      <c r="AY526" s="17" t="s">
        <v>158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7" t="s">
        <v>82</v>
      </c>
      <c r="BK526" s="231">
        <f>ROUND(I526*H526,2)</f>
        <v>0</v>
      </c>
      <c r="BL526" s="17" t="s">
        <v>236</v>
      </c>
      <c r="BM526" s="230" t="s">
        <v>945</v>
      </c>
    </row>
    <row r="527" s="2" customFormat="1">
      <c r="A527" s="38"/>
      <c r="B527" s="39"/>
      <c r="C527" s="40"/>
      <c r="D527" s="232" t="s">
        <v>165</v>
      </c>
      <c r="E527" s="40"/>
      <c r="F527" s="233" t="s">
        <v>944</v>
      </c>
      <c r="G527" s="40"/>
      <c r="H527" s="40"/>
      <c r="I527" s="136"/>
      <c r="J527" s="40"/>
      <c r="K527" s="40"/>
      <c r="L527" s="44"/>
      <c r="M527" s="234"/>
      <c r="N527" s="235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165</v>
      </c>
      <c r="AU527" s="17" t="s">
        <v>82</v>
      </c>
    </row>
    <row r="528" s="13" customFormat="1">
      <c r="A528" s="13"/>
      <c r="B528" s="236"/>
      <c r="C528" s="237"/>
      <c r="D528" s="232" t="s">
        <v>166</v>
      </c>
      <c r="E528" s="238" t="s">
        <v>19</v>
      </c>
      <c r="F528" s="239" t="s">
        <v>1854</v>
      </c>
      <c r="G528" s="237"/>
      <c r="H528" s="240">
        <v>1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166</v>
      </c>
      <c r="AU528" s="246" t="s">
        <v>82</v>
      </c>
      <c r="AV528" s="13" t="s">
        <v>85</v>
      </c>
      <c r="AW528" s="13" t="s">
        <v>34</v>
      </c>
      <c r="AX528" s="13" t="s">
        <v>82</v>
      </c>
      <c r="AY528" s="246" t="s">
        <v>158</v>
      </c>
    </row>
    <row r="529" s="2" customFormat="1" ht="21.75" customHeight="1">
      <c r="A529" s="38"/>
      <c r="B529" s="39"/>
      <c r="C529" s="219" t="s">
        <v>908</v>
      </c>
      <c r="D529" s="219" t="s">
        <v>159</v>
      </c>
      <c r="E529" s="220" t="s">
        <v>948</v>
      </c>
      <c r="F529" s="221" t="s">
        <v>949</v>
      </c>
      <c r="G529" s="222" t="s">
        <v>202</v>
      </c>
      <c r="H529" s="223">
        <v>14</v>
      </c>
      <c r="I529" s="224"/>
      <c r="J529" s="225">
        <f>ROUND(I529*H529,2)</f>
        <v>0</v>
      </c>
      <c r="K529" s="221" t="s">
        <v>213</v>
      </c>
      <c r="L529" s="44"/>
      <c r="M529" s="226" t="s">
        <v>19</v>
      </c>
      <c r="N529" s="227" t="s">
        <v>45</v>
      </c>
      <c r="O529" s="84"/>
      <c r="P529" s="228">
        <f>O529*H529</f>
        <v>0</v>
      </c>
      <c r="Q529" s="228">
        <v>0</v>
      </c>
      <c r="R529" s="228">
        <f>Q529*H529</f>
        <v>0</v>
      </c>
      <c r="S529" s="228">
        <v>0</v>
      </c>
      <c r="T529" s="229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0" t="s">
        <v>236</v>
      </c>
      <c r="AT529" s="230" t="s">
        <v>159</v>
      </c>
      <c r="AU529" s="230" t="s">
        <v>82</v>
      </c>
      <c r="AY529" s="17" t="s">
        <v>158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7" t="s">
        <v>82</v>
      </c>
      <c r="BK529" s="231">
        <f>ROUND(I529*H529,2)</f>
        <v>0</v>
      </c>
      <c r="BL529" s="17" t="s">
        <v>236</v>
      </c>
      <c r="BM529" s="230" t="s">
        <v>950</v>
      </c>
    </row>
    <row r="530" s="2" customFormat="1">
      <c r="A530" s="38"/>
      <c r="B530" s="39"/>
      <c r="C530" s="40"/>
      <c r="D530" s="232" t="s">
        <v>165</v>
      </c>
      <c r="E530" s="40"/>
      <c r="F530" s="233" t="s">
        <v>949</v>
      </c>
      <c r="G530" s="40"/>
      <c r="H530" s="40"/>
      <c r="I530" s="136"/>
      <c r="J530" s="40"/>
      <c r="K530" s="40"/>
      <c r="L530" s="44"/>
      <c r="M530" s="234"/>
      <c r="N530" s="235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165</v>
      </c>
      <c r="AU530" s="17" t="s">
        <v>82</v>
      </c>
    </row>
    <row r="531" s="13" customFormat="1">
      <c r="A531" s="13"/>
      <c r="B531" s="236"/>
      <c r="C531" s="237"/>
      <c r="D531" s="232" t="s">
        <v>166</v>
      </c>
      <c r="E531" s="238" t="s">
        <v>19</v>
      </c>
      <c r="F531" s="239" t="s">
        <v>1913</v>
      </c>
      <c r="G531" s="237"/>
      <c r="H531" s="240">
        <v>14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166</v>
      </c>
      <c r="AU531" s="246" t="s">
        <v>82</v>
      </c>
      <c r="AV531" s="13" t="s">
        <v>85</v>
      </c>
      <c r="AW531" s="13" t="s">
        <v>34</v>
      </c>
      <c r="AX531" s="13" t="s">
        <v>82</v>
      </c>
      <c r="AY531" s="246" t="s">
        <v>158</v>
      </c>
    </row>
    <row r="532" s="2" customFormat="1" ht="21.75" customHeight="1">
      <c r="A532" s="38"/>
      <c r="B532" s="39"/>
      <c r="C532" s="219" t="s">
        <v>912</v>
      </c>
      <c r="D532" s="219" t="s">
        <v>159</v>
      </c>
      <c r="E532" s="220" t="s">
        <v>953</v>
      </c>
      <c r="F532" s="221" t="s">
        <v>954</v>
      </c>
      <c r="G532" s="222" t="s">
        <v>202</v>
      </c>
      <c r="H532" s="223">
        <v>4</v>
      </c>
      <c r="I532" s="224"/>
      <c r="J532" s="225">
        <f>ROUND(I532*H532,2)</f>
        <v>0</v>
      </c>
      <c r="K532" s="221" t="s">
        <v>213</v>
      </c>
      <c r="L532" s="44"/>
      <c r="M532" s="226" t="s">
        <v>19</v>
      </c>
      <c r="N532" s="227" t="s">
        <v>45</v>
      </c>
      <c r="O532" s="84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0" t="s">
        <v>236</v>
      </c>
      <c r="AT532" s="230" t="s">
        <v>159</v>
      </c>
      <c r="AU532" s="230" t="s">
        <v>82</v>
      </c>
      <c r="AY532" s="17" t="s">
        <v>158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7" t="s">
        <v>82</v>
      </c>
      <c r="BK532" s="231">
        <f>ROUND(I532*H532,2)</f>
        <v>0</v>
      </c>
      <c r="BL532" s="17" t="s">
        <v>236</v>
      </c>
      <c r="BM532" s="230" t="s">
        <v>955</v>
      </c>
    </row>
    <row r="533" s="2" customFormat="1">
      <c r="A533" s="38"/>
      <c r="B533" s="39"/>
      <c r="C533" s="40"/>
      <c r="D533" s="232" t="s">
        <v>165</v>
      </c>
      <c r="E533" s="40"/>
      <c r="F533" s="233" t="s">
        <v>954</v>
      </c>
      <c r="G533" s="40"/>
      <c r="H533" s="40"/>
      <c r="I533" s="136"/>
      <c r="J533" s="40"/>
      <c r="K533" s="40"/>
      <c r="L533" s="44"/>
      <c r="M533" s="234"/>
      <c r="N533" s="235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165</v>
      </c>
      <c r="AU533" s="17" t="s">
        <v>82</v>
      </c>
    </row>
    <row r="534" s="13" customFormat="1">
      <c r="A534" s="13"/>
      <c r="B534" s="236"/>
      <c r="C534" s="237"/>
      <c r="D534" s="232" t="s">
        <v>166</v>
      </c>
      <c r="E534" s="238" t="s">
        <v>19</v>
      </c>
      <c r="F534" s="239" t="s">
        <v>1858</v>
      </c>
      <c r="G534" s="237"/>
      <c r="H534" s="240">
        <v>4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166</v>
      </c>
      <c r="AU534" s="246" t="s">
        <v>82</v>
      </c>
      <c r="AV534" s="13" t="s">
        <v>85</v>
      </c>
      <c r="AW534" s="13" t="s">
        <v>34</v>
      </c>
      <c r="AX534" s="13" t="s">
        <v>82</v>
      </c>
      <c r="AY534" s="246" t="s">
        <v>158</v>
      </c>
    </row>
    <row r="535" s="2" customFormat="1" ht="21.75" customHeight="1">
      <c r="A535" s="38"/>
      <c r="B535" s="39"/>
      <c r="C535" s="219" t="s">
        <v>917</v>
      </c>
      <c r="D535" s="219" t="s">
        <v>159</v>
      </c>
      <c r="E535" s="220" t="s">
        <v>958</v>
      </c>
      <c r="F535" s="221" t="s">
        <v>959</v>
      </c>
      <c r="G535" s="222" t="s">
        <v>202</v>
      </c>
      <c r="H535" s="223">
        <v>1</v>
      </c>
      <c r="I535" s="224"/>
      <c r="J535" s="225">
        <f>ROUND(I535*H535,2)</f>
        <v>0</v>
      </c>
      <c r="K535" s="221" t="s">
        <v>213</v>
      </c>
      <c r="L535" s="44"/>
      <c r="M535" s="226" t="s">
        <v>19</v>
      </c>
      <c r="N535" s="227" t="s">
        <v>45</v>
      </c>
      <c r="O535" s="84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0" t="s">
        <v>236</v>
      </c>
      <c r="AT535" s="230" t="s">
        <v>159</v>
      </c>
      <c r="AU535" s="230" t="s">
        <v>82</v>
      </c>
      <c r="AY535" s="17" t="s">
        <v>158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7" t="s">
        <v>82</v>
      </c>
      <c r="BK535" s="231">
        <f>ROUND(I535*H535,2)</f>
        <v>0</v>
      </c>
      <c r="BL535" s="17" t="s">
        <v>236</v>
      </c>
      <c r="BM535" s="230" t="s">
        <v>960</v>
      </c>
    </row>
    <row r="536" s="2" customFormat="1">
      <c r="A536" s="38"/>
      <c r="B536" s="39"/>
      <c r="C536" s="40"/>
      <c r="D536" s="232" t="s">
        <v>165</v>
      </c>
      <c r="E536" s="40"/>
      <c r="F536" s="233" t="s">
        <v>959</v>
      </c>
      <c r="G536" s="40"/>
      <c r="H536" s="40"/>
      <c r="I536" s="136"/>
      <c r="J536" s="40"/>
      <c r="K536" s="40"/>
      <c r="L536" s="44"/>
      <c r="M536" s="234"/>
      <c r="N536" s="235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165</v>
      </c>
      <c r="AU536" s="17" t="s">
        <v>82</v>
      </c>
    </row>
    <row r="537" s="13" customFormat="1">
      <c r="A537" s="13"/>
      <c r="B537" s="236"/>
      <c r="C537" s="237"/>
      <c r="D537" s="232" t="s">
        <v>166</v>
      </c>
      <c r="E537" s="238" t="s">
        <v>19</v>
      </c>
      <c r="F537" s="239" t="s">
        <v>1854</v>
      </c>
      <c r="G537" s="237"/>
      <c r="H537" s="240">
        <v>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166</v>
      </c>
      <c r="AU537" s="246" t="s">
        <v>82</v>
      </c>
      <c r="AV537" s="13" t="s">
        <v>85</v>
      </c>
      <c r="AW537" s="13" t="s">
        <v>34</v>
      </c>
      <c r="AX537" s="13" t="s">
        <v>82</v>
      </c>
      <c r="AY537" s="246" t="s">
        <v>158</v>
      </c>
    </row>
    <row r="538" s="2" customFormat="1" ht="21.75" customHeight="1">
      <c r="A538" s="38"/>
      <c r="B538" s="39"/>
      <c r="C538" s="219" t="s">
        <v>921</v>
      </c>
      <c r="D538" s="219" t="s">
        <v>159</v>
      </c>
      <c r="E538" s="220" t="s">
        <v>962</v>
      </c>
      <c r="F538" s="221" t="s">
        <v>963</v>
      </c>
      <c r="G538" s="222" t="s">
        <v>202</v>
      </c>
      <c r="H538" s="223">
        <v>1</v>
      </c>
      <c r="I538" s="224"/>
      <c r="J538" s="225">
        <f>ROUND(I538*H538,2)</f>
        <v>0</v>
      </c>
      <c r="K538" s="221" t="s">
        <v>19</v>
      </c>
      <c r="L538" s="44"/>
      <c r="M538" s="226" t="s">
        <v>19</v>
      </c>
      <c r="N538" s="227" t="s">
        <v>45</v>
      </c>
      <c r="O538" s="84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0" t="s">
        <v>236</v>
      </c>
      <c r="AT538" s="230" t="s">
        <v>159</v>
      </c>
      <c r="AU538" s="230" t="s">
        <v>82</v>
      </c>
      <c r="AY538" s="17" t="s">
        <v>158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7" t="s">
        <v>82</v>
      </c>
      <c r="BK538" s="231">
        <f>ROUND(I538*H538,2)</f>
        <v>0</v>
      </c>
      <c r="BL538" s="17" t="s">
        <v>236</v>
      </c>
      <c r="BM538" s="230" t="s">
        <v>964</v>
      </c>
    </row>
    <row r="539" s="2" customFormat="1">
      <c r="A539" s="38"/>
      <c r="B539" s="39"/>
      <c r="C539" s="40"/>
      <c r="D539" s="232" t="s">
        <v>165</v>
      </c>
      <c r="E539" s="40"/>
      <c r="F539" s="233" t="s">
        <v>963</v>
      </c>
      <c r="G539" s="40"/>
      <c r="H539" s="40"/>
      <c r="I539" s="136"/>
      <c r="J539" s="40"/>
      <c r="K539" s="40"/>
      <c r="L539" s="44"/>
      <c r="M539" s="234"/>
      <c r="N539" s="235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165</v>
      </c>
      <c r="AU539" s="17" t="s">
        <v>82</v>
      </c>
    </row>
    <row r="540" s="13" customFormat="1">
      <c r="A540" s="13"/>
      <c r="B540" s="236"/>
      <c r="C540" s="237"/>
      <c r="D540" s="232" t="s">
        <v>166</v>
      </c>
      <c r="E540" s="238" t="s">
        <v>19</v>
      </c>
      <c r="F540" s="239" t="s">
        <v>1854</v>
      </c>
      <c r="G540" s="237"/>
      <c r="H540" s="240">
        <v>1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6" t="s">
        <v>166</v>
      </c>
      <c r="AU540" s="246" t="s">
        <v>82</v>
      </c>
      <c r="AV540" s="13" t="s">
        <v>85</v>
      </c>
      <c r="AW540" s="13" t="s">
        <v>34</v>
      </c>
      <c r="AX540" s="13" t="s">
        <v>82</v>
      </c>
      <c r="AY540" s="246" t="s">
        <v>158</v>
      </c>
    </row>
    <row r="541" s="2" customFormat="1" ht="21.75" customHeight="1">
      <c r="A541" s="38"/>
      <c r="B541" s="39"/>
      <c r="C541" s="219" t="s">
        <v>927</v>
      </c>
      <c r="D541" s="219" t="s">
        <v>159</v>
      </c>
      <c r="E541" s="220" t="s">
        <v>966</v>
      </c>
      <c r="F541" s="221" t="s">
        <v>967</v>
      </c>
      <c r="G541" s="222" t="s">
        <v>202</v>
      </c>
      <c r="H541" s="223">
        <v>1</v>
      </c>
      <c r="I541" s="224"/>
      <c r="J541" s="225">
        <f>ROUND(I541*H541,2)</f>
        <v>0</v>
      </c>
      <c r="K541" s="221" t="s">
        <v>19</v>
      </c>
      <c r="L541" s="44"/>
      <c r="M541" s="226" t="s">
        <v>19</v>
      </c>
      <c r="N541" s="227" t="s">
        <v>45</v>
      </c>
      <c r="O541" s="84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0" t="s">
        <v>236</v>
      </c>
      <c r="AT541" s="230" t="s">
        <v>159</v>
      </c>
      <c r="AU541" s="230" t="s">
        <v>82</v>
      </c>
      <c r="AY541" s="17" t="s">
        <v>158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7" t="s">
        <v>82</v>
      </c>
      <c r="BK541" s="231">
        <f>ROUND(I541*H541,2)</f>
        <v>0</v>
      </c>
      <c r="BL541" s="17" t="s">
        <v>236</v>
      </c>
      <c r="BM541" s="230" t="s">
        <v>968</v>
      </c>
    </row>
    <row r="542" s="2" customFormat="1">
      <c r="A542" s="38"/>
      <c r="B542" s="39"/>
      <c r="C542" s="40"/>
      <c r="D542" s="232" t="s">
        <v>165</v>
      </c>
      <c r="E542" s="40"/>
      <c r="F542" s="233" t="s">
        <v>967</v>
      </c>
      <c r="G542" s="40"/>
      <c r="H542" s="40"/>
      <c r="I542" s="136"/>
      <c r="J542" s="40"/>
      <c r="K542" s="40"/>
      <c r="L542" s="44"/>
      <c r="M542" s="234"/>
      <c r="N542" s="235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165</v>
      </c>
      <c r="AU542" s="17" t="s">
        <v>82</v>
      </c>
    </row>
    <row r="543" s="13" customFormat="1">
      <c r="A543" s="13"/>
      <c r="B543" s="236"/>
      <c r="C543" s="237"/>
      <c r="D543" s="232" t="s">
        <v>166</v>
      </c>
      <c r="E543" s="238" t="s">
        <v>19</v>
      </c>
      <c r="F543" s="239" t="s">
        <v>1831</v>
      </c>
      <c r="G543" s="237"/>
      <c r="H543" s="240">
        <v>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166</v>
      </c>
      <c r="AU543" s="246" t="s">
        <v>82</v>
      </c>
      <c r="AV543" s="13" t="s">
        <v>85</v>
      </c>
      <c r="AW543" s="13" t="s">
        <v>34</v>
      </c>
      <c r="AX543" s="13" t="s">
        <v>82</v>
      </c>
      <c r="AY543" s="246" t="s">
        <v>158</v>
      </c>
    </row>
    <row r="544" s="2" customFormat="1" ht="16.5" customHeight="1">
      <c r="A544" s="38"/>
      <c r="B544" s="39"/>
      <c r="C544" s="219" t="s">
        <v>931</v>
      </c>
      <c r="D544" s="219" t="s">
        <v>159</v>
      </c>
      <c r="E544" s="220" t="s">
        <v>971</v>
      </c>
      <c r="F544" s="221" t="s">
        <v>972</v>
      </c>
      <c r="G544" s="222" t="s">
        <v>202</v>
      </c>
      <c r="H544" s="223">
        <v>1</v>
      </c>
      <c r="I544" s="224"/>
      <c r="J544" s="225">
        <f>ROUND(I544*H544,2)</f>
        <v>0</v>
      </c>
      <c r="K544" s="221" t="s">
        <v>19</v>
      </c>
      <c r="L544" s="44"/>
      <c r="M544" s="226" t="s">
        <v>19</v>
      </c>
      <c r="N544" s="227" t="s">
        <v>45</v>
      </c>
      <c r="O544" s="84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0" t="s">
        <v>236</v>
      </c>
      <c r="AT544" s="230" t="s">
        <v>159</v>
      </c>
      <c r="AU544" s="230" t="s">
        <v>82</v>
      </c>
      <c r="AY544" s="17" t="s">
        <v>158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7" t="s">
        <v>82</v>
      </c>
      <c r="BK544" s="231">
        <f>ROUND(I544*H544,2)</f>
        <v>0</v>
      </c>
      <c r="BL544" s="17" t="s">
        <v>236</v>
      </c>
      <c r="BM544" s="230" t="s">
        <v>973</v>
      </c>
    </row>
    <row r="545" s="2" customFormat="1">
      <c r="A545" s="38"/>
      <c r="B545" s="39"/>
      <c r="C545" s="40"/>
      <c r="D545" s="232" t="s">
        <v>165</v>
      </c>
      <c r="E545" s="40"/>
      <c r="F545" s="233" t="s">
        <v>972</v>
      </c>
      <c r="G545" s="40"/>
      <c r="H545" s="40"/>
      <c r="I545" s="136"/>
      <c r="J545" s="40"/>
      <c r="K545" s="40"/>
      <c r="L545" s="44"/>
      <c r="M545" s="234"/>
      <c r="N545" s="235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165</v>
      </c>
      <c r="AU545" s="17" t="s">
        <v>82</v>
      </c>
    </row>
    <row r="546" s="13" customFormat="1">
      <c r="A546" s="13"/>
      <c r="B546" s="236"/>
      <c r="C546" s="237"/>
      <c r="D546" s="232" t="s">
        <v>166</v>
      </c>
      <c r="E546" s="238" t="s">
        <v>19</v>
      </c>
      <c r="F546" s="239" t="s">
        <v>1831</v>
      </c>
      <c r="G546" s="237"/>
      <c r="H546" s="240">
        <v>1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166</v>
      </c>
      <c r="AU546" s="246" t="s">
        <v>82</v>
      </c>
      <c r="AV546" s="13" t="s">
        <v>85</v>
      </c>
      <c r="AW546" s="13" t="s">
        <v>34</v>
      </c>
      <c r="AX546" s="13" t="s">
        <v>82</v>
      </c>
      <c r="AY546" s="246" t="s">
        <v>158</v>
      </c>
    </row>
    <row r="547" s="2" customFormat="1" ht="16.5" customHeight="1">
      <c r="A547" s="38"/>
      <c r="B547" s="39"/>
      <c r="C547" s="219" t="s">
        <v>936</v>
      </c>
      <c r="D547" s="219" t="s">
        <v>159</v>
      </c>
      <c r="E547" s="220" t="s">
        <v>975</v>
      </c>
      <c r="F547" s="221" t="s">
        <v>976</v>
      </c>
      <c r="G547" s="222" t="s">
        <v>977</v>
      </c>
      <c r="H547" s="223">
        <v>1</v>
      </c>
      <c r="I547" s="224"/>
      <c r="J547" s="225">
        <f>ROUND(I547*H547,2)</f>
        <v>0</v>
      </c>
      <c r="K547" s="221" t="s">
        <v>19</v>
      </c>
      <c r="L547" s="44"/>
      <c r="M547" s="226" t="s">
        <v>19</v>
      </c>
      <c r="N547" s="227" t="s">
        <v>45</v>
      </c>
      <c r="O547" s="84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0" t="s">
        <v>236</v>
      </c>
      <c r="AT547" s="230" t="s">
        <v>159</v>
      </c>
      <c r="AU547" s="230" t="s">
        <v>82</v>
      </c>
      <c r="AY547" s="17" t="s">
        <v>158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7" t="s">
        <v>82</v>
      </c>
      <c r="BK547" s="231">
        <f>ROUND(I547*H547,2)</f>
        <v>0</v>
      </c>
      <c r="BL547" s="17" t="s">
        <v>236</v>
      </c>
      <c r="BM547" s="230" t="s">
        <v>978</v>
      </c>
    </row>
    <row r="548" s="2" customFormat="1">
      <c r="A548" s="38"/>
      <c r="B548" s="39"/>
      <c r="C548" s="40"/>
      <c r="D548" s="232" t="s">
        <v>165</v>
      </c>
      <c r="E548" s="40"/>
      <c r="F548" s="233" t="s">
        <v>979</v>
      </c>
      <c r="G548" s="40"/>
      <c r="H548" s="40"/>
      <c r="I548" s="136"/>
      <c r="J548" s="40"/>
      <c r="K548" s="40"/>
      <c r="L548" s="44"/>
      <c r="M548" s="234"/>
      <c r="N548" s="235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165</v>
      </c>
      <c r="AU548" s="17" t="s">
        <v>82</v>
      </c>
    </row>
    <row r="549" s="2" customFormat="1" ht="16.5" customHeight="1">
      <c r="A549" s="38"/>
      <c r="B549" s="39"/>
      <c r="C549" s="219" t="s">
        <v>942</v>
      </c>
      <c r="D549" s="219" t="s">
        <v>159</v>
      </c>
      <c r="E549" s="220" t="s">
        <v>981</v>
      </c>
      <c r="F549" s="221" t="s">
        <v>982</v>
      </c>
      <c r="G549" s="222" t="s">
        <v>977</v>
      </c>
      <c r="H549" s="223">
        <v>1</v>
      </c>
      <c r="I549" s="224"/>
      <c r="J549" s="225">
        <f>ROUND(I549*H549,2)</f>
        <v>0</v>
      </c>
      <c r="K549" s="221" t="s">
        <v>19</v>
      </c>
      <c r="L549" s="44"/>
      <c r="M549" s="226" t="s">
        <v>19</v>
      </c>
      <c r="N549" s="227" t="s">
        <v>45</v>
      </c>
      <c r="O549" s="84"/>
      <c r="P549" s="228">
        <f>O549*H549</f>
        <v>0</v>
      </c>
      <c r="Q549" s="228">
        <v>0</v>
      </c>
      <c r="R549" s="228">
        <f>Q549*H549</f>
        <v>0</v>
      </c>
      <c r="S549" s="228">
        <v>0</v>
      </c>
      <c r="T549" s="229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0" t="s">
        <v>236</v>
      </c>
      <c r="AT549" s="230" t="s">
        <v>159</v>
      </c>
      <c r="AU549" s="230" t="s">
        <v>82</v>
      </c>
      <c r="AY549" s="17" t="s">
        <v>158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7" t="s">
        <v>82</v>
      </c>
      <c r="BK549" s="231">
        <f>ROUND(I549*H549,2)</f>
        <v>0</v>
      </c>
      <c r="BL549" s="17" t="s">
        <v>236</v>
      </c>
      <c r="BM549" s="230" t="s">
        <v>983</v>
      </c>
    </row>
    <row r="550" s="2" customFormat="1">
      <c r="A550" s="38"/>
      <c r="B550" s="39"/>
      <c r="C550" s="40"/>
      <c r="D550" s="232" t="s">
        <v>165</v>
      </c>
      <c r="E550" s="40"/>
      <c r="F550" s="233" t="s">
        <v>984</v>
      </c>
      <c r="G550" s="40"/>
      <c r="H550" s="40"/>
      <c r="I550" s="136"/>
      <c r="J550" s="40"/>
      <c r="K550" s="40"/>
      <c r="L550" s="44"/>
      <c r="M550" s="234"/>
      <c r="N550" s="235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165</v>
      </c>
      <c r="AU550" s="17" t="s">
        <v>82</v>
      </c>
    </row>
    <row r="551" s="12" customFormat="1" ht="22.8" customHeight="1">
      <c r="A551" s="12"/>
      <c r="B551" s="205"/>
      <c r="C551" s="206"/>
      <c r="D551" s="207" t="s">
        <v>73</v>
      </c>
      <c r="E551" s="269" t="s">
        <v>82</v>
      </c>
      <c r="F551" s="269" t="s">
        <v>985</v>
      </c>
      <c r="G551" s="206"/>
      <c r="H551" s="206"/>
      <c r="I551" s="209"/>
      <c r="J551" s="270">
        <f>BK551</f>
        <v>0</v>
      </c>
      <c r="K551" s="206"/>
      <c r="L551" s="211"/>
      <c r="M551" s="212"/>
      <c r="N551" s="213"/>
      <c r="O551" s="213"/>
      <c r="P551" s="214">
        <f>SUM(P552:P609)</f>
        <v>0</v>
      </c>
      <c r="Q551" s="213"/>
      <c r="R551" s="214">
        <f>SUM(R552:R609)</f>
        <v>15.69535</v>
      </c>
      <c r="S551" s="213"/>
      <c r="T551" s="215">
        <f>SUM(T552:T609)</f>
        <v>14.24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16" t="s">
        <v>82</v>
      </c>
      <c r="AT551" s="217" t="s">
        <v>73</v>
      </c>
      <c r="AU551" s="217" t="s">
        <v>82</v>
      </c>
      <c r="AY551" s="216" t="s">
        <v>158</v>
      </c>
      <c r="BK551" s="218">
        <f>SUM(BK552:BK609)</f>
        <v>0</v>
      </c>
    </row>
    <row r="552" s="2" customFormat="1" ht="21.75" customHeight="1">
      <c r="A552" s="38"/>
      <c r="B552" s="39"/>
      <c r="C552" s="219" t="s">
        <v>947</v>
      </c>
      <c r="D552" s="219" t="s">
        <v>159</v>
      </c>
      <c r="E552" s="220" t="s">
        <v>987</v>
      </c>
      <c r="F552" s="221" t="s">
        <v>988</v>
      </c>
      <c r="G552" s="222" t="s">
        <v>202</v>
      </c>
      <c r="H552" s="223">
        <v>4</v>
      </c>
      <c r="I552" s="224"/>
      <c r="J552" s="225">
        <f>ROUND(I552*H552,2)</f>
        <v>0</v>
      </c>
      <c r="K552" s="221" t="s">
        <v>213</v>
      </c>
      <c r="L552" s="44"/>
      <c r="M552" s="226" t="s">
        <v>19</v>
      </c>
      <c r="N552" s="227" t="s">
        <v>45</v>
      </c>
      <c r="O552" s="84"/>
      <c r="P552" s="228">
        <f>O552*H552</f>
        <v>0</v>
      </c>
      <c r="Q552" s="228">
        <v>0.00064999999999999997</v>
      </c>
      <c r="R552" s="228">
        <f>Q552*H552</f>
        <v>0.0025999999999999999</v>
      </c>
      <c r="S552" s="228">
        <v>0</v>
      </c>
      <c r="T552" s="229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30" t="s">
        <v>249</v>
      </c>
      <c r="AT552" s="230" t="s">
        <v>159</v>
      </c>
      <c r="AU552" s="230" t="s">
        <v>85</v>
      </c>
      <c r="AY552" s="17" t="s">
        <v>158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7" t="s">
        <v>82</v>
      </c>
      <c r="BK552" s="231">
        <f>ROUND(I552*H552,2)</f>
        <v>0</v>
      </c>
      <c r="BL552" s="17" t="s">
        <v>249</v>
      </c>
      <c r="BM552" s="230" t="s">
        <v>989</v>
      </c>
    </row>
    <row r="553" s="2" customFormat="1">
      <c r="A553" s="38"/>
      <c r="B553" s="39"/>
      <c r="C553" s="40"/>
      <c r="D553" s="232" t="s">
        <v>165</v>
      </c>
      <c r="E553" s="40"/>
      <c r="F553" s="233" t="s">
        <v>990</v>
      </c>
      <c r="G553" s="40"/>
      <c r="H553" s="40"/>
      <c r="I553" s="136"/>
      <c r="J553" s="40"/>
      <c r="K553" s="40"/>
      <c r="L553" s="44"/>
      <c r="M553" s="234"/>
      <c r="N553" s="235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165</v>
      </c>
      <c r="AU553" s="17" t="s">
        <v>85</v>
      </c>
    </row>
    <row r="554" s="2" customFormat="1">
      <c r="A554" s="38"/>
      <c r="B554" s="39"/>
      <c r="C554" s="40"/>
      <c r="D554" s="232" t="s">
        <v>216</v>
      </c>
      <c r="E554" s="40"/>
      <c r="F554" s="258" t="s">
        <v>991</v>
      </c>
      <c r="G554" s="40"/>
      <c r="H554" s="40"/>
      <c r="I554" s="136"/>
      <c r="J554" s="40"/>
      <c r="K554" s="40"/>
      <c r="L554" s="44"/>
      <c r="M554" s="234"/>
      <c r="N554" s="235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216</v>
      </c>
      <c r="AU554" s="17" t="s">
        <v>85</v>
      </c>
    </row>
    <row r="555" s="13" customFormat="1">
      <c r="A555" s="13"/>
      <c r="B555" s="236"/>
      <c r="C555" s="237"/>
      <c r="D555" s="232" t="s">
        <v>166</v>
      </c>
      <c r="E555" s="238" t="s">
        <v>19</v>
      </c>
      <c r="F555" s="239" t="s">
        <v>1858</v>
      </c>
      <c r="G555" s="237"/>
      <c r="H555" s="240">
        <v>4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166</v>
      </c>
      <c r="AU555" s="246" t="s">
        <v>85</v>
      </c>
      <c r="AV555" s="13" t="s">
        <v>85</v>
      </c>
      <c r="AW555" s="13" t="s">
        <v>34</v>
      </c>
      <c r="AX555" s="13" t="s">
        <v>82</v>
      </c>
      <c r="AY555" s="246" t="s">
        <v>158</v>
      </c>
    </row>
    <row r="556" s="2" customFormat="1" ht="21.75" customHeight="1">
      <c r="A556" s="38"/>
      <c r="B556" s="39"/>
      <c r="C556" s="219" t="s">
        <v>952</v>
      </c>
      <c r="D556" s="219" t="s">
        <v>159</v>
      </c>
      <c r="E556" s="220" t="s">
        <v>994</v>
      </c>
      <c r="F556" s="221" t="s">
        <v>995</v>
      </c>
      <c r="G556" s="222" t="s">
        <v>202</v>
      </c>
      <c r="H556" s="223">
        <v>4</v>
      </c>
      <c r="I556" s="224"/>
      <c r="J556" s="225">
        <f>ROUND(I556*H556,2)</f>
        <v>0</v>
      </c>
      <c r="K556" s="221" t="s">
        <v>213</v>
      </c>
      <c r="L556" s="44"/>
      <c r="M556" s="226" t="s">
        <v>19</v>
      </c>
      <c r="N556" s="227" t="s">
        <v>45</v>
      </c>
      <c r="O556" s="84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0" t="s">
        <v>249</v>
      </c>
      <c r="AT556" s="230" t="s">
        <v>159</v>
      </c>
      <c r="AU556" s="230" t="s">
        <v>85</v>
      </c>
      <c r="AY556" s="17" t="s">
        <v>158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7" t="s">
        <v>82</v>
      </c>
      <c r="BK556" s="231">
        <f>ROUND(I556*H556,2)</f>
        <v>0</v>
      </c>
      <c r="BL556" s="17" t="s">
        <v>249</v>
      </c>
      <c r="BM556" s="230" t="s">
        <v>996</v>
      </c>
    </row>
    <row r="557" s="2" customFormat="1">
      <c r="A557" s="38"/>
      <c r="B557" s="39"/>
      <c r="C557" s="40"/>
      <c r="D557" s="232" t="s">
        <v>165</v>
      </c>
      <c r="E557" s="40"/>
      <c r="F557" s="233" t="s">
        <v>997</v>
      </c>
      <c r="G557" s="40"/>
      <c r="H557" s="40"/>
      <c r="I557" s="136"/>
      <c r="J557" s="40"/>
      <c r="K557" s="40"/>
      <c r="L557" s="44"/>
      <c r="M557" s="234"/>
      <c r="N557" s="235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165</v>
      </c>
      <c r="AU557" s="17" t="s">
        <v>85</v>
      </c>
    </row>
    <row r="558" s="2" customFormat="1">
      <c r="A558" s="38"/>
      <c r="B558" s="39"/>
      <c r="C558" s="40"/>
      <c r="D558" s="232" t="s">
        <v>216</v>
      </c>
      <c r="E558" s="40"/>
      <c r="F558" s="258" t="s">
        <v>991</v>
      </c>
      <c r="G558" s="40"/>
      <c r="H558" s="40"/>
      <c r="I558" s="136"/>
      <c r="J558" s="40"/>
      <c r="K558" s="40"/>
      <c r="L558" s="44"/>
      <c r="M558" s="234"/>
      <c r="N558" s="235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216</v>
      </c>
      <c r="AU558" s="17" t="s">
        <v>85</v>
      </c>
    </row>
    <row r="559" s="13" customFormat="1">
      <c r="A559" s="13"/>
      <c r="B559" s="236"/>
      <c r="C559" s="237"/>
      <c r="D559" s="232" t="s">
        <v>166</v>
      </c>
      <c r="E559" s="238" t="s">
        <v>19</v>
      </c>
      <c r="F559" s="239" t="s">
        <v>1858</v>
      </c>
      <c r="G559" s="237"/>
      <c r="H559" s="240">
        <v>4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166</v>
      </c>
      <c r="AU559" s="246" t="s">
        <v>85</v>
      </c>
      <c r="AV559" s="13" t="s">
        <v>85</v>
      </c>
      <c r="AW559" s="13" t="s">
        <v>34</v>
      </c>
      <c r="AX559" s="13" t="s">
        <v>82</v>
      </c>
      <c r="AY559" s="246" t="s">
        <v>158</v>
      </c>
    </row>
    <row r="560" s="2" customFormat="1" ht="21.75" customHeight="1">
      <c r="A560" s="38"/>
      <c r="B560" s="39"/>
      <c r="C560" s="259" t="s">
        <v>957</v>
      </c>
      <c r="D560" s="259" t="s">
        <v>199</v>
      </c>
      <c r="E560" s="260" t="s">
        <v>999</v>
      </c>
      <c r="F560" s="261" t="s">
        <v>1000</v>
      </c>
      <c r="G560" s="262" t="s">
        <v>202</v>
      </c>
      <c r="H560" s="263">
        <v>28</v>
      </c>
      <c r="I560" s="264"/>
      <c r="J560" s="265">
        <f>ROUND(I560*H560,2)</f>
        <v>0</v>
      </c>
      <c r="K560" s="261" t="s">
        <v>213</v>
      </c>
      <c r="L560" s="266"/>
      <c r="M560" s="267" t="s">
        <v>19</v>
      </c>
      <c r="N560" s="268" t="s">
        <v>45</v>
      </c>
      <c r="O560" s="84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0" t="s">
        <v>249</v>
      </c>
      <c r="AT560" s="230" t="s">
        <v>199</v>
      </c>
      <c r="AU560" s="230" t="s">
        <v>85</v>
      </c>
      <c r="AY560" s="17" t="s">
        <v>158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7" t="s">
        <v>82</v>
      </c>
      <c r="BK560" s="231">
        <f>ROUND(I560*H560,2)</f>
        <v>0</v>
      </c>
      <c r="BL560" s="17" t="s">
        <v>249</v>
      </c>
      <c r="BM560" s="230" t="s">
        <v>1001</v>
      </c>
    </row>
    <row r="561" s="2" customFormat="1">
      <c r="A561" s="38"/>
      <c r="B561" s="39"/>
      <c r="C561" s="40"/>
      <c r="D561" s="232" t="s">
        <v>165</v>
      </c>
      <c r="E561" s="40"/>
      <c r="F561" s="233" t="s">
        <v>1000</v>
      </c>
      <c r="G561" s="40"/>
      <c r="H561" s="40"/>
      <c r="I561" s="136"/>
      <c r="J561" s="40"/>
      <c r="K561" s="40"/>
      <c r="L561" s="44"/>
      <c r="M561" s="234"/>
      <c r="N561" s="235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165</v>
      </c>
      <c r="AU561" s="17" t="s">
        <v>85</v>
      </c>
    </row>
    <row r="562" s="13" customFormat="1">
      <c r="A562" s="13"/>
      <c r="B562" s="236"/>
      <c r="C562" s="237"/>
      <c r="D562" s="232" t="s">
        <v>166</v>
      </c>
      <c r="E562" s="238" t="s">
        <v>19</v>
      </c>
      <c r="F562" s="239" t="s">
        <v>1914</v>
      </c>
      <c r="G562" s="237"/>
      <c r="H562" s="240">
        <v>28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166</v>
      </c>
      <c r="AU562" s="246" t="s">
        <v>85</v>
      </c>
      <c r="AV562" s="13" t="s">
        <v>85</v>
      </c>
      <c r="AW562" s="13" t="s">
        <v>34</v>
      </c>
      <c r="AX562" s="13" t="s">
        <v>82</v>
      </c>
      <c r="AY562" s="246" t="s">
        <v>158</v>
      </c>
    </row>
    <row r="563" s="2" customFormat="1" ht="21.75" customHeight="1">
      <c r="A563" s="38"/>
      <c r="B563" s="39"/>
      <c r="C563" s="219" t="s">
        <v>961</v>
      </c>
      <c r="D563" s="219" t="s">
        <v>159</v>
      </c>
      <c r="E563" s="220" t="s">
        <v>1004</v>
      </c>
      <c r="F563" s="221" t="s">
        <v>1005</v>
      </c>
      <c r="G563" s="222" t="s">
        <v>162</v>
      </c>
      <c r="H563" s="223">
        <v>175</v>
      </c>
      <c r="I563" s="224"/>
      <c r="J563" s="225">
        <f>ROUND(I563*H563,2)</f>
        <v>0</v>
      </c>
      <c r="K563" s="221" t="s">
        <v>213</v>
      </c>
      <c r="L563" s="44"/>
      <c r="M563" s="226" t="s">
        <v>19</v>
      </c>
      <c r="N563" s="227" t="s">
        <v>45</v>
      </c>
      <c r="O563" s="84"/>
      <c r="P563" s="228">
        <f>O563*H563</f>
        <v>0</v>
      </c>
      <c r="Q563" s="228">
        <v>0.00014999999999999999</v>
      </c>
      <c r="R563" s="228">
        <f>Q563*H563</f>
        <v>0.026249999999999999</v>
      </c>
      <c r="S563" s="228">
        <v>0</v>
      </c>
      <c r="T563" s="229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0" t="s">
        <v>195</v>
      </c>
      <c r="AT563" s="230" t="s">
        <v>159</v>
      </c>
      <c r="AU563" s="230" t="s">
        <v>85</v>
      </c>
      <c r="AY563" s="17" t="s">
        <v>158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7" t="s">
        <v>82</v>
      </c>
      <c r="BK563" s="231">
        <f>ROUND(I563*H563,2)</f>
        <v>0</v>
      </c>
      <c r="BL563" s="17" t="s">
        <v>195</v>
      </c>
      <c r="BM563" s="230" t="s">
        <v>1006</v>
      </c>
    </row>
    <row r="564" s="2" customFormat="1">
      <c r="A564" s="38"/>
      <c r="B564" s="39"/>
      <c r="C564" s="40"/>
      <c r="D564" s="232" t="s">
        <v>165</v>
      </c>
      <c r="E564" s="40"/>
      <c r="F564" s="233" t="s">
        <v>1007</v>
      </c>
      <c r="G564" s="40"/>
      <c r="H564" s="40"/>
      <c r="I564" s="136"/>
      <c r="J564" s="40"/>
      <c r="K564" s="40"/>
      <c r="L564" s="44"/>
      <c r="M564" s="234"/>
      <c r="N564" s="235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165</v>
      </c>
      <c r="AU564" s="17" t="s">
        <v>85</v>
      </c>
    </row>
    <row r="565" s="2" customFormat="1">
      <c r="A565" s="38"/>
      <c r="B565" s="39"/>
      <c r="C565" s="40"/>
      <c r="D565" s="232" t="s">
        <v>216</v>
      </c>
      <c r="E565" s="40"/>
      <c r="F565" s="258" t="s">
        <v>991</v>
      </c>
      <c r="G565" s="40"/>
      <c r="H565" s="40"/>
      <c r="I565" s="136"/>
      <c r="J565" s="40"/>
      <c r="K565" s="40"/>
      <c r="L565" s="44"/>
      <c r="M565" s="234"/>
      <c r="N565" s="235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216</v>
      </c>
      <c r="AU565" s="17" t="s">
        <v>85</v>
      </c>
    </row>
    <row r="566" s="13" customFormat="1">
      <c r="A566" s="13"/>
      <c r="B566" s="236"/>
      <c r="C566" s="237"/>
      <c r="D566" s="232" t="s">
        <v>166</v>
      </c>
      <c r="E566" s="238" t="s">
        <v>19</v>
      </c>
      <c r="F566" s="239" t="s">
        <v>1915</v>
      </c>
      <c r="G566" s="237"/>
      <c r="H566" s="240">
        <v>175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166</v>
      </c>
      <c r="AU566" s="246" t="s">
        <v>85</v>
      </c>
      <c r="AV566" s="13" t="s">
        <v>85</v>
      </c>
      <c r="AW566" s="13" t="s">
        <v>34</v>
      </c>
      <c r="AX566" s="13" t="s">
        <v>82</v>
      </c>
      <c r="AY566" s="246" t="s">
        <v>158</v>
      </c>
    </row>
    <row r="567" s="2" customFormat="1" ht="21.75" customHeight="1">
      <c r="A567" s="38"/>
      <c r="B567" s="39"/>
      <c r="C567" s="219" t="s">
        <v>965</v>
      </c>
      <c r="D567" s="219" t="s">
        <v>159</v>
      </c>
      <c r="E567" s="220" t="s">
        <v>1010</v>
      </c>
      <c r="F567" s="221" t="s">
        <v>1011</v>
      </c>
      <c r="G567" s="222" t="s">
        <v>162</v>
      </c>
      <c r="H567" s="223">
        <v>175</v>
      </c>
      <c r="I567" s="224"/>
      <c r="J567" s="225">
        <f>ROUND(I567*H567,2)</f>
        <v>0</v>
      </c>
      <c r="K567" s="221" t="s">
        <v>213</v>
      </c>
      <c r="L567" s="44"/>
      <c r="M567" s="226" t="s">
        <v>19</v>
      </c>
      <c r="N567" s="227" t="s">
        <v>45</v>
      </c>
      <c r="O567" s="84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0" t="s">
        <v>249</v>
      </c>
      <c r="AT567" s="230" t="s">
        <v>159</v>
      </c>
      <c r="AU567" s="230" t="s">
        <v>85</v>
      </c>
      <c r="AY567" s="17" t="s">
        <v>158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7" t="s">
        <v>82</v>
      </c>
      <c r="BK567" s="231">
        <f>ROUND(I567*H567,2)</f>
        <v>0</v>
      </c>
      <c r="BL567" s="17" t="s">
        <v>249</v>
      </c>
      <c r="BM567" s="230" t="s">
        <v>1012</v>
      </c>
    </row>
    <row r="568" s="2" customFormat="1">
      <c r="A568" s="38"/>
      <c r="B568" s="39"/>
      <c r="C568" s="40"/>
      <c r="D568" s="232" t="s">
        <v>165</v>
      </c>
      <c r="E568" s="40"/>
      <c r="F568" s="233" t="s">
        <v>1013</v>
      </c>
      <c r="G568" s="40"/>
      <c r="H568" s="40"/>
      <c r="I568" s="136"/>
      <c r="J568" s="40"/>
      <c r="K568" s="40"/>
      <c r="L568" s="44"/>
      <c r="M568" s="234"/>
      <c r="N568" s="235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165</v>
      </c>
      <c r="AU568" s="17" t="s">
        <v>85</v>
      </c>
    </row>
    <row r="569" s="2" customFormat="1">
      <c r="A569" s="38"/>
      <c r="B569" s="39"/>
      <c r="C569" s="40"/>
      <c r="D569" s="232" t="s">
        <v>216</v>
      </c>
      <c r="E569" s="40"/>
      <c r="F569" s="258" t="s">
        <v>991</v>
      </c>
      <c r="G569" s="40"/>
      <c r="H569" s="40"/>
      <c r="I569" s="136"/>
      <c r="J569" s="40"/>
      <c r="K569" s="40"/>
      <c r="L569" s="44"/>
      <c r="M569" s="234"/>
      <c r="N569" s="235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216</v>
      </c>
      <c r="AU569" s="17" t="s">
        <v>85</v>
      </c>
    </row>
    <row r="570" s="13" customFormat="1">
      <c r="A570" s="13"/>
      <c r="B570" s="236"/>
      <c r="C570" s="237"/>
      <c r="D570" s="232" t="s">
        <v>166</v>
      </c>
      <c r="E570" s="238" t="s">
        <v>19</v>
      </c>
      <c r="F570" s="239" t="s">
        <v>1915</v>
      </c>
      <c r="G570" s="237"/>
      <c r="H570" s="240">
        <v>175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166</v>
      </c>
      <c r="AU570" s="246" t="s">
        <v>85</v>
      </c>
      <c r="AV570" s="13" t="s">
        <v>85</v>
      </c>
      <c r="AW570" s="13" t="s">
        <v>34</v>
      </c>
      <c r="AX570" s="13" t="s">
        <v>82</v>
      </c>
      <c r="AY570" s="246" t="s">
        <v>158</v>
      </c>
    </row>
    <row r="571" s="2" customFormat="1" ht="21.75" customHeight="1">
      <c r="A571" s="38"/>
      <c r="B571" s="39"/>
      <c r="C571" s="259" t="s">
        <v>970</v>
      </c>
      <c r="D571" s="259" t="s">
        <v>199</v>
      </c>
      <c r="E571" s="260" t="s">
        <v>1015</v>
      </c>
      <c r="F571" s="261" t="s">
        <v>1016</v>
      </c>
      <c r="G571" s="262" t="s">
        <v>202</v>
      </c>
      <c r="H571" s="263">
        <v>50</v>
      </c>
      <c r="I571" s="264"/>
      <c r="J571" s="265">
        <f>ROUND(I571*H571,2)</f>
        <v>0</v>
      </c>
      <c r="K571" s="261" t="s">
        <v>213</v>
      </c>
      <c r="L571" s="266"/>
      <c r="M571" s="267" t="s">
        <v>19</v>
      </c>
      <c r="N571" s="268" t="s">
        <v>45</v>
      </c>
      <c r="O571" s="84"/>
      <c r="P571" s="228">
        <f>O571*H571</f>
        <v>0</v>
      </c>
      <c r="Q571" s="228">
        <v>0.012500000000000001</v>
      </c>
      <c r="R571" s="228">
        <f>Q571*H571</f>
        <v>0.625</v>
      </c>
      <c r="S571" s="228">
        <v>0</v>
      </c>
      <c r="T571" s="229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0" t="s">
        <v>249</v>
      </c>
      <c r="AT571" s="230" t="s">
        <v>199</v>
      </c>
      <c r="AU571" s="230" t="s">
        <v>85</v>
      </c>
      <c r="AY571" s="17" t="s">
        <v>158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7" t="s">
        <v>82</v>
      </c>
      <c r="BK571" s="231">
        <f>ROUND(I571*H571,2)</f>
        <v>0</v>
      </c>
      <c r="BL571" s="17" t="s">
        <v>249</v>
      </c>
      <c r="BM571" s="230" t="s">
        <v>1017</v>
      </c>
    </row>
    <row r="572" s="2" customFormat="1">
      <c r="A572" s="38"/>
      <c r="B572" s="39"/>
      <c r="C572" s="40"/>
      <c r="D572" s="232" t="s">
        <v>165</v>
      </c>
      <c r="E572" s="40"/>
      <c r="F572" s="233" t="s">
        <v>1016</v>
      </c>
      <c r="G572" s="40"/>
      <c r="H572" s="40"/>
      <c r="I572" s="136"/>
      <c r="J572" s="40"/>
      <c r="K572" s="40"/>
      <c r="L572" s="44"/>
      <c r="M572" s="234"/>
      <c r="N572" s="235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165</v>
      </c>
      <c r="AU572" s="17" t="s">
        <v>85</v>
      </c>
    </row>
    <row r="573" s="13" customFormat="1">
      <c r="A573" s="13"/>
      <c r="B573" s="236"/>
      <c r="C573" s="237"/>
      <c r="D573" s="232" t="s">
        <v>166</v>
      </c>
      <c r="E573" s="238" t="s">
        <v>19</v>
      </c>
      <c r="F573" s="239" t="s">
        <v>1916</v>
      </c>
      <c r="G573" s="237"/>
      <c r="H573" s="240">
        <v>50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166</v>
      </c>
      <c r="AU573" s="246" t="s">
        <v>85</v>
      </c>
      <c r="AV573" s="13" t="s">
        <v>85</v>
      </c>
      <c r="AW573" s="13" t="s">
        <v>34</v>
      </c>
      <c r="AX573" s="13" t="s">
        <v>82</v>
      </c>
      <c r="AY573" s="246" t="s">
        <v>158</v>
      </c>
    </row>
    <row r="574" s="2" customFormat="1" ht="21.75" customHeight="1">
      <c r="A574" s="38"/>
      <c r="B574" s="39"/>
      <c r="C574" s="219" t="s">
        <v>974</v>
      </c>
      <c r="D574" s="219" t="s">
        <v>159</v>
      </c>
      <c r="E574" s="220" t="s">
        <v>1020</v>
      </c>
      <c r="F574" s="221" t="s">
        <v>1021</v>
      </c>
      <c r="G574" s="222" t="s">
        <v>194</v>
      </c>
      <c r="H574" s="223">
        <v>89</v>
      </c>
      <c r="I574" s="224"/>
      <c r="J574" s="225">
        <f>ROUND(I574*H574,2)</f>
        <v>0</v>
      </c>
      <c r="K574" s="221" t="s">
        <v>213</v>
      </c>
      <c r="L574" s="44"/>
      <c r="M574" s="226" t="s">
        <v>19</v>
      </c>
      <c r="N574" s="227" t="s">
        <v>45</v>
      </c>
      <c r="O574" s="84"/>
      <c r="P574" s="228">
        <f>O574*H574</f>
        <v>0</v>
      </c>
      <c r="Q574" s="228">
        <v>0</v>
      </c>
      <c r="R574" s="228">
        <f>Q574*H574</f>
        <v>0</v>
      </c>
      <c r="S574" s="228">
        <v>0.16</v>
      </c>
      <c r="T574" s="229">
        <f>S574*H574</f>
        <v>14.24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0" t="s">
        <v>163</v>
      </c>
      <c r="AT574" s="230" t="s">
        <v>159</v>
      </c>
      <c r="AU574" s="230" t="s">
        <v>85</v>
      </c>
      <c r="AY574" s="17" t="s">
        <v>158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7" t="s">
        <v>82</v>
      </c>
      <c r="BK574" s="231">
        <f>ROUND(I574*H574,2)</f>
        <v>0</v>
      </c>
      <c r="BL574" s="17" t="s">
        <v>163</v>
      </c>
      <c r="BM574" s="230" t="s">
        <v>1022</v>
      </c>
    </row>
    <row r="575" s="2" customFormat="1">
      <c r="A575" s="38"/>
      <c r="B575" s="39"/>
      <c r="C575" s="40"/>
      <c r="D575" s="232" t="s">
        <v>165</v>
      </c>
      <c r="E575" s="40"/>
      <c r="F575" s="233" t="s">
        <v>1021</v>
      </c>
      <c r="G575" s="40"/>
      <c r="H575" s="40"/>
      <c r="I575" s="136"/>
      <c r="J575" s="40"/>
      <c r="K575" s="40"/>
      <c r="L575" s="44"/>
      <c r="M575" s="234"/>
      <c r="N575" s="235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165</v>
      </c>
      <c r="AU575" s="17" t="s">
        <v>85</v>
      </c>
    </row>
    <row r="576" s="13" customFormat="1">
      <c r="A576" s="13"/>
      <c r="B576" s="236"/>
      <c r="C576" s="237"/>
      <c r="D576" s="232" t="s">
        <v>166</v>
      </c>
      <c r="E576" s="238" t="s">
        <v>19</v>
      </c>
      <c r="F576" s="239" t="s">
        <v>1917</v>
      </c>
      <c r="G576" s="237"/>
      <c r="H576" s="240">
        <v>67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166</v>
      </c>
      <c r="AU576" s="246" t="s">
        <v>85</v>
      </c>
      <c r="AV576" s="13" t="s">
        <v>85</v>
      </c>
      <c r="AW576" s="13" t="s">
        <v>34</v>
      </c>
      <c r="AX576" s="13" t="s">
        <v>74</v>
      </c>
      <c r="AY576" s="246" t="s">
        <v>158</v>
      </c>
    </row>
    <row r="577" s="13" customFormat="1">
      <c r="A577" s="13"/>
      <c r="B577" s="236"/>
      <c r="C577" s="237"/>
      <c r="D577" s="232" t="s">
        <v>166</v>
      </c>
      <c r="E577" s="238" t="s">
        <v>19</v>
      </c>
      <c r="F577" s="239" t="s">
        <v>1918</v>
      </c>
      <c r="G577" s="237"/>
      <c r="H577" s="240">
        <v>22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6" t="s">
        <v>166</v>
      </c>
      <c r="AU577" s="246" t="s">
        <v>85</v>
      </c>
      <c r="AV577" s="13" t="s">
        <v>85</v>
      </c>
      <c r="AW577" s="13" t="s">
        <v>34</v>
      </c>
      <c r="AX577" s="13" t="s">
        <v>74</v>
      </c>
      <c r="AY577" s="246" t="s">
        <v>158</v>
      </c>
    </row>
    <row r="578" s="14" customFormat="1">
      <c r="A578" s="14"/>
      <c r="B578" s="247"/>
      <c r="C578" s="248"/>
      <c r="D578" s="232" t="s">
        <v>166</v>
      </c>
      <c r="E578" s="249" t="s">
        <v>19</v>
      </c>
      <c r="F578" s="250" t="s">
        <v>175</v>
      </c>
      <c r="G578" s="248"/>
      <c r="H578" s="251">
        <v>89</v>
      </c>
      <c r="I578" s="252"/>
      <c r="J578" s="248"/>
      <c r="K578" s="248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166</v>
      </c>
      <c r="AU578" s="257" t="s">
        <v>85</v>
      </c>
      <c r="AV578" s="14" t="s">
        <v>163</v>
      </c>
      <c r="AW578" s="14" t="s">
        <v>34</v>
      </c>
      <c r="AX578" s="14" t="s">
        <v>82</v>
      </c>
      <c r="AY578" s="257" t="s">
        <v>158</v>
      </c>
    </row>
    <row r="579" s="2" customFormat="1" ht="21.75" customHeight="1">
      <c r="A579" s="38"/>
      <c r="B579" s="39"/>
      <c r="C579" s="219" t="s">
        <v>980</v>
      </c>
      <c r="D579" s="219" t="s">
        <v>159</v>
      </c>
      <c r="E579" s="220" t="s">
        <v>1025</v>
      </c>
      <c r="F579" s="221" t="s">
        <v>1026</v>
      </c>
      <c r="G579" s="222" t="s">
        <v>1027</v>
      </c>
      <c r="H579" s="223">
        <v>18.199999999999999</v>
      </c>
      <c r="I579" s="224"/>
      <c r="J579" s="225">
        <f>ROUND(I579*H579,2)</f>
        <v>0</v>
      </c>
      <c r="K579" s="221" t="s">
        <v>213</v>
      </c>
      <c r="L579" s="44"/>
      <c r="M579" s="226" t="s">
        <v>19</v>
      </c>
      <c r="N579" s="227" t="s">
        <v>45</v>
      </c>
      <c r="O579" s="84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0" t="s">
        <v>163</v>
      </c>
      <c r="AT579" s="230" t="s">
        <v>159</v>
      </c>
      <c r="AU579" s="230" t="s">
        <v>85</v>
      </c>
      <c r="AY579" s="17" t="s">
        <v>158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7" t="s">
        <v>82</v>
      </c>
      <c r="BK579" s="231">
        <f>ROUND(I579*H579,2)</f>
        <v>0</v>
      </c>
      <c r="BL579" s="17" t="s">
        <v>163</v>
      </c>
      <c r="BM579" s="230" t="s">
        <v>1028</v>
      </c>
    </row>
    <row r="580" s="2" customFormat="1">
      <c r="A580" s="38"/>
      <c r="B580" s="39"/>
      <c r="C580" s="40"/>
      <c r="D580" s="232" t="s">
        <v>165</v>
      </c>
      <c r="E580" s="40"/>
      <c r="F580" s="233" t="s">
        <v>1029</v>
      </c>
      <c r="G580" s="40"/>
      <c r="H580" s="40"/>
      <c r="I580" s="136"/>
      <c r="J580" s="40"/>
      <c r="K580" s="40"/>
      <c r="L580" s="44"/>
      <c r="M580" s="234"/>
      <c r="N580" s="235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165</v>
      </c>
      <c r="AU580" s="17" t="s">
        <v>85</v>
      </c>
    </row>
    <row r="581" s="2" customFormat="1">
      <c r="A581" s="38"/>
      <c r="B581" s="39"/>
      <c r="C581" s="40"/>
      <c r="D581" s="232" t="s">
        <v>216</v>
      </c>
      <c r="E581" s="40"/>
      <c r="F581" s="258" t="s">
        <v>1030</v>
      </c>
      <c r="G581" s="40"/>
      <c r="H581" s="40"/>
      <c r="I581" s="136"/>
      <c r="J581" s="40"/>
      <c r="K581" s="40"/>
      <c r="L581" s="44"/>
      <c r="M581" s="234"/>
      <c r="N581" s="235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216</v>
      </c>
      <c r="AU581" s="17" t="s">
        <v>85</v>
      </c>
    </row>
    <row r="582" s="13" customFormat="1">
      <c r="A582" s="13"/>
      <c r="B582" s="236"/>
      <c r="C582" s="237"/>
      <c r="D582" s="232" t="s">
        <v>166</v>
      </c>
      <c r="E582" s="238" t="s">
        <v>19</v>
      </c>
      <c r="F582" s="239" t="s">
        <v>1919</v>
      </c>
      <c r="G582" s="237"/>
      <c r="H582" s="240">
        <v>18.199999999999999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166</v>
      </c>
      <c r="AU582" s="246" t="s">
        <v>85</v>
      </c>
      <c r="AV582" s="13" t="s">
        <v>85</v>
      </c>
      <c r="AW582" s="13" t="s">
        <v>34</v>
      </c>
      <c r="AX582" s="13" t="s">
        <v>82</v>
      </c>
      <c r="AY582" s="246" t="s">
        <v>158</v>
      </c>
    </row>
    <row r="583" s="2" customFormat="1" ht="21.75" customHeight="1">
      <c r="A583" s="38"/>
      <c r="B583" s="39"/>
      <c r="C583" s="219" t="s">
        <v>986</v>
      </c>
      <c r="D583" s="219" t="s">
        <v>159</v>
      </c>
      <c r="E583" s="220" t="s">
        <v>1033</v>
      </c>
      <c r="F583" s="221" t="s">
        <v>1034</v>
      </c>
      <c r="G583" s="222" t="s">
        <v>1035</v>
      </c>
      <c r="H583" s="223">
        <v>26.504000000000001</v>
      </c>
      <c r="I583" s="224"/>
      <c r="J583" s="225">
        <f>ROUND(I583*H583,2)</f>
        <v>0</v>
      </c>
      <c r="K583" s="221" t="s">
        <v>213</v>
      </c>
      <c r="L583" s="44"/>
      <c r="M583" s="226" t="s">
        <v>19</v>
      </c>
      <c r="N583" s="227" t="s">
        <v>45</v>
      </c>
      <c r="O583" s="84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0" t="s">
        <v>163</v>
      </c>
      <c r="AT583" s="230" t="s">
        <v>159</v>
      </c>
      <c r="AU583" s="230" t="s">
        <v>85</v>
      </c>
      <c r="AY583" s="17" t="s">
        <v>158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7" t="s">
        <v>82</v>
      </c>
      <c r="BK583" s="231">
        <f>ROUND(I583*H583,2)</f>
        <v>0</v>
      </c>
      <c r="BL583" s="17" t="s">
        <v>163</v>
      </c>
      <c r="BM583" s="230" t="s">
        <v>1036</v>
      </c>
    </row>
    <row r="584" s="2" customFormat="1">
      <c r="A584" s="38"/>
      <c r="B584" s="39"/>
      <c r="C584" s="40"/>
      <c r="D584" s="232" t="s">
        <v>165</v>
      </c>
      <c r="E584" s="40"/>
      <c r="F584" s="233" t="s">
        <v>1037</v>
      </c>
      <c r="G584" s="40"/>
      <c r="H584" s="40"/>
      <c r="I584" s="136"/>
      <c r="J584" s="40"/>
      <c r="K584" s="40"/>
      <c r="L584" s="44"/>
      <c r="M584" s="234"/>
      <c r="N584" s="235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165</v>
      </c>
      <c r="AU584" s="17" t="s">
        <v>85</v>
      </c>
    </row>
    <row r="585" s="2" customFormat="1">
      <c r="A585" s="38"/>
      <c r="B585" s="39"/>
      <c r="C585" s="40"/>
      <c r="D585" s="232" t="s">
        <v>216</v>
      </c>
      <c r="E585" s="40"/>
      <c r="F585" s="258" t="s">
        <v>1038</v>
      </c>
      <c r="G585" s="40"/>
      <c r="H585" s="40"/>
      <c r="I585" s="136"/>
      <c r="J585" s="40"/>
      <c r="K585" s="40"/>
      <c r="L585" s="44"/>
      <c r="M585" s="234"/>
      <c r="N585" s="235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216</v>
      </c>
      <c r="AU585" s="17" t="s">
        <v>85</v>
      </c>
    </row>
    <row r="586" s="2" customFormat="1">
      <c r="A586" s="38"/>
      <c r="B586" s="39"/>
      <c r="C586" s="40"/>
      <c r="D586" s="232" t="s">
        <v>181</v>
      </c>
      <c r="E586" s="40"/>
      <c r="F586" s="258" t="s">
        <v>1039</v>
      </c>
      <c r="G586" s="40"/>
      <c r="H586" s="40"/>
      <c r="I586" s="136"/>
      <c r="J586" s="40"/>
      <c r="K586" s="40"/>
      <c r="L586" s="44"/>
      <c r="M586" s="234"/>
      <c r="N586" s="235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181</v>
      </c>
      <c r="AU586" s="17" t="s">
        <v>85</v>
      </c>
    </row>
    <row r="587" s="13" customFormat="1">
      <c r="A587" s="13"/>
      <c r="B587" s="236"/>
      <c r="C587" s="237"/>
      <c r="D587" s="232" t="s">
        <v>166</v>
      </c>
      <c r="E587" s="238" t="s">
        <v>19</v>
      </c>
      <c r="F587" s="239" t="s">
        <v>1920</v>
      </c>
      <c r="G587" s="237"/>
      <c r="H587" s="240">
        <v>19.559999999999999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166</v>
      </c>
      <c r="AU587" s="246" t="s">
        <v>85</v>
      </c>
      <c r="AV587" s="13" t="s">
        <v>85</v>
      </c>
      <c r="AW587" s="13" t="s">
        <v>34</v>
      </c>
      <c r="AX587" s="13" t="s">
        <v>74</v>
      </c>
      <c r="AY587" s="246" t="s">
        <v>158</v>
      </c>
    </row>
    <row r="588" s="13" customFormat="1">
      <c r="A588" s="13"/>
      <c r="B588" s="236"/>
      <c r="C588" s="237"/>
      <c r="D588" s="232" t="s">
        <v>166</v>
      </c>
      <c r="E588" s="238" t="s">
        <v>19</v>
      </c>
      <c r="F588" s="239" t="s">
        <v>1921</v>
      </c>
      <c r="G588" s="237"/>
      <c r="H588" s="240">
        <v>6.944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166</v>
      </c>
      <c r="AU588" s="246" t="s">
        <v>85</v>
      </c>
      <c r="AV588" s="13" t="s">
        <v>85</v>
      </c>
      <c r="AW588" s="13" t="s">
        <v>34</v>
      </c>
      <c r="AX588" s="13" t="s">
        <v>74</v>
      </c>
      <c r="AY588" s="246" t="s">
        <v>158</v>
      </c>
    </row>
    <row r="589" s="14" customFormat="1">
      <c r="A589" s="14"/>
      <c r="B589" s="247"/>
      <c r="C589" s="248"/>
      <c r="D589" s="232" t="s">
        <v>166</v>
      </c>
      <c r="E589" s="249" t="s">
        <v>19</v>
      </c>
      <c r="F589" s="250" t="s">
        <v>175</v>
      </c>
      <c r="G589" s="248"/>
      <c r="H589" s="251">
        <v>26.503999999999998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166</v>
      </c>
      <c r="AU589" s="257" t="s">
        <v>85</v>
      </c>
      <c r="AV589" s="14" t="s">
        <v>163</v>
      </c>
      <c r="AW589" s="14" t="s">
        <v>34</v>
      </c>
      <c r="AX589" s="14" t="s">
        <v>82</v>
      </c>
      <c r="AY589" s="257" t="s">
        <v>158</v>
      </c>
    </row>
    <row r="590" s="2" customFormat="1" ht="21.75" customHeight="1">
      <c r="A590" s="38"/>
      <c r="B590" s="39"/>
      <c r="C590" s="219" t="s">
        <v>993</v>
      </c>
      <c r="D590" s="219" t="s">
        <v>159</v>
      </c>
      <c r="E590" s="220" t="s">
        <v>1043</v>
      </c>
      <c r="F590" s="221" t="s">
        <v>1044</v>
      </c>
      <c r="G590" s="222" t="s">
        <v>194</v>
      </c>
      <c r="H590" s="223">
        <v>134</v>
      </c>
      <c r="I590" s="224"/>
      <c r="J590" s="225">
        <f>ROUND(I590*H590,2)</f>
        <v>0</v>
      </c>
      <c r="K590" s="221" t="s">
        <v>19</v>
      </c>
      <c r="L590" s="44"/>
      <c r="M590" s="226" t="s">
        <v>19</v>
      </c>
      <c r="N590" s="227" t="s">
        <v>45</v>
      </c>
      <c r="O590" s="84"/>
      <c r="P590" s="228">
        <f>O590*H590</f>
        <v>0</v>
      </c>
      <c r="Q590" s="228">
        <v>0.084250000000000005</v>
      </c>
      <c r="R590" s="228">
        <f>Q590*H590</f>
        <v>11.2895</v>
      </c>
      <c r="S590" s="228">
        <v>0</v>
      </c>
      <c r="T590" s="229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0" t="s">
        <v>163</v>
      </c>
      <c r="AT590" s="230" t="s">
        <v>159</v>
      </c>
      <c r="AU590" s="230" t="s">
        <v>85</v>
      </c>
      <c r="AY590" s="17" t="s">
        <v>158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7" t="s">
        <v>82</v>
      </c>
      <c r="BK590" s="231">
        <f>ROUND(I590*H590,2)</f>
        <v>0</v>
      </c>
      <c r="BL590" s="17" t="s">
        <v>163</v>
      </c>
      <c r="BM590" s="230" t="s">
        <v>1045</v>
      </c>
    </row>
    <row r="591" s="2" customFormat="1">
      <c r="A591" s="38"/>
      <c r="B591" s="39"/>
      <c r="C591" s="40"/>
      <c r="D591" s="232" t="s">
        <v>165</v>
      </c>
      <c r="E591" s="40"/>
      <c r="F591" s="233" t="s">
        <v>1044</v>
      </c>
      <c r="G591" s="40"/>
      <c r="H591" s="40"/>
      <c r="I591" s="136"/>
      <c r="J591" s="40"/>
      <c r="K591" s="40"/>
      <c r="L591" s="44"/>
      <c r="M591" s="234"/>
      <c r="N591" s="235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165</v>
      </c>
      <c r="AU591" s="17" t="s">
        <v>85</v>
      </c>
    </row>
    <row r="592" s="13" customFormat="1">
      <c r="A592" s="13"/>
      <c r="B592" s="236"/>
      <c r="C592" s="237"/>
      <c r="D592" s="232" t="s">
        <v>166</v>
      </c>
      <c r="E592" s="238" t="s">
        <v>19</v>
      </c>
      <c r="F592" s="239" t="s">
        <v>1922</v>
      </c>
      <c r="G592" s="237"/>
      <c r="H592" s="240">
        <v>134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6" t="s">
        <v>166</v>
      </c>
      <c r="AU592" s="246" t="s">
        <v>85</v>
      </c>
      <c r="AV592" s="13" t="s">
        <v>85</v>
      </c>
      <c r="AW592" s="13" t="s">
        <v>34</v>
      </c>
      <c r="AX592" s="13" t="s">
        <v>82</v>
      </c>
      <c r="AY592" s="246" t="s">
        <v>158</v>
      </c>
    </row>
    <row r="593" s="2" customFormat="1" ht="16.5" customHeight="1">
      <c r="A593" s="38"/>
      <c r="B593" s="39"/>
      <c r="C593" s="259" t="s">
        <v>998</v>
      </c>
      <c r="D593" s="259" t="s">
        <v>199</v>
      </c>
      <c r="E593" s="260" t="s">
        <v>1048</v>
      </c>
      <c r="F593" s="261" t="s">
        <v>1049</v>
      </c>
      <c r="G593" s="262" t="s">
        <v>194</v>
      </c>
      <c r="H593" s="263">
        <v>26.800000000000001</v>
      </c>
      <c r="I593" s="264"/>
      <c r="J593" s="265">
        <f>ROUND(I593*H593,2)</f>
        <v>0</v>
      </c>
      <c r="K593" s="261" t="s">
        <v>19</v>
      </c>
      <c r="L593" s="266"/>
      <c r="M593" s="267" t="s">
        <v>19</v>
      </c>
      <c r="N593" s="268" t="s">
        <v>45</v>
      </c>
      <c r="O593" s="84"/>
      <c r="P593" s="228">
        <f>O593*H593</f>
        <v>0</v>
      </c>
      <c r="Q593" s="228">
        <v>0.14000000000000001</v>
      </c>
      <c r="R593" s="228">
        <f>Q593*H593</f>
        <v>3.7520000000000007</v>
      </c>
      <c r="S593" s="228">
        <v>0</v>
      </c>
      <c r="T593" s="229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0" t="s">
        <v>218</v>
      </c>
      <c r="AT593" s="230" t="s">
        <v>199</v>
      </c>
      <c r="AU593" s="230" t="s">
        <v>85</v>
      </c>
      <c r="AY593" s="17" t="s">
        <v>158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7" t="s">
        <v>82</v>
      </c>
      <c r="BK593" s="231">
        <f>ROUND(I593*H593,2)</f>
        <v>0</v>
      </c>
      <c r="BL593" s="17" t="s">
        <v>163</v>
      </c>
      <c r="BM593" s="230" t="s">
        <v>1050</v>
      </c>
    </row>
    <row r="594" s="2" customFormat="1">
      <c r="A594" s="38"/>
      <c r="B594" s="39"/>
      <c r="C594" s="40"/>
      <c r="D594" s="232" t="s">
        <v>165</v>
      </c>
      <c r="E594" s="40"/>
      <c r="F594" s="233" t="s">
        <v>1049</v>
      </c>
      <c r="G594" s="40"/>
      <c r="H594" s="40"/>
      <c r="I594" s="136"/>
      <c r="J594" s="40"/>
      <c r="K594" s="40"/>
      <c r="L594" s="44"/>
      <c r="M594" s="234"/>
      <c r="N594" s="235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165</v>
      </c>
      <c r="AU594" s="17" t="s">
        <v>85</v>
      </c>
    </row>
    <row r="595" s="13" customFormat="1">
      <c r="A595" s="13"/>
      <c r="B595" s="236"/>
      <c r="C595" s="237"/>
      <c r="D595" s="232" t="s">
        <v>166</v>
      </c>
      <c r="E595" s="238" t="s">
        <v>19</v>
      </c>
      <c r="F595" s="239" t="s">
        <v>1923</v>
      </c>
      <c r="G595" s="237"/>
      <c r="H595" s="240">
        <v>26.800000000000001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166</v>
      </c>
      <c r="AU595" s="246" t="s">
        <v>85</v>
      </c>
      <c r="AV595" s="13" t="s">
        <v>85</v>
      </c>
      <c r="AW595" s="13" t="s">
        <v>34</v>
      </c>
      <c r="AX595" s="13" t="s">
        <v>82</v>
      </c>
      <c r="AY595" s="246" t="s">
        <v>158</v>
      </c>
    </row>
    <row r="596" s="2" customFormat="1" ht="16.5" customHeight="1">
      <c r="A596" s="38"/>
      <c r="B596" s="39"/>
      <c r="C596" s="219" t="s">
        <v>1003</v>
      </c>
      <c r="D596" s="219" t="s">
        <v>159</v>
      </c>
      <c r="E596" s="220" t="s">
        <v>1053</v>
      </c>
      <c r="F596" s="221" t="s">
        <v>1054</v>
      </c>
      <c r="G596" s="222" t="s">
        <v>1035</v>
      </c>
      <c r="H596" s="223">
        <v>50.640000000000001</v>
      </c>
      <c r="I596" s="224"/>
      <c r="J596" s="225">
        <f>ROUND(I596*H596,2)</f>
        <v>0</v>
      </c>
      <c r="K596" s="221" t="s">
        <v>213</v>
      </c>
      <c r="L596" s="44"/>
      <c r="M596" s="226" t="s">
        <v>19</v>
      </c>
      <c r="N596" s="227" t="s">
        <v>45</v>
      </c>
      <c r="O596" s="84"/>
      <c r="P596" s="228">
        <f>O596*H596</f>
        <v>0</v>
      </c>
      <c r="Q596" s="228">
        <v>0</v>
      </c>
      <c r="R596" s="228">
        <f>Q596*H596</f>
        <v>0</v>
      </c>
      <c r="S596" s="228">
        <v>0</v>
      </c>
      <c r="T596" s="229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0" t="s">
        <v>163</v>
      </c>
      <c r="AT596" s="230" t="s">
        <v>159</v>
      </c>
      <c r="AU596" s="230" t="s">
        <v>85</v>
      </c>
      <c r="AY596" s="17" t="s">
        <v>158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7" t="s">
        <v>82</v>
      </c>
      <c r="BK596" s="231">
        <f>ROUND(I596*H596,2)</f>
        <v>0</v>
      </c>
      <c r="BL596" s="17" t="s">
        <v>163</v>
      </c>
      <c r="BM596" s="230" t="s">
        <v>1055</v>
      </c>
    </row>
    <row r="597" s="2" customFormat="1">
      <c r="A597" s="38"/>
      <c r="B597" s="39"/>
      <c r="C597" s="40"/>
      <c r="D597" s="232" t="s">
        <v>165</v>
      </c>
      <c r="E597" s="40"/>
      <c r="F597" s="233" t="s">
        <v>1054</v>
      </c>
      <c r="G597" s="40"/>
      <c r="H597" s="40"/>
      <c r="I597" s="136"/>
      <c r="J597" s="40"/>
      <c r="K597" s="40"/>
      <c r="L597" s="44"/>
      <c r="M597" s="234"/>
      <c r="N597" s="235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165</v>
      </c>
      <c r="AU597" s="17" t="s">
        <v>85</v>
      </c>
    </row>
    <row r="598" s="13" customFormat="1">
      <c r="A598" s="13"/>
      <c r="B598" s="236"/>
      <c r="C598" s="237"/>
      <c r="D598" s="232" t="s">
        <v>166</v>
      </c>
      <c r="E598" s="238" t="s">
        <v>19</v>
      </c>
      <c r="F598" s="239" t="s">
        <v>1924</v>
      </c>
      <c r="G598" s="237"/>
      <c r="H598" s="240">
        <v>46.079999999999998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6" t="s">
        <v>166</v>
      </c>
      <c r="AU598" s="246" t="s">
        <v>85</v>
      </c>
      <c r="AV598" s="13" t="s">
        <v>85</v>
      </c>
      <c r="AW598" s="13" t="s">
        <v>34</v>
      </c>
      <c r="AX598" s="13" t="s">
        <v>74</v>
      </c>
      <c r="AY598" s="246" t="s">
        <v>158</v>
      </c>
    </row>
    <row r="599" s="13" customFormat="1">
      <c r="A599" s="13"/>
      <c r="B599" s="236"/>
      <c r="C599" s="237"/>
      <c r="D599" s="232" t="s">
        <v>166</v>
      </c>
      <c r="E599" s="238" t="s">
        <v>19</v>
      </c>
      <c r="F599" s="239" t="s">
        <v>1925</v>
      </c>
      <c r="G599" s="237"/>
      <c r="H599" s="240">
        <v>4.5599999999999996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166</v>
      </c>
      <c r="AU599" s="246" t="s">
        <v>85</v>
      </c>
      <c r="AV599" s="13" t="s">
        <v>85</v>
      </c>
      <c r="AW599" s="13" t="s">
        <v>34</v>
      </c>
      <c r="AX599" s="13" t="s">
        <v>74</v>
      </c>
      <c r="AY599" s="246" t="s">
        <v>158</v>
      </c>
    </row>
    <row r="600" s="14" customFormat="1">
      <c r="A600" s="14"/>
      <c r="B600" s="247"/>
      <c r="C600" s="248"/>
      <c r="D600" s="232" t="s">
        <v>166</v>
      </c>
      <c r="E600" s="249" t="s">
        <v>19</v>
      </c>
      <c r="F600" s="250" t="s">
        <v>175</v>
      </c>
      <c r="G600" s="248"/>
      <c r="H600" s="251">
        <v>50.640000000000001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7" t="s">
        <v>166</v>
      </c>
      <c r="AU600" s="257" t="s">
        <v>85</v>
      </c>
      <c r="AV600" s="14" t="s">
        <v>163</v>
      </c>
      <c r="AW600" s="14" t="s">
        <v>34</v>
      </c>
      <c r="AX600" s="14" t="s">
        <v>82</v>
      </c>
      <c r="AY600" s="257" t="s">
        <v>158</v>
      </c>
    </row>
    <row r="601" s="2" customFormat="1" ht="21.75" customHeight="1">
      <c r="A601" s="38"/>
      <c r="B601" s="39"/>
      <c r="C601" s="219" t="s">
        <v>1009</v>
      </c>
      <c r="D601" s="219" t="s">
        <v>159</v>
      </c>
      <c r="E601" s="220" t="s">
        <v>1057</v>
      </c>
      <c r="F601" s="221" t="s">
        <v>1058</v>
      </c>
      <c r="G601" s="222" t="s">
        <v>1059</v>
      </c>
      <c r="H601" s="223">
        <v>86.087999999999994</v>
      </c>
      <c r="I601" s="224"/>
      <c r="J601" s="225">
        <f>ROUND(I601*H601,2)</f>
        <v>0</v>
      </c>
      <c r="K601" s="221" t="s">
        <v>213</v>
      </c>
      <c r="L601" s="44"/>
      <c r="M601" s="226" t="s">
        <v>19</v>
      </c>
      <c r="N601" s="227" t="s">
        <v>45</v>
      </c>
      <c r="O601" s="84"/>
      <c r="P601" s="228">
        <f>O601*H601</f>
        <v>0</v>
      </c>
      <c r="Q601" s="228">
        <v>0</v>
      </c>
      <c r="R601" s="228">
        <f>Q601*H601</f>
        <v>0</v>
      </c>
      <c r="S601" s="228">
        <v>0</v>
      </c>
      <c r="T601" s="229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30" t="s">
        <v>163</v>
      </c>
      <c r="AT601" s="230" t="s">
        <v>159</v>
      </c>
      <c r="AU601" s="230" t="s">
        <v>85</v>
      </c>
      <c r="AY601" s="17" t="s">
        <v>158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7" t="s">
        <v>82</v>
      </c>
      <c r="BK601" s="231">
        <f>ROUND(I601*H601,2)</f>
        <v>0</v>
      </c>
      <c r="BL601" s="17" t="s">
        <v>163</v>
      </c>
      <c r="BM601" s="230" t="s">
        <v>1060</v>
      </c>
    </row>
    <row r="602" s="2" customFormat="1">
      <c r="A602" s="38"/>
      <c r="B602" s="39"/>
      <c r="C602" s="40"/>
      <c r="D602" s="232" t="s">
        <v>165</v>
      </c>
      <c r="E602" s="40"/>
      <c r="F602" s="233" t="s">
        <v>1061</v>
      </c>
      <c r="G602" s="40"/>
      <c r="H602" s="40"/>
      <c r="I602" s="136"/>
      <c r="J602" s="40"/>
      <c r="K602" s="40"/>
      <c r="L602" s="44"/>
      <c r="M602" s="234"/>
      <c r="N602" s="235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165</v>
      </c>
      <c r="AU602" s="17" t="s">
        <v>85</v>
      </c>
    </row>
    <row r="603" s="2" customFormat="1">
      <c r="A603" s="38"/>
      <c r="B603" s="39"/>
      <c r="C603" s="40"/>
      <c r="D603" s="232" t="s">
        <v>216</v>
      </c>
      <c r="E603" s="40"/>
      <c r="F603" s="258" t="s">
        <v>1062</v>
      </c>
      <c r="G603" s="40"/>
      <c r="H603" s="40"/>
      <c r="I603" s="136"/>
      <c r="J603" s="40"/>
      <c r="K603" s="40"/>
      <c r="L603" s="44"/>
      <c r="M603" s="234"/>
      <c r="N603" s="235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216</v>
      </c>
      <c r="AU603" s="17" t="s">
        <v>85</v>
      </c>
    </row>
    <row r="604" s="13" customFormat="1">
      <c r="A604" s="13"/>
      <c r="B604" s="236"/>
      <c r="C604" s="237"/>
      <c r="D604" s="232" t="s">
        <v>166</v>
      </c>
      <c r="E604" s="238" t="s">
        <v>19</v>
      </c>
      <c r="F604" s="239" t="s">
        <v>1926</v>
      </c>
      <c r="G604" s="237"/>
      <c r="H604" s="240">
        <v>78.335999999999999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166</v>
      </c>
      <c r="AU604" s="246" t="s">
        <v>85</v>
      </c>
      <c r="AV604" s="13" t="s">
        <v>85</v>
      </c>
      <c r="AW604" s="13" t="s">
        <v>34</v>
      </c>
      <c r="AX604" s="13" t="s">
        <v>74</v>
      </c>
      <c r="AY604" s="246" t="s">
        <v>158</v>
      </c>
    </row>
    <row r="605" s="13" customFormat="1">
      <c r="A605" s="13"/>
      <c r="B605" s="236"/>
      <c r="C605" s="237"/>
      <c r="D605" s="232" t="s">
        <v>166</v>
      </c>
      <c r="E605" s="238" t="s">
        <v>19</v>
      </c>
      <c r="F605" s="239" t="s">
        <v>1927</v>
      </c>
      <c r="G605" s="237"/>
      <c r="H605" s="240">
        <v>7.7519999999999998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166</v>
      </c>
      <c r="AU605" s="246" t="s">
        <v>85</v>
      </c>
      <c r="AV605" s="13" t="s">
        <v>85</v>
      </c>
      <c r="AW605" s="13" t="s">
        <v>34</v>
      </c>
      <c r="AX605" s="13" t="s">
        <v>74</v>
      </c>
      <c r="AY605" s="246" t="s">
        <v>158</v>
      </c>
    </row>
    <row r="606" s="14" customFormat="1">
      <c r="A606" s="14"/>
      <c r="B606" s="247"/>
      <c r="C606" s="248"/>
      <c r="D606" s="232" t="s">
        <v>166</v>
      </c>
      <c r="E606" s="249" t="s">
        <v>19</v>
      </c>
      <c r="F606" s="250" t="s">
        <v>175</v>
      </c>
      <c r="G606" s="248"/>
      <c r="H606" s="251">
        <v>86.087999999999994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7" t="s">
        <v>166</v>
      </c>
      <c r="AU606" s="257" t="s">
        <v>85</v>
      </c>
      <c r="AV606" s="14" t="s">
        <v>163</v>
      </c>
      <c r="AW606" s="14" t="s">
        <v>34</v>
      </c>
      <c r="AX606" s="14" t="s">
        <v>82</v>
      </c>
      <c r="AY606" s="257" t="s">
        <v>158</v>
      </c>
    </row>
    <row r="607" s="2" customFormat="1" ht="16.5" customHeight="1">
      <c r="A607" s="38"/>
      <c r="B607" s="39"/>
      <c r="C607" s="219" t="s">
        <v>1014</v>
      </c>
      <c r="D607" s="219" t="s">
        <v>159</v>
      </c>
      <c r="E607" s="220" t="s">
        <v>1066</v>
      </c>
      <c r="F607" s="221" t="s">
        <v>1067</v>
      </c>
      <c r="G607" s="222" t="s">
        <v>194</v>
      </c>
      <c r="H607" s="223">
        <v>867.29999999999995</v>
      </c>
      <c r="I607" s="224"/>
      <c r="J607" s="225">
        <f>ROUND(I607*H607,2)</f>
        <v>0</v>
      </c>
      <c r="K607" s="221" t="s">
        <v>213</v>
      </c>
      <c r="L607" s="44"/>
      <c r="M607" s="226" t="s">
        <v>19</v>
      </c>
      <c r="N607" s="227" t="s">
        <v>45</v>
      </c>
      <c r="O607" s="84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0" t="s">
        <v>163</v>
      </c>
      <c r="AT607" s="230" t="s">
        <v>159</v>
      </c>
      <c r="AU607" s="230" t="s">
        <v>85</v>
      </c>
      <c r="AY607" s="17" t="s">
        <v>158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7" t="s">
        <v>82</v>
      </c>
      <c r="BK607" s="231">
        <f>ROUND(I607*H607,2)</f>
        <v>0</v>
      </c>
      <c r="BL607" s="17" t="s">
        <v>163</v>
      </c>
      <c r="BM607" s="230" t="s">
        <v>1068</v>
      </c>
    </row>
    <row r="608" s="2" customFormat="1">
      <c r="A608" s="38"/>
      <c r="B608" s="39"/>
      <c r="C608" s="40"/>
      <c r="D608" s="232" t="s">
        <v>165</v>
      </c>
      <c r="E608" s="40"/>
      <c r="F608" s="233" t="s">
        <v>1067</v>
      </c>
      <c r="G608" s="40"/>
      <c r="H608" s="40"/>
      <c r="I608" s="136"/>
      <c r="J608" s="40"/>
      <c r="K608" s="40"/>
      <c r="L608" s="44"/>
      <c r="M608" s="234"/>
      <c r="N608" s="235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165</v>
      </c>
      <c r="AU608" s="17" t="s">
        <v>85</v>
      </c>
    </row>
    <row r="609" s="13" customFormat="1">
      <c r="A609" s="13"/>
      <c r="B609" s="236"/>
      <c r="C609" s="237"/>
      <c r="D609" s="232" t="s">
        <v>166</v>
      </c>
      <c r="E609" s="238" t="s">
        <v>19</v>
      </c>
      <c r="F609" s="239" t="s">
        <v>1928</v>
      </c>
      <c r="G609" s="237"/>
      <c r="H609" s="240">
        <v>867.29999999999995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6" t="s">
        <v>166</v>
      </c>
      <c r="AU609" s="246" t="s">
        <v>85</v>
      </c>
      <c r="AV609" s="13" t="s">
        <v>85</v>
      </c>
      <c r="AW609" s="13" t="s">
        <v>34</v>
      </c>
      <c r="AX609" s="13" t="s">
        <v>82</v>
      </c>
      <c r="AY609" s="246" t="s">
        <v>158</v>
      </c>
    </row>
    <row r="610" s="12" customFormat="1" ht="22.8" customHeight="1">
      <c r="A610" s="12"/>
      <c r="B610" s="205"/>
      <c r="C610" s="206"/>
      <c r="D610" s="207" t="s">
        <v>73</v>
      </c>
      <c r="E610" s="269" t="s">
        <v>85</v>
      </c>
      <c r="F610" s="269" t="s">
        <v>1070</v>
      </c>
      <c r="G610" s="206"/>
      <c r="H610" s="206"/>
      <c r="I610" s="209"/>
      <c r="J610" s="270">
        <f>BK610</f>
        <v>0</v>
      </c>
      <c r="K610" s="206"/>
      <c r="L610" s="211"/>
      <c r="M610" s="212"/>
      <c r="N610" s="213"/>
      <c r="O610" s="213"/>
      <c r="P610" s="214">
        <f>SUM(P611:P613)</f>
        <v>0</v>
      </c>
      <c r="Q610" s="213"/>
      <c r="R610" s="214">
        <f>SUM(R611:R613)</f>
        <v>0</v>
      </c>
      <c r="S610" s="213"/>
      <c r="T610" s="215">
        <f>SUM(T611:T613)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16" t="s">
        <v>82</v>
      </c>
      <c r="AT610" s="217" t="s">
        <v>73</v>
      </c>
      <c r="AU610" s="217" t="s">
        <v>82</v>
      </c>
      <c r="AY610" s="216" t="s">
        <v>158</v>
      </c>
      <c r="BK610" s="218">
        <f>SUM(BK611:BK613)</f>
        <v>0</v>
      </c>
    </row>
    <row r="611" s="2" customFormat="1" ht="21.75" customHeight="1">
      <c r="A611" s="38"/>
      <c r="B611" s="39"/>
      <c r="C611" s="219" t="s">
        <v>1019</v>
      </c>
      <c r="D611" s="219" t="s">
        <v>159</v>
      </c>
      <c r="E611" s="220" t="s">
        <v>1072</v>
      </c>
      <c r="F611" s="221" t="s">
        <v>1073</v>
      </c>
      <c r="G611" s="222" t="s">
        <v>194</v>
      </c>
      <c r="H611" s="223">
        <v>143</v>
      </c>
      <c r="I611" s="224"/>
      <c r="J611" s="225">
        <f>ROUND(I611*H611,2)</f>
        <v>0</v>
      </c>
      <c r="K611" s="221" t="s">
        <v>19</v>
      </c>
      <c r="L611" s="44"/>
      <c r="M611" s="226" t="s">
        <v>19</v>
      </c>
      <c r="N611" s="227" t="s">
        <v>45</v>
      </c>
      <c r="O611" s="84"/>
      <c r="P611" s="228">
        <f>O611*H611</f>
        <v>0</v>
      </c>
      <c r="Q611" s="228">
        <v>0</v>
      </c>
      <c r="R611" s="228">
        <f>Q611*H611</f>
        <v>0</v>
      </c>
      <c r="S611" s="228">
        <v>0</v>
      </c>
      <c r="T611" s="229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0" t="s">
        <v>163</v>
      </c>
      <c r="AT611" s="230" t="s">
        <v>159</v>
      </c>
      <c r="AU611" s="230" t="s">
        <v>85</v>
      </c>
      <c r="AY611" s="17" t="s">
        <v>158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7" t="s">
        <v>82</v>
      </c>
      <c r="BK611" s="231">
        <f>ROUND(I611*H611,2)</f>
        <v>0</v>
      </c>
      <c r="BL611" s="17" t="s">
        <v>163</v>
      </c>
      <c r="BM611" s="230" t="s">
        <v>1074</v>
      </c>
    </row>
    <row r="612" s="2" customFormat="1">
      <c r="A612" s="38"/>
      <c r="B612" s="39"/>
      <c r="C612" s="40"/>
      <c r="D612" s="232" t="s">
        <v>165</v>
      </c>
      <c r="E612" s="40"/>
      <c r="F612" s="233" t="s">
        <v>1073</v>
      </c>
      <c r="G612" s="40"/>
      <c r="H612" s="40"/>
      <c r="I612" s="136"/>
      <c r="J612" s="40"/>
      <c r="K612" s="40"/>
      <c r="L612" s="44"/>
      <c r="M612" s="234"/>
      <c r="N612" s="235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165</v>
      </c>
      <c r="AU612" s="17" t="s">
        <v>85</v>
      </c>
    </row>
    <row r="613" s="13" customFormat="1">
      <c r="A613" s="13"/>
      <c r="B613" s="236"/>
      <c r="C613" s="237"/>
      <c r="D613" s="232" t="s">
        <v>166</v>
      </c>
      <c r="E613" s="238" t="s">
        <v>19</v>
      </c>
      <c r="F613" s="239" t="s">
        <v>1929</v>
      </c>
      <c r="G613" s="237"/>
      <c r="H613" s="240">
        <v>143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6" t="s">
        <v>166</v>
      </c>
      <c r="AU613" s="246" t="s">
        <v>85</v>
      </c>
      <c r="AV613" s="13" t="s">
        <v>85</v>
      </c>
      <c r="AW613" s="13" t="s">
        <v>34</v>
      </c>
      <c r="AX613" s="13" t="s">
        <v>82</v>
      </c>
      <c r="AY613" s="246" t="s">
        <v>158</v>
      </c>
    </row>
    <row r="614" s="12" customFormat="1" ht="22.8" customHeight="1">
      <c r="A614" s="12"/>
      <c r="B614" s="205"/>
      <c r="C614" s="206"/>
      <c r="D614" s="207" t="s">
        <v>73</v>
      </c>
      <c r="E614" s="269" t="s">
        <v>191</v>
      </c>
      <c r="F614" s="269" t="s">
        <v>1076</v>
      </c>
      <c r="G614" s="206"/>
      <c r="H614" s="206"/>
      <c r="I614" s="209"/>
      <c r="J614" s="270">
        <f>BK614</f>
        <v>0</v>
      </c>
      <c r="K614" s="206"/>
      <c r="L614" s="211"/>
      <c r="M614" s="212"/>
      <c r="N614" s="213"/>
      <c r="O614" s="213"/>
      <c r="P614" s="214">
        <f>SUM(P615:P630)</f>
        <v>0</v>
      </c>
      <c r="Q614" s="213"/>
      <c r="R614" s="214">
        <f>SUM(R615:R630)</f>
        <v>39.959999999999994</v>
      </c>
      <c r="S614" s="213"/>
      <c r="T614" s="215">
        <f>SUM(T615:T630)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16" t="s">
        <v>82</v>
      </c>
      <c r="AT614" s="217" t="s">
        <v>73</v>
      </c>
      <c r="AU614" s="217" t="s">
        <v>82</v>
      </c>
      <c r="AY614" s="216" t="s">
        <v>158</v>
      </c>
      <c r="BK614" s="218">
        <f>SUM(BK615:BK630)</f>
        <v>0</v>
      </c>
    </row>
    <row r="615" s="2" customFormat="1" ht="21.75" customHeight="1">
      <c r="A615" s="38"/>
      <c r="B615" s="39"/>
      <c r="C615" s="219" t="s">
        <v>1024</v>
      </c>
      <c r="D615" s="219" t="s">
        <v>159</v>
      </c>
      <c r="E615" s="220" t="s">
        <v>1078</v>
      </c>
      <c r="F615" s="221" t="s">
        <v>1079</v>
      </c>
      <c r="G615" s="222" t="s">
        <v>194</v>
      </c>
      <c r="H615" s="223">
        <v>41</v>
      </c>
      <c r="I615" s="224"/>
      <c r="J615" s="225">
        <f>ROUND(I615*H615,2)</f>
        <v>0</v>
      </c>
      <c r="K615" s="221" t="s">
        <v>19</v>
      </c>
      <c r="L615" s="44"/>
      <c r="M615" s="226" t="s">
        <v>19</v>
      </c>
      <c r="N615" s="227" t="s">
        <v>45</v>
      </c>
      <c r="O615" s="84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30" t="s">
        <v>163</v>
      </c>
      <c r="AT615" s="230" t="s">
        <v>159</v>
      </c>
      <c r="AU615" s="230" t="s">
        <v>85</v>
      </c>
      <c r="AY615" s="17" t="s">
        <v>158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7" t="s">
        <v>82</v>
      </c>
      <c r="BK615" s="231">
        <f>ROUND(I615*H615,2)</f>
        <v>0</v>
      </c>
      <c r="BL615" s="17" t="s">
        <v>163</v>
      </c>
      <c r="BM615" s="230" t="s">
        <v>1080</v>
      </c>
    </row>
    <row r="616" s="2" customFormat="1">
      <c r="A616" s="38"/>
      <c r="B616" s="39"/>
      <c r="C616" s="40"/>
      <c r="D616" s="232" t="s">
        <v>165</v>
      </c>
      <c r="E616" s="40"/>
      <c r="F616" s="233" t="s">
        <v>1079</v>
      </c>
      <c r="G616" s="40"/>
      <c r="H616" s="40"/>
      <c r="I616" s="136"/>
      <c r="J616" s="40"/>
      <c r="K616" s="40"/>
      <c r="L616" s="44"/>
      <c r="M616" s="234"/>
      <c r="N616" s="235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165</v>
      </c>
      <c r="AU616" s="17" t="s">
        <v>85</v>
      </c>
    </row>
    <row r="617" s="13" customFormat="1">
      <c r="A617" s="13"/>
      <c r="B617" s="236"/>
      <c r="C617" s="237"/>
      <c r="D617" s="232" t="s">
        <v>166</v>
      </c>
      <c r="E617" s="238" t="s">
        <v>19</v>
      </c>
      <c r="F617" s="239" t="s">
        <v>1930</v>
      </c>
      <c r="G617" s="237"/>
      <c r="H617" s="240">
        <v>41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166</v>
      </c>
      <c r="AU617" s="246" t="s">
        <v>85</v>
      </c>
      <c r="AV617" s="13" t="s">
        <v>85</v>
      </c>
      <c r="AW617" s="13" t="s">
        <v>34</v>
      </c>
      <c r="AX617" s="13" t="s">
        <v>82</v>
      </c>
      <c r="AY617" s="246" t="s">
        <v>158</v>
      </c>
    </row>
    <row r="618" s="2" customFormat="1" ht="16.5" customHeight="1">
      <c r="A618" s="38"/>
      <c r="B618" s="39"/>
      <c r="C618" s="259" t="s">
        <v>1032</v>
      </c>
      <c r="D618" s="259" t="s">
        <v>199</v>
      </c>
      <c r="E618" s="260" t="s">
        <v>1083</v>
      </c>
      <c r="F618" s="261" t="s">
        <v>1084</v>
      </c>
      <c r="G618" s="262" t="s">
        <v>1059</v>
      </c>
      <c r="H618" s="263">
        <v>5.5350000000000001</v>
      </c>
      <c r="I618" s="264"/>
      <c r="J618" s="265">
        <f>ROUND(I618*H618,2)</f>
        <v>0</v>
      </c>
      <c r="K618" s="261" t="s">
        <v>213</v>
      </c>
      <c r="L618" s="266"/>
      <c r="M618" s="267" t="s">
        <v>19</v>
      </c>
      <c r="N618" s="268" t="s">
        <v>45</v>
      </c>
      <c r="O618" s="84"/>
      <c r="P618" s="228">
        <f>O618*H618</f>
        <v>0</v>
      </c>
      <c r="Q618" s="228">
        <v>1</v>
      </c>
      <c r="R618" s="228">
        <f>Q618*H618</f>
        <v>5.5350000000000001</v>
      </c>
      <c r="S618" s="228">
        <v>0</v>
      </c>
      <c r="T618" s="229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0" t="s">
        <v>241</v>
      </c>
      <c r="AT618" s="230" t="s">
        <v>199</v>
      </c>
      <c r="AU618" s="230" t="s">
        <v>85</v>
      </c>
      <c r="AY618" s="17" t="s">
        <v>158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7" t="s">
        <v>82</v>
      </c>
      <c r="BK618" s="231">
        <f>ROUND(I618*H618,2)</f>
        <v>0</v>
      </c>
      <c r="BL618" s="17" t="s">
        <v>236</v>
      </c>
      <c r="BM618" s="230" t="s">
        <v>1085</v>
      </c>
    </row>
    <row r="619" s="2" customFormat="1">
      <c r="A619" s="38"/>
      <c r="B619" s="39"/>
      <c r="C619" s="40"/>
      <c r="D619" s="232" t="s">
        <v>165</v>
      </c>
      <c r="E619" s="40"/>
      <c r="F619" s="233" t="s">
        <v>1084</v>
      </c>
      <c r="G619" s="40"/>
      <c r="H619" s="40"/>
      <c r="I619" s="136"/>
      <c r="J619" s="40"/>
      <c r="K619" s="40"/>
      <c r="L619" s="44"/>
      <c r="M619" s="234"/>
      <c r="N619" s="235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165</v>
      </c>
      <c r="AU619" s="17" t="s">
        <v>85</v>
      </c>
    </row>
    <row r="620" s="13" customFormat="1">
      <c r="A620" s="13"/>
      <c r="B620" s="236"/>
      <c r="C620" s="237"/>
      <c r="D620" s="232" t="s">
        <v>166</v>
      </c>
      <c r="E620" s="238" t="s">
        <v>19</v>
      </c>
      <c r="F620" s="239" t="s">
        <v>1931</v>
      </c>
      <c r="G620" s="237"/>
      <c r="H620" s="240">
        <v>5.5350000000000001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166</v>
      </c>
      <c r="AU620" s="246" t="s">
        <v>85</v>
      </c>
      <c r="AV620" s="13" t="s">
        <v>85</v>
      </c>
      <c r="AW620" s="13" t="s">
        <v>34</v>
      </c>
      <c r="AX620" s="13" t="s">
        <v>82</v>
      </c>
      <c r="AY620" s="246" t="s">
        <v>158</v>
      </c>
    </row>
    <row r="621" s="2" customFormat="1" ht="16.5" customHeight="1">
      <c r="A621" s="38"/>
      <c r="B621" s="39"/>
      <c r="C621" s="219" t="s">
        <v>1042</v>
      </c>
      <c r="D621" s="219" t="s">
        <v>159</v>
      </c>
      <c r="E621" s="220" t="s">
        <v>1088</v>
      </c>
      <c r="F621" s="221" t="s">
        <v>1089</v>
      </c>
      <c r="G621" s="222" t="s">
        <v>194</v>
      </c>
      <c r="H621" s="223">
        <v>85</v>
      </c>
      <c r="I621" s="224"/>
      <c r="J621" s="225">
        <f>ROUND(I621*H621,2)</f>
        <v>0</v>
      </c>
      <c r="K621" s="221" t="s">
        <v>19</v>
      </c>
      <c r="L621" s="44"/>
      <c r="M621" s="226" t="s">
        <v>19</v>
      </c>
      <c r="N621" s="227" t="s">
        <v>45</v>
      </c>
      <c r="O621" s="84"/>
      <c r="P621" s="228">
        <f>O621*H621</f>
        <v>0</v>
      </c>
      <c r="Q621" s="228">
        <v>0</v>
      </c>
      <c r="R621" s="228">
        <f>Q621*H621</f>
        <v>0</v>
      </c>
      <c r="S621" s="228">
        <v>0</v>
      </c>
      <c r="T621" s="229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0" t="s">
        <v>163</v>
      </c>
      <c r="AT621" s="230" t="s">
        <v>159</v>
      </c>
      <c r="AU621" s="230" t="s">
        <v>85</v>
      </c>
      <c r="AY621" s="17" t="s">
        <v>158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7" t="s">
        <v>82</v>
      </c>
      <c r="BK621" s="231">
        <f>ROUND(I621*H621,2)</f>
        <v>0</v>
      </c>
      <c r="BL621" s="17" t="s">
        <v>163</v>
      </c>
      <c r="BM621" s="230" t="s">
        <v>1090</v>
      </c>
    </row>
    <row r="622" s="2" customFormat="1">
      <c r="A622" s="38"/>
      <c r="B622" s="39"/>
      <c r="C622" s="40"/>
      <c r="D622" s="232" t="s">
        <v>165</v>
      </c>
      <c r="E622" s="40"/>
      <c r="F622" s="233" t="s">
        <v>1089</v>
      </c>
      <c r="G622" s="40"/>
      <c r="H622" s="40"/>
      <c r="I622" s="136"/>
      <c r="J622" s="40"/>
      <c r="K622" s="40"/>
      <c r="L622" s="44"/>
      <c r="M622" s="234"/>
      <c r="N622" s="235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165</v>
      </c>
      <c r="AU622" s="17" t="s">
        <v>85</v>
      </c>
    </row>
    <row r="623" s="13" customFormat="1">
      <c r="A623" s="13"/>
      <c r="B623" s="236"/>
      <c r="C623" s="237"/>
      <c r="D623" s="232" t="s">
        <v>166</v>
      </c>
      <c r="E623" s="238" t="s">
        <v>19</v>
      </c>
      <c r="F623" s="239" t="s">
        <v>1932</v>
      </c>
      <c r="G623" s="237"/>
      <c r="H623" s="240">
        <v>44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6" t="s">
        <v>166</v>
      </c>
      <c r="AU623" s="246" t="s">
        <v>85</v>
      </c>
      <c r="AV623" s="13" t="s">
        <v>85</v>
      </c>
      <c r="AW623" s="13" t="s">
        <v>34</v>
      </c>
      <c r="AX623" s="13" t="s">
        <v>74</v>
      </c>
      <c r="AY623" s="246" t="s">
        <v>158</v>
      </c>
    </row>
    <row r="624" s="13" customFormat="1">
      <c r="A624" s="13"/>
      <c r="B624" s="236"/>
      <c r="C624" s="237"/>
      <c r="D624" s="232" t="s">
        <v>166</v>
      </c>
      <c r="E624" s="238" t="s">
        <v>19</v>
      </c>
      <c r="F624" s="239" t="s">
        <v>1933</v>
      </c>
      <c r="G624" s="237"/>
      <c r="H624" s="240">
        <v>41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166</v>
      </c>
      <c r="AU624" s="246" t="s">
        <v>85</v>
      </c>
      <c r="AV624" s="13" t="s">
        <v>85</v>
      </c>
      <c r="AW624" s="13" t="s">
        <v>34</v>
      </c>
      <c r="AX624" s="13" t="s">
        <v>74</v>
      </c>
      <c r="AY624" s="246" t="s">
        <v>158</v>
      </c>
    </row>
    <row r="625" s="14" customFormat="1">
      <c r="A625" s="14"/>
      <c r="B625" s="247"/>
      <c r="C625" s="248"/>
      <c r="D625" s="232" t="s">
        <v>166</v>
      </c>
      <c r="E625" s="249" t="s">
        <v>19</v>
      </c>
      <c r="F625" s="250" t="s">
        <v>175</v>
      </c>
      <c r="G625" s="248"/>
      <c r="H625" s="251">
        <v>85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166</v>
      </c>
      <c r="AU625" s="257" t="s">
        <v>85</v>
      </c>
      <c r="AV625" s="14" t="s">
        <v>163</v>
      </c>
      <c r="AW625" s="14" t="s">
        <v>34</v>
      </c>
      <c r="AX625" s="14" t="s">
        <v>82</v>
      </c>
      <c r="AY625" s="257" t="s">
        <v>158</v>
      </c>
    </row>
    <row r="626" s="2" customFormat="1" ht="16.5" customHeight="1">
      <c r="A626" s="38"/>
      <c r="B626" s="39"/>
      <c r="C626" s="259" t="s">
        <v>1047</v>
      </c>
      <c r="D626" s="259" t="s">
        <v>199</v>
      </c>
      <c r="E626" s="260" t="s">
        <v>1092</v>
      </c>
      <c r="F626" s="261" t="s">
        <v>1093</v>
      </c>
      <c r="G626" s="262" t="s">
        <v>1059</v>
      </c>
      <c r="H626" s="263">
        <v>34.424999999999997</v>
      </c>
      <c r="I626" s="264"/>
      <c r="J626" s="265">
        <f>ROUND(I626*H626,2)</f>
        <v>0</v>
      </c>
      <c r="K626" s="261" t="s">
        <v>213</v>
      </c>
      <c r="L626" s="266"/>
      <c r="M626" s="267" t="s">
        <v>19</v>
      </c>
      <c r="N626" s="268" t="s">
        <v>45</v>
      </c>
      <c r="O626" s="84"/>
      <c r="P626" s="228">
        <f>O626*H626</f>
        <v>0</v>
      </c>
      <c r="Q626" s="228">
        <v>1</v>
      </c>
      <c r="R626" s="228">
        <f>Q626*H626</f>
        <v>34.424999999999997</v>
      </c>
      <c r="S626" s="228">
        <v>0</v>
      </c>
      <c r="T626" s="229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0" t="s">
        <v>241</v>
      </c>
      <c r="AT626" s="230" t="s">
        <v>199</v>
      </c>
      <c r="AU626" s="230" t="s">
        <v>85</v>
      </c>
      <c r="AY626" s="17" t="s">
        <v>158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7" t="s">
        <v>82</v>
      </c>
      <c r="BK626" s="231">
        <f>ROUND(I626*H626,2)</f>
        <v>0</v>
      </c>
      <c r="BL626" s="17" t="s">
        <v>236</v>
      </c>
      <c r="BM626" s="230" t="s">
        <v>1094</v>
      </c>
    </row>
    <row r="627" s="2" customFormat="1">
      <c r="A627" s="38"/>
      <c r="B627" s="39"/>
      <c r="C627" s="40"/>
      <c r="D627" s="232" t="s">
        <v>165</v>
      </c>
      <c r="E627" s="40"/>
      <c r="F627" s="233" t="s">
        <v>1093</v>
      </c>
      <c r="G627" s="40"/>
      <c r="H627" s="40"/>
      <c r="I627" s="136"/>
      <c r="J627" s="40"/>
      <c r="K627" s="40"/>
      <c r="L627" s="44"/>
      <c r="M627" s="234"/>
      <c r="N627" s="235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165</v>
      </c>
      <c r="AU627" s="17" t="s">
        <v>85</v>
      </c>
    </row>
    <row r="628" s="13" customFormat="1">
      <c r="A628" s="13"/>
      <c r="B628" s="236"/>
      <c r="C628" s="237"/>
      <c r="D628" s="232" t="s">
        <v>166</v>
      </c>
      <c r="E628" s="238" t="s">
        <v>19</v>
      </c>
      <c r="F628" s="239" t="s">
        <v>1934</v>
      </c>
      <c r="G628" s="237"/>
      <c r="H628" s="240">
        <v>16.605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166</v>
      </c>
      <c r="AU628" s="246" t="s">
        <v>85</v>
      </c>
      <c r="AV628" s="13" t="s">
        <v>85</v>
      </c>
      <c r="AW628" s="13" t="s">
        <v>34</v>
      </c>
      <c r="AX628" s="13" t="s">
        <v>74</v>
      </c>
      <c r="AY628" s="246" t="s">
        <v>158</v>
      </c>
    </row>
    <row r="629" s="13" customFormat="1">
      <c r="A629" s="13"/>
      <c r="B629" s="236"/>
      <c r="C629" s="237"/>
      <c r="D629" s="232" t="s">
        <v>166</v>
      </c>
      <c r="E629" s="238" t="s">
        <v>19</v>
      </c>
      <c r="F629" s="239" t="s">
        <v>1935</v>
      </c>
      <c r="G629" s="237"/>
      <c r="H629" s="240">
        <v>17.82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6" t="s">
        <v>166</v>
      </c>
      <c r="AU629" s="246" t="s">
        <v>85</v>
      </c>
      <c r="AV629" s="13" t="s">
        <v>85</v>
      </c>
      <c r="AW629" s="13" t="s">
        <v>34</v>
      </c>
      <c r="AX629" s="13" t="s">
        <v>74</v>
      </c>
      <c r="AY629" s="246" t="s">
        <v>158</v>
      </c>
    </row>
    <row r="630" s="14" customFormat="1">
      <c r="A630" s="14"/>
      <c r="B630" s="247"/>
      <c r="C630" s="248"/>
      <c r="D630" s="232" t="s">
        <v>166</v>
      </c>
      <c r="E630" s="249" t="s">
        <v>19</v>
      </c>
      <c r="F630" s="250" t="s">
        <v>175</v>
      </c>
      <c r="G630" s="248"/>
      <c r="H630" s="251">
        <v>34.424999999999997</v>
      </c>
      <c r="I630" s="252"/>
      <c r="J630" s="248"/>
      <c r="K630" s="248"/>
      <c r="L630" s="253"/>
      <c r="M630" s="254"/>
      <c r="N630" s="255"/>
      <c r="O630" s="255"/>
      <c r="P630" s="255"/>
      <c r="Q630" s="255"/>
      <c r="R630" s="255"/>
      <c r="S630" s="255"/>
      <c r="T630" s="25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7" t="s">
        <v>166</v>
      </c>
      <c r="AU630" s="257" t="s">
        <v>85</v>
      </c>
      <c r="AV630" s="14" t="s">
        <v>163</v>
      </c>
      <c r="AW630" s="14" t="s">
        <v>34</v>
      </c>
      <c r="AX630" s="14" t="s">
        <v>82</v>
      </c>
      <c r="AY630" s="257" t="s">
        <v>158</v>
      </c>
    </row>
    <row r="631" s="12" customFormat="1" ht="25.92" customHeight="1">
      <c r="A631" s="12"/>
      <c r="B631" s="205"/>
      <c r="C631" s="206"/>
      <c r="D631" s="207" t="s">
        <v>73</v>
      </c>
      <c r="E631" s="208" t="s">
        <v>1096</v>
      </c>
      <c r="F631" s="208" t="s">
        <v>1097</v>
      </c>
      <c r="G631" s="206"/>
      <c r="H631" s="206"/>
      <c r="I631" s="209"/>
      <c r="J631" s="210">
        <f>BK631</f>
        <v>0</v>
      </c>
      <c r="K631" s="206"/>
      <c r="L631" s="211"/>
      <c r="M631" s="212"/>
      <c r="N631" s="213"/>
      <c r="O631" s="213"/>
      <c r="P631" s="214">
        <f>SUM(P632:P784)</f>
        <v>0</v>
      </c>
      <c r="Q631" s="213"/>
      <c r="R631" s="214">
        <f>SUM(R632:R784)</f>
        <v>62.366693739999995</v>
      </c>
      <c r="S631" s="213"/>
      <c r="T631" s="215">
        <f>SUM(T632:T784)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6" t="s">
        <v>176</v>
      </c>
      <c r="AT631" s="217" t="s">
        <v>73</v>
      </c>
      <c r="AU631" s="217" t="s">
        <v>74</v>
      </c>
      <c r="AY631" s="216" t="s">
        <v>158</v>
      </c>
      <c r="BK631" s="218">
        <f>SUM(BK632:BK784)</f>
        <v>0</v>
      </c>
    </row>
    <row r="632" s="2" customFormat="1" ht="16.5" customHeight="1">
      <c r="A632" s="38"/>
      <c r="B632" s="39"/>
      <c r="C632" s="219" t="s">
        <v>1052</v>
      </c>
      <c r="D632" s="219" t="s">
        <v>159</v>
      </c>
      <c r="E632" s="220" t="s">
        <v>1099</v>
      </c>
      <c r="F632" s="221" t="s">
        <v>1100</v>
      </c>
      <c r="G632" s="222" t="s">
        <v>202</v>
      </c>
      <c r="H632" s="223">
        <v>10</v>
      </c>
      <c r="I632" s="224"/>
      <c r="J632" s="225">
        <f>ROUND(I632*H632,2)</f>
        <v>0</v>
      </c>
      <c r="K632" s="221" t="s">
        <v>213</v>
      </c>
      <c r="L632" s="44"/>
      <c r="M632" s="226" t="s">
        <v>19</v>
      </c>
      <c r="N632" s="227" t="s">
        <v>45</v>
      </c>
      <c r="O632" s="84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0" t="s">
        <v>236</v>
      </c>
      <c r="AT632" s="230" t="s">
        <v>159</v>
      </c>
      <c r="AU632" s="230" t="s">
        <v>82</v>
      </c>
      <c r="AY632" s="17" t="s">
        <v>158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7" t="s">
        <v>82</v>
      </c>
      <c r="BK632" s="231">
        <f>ROUND(I632*H632,2)</f>
        <v>0</v>
      </c>
      <c r="BL632" s="17" t="s">
        <v>236</v>
      </c>
      <c r="BM632" s="230" t="s">
        <v>1101</v>
      </c>
    </row>
    <row r="633" s="2" customFormat="1">
      <c r="A633" s="38"/>
      <c r="B633" s="39"/>
      <c r="C633" s="40"/>
      <c r="D633" s="232" t="s">
        <v>165</v>
      </c>
      <c r="E633" s="40"/>
      <c r="F633" s="233" t="s">
        <v>1102</v>
      </c>
      <c r="G633" s="40"/>
      <c r="H633" s="40"/>
      <c r="I633" s="136"/>
      <c r="J633" s="40"/>
      <c r="K633" s="40"/>
      <c r="L633" s="44"/>
      <c r="M633" s="234"/>
      <c r="N633" s="235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165</v>
      </c>
      <c r="AU633" s="17" t="s">
        <v>82</v>
      </c>
    </row>
    <row r="634" s="13" customFormat="1">
      <c r="A634" s="13"/>
      <c r="B634" s="236"/>
      <c r="C634" s="237"/>
      <c r="D634" s="232" t="s">
        <v>166</v>
      </c>
      <c r="E634" s="238" t="s">
        <v>19</v>
      </c>
      <c r="F634" s="239" t="s">
        <v>1849</v>
      </c>
      <c r="G634" s="237"/>
      <c r="H634" s="240">
        <v>10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166</v>
      </c>
      <c r="AU634" s="246" t="s">
        <v>82</v>
      </c>
      <c r="AV634" s="13" t="s">
        <v>85</v>
      </c>
      <c r="AW634" s="13" t="s">
        <v>34</v>
      </c>
      <c r="AX634" s="13" t="s">
        <v>82</v>
      </c>
      <c r="AY634" s="246" t="s">
        <v>158</v>
      </c>
    </row>
    <row r="635" s="2" customFormat="1" ht="21.75" customHeight="1">
      <c r="A635" s="38"/>
      <c r="B635" s="39"/>
      <c r="C635" s="219" t="s">
        <v>1056</v>
      </c>
      <c r="D635" s="219" t="s">
        <v>159</v>
      </c>
      <c r="E635" s="220" t="s">
        <v>1104</v>
      </c>
      <c r="F635" s="221" t="s">
        <v>1105</v>
      </c>
      <c r="G635" s="222" t="s">
        <v>1106</v>
      </c>
      <c r="H635" s="223">
        <v>0.40000000000000002</v>
      </c>
      <c r="I635" s="224"/>
      <c r="J635" s="225">
        <f>ROUND(I635*H635,2)</f>
        <v>0</v>
      </c>
      <c r="K635" s="221" t="s">
        <v>19</v>
      </c>
      <c r="L635" s="44"/>
      <c r="M635" s="226" t="s">
        <v>19</v>
      </c>
      <c r="N635" s="227" t="s">
        <v>45</v>
      </c>
      <c r="O635" s="84"/>
      <c r="P635" s="228">
        <f>O635*H635</f>
        <v>0</v>
      </c>
      <c r="Q635" s="228">
        <v>0.0088000000000000005</v>
      </c>
      <c r="R635" s="228">
        <f>Q635*H635</f>
        <v>0.0035200000000000006</v>
      </c>
      <c r="S635" s="228">
        <v>0</v>
      </c>
      <c r="T635" s="229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0" t="s">
        <v>236</v>
      </c>
      <c r="AT635" s="230" t="s">
        <v>159</v>
      </c>
      <c r="AU635" s="230" t="s">
        <v>82</v>
      </c>
      <c r="AY635" s="17" t="s">
        <v>158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7" t="s">
        <v>82</v>
      </c>
      <c r="BK635" s="231">
        <f>ROUND(I635*H635,2)</f>
        <v>0</v>
      </c>
      <c r="BL635" s="17" t="s">
        <v>236</v>
      </c>
      <c r="BM635" s="230" t="s">
        <v>1107</v>
      </c>
    </row>
    <row r="636" s="2" customFormat="1">
      <c r="A636" s="38"/>
      <c r="B636" s="39"/>
      <c r="C636" s="40"/>
      <c r="D636" s="232" t="s">
        <v>165</v>
      </c>
      <c r="E636" s="40"/>
      <c r="F636" s="233" t="s">
        <v>1105</v>
      </c>
      <c r="G636" s="40"/>
      <c r="H636" s="40"/>
      <c r="I636" s="136"/>
      <c r="J636" s="40"/>
      <c r="K636" s="40"/>
      <c r="L636" s="44"/>
      <c r="M636" s="234"/>
      <c r="N636" s="235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165</v>
      </c>
      <c r="AU636" s="17" t="s">
        <v>82</v>
      </c>
    </row>
    <row r="637" s="13" customFormat="1">
      <c r="A637" s="13"/>
      <c r="B637" s="236"/>
      <c r="C637" s="237"/>
      <c r="D637" s="232" t="s">
        <v>166</v>
      </c>
      <c r="E637" s="238" t="s">
        <v>19</v>
      </c>
      <c r="F637" s="239" t="s">
        <v>1936</v>
      </c>
      <c r="G637" s="237"/>
      <c r="H637" s="240">
        <v>0.40000000000000002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6" t="s">
        <v>166</v>
      </c>
      <c r="AU637" s="246" t="s">
        <v>82</v>
      </c>
      <c r="AV637" s="13" t="s">
        <v>85</v>
      </c>
      <c r="AW637" s="13" t="s">
        <v>34</v>
      </c>
      <c r="AX637" s="13" t="s">
        <v>82</v>
      </c>
      <c r="AY637" s="246" t="s">
        <v>158</v>
      </c>
    </row>
    <row r="638" s="2" customFormat="1" ht="16.5" customHeight="1">
      <c r="A638" s="38"/>
      <c r="B638" s="39"/>
      <c r="C638" s="219" t="s">
        <v>1065</v>
      </c>
      <c r="D638" s="219" t="s">
        <v>159</v>
      </c>
      <c r="E638" s="220" t="s">
        <v>1110</v>
      </c>
      <c r="F638" s="221" t="s">
        <v>1111</v>
      </c>
      <c r="G638" s="222" t="s">
        <v>1106</v>
      </c>
      <c r="H638" s="223">
        <v>0.40000000000000002</v>
      </c>
      <c r="I638" s="224"/>
      <c r="J638" s="225">
        <f>ROUND(I638*H638,2)</f>
        <v>0</v>
      </c>
      <c r="K638" s="221" t="s">
        <v>19</v>
      </c>
      <c r="L638" s="44"/>
      <c r="M638" s="226" t="s">
        <v>19</v>
      </c>
      <c r="N638" s="227" t="s">
        <v>45</v>
      </c>
      <c r="O638" s="84"/>
      <c r="P638" s="228">
        <f>O638*H638</f>
        <v>0</v>
      </c>
      <c r="Q638" s="228">
        <v>0.0099000000000000008</v>
      </c>
      <c r="R638" s="228">
        <f>Q638*H638</f>
        <v>0.0039600000000000008</v>
      </c>
      <c r="S638" s="228">
        <v>0</v>
      </c>
      <c r="T638" s="229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30" t="s">
        <v>236</v>
      </c>
      <c r="AT638" s="230" t="s">
        <v>159</v>
      </c>
      <c r="AU638" s="230" t="s">
        <v>82</v>
      </c>
      <c r="AY638" s="17" t="s">
        <v>158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7" t="s">
        <v>82</v>
      </c>
      <c r="BK638" s="231">
        <f>ROUND(I638*H638,2)</f>
        <v>0</v>
      </c>
      <c r="BL638" s="17" t="s">
        <v>236</v>
      </c>
      <c r="BM638" s="230" t="s">
        <v>1112</v>
      </c>
    </row>
    <row r="639" s="2" customFormat="1">
      <c r="A639" s="38"/>
      <c r="B639" s="39"/>
      <c r="C639" s="40"/>
      <c r="D639" s="232" t="s">
        <v>165</v>
      </c>
      <c r="E639" s="40"/>
      <c r="F639" s="233" t="s">
        <v>1111</v>
      </c>
      <c r="G639" s="40"/>
      <c r="H639" s="40"/>
      <c r="I639" s="136"/>
      <c r="J639" s="40"/>
      <c r="K639" s="40"/>
      <c r="L639" s="44"/>
      <c r="M639" s="234"/>
      <c r="N639" s="235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165</v>
      </c>
      <c r="AU639" s="17" t="s">
        <v>82</v>
      </c>
    </row>
    <row r="640" s="13" customFormat="1">
      <c r="A640" s="13"/>
      <c r="B640" s="236"/>
      <c r="C640" s="237"/>
      <c r="D640" s="232" t="s">
        <v>166</v>
      </c>
      <c r="E640" s="238" t="s">
        <v>19</v>
      </c>
      <c r="F640" s="239" t="s">
        <v>1936</v>
      </c>
      <c r="G640" s="237"/>
      <c r="H640" s="240">
        <v>0.40000000000000002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166</v>
      </c>
      <c r="AU640" s="246" t="s">
        <v>82</v>
      </c>
      <c r="AV640" s="13" t="s">
        <v>85</v>
      </c>
      <c r="AW640" s="13" t="s">
        <v>34</v>
      </c>
      <c r="AX640" s="13" t="s">
        <v>82</v>
      </c>
      <c r="AY640" s="246" t="s">
        <v>158</v>
      </c>
    </row>
    <row r="641" s="2" customFormat="1" ht="16.5" customHeight="1">
      <c r="A641" s="38"/>
      <c r="B641" s="39"/>
      <c r="C641" s="219" t="s">
        <v>1071</v>
      </c>
      <c r="D641" s="219" t="s">
        <v>159</v>
      </c>
      <c r="E641" s="220" t="s">
        <v>1754</v>
      </c>
      <c r="F641" s="221" t="s">
        <v>1755</v>
      </c>
      <c r="G641" s="222" t="s">
        <v>1035</v>
      </c>
      <c r="H641" s="223">
        <v>10.5</v>
      </c>
      <c r="I641" s="224"/>
      <c r="J641" s="225">
        <f>ROUND(I641*H641,2)</f>
        <v>0</v>
      </c>
      <c r="K641" s="221" t="s">
        <v>19</v>
      </c>
      <c r="L641" s="44"/>
      <c r="M641" s="226" t="s">
        <v>19</v>
      </c>
      <c r="N641" s="227" t="s">
        <v>45</v>
      </c>
      <c r="O641" s="84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0" t="s">
        <v>236</v>
      </c>
      <c r="AT641" s="230" t="s">
        <v>159</v>
      </c>
      <c r="AU641" s="230" t="s">
        <v>82</v>
      </c>
      <c r="AY641" s="17" t="s">
        <v>158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7" t="s">
        <v>82</v>
      </c>
      <c r="BK641" s="231">
        <f>ROUND(I641*H641,2)</f>
        <v>0</v>
      </c>
      <c r="BL641" s="17" t="s">
        <v>236</v>
      </c>
      <c r="BM641" s="230" t="s">
        <v>1937</v>
      </c>
    </row>
    <row r="642" s="2" customFormat="1">
      <c r="A642" s="38"/>
      <c r="B642" s="39"/>
      <c r="C642" s="40"/>
      <c r="D642" s="232" t="s">
        <v>165</v>
      </c>
      <c r="E642" s="40"/>
      <c r="F642" s="233" t="s">
        <v>1755</v>
      </c>
      <c r="G642" s="40"/>
      <c r="H642" s="40"/>
      <c r="I642" s="136"/>
      <c r="J642" s="40"/>
      <c r="K642" s="40"/>
      <c r="L642" s="44"/>
      <c r="M642" s="234"/>
      <c r="N642" s="235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165</v>
      </c>
      <c r="AU642" s="17" t="s">
        <v>82</v>
      </c>
    </row>
    <row r="643" s="13" customFormat="1">
      <c r="A643" s="13"/>
      <c r="B643" s="236"/>
      <c r="C643" s="237"/>
      <c r="D643" s="232" t="s">
        <v>166</v>
      </c>
      <c r="E643" s="238" t="s">
        <v>19</v>
      </c>
      <c r="F643" s="239" t="s">
        <v>1938</v>
      </c>
      <c r="G643" s="237"/>
      <c r="H643" s="240">
        <v>10.5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6" t="s">
        <v>166</v>
      </c>
      <c r="AU643" s="246" t="s">
        <v>82</v>
      </c>
      <c r="AV643" s="13" t="s">
        <v>85</v>
      </c>
      <c r="AW643" s="13" t="s">
        <v>34</v>
      </c>
      <c r="AX643" s="13" t="s">
        <v>82</v>
      </c>
      <c r="AY643" s="246" t="s">
        <v>158</v>
      </c>
    </row>
    <row r="644" s="2" customFormat="1" ht="21.75" customHeight="1">
      <c r="A644" s="38"/>
      <c r="B644" s="39"/>
      <c r="C644" s="219" t="s">
        <v>1077</v>
      </c>
      <c r="D644" s="219" t="s">
        <v>159</v>
      </c>
      <c r="E644" s="220" t="s">
        <v>1758</v>
      </c>
      <c r="F644" s="221" t="s">
        <v>1759</v>
      </c>
      <c r="G644" s="222" t="s">
        <v>162</v>
      </c>
      <c r="H644" s="223">
        <v>10</v>
      </c>
      <c r="I644" s="224"/>
      <c r="J644" s="225">
        <f>ROUND(I644*H644,2)</f>
        <v>0</v>
      </c>
      <c r="K644" s="221" t="s">
        <v>19</v>
      </c>
      <c r="L644" s="44"/>
      <c r="M644" s="226" t="s">
        <v>19</v>
      </c>
      <c r="N644" s="227" t="s">
        <v>45</v>
      </c>
      <c r="O644" s="84"/>
      <c r="P644" s="228">
        <f>O644*H644</f>
        <v>0</v>
      </c>
      <c r="Q644" s="228">
        <v>0</v>
      </c>
      <c r="R644" s="228">
        <f>Q644*H644</f>
        <v>0</v>
      </c>
      <c r="S644" s="228">
        <v>0</v>
      </c>
      <c r="T644" s="229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30" t="s">
        <v>236</v>
      </c>
      <c r="AT644" s="230" t="s">
        <v>159</v>
      </c>
      <c r="AU644" s="230" t="s">
        <v>82</v>
      </c>
      <c r="AY644" s="17" t="s">
        <v>158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7" t="s">
        <v>82</v>
      </c>
      <c r="BK644" s="231">
        <f>ROUND(I644*H644,2)</f>
        <v>0</v>
      </c>
      <c r="BL644" s="17" t="s">
        <v>236</v>
      </c>
      <c r="BM644" s="230" t="s">
        <v>1939</v>
      </c>
    </row>
    <row r="645" s="2" customFormat="1">
      <c r="A645" s="38"/>
      <c r="B645" s="39"/>
      <c r="C645" s="40"/>
      <c r="D645" s="232" t="s">
        <v>165</v>
      </c>
      <c r="E645" s="40"/>
      <c r="F645" s="233" t="s">
        <v>1759</v>
      </c>
      <c r="G645" s="40"/>
      <c r="H645" s="40"/>
      <c r="I645" s="136"/>
      <c r="J645" s="40"/>
      <c r="K645" s="40"/>
      <c r="L645" s="44"/>
      <c r="M645" s="234"/>
      <c r="N645" s="235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165</v>
      </c>
      <c r="AU645" s="17" t="s">
        <v>82</v>
      </c>
    </row>
    <row r="646" s="13" customFormat="1">
      <c r="A646" s="13"/>
      <c r="B646" s="236"/>
      <c r="C646" s="237"/>
      <c r="D646" s="232" t="s">
        <v>166</v>
      </c>
      <c r="E646" s="238" t="s">
        <v>19</v>
      </c>
      <c r="F646" s="239" t="s">
        <v>1940</v>
      </c>
      <c r="G646" s="237"/>
      <c r="H646" s="240">
        <v>10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6" t="s">
        <v>166</v>
      </c>
      <c r="AU646" s="246" t="s">
        <v>82</v>
      </c>
      <c r="AV646" s="13" t="s">
        <v>85</v>
      </c>
      <c r="AW646" s="13" t="s">
        <v>34</v>
      </c>
      <c r="AX646" s="13" t="s">
        <v>82</v>
      </c>
      <c r="AY646" s="246" t="s">
        <v>158</v>
      </c>
    </row>
    <row r="647" s="2" customFormat="1" ht="16.5" customHeight="1">
      <c r="A647" s="38"/>
      <c r="B647" s="39"/>
      <c r="C647" s="219" t="s">
        <v>1082</v>
      </c>
      <c r="D647" s="219" t="s">
        <v>159</v>
      </c>
      <c r="E647" s="220" t="s">
        <v>1762</v>
      </c>
      <c r="F647" s="221" t="s">
        <v>1763</v>
      </c>
      <c r="G647" s="222" t="s">
        <v>1035</v>
      </c>
      <c r="H647" s="223">
        <v>3.5</v>
      </c>
      <c r="I647" s="224"/>
      <c r="J647" s="225">
        <f>ROUND(I647*H647,2)</f>
        <v>0</v>
      </c>
      <c r="K647" s="221" t="s">
        <v>19</v>
      </c>
      <c r="L647" s="44"/>
      <c r="M647" s="226" t="s">
        <v>19</v>
      </c>
      <c r="N647" s="227" t="s">
        <v>45</v>
      </c>
      <c r="O647" s="84"/>
      <c r="P647" s="228">
        <f>O647*H647</f>
        <v>0</v>
      </c>
      <c r="Q647" s="228">
        <v>0</v>
      </c>
      <c r="R647" s="228">
        <f>Q647*H647</f>
        <v>0</v>
      </c>
      <c r="S647" s="228">
        <v>0</v>
      </c>
      <c r="T647" s="229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0" t="s">
        <v>236</v>
      </c>
      <c r="AT647" s="230" t="s">
        <v>159</v>
      </c>
      <c r="AU647" s="230" t="s">
        <v>82</v>
      </c>
      <c r="AY647" s="17" t="s">
        <v>158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7" t="s">
        <v>82</v>
      </c>
      <c r="BK647" s="231">
        <f>ROUND(I647*H647,2)</f>
        <v>0</v>
      </c>
      <c r="BL647" s="17" t="s">
        <v>236</v>
      </c>
      <c r="BM647" s="230" t="s">
        <v>1941</v>
      </c>
    </row>
    <row r="648" s="2" customFormat="1">
      <c r="A648" s="38"/>
      <c r="B648" s="39"/>
      <c r="C648" s="40"/>
      <c r="D648" s="232" t="s">
        <v>165</v>
      </c>
      <c r="E648" s="40"/>
      <c r="F648" s="233" t="s">
        <v>1763</v>
      </c>
      <c r="G648" s="40"/>
      <c r="H648" s="40"/>
      <c r="I648" s="136"/>
      <c r="J648" s="40"/>
      <c r="K648" s="40"/>
      <c r="L648" s="44"/>
      <c r="M648" s="234"/>
      <c r="N648" s="235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165</v>
      </c>
      <c r="AU648" s="17" t="s">
        <v>82</v>
      </c>
    </row>
    <row r="649" s="13" customFormat="1">
      <c r="A649" s="13"/>
      <c r="B649" s="236"/>
      <c r="C649" s="237"/>
      <c r="D649" s="232" t="s">
        <v>166</v>
      </c>
      <c r="E649" s="238" t="s">
        <v>19</v>
      </c>
      <c r="F649" s="239" t="s">
        <v>1942</v>
      </c>
      <c r="G649" s="237"/>
      <c r="H649" s="240">
        <v>3.5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166</v>
      </c>
      <c r="AU649" s="246" t="s">
        <v>82</v>
      </c>
      <c r="AV649" s="13" t="s">
        <v>85</v>
      </c>
      <c r="AW649" s="13" t="s">
        <v>34</v>
      </c>
      <c r="AX649" s="13" t="s">
        <v>82</v>
      </c>
      <c r="AY649" s="246" t="s">
        <v>158</v>
      </c>
    </row>
    <row r="650" s="2" customFormat="1" ht="21.75" customHeight="1">
      <c r="A650" s="38"/>
      <c r="B650" s="39"/>
      <c r="C650" s="219" t="s">
        <v>1087</v>
      </c>
      <c r="D650" s="219" t="s">
        <v>159</v>
      </c>
      <c r="E650" s="220" t="s">
        <v>1943</v>
      </c>
      <c r="F650" s="221" t="s">
        <v>1944</v>
      </c>
      <c r="G650" s="222" t="s">
        <v>1035</v>
      </c>
      <c r="H650" s="223">
        <v>14</v>
      </c>
      <c r="I650" s="224"/>
      <c r="J650" s="225">
        <f>ROUND(I650*H650,2)</f>
        <v>0</v>
      </c>
      <c r="K650" s="221" t="s">
        <v>213</v>
      </c>
      <c r="L650" s="44"/>
      <c r="M650" s="226" t="s">
        <v>19</v>
      </c>
      <c r="N650" s="227" t="s">
        <v>45</v>
      </c>
      <c r="O650" s="84"/>
      <c r="P650" s="228">
        <f>O650*H650</f>
        <v>0</v>
      </c>
      <c r="Q650" s="228">
        <v>0</v>
      </c>
      <c r="R650" s="228">
        <f>Q650*H650</f>
        <v>0</v>
      </c>
      <c r="S650" s="228">
        <v>0</v>
      </c>
      <c r="T650" s="229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0" t="s">
        <v>163</v>
      </c>
      <c r="AT650" s="230" t="s">
        <v>159</v>
      </c>
      <c r="AU650" s="230" t="s">
        <v>82</v>
      </c>
      <c r="AY650" s="17" t="s">
        <v>158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7" t="s">
        <v>82</v>
      </c>
      <c r="BK650" s="231">
        <f>ROUND(I650*H650,2)</f>
        <v>0</v>
      </c>
      <c r="BL650" s="17" t="s">
        <v>163</v>
      </c>
      <c r="BM650" s="230" t="s">
        <v>1945</v>
      </c>
    </row>
    <row r="651" s="2" customFormat="1">
      <c r="A651" s="38"/>
      <c r="B651" s="39"/>
      <c r="C651" s="40"/>
      <c r="D651" s="232" t="s">
        <v>165</v>
      </c>
      <c r="E651" s="40"/>
      <c r="F651" s="233" t="s">
        <v>1946</v>
      </c>
      <c r="G651" s="40"/>
      <c r="H651" s="40"/>
      <c r="I651" s="136"/>
      <c r="J651" s="40"/>
      <c r="K651" s="40"/>
      <c r="L651" s="44"/>
      <c r="M651" s="234"/>
      <c r="N651" s="235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165</v>
      </c>
      <c r="AU651" s="17" t="s">
        <v>82</v>
      </c>
    </row>
    <row r="652" s="2" customFormat="1">
      <c r="A652" s="38"/>
      <c r="B652" s="39"/>
      <c r="C652" s="40"/>
      <c r="D652" s="232" t="s">
        <v>216</v>
      </c>
      <c r="E652" s="40"/>
      <c r="F652" s="258" t="s">
        <v>1947</v>
      </c>
      <c r="G652" s="40"/>
      <c r="H652" s="40"/>
      <c r="I652" s="136"/>
      <c r="J652" s="40"/>
      <c r="K652" s="40"/>
      <c r="L652" s="44"/>
      <c r="M652" s="234"/>
      <c r="N652" s="235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216</v>
      </c>
      <c r="AU652" s="17" t="s">
        <v>82</v>
      </c>
    </row>
    <row r="653" s="13" customFormat="1">
      <c r="A653" s="13"/>
      <c r="B653" s="236"/>
      <c r="C653" s="237"/>
      <c r="D653" s="232" t="s">
        <v>166</v>
      </c>
      <c r="E653" s="238" t="s">
        <v>19</v>
      </c>
      <c r="F653" s="239" t="s">
        <v>1771</v>
      </c>
      <c r="G653" s="237"/>
      <c r="H653" s="240">
        <v>10.5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6" t="s">
        <v>166</v>
      </c>
      <c r="AU653" s="246" t="s">
        <v>82</v>
      </c>
      <c r="AV653" s="13" t="s">
        <v>85</v>
      </c>
      <c r="AW653" s="13" t="s">
        <v>34</v>
      </c>
      <c r="AX653" s="13" t="s">
        <v>74</v>
      </c>
      <c r="AY653" s="246" t="s">
        <v>158</v>
      </c>
    </row>
    <row r="654" s="13" customFormat="1">
      <c r="A654" s="13"/>
      <c r="B654" s="236"/>
      <c r="C654" s="237"/>
      <c r="D654" s="232" t="s">
        <v>166</v>
      </c>
      <c r="E654" s="238" t="s">
        <v>19</v>
      </c>
      <c r="F654" s="239" t="s">
        <v>1772</v>
      </c>
      <c r="G654" s="237"/>
      <c r="H654" s="240">
        <v>3.5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6" t="s">
        <v>166</v>
      </c>
      <c r="AU654" s="246" t="s">
        <v>82</v>
      </c>
      <c r="AV654" s="13" t="s">
        <v>85</v>
      </c>
      <c r="AW654" s="13" t="s">
        <v>34</v>
      </c>
      <c r="AX654" s="13" t="s">
        <v>74</v>
      </c>
      <c r="AY654" s="246" t="s">
        <v>158</v>
      </c>
    </row>
    <row r="655" s="14" customFormat="1">
      <c r="A655" s="14"/>
      <c r="B655" s="247"/>
      <c r="C655" s="248"/>
      <c r="D655" s="232" t="s">
        <v>166</v>
      </c>
      <c r="E655" s="249" t="s">
        <v>19</v>
      </c>
      <c r="F655" s="250" t="s">
        <v>175</v>
      </c>
      <c r="G655" s="248"/>
      <c r="H655" s="251">
        <v>14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166</v>
      </c>
      <c r="AU655" s="257" t="s">
        <v>82</v>
      </c>
      <c r="AV655" s="14" t="s">
        <v>163</v>
      </c>
      <c r="AW655" s="14" t="s">
        <v>34</v>
      </c>
      <c r="AX655" s="14" t="s">
        <v>82</v>
      </c>
      <c r="AY655" s="257" t="s">
        <v>158</v>
      </c>
    </row>
    <row r="656" s="2" customFormat="1" ht="21.75" customHeight="1">
      <c r="A656" s="38"/>
      <c r="B656" s="39"/>
      <c r="C656" s="219" t="s">
        <v>1091</v>
      </c>
      <c r="D656" s="219" t="s">
        <v>159</v>
      </c>
      <c r="E656" s="220" t="s">
        <v>1114</v>
      </c>
      <c r="F656" s="221" t="s">
        <v>1115</v>
      </c>
      <c r="G656" s="222" t="s">
        <v>194</v>
      </c>
      <c r="H656" s="223">
        <v>164</v>
      </c>
      <c r="I656" s="224"/>
      <c r="J656" s="225">
        <f>ROUND(I656*H656,2)</f>
        <v>0</v>
      </c>
      <c r="K656" s="221" t="s">
        <v>213</v>
      </c>
      <c r="L656" s="44"/>
      <c r="M656" s="226" t="s">
        <v>19</v>
      </c>
      <c r="N656" s="227" t="s">
        <v>45</v>
      </c>
      <c r="O656" s="84"/>
      <c r="P656" s="228">
        <f>O656*H656</f>
        <v>0</v>
      </c>
      <c r="Q656" s="228">
        <v>0</v>
      </c>
      <c r="R656" s="228">
        <f>Q656*H656</f>
        <v>0</v>
      </c>
      <c r="S656" s="228">
        <v>0</v>
      </c>
      <c r="T656" s="229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30" t="s">
        <v>236</v>
      </c>
      <c r="AT656" s="230" t="s">
        <v>159</v>
      </c>
      <c r="AU656" s="230" t="s">
        <v>82</v>
      </c>
      <c r="AY656" s="17" t="s">
        <v>158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7" t="s">
        <v>82</v>
      </c>
      <c r="BK656" s="231">
        <f>ROUND(I656*H656,2)</f>
        <v>0</v>
      </c>
      <c r="BL656" s="17" t="s">
        <v>236</v>
      </c>
      <c r="BM656" s="230" t="s">
        <v>1116</v>
      </c>
    </row>
    <row r="657" s="2" customFormat="1">
      <c r="A657" s="38"/>
      <c r="B657" s="39"/>
      <c r="C657" s="40"/>
      <c r="D657" s="232" t="s">
        <v>165</v>
      </c>
      <c r="E657" s="40"/>
      <c r="F657" s="233" t="s">
        <v>1117</v>
      </c>
      <c r="G657" s="40"/>
      <c r="H657" s="40"/>
      <c r="I657" s="136"/>
      <c r="J657" s="40"/>
      <c r="K657" s="40"/>
      <c r="L657" s="44"/>
      <c r="M657" s="234"/>
      <c r="N657" s="235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165</v>
      </c>
      <c r="AU657" s="17" t="s">
        <v>82</v>
      </c>
    </row>
    <row r="658" s="2" customFormat="1">
      <c r="A658" s="38"/>
      <c r="B658" s="39"/>
      <c r="C658" s="40"/>
      <c r="D658" s="232" t="s">
        <v>216</v>
      </c>
      <c r="E658" s="40"/>
      <c r="F658" s="258" t="s">
        <v>1118</v>
      </c>
      <c r="G658" s="40"/>
      <c r="H658" s="40"/>
      <c r="I658" s="136"/>
      <c r="J658" s="40"/>
      <c r="K658" s="40"/>
      <c r="L658" s="44"/>
      <c r="M658" s="234"/>
      <c r="N658" s="235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216</v>
      </c>
      <c r="AU658" s="17" t="s">
        <v>82</v>
      </c>
    </row>
    <row r="659" s="13" customFormat="1">
      <c r="A659" s="13"/>
      <c r="B659" s="236"/>
      <c r="C659" s="237"/>
      <c r="D659" s="232" t="s">
        <v>166</v>
      </c>
      <c r="E659" s="238" t="s">
        <v>19</v>
      </c>
      <c r="F659" s="239" t="s">
        <v>1948</v>
      </c>
      <c r="G659" s="237"/>
      <c r="H659" s="240">
        <v>164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166</v>
      </c>
      <c r="AU659" s="246" t="s">
        <v>82</v>
      </c>
      <c r="AV659" s="13" t="s">
        <v>85</v>
      </c>
      <c r="AW659" s="13" t="s">
        <v>34</v>
      </c>
      <c r="AX659" s="13" t="s">
        <v>82</v>
      </c>
      <c r="AY659" s="246" t="s">
        <v>158</v>
      </c>
    </row>
    <row r="660" s="2" customFormat="1" ht="21.75" customHeight="1">
      <c r="A660" s="38"/>
      <c r="B660" s="39"/>
      <c r="C660" s="219" t="s">
        <v>1098</v>
      </c>
      <c r="D660" s="219" t="s">
        <v>159</v>
      </c>
      <c r="E660" s="220" t="s">
        <v>1120</v>
      </c>
      <c r="F660" s="221" t="s">
        <v>1121</v>
      </c>
      <c r="G660" s="222" t="s">
        <v>194</v>
      </c>
      <c r="H660" s="223">
        <v>164</v>
      </c>
      <c r="I660" s="224"/>
      <c r="J660" s="225">
        <f>ROUND(I660*H660,2)</f>
        <v>0</v>
      </c>
      <c r="K660" s="221" t="s">
        <v>213</v>
      </c>
      <c r="L660" s="44"/>
      <c r="M660" s="226" t="s">
        <v>19</v>
      </c>
      <c r="N660" s="227" t="s">
        <v>45</v>
      </c>
      <c r="O660" s="84"/>
      <c r="P660" s="228">
        <f>O660*H660</f>
        <v>0</v>
      </c>
      <c r="Q660" s="228">
        <v>0</v>
      </c>
      <c r="R660" s="228">
        <f>Q660*H660</f>
        <v>0</v>
      </c>
      <c r="S660" s="228">
        <v>0</v>
      </c>
      <c r="T660" s="229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0" t="s">
        <v>236</v>
      </c>
      <c r="AT660" s="230" t="s">
        <v>159</v>
      </c>
      <c r="AU660" s="230" t="s">
        <v>82</v>
      </c>
      <c r="AY660" s="17" t="s">
        <v>158</v>
      </c>
      <c r="BE660" s="231">
        <f>IF(N660="základní",J660,0)</f>
        <v>0</v>
      </c>
      <c r="BF660" s="231">
        <f>IF(N660="snížená",J660,0)</f>
        <v>0</v>
      </c>
      <c r="BG660" s="231">
        <f>IF(N660="zákl. přenesená",J660,0)</f>
        <v>0</v>
      </c>
      <c r="BH660" s="231">
        <f>IF(N660="sníž. přenesená",J660,0)</f>
        <v>0</v>
      </c>
      <c r="BI660" s="231">
        <f>IF(N660="nulová",J660,0)</f>
        <v>0</v>
      </c>
      <c r="BJ660" s="17" t="s">
        <v>82</v>
      </c>
      <c r="BK660" s="231">
        <f>ROUND(I660*H660,2)</f>
        <v>0</v>
      </c>
      <c r="BL660" s="17" t="s">
        <v>236</v>
      </c>
      <c r="BM660" s="230" t="s">
        <v>1122</v>
      </c>
    </row>
    <row r="661" s="2" customFormat="1">
      <c r="A661" s="38"/>
      <c r="B661" s="39"/>
      <c r="C661" s="40"/>
      <c r="D661" s="232" t="s">
        <v>165</v>
      </c>
      <c r="E661" s="40"/>
      <c r="F661" s="233" t="s">
        <v>1123</v>
      </c>
      <c r="G661" s="40"/>
      <c r="H661" s="40"/>
      <c r="I661" s="136"/>
      <c r="J661" s="40"/>
      <c r="K661" s="40"/>
      <c r="L661" s="44"/>
      <c r="M661" s="234"/>
      <c r="N661" s="235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165</v>
      </c>
      <c r="AU661" s="17" t="s">
        <v>82</v>
      </c>
    </row>
    <row r="662" s="2" customFormat="1">
      <c r="A662" s="38"/>
      <c r="B662" s="39"/>
      <c r="C662" s="40"/>
      <c r="D662" s="232" t="s">
        <v>216</v>
      </c>
      <c r="E662" s="40"/>
      <c r="F662" s="258" t="s">
        <v>1124</v>
      </c>
      <c r="G662" s="40"/>
      <c r="H662" s="40"/>
      <c r="I662" s="136"/>
      <c r="J662" s="40"/>
      <c r="K662" s="40"/>
      <c r="L662" s="44"/>
      <c r="M662" s="234"/>
      <c r="N662" s="235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216</v>
      </c>
      <c r="AU662" s="17" t="s">
        <v>82</v>
      </c>
    </row>
    <row r="663" s="13" customFormat="1">
      <c r="A663" s="13"/>
      <c r="B663" s="236"/>
      <c r="C663" s="237"/>
      <c r="D663" s="232" t="s">
        <v>166</v>
      </c>
      <c r="E663" s="238" t="s">
        <v>19</v>
      </c>
      <c r="F663" s="239" t="s">
        <v>1948</v>
      </c>
      <c r="G663" s="237"/>
      <c r="H663" s="240">
        <v>164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166</v>
      </c>
      <c r="AU663" s="246" t="s">
        <v>82</v>
      </c>
      <c r="AV663" s="13" t="s">
        <v>85</v>
      </c>
      <c r="AW663" s="13" t="s">
        <v>34</v>
      </c>
      <c r="AX663" s="13" t="s">
        <v>82</v>
      </c>
      <c r="AY663" s="246" t="s">
        <v>158</v>
      </c>
    </row>
    <row r="664" s="2" customFormat="1" ht="21.75" customHeight="1">
      <c r="A664" s="38"/>
      <c r="B664" s="39"/>
      <c r="C664" s="219" t="s">
        <v>1103</v>
      </c>
      <c r="D664" s="219" t="s">
        <v>159</v>
      </c>
      <c r="E664" s="220" t="s">
        <v>1126</v>
      </c>
      <c r="F664" s="221" t="s">
        <v>1127</v>
      </c>
      <c r="G664" s="222" t="s">
        <v>162</v>
      </c>
      <c r="H664" s="223">
        <v>12</v>
      </c>
      <c r="I664" s="224"/>
      <c r="J664" s="225">
        <f>ROUND(I664*H664,2)</f>
        <v>0</v>
      </c>
      <c r="K664" s="221" t="s">
        <v>213</v>
      </c>
      <c r="L664" s="44"/>
      <c r="M664" s="226" t="s">
        <v>19</v>
      </c>
      <c r="N664" s="227" t="s">
        <v>45</v>
      </c>
      <c r="O664" s="84"/>
      <c r="P664" s="228">
        <f>O664*H664</f>
        <v>0</v>
      </c>
      <c r="Q664" s="228">
        <v>0</v>
      </c>
      <c r="R664" s="228">
        <f>Q664*H664</f>
        <v>0</v>
      </c>
      <c r="S664" s="228">
        <v>0</v>
      </c>
      <c r="T664" s="229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0" t="s">
        <v>236</v>
      </c>
      <c r="AT664" s="230" t="s">
        <v>159</v>
      </c>
      <c r="AU664" s="230" t="s">
        <v>82</v>
      </c>
      <c r="AY664" s="17" t="s">
        <v>158</v>
      </c>
      <c r="BE664" s="231">
        <f>IF(N664="základní",J664,0)</f>
        <v>0</v>
      </c>
      <c r="BF664" s="231">
        <f>IF(N664="snížená",J664,0)</f>
        <v>0</v>
      </c>
      <c r="BG664" s="231">
        <f>IF(N664="zákl. přenesená",J664,0)</f>
        <v>0</v>
      </c>
      <c r="BH664" s="231">
        <f>IF(N664="sníž. přenesená",J664,0)</f>
        <v>0</v>
      </c>
      <c r="BI664" s="231">
        <f>IF(N664="nulová",J664,0)</f>
        <v>0</v>
      </c>
      <c r="BJ664" s="17" t="s">
        <v>82</v>
      </c>
      <c r="BK664" s="231">
        <f>ROUND(I664*H664,2)</f>
        <v>0</v>
      </c>
      <c r="BL664" s="17" t="s">
        <v>236</v>
      </c>
      <c r="BM664" s="230" t="s">
        <v>1128</v>
      </c>
    </row>
    <row r="665" s="2" customFormat="1">
      <c r="A665" s="38"/>
      <c r="B665" s="39"/>
      <c r="C665" s="40"/>
      <c r="D665" s="232" t="s">
        <v>165</v>
      </c>
      <c r="E665" s="40"/>
      <c r="F665" s="233" t="s">
        <v>1129</v>
      </c>
      <c r="G665" s="40"/>
      <c r="H665" s="40"/>
      <c r="I665" s="136"/>
      <c r="J665" s="40"/>
      <c r="K665" s="40"/>
      <c r="L665" s="44"/>
      <c r="M665" s="234"/>
      <c r="N665" s="235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165</v>
      </c>
      <c r="AU665" s="17" t="s">
        <v>82</v>
      </c>
    </row>
    <row r="666" s="2" customFormat="1">
      <c r="A666" s="38"/>
      <c r="B666" s="39"/>
      <c r="C666" s="40"/>
      <c r="D666" s="232" t="s">
        <v>216</v>
      </c>
      <c r="E666" s="40"/>
      <c r="F666" s="258" t="s">
        <v>1118</v>
      </c>
      <c r="G666" s="40"/>
      <c r="H666" s="40"/>
      <c r="I666" s="136"/>
      <c r="J666" s="40"/>
      <c r="K666" s="40"/>
      <c r="L666" s="44"/>
      <c r="M666" s="234"/>
      <c r="N666" s="235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216</v>
      </c>
      <c r="AU666" s="17" t="s">
        <v>82</v>
      </c>
    </row>
    <row r="667" s="13" customFormat="1">
      <c r="A667" s="13"/>
      <c r="B667" s="236"/>
      <c r="C667" s="237"/>
      <c r="D667" s="232" t="s">
        <v>166</v>
      </c>
      <c r="E667" s="238" t="s">
        <v>19</v>
      </c>
      <c r="F667" s="239" t="s">
        <v>1949</v>
      </c>
      <c r="G667" s="237"/>
      <c r="H667" s="240">
        <v>12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6" t="s">
        <v>166</v>
      </c>
      <c r="AU667" s="246" t="s">
        <v>82</v>
      </c>
      <c r="AV667" s="13" t="s">
        <v>85</v>
      </c>
      <c r="AW667" s="13" t="s">
        <v>34</v>
      </c>
      <c r="AX667" s="13" t="s">
        <v>82</v>
      </c>
      <c r="AY667" s="246" t="s">
        <v>158</v>
      </c>
    </row>
    <row r="668" s="2" customFormat="1" ht="21.75" customHeight="1">
      <c r="A668" s="38"/>
      <c r="B668" s="39"/>
      <c r="C668" s="219" t="s">
        <v>1109</v>
      </c>
      <c r="D668" s="219" t="s">
        <v>159</v>
      </c>
      <c r="E668" s="220" t="s">
        <v>1132</v>
      </c>
      <c r="F668" s="221" t="s">
        <v>1133</v>
      </c>
      <c r="G668" s="222" t="s">
        <v>162</v>
      </c>
      <c r="H668" s="223">
        <v>12</v>
      </c>
      <c r="I668" s="224"/>
      <c r="J668" s="225">
        <f>ROUND(I668*H668,2)</f>
        <v>0</v>
      </c>
      <c r="K668" s="221" t="s">
        <v>213</v>
      </c>
      <c r="L668" s="44"/>
      <c r="M668" s="226" t="s">
        <v>19</v>
      </c>
      <c r="N668" s="227" t="s">
        <v>45</v>
      </c>
      <c r="O668" s="84"/>
      <c r="P668" s="228">
        <f>O668*H668</f>
        <v>0</v>
      </c>
      <c r="Q668" s="228">
        <v>0</v>
      </c>
      <c r="R668" s="228">
        <f>Q668*H668</f>
        <v>0</v>
      </c>
      <c r="S668" s="228">
        <v>0</v>
      </c>
      <c r="T668" s="229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30" t="s">
        <v>236</v>
      </c>
      <c r="AT668" s="230" t="s">
        <v>159</v>
      </c>
      <c r="AU668" s="230" t="s">
        <v>82</v>
      </c>
      <c r="AY668" s="17" t="s">
        <v>158</v>
      </c>
      <c r="BE668" s="231">
        <f>IF(N668="základní",J668,0)</f>
        <v>0</v>
      </c>
      <c r="BF668" s="231">
        <f>IF(N668="snížená",J668,0)</f>
        <v>0</v>
      </c>
      <c r="BG668" s="231">
        <f>IF(N668="zákl. přenesená",J668,0)</f>
        <v>0</v>
      </c>
      <c r="BH668" s="231">
        <f>IF(N668="sníž. přenesená",J668,0)</f>
        <v>0</v>
      </c>
      <c r="BI668" s="231">
        <f>IF(N668="nulová",J668,0)</f>
        <v>0</v>
      </c>
      <c r="BJ668" s="17" t="s">
        <v>82</v>
      </c>
      <c r="BK668" s="231">
        <f>ROUND(I668*H668,2)</f>
        <v>0</v>
      </c>
      <c r="BL668" s="17" t="s">
        <v>236</v>
      </c>
      <c r="BM668" s="230" t="s">
        <v>1134</v>
      </c>
    </row>
    <row r="669" s="2" customFormat="1">
      <c r="A669" s="38"/>
      <c r="B669" s="39"/>
      <c r="C669" s="40"/>
      <c r="D669" s="232" t="s">
        <v>165</v>
      </c>
      <c r="E669" s="40"/>
      <c r="F669" s="233" t="s">
        <v>1135</v>
      </c>
      <c r="G669" s="40"/>
      <c r="H669" s="40"/>
      <c r="I669" s="136"/>
      <c r="J669" s="40"/>
      <c r="K669" s="40"/>
      <c r="L669" s="44"/>
      <c r="M669" s="234"/>
      <c r="N669" s="235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165</v>
      </c>
      <c r="AU669" s="17" t="s">
        <v>82</v>
      </c>
    </row>
    <row r="670" s="2" customFormat="1">
      <c r="A670" s="38"/>
      <c r="B670" s="39"/>
      <c r="C670" s="40"/>
      <c r="D670" s="232" t="s">
        <v>216</v>
      </c>
      <c r="E670" s="40"/>
      <c r="F670" s="258" t="s">
        <v>1124</v>
      </c>
      <c r="G670" s="40"/>
      <c r="H670" s="40"/>
      <c r="I670" s="136"/>
      <c r="J670" s="40"/>
      <c r="K670" s="40"/>
      <c r="L670" s="44"/>
      <c r="M670" s="234"/>
      <c r="N670" s="235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216</v>
      </c>
      <c r="AU670" s="17" t="s">
        <v>82</v>
      </c>
    </row>
    <row r="671" s="13" customFormat="1">
      <c r="A671" s="13"/>
      <c r="B671" s="236"/>
      <c r="C671" s="237"/>
      <c r="D671" s="232" t="s">
        <v>166</v>
      </c>
      <c r="E671" s="238" t="s">
        <v>19</v>
      </c>
      <c r="F671" s="239" t="s">
        <v>1949</v>
      </c>
      <c r="G671" s="237"/>
      <c r="H671" s="240">
        <v>12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6" t="s">
        <v>166</v>
      </c>
      <c r="AU671" s="246" t="s">
        <v>82</v>
      </c>
      <c r="AV671" s="13" t="s">
        <v>85</v>
      </c>
      <c r="AW671" s="13" t="s">
        <v>34</v>
      </c>
      <c r="AX671" s="13" t="s">
        <v>82</v>
      </c>
      <c r="AY671" s="246" t="s">
        <v>158</v>
      </c>
    </row>
    <row r="672" s="2" customFormat="1" ht="16.5" customHeight="1">
      <c r="A672" s="38"/>
      <c r="B672" s="39"/>
      <c r="C672" s="259" t="s">
        <v>1113</v>
      </c>
      <c r="D672" s="259" t="s">
        <v>199</v>
      </c>
      <c r="E672" s="260" t="s">
        <v>1137</v>
      </c>
      <c r="F672" s="261" t="s">
        <v>1138</v>
      </c>
      <c r="G672" s="262" t="s">
        <v>162</v>
      </c>
      <c r="H672" s="263">
        <v>12</v>
      </c>
      <c r="I672" s="264"/>
      <c r="J672" s="265">
        <f>ROUND(I672*H672,2)</f>
        <v>0</v>
      </c>
      <c r="K672" s="261" t="s">
        <v>213</v>
      </c>
      <c r="L672" s="266"/>
      <c r="M672" s="267" t="s">
        <v>19</v>
      </c>
      <c r="N672" s="268" t="s">
        <v>45</v>
      </c>
      <c r="O672" s="84"/>
      <c r="P672" s="228">
        <f>O672*H672</f>
        <v>0</v>
      </c>
      <c r="Q672" s="228">
        <v>0.045999999999999999</v>
      </c>
      <c r="R672" s="228">
        <f>Q672*H672</f>
        <v>0.55200000000000005</v>
      </c>
      <c r="S672" s="228">
        <v>0</v>
      </c>
      <c r="T672" s="229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30" t="s">
        <v>255</v>
      </c>
      <c r="AT672" s="230" t="s">
        <v>199</v>
      </c>
      <c r="AU672" s="230" t="s">
        <v>82</v>
      </c>
      <c r="AY672" s="17" t="s">
        <v>158</v>
      </c>
      <c r="BE672" s="231">
        <f>IF(N672="základní",J672,0)</f>
        <v>0</v>
      </c>
      <c r="BF672" s="231">
        <f>IF(N672="snížená",J672,0)</f>
        <v>0</v>
      </c>
      <c r="BG672" s="231">
        <f>IF(N672="zákl. přenesená",J672,0)</f>
        <v>0</v>
      </c>
      <c r="BH672" s="231">
        <f>IF(N672="sníž. přenesená",J672,0)</f>
        <v>0</v>
      </c>
      <c r="BI672" s="231">
        <f>IF(N672="nulová",J672,0)</f>
        <v>0</v>
      </c>
      <c r="BJ672" s="17" t="s">
        <v>82</v>
      </c>
      <c r="BK672" s="231">
        <f>ROUND(I672*H672,2)</f>
        <v>0</v>
      </c>
      <c r="BL672" s="17" t="s">
        <v>255</v>
      </c>
      <c r="BM672" s="230" t="s">
        <v>1139</v>
      </c>
    </row>
    <row r="673" s="2" customFormat="1">
      <c r="A673" s="38"/>
      <c r="B673" s="39"/>
      <c r="C673" s="40"/>
      <c r="D673" s="232" t="s">
        <v>165</v>
      </c>
      <c r="E673" s="40"/>
      <c r="F673" s="233" t="s">
        <v>1138</v>
      </c>
      <c r="G673" s="40"/>
      <c r="H673" s="40"/>
      <c r="I673" s="136"/>
      <c r="J673" s="40"/>
      <c r="K673" s="40"/>
      <c r="L673" s="44"/>
      <c r="M673" s="234"/>
      <c r="N673" s="235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165</v>
      </c>
      <c r="AU673" s="17" t="s">
        <v>82</v>
      </c>
    </row>
    <row r="674" s="13" customFormat="1">
      <c r="A674" s="13"/>
      <c r="B674" s="236"/>
      <c r="C674" s="237"/>
      <c r="D674" s="232" t="s">
        <v>166</v>
      </c>
      <c r="E674" s="238" t="s">
        <v>19</v>
      </c>
      <c r="F674" s="239" t="s">
        <v>1871</v>
      </c>
      <c r="G674" s="237"/>
      <c r="H674" s="240">
        <v>12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6" t="s">
        <v>166</v>
      </c>
      <c r="AU674" s="246" t="s">
        <v>82</v>
      </c>
      <c r="AV674" s="13" t="s">
        <v>85</v>
      </c>
      <c r="AW674" s="13" t="s">
        <v>34</v>
      </c>
      <c r="AX674" s="13" t="s">
        <v>82</v>
      </c>
      <c r="AY674" s="246" t="s">
        <v>158</v>
      </c>
    </row>
    <row r="675" s="2" customFormat="1" ht="21.75" customHeight="1">
      <c r="A675" s="38"/>
      <c r="B675" s="39"/>
      <c r="C675" s="219" t="s">
        <v>1119</v>
      </c>
      <c r="D675" s="219" t="s">
        <v>159</v>
      </c>
      <c r="E675" s="220" t="s">
        <v>1141</v>
      </c>
      <c r="F675" s="221" t="s">
        <v>1142</v>
      </c>
      <c r="G675" s="222" t="s">
        <v>162</v>
      </c>
      <c r="H675" s="223">
        <v>16</v>
      </c>
      <c r="I675" s="224"/>
      <c r="J675" s="225">
        <f>ROUND(I675*H675,2)</f>
        <v>0</v>
      </c>
      <c r="K675" s="221" t="s">
        <v>213</v>
      </c>
      <c r="L675" s="44"/>
      <c r="M675" s="226" t="s">
        <v>19</v>
      </c>
      <c r="N675" s="227" t="s">
        <v>45</v>
      </c>
      <c r="O675" s="84"/>
      <c r="P675" s="228">
        <f>O675*H675</f>
        <v>0</v>
      </c>
      <c r="Q675" s="228">
        <v>0</v>
      </c>
      <c r="R675" s="228">
        <f>Q675*H675</f>
        <v>0</v>
      </c>
      <c r="S675" s="228">
        <v>0</v>
      </c>
      <c r="T675" s="229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0" t="s">
        <v>236</v>
      </c>
      <c r="AT675" s="230" t="s">
        <v>159</v>
      </c>
      <c r="AU675" s="230" t="s">
        <v>82</v>
      </c>
      <c r="AY675" s="17" t="s">
        <v>158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17" t="s">
        <v>82</v>
      </c>
      <c r="BK675" s="231">
        <f>ROUND(I675*H675,2)</f>
        <v>0</v>
      </c>
      <c r="BL675" s="17" t="s">
        <v>236</v>
      </c>
      <c r="BM675" s="230" t="s">
        <v>1143</v>
      </c>
    </row>
    <row r="676" s="2" customFormat="1">
      <c r="A676" s="38"/>
      <c r="B676" s="39"/>
      <c r="C676" s="40"/>
      <c r="D676" s="232" t="s">
        <v>165</v>
      </c>
      <c r="E676" s="40"/>
      <c r="F676" s="233" t="s">
        <v>1144</v>
      </c>
      <c r="G676" s="40"/>
      <c r="H676" s="40"/>
      <c r="I676" s="136"/>
      <c r="J676" s="40"/>
      <c r="K676" s="40"/>
      <c r="L676" s="44"/>
      <c r="M676" s="234"/>
      <c r="N676" s="235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165</v>
      </c>
      <c r="AU676" s="17" t="s">
        <v>82</v>
      </c>
    </row>
    <row r="677" s="2" customFormat="1">
      <c r="A677" s="38"/>
      <c r="B677" s="39"/>
      <c r="C677" s="40"/>
      <c r="D677" s="232" t="s">
        <v>216</v>
      </c>
      <c r="E677" s="40"/>
      <c r="F677" s="258" t="s">
        <v>1118</v>
      </c>
      <c r="G677" s="40"/>
      <c r="H677" s="40"/>
      <c r="I677" s="136"/>
      <c r="J677" s="40"/>
      <c r="K677" s="40"/>
      <c r="L677" s="44"/>
      <c r="M677" s="234"/>
      <c r="N677" s="235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216</v>
      </c>
      <c r="AU677" s="17" t="s">
        <v>82</v>
      </c>
    </row>
    <row r="678" s="13" customFormat="1">
      <c r="A678" s="13"/>
      <c r="B678" s="236"/>
      <c r="C678" s="237"/>
      <c r="D678" s="232" t="s">
        <v>166</v>
      </c>
      <c r="E678" s="238" t="s">
        <v>19</v>
      </c>
      <c r="F678" s="239" t="s">
        <v>1950</v>
      </c>
      <c r="G678" s="237"/>
      <c r="H678" s="240">
        <v>16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6" t="s">
        <v>166</v>
      </c>
      <c r="AU678" s="246" t="s">
        <v>82</v>
      </c>
      <c r="AV678" s="13" t="s">
        <v>85</v>
      </c>
      <c r="AW678" s="13" t="s">
        <v>34</v>
      </c>
      <c r="AX678" s="13" t="s">
        <v>82</v>
      </c>
      <c r="AY678" s="246" t="s">
        <v>158</v>
      </c>
    </row>
    <row r="679" s="2" customFormat="1" ht="21.75" customHeight="1">
      <c r="A679" s="38"/>
      <c r="B679" s="39"/>
      <c r="C679" s="219" t="s">
        <v>1125</v>
      </c>
      <c r="D679" s="219" t="s">
        <v>159</v>
      </c>
      <c r="E679" s="220" t="s">
        <v>1147</v>
      </c>
      <c r="F679" s="221" t="s">
        <v>1148</v>
      </c>
      <c r="G679" s="222" t="s">
        <v>162</v>
      </c>
      <c r="H679" s="223">
        <v>16</v>
      </c>
      <c r="I679" s="224"/>
      <c r="J679" s="225">
        <f>ROUND(I679*H679,2)</f>
        <v>0</v>
      </c>
      <c r="K679" s="221" t="s">
        <v>213</v>
      </c>
      <c r="L679" s="44"/>
      <c r="M679" s="226" t="s">
        <v>19</v>
      </c>
      <c r="N679" s="227" t="s">
        <v>45</v>
      </c>
      <c r="O679" s="84"/>
      <c r="P679" s="228">
        <f>O679*H679</f>
        <v>0</v>
      </c>
      <c r="Q679" s="228">
        <v>0</v>
      </c>
      <c r="R679" s="228">
        <f>Q679*H679</f>
        <v>0</v>
      </c>
      <c r="S679" s="228">
        <v>0</v>
      </c>
      <c r="T679" s="229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30" t="s">
        <v>236</v>
      </c>
      <c r="AT679" s="230" t="s">
        <v>159</v>
      </c>
      <c r="AU679" s="230" t="s">
        <v>82</v>
      </c>
      <c r="AY679" s="17" t="s">
        <v>158</v>
      </c>
      <c r="BE679" s="231">
        <f>IF(N679="základní",J679,0)</f>
        <v>0</v>
      </c>
      <c r="BF679" s="231">
        <f>IF(N679="snížená",J679,0)</f>
        <v>0</v>
      </c>
      <c r="BG679" s="231">
        <f>IF(N679="zákl. přenesená",J679,0)</f>
        <v>0</v>
      </c>
      <c r="BH679" s="231">
        <f>IF(N679="sníž. přenesená",J679,0)</f>
        <v>0</v>
      </c>
      <c r="BI679" s="231">
        <f>IF(N679="nulová",J679,0)</f>
        <v>0</v>
      </c>
      <c r="BJ679" s="17" t="s">
        <v>82</v>
      </c>
      <c r="BK679" s="231">
        <f>ROUND(I679*H679,2)</f>
        <v>0</v>
      </c>
      <c r="BL679" s="17" t="s">
        <v>236</v>
      </c>
      <c r="BM679" s="230" t="s">
        <v>1149</v>
      </c>
    </row>
    <row r="680" s="2" customFormat="1">
      <c r="A680" s="38"/>
      <c r="B680" s="39"/>
      <c r="C680" s="40"/>
      <c r="D680" s="232" t="s">
        <v>165</v>
      </c>
      <c r="E680" s="40"/>
      <c r="F680" s="233" t="s">
        <v>1150</v>
      </c>
      <c r="G680" s="40"/>
      <c r="H680" s="40"/>
      <c r="I680" s="136"/>
      <c r="J680" s="40"/>
      <c r="K680" s="40"/>
      <c r="L680" s="44"/>
      <c r="M680" s="234"/>
      <c r="N680" s="235"/>
      <c r="O680" s="84"/>
      <c r="P680" s="84"/>
      <c r="Q680" s="84"/>
      <c r="R680" s="84"/>
      <c r="S680" s="84"/>
      <c r="T680" s="85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165</v>
      </c>
      <c r="AU680" s="17" t="s">
        <v>82</v>
      </c>
    </row>
    <row r="681" s="2" customFormat="1">
      <c r="A681" s="38"/>
      <c r="B681" s="39"/>
      <c r="C681" s="40"/>
      <c r="D681" s="232" t="s">
        <v>216</v>
      </c>
      <c r="E681" s="40"/>
      <c r="F681" s="258" t="s">
        <v>1124</v>
      </c>
      <c r="G681" s="40"/>
      <c r="H681" s="40"/>
      <c r="I681" s="136"/>
      <c r="J681" s="40"/>
      <c r="K681" s="40"/>
      <c r="L681" s="44"/>
      <c r="M681" s="234"/>
      <c r="N681" s="235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216</v>
      </c>
      <c r="AU681" s="17" t="s">
        <v>82</v>
      </c>
    </row>
    <row r="682" s="13" customFormat="1">
      <c r="A682" s="13"/>
      <c r="B682" s="236"/>
      <c r="C682" s="237"/>
      <c r="D682" s="232" t="s">
        <v>166</v>
      </c>
      <c r="E682" s="238" t="s">
        <v>19</v>
      </c>
      <c r="F682" s="239" t="s">
        <v>1950</v>
      </c>
      <c r="G682" s="237"/>
      <c r="H682" s="240">
        <v>16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6" t="s">
        <v>166</v>
      </c>
      <c r="AU682" s="246" t="s">
        <v>82</v>
      </c>
      <c r="AV682" s="13" t="s">
        <v>85</v>
      </c>
      <c r="AW682" s="13" t="s">
        <v>34</v>
      </c>
      <c r="AX682" s="13" t="s">
        <v>82</v>
      </c>
      <c r="AY682" s="246" t="s">
        <v>158</v>
      </c>
    </row>
    <row r="683" s="2" customFormat="1" ht="16.5" customHeight="1">
      <c r="A683" s="38"/>
      <c r="B683" s="39"/>
      <c r="C683" s="259" t="s">
        <v>1131</v>
      </c>
      <c r="D683" s="259" t="s">
        <v>199</v>
      </c>
      <c r="E683" s="260" t="s">
        <v>1152</v>
      </c>
      <c r="F683" s="261" t="s">
        <v>1153</v>
      </c>
      <c r="G683" s="262" t="s">
        <v>162</v>
      </c>
      <c r="H683" s="263">
        <v>16</v>
      </c>
      <c r="I683" s="264"/>
      <c r="J683" s="265">
        <f>ROUND(I683*H683,2)</f>
        <v>0</v>
      </c>
      <c r="K683" s="261" t="s">
        <v>213</v>
      </c>
      <c r="L683" s="266"/>
      <c r="M683" s="267" t="s">
        <v>19</v>
      </c>
      <c r="N683" s="268" t="s">
        <v>45</v>
      </c>
      <c r="O683" s="84"/>
      <c r="P683" s="228">
        <f>O683*H683</f>
        <v>0</v>
      </c>
      <c r="Q683" s="228">
        <v>0.080000000000000002</v>
      </c>
      <c r="R683" s="228">
        <f>Q683*H683</f>
        <v>1.28</v>
      </c>
      <c r="S683" s="228">
        <v>0</v>
      </c>
      <c r="T683" s="229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30" t="s">
        <v>255</v>
      </c>
      <c r="AT683" s="230" t="s">
        <v>199</v>
      </c>
      <c r="AU683" s="230" t="s">
        <v>82</v>
      </c>
      <c r="AY683" s="17" t="s">
        <v>158</v>
      </c>
      <c r="BE683" s="231">
        <f>IF(N683="základní",J683,0)</f>
        <v>0</v>
      </c>
      <c r="BF683" s="231">
        <f>IF(N683="snížená",J683,0)</f>
        <v>0</v>
      </c>
      <c r="BG683" s="231">
        <f>IF(N683="zákl. přenesená",J683,0)</f>
        <v>0</v>
      </c>
      <c r="BH683" s="231">
        <f>IF(N683="sníž. přenesená",J683,0)</f>
        <v>0</v>
      </c>
      <c r="BI683" s="231">
        <f>IF(N683="nulová",J683,0)</f>
        <v>0</v>
      </c>
      <c r="BJ683" s="17" t="s">
        <v>82</v>
      </c>
      <c r="BK683" s="231">
        <f>ROUND(I683*H683,2)</f>
        <v>0</v>
      </c>
      <c r="BL683" s="17" t="s">
        <v>255</v>
      </c>
      <c r="BM683" s="230" t="s">
        <v>1154</v>
      </c>
    </row>
    <row r="684" s="2" customFormat="1">
      <c r="A684" s="38"/>
      <c r="B684" s="39"/>
      <c r="C684" s="40"/>
      <c r="D684" s="232" t="s">
        <v>165</v>
      </c>
      <c r="E684" s="40"/>
      <c r="F684" s="233" t="s">
        <v>1153</v>
      </c>
      <c r="G684" s="40"/>
      <c r="H684" s="40"/>
      <c r="I684" s="136"/>
      <c r="J684" s="40"/>
      <c r="K684" s="40"/>
      <c r="L684" s="44"/>
      <c r="M684" s="234"/>
      <c r="N684" s="235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165</v>
      </c>
      <c r="AU684" s="17" t="s">
        <v>82</v>
      </c>
    </row>
    <row r="685" s="13" customFormat="1">
      <c r="A685" s="13"/>
      <c r="B685" s="236"/>
      <c r="C685" s="237"/>
      <c r="D685" s="232" t="s">
        <v>166</v>
      </c>
      <c r="E685" s="238" t="s">
        <v>19</v>
      </c>
      <c r="F685" s="239" t="s">
        <v>1951</v>
      </c>
      <c r="G685" s="237"/>
      <c r="H685" s="240">
        <v>16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6" t="s">
        <v>166</v>
      </c>
      <c r="AU685" s="246" t="s">
        <v>82</v>
      </c>
      <c r="AV685" s="13" t="s">
        <v>85</v>
      </c>
      <c r="AW685" s="13" t="s">
        <v>34</v>
      </c>
      <c r="AX685" s="13" t="s">
        <v>82</v>
      </c>
      <c r="AY685" s="246" t="s">
        <v>158</v>
      </c>
    </row>
    <row r="686" s="2" customFormat="1" ht="21.75" customHeight="1">
      <c r="A686" s="38"/>
      <c r="B686" s="39"/>
      <c r="C686" s="219" t="s">
        <v>1136</v>
      </c>
      <c r="D686" s="219" t="s">
        <v>159</v>
      </c>
      <c r="E686" s="220" t="s">
        <v>1157</v>
      </c>
      <c r="F686" s="221" t="s">
        <v>1158</v>
      </c>
      <c r="G686" s="222" t="s">
        <v>1035</v>
      </c>
      <c r="H686" s="223">
        <v>6.944</v>
      </c>
      <c r="I686" s="224"/>
      <c r="J686" s="225">
        <f>ROUND(I686*H686,2)</f>
        <v>0</v>
      </c>
      <c r="K686" s="221" t="s">
        <v>19</v>
      </c>
      <c r="L686" s="44"/>
      <c r="M686" s="226" t="s">
        <v>19</v>
      </c>
      <c r="N686" s="227" t="s">
        <v>45</v>
      </c>
      <c r="O686" s="84"/>
      <c r="P686" s="228">
        <f>O686*H686</f>
        <v>0</v>
      </c>
      <c r="Q686" s="228">
        <v>0</v>
      </c>
      <c r="R686" s="228">
        <f>Q686*H686</f>
        <v>0</v>
      </c>
      <c r="S686" s="228">
        <v>0</v>
      </c>
      <c r="T686" s="229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30" t="s">
        <v>236</v>
      </c>
      <c r="AT686" s="230" t="s">
        <v>159</v>
      </c>
      <c r="AU686" s="230" t="s">
        <v>82</v>
      </c>
      <c r="AY686" s="17" t="s">
        <v>158</v>
      </c>
      <c r="BE686" s="231">
        <f>IF(N686="základní",J686,0)</f>
        <v>0</v>
      </c>
      <c r="BF686" s="231">
        <f>IF(N686="snížená",J686,0)</f>
        <v>0</v>
      </c>
      <c r="BG686" s="231">
        <f>IF(N686="zákl. přenesená",J686,0)</f>
        <v>0</v>
      </c>
      <c r="BH686" s="231">
        <f>IF(N686="sníž. přenesená",J686,0)</f>
        <v>0</v>
      </c>
      <c r="BI686" s="231">
        <f>IF(N686="nulová",J686,0)</f>
        <v>0</v>
      </c>
      <c r="BJ686" s="17" t="s">
        <v>82</v>
      </c>
      <c r="BK686" s="231">
        <f>ROUND(I686*H686,2)</f>
        <v>0</v>
      </c>
      <c r="BL686" s="17" t="s">
        <v>236</v>
      </c>
      <c r="BM686" s="230" t="s">
        <v>1159</v>
      </c>
    </row>
    <row r="687" s="2" customFormat="1">
      <c r="A687" s="38"/>
      <c r="B687" s="39"/>
      <c r="C687" s="40"/>
      <c r="D687" s="232" t="s">
        <v>165</v>
      </c>
      <c r="E687" s="40"/>
      <c r="F687" s="233" t="s">
        <v>1158</v>
      </c>
      <c r="G687" s="40"/>
      <c r="H687" s="40"/>
      <c r="I687" s="136"/>
      <c r="J687" s="40"/>
      <c r="K687" s="40"/>
      <c r="L687" s="44"/>
      <c r="M687" s="234"/>
      <c r="N687" s="235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165</v>
      </c>
      <c r="AU687" s="17" t="s">
        <v>82</v>
      </c>
    </row>
    <row r="688" s="13" customFormat="1">
      <c r="A688" s="13"/>
      <c r="B688" s="236"/>
      <c r="C688" s="237"/>
      <c r="D688" s="232" t="s">
        <v>166</v>
      </c>
      <c r="E688" s="238" t="s">
        <v>19</v>
      </c>
      <c r="F688" s="239" t="s">
        <v>1952</v>
      </c>
      <c r="G688" s="237"/>
      <c r="H688" s="240">
        <v>6.944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6" t="s">
        <v>166</v>
      </c>
      <c r="AU688" s="246" t="s">
        <v>82</v>
      </c>
      <c r="AV688" s="13" t="s">
        <v>85</v>
      </c>
      <c r="AW688" s="13" t="s">
        <v>34</v>
      </c>
      <c r="AX688" s="13" t="s">
        <v>82</v>
      </c>
      <c r="AY688" s="246" t="s">
        <v>158</v>
      </c>
    </row>
    <row r="689" s="2" customFormat="1" ht="21.75" customHeight="1">
      <c r="A689" s="38"/>
      <c r="B689" s="39"/>
      <c r="C689" s="219" t="s">
        <v>1140</v>
      </c>
      <c r="D689" s="219" t="s">
        <v>159</v>
      </c>
      <c r="E689" s="220" t="s">
        <v>1162</v>
      </c>
      <c r="F689" s="221" t="s">
        <v>1163</v>
      </c>
      <c r="G689" s="222" t="s">
        <v>1035</v>
      </c>
      <c r="H689" s="223">
        <v>6.944</v>
      </c>
      <c r="I689" s="224"/>
      <c r="J689" s="225">
        <f>ROUND(I689*H689,2)</f>
        <v>0</v>
      </c>
      <c r="K689" s="221" t="s">
        <v>19</v>
      </c>
      <c r="L689" s="44"/>
      <c r="M689" s="226" t="s">
        <v>19</v>
      </c>
      <c r="N689" s="227" t="s">
        <v>45</v>
      </c>
      <c r="O689" s="84"/>
      <c r="P689" s="228">
        <f>O689*H689</f>
        <v>0</v>
      </c>
      <c r="Q689" s="228">
        <v>2.2563399999999998</v>
      </c>
      <c r="R689" s="228">
        <f>Q689*H689</f>
        <v>15.668024959999999</v>
      </c>
      <c r="S689" s="228">
        <v>0</v>
      </c>
      <c r="T689" s="229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0" t="s">
        <v>236</v>
      </c>
      <c r="AT689" s="230" t="s">
        <v>159</v>
      </c>
      <c r="AU689" s="230" t="s">
        <v>82</v>
      </c>
      <c r="AY689" s="17" t="s">
        <v>158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7" t="s">
        <v>82</v>
      </c>
      <c r="BK689" s="231">
        <f>ROUND(I689*H689,2)</f>
        <v>0</v>
      </c>
      <c r="BL689" s="17" t="s">
        <v>236</v>
      </c>
      <c r="BM689" s="230" t="s">
        <v>1164</v>
      </c>
    </row>
    <row r="690" s="2" customFormat="1">
      <c r="A690" s="38"/>
      <c r="B690" s="39"/>
      <c r="C690" s="40"/>
      <c r="D690" s="232" t="s">
        <v>165</v>
      </c>
      <c r="E690" s="40"/>
      <c r="F690" s="233" t="s">
        <v>1163</v>
      </c>
      <c r="G690" s="40"/>
      <c r="H690" s="40"/>
      <c r="I690" s="136"/>
      <c r="J690" s="40"/>
      <c r="K690" s="40"/>
      <c r="L690" s="44"/>
      <c r="M690" s="234"/>
      <c r="N690" s="235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165</v>
      </c>
      <c r="AU690" s="17" t="s">
        <v>82</v>
      </c>
    </row>
    <row r="691" s="13" customFormat="1">
      <c r="A691" s="13"/>
      <c r="B691" s="236"/>
      <c r="C691" s="237"/>
      <c r="D691" s="232" t="s">
        <v>166</v>
      </c>
      <c r="E691" s="238" t="s">
        <v>19</v>
      </c>
      <c r="F691" s="239" t="s">
        <v>1952</v>
      </c>
      <c r="G691" s="237"/>
      <c r="H691" s="240">
        <v>6.944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6" t="s">
        <v>166</v>
      </c>
      <c r="AU691" s="246" t="s">
        <v>82</v>
      </c>
      <c r="AV691" s="13" t="s">
        <v>85</v>
      </c>
      <c r="AW691" s="13" t="s">
        <v>34</v>
      </c>
      <c r="AX691" s="13" t="s">
        <v>82</v>
      </c>
      <c r="AY691" s="246" t="s">
        <v>158</v>
      </c>
    </row>
    <row r="692" s="2" customFormat="1" ht="21.75" customHeight="1">
      <c r="A692" s="38"/>
      <c r="B692" s="39"/>
      <c r="C692" s="219" t="s">
        <v>1146</v>
      </c>
      <c r="D692" s="219" t="s">
        <v>159</v>
      </c>
      <c r="E692" s="220" t="s">
        <v>1166</v>
      </c>
      <c r="F692" s="221" t="s">
        <v>1167</v>
      </c>
      <c r="G692" s="222" t="s">
        <v>202</v>
      </c>
      <c r="H692" s="223">
        <v>1</v>
      </c>
      <c r="I692" s="224"/>
      <c r="J692" s="225">
        <f>ROUND(I692*H692,2)</f>
        <v>0</v>
      </c>
      <c r="K692" s="221" t="s">
        <v>19</v>
      </c>
      <c r="L692" s="44"/>
      <c r="M692" s="226" t="s">
        <v>19</v>
      </c>
      <c r="N692" s="227" t="s">
        <v>45</v>
      </c>
      <c r="O692" s="84"/>
      <c r="P692" s="228">
        <f>O692*H692</f>
        <v>0</v>
      </c>
      <c r="Q692" s="228">
        <v>0</v>
      </c>
      <c r="R692" s="228">
        <f>Q692*H692</f>
        <v>0</v>
      </c>
      <c r="S692" s="228">
        <v>0</v>
      </c>
      <c r="T692" s="229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0" t="s">
        <v>236</v>
      </c>
      <c r="AT692" s="230" t="s">
        <v>159</v>
      </c>
      <c r="AU692" s="230" t="s">
        <v>82</v>
      </c>
      <c r="AY692" s="17" t="s">
        <v>158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7" t="s">
        <v>82</v>
      </c>
      <c r="BK692" s="231">
        <f>ROUND(I692*H692,2)</f>
        <v>0</v>
      </c>
      <c r="BL692" s="17" t="s">
        <v>236</v>
      </c>
      <c r="BM692" s="230" t="s">
        <v>1168</v>
      </c>
    </row>
    <row r="693" s="2" customFormat="1">
      <c r="A693" s="38"/>
      <c r="B693" s="39"/>
      <c r="C693" s="40"/>
      <c r="D693" s="232" t="s">
        <v>165</v>
      </c>
      <c r="E693" s="40"/>
      <c r="F693" s="233" t="s">
        <v>1167</v>
      </c>
      <c r="G693" s="40"/>
      <c r="H693" s="40"/>
      <c r="I693" s="136"/>
      <c r="J693" s="40"/>
      <c r="K693" s="40"/>
      <c r="L693" s="44"/>
      <c r="M693" s="234"/>
      <c r="N693" s="235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165</v>
      </c>
      <c r="AU693" s="17" t="s">
        <v>82</v>
      </c>
    </row>
    <row r="694" s="13" customFormat="1">
      <c r="A694" s="13"/>
      <c r="B694" s="236"/>
      <c r="C694" s="237"/>
      <c r="D694" s="232" t="s">
        <v>166</v>
      </c>
      <c r="E694" s="238" t="s">
        <v>19</v>
      </c>
      <c r="F694" s="239" t="s">
        <v>1854</v>
      </c>
      <c r="G694" s="237"/>
      <c r="H694" s="240">
        <v>1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6" t="s">
        <v>166</v>
      </c>
      <c r="AU694" s="246" t="s">
        <v>82</v>
      </c>
      <c r="AV694" s="13" t="s">
        <v>85</v>
      </c>
      <c r="AW694" s="13" t="s">
        <v>34</v>
      </c>
      <c r="AX694" s="13" t="s">
        <v>82</v>
      </c>
      <c r="AY694" s="246" t="s">
        <v>158</v>
      </c>
    </row>
    <row r="695" s="2" customFormat="1" ht="16.5" customHeight="1">
      <c r="A695" s="38"/>
      <c r="B695" s="39"/>
      <c r="C695" s="219" t="s">
        <v>1151</v>
      </c>
      <c r="D695" s="219" t="s">
        <v>159</v>
      </c>
      <c r="E695" s="220" t="s">
        <v>1170</v>
      </c>
      <c r="F695" s="221" t="s">
        <v>1171</v>
      </c>
      <c r="G695" s="222" t="s">
        <v>1059</v>
      </c>
      <c r="H695" s="223">
        <v>0.062</v>
      </c>
      <c r="I695" s="224"/>
      <c r="J695" s="225">
        <f>ROUND(I695*H695,2)</f>
        <v>0</v>
      </c>
      <c r="K695" s="221" t="s">
        <v>19</v>
      </c>
      <c r="L695" s="44"/>
      <c r="M695" s="226" t="s">
        <v>19</v>
      </c>
      <c r="N695" s="227" t="s">
        <v>45</v>
      </c>
      <c r="O695" s="84"/>
      <c r="P695" s="228">
        <f>O695*H695</f>
        <v>0</v>
      </c>
      <c r="Q695" s="228">
        <v>1.0601700000000001</v>
      </c>
      <c r="R695" s="228">
        <f>Q695*H695</f>
        <v>0.065730540000000004</v>
      </c>
      <c r="S695" s="228">
        <v>0</v>
      </c>
      <c r="T695" s="229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30" t="s">
        <v>236</v>
      </c>
      <c r="AT695" s="230" t="s">
        <v>159</v>
      </c>
      <c r="AU695" s="230" t="s">
        <v>82</v>
      </c>
      <c r="AY695" s="17" t="s">
        <v>158</v>
      </c>
      <c r="BE695" s="231">
        <f>IF(N695="základní",J695,0)</f>
        <v>0</v>
      </c>
      <c r="BF695" s="231">
        <f>IF(N695="snížená",J695,0)</f>
        <v>0</v>
      </c>
      <c r="BG695" s="231">
        <f>IF(N695="zákl. přenesená",J695,0)</f>
        <v>0</v>
      </c>
      <c r="BH695" s="231">
        <f>IF(N695="sníž. přenesená",J695,0)</f>
        <v>0</v>
      </c>
      <c r="BI695" s="231">
        <f>IF(N695="nulová",J695,0)</f>
        <v>0</v>
      </c>
      <c r="BJ695" s="17" t="s">
        <v>82</v>
      </c>
      <c r="BK695" s="231">
        <f>ROUND(I695*H695,2)</f>
        <v>0</v>
      </c>
      <c r="BL695" s="17" t="s">
        <v>236</v>
      </c>
      <c r="BM695" s="230" t="s">
        <v>1172</v>
      </c>
    </row>
    <row r="696" s="2" customFormat="1">
      <c r="A696" s="38"/>
      <c r="B696" s="39"/>
      <c r="C696" s="40"/>
      <c r="D696" s="232" t="s">
        <v>165</v>
      </c>
      <c r="E696" s="40"/>
      <c r="F696" s="233" t="s">
        <v>1171</v>
      </c>
      <c r="G696" s="40"/>
      <c r="H696" s="40"/>
      <c r="I696" s="136"/>
      <c r="J696" s="40"/>
      <c r="K696" s="40"/>
      <c r="L696" s="44"/>
      <c r="M696" s="234"/>
      <c r="N696" s="235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165</v>
      </c>
      <c r="AU696" s="17" t="s">
        <v>82</v>
      </c>
    </row>
    <row r="697" s="13" customFormat="1">
      <c r="A697" s="13"/>
      <c r="B697" s="236"/>
      <c r="C697" s="237"/>
      <c r="D697" s="232" t="s">
        <v>166</v>
      </c>
      <c r="E697" s="238" t="s">
        <v>19</v>
      </c>
      <c r="F697" s="239" t="s">
        <v>1953</v>
      </c>
      <c r="G697" s="237"/>
      <c r="H697" s="240">
        <v>0.062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6" t="s">
        <v>166</v>
      </c>
      <c r="AU697" s="246" t="s">
        <v>82</v>
      </c>
      <c r="AV697" s="13" t="s">
        <v>85</v>
      </c>
      <c r="AW697" s="13" t="s">
        <v>34</v>
      </c>
      <c r="AX697" s="13" t="s">
        <v>82</v>
      </c>
      <c r="AY697" s="246" t="s">
        <v>158</v>
      </c>
    </row>
    <row r="698" s="2" customFormat="1" ht="21.75" customHeight="1">
      <c r="A698" s="38"/>
      <c r="B698" s="39"/>
      <c r="C698" s="219" t="s">
        <v>1156</v>
      </c>
      <c r="D698" s="219" t="s">
        <v>159</v>
      </c>
      <c r="E698" s="220" t="s">
        <v>1175</v>
      </c>
      <c r="F698" s="221" t="s">
        <v>1176</v>
      </c>
      <c r="G698" s="222" t="s">
        <v>162</v>
      </c>
      <c r="H698" s="223">
        <v>92</v>
      </c>
      <c r="I698" s="224"/>
      <c r="J698" s="225">
        <f>ROUND(I698*H698,2)</f>
        <v>0</v>
      </c>
      <c r="K698" s="221" t="s">
        <v>213</v>
      </c>
      <c r="L698" s="44"/>
      <c r="M698" s="226" t="s">
        <v>19</v>
      </c>
      <c r="N698" s="227" t="s">
        <v>45</v>
      </c>
      <c r="O698" s="84"/>
      <c r="P698" s="228">
        <f>O698*H698</f>
        <v>0</v>
      </c>
      <c r="Q698" s="228">
        <v>0</v>
      </c>
      <c r="R698" s="228">
        <f>Q698*H698</f>
        <v>0</v>
      </c>
      <c r="S698" s="228">
        <v>0</v>
      </c>
      <c r="T698" s="229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0" t="s">
        <v>236</v>
      </c>
      <c r="AT698" s="230" t="s">
        <v>159</v>
      </c>
      <c r="AU698" s="230" t="s">
        <v>82</v>
      </c>
      <c r="AY698" s="17" t="s">
        <v>158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17" t="s">
        <v>82</v>
      </c>
      <c r="BK698" s="231">
        <f>ROUND(I698*H698,2)</f>
        <v>0</v>
      </c>
      <c r="BL698" s="17" t="s">
        <v>236</v>
      </c>
      <c r="BM698" s="230" t="s">
        <v>1177</v>
      </c>
    </row>
    <row r="699" s="2" customFormat="1">
      <c r="A699" s="38"/>
      <c r="B699" s="39"/>
      <c r="C699" s="40"/>
      <c r="D699" s="232" t="s">
        <v>165</v>
      </c>
      <c r="E699" s="40"/>
      <c r="F699" s="233" t="s">
        <v>1178</v>
      </c>
      <c r="G699" s="40"/>
      <c r="H699" s="40"/>
      <c r="I699" s="136"/>
      <c r="J699" s="40"/>
      <c r="K699" s="40"/>
      <c r="L699" s="44"/>
      <c r="M699" s="234"/>
      <c r="N699" s="235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165</v>
      </c>
      <c r="AU699" s="17" t="s">
        <v>82</v>
      </c>
    </row>
    <row r="700" s="2" customFormat="1">
      <c r="A700" s="38"/>
      <c r="B700" s="39"/>
      <c r="C700" s="40"/>
      <c r="D700" s="232" t="s">
        <v>216</v>
      </c>
      <c r="E700" s="40"/>
      <c r="F700" s="258" t="s">
        <v>1179</v>
      </c>
      <c r="G700" s="40"/>
      <c r="H700" s="40"/>
      <c r="I700" s="136"/>
      <c r="J700" s="40"/>
      <c r="K700" s="40"/>
      <c r="L700" s="44"/>
      <c r="M700" s="234"/>
      <c r="N700" s="235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216</v>
      </c>
      <c r="AU700" s="17" t="s">
        <v>82</v>
      </c>
    </row>
    <row r="701" s="13" customFormat="1">
      <c r="A701" s="13"/>
      <c r="B701" s="236"/>
      <c r="C701" s="237"/>
      <c r="D701" s="232" t="s">
        <v>166</v>
      </c>
      <c r="E701" s="238" t="s">
        <v>19</v>
      </c>
      <c r="F701" s="239" t="s">
        <v>1954</v>
      </c>
      <c r="G701" s="237"/>
      <c r="H701" s="240">
        <v>42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6" t="s">
        <v>166</v>
      </c>
      <c r="AU701" s="246" t="s">
        <v>82</v>
      </c>
      <c r="AV701" s="13" t="s">
        <v>85</v>
      </c>
      <c r="AW701" s="13" t="s">
        <v>34</v>
      </c>
      <c r="AX701" s="13" t="s">
        <v>74</v>
      </c>
      <c r="AY701" s="246" t="s">
        <v>158</v>
      </c>
    </row>
    <row r="702" s="13" customFormat="1">
      <c r="A702" s="13"/>
      <c r="B702" s="236"/>
      <c r="C702" s="237"/>
      <c r="D702" s="232" t="s">
        <v>166</v>
      </c>
      <c r="E702" s="238" t="s">
        <v>19</v>
      </c>
      <c r="F702" s="239" t="s">
        <v>1955</v>
      </c>
      <c r="G702" s="237"/>
      <c r="H702" s="240">
        <v>50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166</v>
      </c>
      <c r="AU702" s="246" t="s">
        <v>82</v>
      </c>
      <c r="AV702" s="13" t="s">
        <v>85</v>
      </c>
      <c r="AW702" s="13" t="s">
        <v>34</v>
      </c>
      <c r="AX702" s="13" t="s">
        <v>74</v>
      </c>
      <c r="AY702" s="246" t="s">
        <v>158</v>
      </c>
    </row>
    <row r="703" s="14" customFormat="1">
      <c r="A703" s="14"/>
      <c r="B703" s="247"/>
      <c r="C703" s="248"/>
      <c r="D703" s="232" t="s">
        <v>166</v>
      </c>
      <c r="E703" s="249" t="s">
        <v>19</v>
      </c>
      <c r="F703" s="250" t="s">
        <v>175</v>
      </c>
      <c r="G703" s="248"/>
      <c r="H703" s="251">
        <v>92</v>
      </c>
      <c r="I703" s="252"/>
      <c r="J703" s="248"/>
      <c r="K703" s="248"/>
      <c r="L703" s="253"/>
      <c r="M703" s="254"/>
      <c r="N703" s="255"/>
      <c r="O703" s="255"/>
      <c r="P703" s="255"/>
      <c r="Q703" s="255"/>
      <c r="R703" s="255"/>
      <c r="S703" s="255"/>
      <c r="T703" s="25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7" t="s">
        <v>166</v>
      </c>
      <c r="AU703" s="257" t="s">
        <v>82</v>
      </c>
      <c r="AV703" s="14" t="s">
        <v>163</v>
      </c>
      <c r="AW703" s="14" t="s">
        <v>34</v>
      </c>
      <c r="AX703" s="14" t="s">
        <v>82</v>
      </c>
      <c r="AY703" s="257" t="s">
        <v>158</v>
      </c>
    </row>
    <row r="704" s="2" customFormat="1" ht="21.75" customHeight="1">
      <c r="A704" s="38"/>
      <c r="B704" s="39"/>
      <c r="C704" s="219" t="s">
        <v>1161</v>
      </c>
      <c r="D704" s="219" t="s">
        <v>159</v>
      </c>
      <c r="E704" s="220" t="s">
        <v>1182</v>
      </c>
      <c r="F704" s="221" t="s">
        <v>1183</v>
      </c>
      <c r="G704" s="222" t="s">
        <v>162</v>
      </c>
      <c r="H704" s="223">
        <v>92</v>
      </c>
      <c r="I704" s="224"/>
      <c r="J704" s="225">
        <f>ROUND(I704*H704,2)</f>
        <v>0</v>
      </c>
      <c r="K704" s="221" t="s">
        <v>213</v>
      </c>
      <c r="L704" s="44"/>
      <c r="M704" s="226" t="s">
        <v>19</v>
      </c>
      <c r="N704" s="227" t="s">
        <v>45</v>
      </c>
      <c r="O704" s="84"/>
      <c r="P704" s="228">
        <f>O704*H704</f>
        <v>0</v>
      </c>
      <c r="Q704" s="228">
        <v>0</v>
      </c>
      <c r="R704" s="228">
        <f>Q704*H704</f>
        <v>0</v>
      </c>
      <c r="S704" s="228">
        <v>0</v>
      </c>
      <c r="T704" s="229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0" t="s">
        <v>236</v>
      </c>
      <c r="AT704" s="230" t="s">
        <v>159</v>
      </c>
      <c r="AU704" s="230" t="s">
        <v>82</v>
      </c>
      <c r="AY704" s="17" t="s">
        <v>158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7" t="s">
        <v>82</v>
      </c>
      <c r="BK704" s="231">
        <f>ROUND(I704*H704,2)</f>
        <v>0</v>
      </c>
      <c r="BL704" s="17" t="s">
        <v>236</v>
      </c>
      <c r="BM704" s="230" t="s">
        <v>1184</v>
      </c>
    </row>
    <row r="705" s="2" customFormat="1">
      <c r="A705" s="38"/>
      <c r="B705" s="39"/>
      <c r="C705" s="40"/>
      <c r="D705" s="232" t="s">
        <v>165</v>
      </c>
      <c r="E705" s="40"/>
      <c r="F705" s="233" t="s">
        <v>1185</v>
      </c>
      <c r="G705" s="40"/>
      <c r="H705" s="40"/>
      <c r="I705" s="136"/>
      <c r="J705" s="40"/>
      <c r="K705" s="40"/>
      <c r="L705" s="44"/>
      <c r="M705" s="234"/>
      <c r="N705" s="235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165</v>
      </c>
      <c r="AU705" s="17" t="s">
        <v>82</v>
      </c>
    </row>
    <row r="706" s="13" customFormat="1">
      <c r="A706" s="13"/>
      <c r="B706" s="236"/>
      <c r="C706" s="237"/>
      <c r="D706" s="232" t="s">
        <v>166</v>
      </c>
      <c r="E706" s="238" t="s">
        <v>19</v>
      </c>
      <c r="F706" s="239" t="s">
        <v>1954</v>
      </c>
      <c r="G706" s="237"/>
      <c r="H706" s="240">
        <v>42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6" t="s">
        <v>166</v>
      </c>
      <c r="AU706" s="246" t="s">
        <v>82</v>
      </c>
      <c r="AV706" s="13" t="s">
        <v>85</v>
      </c>
      <c r="AW706" s="13" t="s">
        <v>34</v>
      </c>
      <c r="AX706" s="13" t="s">
        <v>74</v>
      </c>
      <c r="AY706" s="246" t="s">
        <v>158</v>
      </c>
    </row>
    <row r="707" s="13" customFormat="1">
      <c r="A707" s="13"/>
      <c r="B707" s="236"/>
      <c r="C707" s="237"/>
      <c r="D707" s="232" t="s">
        <v>166</v>
      </c>
      <c r="E707" s="238" t="s">
        <v>19</v>
      </c>
      <c r="F707" s="239" t="s">
        <v>1955</v>
      </c>
      <c r="G707" s="237"/>
      <c r="H707" s="240">
        <v>50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6" t="s">
        <v>166</v>
      </c>
      <c r="AU707" s="246" t="s">
        <v>82</v>
      </c>
      <c r="AV707" s="13" t="s">
        <v>85</v>
      </c>
      <c r="AW707" s="13" t="s">
        <v>34</v>
      </c>
      <c r="AX707" s="13" t="s">
        <v>74</v>
      </c>
      <c r="AY707" s="246" t="s">
        <v>158</v>
      </c>
    </row>
    <row r="708" s="14" customFormat="1">
      <c r="A708" s="14"/>
      <c r="B708" s="247"/>
      <c r="C708" s="248"/>
      <c r="D708" s="232" t="s">
        <v>166</v>
      </c>
      <c r="E708" s="249" t="s">
        <v>19</v>
      </c>
      <c r="F708" s="250" t="s">
        <v>175</v>
      </c>
      <c r="G708" s="248"/>
      <c r="H708" s="251">
        <v>92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7" t="s">
        <v>166</v>
      </c>
      <c r="AU708" s="257" t="s">
        <v>82</v>
      </c>
      <c r="AV708" s="14" t="s">
        <v>163</v>
      </c>
      <c r="AW708" s="14" t="s">
        <v>34</v>
      </c>
      <c r="AX708" s="14" t="s">
        <v>82</v>
      </c>
      <c r="AY708" s="257" t="s">
        <v>158</v>
      </c>
    </row>
    <row r="709" s="2" customFormat="1" ht="21.75" customHeight="1">
      <c r="A709" s="38"/>
      <c r="B709" s="39"/>
      <c r="C709" s="219" t="s">
        <v>1165</v>
      </c>
      <c r="D709" s="219" t="s">
        <v>159</v>
      </c>
      <c r="E709" s="220" t="s">
        <v>1187</v>
      </c>
      <c r="F709" s="221" t="s">
        <v>1188</v>
      </c>
      <c r="G709" s="222" t="s">
        <v>162</v>
      </c>
      <c r="H709" s="223">
        <v>25</v>
      </c>
      <c r="I709" s="224"/>
      <c r="J709" s="225">
        <f>ROUND(I709*H709,2)</f>
        <v>0</v>
      </c>
      <c r="K709" s="221" t="s">
        <v>213</v>
      </c>
      <c r="L709" s="44"/>
      <c r="M709" s="226" t="s">
        <v>19</v>
      </c>
      <c r="N709" s="227" t="s">
        <v>45</v>
      </c>
      <c r="O709" s="84"/>
      <c r="P709" s="228">
        <f>O709*H709</f>
        <v>0</v>
      </c>
      <c r="Q709" s="228">
        <v>0</v>
      </c>
      <c r="R709" s="228">
        <f>Q709*H709</f>
        <v>0</v>
      </c>
      <c r="S709" s="228">
        <v>0</v>
      </c>
      <c r="T709" s="229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0" t="s">
        <v>236</v>
      </c>
      <c r="AT709" s="230" t="s">
        <v>159</v>
      </c>
      <c r="AU709" s="230" t="s">
        <v>82</v>
      </c>
      <c r="AY709" s="17" t="s">
        <v>158</v>
      </c>
      <c r="BE709" s="231">
        <f>IF(N709="základní",J709,0)</f>
        <v>0</v>
      </c>
      <c r="BF709" s="231">
        <f>IF(N709="snížená",J709,0)</f>
        <v>0</v>
      </c>
      <c r="BG709" s="231">
        <f>IF(N709="zákl. přenesená",J709,0)</f>
        <v>0</v>
      </c>
      <c r="BH709" s="231">
        <f>IF(N709="sníž. přenesená",J709,0)</f>
        <v>0</v>
      </c>
      <c r="BI709" s="231">
        <f>IF(N709="nulová",J709,0)</f>
        <v>0</v>
      </c>
      <c r="BJ709" s="17" t="s">
        <v>82</v>
      </c>
      <c r="BK709" s="231">
        <f>ROUND(I709*H709,2)</f>
        <v>0</v>
      </c>
      <c r="BL709" s="17" t="s">
        <v>236</v>
      </c>
      <c r="BM709" s="230" t="s">
        <v>1189</v>
      </c>
    </row>
    <row r="710" s="2" customFormat="1">
      <c r="A710" s="38"/>
      <c r="B710" s="39"/>
      <c r="C710" s="40"/>
      <c r="D710" s="232" t="s">
        <v>165</v>
      </c>
      <c r="E710" s="40"/>
      <c r="F710" s="233" t="s">
        <v>1190</v>
      </c>
      <c r="G710" s="40"/>
      <c r="H710" s="40"/>
      <c r="I710" s="136"/>
      <c r="J710" s="40"/>
      <c r="K710" s="40"/>
      <c r="L710" s="44"/>
      <c r="M710" s="234"/>
      <c r="N710" s="235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165</v>
      </c>
      <c r="AU710" s="17" t="s">
        <v>82</v>
      </c>
    </row>
    <row r="711" s="2" customFormat="1">
      <c r="A711" s="38"/>
      <c r="B711" s="39"/>
      <c r="C711" s="40"/>
      <c r="D711" s="232" t="s">
        <v>216</v>
      </c>
      <c r="E711" s="40"/>
      <c r="F711" s="258" t="s">
        <v>1179</v>
      </c>
      <c r="G711" s="40"/>
      <c r="H711" s="40"/>
      <c r="I711" s="136"/>
      <c r="J711" s="40"/>
      <c r="K711" s="40"/>
      <c r="L711" s="44"/>
      <c r="M711" s="234"/>
      <c r="N711" s="235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216</v>
      </c>
      <c r="AU711" s="17" t="s">
        <v>82</v>
      </c>
    </row>
    <row r="712" s="13" customFormat="1">
      <c r="A712" s="13"/>
      <c r="B712" s="236"/>
      <c r="C712" s="237"/>
      <c r="D712" s="232" t="s">
        <v>166</v>
      </c>
      <c r="E712" s="238" t="s">
        <v>19</v>
      </c>
      <c r="F712" s="239" t="s">
        <v>1956</v>
      </c>
      <c r="G712" s="237"/>
      <c r="H712" s="240">
        <v>10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166</v>
      </c>
      <c r="AU712" s="246" t="s">
        <v>82</v>
      </c>
      <c r="AV712" s="13" t="s">
        <v>85</v>
      </c>
      <c r="AW712" s="13" t="s">
        <v>34</v>
      </c>
      <c r="AX712" s="13" t="s">
        <v>74</v>
      </c>
      <c r="AY712" s="246" t="s">
        <v>158</v>
      </c>
    </row>
    <row r="713" s="13" customFormat="1">
      <c r="A713" s="13"/>
      <c r="B713" s="236"/>
      <c r="C713" s="237"/>
      <c r="D713" s="232" t="s">
        <v>166</v>
      </c>
      <c r="E713" s="238" t="s">
        <v>19</v>
      </c>
      <c r="F713" s="239" t="s">
        <v>1957</v>
      </c>
      <c r="G713" s="237"/>
      <c r="H713" s="240">
        <v>15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6" t="s">
        <v>166</v>
      </c>
      <c r="AU713" s="246" t="s">
        <v>82</v>
      </c>
      <c r="AV713" s="13" t="s">
        <v>85</v>
      </c>
      <c r="AW713" s="13" t="s">
        <v>34</v>
      </c>
      <c r="AX713" s="13" t="s">
        <v>74</v>
      </c>
      <c r="AY713" s="246" t="s">
        <v>158</v>
      </c>
    </row>
    <row r="714" s="14" customFormat="1">
      <c r="A714" s="14"/>
      <c r="B714" s="247"/>
      <c r="C714" s="248"/>
      <c r="D714" s="232" t="s">
        <v>166</v>
      </c>
      <c r="E714" s="249" t="s">
        <v>19</v>
      </c>
      <c r="F714" s="250" t="s">
        <v>175</v>
      </c>
      <c r="G714" s="248"/>
      <c r="H714" s="251">
        <v>25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166</v>
      </c>
      <c r="AU714" s="257" t="s">
        <v>82</v>
      </c>
      <c r="AV714" s="14" t="s">
        <v>163</v>
      </c>
      <c r="AW714" s="14" t="s">
        <v>34</v>
      </c>
      <c r="AX714" s="14" t="s">
        <v>82</v>
      </c>
      <c r="AY714" s="257" t="s">
        <v>158</v>
      </c>
    </row>
    <row r="715" s="2" customFormat="1" ht="21.75" customHeight="1">
      <c r="A715" s="38"/>
      <c r="B715" s="39"/>
      <c r="C715" s="219" t="s">
        <v>1169</v>
      </c>
      <c r="D715" s="219" t="s">
        <v>159</v>
      </c>
      <c r="E715" s="220" t="s">
        <v>1193</v>
      </c>
      <c r="F715" s="221" t="s">
        <v>1194</v>
      </c>
      <c r="G715" s="222" t="s">
        <v>162</v>
      </c>
      <c r="H715" s="223">
        <v>25</v>
      </c>
      <c r="I715" s="224"/>
      <c r="J715" s="225">
        <f>ROUND(I715*H715,2)</f>
        <v>0</v>
      </c>
      <c r="K715" s="221" t="s">
        <v>213</v>
      </c>
      <c r="L715" s="44"/>
      <c r="M715" s="226" t="s">
        <v>19</v>
      </c>
      <c r="N715" s="227" t="s">
        <v>45</v>
      </c>
      <c r="O715" s="84"/>
      <c r="P715" s="228">
        <f>O715*H715</f>
        <v>0</v>
      </c>
      <c r="Q715" s="228">
        <v>0</v>
      </c>
      <c r="R715" s="228">
        <f>Q715*H715</f>
        <v>0</v>
      </c>
      <c r="S715" s="228">
        <v>0</v>
      </c>
      <c r="T715" s="229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30" t="s">
        <v>236</v>
      </c>
      <c r="AT715" s="230" t="s">
        <v>159</v>
      </c>
      <c r="AU715" s="230" t="s">
        <v>82</v>
      </c>
      <c r="AY715" s="17" t="s">
        <v>158</v>
      </c>
      <c r="BE715" s="231">
        <f>IF(N715="základní",J715,0)</f>
        <v>0</v>
      </c>
      <c r="BF715" s="231">
        <f>IF(N715="snížená",J715,0)</f>
        <v>0</v>
      </c>
      <c r="BG715" s="231">
        <f>IF(N715="zákl. přenesená",J715,0)</f>
        <v>0</v>
      </c>
      <c r="BH715" s="231">
        <f>IF(N715="sníž. přenesená",J715,0)</f>
        <v>0</v>
      </c>
      <c r="BI715" s="231">
        <f>IF(N715="nulová",J715,0)</f>
        <v>0</v>
      </c>
      <c r="BJ715" s="17" t="s">
        <v>82</v>
      </c>
      <c r="BK715" s="231">
        <f>ROUND(I715*H715,2)</f>
        <v>0</v>
      </c>
      <c r="BL715" s="17" t="s">
        <v>236</v>
      </c>
      <c r="BM715" s="230" t="s">
        <v>1195</v>
      </c>
    </row>
    <row r="716" s="2" customFormat="1">
      <c r="A716" s="38"/>
      <c r="B716" s="39"/>
      <c r="C716" s="40"/>
      <c r="D716" s="232" t="s">
        <v>165</v>
      </c>
      <c r="E716" s="40"/>
      <c r="F716" s="233" t="s">
        <v>1196</v>
      </c>
      <c r="G716" s="40"/>
      <c r="H716" s="40"/>
      <c r="I716" s="136"/>
      <c r="J716" s="40"/>
      <c r="K716" s="40"/>
      <c r="L716" s="44"/>
      <c r="M716" s="234"/>
      <c r="N716" s="235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165</v>
      </c>
      <c r="AU716" s="17" t="s">
        <v>82</v>
      </c>
    </row>
    <row r="717" s="13" customFormat="1">
      <c r="A717" s="13"/>
      <c r="B717" s="236"/>
      <c r="C717" s="237"/>
      <c r="D717" s="232" t="s">
        <v>166</v>
      </c>
      <c r="E717" s="238" t="s">
        <v>19</v>
      </c>
      <c r="F717" s="239" t="s">
        <v>1956</v>
      </c>
      <c r="G717" s="237"/>
      <c r="H717" s="240">
        <v>10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6" t="s">
        <v>166</v>
      </c>
      <c r="AU717" s="246" t="s">
        <v>82</v>
      </c>
      <c r="AV717" s="13" t="s">
        <v>85</v>
      </c>
      <c r="AW717" s="13" t="s">
        <v>34</v>
      </c>
      <c r="AX717" s="13" t="s">
        <v>74</v>
      </c>
      <c r="AY717" s="246" t="s">
        <v>158</v>
      </c>
    </row>
    <row r="718" s="13" customFormat="1">
      <c r="A718" s="13"/>
      <c r="B718" s="236"/>
      <c r="C718" s="237"/>
      <c r="D718" s="232" t="s">
        <v>166</v>
      </c>
      <c r="E718" s="238" t="s">
        <v>19</v>
      </c>
      <c r="F718" s="239" t="s">
        <v>1957</v>
      </c>
      <c r="G718" s="237"/>
      <c r="H718" s="240">
        <v>15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166</v>
      </c>
      <c r="AU718" s="246" t="s">
        <v>82</v>
      </c>
      <c r="AV718" s="13" t="s">
        <v>85</v>
      </c>
      <c r="AW718" s="13" t="s">
        <v>34</v>
      </c>
      <c r="AX718" s="13" t="s">
        <v>74</v>
      </c>
      <c r="AY718" s="246" t="s">
        <v>158</v>
      </c>
    </row>
    <row r="719" s="14" customFormat="1">
      <c r="A719" s="14"/>
      <c r="B719" s="247"/>
      <c r="C719" s="248"/>
      <c r="D719" s="232" t="s">
        <v>166</v>
      </c>
      <c r="E719" s="249" t="s">
        <v>19</v>
      </c>
      <c r="F719" s="250" t="s">
        <v>175</v>
      </c>
      <c r="G719" s="248"/>
      <c r="H719" s="251">
        <v>25</v>
      </c>
      <c r="I719" s="252"/>
      <c r="J719" s="248"/>
      <c r="K719" s="248"/>
      <c r="L719" s="253"/>
      <c r="M719" s="254"/>
      <c r="N719" s="255"/>
      <c r="O719" s="255"/>
      <c r="P719" s="255"/>
      <c r="Q719" s="255"/>
      <c r="R719" s="255"/>
      <c r="S719" s="255"/>
      <c r="T719" s="25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7" t="s">
        <v>166</v>
      </c>
      <c r="AU719" s="257" t="s">
        <v>82</v>
      </c>
      <c r="AV719" s="14" t="s">
        <v>163</v>
      </c>
      <c r="AW719" s="14" t="s">
        <v>34</v>
      </c>
      <c r="AX719" s="14" t="s">
        <v>82</v>
      </c>
      <c r="AY719" s="257" t="s">
        <v>158</v>
      </c>
    </row>
    <row r="720" s="2" customFormat="1" ht="21.75" customHeight="1">
      <c r="A720" s="38"/>
      <c r="B720" s="39"/>
      <c r="C720" s="219" t="s">
        <v>1174</v>
      </c>
      <c r="D720" s="219" t="s">
        <v>159</v>
      </c>
      <c r="E720" s="220" t="s">
        <v>1464</v>
      </c>
      <c r="F720" s="221" t="s">
        <v>1465</v>
      </c>
      <c r="G720" s="222" t="s">
        <v>1035</v>
      </c>
      <c r="H720" s="223">
        <v>40.880000000000003</v>
      </c>
      <c r="I720" s="224"/>
      <c r="J720" s="225">
        <f>ROUND(I720*H720,2)</f>
        <v>0</v>
      </c>
      <c r="K720" s="221" t="s">
        <v>213</v>
      </c>
      <c r="L720" s="44"/>
      <c r="M720" s="226" t="s">
        <v>19</v>
      </c>
      <c r="N720" s="227" t="s">
        <v>45</v>
      </c>
      <c r="O720" s="84"/>
      <c r="P720" s="228">
        <f>O720*H720</f>
        <v>0</v>
      </c>
      <c r="Q720" s="228">
        <v>0</v>
      </c>
      <c r="R720" s="228">
        <f>Q720*H720</f>
        <v>0</v>
      </c>
      <c r="S720" s="228">
        <v>0</v>
      </c>
      <c r="T720" s="229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0" t="s">
        <v>236</v>
      </c>
      <c r="AT720" s="230" t="s">
        <v>159</v>
      </c>
      <c r="AU720" s="230" t="s">
        <v>82</v>
      </c>
      <c r="AY720" s="17" t="s">
        <v>158</v>
      </c>
      <c r="BE720" s="231">
        <f>IF(N720="základní",J720,0)</f>
        <v>0</v>
      </c>
      <c r="BF720" s="231">
        <f>IF(N720="snížená",J720,0)</f>
        <v>0</v>
      </c>
      <c r="BG720" s="231">
        <f>IF(N720="zákl. přenesená",J720,0)</f>
        <v>0</v>
      </c>
      <c r="BH720" s="231">
        <f>IF(N720="sníž. přenesená",J720,0)</f>
        <v>0</v>
      </c>
      <c r="BI720" s="231">
        <f>IF(N720="nulová",J720,0)</f>
        <v>0</v>
      </c>
      <c r="BJ720" s="17" t="s">
        <v>82</v>
      </c>
      <c r="BK720" s="231">
        <f>ROUND(I720*H720,2)</f>
        <v>0</v>
      </c>
      <c r="BL720" s="17" t="s">
        <v>236</v>
      </c>
      <c r="BM720" s="230" t="s">
        <v>1466</v>
      </c>
    </row>
    <row r="721" s="2" customFormat="1">
      <c r="A721" s="38"/>
      <c r="B721" s="39"/>
      <c r="C721" s="40"/>
      <c r="D721" s="232" t="s">
        <v>165</v>
      </c>
      <c r="E721" s="40"/>
      <c r="F721" s="233" t="s">
        <v>1465</v>
      </c>
      <c r="G721" s="40"/>
      <c r="H721" s="40"/>
      <c r="I721" s="136"/>
      <c r="J721" s="40"/>
      <c r="K721" s="40"/>
      <c r="L721" s="44"/>
      <c r="M721" s="234"/>
      <c r="N721" s="235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165</v>
      </c>
      <c r="AU721" s="17" t="s">
        <v>82</v>
      </c>
    </row>
    <row r="722" s="13" customFormat="1">
      <c r="A722" s="13"/>
      <c r="B722" s="236"/>
      <c r="C722" s="237"/>
      <c r="D722" s="232" t="s">
        <v>166</v>
      </c>
      <c r="E722" s="238" t="s">
        <v>19</v>
      </c>
      <c r="F722" s="239" t="s">
        <v>1958</v>
      </c>
      <c r="G722" s="237"/>
      <c r="H722" s="240">
        <v>18.48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6" t="s">
        <v>166</v>
      </c>
      <c r="AU722" s="246" t="s">
        <v>82</v>
      </c>
      <c r="AV722" s="13" t="s">
        <v>85</v>
      </c>
      <c r="AW722" s="13" t="s">
        <v>34</v>
      </c>
      <c r="AX722" s="13" t="s">
        <v>74</v>
      </c>
      <c r="AY722" s="246" t="s">
        <v>158</v>
      </c>
    </row>
    <row r="723" s="13" customFormat="1">
      <c r="A723" s="13"/>
      <c r="B723" s="236"/>
      <c r="C723" s="237"/>
      <c r="D723" s="232" t="s">
        <v>166</v>
      </c>
      <c r="E723" s="238" t="s">
        <v>19</v>
      </c>
      <c r="F723" s="239" t="s">
        <v>1959</v>
      </c>
      <c r="G723" s="237"/>
      <c r="H723" s="240">
        <v>16.800000000000001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6" t="s">
        <v>166</v>
      </c>
      <c r="AU723" s="246" t="s">
        <v>82</v>
      </c>
      <c r="AV723" s="13" t="s">
        <v>85</v>
      </c>
      <c r="AW723" s="13" t="s">
        <v>34</v>
      </c>
      <c r="AX723" s="13" t="s">
        <v>74</v>
      </c>
      <c r="AY723" s="246" t="s">
        <v>158</v>
      </c>
    </row>
    <row r="724" s="13" customFormat="1">
      <c r="A724" s="13"/>
      <c r="B724" s="236"/>
      <c r="C724" s="237"/>
      <c r="D724" s="232" t="s">
        <v>166</v>
      </c>
      <c r="E724" s="238" t="s">
        <v>19</v>
      </c>
      <c r="F724" s="239" t="s">
        <v>1960</v>
      </c>
      <c r="G724" s="237"/>
      <c r="H724" s="240">
        <v>5.5999999999999996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6" t="s">
        <v>166</v>
      </c>
      <c r="AU724" s="246" t="s">
        <v>82</v>
      </c>
      <c r="AV724" s="13" t="s">
        <v>85</v>
      </c>
      <c r="AW724" s="13" t="s">
        <v>34</v>
      </c>
      <c r="AX724" s="13" t="s">
        <v>74</v>
      </c>
      <c r="AY724" s="246" t="s">
        <v>158</v>
      </c>
    </row>
    <row r="725" s="14" customFormat="1">
      <c r="A725" s="14"/>
      <c r="B725" s="247"/>
      <c r="C725" s="248"/>
      <c r="D725" s="232" t="s">
        <v>166</v>
      </c>
      <c r="E725" s="249" t="s">
        <v>19</v>
      </c>
      <c r="F725" s="250" t="s">
        <v>175</v>
      </c>
      <c r="G725" s="248"/>
      <c r="H725" s="251">
        <v>40.880000000000003</v>
      </c>
      <c r="I725" s="252"/>
      <c r="J725" s="248"/>
      <c r="K725" s="248"/>
      <c r="L725" s="253"/>
      <c r="M725" s="254"/>
      <c r="N725" s="255"/>
      <c r="O725" s="255"/>
      <c r="P725" s="255"/>
      <c r="Q725" s="255"/>
      <c r="R725" s="255"/>
      <c r="S725" s="255"/>
      <c r="T725" s="25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7" t="s">
        <v>166</v>
      </c>
      <c r="AU725" s="257" t="s">
        <v>82</v>
      </c>
      <c r="AV725" s="14" t="s">
        <v>163</v>
      </c>
      <c r="AW725" s="14" t="s">
        <v>34</v>
      </c>
      <c r="AX725" s="14" t="s">
        <v>82</v>
      </c>
      <c r="AY725" s="257" t="s">
        <v>158</v>
      </c>
    </row>
    <row r="726" s="2" customFormat="1" ht="21.75" customHeight="1">
      <c r="A726" s="38"/>
      <c r="B726" s="39"/>
      <c r="C726" s="219" t="s">
        <v>1181</v>
      </c>
      <c r="D726" s="219" t="s">
        <v>159</v>
      </c>
      <c r="E726" s="220" t="s">
        <v>1468</v>
      </c>
      <c r="F726" s="221" t="s">
        <v>1469</v>
      </c>
      <c r="G726" s="222" t="s">
        <v>1035</v>
      </c>
      <c r="H726" s="223">
        <v>40.880000000000003</v>
      </c>
      <c r="I726" s="224"/>
      <c r="J726" s="225">
        <f>ROUND(I726*H726,2)</f>
        <v>0</v>
      </c>
      <c r="K726" s="221" t="s">
        <v>213</v>
      </c>
      <c r="L726" s="44"/>
      <c r="M726" s="226" t="s">
        <v>19</v>
      </c>
      <c r="N726" s="227" t="s">
        <v>45</v>
      </c>
      <c r="O726" s="84"/>
      <c r="P726" s="228">
        <f>O726*H726</f>
        <v>0</v>
      </c>
      <c r="Q726" s="228">
        <v>0</v>
      </c>
      <c r="R726" s="228">
        <f>Q726*H726</f>
        <v>0</v>
      </c>
      <c r="S726" s="228">
        <v>0</v>
      </c>
      <c r="T726" s="229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30" t="s">
        <v>236</v>
      </c>
      <c r="AT726" s="230" t="s">
        <v>159</v>
      </c>
      <c r="AU726" s="230" t="s">
        <v>82</v>
      </c>
      <c r="AY726" s="17" t="s">
        <v>158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7" t="s">
        <v>82</v>
      </c>
      <c r="BK726" s="231">
        <f>ROUND(I726*H726,2)</f>
        <v>0</v>
      </c>
      <c r="BL726" s="17" t="s">
        <v>236</v>
      </c>
      <c r="BM726" s="230" t="s">
        <v>1961</v>
      </c>
    </row>
    <row r="727" s="2" customFormat="1">
      <c r="A727" s="38"/>
      <c r="B727" s="39"/>
      <c r="C727" s="40"/>
      <c r="D727" s="232" t="s">
        <v>165</v>
      </c>
      <c r="E727" s="40"/>
      <c r="F727" s="233" t="s">
        <v>1471</v>
      </c>
      <c r="G727" s="40"/>
      <c r="H727" s="40"/>
      <c r="I727" s="136"/>
      <c r="J727" s="40"/>
      <c r="K727" s="40"/>
      <c r="L727" s="44"/>
      <c r="M727" s="234"/>
      <c r="N727" s="235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165</v>
      </c>
      <c r="AU727" s="17" t="s">
        <v>82</v>
      </c>
    </row>
    <row r="728" s="2" customFormat="1">
      <c r="A728" s="38"/>
      <c r="B728" s="39"/>
      <c r="C728" s="40"/>
      <c r="D728" s="232" t="s">
        <v>216</v>
      </c>
      <c r="E728" s="40"/>
      <c r="F728" s="258" t="s">
        <v>1472</v>
      </c>
      <c r="G728" s="40"/>
      <c r="H728" s="40"/>
      <c r="I728" s="136"/>
      <c r="J728" s="40"/>
      <c r="K728" s="40"/>
      <c r="L728" s="44"/>
      <c r="M728" s="234"/>
      <c r="N728" s="235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216</v>
      </c>
      <c r="AU728" s="17" t="s">
        <v>82</v>
      </c>
    </row>
    <row r="729" s="13" customFormat="1">
      <c r="A729" s="13"/>
      <c r="B729" s="236"/>
      <c r="C729" s="237"/>
      <c r="D729" s="232" t="s">
        <v>166</v>
      </c>
      <c r="E729" s="238" t="s">
        <v>19</v>
      </c>
      <c r="F729" s="239" t="s">
        <v>1958</v>
      </c>
      <c r="G729" s="237"/>
      <c r="H729" s="240">
        <v>18.48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6" t="s">
        <v>166</v>
      </c>
      <c r="AU729" s="246" t="s">
        <v>82</v>
      </c>
      <c r="AV729" s="13" t="s">
        <v>85</v>
      </c>
      <c r="AW729" s="13" t="s">
        <v>34</v>
      </c>
      <c r="AX729" s="13" t="s">
        <v>74</v>
      </c>
      <c r="AY729" s="246" t="s">
        <v>158</v>
      </c>
    </row>
    <row r="730" s="13" customFormat="1">
      <c r="A730" s="13"/>
      <c r="B730" s="236"/>
      <c r="C730" s="237"/>
      <c r="D730" s="232" t="s">
        <v>166</v>
      </c>
      <c r="E730" s="238" t="s">
        <v>19</v>
      </c>
      <c r="F730" s="239" t="s">
        <v>1959</v>
      </c>
      <c r="G730" s="237"/>
      <c r="H730" s="240">
        <v>16.800000000000001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6" t="s">
        <v>166</v>
      </c>
      <c r="AU730" s="246" t="s">
        <v>82</v>
      </c>
      <c r="AV730" s="13" t="s">
        <v>85</v>
      </c>
      <c r="AW730" s="13" t="s">
        <v>34</v>
      </c>
      <c r="AX730" s="13" t="s">
        <v>74</v>
      </c>
      <c r="AY730" s="246" t="s">
        <v>158</v>
      </c>
    </row>
    <row r="731" s="13" customFormat="1">
      <c r="A731" s="13"/>
      <c r="B731" s="236"/>
      <c r="C731" s="237"/>
      <c r="D731" s="232" t="s">
        <v>166</v>
      </c>
      <c r="E731" s="238" t="s">
        <v>19</v>
      </c>
      <c r="F731" s="239" t="s">
        <v>1960</v>
      </c>
      <c r="G731" s="237"/>
      <c r="H731" s="240">
        <v>5.5999999999999996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6" t="s">
        <v>166</v>
      </c>
      <c r="AU731" s="246" t="s">
        <v>82</v>
      </c>
      <c r="AV731" s="13" t="s">
        <v>85</v>
      </c>
      <c r="AW731" s="13" t="s">
        <v>34</v>
      </c>
      <c r="AX731" s="13" t="s">
        <v>74</v>
      </c>
      <c r="AY731" s="246" t="s">
        <v>158</v>
      </c>
    </row>
    <row r="732" s="14" customFormat="1">
      <c r="A732" s="14"/>
      <c r="B732" s="247"/>
      <c r="C732" s="248"/>
      <c r="D732" s="232" t="s">
        <v>166</v>
      </c>
      <c r="E732" s="249" t="s">
        <v>19</v>
      </c>
      <c r="F732" s="250" t="s">
        <v>175</v>
      </c>
      <c r="G732" s="248"/>
      <c r="H732" s="251">
        <v>40.880000000000003</v>
      </c>
      <c r="I732" s="252"/>
      <c r="J732" s="248"/>
      <c r="K732" s="248"/>
      <c r="L732" s="253"/>
      <c r="M732" s="254"/>
      <c r="N732" s="255"/>
      <c r="O732" s="255"/>
      <c r="P732" s="255"/>
      <c r="Q732" s="255"/>
      <c r="R732" s="255"/>
      <c r="S732" s="255"/>
      <c r="T732" s="25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7" t="s">
        <v>166</v>
      </c>
      <c r="AU732" s="257" t="s">
        <v>82</v>
      </c>
      <c r="AV732" s="14" t="s">
        <v>163</v>
      </c>
      <c r="AW732" s="14" t="s">
        <v>34</v>
      </c>
      <c r="AX732" s="14" t="s">
        <v>82</v>
      </c>
      <c r="AY732" s="257" t="s">
        <v>158</v>
      </c>
    </row>
    <row r="733" s="2" customFormat="1" ht="16.5" customHeight="1">
      <c r="A733" s="38"/>
      <c r="B733" s="39"/>
      <c r="C733" s="219" t="s">
        <v>1186</v>
      </c>
      <c r="D733" s="219" t="s">
        <v>159</v>
      </c>
      <c r="E733" s="220" t="s">
        <v>1473</v>
      </c>
      <c r="F733" s="221" t="s">
        <v>1474</v>
      </c>
      <c r="G733" s="222" t="s">
        <v>162</v>
      </c>
      <c r="H733" s="223">
        <v>62</v>
      </c>
      <c r="I733" s="224"/>
      <c r="J733" s="225">
        <f>ROUND(I733*H733,2)</f>
        <v>0</v>
      </c>
      <c r="K733" s="221" t="s">
        <v>213</v>
      </c>
      <c r="L733" s="44"/>
      <c r="M733" s="226" t="s">
        <v>19</v>
      </c>
      <c r="N733" s="227" t="s">
        <v>45</v>
      </c>
      <c r="O733" s="84"/>
      <c r="P733" s="228">
        <f>O733*H733</f>
        <v>0</v>
      </c>
      <c r="Q733" s="228">
        <v>0</v>
      </c>
      <c r="R733" s="228">
        <f>Q733*H733</f>
        <v>0</v>
      </c>
      <c r="S733" s="228">
        <v>0</v>
      </c>
      <c r="T733" s="229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30" t="s">
        <v>236</v>
      </c>
      <c r="AT733" s="230" t="s">
        <v>159</v>
      </c>
      <c r="AU733" s="230" t="s">
        <v>82</v>
      </c>
      <c r="AY733" s="17" t="s">
        <v>158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7" t="s">
        <v>82</v>
      </c>
      <c r="BK733" s="231">
        <f>ROUND(I733*H733,2)</f>
        <v>0</v>
      </c>
      <c r="BL733" s="17" t="s">
        <v>236</v>
      </c>
      <c r="BM733" s="230" t="s">
        <v>1475</v>
      </c>
    </row>
    <row r="734" s="2" customFormat="1">
      <c r="A734" s="38"/>
      <c r="B734" s="39"/>
      <c r="C734" s="40"/>
      <c r="D734" s="232" t="s">
        <v>165</v>
      </c>
      <c r="E734" s="40"/>
      <c r="F734" s="233" t="s">
        <v>1474</v>
      </c>
      <c r="G734" s="40"/>
      <c r="H734" s="40"/>
      <c r="I734" s="136"/>
      <c r="J734" s="40"/>
      <c r="K734" s="40"/>
      <c r="L734" s="44"/>
      <c r="M734" s="234"/>
      <c r="N734" s="235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165</v>
      </c>
      <c r="AU734" s="17" t="s">
        <v>82</v>
      </c>
    </row>
    <row r="735" s="13" customFormat="1">
      <c r="A735" s="13"/>
      <c r="B735" s="236"/>
      <c r="C735" s="237"/>
      <c r="D735" s="232" t="s">
        <v>166</v>
      </c>
      <c r="E735" s="238" t="s">
        <v>19</v>
      </c>
      <c r="F735" s="239" t="s">
        <v>1962</v>
      </c>
      <c r="G735" s="237"/>
      <c r="H735" s="240">
        <v>62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6" t="s">
        <v>166</v>
      </c>
      <c r="AU735" s="246" t="s">
        <v>82</v>
      </c>
      <c r="AV735" s="13" t="s">
        <v>85</v>
      </c>
      <c r="AW735" s="13" t="s">
        <v>34</v>
      </c>
      <c r="AX735" s="13" t="s">
        <v>82</v>
      </c>
      <c r="AY735" s="246" t="s">
        <v>158</v>
      </c>
    </row>
    <row r="736" s="2" customFormat="1" ht="21.75" customHeight="1">
      <c r="A736" s="38"/>
      <c r="B736" s="39"/>
      <c r="C736" s="219" t="s">
        <v>1192</v>
      </c>
      <c r="D736" s="219" t="s">
        <v>159</v>
      </c>
      <c r="E736" s="220" t="s">
        <v>1209</v>
      </c>
      <c r="F736" s="221" t="s">
        <v>1210</v>
      </c>
      <c r="G736" s="222" t="s">
        <v>162</v>
      </c>
      <c r="H736" s="223">
        <v>144</v>
      </c>
      <c r="I736" s="224"/>
      <c r="J736" s="225">
        <f>ROUND(I736*H736,2)</f>
        <v>0</v>
      </c>
      <c r="K736" s="221" t="s">
        <v>213</v>
      </c>
      <c r="L736" s="44"/>
      <c r="M736" s="226" t="s">
        <v>19</v>
      </c>
      <c r="N736" s="227" t="s">
        <v>45</v>
      </c>
      <c r="O736" s="84"/>
      <c r="P736" s="228">
        <f>O736*H736</f>
        <v>0</v>
      </c>
      <c r="Q736" s="228">
        <v>0.00013999999999999999</v>
      </c>
      <c r="R736" s="228">
        <f>Q736*H736</f>
        <v>0.020159999999999997</v>
      </c>
      <c r="S736" s="228">
        <v>0</v>
      </c>
      <c r="T736" s="229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0" t="s">
        <v>236</v>
      </c>
      <c r="AT736" s="230" t="s">
        <v>159</v>
      </c>
      <c r="AU736" s="230" t="s">
        <v>82</v>
      </c>
      <c r="AY736" s="17" t="s">
        <v>158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7" t="s">
        <v>82</v>
      </c>
      <c r="BK736" s="231">
        <f>ROUND(I736*H736,2)</f>
        <v>0</v>
      </c>
      <c r="BL736" s="17" t="s">
        <v>236</v>
      </c>
      <c r="BM736" s="230" t="s">
        <v>1211</v>
      </c>
    </row>
    <row r="737" s="2" customFormat="1">
      <c r="A737" s="38"/>
      <c r="B737" s="39"/>
      <c r="C737" s="40"/>
      <c r="D737" s="232" t="s">
        <v>165</v>
      </c>
      <c r="E737" s="40"/>
      <c r="F737" s="233" t="s">
        <v>1210</v>
      </c>
      <c r="G737" s="40"/>
      <c r="H737" s="40"/>
      <c r="I737" s="136"/>
      <c r="J737" s="40"/>
      <c r="K737" s="40"/>
      <c r="L737" s="44"/>
      <c r="M737" s="234"/>
      <c r="N737" s="235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165</v>
      </c>
      <c r="AU737" s="17" t="s">
        <v>82</v>
      </c>
    </row>
    <row r="738" s="13" customFormat="1">
      <c r="A738" s="13"/>
      <c r="B738" s="236"/>
      <c r="C738" s="237"/>
      <c r="D738" s="232" t="s">
        <v>166</v>
      </c>
      <c r="E738" s="238" t="s">
        <v>19</v>
      </c>
      <c r="F738" s="239" t="s">
        <v>1963</v>
      </c>
      <c r="G738" s="237"/>
      <c r="H738" s="240">
        <v>144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6" t="s">
        <v>166</v>
      </c>
      <c r="AU738" s="246" t="s">
        <v>82</v>
      </c>
      <c r="AV738" s="13" t="s">
        <v>85</v>
      </c>
      <c r="AW738" s="13" t="s">
        <v>34</v>
      </c>
      <c r="AX738" s="13" t="s">
        <v>82</v>
      </c>
      <c r="AY738" s="246" t="s">
        <v>158</v>
      </c>
    </row>
    <row r="739" s="2" customFormat="1" ht="16.5" customHeight="1">
      <c r="A739" s="38"/>
      <c r="B739" s="39"/>
      <c r="C739" s="219" t="s">
        <v>1197</v>
      </c>
      <c r="D739" s="219" t="s">
        <v>159</v>
      </c>
      <c r="E739" s="220" t="s">
        <v>1214</v>
      </c>
      <c r="F739" s="221" t="s">
        <v>1215</v>
      </c>
      <c r="G739" s="222" t="s">
        <v>162</v>
      </c>
      <c r="H739" s="223">
        <v>200</v>
      </c>
      <c r="I739" s="224"/>
      <c r="J739" s="225">
        <f>ROUND(I739*H739,2)</f>
        <v>0</v>
      </c>
      <c r="K739" s="221" t="s">
        <v>213</v>
      </c>
      <c r="L739" s="44"/>
      <c r="M739" s="226" t="s">
        <v>19</v>
      </c>
      <c r="N739" s="227" t="s">
        <v>45</v>
      </c>
      <c r="O739" s="84"/>
      <c r="P739" s="228">
        <f>O739*H739</f>
        <v>0</v>
      </c>
      <c r="Q739" s="228">
        <v>9.0000000000000006E-05</v>
      </c>
      <c r="R739" s="228">
        <f>Q739*H739</f>
        <v>0.018000000000000002</v>
      </c>
      <c r="S739" s="228">
        <v>0</v>
      </c>
      <c r="T739" s="229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30" t="s">
        <v>236</v>
      </c>
      <c r="AT739" s="230" t="s">
        <v>159</v>
      </c>
      <c r="AU739" s="230" t="s">
        <v>82</v>
      </c>
      <c r="AY739" s="17" t="s">
        <v>158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7" t="s">
        <v>82</v>
      </c>
      <c r="BK739" s="231">
        <f>ROUND(I739*H739,2)</f>
        <v>0</v>
      </c>
      <c r="BL739" s="17" t="s">
        <v>236</v>
      </c>
      <c r="BM739" s="230" t="s">
        <v>1216</v>
      </c>
    </row>
    <row r="740" s="2" customFormat="1">
      <c r="A740" s="38"/>
      <c r="B740" s="39"/>
      <c r="C740" s="40"/>
      <c r="D740" s="232" t="s">
        <v>165</v>
      </c>
      <c r="E740" s="40"/>
      <c r="F740" s="233" t="s">
        <v>1215</v>
      </c>
      <c r="G740" s="40"/>
      <c r="H740" s="40"/>
      <c r="I740" s="136"/>
      <c r="J740" s="40"/>
      <c r="K740" s="40"/>
      <c r="L740" s="44"/>
      <c r="M740" s="234"/>
      <c r="N740" s="235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165</v>
      </c>
      <c r="AU740" s="17" t="s">
        <v>82</v>
      </c>
    </row>
    <row r="741" s="2" customFormat="1" ht="16.5" customHeight="1">
      <c r="A741" s="38"/>
      <c r="B741" s="39"/>
      <c r="C741" s="259" t="s">
        <v>1203</v>
      </c>
      <c r="D741" s="259" t="s">
        <v>199</v>
      </c>
      <c r="E741" s="260" t="s">
        <v>1218</v>
      </c>
      <c r="F741" s="261" t="s">
        <v>1219</v>
      </c>
      <c r="G741" s="262" t="s">
        <v>1220</v>
      </c>
      <c r="H741" s="263">
        <v>200</v>
      </c>
      <c r="I741" s="264"/>
      <c r="J741" s="265">
        <f>ROUND(I741*H741,2)</f>
        <v>0</v>
      </c>
      <c r="K741" s="261" t="s">
        <v>213</v>
      </c>
      <c r="L741" s="266"/>
      <c r="M741" s="267" t="s">
        <v>19</v>
      </c>
      <c r="N741" s="268" t="s">
        <v>45</v>
      </c>
      <c r="O741" s="84"/>
      <c r="P741" s="228">
        <f>O741*H741</f>
        <v>0</v>
      </c>
      <c r="Q741" s="228">
        <v>0.00042999999999999999</v>
      </c>
      <c r="R741" s="228">
        <f>Q741*H741</f>
        <v>0.085999999999999993</v>
      </c>
      <c r="S741" s="228">
        <v>0</v>
      </c>
      <c r="T741" s="229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30" t="s">
        <v>241</v>
      </c>
      <c r="AT741" s="230" t="s">
        <v>199</v>
      </c>
      <c r="AU741" s="230" t="s">
        <v>82</v>
      </c>
      <c r="AY741" s="17" t="s">
        <v>158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7" t="s">
        <v>82</v>
      </c>
      <c r="BK741" s="231">
        <f>ROUND(I741*H741,2)</f>
        <v>0</v>
      </c>
      <c r="BL741" s="17" t="s">
        <v>236</v>
      </c>
      <c r="BM741" s="230" t="s">
        <v>1221</v>
      </c>
    </row>
    <row r="742" s="2" customFormat="1">
      <c r="A742" s="38"/>
      <c r="B742" s="39"/>
      <c r="C742" s="40"/>
      <c r="D742" s="232" t="s">
        <v>165</v>
      </c>
      <c r="E742" s="40"/>
      <c r="F742" s="233" t="s">
        <v>1219</v>
      </c>
      <c r="G742" s="40"/>
      <c r="H742" s="40"/>
      <c r="I742" s="136"/>
      <c r="J742" s="40"/>
      <c r="K742" s="40"/>
      <c r="L742" s="44"/>
      <c r="M742" s="234"/>
      <c r="N742" s="235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165</v>
      </c>
      <c r="AU742" s="17" t="s">
        <v>82</v>
      </c>
    </row>
    <row r="743" s="2" customFormat="1" ht="21.75" customHeight="1">
      <c r="A743" s="38"/>
      <c r="B743" s="39"/>
      <c r="C743" s="219" t="s">
        <v>1208</v>
      </c>
      <c r="D743" s="219" t="s">
        <v>159</v>
      </c>
      <c r="E743" s="220" t="s">
        <v>1224</v>
      </c>
      <c r="F743" s="221" t="s">
        <v>1225</v>
      </c>
      <c r="G743" s="222" t="s">
        <v>202</v>
      </c>
      <c r="H743" s="223">
        <v>15</v>
      </c>
      <c r="I743" s="224"/>
      <c r="J743" s="225">
        <f>ROUND(I743*H743,2)</f>
        <v>0</v>
      </c>
      <c r="K743" s="221" t="s">
        <v>213</v>
      </c>
      <c r="L743" s="44"/>
      <c r="M743" s="226" t="s">
        <v>19</v>
      </c>
      <c r="N743" s="227" t="s">
        <v>45</v>
      </c>
      <c r="O743" s="84"/>
      <c r="P743" s="228">
        <f>O743*H743</f>
        <v>0</v>
      </c>
      <c r="Q743" s="228">
        <v>0.37640000000000001</v>
      </c>
      <c r="R743" s="228">
        <f>Q743*H743</f>
        <v>5.6459999999999999</v>
      </c>
      <c r="S743" s="228">
        <v>0</v>
      </c>
      <c r="T743" s="229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30" t="s">
        <v>236</v>
      </c>
      <c r="AT743" s="230" t="s">
        <v>159</v>
      </c>
      <c r="AU743" s="230" t="s">
        <v>82</v>
      </c>
      <c r="AY743" s="17" t="s">
        <v>158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7" t="s">
        <v>82</v>
      </c>
      <c r="BK743" s="231">
        <f>ROUND(I743*H743,2)</f>
        <v>0</v>
      </c>
      <c r="BL743" s="17" t="s">
        <v>236</v>
      </c>
      <c r="BM743" s="230" t="s">
        <v>1226</v>
      </c>
    </row>
    <row r="744" s="2" customFormat="1">
      <c r="A744" s="38"/>
      <c r="B744" s="39"/>
      <c r="C744" s="40"/>
      <c r="D744" s="232" t="s">
        <v>165</v>
      </c>
      <c r="E744" s="40"/>
      <c r="F744" s="233" t="s">
        <v>1225</v>
      </c>
      <c r="G744" s="40"/>
      <c r="H744" s="40"/>
      <c r="I744" s="136"/>
      <c r="J744" s="40"/>
      <c r="K744" s="40"/>
      <c r="L744" s="44"/>
      <c r="M744" s="234"/>
      <c r="N744" s="235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165</v>
      </c>
      <c r="AU744" s="17" t="s">
        <v>82</v>
      </c>
    </row>
    <row r="745" s="13" customFormat="1">
      <c r="A745" s="13"/>
      <c r="B745" s="236"/>
      <c r="C745" s="237"/>
      <c r="D745" s="232" t="s">
        <v>166</v>
      </c>
      <c r="E745" s="238" t="s">
        <v>19</v>
      </c>
      <c r="F745" s="239" t="s">
        <v>1964</v>
      </c>
      <c r="G745" s="237"/>
      <c r="H745" s="240">
        <v>15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6" t="s">
        <v>166</v>
      </c>
      <c r="AU745" s="246" t="s">
        <v>82</v>
      </c>
      <c r="AV745" s="13" t="s">
        <v>85</v>
      </c>
      <c r="AW745" s="13" t="s">
        <v>34</v>
      </c>
      <c r="AX745" s="13" t="s">
        <v>82</v>
      </c>
      <c r="AY745" s="246" t="s">
        <v>158</v>
      </c>
    </row>
    <row r="746" s="2" customFormat="1" ht="21.75" customHeight="1">
      <c r="A746" s="38"/>
      <c r="B746" s="39"/>
      <c r="C746" s="219" t="s">
        <v>1213</v>
      </c>
      <c r="D746" s="219" t="s">
        <v>159</v>
      </c>
      <c r="E746" s="220" t="s">
        <v>1229</v>
      </c>
      <c r="F746" s="221" t="s">
        <v>1230</v>
      </c>
      <c r="G746" s="222" t="s">
        <v>1035</v>
      </c>
      <c r="H746" s="223">
        <v>9.1359999999999992</v>
      </c>
      <c r="I746" s="224"/>
      <c r="J746" s="225">
        <f>ROUND(I746*H746,2)</f>
        <v>0</v>
      </c>
      <c r="K746" s="221" t="s">
        <v>19</v>
      </c>
      <c r="L746" s="44"/>
      <c r="M746" s="226" t="s">
        <v>19</v>
      </c>
      <c r="N746" s="227" t="s">
        <v>45</v>
      </c>
      <c r="O746" s="84"/>
      <c r="P746" s="228">
        <f>O746*H746</f>
        <v>0</v>
      </c>
      <c r="Q746" s="228">
        <v>2.2563399999999998</v>
      </c>
      <c r="R746" s="228">
        <f>Q746*H746</f>
        <v>20.613922239999997</v>
      </c>
      <c r="S746" s="228">
        <v>0</v>
      </c>
      <c r="T746" s="229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30" t="s">
        <v>236</v>
      </c>
      <c r="AT746" s="230" t="s">
        <v>159</v>
      </c>
      <c r="AU746" s="230" t="s">
        <v>82</v>
      </c>
      <c r="AY746" s="17" t="s">
        <v>158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17" t="s">
        <v>82</v>
      </c>
      <c r="BK746" s="231">
        <f>ROUND(I746*H746,2)</f>
        <v>0</v>
      </c>
      <c r="BL746" s="17" t="s">
        <v>236</v>
      </c>
      <c r="BM746" s="230" t="s">
        <v>1231</v>
      </c>
    </row>
    <row r="747" s="2" customFormat="1">
      <c r="A747" s="38"/>
      <c r="B747" s="39"/>
      <c r="C747" s="40"/>
      <c r="D747" s="232" t="s">
        <v>165</v>
      </c>
      <c r="E747" s="40"/>
      <c r="F747" s="233" t="s">
        <v>1230</v>
      </c>
      <c r="G747" s="40"/>
      <c r="H747" s="40"/>
      <c r="I747" s="136"/>
      <c r="J747" s="40"/>
      <c r="K747" s="40"/>
      <c r="L747" s="44"/>
      <c r="M747" s="234"/>
      <c r="N747" s="235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165</v>
      </c>
      <c r="AU747" s="17" t="s">
        <v>82</v>
      </c>
    </row>
    <row r="748" s="13" customFormat="1">
      <c r="A748" s="13"/>
      <c r="B748" s="236"/>
      <c r="C748" s="237"/>
      <c r="D748" s="232" t="s">
        <v>166</v>
      </c>
      <c r="E748" s="238" t="s">
        <v>19</v>
      </c>
      <c r="F748" s="239" t="s">
        <v>1965</v>
      </c>
      <c r="G748" s="237"/>
      <c r="H748" s="240">
        <v>9.1359999999999992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166</v>
      </c>
      <c r="AU748" s="246" t="s">
        <v>82</v>
      </c>
      <c r="AV748" s="13" t="s">
        <v>85</v>
      </c>
      <c r="AW748" s="13" t="s">
        <v>34</v>
      </c>
      <c r="AX748" s="13" t="s">
        <v>82</v>
      </c>
      <c r="AY748" s="246" t="s">
        <v>158</v>
      </c>
    </row>
    <row r="749" s="2" customFormat="1" ht="21.75" customHeight="1">
      <c r="A749" s="38"/>
      <c r="B749" s="39"/>
      <c r="C749" s="219" t="s">
        <v>1217</v>
      </c>
      <c r="D749" s="219" t="s">
        <v>159</v>
      </c>
      <c r="E749" s="220" t="s">
        <v>1234</v>
      </c>
      <c r="F749" s="221" t="s">
        <v>1235</v>
      </c>
      <c r="G749" s="222" t="s">
        <v>1059</v>
      </c>
      <c r="H749" s="223">
        <v>19.186</v>
      </c>
      <c r="I749" s="224"/>
      <c r="J749" s="225">
        <f>ROUND(I749*H749,2)</f>
        <v>0</v>
      </c>
      <c r="K749" s="221" t="s">
        <v>213</v>
      </c>
      <c r="L749" s="44"/>
      <c r="M749" s="226" t="s">
        <v>19</v>
      </c>
      <c r="N749" s="227" t="s">
        <v>45</v>
      </c>
      <c r="O749" s="84"/>
      <c r="P749" s="228">
        <f>O749*H749</f>
        <v>0</v>
      </c>
      <c r="Q749" s="228">
        <v>0</v>
      </c>
      <c r="R749" s="228">
        <f>Q749*H749</f>
        <v>0</v>
      </c>
      <c r="S749" s="228">
        <v>0</v>
      </c>
      <c r="T749" s="229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0" t="s">
        <v>236</v>
      </c>
      <c r="AT749" s="230" t="s">
        <v>159</v>
      </c>
      <c r="AU749" s="230" t="s">
        <v>82</v>
      </c>
      <c r="AY749" s="17" t="s">
        <v>158</v>
      </c>
      <c r="BE749" s="231">
        <f>IF(N749="základní",J749,0)</f>
        <v>0</v>
      </c>
      <c r="BF749" s="231">
        <f>IF(N749="snížená",J749,0)</f>
        <v>0</v>
      </c>
      <c r="BG749" s="231">
        <f>IF(N749="zákl. přenesená",J749,0)</f>
        <v>0</v>
      </c>
      <c r="BH749" s="231">
        <f>IF(N749="sníž. přenesená",J749,0)</f>
        <v>0</v>
      </c>
      <c r="BI749" s="231">
        <f>IF(N749="nulová",J749,0)</f>
        <v>0</v>
      </c>
      <c r="BJ749" s="17" t="s">
        <v>82</v>
      </c>
      <c r="BK749" s="231">
        <f>ROUND(I749*H749,2)</f>
        <v>0</v>
      </c>
      <c r="BL749" s="17" t="s">
        <v>236</v>
      </c>
      <c r="BM749" s="230" t="s">
        <v>1236</v>
      </c>
    </row>
    <row r="750" s="2" customFormat="1">
      <c r="A750" s="38"/>
      <c r="B750" s="39"/>
      <c r="C750" s="40"/>
      <c r="D750" s="232" t="s">
        <v>165</v>
      </c>
      <c r="E750" s="40"/>
      <c r="F750" s="233" t="s">
        <v>1235</v>
      </c>
      <c r="G750" s="40"/>
      <c r="H750" s="40"/>
      <c r="I750" s="136"/>
      <c r="J750" s="40"/>
      <c r="K750" s="40"/>
      <c r="L750" s="44"/>
      <c r="M750" s="234"/>
      <c r="N750" s="235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165</v>
      </c>
      <c r="AU750" s="17" t="s">
        <v>82</v>
      </c>
    </row>
    <row r="751" s="13" customFormat="1">
      <c r="A751" s="13"/>
      <c r="B751" s="236"/>
      <c r="C751" s="237"/>
      <c r="D751" s="232" t="s">
        <v>166</v>
      </c>
      <c r="E751" s="238" t="s">
        <v>19</v>
      </c>
      <c r="F751" s="239" t="s">
        <v>1966</v>
      </c>
      <c r="G751" s="237"/>
      <c r="H751" s="240">
        <v>19.186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6" t="s">
        <v>166</v>
      </c>
      <c r="AU751" s="246" t="s">
        <v>82</v>
      </c>
      <c r="AV751" s="13" t="s">
        <v>85</v>
      </c>
      <c r="AW751" s="13" t="s">
        <v>34</v>
      </c>
      <c r="AX751" s="13" t="s">
        <v>82</v>
      </c>
      <c r="AY751" s="246" t="s">
        <v>158</v>
      </c>
    </row>
    <row r="752" s="2" customFormat="1" ht="21.75" customHeight="1">
      <c r="A752" s="38"/>
      <c r="B752" s="39"/>
      <c r="C752" s="219" t="s">
        <v>1223</v>
      </c>
      <c r="D752" s="219" t="s">
        <v>159</v>
      </c>
      <c r="E752" s="220" t="s">
        <v>1239</v>
      </c>
      <c r="F752" s="221" t="s">
        <v>1240</v>
      </c>
      <c r="G752" s="222" t="s">
        <v>1059</v>
      </c>
      <c r="H752" s="223">
        <v>19.186</v>
      </c>
      <c r="I752" s="224"/>
      <c r="J752" s="225">
        <f>ROUND(I752*H752,2)</f>
        <v>0</v>
      </c>
      <c r="K752" s="221" t="s">
        <v>213</v>
      </c>
      <c r="L752" s="44"/>
      <c r="M752" s="226" t="s">
        <v>19</v>
      </c>
      <c r="N752" s="227" t="s">
        <v>45</v>
      </c>
      <c r="O752" s="84"/>
      <c r="P752" s="228">
        <f>O752*H752</f>
        <v>0</v>
      </c>
      <c r="Q752" s="228">
        <v>0</v>
      </c>
      <c r="R752" s="228">
        <f>Q752*H752</f>
        <v>0</v>
      </c>
      <c r="S752" s="228">
        <v>0</v>
      </c>
      <c r="T752" s="229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0" t="s">
        <v>236</v>
      </c>
      <c r="AT752" s="230" t="s">
        <v>159</v>
      </c>
      <c r="AU752" s="230" t="s">
        <v>82</v>
      </c>
      <c r="AY752" s="17" t="s">
        <v>158</v>
      </c>
      <c r="BE752" s="231">
        <f>IF(N752="základní",J752,0)</f>
        <v>0</v>
      </c>
      <c r="BF752" s="231">
        <f>IF(N752="snížená",J752,0)</f>
        <v>0</v>
      </c>
      <c r="BG752" s="231">
        <f>IF(N752="zákl. přenesená",J752,0)</f>
        <v>0</v>
      </c>
      <c r="BH752" s="231">
        <f>IF(N752="sníž. přenesená",J752,0)</f>
        <v>0</v>
      </c>
      <c r="BI752" s="231">
        <f>IF(N752="nulová",J752,0)</f>
        <v>0</v>
      </c>
      <c r="BJ752" s="17" t="s">
        <v>82</v>
      </c>
      <c r="BK752" s="231">
        <f>ROUND(I752*H752,2)</f>
        <v>0</v>
      </c>
      <c r="BL752" s="17" t="s">
        <v>236</v>
      </c>
      <c r="BM752" s="230" t="s">
        <v>1241</v>
      </c>
    </row>
    <row r="753" s="2" customFormat="1">
      <c r="A753" s="38"/>
      <c r="B753" s="39"/>
      <c r="C753" s="40"/>
      <c r="D753" s="232" t="s">
        <v>165</v>
      </c>
      <c r="E753" s="40"/>
      <c r="F753" s="233" t="s">
        <v>1240</v>
      </c>
      <c r="G753" s="40"/>
      <c r="H753" s="40"/>
      <c r="I753" s="136"/>
      <c r="J753" s="40"/>
      <c r="K753" s="40"/>
      <c r="L753" s="44"/>
      <c r="M753" s="234"/>
      <c r="N753" s="235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165</v>
      </c>
      <c r="AU753" s="17" t="s">
        <v>82</v>
      </c>
    </row>
    <row r="754" s="13" customFormat="1">
      <c r="A754" s="13"/>
      <c r="B754" s="236"/>
      <c r="C754" s="237"/>
      <c r="D754" s="232" t="s">
        <v>166</v>
      </c>
      <c r="E754" s="238" t="s">
        <v>19</v>
      </c>
      <c r="F754" s="239" t="s">
        <v>1966</v>
      </c>
      <c r="G754" s="237"/>
      <c r="H754" s="240">
        <v>19.186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6" t="s">
        <v>166</v>
      </c>
      <c r="AU754" s="246" t="s">
        <v>82</v>
      </c>
      <c r="AV754" s="13" t="s">
        <v>85</v>
      </c>
      <c r="AW754" s="13" t="s">
        <v>34</v>
      </c>
      <c r="AX754" s="13" t="s">
        <v>82</v>
      </c>
      <c r="AY754" s="246" t="s">
        <v>158</v>
      </c>
    </row>
    <row r="755" s="2" customFormat="1" ht="16.5" customHeight="1">
      <c r="A755" s="38"/>
      <c r="B755" s="39"/>
      <c r="C755" s="219" t="s">
        <v>1228</v>
      </c>
      <c r="D755" s="219" t="s">
        <v>159</v>
      </c>
      <c r="E755" s="220" t="s">
        <v>1243</v>
      </c>
      <c r="F755" s="221" t="s">
        <v>1244</v>
      </c>
      <c r="G755" s="222" t="s">
        <v>194</v>
      </c>
      <c r="H755" s="223">
        <v>257.39999999999998</v>
      </c>
      <c r="I755" s="224"/>
      <c r="J755" s="225">
        <f>ROUND(I755*H755,2)</f>
        <v>0</v>
      </c>
      <c r="K755" s="221" t="s">
        <v>213</v>
      </c>
      <c r="L755" s="44"/>
      <c r="M755" s="226" t="s">
        <v>19</v>
      </c>
      <c r="N755" s="227" t="s">
        <v>45</v>
      </c>
      <c r="O755" s="84"/>
      <c r="P755" s="228">
        <f>O755*H755</f>
        <v>0</v>
      </c>
      <c r="Q755" s="228">
        <v>0</v>
      </c>
      <c r="R755" s="228">
        <f>Q755*H755</f>
        <v>0</v>
      </c>
      <c r="S755" s="228">
        <v>0</v>
      </c>
      <c r="T755" s="229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30" t="s">
        <v>236</v>
      </c>
      <c r="AT755" s="230" t="s">
        <v>159</v>
      </c>
      <c r="AU755" s="230" t="s">
        <v>82</v>
      </c>
      <c r="AY755" s="17" t="s">
        <v>158</v>
      </c>
      <c r="BE755" s="231">
        <f>IF(N755="základní",J755,0)</f>
        <v>0</v>
      </c>
      <c r="BF755" s="231">
        <f>IF(N755="snížená",J755,0)</f>
        <v>0</v>
      </c>
      <c r="BG755" s="231">
        <f>IF(N755="zákl. přenesená",J755,0)</f>
        <v>0</v>
      </c>
      <c r="BH755" s="231">
        <f>IF(N755="sníž. přenesená",J755,0)</f>
        <v>0</v>
      </c>
      <c r="BI755" s="231">
        <f>IF(N755="nulová",J755,0)</f>
        <v>0</v>
      </c>
      <c r="BJ755" s="17" t="s">
        <v>82</v>
      </c>
      <c r="BK755" s="231">
        <f>ROUND(I755*H755,2)</f>
        <v>0</v>
      </c>
      <c r="BL755" s="17" t="s">
        <v>236</v>
      </c>
      <c r="BM755" s="230" t="s">
        <v>1245</v>
      </c>
    </row>
    <row r="756" s="2" customFormat="1">
      <c r="A756" s="38"/>
      <c r="B756" s="39"/>
      <c r="C756" s="40"/>
      <c r="D756" s="232" t="s">
        <v>165</v>
      </c>
      <c r="E756" s="40"/>
      <c r="F756" s="233" t="s">
        <v>1244</v>
      </c>
      <c r="G756" s="40"/>
      <c r="H756" s="40"/>
      <c r="I756" s="136"/>
      <c r="J756" s="40"/>
      <c r="K756" s="40"/>
      <c r="L756" s="44"/>
      <c r="M756" s="234"/>
      <c r="N756" s="235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165</v>
      </c>
      <c r="AU756" s="17" t="s">
        <v>82</v>
      </c>
    </row>
    <row r="757" s="13" customFormat="1">
      <c r="A757" s="13"/>
      <c r="B757" s="236"/>
      <c r="C757" s="237"/>
      <c r="D757" s="232" t="s">
        <v>166</v>
      </c>
      <c r="E757" s="238" t="s">
        <v>19</v>
      </c>
      <c r="F757" s="239" t="s">
        <v>1967</v>
      </c>
      <c r="G757" s="237"/>
      <c r="H757" s="240">
        <v>257.39999999999998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166</v>
      </c>
      <c r="AU757" s="246" t="s">
        <v>82</v>
      </c>
      <c r="AV757" s="13" t="s">
        <v>85</v>
      </c>
      <c r="AW757" s="13" t="s">
        <v>34</v>
      </c>
      <c r="AX757" s="13" t="s">
        <v>82</v>
      </c>
      <c r="AY757" s="246" t="s">
        <v>158</v>
      </c>
    </row>
    <row r="758" s="2" customFormat="1" ht="21.75" customHeight="1">
      <c r="A758" s="38"/>
      <c r="B758" s="39"/>
      <c r="C758" s="219" t="s">
        <v>1233</v>
      </c>
      <c r="D758" s="219" t="s">
        <v>159</v>
      </c>
      <c r="E758" s="220" t="s">
        <v>1968</v>
      </c>
      <c r="F758" s="221" t="s">
        <v>1969</v>
      </c>
      <c r="G758" s="222" t="s">
        <v>162</v>
      </c>
      <c r="H758" s="223">
        <v>44</v>
      </c>
      <c r="I758" s="224"/>
      <c r="J758" s="225">
        <f>ROUND(I758*H758,2)</f>
        <v>0</v>
      </c>
      <c r="K758" s="221" t="s">
        <v>213</v>
      </c>
      <c r="L758" s="44"/>
      <c r="M758" s="226" t="s">
        <v>19</v>
      </c>
      <c r="N758" s="227" t="s">
        <v>45</v>
      </c>
      <c r="O758" s="84"/>
      <c r="P758" s="228">
        <f>O758*H758</f>
        <v>0</v>
      </c>
      <c r="Q758" s="228">
        <v>0</v>
      </c>
      <c r="R758" s="228">
        <f>Q758*H758</f>
        <v>0</v>
      </c>
      <c r="S758" s="228">
        <v>0</v>
      </c>
      <c r="T758" s="229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0" t="s">
        <v>236</v>
      </c>
      <c r="AT758" s="230" t="s">
        <v>159</v>
      </c>
      <c r="AU758" s="230" t="s">
        <v>82</v>
      </c>
      <c r="AY758" s="17" t="s">
        <v>158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17" t="s">
        <v>82</v>
      </c>
      <c r="BK758" s="231">
        <f>ROUND(I758*H758,2)</f>
        <v>0</v>
      </c>
      <c r="BL758" s="17" t="s">
        <v>236</v>
      </c>
      <c r="BM758" s="230" t="s">
        <v>1970</v>
      </c>
    </row>
    <row r="759" s="2" customFormat="1">
      <c r="A759" s="38"/>
      <c r="B759" s="39"/>
      <c r="C759" s="40"/>
      <c r="D759" s="232" t="s">
        <v>165</v>
      </c>
      <c r="E759" s="40"/>
      <c r="F759" s="233" t="s">
        <v>1971</v>
      </c>
      <c r="G759" s="40"/>
      <c r="H759" s="40"/>
      <c r="I759" s="136"/>
      <c r="J759" s="40"/>
      <c r="K759" s="40"/>
      <c r="L759" s="44"/>
      <c r="M759" s="234"/>
      <c r="N759" s="235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165</v>
      </c>
      <c r="AU759" s="17" t="s">
        <v>82</v>
      </c>
    </row>
    <row r="760" s="2" customFormat="1">
      <c r="A760" s="38"/>
      <c r="B760" s="39"/>
      <c r="C760" s="40"/>
      <c r="D760" s="232" t="s">
        <v>216</v>
      </c>
      <c r="E760" s="40"/>
      <c r="F760" s="258" t="s">
        <v>1118</v>
      </c>
      <c r="G760" s="40"/>
      <c r="H760" s="40"/>
      <c r="I760" s="136"/>
      <c r="J760" s="40"/>
      <c r="K760" s="40"/>
      <c r="L760" s="44"/>
      <c r="M760" s="234"/>
      <c r="N760" s="235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216</v>
      </c>
      <c r="AU760" s="17" t="s">
        <v>82</v>
      </c>
    </row>
    <row r="761" s="13" customFormat="1">
      <c r="A761" s="13"/>
      <c r="B761" s="236"/>
      <c r="C761" s="237"/>
      <c r="D761" s="232" t="s">
        <v>166</v>
      </c>
      <c r="E761" s="238" t="s">
        <v>19</v>
      </c>
      <c r="F761" s="239" t="s">
        <v>1972</v>
      </c>
      <c r="G761" s="237"/>
      <c r="H761" s="240">
        <v>44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6" t="s">
        <v>166</v>
      </c>
      <c r="AU761" s="246" t="s">
        <v>82</v>
      </c>
      <c r="AV761" s="13" t="s">
        <v>85</v>
      </c>
      <c r="AW761" s="13" t="s">
        <v>34</v>
      </c>
      <c r="AX761" s="13" t="s">
        <v>82</v>
      </c>
      <c r="AY761" s="246" t="s">
        <v>158</v>
      </c>
    </row>
    <row r="762" s="2" customFormat="1" ht="21.75" customHeight="1">
      <c r="A762" s="38"/>
      <c r="B762" s="39"/>
      <c r="C762" s="219" t="s">
        <v>1238</v>
      </c>
      <c r="D762" s="219" t="s">
        <v>159</v>
      </c>
      <c r="E762" s="220" t="s">
        <v>1789</v>
      </c>
      <c r="F762" s="221" t="s">
        <v>1790</v>
      </c>
      <c r="G762" s="222" t="s">
        <v>194</v>
      </c>
      <c r="H762" s="223">
        <v>17.600000000000001</v>
      </c>
      <c r="I762" s="224"/>
      <c r="J762" s="225">
        <f>ROUND(I762*H762,2)</f>
        <v>0</v>
      </c>
      <c r="K762" s="221" t="s">
        <v>213</v>
      </c>
      <c r="L762" s="44"/>
      <c r="M762" s="226" t="s">
        <v>19</v>
      </c>
      <c r="N762" s="227" t="s">
        <v>45</v>
      </c>
      <c r="O762" s="84"/>
      <c r="P762" s="228">
        <f>O762*H762</f>
        <v>0</v>
      </c>
      <c r="Q762" s="228">
        <v>0.15192</v>
      </c>
      <c r="R762" s="228">
        <f>Q762*H762</f>
        <v>2.6737920000000002</v>
      </c>
      <c r="S762" s="228">
        <v>0</v>
      </c>
      <c r="T762" s="229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0" t="s">
        <v>236</v>
      </c>
      <c r="AT762" s="230" t="s">
        <v>159</v>
      </c>
      <c r="AU762" s="230" t="s">
        <v>82</v>
      </c>
      <c r="AY762" s="17" t="s">
        <v>158</v>
      </c>
      <c r="BE762" s="231">
        <f>IF(N762="základní",J762,0)</f>
        <v>0</v>
      </c>
      <c r="BF762" s="231">
        <f>IF(N762="snížená",J762,0)</f>
        <v>0</v>
      </c>
      <c r="BG762" s="231">
        <f>IF(N762="zákl. přenesená",J762,0)</f>
        <v>0</v>
      </c>
      <c r="BH762" s="231">
        <f>IF(N762="sníž. přenesená",J762,0)</f>
        <v>0</v>
      </c>
      <c r="BI762" s="231">
        <f>IF(N762="nulová",J762,0)</f>
        <v>0</v>
      </c>
      <c r="BJ762" s="17" t="s">
        <v>82</v>
      </c>
      <c r="BK762" s="231">
        <f>ROUND(I762*H762,2)</f>
        <v>0</v>
      </c>
      <c r="BL762" s="17" t="s">
        <v>236</v>
      </c>
      <c r="BM762" s="230" t="s">
        <v>1973</v>
      </c>
    </row>
    <row r="763" s="2" customFormat="1">
      <c r="A763" s="38"/>
      <c r="B763" s="39"/>
      <c r="C763" s="40"/>
      <c r="D763" s="232" t="s">
        <v>165</v>
      </c>
      <c r="E763" s="40"/>
      <c r="F763" s="233" t="s">
        <v>1792</v>
      </c>
      <c r="G763" s="40"/>
      <c r="H763" s="40"/>
      <c r="I763" s="136"/>
      <c r="J763" s="40"/>
      <c r="K763" s="40"/>
      <c r="L763" s="44"/>
      <c r="M763" s="234"/>
      <c r="N763" s="235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165</v>
      </c>
      <c r="AU763" s="17" t="s">
        <v>82</v>
      </c>
    </row>
    <row r="764" s="2" customFormat="1">
      <c r="A764" s="38"/>
      <c r="B764" s="39"/>
      <c r="C764" s="40"/>
      <c r="D764" s="232" t="s">
        <v>216</v>
      </c>
      <c r="E764" s="40"/>
      <c r="F764" s="258" t="s">
        <v>1124</v>
      </c>
      <c r="G764" s="40"/>
      <c r="H764" s="40"/>
      <c r="I764" s="136"/>
      <c r="J764" s="40"/>
      <c r="K764" s="40"/>
      <c r="L764" s="44"/>
      <c r="M764" s="234"/>
      <c r="N764" s="235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216</v>
      </c>
      <c r="AU764" s="17" t="s">
        <v>82</v>
      </c>
    </row>
    <row r="765" s="13" customFormat="1">
      <c r="A765" s="13"/>
      <c r="B765" s="236"/>
      <c r="C765" s="237"/>
      <c r="D765" s="232" t="s">
        <v>166</v>
      </c>
      <c r="E765" s="238" t="s">
        <v>19</v>
      </c>
      <c r="F765" s="239" t="s">
        <v>1974</v>
      </c>
      <c r="G765" s="237"/>
      <c r="H765" s="240">
        <v>17.600000000000001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166</v>
      </c>
      <c r="AU765" s="246" t="s">
        <v>82</v>
      </c>
      <c r="AV765" s="13" t="s">
        <v>85</v>
      </c>
      <c r="AW765" s="13" t="s">
        <v>34</v>
      </c>
      <c r="AX765" s="13" t="s">
        <v>82</v>
      </c>
      <c r="AY765" s="246" t="s">
        <v>158</v>
      </c>
    </row>
    <row r="766" s="2" customFormat="1" ht="21.75" customHeight="1">
      <c r="A766" s="38"/>
      <c r="B766" s="39"/>
      <c r="C766" s="259" t="s">
        <v>1242</v>
      </c>
      <c r="D766" s="259" t="s">
        <v>199</v>
      </c>
      <c r="E766" s="260" t="s">
        <v>1794</v>
      </c>
      <c r="F766" s="261" t="s">
        <v>1795</v>
      </c>
      <c r="G766" s="262" t="s">
        <v>1059</v>
      </c>
      <c r="H766" s="263">
        <v>2.464</v>
      </c>
      <c r="I766" s="264"/>
      <c r="J766" s="265">
        <f>ROUND(I766*H766,2)</f>
        <v>0</v>
      </c>
      <c r="K766" s="261" t="s">
        <v>213</v>
      </c>
      <c r="L766" s="266"/>
      <c r="M766" s="267" t="s">
        <v>19</v>
      </c>
      <c r="N766" s="268" t="s">
        <v>45</v>
      </c>
      <c r="O766" s="84"/>
      <c r="P766" s="228">
        <f>O766*H766</f>
        <v>0</v>
      </c>
      <c r="Q766" s="228">
        <v>1</v>
      </c>
      <c r="R766" s="228">
        <f>Q766*H766</f>
        <v>2.464</v>
      </c>
      <c r="S766" s="228">
        <v>0</v>
      </c>
      <c r="T766" s="229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30" t="s">
        <v>255</v>
      </c>
      <c r="AT766" s="230" t="s">
        <v>199</v>
      </c>
      <c r="AU766" s="230" t="s">
        <v>82</v>
      </c>
      <c r="AY766" s="17" t="s">
        <v>158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7" t="s">
        <v>82</v>
      </c>
      <c r="BK766" s="231">
        <f>ROUND(I766*H766,2)</f>
        <v>0</v>
      </c>
      <c r="BL766" s="17" t="s">
        <v>255</v>
      </c>
      <c r="BM766" s="230" t="s">
        <v>1975</v>
      </c>
    </row>
    <row r="767" s="2" customFormat="1">
      <c r="A767" s="38"/>
      <c r="B767" s="39"/>
      <c r="C767" s="40"/>
      <c r="D767" s="232" t="s">
        <v>165</v>
      </c>
      <c r="E767" s="40"/>
      <c r="F767" s="233" t="s">
        <v>1795</v>
      </c>
      <c r="G767" s="40"/>
      <c r="H767" s="40"/>
      <c r="I767" s="136"/>
      <c r="J767" s="40"/>
      <c r="K767" s="40"/>
      <c r="L767" s="44"/>
      <c r="M767" s="234"/>
      <c r="N767" s="235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165</v>
      </c>
      <c r="AU767" s="17" t="s">
        <v>82</v>
      </c>
    </row>
    <row r="768" s="13" customFormat="1">
      <c r="A768" s="13"/>
      <c r="B768" s="236"/>
      <c r="C768" s="237"/>
      <c r="D768" s="232" t="s">
        <v>166</v>
      </c>
      <c r="E768" s="238" t="s">
        <v>19</v>
      </c>
      <c r="F768" s="239" t="s">
        <v>1976</v>
      </c>
      <c r="G768" s="237"/>
      <c r="H768" s="240">
        <v>2.464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6" t="s">
        <v>166</v>
      </c>
      <c r="AU768" s="246" t="s">
        <v>82</v>
      </c>
      <c r="AV768" s="13" t="s">
        <v>85</v>
      </c>
      <c r="AW768" s="13" t="s">
        <v>34</v>
      </c>
      <c r="AX768" s="13" t="s">
        <v>82</v>
      </c>
      <c r="AY768" s="246" t="s">
        <v>158</v>
      </c>
    </row>
    <row r="769" s="2" customFormat="1" ht="21.75" customHeight="1">
      <c r="A769" s="38"/>
      <c r="B769" s="39"/>
      <c r="C769" s="219" t="s">
        <v>1249</v>
      </c>
      <c r="D769" s="219" t="s">
        <v>159</v>
      </c>
      <c r="E769" s="220" t="s">
        <v>1798</v>
      </c>
      <c r="F769" s="221" t="s">
        <v>1790</v>
      </c>
      <c r="G769" s="222" t="s">
        <v>194</v>
      </c>
      <c r="H769" s="223">
        <v>35.200000000000003</v>
      </c>
      <c r="I769" s="224"/>
      <c r="J769" s="225">
        <f>ROUND(I769*H769,2)</f>
        <v>0</v>
      </c>
      <c r="K769" s="221" t="s">
        <v>19</v>
      </c>
      <c r="L769" s="44"/>
      <c r="M769" s="226" t="s">
        <v>19</v>
      </c>
      <c r="N769" s="227" t="s">
        <v>45</v>
      </c>
      <c r="O769" s="84"/>
      <c r="P769" s="228">
        <f>O769*H769</f>
        <v>0</v>
      </c>
      <c r="Q769" s="228">
        <v>0.15192</v>
      </c>
      <c r="R769" s="228">
        <f>Q769*H769</f>
        <v>5.3475840000000003</v>
      </c>
      <c r="S769" s="228">
        <v>0</v>
      </c>
      <c r="T769" s="229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0" t="s">
        <v>236</v>
      </c>
      <c r="AT769" s="230" t="s">
        <v>159</v>
      </c>
      <c r="AU769" s="230" t="s">
        <v>82</v>
      </c>
      <c r="AY769" s="17" t="s">
        <v>158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7" t="s">
        <v>82</v>
      </c>
      <c r="BK769" s="231">
        <f>ROUND(I769*H769,2)</f>
        <v>0</v>
      </c>
      <c r="BL769" s="17" t="s">
        <v>236</v>
      </c>
      <c r="BM769" s="230" t="s">
        <v>1977</v>
      </c>
    </row>
    <row r="770" s="2" customFormat="1">
      <c r="A770" s="38"/>
      <c r="B770" s="39"/>
      <c r="C770" s="40"/>
      <c r="D770" s="232" t="s">
        <v>165</v>
      </c>
      <c r="E770" s="40"/>
      <c r="F770" s="233" t="s">
        <v>1800</v>
      </c>
      <c r="G770" s="40"/>
      <c r="H770" s="40"/>
      <c r="I770" s="136"/>
      <c r="J770" s="40"/>
      <c r="K770" s="40"/>
      <c r="L770" s="44"/>
      <c r="M770" s="234"/>
      <c r="N770" s="235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165</v>
      </c>
      <c r="AU770" s="17" t="s">
        <v>82</v>
      </c>
    </row>
    <row r="771" s="2" customFormat="1">
      <c r="A771" s="38"/>
      <c r="B771" s="39"/>
      <c r="C771" s="40"/>
      <c r="D771" s="232" t="s">
        <v>216</v>
      </c>
      <c r="E771" s="40"/>
      <c r="F771" s="258" t="s">
        <v>1124</v>
      </c>
      <c r="G771" s="40"/>
      <c r="H771" s="40"/>
      <c r="I771" s="136"/>
      <c r="J771" s="40"/>
      <c r="K771" s="40"/>
      <c r="L771" s="44"/>
      <c r="M771" s="234"/>
      <c r="N771" s="235"/>
      <c r="O771" s="84"/>
      <c r="P771" s="84"/>
      <c r="Q771" s="84"/>
      <c r="R771" s="84"/>
      <c r="S771" s="84"/>
      <c r="T771" s="85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216</v>
      </c>
      <c r="AU771" s="17" t="s">
        <v>82</v>
      </c>
    </row>
    <row r="772" s="13" customFormat="1">
      <c r="A772" s="13"/>
      <c r="B772" s="236"/>
      <c r="C772" s="237"/>
      <c r="D772" s="232" t="s">
        <v>166</v>
      </c>
      <c r="E772" s="238" t="s">
        <v>19</v>
      </c>
      <c r="F772" s="239" t="s">
        <v>1978</v>
      </c>
      <c r="G772" s="237"/>
      <c r="H772" s="240">
        <v>35.200000000000003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6" t="s">
        <v>166</v>
      </c>
      <c r="AU772" s="246" t="s">
        <v>82</v>
      </c>
      <c r="AV772" s="13" t="s">
        <v>85</v>
      </c>
      <c r="AW772" s="13" t="s">
        <v>34</v>
      </c>
      <c r="AX772" s="13" t="s">
        <v>82</v>
      </c>
      <c r="AY772" s="246" t="s">
        <v>158</v>
      </c>
    </row>
    <row r="773" s="2" customFormat="1" ht="21.75" customHeight="1">
      <c r="A773" s="38"/>
      <c r="B773" s="39"/>
      <c r="C773" s="259" t="s">
        <v>1257</v>
      </c>
      <c r="D773" s="259" t="s">
        <v>199</v>
      </c>
      <c r="E773" s="260" t="s">
        <v>1802</v>
      </c>
      <c r="F773" s="261" t="s">
        <v>1803</v>
      </c>
      <c r="G773" s="262" t="s">
        <v>1059</v>
      </c>
      <c r="H773" s="263">
        <v>3.9420000000000002</v>
      </c>
      <c r="I773" s="264"/>
      <c r="J773" s="265">
        <f>ROUND(I773*H773,2)</f>
        <v>0</v>
      </c>
      <c r="K773" s="261" t="s">
        <v>213</v>
      </c>
      <c r="L773" s="266"/>
      <c r="M773" s="267" t="s">
        <v>19</v>
      </c>
      <c r="N773" s="268" t="s">
        <v>45</v>
      </c>
      <c r="O773" s="84"/>
      <c r="P773" s="228">
        <f>O773*H773</f>
        <v>0</v>
      </c>
      <c r="Q773" s="228">
        <v>1</v>
      </c>
      <c r="R773" s="228">
        <f>Q773*H773</f>
        <v>3.9420000000000002</v>
      </c>
      <c r="S773" s="228">
        <v>0</v>
      </c>
      <c r="T773" s="229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30" t="s">
        <v>255</v>
      </c>
      <c r="AT773" s="230" t="s">
        <v>199</v>
      </c>
      <c r="AU773" s="230" t="s">
        <v>82</v>
      </c>
      <c r="AY773" s="17" t="s">
        <v>158</v>
      </c>
      <c r="BE773" s="231">
        <f>IF(N773="základní",J773,0)</f>
        <v>0</v>
      </c>
      <c r="BF773" s="231">
        <f>IF(N773="snížená",J773,0)</f>
        <v>0</v>
      </c>
      <c r="BG773" s="231">
        <f>IF(N773="zákl. přenesená",J773,0)</f>
        <v>0</v>
      </c>
      <c r="BH773" s="231">
        <f>IF(N773="sníž. přenesená",J773,0)</f>
        <v>0</v>
      </c>
      <c r="BI773" s="231">
        <f>IF(N773="nulová",J773,0)</f>
        <v>0</v>
      </c>
      <c r="BJ773" s="17" t="s">
        <v>82</v>
      </c>
      <c r="BK773" s="231">
        <f>ROUND(I773*H773,2)</f>
        <v>0</v>
      </c>
      <c r="BL773" s="17" t="s">
        <v>255</v>
      </c>
      <c r="BM773" s="230" t="s">
        <v>1979</v>
      </c>
    </row>
    <row r="774" s="2" customFormat="1">
      <c r="A774" s="38"/>
      <c r="B774" s="39"/>
      <c r="C774" s="40"/>
      <c r="D774" s="232" t="s">
        <v>165</v>
      </c>
      <c r="E774" s="40"/>
      <c r="F774" s="233" t="s">
        <v>1803</v>
      </c>
      <c r="G774" s="40"/>
      <c r="H774" s="40"/>
      <c r="I774" s="136"/>
      <c r="J774" s="40"/>
      <c r="K774" s="40"/>
      <c r="L774" s="44"/>
      <c r="M774" s="234"/>
      <c r="N774" s="235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165</v>
      </c>
      <c r="AU774" s="17" t="s">
        <v>82</v>
      </c>
    </row>
    <row r="775" s="13" customFormat="1">
      <c r="A775" s="13"/>
      <c r="B775" s="236"/>
      <c r="C775" s="237"/>
      <c r="D775" s="232" t="s">
        <v>166</v>
      </c>
      <c r="E775" s="238" t="s">
        <v>19</v>
      </c>
      <c r="F775" s="239" t="s">
        <v>1980</v>
      </c>
      <c r="G775" s="237"/>
      <c r="H775" s="240">
        <v>3.9420000000000002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166</v>
      </c>
      <c r="AU775" s="246" t="s">
        <v>82</v>
      </c>
      <c r="AV775" s="13" t="s">
        <v>85</v>
      </c>
      <c r="AW775" s="13" t="s">
        <v>34</v>
      </c>
      <c r="AX775" s="13" t="s">
        <v>82</v>
      </c>
      <c r="AY775" s="246" t="s">
        <v>158</v>
      </c>
    </row>
    <row r="776" s="2" customFormat="1" ht="16.5" customHeight="1">
      <c r="A776" s="38"/>
      <c r="B776" s="39"/>
      <c r="C776" s="259" t="s">
        <v>1266</v>
      </c>
      <c r="D776" s="259" t="s">
        <v>199</v>
      </c>
      <c r="E776" s="260" t="s">
        <v>1806</v>
      </c>
      <c r="F776" s="261" t="s">
        <v>1807</v>
      </c>
      <c r="G776" s="262" t="s">
        <v>531</v>
      </c>
      <c r="H776" s="263">
        <v>40</v>
      </c>
      <c r="I776" s="264"/>
      <c r="J776" s="265">
        <f>ROUND(I776*H776,2)</f>
        <v>0</v>
      </c>
      <c r="K776" s="261" t="s">
        <v>213</v>
      </c>
      <c r="L776" s="266"/>
      <c r="M776" s="267" t="s">
        <v>19</v>
      </c>
      <c r="N776" s="268" t="s">
        <v>45</v>
      </c>
      <c r="O776" s="84"/>
      <c r="P776" s="228">
        <f>O776*H776</f>
        <v>0</v>
      </c>
      <c r="Q776" s="228">
        <v>0.001</v>
      </c>
      <c r="R776" s="228">
        <f>Q776*H776</f>
        <v>0.040000000000000001</v>
      </c>
      <c r="S776" s="228">
        <v>0</v>
      </c>
      <c r="T776" s="229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30" t="s">
        <v>255</v>
      </c>
      <c r="AT776" s="230" t="s">
        <v>199</v>
      </c>
      <c r="AU776" s="230" t="s">
        <v>82</v>
      </c>
      <c r="AY776" s="17" t="s">
        <v>158</v>
      </c>
      <c r="BE776" s="231">
        <f>IF(N776="základní",J776,0)</f>
        <v>0</v>
      </c>
      <c r="BF776" s="231">
        <f>IF(N776="snížená",J776,0)</f>
        <v>0</v>
      </c>
      <c r="BG776" s="231">
        <f>IF(N776="zákl. přenesená",J776,0)</f>
        <v>0</v>
      </c>
      <c r="BH776" s="231">
        <f>IF(N776="sníž. přenesená",J776,0)</f>
        <v>0</v>
      </c>
      <c r="BI776" s="231">
        <f>IF(N776="nulová",J776,0)</f>
        <v>0</v>
      </c>
      <c r="BJ776" s="17" t="s">
        <v>82</v>
      </c>
      <c r="BK776" s="231">
        <f>ROUND(I776*H776,2)</f>
        <v>0</v>
      </c>
      <c r="BL776" s="17" t="s">
        <v>255</v>
      </c>
      <c r="BM776" s="230" t="s">
        <v>1981</v>
      </c>
    </row>
    <row r="777" s="2" customFormat="1">
      <c r="A777" s="38"/>
      <c r="B777" s="39"/>
      <c r="C777" s="40"/>
      <c r="D777" s="232" t="s">
        <v>165</v>
      </c>
      <c r="E777" s="40"/>
      <c r="F777" s="233" t="s">
        <v>1807</v>
      </c>
      <c r="G777" s="40"/>
      <c r="H777" s="40"/>
      <c r="I777" s="136"/>
      <c r="J777" s="40"/>
      <c r="K777" s="40"/>
      <c r="L777" s="44"/>
      <c r="M777" s="234"/>
      <c r="N777" s="235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165</v>
      </c>
      <c r="AU777" s="17" t="s">
        <v>82</v>
      </c>
    </row>
    <row r="778" s="2" customFormat="1" ht="16.5" customHeight="1">
      <c r="A778" s="38"/>
      <c r="B778" s="39"/>
      <c r="C778" s="259" t="s">
        <v>1273</v>
      </c>
      <c r="D778" s="259" t="s">
        <v>199</v>
      </c>
      <c r="E778" s="260" t="s">
        <v>1810</v>
      </c>
      <c r="F778" s="261" t="s">
        <v>1811</v>
      </c>
      <c r="G778" s="262" t="s">
        <v>1059</v>
      </c>
      <c r="H778" s="263">
        <v>3.9420000000000002</v>
      </c>
      <c r="I778" s="264"/>
      <c r="J778" s="265">
        <f>ROUND(I778*H778,2)</f>
        <v>0</v>
      </c>
      <c r="K778" s="261" t="s">
        <v>213</v>
      </c>
      <c r="L778" s="266"/>
      <c r="M778" s="267" t="s">
        <v>19</v>
      </c>
      <c r="N778" s="268" t="s">
        <v>45</v>
      </c>
      <c r="O778" s="84"/>
      <c r="P778" s="228">
        <f>O778*H778</f>
        <v>0</v>
      </c>
      <c r="Q778" s="228">
        <v>1</v>
      </c>
      <c r="R778" s="228">
        <f>Q778*H778</f>
        <v>3.9420000000000002</v>
      </c>
      <c r="S778" s="228">
        <v>0</v>
      </c>
      <c r="T778" s="229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30" t="s">
        <v>255</v>
      </c>
      <c r="AT778" s="230" t="s">
        <v>199</v>
      </c>
      <c r="AU778" s="230" t="s">
        <v>82</v>
      </c>
      <c r="AY778" s="17" t="s">
        <v>158</v>
      </c>
      <c r="BE778" s="231">
        <f>IF(N778="základní",J778,0)</f>
        <v>0</v>
      </c>
      <c r="BF778" s="231">
        <f>IF(N778="snížená",J778,0)</f>
        <v>0</v>
      </c>
      <c r="BG778" s="231">
        <f>IF(N778="zákl. přenesená",J778,0)</f>
        <v>0</v>
      </c>
      <c r="BH778" s="231">
        <f>IF(N778="sníž. přenesená",J778,0)</f>
        <v>0</v>
      </c>
      <c r="BI778" s="231">
        <f>IF(N778="nulová",J778,0)</f>
        <v>0</v>
      </c>
      <c r="BJ778" s="17" t="s">
        <v>82</v>
      </c>
      <c r="BK778" s="231">
        <f>ROUND(I778*H778,2)</f>
        <v>0</v>
      </c>
      <c r="BL778" s="17" t="s">
        <v>255</v>
      </c>
      <c r="BM778" s="230" t="s">
        <v>1982</v>
      </c>
    </row>
    <row r="779" s="2" customFormat="1">
      <c r="A779" s="38"/>
      <c r="B779" s="39"/>
      <c r="C779" s="40"/>
      <c r="D779" s="232" t="s">
        <v>165</v>
      </c>
      <c r="E779" s="40"/>
      <c r="F779" s="233" t="s">
        <v>1811</v>
      </c>
      <c r="G779" s="40"/>
      <c r="H779" s="40"/>
      <c r="I779" s="136"/>
      <c r="J779" s="40"/>
      <c r="K779" s="40"/>
      <c r="L779" s="44"/>
      <c r="M779" s="234"/>
      <c r="N779" s="235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165</v>
      </c>
      <c r="AU779" s="17" t="s">
        <v>82</v>
      </c>
    </row>
    <row r="780" s="13" customFormat="1">
      <c r="A780" s="13"/>
      <c r="B780" s="236"/>
      <c r="C780" s="237"/>
      <c r="D780" s="232" t="s">
        <v>166</v>
      </c>
      <c r="E780" s="238" t="s">
        <v>19</v>
      </c>
      <c r="F780" s="239" t="s">
        <v>1983</v>
      </c>
      <c r="G780" s="237"/>
      <c r="H780" s="240">
        <v>3.9420000000000002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6" t="s">
        <v>166</v>
      </c>
      <c r="AU780" s="246" t="s">
        <v>82</v>
      </c>
      <c r="AV780" s="13" t="s">
        <v>85</v>
      </c>
      <c r="AW780" s="13" t="s">
        <v>34</v>
      </c>
      <c r="AX780" s="13" t="s">
        <v>82</v>
      </c>
      <c r="AY780" s="246" t="s">
        <v>158</v>
      </c>
    </row>
    <row r="781" s="2" customFormat="1" ht="21.75" customHeight="1">
      <c r="A781" s="38"/>
      <c r="B781" s="39"/>
      <c r="C781" s="219" t="s">
        <v>1277</v>
      </c>
      <c r="D781" s="219" t="s">
        <v>159</v>
      </c>
      <c r="E781" s="220" t="s">
        <v>1813</v>
      </c>
      <c r="F781" s="221" t="s">
        <v>1814</v>
      </c>
      <c r="G781" s="222" t="s">
        <v>162</v>
      </c>
      <c r="H781" s="223">
        <v>44</v>
      </c>
      <c r="I781" s="224"/>
      <c r="J781" s="225">
        <f>ROUND(I781*H781,2)</f>
        <v>0</v>
      </c>
      <c r="K781" s="221" t="s">
        <v>19</v>
      </c>
      <c r="L781" s="44"/>
      <c r="M781" s="226" t="s">
        <v>19</v>
      </c>
      <c r="N781" s="227" t="s">
        <v>45</v>
      </c>
      <c r="O781" s="84"/>
      <c r="P781" s="228">
        <f>O781*H781</f>
        <v>0</v>
      </c>
      <c r="Q781" s="228">
        <v>0</v>
      </c>
      <c r="R781" s="228">
        <f>Q781*H781</f>
        <v>0</v>
      </c>
      <c r="S781" s="228">
        <v>0</v>
      </c>
      <c r="T781" s="229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30" t="s">
        <v>236</v>
      </c>
      <c r="AT781" s="230" t="s">
        <v>159</v>
      </c>
      <c r="AU781" s="230" t="s">
        <v>82</v>
      </c>
      <c r="AY781" s="17" t="s">
        <v>158</v>
      </c>
      <c r="BE781" s="231">
        <f>IF(N781="základní",J781,0)</f>
        <v>0</v>
      </c>
      <c r="BF781" s="231">
        <f>IF(N781="snížená",J781,0)</f>
        <v>0</v>
      </c>
      <c r="BG781" s="231">
        <f>IF(N781="zákl. přenesená",J781,0)</f>
        <v>0</v>
      </c>
      <c r="BH781" s="231">
        <f>IF(N781="sníž. přenesená",J781,0)</f>
        <v>0</v>
      </c>
      <c r="BI781" s="231">
        <f>IF(N781="nulová",J781,0)</f>
        <v>0</v>
      </c>
      <c r="BJ781" s="17" t="s">
        <v>82</v>
      </c>
      <c r="BK781" s="231">
        <f>ROUND(I781*H781,2)</f>
        <v>0</v>
      </c>
      <c r="BL781" s="17" t="s">
        <v>236</v>
      </c>
      <c r="BM781" s="230" t="s">
        <v>1984</v>
      </c>
    </row>
    <row r="782" s="2" customFormat="1">
      <c r="A782" s="38"/>
      <c r="B782" s="39"/>
      <c r="C782" s="40"/>
      <c r="D782" s="232" t="s">
        <v>165</v>
      </c>
      <c r="E782" s="40"/>
      <c r="F782" s="233" t="s">
        <v>1814</v>
      </c>
      <c r="G782" s="40"/>
      <c r="H782" s="40"/>
      <c r="I782" s="136"/>
      <c r="J782" s="40"/>
      <c r="K782" s="40"/>
      <c r="L782" s="44"/>
      <c r="M782" s="234"/>
      <c r="N782" s="235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165</v>
      </c>
      <c r="AU782" s="17" t="s">
        <v>82</v>
      </c>
    </row>
    <row r="783" s="2" customFormat="1">
      <c r="A783" s="38"/>
      <c r="B783" s="39"/>
      <c r="C783" s="40"/>
      <c r="D783" s="232" t="s">
        <v>216</v>
      </c>
      <c r="E783" s="40"/>
      <c r="F783" s="258" t="s">
        <v>1118</v>
      </c>
      <c r="G783" s="40"/>
      <c r="H783" s="40"/>
      <c r="I783" s="136"/>
      <c r="J783" s="40"/>
      <c r="K783" s="40"/>
      <c r="L783" s="44"/>
      <c r="M783" s="234"/>
      <c r="N783" s="235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216</v>
      </c>
      <c r="AU783" s="17" t="s">
        <v>82</v>
      </c>
    </row>
    <row r="784" s="13" customFormat="1">
      <c r="A784" s="13"/>
      <c r="B784" s="236"/>
      <c r="C784" s="237"/>
      <c r="D784" s="232" t="s">
        <v>166</v>
      </c>
      <c r="E784" s="238" t="s">
        <v>19</v>
      </c>
      <c r="F784" s="239" t="s">
        <v>1985</v>
      </c>
      <c r="G784" s="237"/>
      <c r="H784" s="240">
        <v>44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6" t="s">
        <v>166</v>
      </c>
      <c r="AU784" s="246" t="s">
        <v>82</v>
      </c>
      <c r="AV784" s="13" t="s">
        <v>85</v>
      </c>
      <c r="AW784" s="13" t="s">
        <v>34</v>
      </c>
      <c r="AX784" s="13" t="s">
        <v>82</v>
      </c>
      <c r="AY784" s="246" t="s">
        <v>158</v>
      </c>
    </row>
    <row r="785" s="12" customFormat="1" ht="25.92" customHeight="1">
      <c r="A785" s="12"/>
      <c r="B785" s="205"/>
      <c r="C785" s="206"/>
      <c r="D785" s="207" t="s">
        <v>73</v>
      </c>
      <c r="E785" s="208" t="s">
        <v>1247</v>
      </c>
      <c r="F785" s="208" t="s">
        <v>1248</v>
      </c>
      <c r="G785" s="206"/>
      <c r="H785" s="206"/>
      <c r="I785" s="209"/>
      <c r="J785" s="210">
        <f>BK785</f>
        <v>0</v>
      </c>
      <c r="K785" s="206"/>
      <c r="L785" s="211"/>
      <c r="M785" s="212"/>
      <c r="N785" s="213"/>
      <c r="O785" s="213"/>
      <c r="P785" s="214">
        <f>SUM(P786:P793)</f>
        <v>0</v>
      </c>
      <c r="Q785" s="213"/>
      <c r="R785" s="214">
        <f>SUM(R786:R793)</f>
        <v>0</v>
      </c>
      <c r="S785" s="213"/>
      <c r="T785" s="215">
        <f>SUM(T786:T793)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16" t="s">
        <v>163</v>
      </c>
      <c r="AT785" s="217" t="s">
        <v>73</v>
      </c>
      <c r="AU785" s="217" t="s">
        <v>74</v>
      </c>
      <c r="AY785" s="216" t="s">
        <v>158</v>
      </c>
      <c r="BK785" s="218">
        <f>SUM(BK786:BK793)</f>
        <v>0</v>
      </c>
    </row>
    <row r="786" s="2" customFormat="1" ht="16.5" customHeight="1">
      <c r="A786" s="38"/>
      <c r="B786" s="39"/>
      <c r="C786" s="219" t="s">
        <v>1281</v>
      </c>
      <c r="D786" s="219" t="s">
        <v>159</v>
      </c>
      <c r="E786" s="220" t="s">
        <v>1250</v>
      </c>
      <c r="F786" s="221" t="s">
        <v>1251</v>
      </c>
      <c r="G786" s="222" t="s">
        <v>1252</v>
      </c>
      <c r="H786" s="223">
        <v>32</v>
      </c>
      <c r="I786" s="224"/>
      <c r="J786" s="225">
        <f>ROUND(I786*H786,2)</f>
        <v>0</v>
      </c>
      <c r="K786" s="221" t="s">
        <v>213</v>
      </c>
      <c r="L786" s="44"/>
      <c r="M786" s="226" t="s">
        <v>19</v>
      </c>
      <c r="N786" s="227" t="s">
        <v>45</v>
      </c>
      <c r="O786" s="84"/>
      <c r="P786" s="228">
        <f>O786*H786</f>
        <v>0</v>
      </c>
      <c r="Q786" s="228">
        <v>0</v>
      </c>
      <c r="R786" s="228">
        <f>Q786*H786</f>
        <v>0</v>
      </c>
      <c r="S786" s="228">
        <v>0</v>
      </c>
      <c r="T786" s="229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30" t="s">
        <v>249</v>
      </c>
      <c r="AT786" s="230" t="s">
        <v>159</v>
      </c>
      <c r="AU786" s="230" t="s">
        <v>82</v>
      </c>
      <c r="AY786" s="17" t="s">
        <v>158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7" t="s">
        <v>82</v>
      </c>
      <c r="BK786" s="231">
        <f>ROUND(I786*H786,2)</f>
        <v>0</v>
      </c>
      <c r="BL786" s="17" t="s">
        <v>249</v>
      </c>
      <c r="BM786" s="230" t="s">
        <v>1253</v>
      </c>
    </row>
    <row r="787" s="2" customFormat="1">
      <c r="A787" s="38"/>
      <c r="B787" s="39"/>
      <c r="C787" s="40"/>
      <c r="D787" s="232" t="s">
        <v>165</v>
      </c>
      <c r="E787" s="40"/>
      <c r="F787" s="233" t="s">
        <v>1254</v>
      </c>
      <c r="G787" s="40"/>
      <c r="H787" s="40"/>
      <c r="I787" s="136"/>
      <c r="J787" s="40"/>
      <c r="K787" s="40"/>
      <c r="L787" s="44"/>
      <c r="M787" s="234"/>
      <c r="N787" s="235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165</v>
      </c>
      <c r="AU787" s="17" t="s">
        <v>82</v>
      </c>
    </row>
    <row r="788" s="2" customFormat="1">
      <c r="A788" s="38"/>
      <c r="B788" s="39"/>
      <c r="C788" s="40"/>
      <c r="D788" s="232" t="s">
        <v>181</v>
      </c>
      <c r="E788" s="40"/>
      <c r="F788" s="258" t="s">
        <v>1255</v>
      </c>
      <c r="G788" s="40"/>
      <c r="H788" s="40"/>
      <c r="I788" s="136"/>
      <c r="J788" s="40"/>
      <c r="K788" s="40"/>
      <c r="L788" s="44"/>
      <c r="M788" s="234"/>
      <c r="N788" s="235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181</v>
      </c>
      <c r="AU788" s="17" t="s">
        <v>82</v>
      </c>
    </row>
    <row r="789" s="13" customFormat="1">
      <c r="A789" s="13"/>
      <c r="B789" s="236"/>
      <c r="C789" s="237"/>
      <c r="D789" s="232" t="s">
        <v>166</v>
      </c>
      <c r="E789" s="238" t="s">
        <v>19</v>
      </c>
      <c r="F789" s="239" t="s">
        <v>1629</v>
      </c>
      <c r="G789" s="237"/>
      <c r="H789" s="240">
        <v>32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166</v>
      </c>
      <c r="AU789" s="246" t="s">
        <v>82</v>
      </c>
      <c r="AV789" s="13" t="s">
        <v>85</v>
      </c>
      <c r="AW789" s="13" t="s">
        <v>34</v>
      </c>
      <c r="AX789" s="13" t="s">
        <v>82</v>
      </c>
      <c r="AY789" s="246" t="s">
        <v>158</v>
      </c>
    </row>
    <row r="790" s="2" customFormat="1" ht="16.5" customHeight="1">
      <c r="A790" s="38"/>
      <c r="B790" s="39"/>
      <c r="C790" s="219" t="s">
        <v>1285</v>
      </c>
      <c r="D790" s="219" t="s">
        <v>159</v>
      </c>
      <c r="E790" s="220" t="s">
        <v>1258</v>
      </c>
      <c r="F790" s="221" t="s">
        <v>1259</v>
      </c>
      <c r="G790" s="222" t="s">
        <v>1252</v>
      </c>
      <c r="H790" s="223">
        <v>32</v>
      </c>
      <c r="I790" s="224"/>
      <c r="J790" s="225">
        <f>ROUND(I790*H790,2)</f>
        <v>0</v>
      </c>
      <c r="K790" s="221" t="s">
        <v>213</v>
      </c>
      <c r="L790" s="44"/>
      <c r="M790" s="226" t="s">
        <v>19</v>
      </c>
      <c r="N790" s="227" t="s">
        <v>45</v>
      </c>
      <c r="O790" s="84"/>
      <c r="P790" s="228">
        <f>O790*H790</f>
        <v>0</v>
      </c>
      <c r="Q790" s="228">
        <v>0</v>
      </c>
      <c r="R790" s="228">
        <f>Q790*H790</f>
        <v>0</v>
      </c>
      <c r="S790" s="228">
        <v>0</v>
      </c>
      <c r="T790" s="229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0" t="s">
        <v>249</v>
      </c>
      <c r="AT790" s="230" t="s">
        <v>159</v>
      </c>
      <c r="AU790" s="230" t="s">
        <v>82</v>
      </c>
      <c r="AY790" s="17" t="s">
        <v>158</v>
      </c>
      <c r="BE790" s="231">
        <f>IF(N790="základní",J790,0)</f>
        <v>0</v>
      </c>
      <c r="BF790" s="231">
        <f>IF(N790="snížená",J790,0)</f>
        <v>0</v>
      </c>
      <c r="BG790" s="231">
        <f>IF(N790="zákl. přenesená",J790,0)</f>
        <v>0</v>
      </c>
      <c r="BH790" s="231">
        <f>IF(N790="sníž. přenesená",J790,0)</f>
        <v>0</v>
      </c>
      <c r="BI790" s="231">
        <f>IF(N790="nulová",J790,0)</f>
        <v>0</v>
      </c>
      <c r="BJ790" s="17" t="s">
        <v>82</v>
      </c>
      <c r="BK790" s="231">
        <f>ROUND(I790*H790,2)</f>
        <v>0</v>
      </c>
      <c r="BL790" s="17" t="s">
        <v>249</v>
      </c>
      <c r="BM790" s="230" t="s">
        <v>1260</v>
      </c>
    </row>
    <row r="791" s="2" customFormat="1">
      <c r="A791" s="38"/>
      <c r="B791" s="39"/>
      <c r="C791" s="40"/>
      <c r="D791" s="232" t="s">
        <v>165</v>
      </c>
      <c r="E791" s="40"/>
      <c r="F791" s="233" t="s">
        <v>1261</v>
      </c>
      <c r="G791" s="40"/>
      <c r="H791" s="40"/>
      <c r="I791" s="136"/>
      <c r="J791" s="40"/>
      <c r="K791" s="40"/>
      <c r="L791" s="44"/>
      <c r="M791" s="234"/>
      <c r="N791" s="235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165</v>
      </c>
      <c r="AU791" s="17" t="s">
        <v>82</v>
      </c>
    </row>
    <row r="792" s="2" customFormat="1">
      <c r="A792" s="38"/>
      <c r="B792" s="39"/>
      <c r="C792" s="40"/>
      <c r="D792" s="232" t="s">
        <v>181</v>
      </c>
      <c r="E792" s="40"/>
      <c r="F792" s="258" t="s">
        <v>1255</v>
      </c>
      <c r="G792" s="40"/>
      <c r="H792" s="40"/>
      <c r="I792" s="136"/>
      <c r="J792" s="40"/>
      <c r="K792" s="40"/>
      <c r="L792" s="44"/>
      <c r="M792" s="234"/>
      <c r="N792" s="235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181</v>
      </c>
      <c r="AU792" s="17" t="s">
        <v>82</v>
      </c>
    </row>
    <row r="793" s="13" customFormat="1">
      <c r="A793" s="13"/>
      <c r="B793" s="236"/>
      <c r="C793" s="237"/>
      <c r="D793" s="232" t="s">
        <v>166</v>
      </c>
      <c r="E793" s="238" t="s">
        <v>19</v>
      </c>
      <c r="F793" s="239" t="s">
        <v>1629</v>
      </c>
      <c r="G793" s="237"/>
      <c r="H793" s="240">
        <v>32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6" t="s">
        <v>166</v>
      </c>
      <c r="AU793" s="246" t="s">
        <v>82</v>
      </c>
      <c r="AV793" s="13" t="s">
        <v>85</v>
      </c>
      <c r="AW793" s="13" t="s">
        <v>34</v>
      </c>
      <c r="AX793" s="13" t="s">
        <v>82</v>
      </c>
      <c r="AY793" s="246" t="s">
        <v>158</v>
      </c>
    </row>
    <row r="794" s="12" customFormat="1" ht="25.92" customHeight="1">
      <c r="A794" s="12"/>
      <c r="B794" s="205"/>
      <c r="C794" s="206"/>
      <c r="D794" s="207" t="s">
        <v>73</v>
      </c>
      <c r="E794" s="208" t="s">
        <v>1262</v>
      </c>
      <c r="F794" s="208" t="s">
        <v>1263</v>
      </c>
      <c r="G794" s="206"/>
      <c r="H794" s="206"/>
      <c r="I794" s="209"/>
      <c r="J794" s="210">
        <f>BK794</f>
        <v>0</v>
      </c>
      <c r="K794" s="206"/>
      <c r="L794" s="211"/>
      <c r="M794" s="212"/>
      <c r="N794" s="213"/>
      <c r="O794" s="213"/>
      <c r="P794" s="214">
        <f>P795</f>
        <v>0</v>
      </c>
      <c r="Q794" s="213"/>
      <c r="R794" s="214">
        <f>R795</f>
        <v>0</v>
      </c>
      <c r="S794" s="213"/>
      <c r="T794" s="215">
        <f>T795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16" t="s">
        <v>191</v>
      </c>
      <c r="AT794" s="217" t="s">
        <v>73</v>
      </c>
      <c r="AU794" s="217" t="s">
        <v>74</v>
      </c>
      <c r="AY794" s="216" t="s">
        <v>158</v>
      </c>
      <c r="BK794" s="218">
        <f>BK795</f>
        <v>0</v>
      </c>
    </row>
    <row r="795" s="12" customFormat="1" ht="22.8" customHeight="1">
      <c r="A795" s="12"/>
      <c r="B795" s="205"/>
      <c r="C795" s="206"/>
      <c r="D795" s="207" t="s">
        <v>73</v>
      </c>
      <c r="E795" s="269" t="s">
        <v>1264</v>
      </c>
      <c r="F795" s="269" t="s">
        <v>1265</v>
      </c>
      <c r="G795" s="206"/>
      <c r="H795" s="206"/>
      <c r="I795" s="209"/>
      <c r="J795" s="270">
        <f>BK795</f>
        <v>0</v>
      </c>
      <c r="K795" s="206"/>
      <c r="L795" s="211"/>
      <c r="M795" s="212"/>
      <c r="N795" s="213"/>
      <c r="O795" s="213"/>
      <c r="P795" s="214">
        <f>SUM(P796:P807)</f>
        <v>0</v>
      </c>
      <c r="Q795" s="213"/>
      <c r="R795" s="214">
        <f>SUM(R796:R807)</f>
        <v>0</v>
      </c>
      <c r="S795" s="213"/>
      <c r="T795" s="215">
        <f>SUM(T796:T807)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16" t="s">
        <v>191</v>
      </c>
      <c r="AT795" s="217" t="s">
        <v>73</v>
      </c>
      <c r="AU795" s="217" t="s">
        <v>82</v>
      </c>
      <c r="AY795" s="216" t="s">
        <v>158</v>
      </c>
      <c r="BK795" s="218">
        <f>SUM(BK796:BK807)</f>
        <v>0</v>
      </c>
    </row>
    <row r="796" s="2" customFormat="1" ht="16.5" customHeight="1">
      <c r="A796" s="38"/>
      <c r="B796" s="39"/>
      <c r="C796" s="219" t="s">
        <v>1289</v>
      </c>
      <c r="D796" s="219" t="s">
        <v>159</v>
      </c>
      <c r="E796" s="220" t="s">
        <v>1267</v>
      </c>
      <c r="F796" s="221" t="s">
        <v>1268</v>
      </c>
      <c r="G796" s="222" t="s">
        <v>1269</v>
      </c>
      <c r="H796" s="223">
        <v>1</v>
      </c>
      <c r="I796" s="224"/>
      <c r="J796" s="225">
        <f>ROUND(I796*H796,2)</f>
        <v>0</v>
      </c>
      <c r="K796" s="221" t="s">
        <v>213</v>
      </c>
      <c r="L796" s="44"/>
      <c r="M796" s="226" t="s">
        <v>19</v>
      </c>
      <c r="N796" s="227" t="s">
        <v>45</v>
      </c>
      <c r="O796" s="84"/>
      <c r="P796" s="228">
        <f>O796*H796</f>
        <v>0</v>
      </c>
      <c r="Q796" s="228">
        <v>0</v>
      </c>
      <c r="R796" s="228">
        <f>Q796*H796</f>
        <v>0</v>
      </c>
      <c r="S796" s="228">
        <v>0</v>
      </c>
      <c r="T796" s="229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30" t="s">
        <v>1270</v>
      </c>
      <c r="AT796" s="230" t="s">
        <v>159</v>
      </c>
      <c r="AU796" s="230" t="s">
        <v>85</v>
      </c>
      <c r="AY796" s="17" t="s">
        <v>158</v>
      </c>
      <c r="BE796" s="231">
        <f>IF(N796="základní",J796,0)</f>
        <v>0</v>
      </c>
      <c r="BF796" s="231">
        <f>IF(N796="snížená",J796,0)</f>
        <v>0</v>
      </c>
      <c r="BG796" s="231">
        <f>IF(N796="zákl. přenesená",J796,0)</f>
        <v>0</v>
      </c>
      <c r="BH796" s="231">
        <f>IF(N796="sníž. přenesená",J796,0)</f>
        <v>0</v>
      </c>
      <c r="BI796" s="231">
        <f>IF(N796="nulová",J796,0)</f>
        <v>0</v>
      </c>
      <c r="BJ796" s="17" t="s">
        <v>82</v>
      </c>
      <c r="BK796" s="231">
        <f>ROUND(I796*H796,2)</f>
        <v>0</v>
      </c>
      <c r="BL796" s="17" t="s">
        <v>1270</v>
      </c>
      <c r="BM796" s="230" t="s">
        <v>1271</v>
      </c>
    </row>
    <row r="797" s="2" customFormat="1">
      <c r="A797" s="38"/>
      <c r="B797" s="39"/>
      <c r="C797" s="40"/>
      <c r="D797" s="232" t="s">
        <v>165</v>
      </c>
      <c r="E797" s="40"/>
      <c r="F797" s="233" t="s">
        <v>1272</v>
      </c>
      <c r="G797" s="40"/>
      <c r="H797" s="40"/>
      <c r="I797" s="136"/>
      <c r="J797" s="40"/>
      <c r="K797" s="40"/>
      <c r="L797" s="44"/>
      <c r="M797" s="234"/>
      <c r="N797" s="235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165</v>
      </c>
      <c r="AU797" s="17" t="s">
        <v>85</v>
      </c>
    </row>
    <row r="798" s="2" customFormat="1" ht="16.5" customHeight="1">
      <c r="A798" s="38"/>
      <c r="B798" s="39"/>
      <c r="C798" s="219" t="s">
        <v>1986</v>
      </c>
      <c r="D798" s="219" t="s">
        <v>159</v>
      </c>
      <c r="E798" s="220" t="s">
        <v>1274</v>
      </c>
      <c r="F798" s="221" t="s">
        <v>1275</v>
      </c>
      <c r="G798" s="222" t="s">
        <v>1269</v>
      </c>
      <c r="H798" s="223">
        <v>1</v>
      </c>
      <c r="I798" s="224"/>
      <c r="J798" s="225">
        <f>ROUND(I798*H798,2)</f>
        <v>0</v>
      </c>
      <c r="K798" s="221" t="s">
        <v>213</v>
      </c>
      <c r="L798" s="44"/>
      <c r="M798" s="226" t="s">
        <v>19</v>
      </c>
      <c r="N798" s="227" t="s">
        <v>45</v>
      </c>
      <c r="O798" s="84"/>
      <c r="P798" s="228">
        <f>O798*H798</f>
        <v>0</v>
      </c>
      <c r="Q798" s="228">
        <v>0</v>
      </c>
      <c r="R798" s="228">
        <f>Q798*H798</f>
        <v>0</v>
      </c>
      <c r="S798" s="228">
        <v>0</v>
      </c>
      <c r="T798" s="229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0" t="s">
        <v>1270</v>
      </c>
      <c r="AT798" s="230" t="s">
        <v>159</v>
      </c>
      <c r="AU798" s="230" t="s">
        <v>85</v>
      </c>
      <c r="AY798" s="17" t="s">
        <v>158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7" t="s">
        <v>82</v>
      </c>
      <c r="BK798" s="231">
        <f>ROUND(I798*H798,2)</f>
        <v>0</v>
      </c>
      <c r="BL798" s="17" t="s">
        <v>1270</v>
      </c>
      <c r="BM798" s="230" t="s">
        <v>1276</v>
      </c>
    </row>
    <row r="799" s="2" customFormat="1">
      <c r="A799" s="38"/>
      <c r="B799" s="39"/>
      <c r="C799" s="40"/>
      <c r="D799" s="232" t="s">
        <v>165</v>
      </c>
      <c r="E799" s="40"/>
      <c r="F799" s="233" t="s">
        <v>1275</v>
      </c>
      <c r="G799" s="40"/>
      <c r="H799" s="40"/>
      <c r="I799" s="136"/>
      <c r="J799" s="40"/>
      <c r="K799" s="40"/>
      <c r="L799" s="44"/>
      <c r="M799" s="234"/>
      <c r="N799" s="235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165</v>
      </c>
      <c r="AU799" s="17" t="s">
        <v>85</v>
      </c>
    </row>
    <row r="800" s="2" customFormat="1" ht="16.5" customHeight="1">
      <c r="A800" s="38"/>
      <c r="B800" s="39"/>
      <c r="C800" s="219" t="s">
        <v>1987</v>
      </c>
      <c r="D800" s="219" t="s">
        <v>159</v>
      </c>
      <c r="E800" s="220" t="s">
        <v>1278</v>
      </c>
      <c r="F800" s="221" t="s">
        <v>1279</v>
      </c>
      <c r="G800" s="222" t="s">
        <v>1269</v>
      </c>
      <c r="H800" s="223">
        <v>1</v>
      </c>
      <c r="I800" s="224"/>
      <c r="J800" s="225">
        <f>ROUND(I800*H800,2)</f>
        <v>0</v>
      </c>
      <c r="K800" s="221" t="s">
        <v>213</v>
      </c>
      <c r="L800" s="44"/>
      <c r="M800" s="226" t="s">
        <v>19</v>
      </c>
      <c r="N800" s="227" t="s">
        <v>45</v>
      </c>
      <c r="O800" s="84"/>
      <c r="P800" s="228">
        <f>O800*H800</f>
        <v>0</v>
      </c>
      <c r="Q800" s="228">
        <v>0</v>
      </c>
      <c r="R800" s="228">
        <f>Q800*H800</f>
        <v>0</v>
      </c>
      <c r="S800" s="228">
        <v>0</v>
      </c>
      <c r="T800" s="229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30" t="s">
        <v>1270</v>
      </c>
      <c r="AT800" s="230" t="s">
        <v>159</v>
      </c>
      <c r="AU800" s="230" t="s">
        <v>85</v>
      </c>
      <c r="AY800" s="17" t="s">
        <v>158</v>
      </c>
      <c r="BE800" s="231">
        <f>IF(N800="základní",J800,0)</f>
        <v>0</v>
      </c>
      <c r="BF800" s="231">
        <f>IF(N800="snížená",J800,0)</f>
        <v>0</v>
      </c>
      <c r="BG800" s="231">
        <f>IF(N800="zákl. přenesená",J800,0)</f>
        <v>0</v>
      </c>
      <c r="BH800" s="231">
        <f>IF(N800="sníž. přenesená",J800,0)</f>
        <v>0</v>
      </c>
      <c r="BI800" s="231">
        <f>IF(N800="nulová",J800,0)</f>
        <v>0</v>
      </c>
      <c r="BJ800" s="17" t="s">
        <v>82</v>
      </c>
      <c r="BK800" s="231">
        <f>ROUND(I800*H800,2)</f>
        <v>0</v>
      </c>
      <c r="BL800" s="17" t="s">
        <v>1270</v>
      </c>
      <c r="BM800" s="230" t="s">
        <v>1280</v>
      </c>
    </row>
    <row r="801" s="2" customFormat="1">
      <c r="A801" s="38"/>
      <c r="B801" s="39"/>
      <c r="C801" s="40"/>
      <c r="D801" s="232" t="s">
        <v>165</v>
      </c>
      <c r="E801" s="40"/>
      <c r="F801" s="233" t="s">
        <v>1279</v>
      </c>
      <c r="G801" s="40"/>
      <c r="H801" s="40"/>
      <c r="I801" s="136"/>
      <c r="J801" s="40"/>
      <c r="K801" s="40"/>
      <c r="L801" s="44"/>
      <c r="M801" s="234"/>
      <c r="N801" s="235"/>
      <c r="O801" s="84"/>
      <c r="P801" s="84"/>
      <c r="Q801" s="84"/>
      <c r="R801" s="84"/>
      <c r="S801" s="84"/>
      <c r="T801" s="85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165</v>
      </c>
      <c r="AU801" s="17" t="s">
        <v>85</v>
      </c>
    </row>
    <row r="802" s="2" customFormat="1" ht="21.75" customHeight="1">
      <c r="A802" s="38"/>
      <c r="B802" s="39"/>
      <c r="C802" s="219" t="s">
        <v>1988</v>
      </c>
      <c r="D802" s="219" t="s">
        <v>159</v>
      </c>
      <c r="E802" s="220" t="s">
        <v>1282</v>
      </c>
      <c r="F802" s="221" t="s">
        <v>1283</v>
      </c>
      <c r="G802" s="222" t="s">
        <v>1269</v>
      </c>
      <c r="H802" s="223">
        <v>1</v>
      </c>
      <c r="I802" s="224"/>
      <c r="J802" s="225">
        <f>ROUND(I802*H802,2)</f>
        <v>0</v>
      </c>
      <c r="K802" s="221" t="s">
        <v>213</v>
      </c>
      <c r="L802" s="44"/>
      <c r="M802" s="226" t="s">
        <v>19</v>
      </c>
      <c r="N802" s="227" t="s">
        <v>45</v>
      </c>
      <c r="O802" s="84"/>
      <c r="P802" s="228">
        <f>O802*H802</f>
        <v>0</v>
      </c>
      <c r="Q802" s="228">
        <v>0</v>
      </c>
      <c r="R802" s="228">
        <f>Q802*H802</f>
        <v>0</v>
      </c>
      <c r="S802" s="228">
        <v>0</v>
      </c>
      <c r="T802" s="229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30" t="s">
        <v>1270</v>
      </c>
      <c r="AT802" s="230" t="s">
        <v>159</v>
      </c>
      <c r="AU802" s="230" t="s">
        <v>85</v>
      </c>
      <c r="AY802" s="17" t="s">
        <v>158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7" t="s">
        <v>82</v>
      </c>
      <c r="BK802" s="231">
        <f>ROUND(I802*H802,2)</f>
        <v>0</v>
      </c>
      <c r="BL802" s="17" t="s">
        <v>1270</v>
      </c>
      <c r="BM802" s="230" t="s">
        <v>1284</v>
      </c>
    </row>
    <row r="803" s="2" customFormat="1">
      <c r="A803" s="38"/>
      <c r="B803" s="39"/>
      <c r="C803" s="40"/>
      <c r="D803" s="232" t="s">
        <v>165</v>
      </c>
      <c r="E803" s="40"/>
      <c r="F803" s="233" t="s">
        <v>1283</v>
      </c>
      <c r="G803" s="40"/>
      <c r="H803" s="40"/>
      <c r="I803" s="136"/>
      <c r="J803" s="40"/>
      <c r="K803" s="40"/>
      <c r="L803" s="44"/>
      <c r="M803" s="234"/>
      <c r="N803" s="235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165</v>
      </c>
      <c r="AU803" s="17" t="s">
        <v>85</v>
      </c>
    </row>
    <row r="804" s="2" customFormat="1" ht="16.5" customHeight="1">
      <c r="A804" s="38"/>
      <c r="B804" s="39"/>
      <c r="C804" s="219" t="s">
        <v>1989</v>
      </c>
      <c r="D804" s="219" t="s">
        <v>159</v>
      </c>
      <c r="E804" s="220" t="s">
        <v>1286</v>
      </c>
      <c r="F804" s="221" t="s">
        <v>1287</v>
      </c>
      <c r="G804" s="222" t="s">
        <v>1269</v>
      </c>
      <c r="H804" s="223">
        <v>1</v>
      </c>
      <c r="I804" s="224"/>
      <c r="J804" s="225">
        <f>ROUND(I804*H804,2)</f>
        <v>0</v>
      </c>
      <c r="K804" s="221" t="s">
        <v>213</v>
      </c>
      <c r="L804" s="44"/>
      <c r="M804" s="226" t="s">
        <v>19</v>
      </c>
      <c r="N804" s="227" t="s">
        <v>45</v>
      </c>
      <c r="O804" s="84"/>
      <c r="P804" s="228">
        <f>O804*H804</f>
        <v>0</v>
      </c>
      <c r="Q804" s="228">
        <v>0</v>
      </c>
      <c r="R804" s="228">
        <f>Q804*H804</f>
        <v>0</v>
      </c>
      <c r="S804" s="228">
        <v>0</v>
      </c>
      <c r="T804" s="229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30" t="s">
        <v>1270</v>
      </c>
      <c r="AT804" s="230" t="s">
        <v>159</v>
      </c>
      <c r="AU804" s="230" t="s">
        <v>85</v>
      </c>
      <c r="AY804" s="17" t="s">
        <v>158</v>
      </c>
      <c r="BE804" s="231">
        <f>IF(N804="základní",J804,0)</f>
        <v>0</v>
      </c>
      <c r="BF804" s="231">
        <f>IF(N804="snížená",J804,0)</f>
        <v>0</v>
      </c>
      <c r="BG804" s="231">
        <f>IF(N804="zákl. přenesená",J804,0)</f>
        <v>0</v>
      </c>
      <c r="BH804" s="231">
        <f>IF(N804="sníž. přenesená",J804,0)</f>
        <v>0</v>
      </c>
      <c r="BI804" s="231">
        <f>IF(N804="nulová",J804,0)</f>
        <v>0</v>
      </c>
      <c r="BJ804" s="17" t="s">
        <v>82</v>
      </c>
      <c r="BK804" s="231">
        <f>ROUND(I804*H804,2)</f>
        <v>0</v>
      </c>
      <c r="BL804" s="17" t="s">
        <v>1270</v>
      </c>
      <c r="BM804" s="230" t="s">
        <v>1288</v>
      </c>
    </row>
    <row r="805" s="2" customFormat="1">
      <c r="A805" s="38"/>
      <c r="B805" s="39"/>
      <c r="C805" s="40"/>
      <c r="D805" s="232" t="s">
        <v>165</v>
      </c>
      <c r="E805" s="40"/>
      <c r="F805" s="233" t="s">
        <v>1287</v>
      </c>
      <c r="G805" s="40"/>
      <c r="H805" s="40"/>
      <c r="I805" s="136"/>
      <c r="J805" s="40"/>
      <c r="K805" s="40"/>
      <c r="L805" s="44"/>
      <c r="M805" s="234"/>
      <c r="N805" s="235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165</v>
      </c>
      <c r="AU805" s="17" t="s">
        <v>85</v>
      </c>
    </row>
    <row r="806" s="2" customFormat="1" ht="16.5" customHeight="1">
      <c r="A806" s="38"/>
      <c r="B806" s="39"/>
      <c r="C806" s="219" t="s">
        <v>1990</v>
      </c>
      <c r="D806" s="219" t="s">
        <v>159</v>
      </c>
      <c r="E806" s="220" t="s">
        <v>1290</v>
      </c>
      <c r="F806" s="221" t="s">
        <v>1291</v>
      </c>
      <c r="G806" s="222" t="s">
        <v>1269</v>
      </c>
      <c r="H806" s="223">
        <v>1</v>
      </c>
      <c r="I806" s="224"/>
      <c r="J806" s="225">
        <f>ROUND(I806*H806,2)</f>
        <v>0</v>
      </c>
      <c r="K806" s="221" t="s">
        <v>213</v>
      </c>
      <c r="L806" s="44"/>
      <c r="M806" s="226" t="s">
        <v>19</v>
      </c>
      <c r="N806" s="227" t="s">
        <v>45</v>
      </c>
      <c r="O806" s="84"/>
      <c r="P806" s="228">
        <f>O806*H806</f>
        <v>0</v>
      </c>
      <c r="Q806" s="228">
        <v>0</v>
      </c>
      <c r="R806" s="228">
        <f>Q806*H806</f>
        <v>0</v>
      </c>
      <c r="S806" s="228">
        <v>0</v>
      </c>
      <c r="T806" s="229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30" t="s">
        <v>1270</v>
      </c>
      <c r="AT806" s="230" t="s">
        <v>159</v>
      </c>
      <c r="AU806" s="230" t="s">
        <v>85</v>
      </c>
      <c r="AY806" s="17" t="s">
        <v>158</v>
      </c>
      <c r="BE806" s="231">
        <f>IF(N806="základní",J806,0)</f>
        <v>0</v>
      </c>
      <c r="BF806" s="231">
        <f>IF(N806="snížená",J806,0)</f>
        <v>0</v>
      </c>
      <c r="BG806" s="231">
        <f>IF(N806="zákl. přenesená",J806,0)</f>
        <v>0</v>
      </c>
      <c r="BH806" s="231">
        <f>IF(N806="sníž. přenesená",J806,0)</f>
        <v>0</v>
      </c>
      <c r="BI806" s="231">
        <f>IF(N806="nulová",J806,0)</f>
        <v>0</v>
      </c>
      <c r="BJ806" s="17" t="s">
        <v>82</v>
      </c>
      <c r="BK806" s="231">
        <f>ROUND(I806*H806,2)</f>
        <v>0</v>
      </c>
      <c r="BL806" s="17" t="s">
        <v>1270</v>
      </c>
      <c r="BM806" s="230" t="s">
        <v>1292</v>
      </c>
    </row>
    <row r="807" s="2" customFormat="1">
      <c r="A807" s="38"/>
      <c r="B807" s="39"/>
      <c r="C807" s="40"/>
      <c r="D807" s="232" t="s">
        <v>165</v>
      </c>
      <c r="E807" s="40"/>
      <c r="F807" s="233" t="s">
        <v>1291</v>
      </c>
      <c r="G807" s="40"/>
      <c r="H807" s="40"/>
      <c r="I807" s="136"/>
      <c r="J807" s="40"/>
      <c r="K807" s="40"/>
      <c r="L807" s="44"/>
      <c r="M807" s="271"/>
      <c r="N807" s="272"/>
      <c r="O807" s="273"/>
      <c r="P807" s="273"/>
      <c r="Q807" s="273"/>
      <c r="R807" s="273"/>
      <c r="S807" s="273"/>
      <c r="T807" s="274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165</v>
      </c>
      <c r="AU807" s="17" t="s">
        <v>85</v>
      </c>
    </row>
    <row r="808" s="2" customFormat="1" ht="6.96" customHeight="1">
      <c r="A808" s="38"/>
      <c r="B808" s="59"/>
      <c r="C808" s="60"/>
      <c r="D808" s="60"/>
      <c r="E808" s="60"/>
      <c r="F808" s="60"/>
      <c r="G808" s="60"/>
      <c r="H808" s="60"/>
      <c r="I808" s="169"/>
      <c r="J808" s="60"/>
      <c r="K808" s="60"/>
      <c r="L808" s="44"/>
      <c r="M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</row>
  </sheetData>
  <sheetProtection sheet="1" autoFilter="0" formatColumns="0" formatRows="0" objects="1" scenarios="1" spinCount="100000" saltValue="07g8jvlcW2Ex/GrS37ez/9qjRG62ap6rebLFUYaYzW9N252IvM+aqu1jbYYN2ZhN4CM5sdEW4ETHxhZRHkzk4g==" hashValue="mp4+Z12Y1BgYP8O5kqkI9JKq7GthLEZtB/fPAV3p8a0KnLxieJejGL+C5RbqBCu9kJuxTJ1EnCIyZ3c73AWmvg==" algorithmName="SHA-512" password="CC35"/>
  <autoFilter ref="C91:K80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24.75" customHeight="1">
      <c r="A9" s="38"/>
      <c r="B9" s="44"/>
      <c r="C9" s="38"/>
      <c r="D9" s="38"/>
      <c r="E9" s="138" t="s">
        <v>1991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101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123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ROUND(J92,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ROUND((SUM(BE92:BE830)),  2)</f>
        <v>0</v>
      </c>
      <c r="G33" s="38"/>
      <c r="H33" s="38"/>
      <c r="I33" s="158">
        <v>0.20999999999999999</v>
      </c>
      <c r="J33" s="157">
        <f>ROUND(((SUM(BE92:BE830))*I33),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ROUND((SUM(BF92:BF830)),  2)</f>
        <v>0</v>
      </c>
      <c r="G34" s="38"/>
      <c r="H34" s="38"/>
      <c r="I34" s="158">
        <v>0.14999999999999999</v>
      </c>
      <c r="J34" s="157">
        <f>ROUND(((SUM(BF92:BF830))*I34),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ROUND((SUM(BG92:BG830)),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ROUND((SUM(BH92:BH830)),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ROUND((SUM(BI92:BI830)),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4.75" customHeight="1">
      <c r="A50" s="38"/>
      <c r="B50" s="39"/>
      <c r="C50" s="40"/>
      <c r="D50" s="40"/>
      <c r="E50" s="69" t="str">
        <f>E9</f>
        <v>I.a - Jejkovská Brána x B. Václavka x S. Osovského x Soukenická - SSZ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J92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J93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131</v>
      </c>
      <c r="E61" s="182"/>
      <c r="F61" s="182"/>
      <c r="G61" s="182"/>
      <c r="H61" s="182"/>
      <c r="I61" s="183"/>
      <c r="J61" s="184">
        <f>J111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/>
      <c r="J62" s="184">
        <f>J118</f>
        <v>0</v>
      </c>
      <c r="K62" s="180"/>
      <c r="L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87"/>
      <c r="D63" s="188" t="s">
        <v>1992</v>
      </c>
      <c r="E63" s="189"/>
      <c r="F63" s="189"/>
      <c r="G63" s="189"/>
      <c r="H63" s="189"/>
      <c r="I63" s="190"/>
      <c r="J63" s="191">
        <f>J119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133</v>
      </c>
      <c r="E64" s="189"/>
      <c r="F64" s="189"/>
      <c r="G64" s="189"/>
      <c r="H64" s="189"/>
      <c r="I64" s="190"/>
      <c r="J64" s="191">
        <f>J155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9"/>
      <c r="C65" s="180"/>
      <c r="D65" s="181" t="s">
        <v>134</v>
      </c>
      <c r="E65" s="182"/>
      <c r="F65" s="182"/>
      <c r="G65" s="182"/>
      <c r="H65" s="182"/>
      <c r="I65" s="183"/>
      <c r="J65" s="184">
        <f>J174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135</v>
      </c>
      <c r="E66" s="182"/>
      <c r="F66" s="182"/>
      <c r="G66" s="182"/>
      <c r="H66" s="182"/>
      <c r="I66" s="183"/>
      <c r="J66" s="184">
        <f>J276</f>
        <v>0</v>
      </c>
      <c r="K66" s="180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87"/>
      <c r="D67" s="188" t="s">
        <v>136</v>
      </c>
      <c r="E67" s="189"/>
      <c r="F67" s="189"/>
      <c r="G67" s="189"/>
      <c r="H67" s="189"/>
      <c r="I67" s="190"/>
      <c r="J67" s="191">
        <f>J590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137</v>
      </c>
      <c r="E68" s="189"/>
      <c r="F68" s="189"/>
      <c r="G68" s="189"/>
      <c r="H68" s="189"/>
      <c r="I68" s="190"/>
      <c r="J68" s="191">
        <f>J664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87"/>
      <c r="D69" s="188" t="s">
        <v>138</v>
      </c>
      <c r="E69" s="189"/>
      <c r="F69" s="189"/>
      <c r="G69" s="189"/>
      <c r="H69" s="189"/>
      <c r="I69" s="190"/>
      <c r="J69" s="191">
        <f>J668</f>
        <v>0</v>
      </c>
      <c r="K69" s="18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9"/>
      <c r="C70" s="180"/>
      <c r="D70" s="181" t="s">
        <v>139</v>
      </c>
      <c r="E70" s="182"/>
      <c r="F70" s="182"/>
      <c r="G70" s="182"/>
      <c r="H70" s="182"/>
      <c r="I70" s="183"/>
      <c r="J70" s="184">
        <f>J685</f>
        <v>0</v>
      </c>
      <c r="K70" s="180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141</v>
      </c>
      <c r="E71" s="182"/>
      <c r="F71" s="182"/>
      <c r="G71" s="182"/>
      <c r="H71" s="182"/>
      <c r="I71" s="183"/>
      <c r="J71" s="184">
        <f>J817</f>
        <v>0</v>
      </c>
      <c r="K71" s="180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87"/>
      <c r="D72" s="188" t="s">
        <v>142</v>
      </c>
      <c r="E72" s="189"/>
      <c r="F72" s="189"/>
      <c r="G72" s="189"/>
      <c r="H72" s="189"/>
      <c r="I72" s="190"/>
      <c r="J72" s="191">
        <f>J818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143</v>
      </c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73" t="str">
        <f>E7</f>
        <v>Preference veřejné dopravy města Třebíč</v>
      </c>
      <c r="F82" s="32"/>
      <c r="G82" s="32"/>
      <c r="H82" s="32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119</v>
      </c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75" customHeight="1">
      <c r="A84" s="38"/>
      <c r="B84" s="39"/>
      <c r="C84" s="40"/>
      <c r="D84" s="40"/>
      <c r="E84" s="69" t="str">
        <f>E9</f>
        <v>I.a - Jejkovská Brána x B. Václavka x S. Osovského x Soukenická - SSZ</v>
      </c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Město Třebíč</v>
      </c>
      <c r="G86" s="40"/>
      <c r="H86" s="40"/>
      <c r="I86" s="140" t="s">
        <v>23</v>
      </c>
      <c r="J86" s="72" t="str">
        <f>IF(J12="","",J12)</f>
        <v>25. 5. 2021</v>
      </c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Město Třebíč</v>
      </c>
      <c r="G88" s="40"/>
      <c r="H88" s="40"/>
      <c r="I88" s="140" t="s">
        <v>32</v>
      </c>
      <c r="J88" s="36" t="str">
        <f>E21</f>
        <v>Ing. Karel Tomek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140" t="s">
        <v>35</v>
      </c>
      <c r="J89" s="36" t="str">
        <f>E24</f>
        <v>Ivalú Macarena Ávila Herrera</v>
      </c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136"/>
      <c r="J90" s="40"/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93"/>
      <c r="B91" s="194"/>
      <c r="C91" s="195" t="s">
        <v>144</v>
      </c>
      <c r="D91" s="196" t="s">
        <v>59</v>
      </c>
      <c r="E91" s="196" t="s">
        <v>55</v>
      </c>
      <c r="F91" s="196" t="s">
        <v>56</v>
      </c>
      <c r="G91" s="196" t="s">
        <v>145</v>
      </c>
      <c r="H91" s="196" t="s">
        <v>146</v>
      </c>
      <c r="I91" s="197" t="s">
        <v>147</v>
      </c>
      <c r="J91" s="196" t="s">
        <v>128</v>
      </c>
      <c r="K91" s="198" t="s">
        <v>148</v>
      </c>
      <c r="L91" s="199"/>
      <c r="M91" s="92" t="s">
        <v>19</v>
      </c>
      <c r="N91" s="93" t="s">
        <v>44</v>
      </c>
      <c r="O91" s="93" t="s">
        <v>149</v>
      </c>
      <c r="P91" s="93" t="s">
        <v>150</v>
      </c>
      <c r="Q91" s="93" t="s">
        <v>151</v>
      </c>
      <c r="R91" s="93" t="s">
        <v>152</v>
      </c>
      <c r="S91" s="93" t="s">
        <v>153</v>
      </c>
      <c r="T91" s="94" t="s">
        <v>154</v>
      </c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</row>
    <row r="92" s="2" customFormat="1" ht="22.8" customHeight="1">
      <c r="A92" s="38"/>
      <c r="B92" s="39"/>
      <c r="C92" s="99" t="s">
        <v>155</v>
      </c>
      <c r="D92" s="40"/>
      <c r="E92" s="40"/>
      <c r="F92" s="40"/>
      <c r="G92" s="40"/>
      <c r="H92" s="40"/>
      <c r="I92" s="136"/>
      <c r="J92" s="200">
        <f>BK92</f>
        <v>0</v>
      </c>
      <c r="K92" s="40"/>
      <c r="L92" s="44"/>
      <c r="M92" s="95"/>
      <c r="N92" s="201"/>
      <c r="O92" s="96"/>
      <c r="P92" s="202">
        <f>P93+P111+P118+P174+P276+P685+P817</f>
        <v>0</v>
      </c>
      <c r="Q92" s="96"/>
      <c r="R92" s="202">
        <f>R93+R111+R118+R174+R276+R685+R817</f>
        <v>137.66993886999998</v>
      </c>
      <c r="S92" s="96"/>
      <c r="T92" s="203">
        <f>T93+T111+T118+T174+T276+T685+T817</f>
        <v>21.120000000000001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129</v>
      </c>
      <c r="BK92" s="204">
        <f>BK93+BK111+BK118+BK174+BK276+BK685+BK817</f>
        <v>0</v>
      </c>
    </row>
    <row r="93" s="12" customFormat="1" ht="25.92" customHeight="1">
      <c r="A93" s="12"/>
      <c r="B93" s="205"/>
      <c r="C93" s="206"/>
      <c r="D93" s="207" t="s">
        <v>73</v>
      </c>
      <c r="E93" s="208" t="s">
        <v>156</v>
      </c>
      <c r="F93" s="208" t="s">
        <v>157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SUM(P94:P110)</f>
        <v>0</v>
      </c>
      <c r="Q93" s="213"/>
      <c r="R93" s="214">
        <f>SUM(R94:R110)</f>
        <v>0</v>
      </c>
      <c r="S93" s="213"/>
      <c r="T93" s="215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6" t="s">
        <v>82</v>
      </c>
      <c r="AT93" s="217" t="s">
        <v>73</v>
      </c>
      <c r="AU93" s="217" t="s">
        <v>74</v>
      </c>
      <c r="AY93" s="216" t="s">
        <v>158</v>
      </c>
      <c r="BK93" s="218">
        <f>SUM(BK94:BK110)</f>
        <v>0</v>
      </c>
    </row>
    <row r="94" s="2" customFormat="1" ht="16.5" customHeight="1">
      <c r="A94" s="38"/>
      <c r="B94" s="39"/>
      <c r="C94" s="219" t="s">
        <v>82</v>
      </c>
      <c r="D94" s="219" t="s">
        <v>159</v>
      </c>
      <c r="E94" s="220" t="s">
        <v>160</v>
      </c>
      <c r="F94" s="221" t="s">
        <v>161</v>
      </c>
      <c r="G94" s="222" t="s">
        <v>162</v>
      </c>
      <c r="H94" s="223">
        <v>80.299999999999997</v>
      </c>
      <c r="I94" s="224"/>
      <c r="J94" s="225">
        <f>ROUND(I94*H94,2)</f>
        <v>0</v>
      </c>
      <c r="K94" s="221" t="s">
        <v>19</v>
      </c>
      <c r="L94" s="44"/>
      <c r="M94" s="226" t="s">
        <v>19</v>
      </c>
      <c r="N94" s="227" t="s">
        <v>45</v>
      </c>
      <c r="O94" s="84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30" t="s">
        <v>163</v>
      </c>
      <c r="AT94" s="230" t="s">
        <v>159</v>
      </c>
      <c r="AU94" s="230" t="s">
        <v>82</v>
      </c>
      <c r="AY94" s="17" t="s">
        <v>158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7" t="s">
        <v>82</v>
      </c>
      <c r="BK94" s="231">
        <f>ROUND(I94*H94,2)</f>
        <v>0</v>
      </c>
      <c r="BL94" s="17" t="s">
        <v>163</v>
      </c>
      <c r="BM94" s="230" t="s">
        <v>164</v>
      </c>
    </row>
    <row r="95" s="2" customFormat="1">
      <c r="A95" s="38"/>
      <c r="B95" s="39"/>
      <c r="C95" s="40"/>
      <c r="D95" s="232" t="s">
        <v>165</v>
      </c>
      <c r="E95" s="40"/>
      <c r="F95" s="233" t="s">
        <v>161</v>
      </c>
      <c r="G95" s="40"/>
      <c r="H95" s="40"/>
      <c r="I95" s="136"/>
      <c r="J95" s="40"/>
      <c r="K95" s="40"/>
      <c r="L95" s="44"/>
      <c r="M95" s="234"/>
      <c r="N95" s="235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165</v>
      </c>
      <c r="AU95" s="17" t="s">
        <v>82</v>
      </c>
    </row>
    <row r="96" s="13" customFormat="1">
      <c r="A96" s="13"/>
      <c r="B96" s="236"/>
      <c r="C96" s="237"/>
      <c r="D96" s="232" t="s">
        <v>166</v>
      </c>
      <c r="E96" s="238" t="s">
        <v>19</v>
      </c>
      <c r="F96" s="239" t="s">
        <v>1993</v>
      </c>
      <c r="G96" s="237"/>
      <c r="H96" s="240">
        <v>73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82</v>
      </c>
      <c r="AV96" s="13" t="s">
        <v>85</v>
      </c>
      <c r="AW96" s="13" t="s">
        <v>34</v>
      </c>
      <c r="AX96" s="13" t="s">
        <v>82</v>
      </c>
      <c r="AY96" s="246" t="s">
        <v>158</v>
      </c>
    </row>
    <row r="97" s="13" customFormat="1">
      <c r="A97" s="13"/>
      <c r="B97" s="236"/>
      <c r="C97" s="237"/>
      <c r="D97" s="232" t="s">
        <v>166</v>
      </c>
      <c r="E97" s="237"/>
      <c r="F97" s="239" t="s">
        <v>1994</v>
      </c>
      <c r="G97" s="237"/>
      <c r="H97" s="240">
        <v>80.299999999999997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166</v>
      </c>
      <c r="AU97" s="246" t="s">
        <v>82</v>
      </c>
      <c r="AV97" s="13" t="s">
        <v>85</v>
      </c>
      <c r="AW97" s="13" t="s">
        <v>4</v>
      </c>
      <c r="AX97" s="13" t="s">
        <v>82</v>
      </c>
      <c r="AY97" s="246" t="s">
        <v>158</v>
      </c>
    </row>
    <row r="98" s="2" customFormat="1" ht="21.75" customHeight="1">
      <c r="A98" s="38"/>
      <c r="B98" s="39"/>
      <c r="C98" s="219" t="s">
        <v>85</v>
      </c>
      <c r="D98" s="219" t="s">
        <v>159</v>
      </c>
      <c r="E98" s="220" t="s">
        <v>169</v>
      </c>
      <c r="F98" s="221" t="s">
        <v>170</v>
      </c>
      <c r="G98" s="222" t="s">
        <v>171</v>
      </c>
      <c r="H98" s="223">
        <v>4</v>
      </c>
      <c r="I98" s="224"/>
      <c r="J98" s="225">
        <f>ROUND(I98*H98,2)</f>
        <v>0</v>
      </c>
      <c r="K98" s="221" t="s">
        <v>19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163</v>
      </c>
      <c r="AT98" s="230" t="s">
        <v>159</v>
      </c>
      <c r="AU98" s="230" t="s">
        <v>82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163</v>
      </c>
      <c r="BM98" s="230" t="s">
        <v>172</v>
      </c>
    </row>
    <row r="99" s="2" customFormat="1">
      <c r="A99" s="38"/>
      <c r="B99" s="39"/>
      <c r="C99" s="40"/>
      <c r="D99" s="232" t="s">
        <v>165</v>
      </c>
      <c r="E99" s="40"/>
      <c r="F99" s="233" t="s">
        <v>170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82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174</v>
      </c>
      <c r="G100" s="237"/>
      <c r="H100" s="240">
        <v>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82</v>
      </c>
      <c r="AV100" s="13" t="s">
        <v>85</v>
      </c>
      <c r="AW100" s="13" t="s">
        <v>34</v>
      </c>
      <c r="AX100" s="13" t="s">
        <v>74</v>
      </c>
      <c r="AY100" s="246" t="s">
        <v>158</v>
      </c>
    </row>
    <row r="101" s="14" customFormat="1">
      <c r="A101" s="14"/>
      <c r="B101" s="247"/>
      <c r="C101" s="248"/>
      <c r="D101" s="232" t="s">
        <v>166</v>
      </c>
      <c r="E101" s="249" t="s">
        <v>19</v>
      </c>
      <c r="F101" s="250" t="s">
        <v>175</v>
      </c>
      <c r="G101" s="248"/>
      <c r="H101" s="251">
        <v>4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166</v>
      </c>
      <c r="AU101" s="257" t="s">
        <v>82</v>
      </c>
      <c r="AV101" s="14" t="s">
        <v>163</v>
      </c>
      <c r="AW101" s="14" t="s">
        <v>34</v>
      </c>
      <c r="AX101" s="14" t="s">
        <v>82</v>
      </c>
      <c r="AY101" s="257" t="s">
        <v>158</v>
      </c>
    </row>
    <row r="102" s="2" customFormat="1" ht="16.5" customHeight="1">
      <c r="A102" s="38"/>
      <c r="B102" s="39"/>
      <c r="C102" s="219" t="s">
        <v>176</v>
      </c>
      <c r="D102" s="219" t="s">
        <v>159</v>
      </c>
      <c r="E102" s="220" t="s">
        <v>177</v>
      </c>
      <c r="F102" s="221" t="s">
        <v>178</v>
      </c>
      <c r="G102" s="222" t="s">
        <v>179</v>
      </c>
      <c r="H102" s="223">
        <v>1</v>
      </c>
      <c r="I102" s="224"/>
      <c r="J102" s="225">
        <f>ROUND(I102*H102,2)</f>
        <v>0</v>
      </c>
      <c r="K102" s="221" t="s">
        <v>19</v>
      </c>
      <c r="L102" s="44"/>
      <c r="M102" s="226" t="s">
        <v>19</v>
      </c>
      <c r="N102" s="227" t="s">
        <v>45</v>
      </c>
      <c r="O102" s="84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30" t="s">
        <v>163</v>
      </c>
      <c r="AT102" s="230" t="s">
        <v>159</v>
      </c>
      <c r="AU102" s="230" t="s">
        <v>82</v>
      </c>
      <c r="AY102" s="17" t="s">
        <v>158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7" t="s">
        <v>82</v>
      </c>
      <c r="BK102" s="231">
        <f>ROUND(I102*H102,2)</f>
        <v>0</v>
      </c>
      <c r="BL102" s="17" t="s">
        <v>163</v>
      </c>
      <c r="BM102" s="230" t="s">
        <v>180</v>
      </c>
    </row>
    <row r="103" s="2" customFormat="1">
      <c r="A103" s="38"/>
      <c r="B103" s="39"/>
      <c r="C103" s="40"/>
      <c r="D103" s="232" t="s">
        <v>165</v>
      </c>
      <c r="E103" s="40"/>
      <c r="F103" s="233" t="s">
        <v>178</v>
      </c>
      <c r="G103" s="40"/>
      <c r="H103" s="40"/>
      <c r="I103" s="136"/>
      <c r="J103" s="40"/>
      <c r="K103" s="40"/>
      <c r="L103" s="44"/>
      <c r="M103" s="234"/>
      <c r="N103" s="235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165</v>
      </c>
      <c r="AU103" s="17" t="s">
        <v>82</v>
      </c>
    </row>
    <row r="104" s="2" customFormat="1">
      <c r="A104" s="38"/>
      <c r="B104" s="39"/>
      <c r="C104" s="40"/>
      <c r="D104" s="232" t="s">
        <v>181</v>
      </c>
      <c r="E104" s="40"/>
      <c r="F104" s="258" t="s">
        <v>182</v>
      </c>
      <c r="G104" s="40"/>
      <c r="H104" s="40"/>
      <c r="I104" s="136"/>
      <c r="J104" s="40"/>
      <c r="K104" s="40"/>
      <c r="L104" s="44"/>
      <c r="M104" s="234"/>
      <c r="N104" s="235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181</v>
      </c>
      <c r="AU104" s="17" t="s">
        <v>82</v>
      </c>
    </row>
    <row r="105" s="13" customFormat="1">
      <c r="A105" s="13"/>
      <c r="B105" s="236"/>
      <c r="C105" s="237"/>
      <c r="D105" s="232" t="s">
        <v>166</v>
      </c>
      <c r="E105" s="238" t="s">
        <v>19</v>
      </c>
      <c r="F105" s="239" t="s">
        <v>1641</v>
      </c>
      <c r="G105" s="237"/>
      <c r="H105" s="240">
        <v>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166</v>
      </c>
      <c r="AU105" s="246" t="s">
        <v>82</v>
      </c>
      <c r="AV105" s="13" t="s">
        <v>85</v>
      </c>
      <c r="AW105" s="13" t="s">
        <v>34</v>
      </c>
      <c r="AX105" s="13" t="s">
        <v>74</v>
      </c>
      <c r="AY105" s="246" t="s">
        <v>158</v>
      </c>
    </row>
    <row r="106" s="14" customFormat="1">
      <c r="A106" s="14"/>
      <c r="B106" s="247"/>
      <c r="C106" s="248"/>
      <c r="D106" s="232" t="s">
        <v>166</v>
      </c>
      <c r="E106" s="249" t="s">
        <v>19</v>
      </c>
      <c r="F106" s="250" t="s">
        <v>175</v>
      </c>
      <c r="G106" s="248"/>
      <c r="H106" s="251">
        <v>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166</v>
      </c>
      <c r="AU106" s="257" t="s">
        <v>82</v>
      </c>
      <c r="AV106" s="14" t="s">
        <v>163</v>
      </c>
      <c r="AW106" s="14" t="s">
        <v>34</v>
      </c>
      <c r="AX106" s="14" t="s">
        <v>82</v>
      </c>
      <c r="AY106" s="257" t="s">
        <v>158</v>
      </c>
    </row>
    <row r="107" s="2" customFormat="1" ht="16.5" customHeight="1">
      <c r="A107" s="38"/>
      <c r="B107" s="39"/>
      <c r="C107" s="219" t="s">
        <v>163</v>
      </c>
      <c r="D107" s="219" t="s">
        <v>159</v>
      </c>
      <c r="E107" s="220" t="s">
        <v>184</v>
      </c>
      <c r="F107" s="221" t="s">
        <v>185</v>
      </c>
      <c r="G107" s="222" t="s">
        <v>179</v>
      </c>
      <c r="H107" s="223">
        <v>2</v>
      </c>
      <c r="I107" s="224"/>
      <c r="J107" s="225">
        <f>ROUND(I107*H107,2)</f>
        <v>0</v>
      </c>
      <c r="K107" s="221" t="s">
        <v>19</v>
      </c>
      <c r="L107" s="44"/>
      <c r="M107" s="226" t="s">
        <v>19</v>
      </c>
      <c r="N107" s="227" t="s">
        <v>45</v>
      </c>
      <c r="O107" s="84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163</v>
      </c>
      <c r="AT107" s="230" t="s">
        <v>159</v>
      </c>
      <c r="AU107" s="230" t="s">
        <v>82</v>
      </c>
      <c r="AY107" s="17" t="s">
        <v>158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82</v>
      </c>
      <c r="BK107" s="231">
        <f>ROUND(I107*H107,2)</f>
        <v>0</v>
      </c>
      <c r="BL107" s="17" t="s">
        <v>163</v>
      </c>
      <c r="BM107" s="230" t="s">
        <v>186</v>
      </c>
    </row>
    <row r="108" s="2" customFormat="1">
      <c r="A108" s="38"/>
      <c r="B108" s="39"/>
      <c r="C108" s="40"/>
      <c r="D108" s="232" t="s">
        <v>165</v>
      </c>
      <c r="E108" s="40"/>
      <c r="F108" s="233" t="s">
        <v>185</v>
      </c>
      <c r="G108" s="40"/>
      <c r="H108" s="40"/>
      <c r="I108" s="136"/>
      <c r="J108" s="40"/>
      <c r="K108" s="40"/>
      <c r="L108" s="44"/>
      <c r="M108" s="234"/>
      <c r="N108" s="235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165</v>
      </c>
      <c r="AU108" s="17" t="s">
        <v>82</v>
      </c>
    </row>
    <row r="109" s="2" customFormat="1">
      <c r="A109" s="38"/>
      <c r="B109" s="39"/>
      <c r="C109" s="40"/>
      <c r="D109" s="232" t="s">
        <v>181</v>
      </c>
      <c r="E109" s="40"/>
      <c r="F109" s="258" t="s">
        <v>187</v>
      </c>
      <c r="G109" s="40"/>
      <c r="H109" s="40"/>
      <c r="I109" s="136"/>
      <c r="J109" s="40"/>
      <c r="K109" s="40"/>
      <c r="L109" s="44"/>
      <c r="M109" s="234"/>
      <c r="N109" s="23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181</v>
      </c>
      <c r="AU109" s="17" t="s">
        <v>82</v>
      </c>
    </row>
    <row r="110" s="13" customFormat="1">
      <c r="A110" s="13"/>
      <c r="B110" s="236"/>
      <c r="C110" s="237"/>
      <c r="D110" s="232" t="s">
        <v>166</v>
      </c>
      <c r="E110" s="238" t="s">
        <v>19</v>
      </c>
      <c r="F110" s="239" t="s">
        <v>188</v>
      </c>
      <c r="G110" s="237"/>
      <c r="H110" s="240">
        <v>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166</v>
      </c>
      <c r="AU110" s="246" t="s">
        <v>82</v>
      </c>
      <c r="AV110" s="13" t="s">
        <v>85</v>
      </c>
      <c r="AW110" s="13" t="s">
        <v>34</v>
      </c>
      <c r="AX110" s="13" t="s">
        <v>82</v>
      </c>
      <c r="AY110" s="246" t="s">
        <v>158</v>
      </c>
    </row>
    <row r="111" s="12" customFormat="1" ht="25.92" customHeight="1">
      <c r="A111" s="12"/>
      <c r="B111" s="205"/>
      <c r="C111" s="206"/>
      <c r="D111" s="207" t="s">
        <v>73</v>
      </c>
      <c r="E111" s="208" t="s">
        <v>189</v>
      </c>
      <c r="F111" s="208" t="s">
        <v>190</v>
      </c>
      <c r="G111" s="206"/>
      <c r="H111" s="206"/>
      <c r="I111" s="209"/>
      <c r="J111" s="210">
        <f>BK111</f>
        <v>0</v>
      </c>
      <c r="K111" s="206"/>
      <c r="L111" s="211"/>
      <c r="M111" s="212"/>
      <c r="N111" s="213"/>
      <c r="O111" s="213"/>
      <c r="P111" s="214">
        <f>SUM(P112:P117)</f>
        <v>0</v>
      </c>
      <c r="Q111" s="213"/>
      <c r="R111" s="214">
        <f>SUM(R112:R117)</f>
        <v>0.051704999999999994</v>
      </c>
      <c r="S111" s="213"/>
      <c r="T111" s="215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6" t="s">
        <v>85</v>
      </c>
      <c r="AT111" s="217" t="s">
        <v>73</v>
      </c>
      <c r="AU111" s="217" t="s">
        <v>74</v>
      </c>
      <c r="AY111" s="216" t="s">
        <v>158</v>
      </c>
      <c r="BK111" s="218">
        <f>SUM(BK112:BK117)</f>
        <v>0</v>
      </c>
    </row>
    <row r="112" s="2" customFormat="1" ht="21.75" customHeight="1">
      <c r="A112" s="38"/>
      <c r="B112" s="39"/>
      <c r="C112" s="219" t="s">
        <v>191</v>
      </c>
      <c r="D112" s="219" t="s">
        <v>159</v>
      </c>
      <c r="E112" s="220" t="s">
        <v>192</v>
      </c>
      <c r="F112" s="221" t="s">
        <v>193</v>
      </c>
      <c r="G112" s="222" t="s">
        <v>194</v>
      </c>
      <c r="H112" s="223">
        <v>1.02</v>
      </c>
      <c r="I112" s="224"/>
      <c r="J112" s="225">
        <f>ROUND(I112*H112,2)</f>
        <v>0</v>
      </c>
      <c r="K112" s="221" t="s">
        <v>19</v>
      </c>
      <c r="L112" s="44"/>
      <c r="M112" s="226" t="s">
        <v>19</v>
      </c>
      <c r="N112" s="227" t="s">
        <v>45</v>
      </c>
      <c r="O112" s="84"/>
      <c r="P112" s="228">
        <f>O112*H112</f>
        <v>0</v>
      </c>
      <c r="Q112" s="228">
        <v>0.00025000000000000001</v>
      </c>
      <c r="R112" s="228">
        <f>Q112*H112</f>
        <v>0.00025500000000000002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0" t="s">
        <v>195</v>
      </c>
      <c r="AT112" s="230" t="s">
        <v>159</v>
      </c>
      <c r="AU112" s="230" t="s">
        <v>82</v>
      </c>
      <c r="AY112" s="17" t="s">
        <v>158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82</v>
      </c>
      <c r="BK112" s="231">
        <f>ROUND(I112*H112,2)</f>
        <v>0</v>
      </c>
      <c r="BL112" s="17" t="s">
        <v>195</v>
      </c>
      <c r="BM112" s="230" t="s">
        <v>196</v>
      </c>
    </row>
    <row r="113" s="2" customFormat="1">
      <c r="A113" s="38"/>
      <c r="B113" s="39"/>
      <c r="C113" s="40"/>
      <c r="D113" s="232" t="s">
        <v>165</v>
      </c>
      <c r="E113" s="40"/>
      <c r="F113" s="233" t="s">
        <v>193</v>
      </c>
      <c r="G113" s="40"/>
      <c r="H113" s="40"/>
      <c r="I113" s="136"/>
      <c r="J113" s="40"/>
      <c r="K113" s="40"/>
      <c r="L113" s="44"/>
      <c r="M113" s="234"/>
      <c r="N113" s="235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165</v>
      </c>
      <c r="AU113" s="17" t="s">
        <v>82</v>
      </c>
    </row>
    <row r="114" s="13" customFormat="1">
      <c r="A114" s="13"/>
      <c r="B114" s="236"/>
      <c r="C114" s="237"/>
      <c r="D114" s="232" t="s">
        <v>166</v>
      </c>
      <c r="E114" s="238" t="s">
        <v>19</v>
      </c>
      <c r="F114" s="239" t="s">
        <v>197</v>
      </c>
      <c r="G114" s="237"/>
      <c r="H114" s="240">
        <v>1.02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166</v>
      </c>
      <c r="AU114" s="246" t="s">
        <v>82</v>
      </c>
      <c r="AV114" s="13" t="s">
        <v>85</v>
      </c>
      <c r="AW114" s="13" t="s">
        <v>34</v>
      </c>
      <c r="AX114" s="13" t="s">
        <v>82</v>
      </c>
      <c r="AY114" s="246" t="s">
        <v>158</v>
      </c>
    </row>
    <row r="115" s="2" customFormat="1" ht="16.5" customHeight="1">
      <c r="A115" s="38"/>
      <c r="B115" s="39"/>
      <c r="C115" s="259" t="s">
        <v>198</v>
      </c>
      <c r="D115" s="259" t="s">
        <v>199</v>
      </c>
      <c r="E115" s="260" t="s">
        <v>200</v>
      </c>
      <c r="F115" s="261" t="s">
        <v>201</v>
      </c>
      <c r="G115" s="262" t="s">
        <v>202</v>
      </c>
      <c r="H115" s="263">
        <v>3</v>
      </c>
      <c r="I115" s="264"/>
      <c r="J115" s="265">
        <f>ROUND(I115*H115,2)</f>
        <v>0</v>
      </c>
      <c r="K115" s="261" t="s">
        <v>19</v>
      </c>
      <c r="L115" s="266"/>
      <c r="M115" s="267" t="s">
        <v>19</v>
      </c>
      <c r="N115" s="268" t="s">
        <v>45</v>
      </c>
      <c r="O115" s="84"/>
      <c r="P115" s="228">
        <f>O115*H115</f>
        <v>0</v>
      </c>
      <c r="Q115" s="228">
        <v>0.017149999999999999</v>
      </c>
      <c r="R115" s="228">
        <f>Q115*H115</f>
        <v>0.051449999999999996</v>
      </c>
      <c r="S115" s="228">
        <v>0</v>
      </c>
      <c r="T115" s="229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30" t="s">
        <v>203</v>
      </c>
      <c r="AT115" s="230" t="s">
        <v>199</v>
      </c>
      <c r="AU115" s="230" t="s">
        <v>82</v>
      </c>
      <c r="AY115" s="17" t="s">
        <v>158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7" t="s">
        <v>82</v>
      </c>
      <c r="BK115" s="231">
        <f>ROUND(I115*H115,2)</f>
        <v>0</v>
      </c>
      <c r="BL115" s="17" t="s">
        <v>195</v>
      </c>
      <c r="BM115" s="230" t="s">
        <v>204</v>
      </c>
    </row>
    <row r="116" s="2" customFormat="1">
      <c r="A116" s="38"/>
      <c r="B116" s="39"/>
      <c r="C116" s="40"/>
      <c r="D116" s="232" t="s">
        <v>165</v>
      </c>
      <c r="E116" s="40"/>
      <c r="F116" s="233" t="s">
        <v>201</v>
      </c>
      <c r="G116" s="40"/>
      <c r="H116" s="40"/>
      <c r="I116" s="136"/>
      <c r="J116" s="40"/>
      <c r="K116" s="40"/>
      <c r="L116" s="44"/>
      <c r="M116" s="234"/>
      <c r="N116" s="235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165</v>
      </c>
      <c r="AU116" s="17" t="s">
        <v>82</v>
      </c>
    </row>
    <row r="117" s="13" customFormat="1">
      <c r="A117" s="13"/>
      <c r="B117" s="236"/>
      <c r="C117" s="237"/>
      <c r="D117" s="232" t="s">
        <v>166</v>
      </c>
      <c r="E117" s="238" t="s">
        <v>19</v>
      </c>
      <c r="F117" s="239" t="s">
        <v>1995</v>
      </c>
      <c r="G117" s="237"/>
      <c r="H117" s="240">
        <v>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166</v>
      </c>
      <c r="AU117" s="246" t="s">
        <v>82</v>
      </c>
      <c r="AV117" s="13" t="s">
        <v>85</v>
      </c>
      <c r="AW117" s="13" t="s">
        <v>34</v>
      </c>
      <c r="AX117" s="13" t="s">
        <v>82</v>
      </c>
      <c r="AY117" s="246" t="s">
        <v>158</v>
      </c>
    </row>
    <row r="118" s="12" customFormat="1" ht="25.92" customHeight="1">
      <c r="A118" s="12"/>
      <c r="B118" s="205"/>
      <c r="C118" s="206"/>
      <c r="D118" s="207" t="s">
        <v>73</v>
      </c>
      <c r="E118" s="208" t="s">
        <v>206</v>
      </c>
      <c r="F118" s="208" t="s">
        <v>207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P119+P155</f>
        <v>0</v>
      </c>
      <c r="Q118" s="213"/>
      <c r="R118" s="214">
        <f>R119+R155</f>
        <v>0.13338</v>
      </c>
      <c r="S118" s="213"/>
      <c r="T118" s="215">
        <f>T119+T155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6" t="s">
        <v>85</v>
      </c>
      <c r="AT118" s="217" t="s">
        <v>73</v>
      </c>
      <c r="AU118" s="217" t="s">
        <v>74</v>
      </c>
      <c r="AY118" s="216" t="s">
        <v>158</v>
      </c>
      <c r="BK118" s="218">
        <f>BK119+BK155</f>
        <v>0</v>
      </c>
    </row>
    <row r="119" s="12" customFormat="1" ht="22.8" customHeight="1">
      <c r="A119" s="12"/>
      <c r="B119" s="205"/>
      <c r="C119" s="206"/>
      <c r="D119" s="207" t="s">
        <v>73</v>
      </c>
      <c r="E119" s="269" t="s">
        <v>1996</v>
      </c>
      <c r="F119" s="269" t="s">
        <v>1997</v>
      </c>
      <c r="G119" s="206"/>
      <c r="H119" s="206"/>
      <c r="I119" s="209"/>
      <c r="J119" s="270">
        <f>BK119</f>
        <v>0</v>
      </c>
      <c r="K119" s="206"/>
      <c r="L119" s="211"/>
      <c r="M119" s="212"/>
      <c r="N119" s="213"/>
      <c r="O119" s="213"/>
      <c r="P119" s="214">
        <f>SUM(P120:P154)</f>
        <v>0</v>
      </c>
      <c r="Q119" s="213"/>
      <c r="R119" s="214">
        <f>SUM(R120:R154)</f>
        <v>0.13022</v>
      </c>
      <c r="S119" s="213"/>
      <c r="T119" s="215">
        <f>SUM(T120:T154)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85</v>
      </c>
      <c r="AT119" s="217" t="s">
        <v>73</v>
      </c>
      <c r="AU119" s="217" t="s">
        <v>82</v>
      </c>
      <c r="AY119" s="216" t="s">
        <v>158</v>
      </c>
      <c r="BK119" s="218">
        <f>SUM(BK120:BK154)</f>
        <v>0</v>
      </c>
    </row>
    <row r="120" s="2" customFormat="1" ht="21.75" customHeight="1">
      <c r="A120" s="38"/>
      <c r="B120" s="39"/>
      <c r="C120" s="219" t="s">
        <v>210</v>
      </c>
      <c r="D120" s="219" t="s">
        <v>159</v>
      </c>
      <c r="E120" s="220" t="s">
        <v>1998</v>
      </c>
      <c r="F120" s="221" t="s">
        <v>1999</v>
      </c>
      <c r="G120" s="222" t="s">
        <v>202</v>
      </c>
      <c r="H120" s="223">
        <v>2</v>
      </c>
      <c r="I120" s="224"/>
      <c r="J120" s="225">
        <f>ROUND(I120*H120,2)</f>
        <v>0</v>
      </c>
      <c r="K120" s="221" t="s">
        <v>213</v>
      </c>
      <c r="L120" s="44"/>
      <c r="M120" s="226" t="s">
        <v>19</v>
      </c>
      <c r="N120" s="227" t="s">
        <v>45</v>
      </c>
      <c r="O120" s="84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0" t="s">
        <v>195</v>
      </c>
      <c r="AT120" s="230" t="s">
        <v>159</v>
      </c>
      <c r="AU120" s="230" t="s">
        <v>85</v>
      </c>
      <c r="AY120" s="17" t="s">
        <v>158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7" t="s">
        <v>82</v>
      </c>
      <c r="BK120" s="231">
        <f>ROUND(I120*H120,2)</f>
        <v>0</v>
      </c>
      <c r="BL120" s="17" t="s">
        <v>195</v>
      </c>
      <c r="BM120" s="230" t="s">
        <v>2000</v>
      </c>
    </row>
    <row r="121" s="2" customFormat="1">
      <c r="A121" s="38"/>
      <c r="B121" s="39"/>
      <c r="C121" s="40"/>
      <c r="D121" s="232" t="s">
        <v>165</v>
      </c>
      <c r="E121" s="40"/>
      <c r="F121" s="233" t="s">
        <v>2001</v>
      </c>
      <c r="G121" s="40"/>
      <c r="H121" s="40"/>
      <c r="I121" s="136"/>
      <c r="J121" s="40"/>
      <c r="K121" s="40"/>
      <c r="L121" s="44"/>
      <c r="M121" s="234"/>
      <c r="N121" s="235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165</v>
      </c>
      <c r="AU121" s="17" t="s">
        <v>85</v>
      </c>
    </row>
    <row r="122" s="13" customFormat="1">
      <c r="A122" s="13"/>
      <c r="B122" s="236"/>
      <c r="C122" s="237"/>
      <c r="D122" s="232" t="s">
        <v>166</v>
      </c>
      <c r="E122" s="238" t="s">
        <v>19</v>
      </c>
      <c r="F122" s="239" t="s">
        <v>2002</v>
      </c>
      <c r="G122" s="237"/>
      <c r="H122" s="240">
        <v>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166</v>
      </c>
      <c r="AU122" s="246" t="s">
        <v>85</v>
      </c>
      <c r="AV122" s="13" t="s">
        <v>85</v>
      </c>
      <c r="AW122" s="13" t="s">
        <v>34</v>
      </c>
      <c r="AX122" s="13" t="s">
        <v>82</v>
      </c>
      <c r="AY122" s="246" t="s">
        <v>158</v>
      </c>
    </row>
    <row r="123" s="2" customFormat="1" ht="55.5" customHeight="1">
      <c r="A123" s="38"/>
      <c r="B123" s="39"/>
      <c r="C123" s="259" t="s">
        <v>218</v>
      </c>
      <c r="D123" s="259" t="s">
        <v>199</v>
      </c>
      <c r="E123" s="260" t="s">
        <v>2003</v>
      </c>
      <c r="F123" s="261" t="s">
        <v>2004</v>
      </c>
      <c r="G123" s="262" t="s">
        <v>202</v>
      </c>
      <c r="H123" s="263">
        <v>1</v>
      </c>
      <c r="I123" s="264"/>
      <c r="J123" s="265">
        <f>ROUND(I123*H123,2)</f>
        <v>0</v>
      </c>
      <c r="K123" s="261" t="s">
        <v>213</v>
      </c>
      <c r="L123" s="266"/>
      <c r="M123" s="267" t="s">
        <v>19</v>
      </c>
      <c r="N123" s="268" t="s">
        <v>45</v>
      </c>
      <c r="O123" s="84"/>
      <c r="P123" s="228">
        <f>O123*H123</f>
        <v>0</v>
      </c>
      <c r="Q123" s="228">
        <v>0.021999999999999999</v>
      </c>
      <c r="R123" s="228">
        <f>Q123*H123</f>
        <v>0.021999999999999999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203</v>
      </c>
      <c r="AT123" s="230" t="s">
        <v>199</v>
      </c>
      <c r="AU123" s="230" t="s">
        <v>85</v>
      </c>
      <c r="AY123" s="17" t="s">
        <v>158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82</v>
      </c>
      <c r="BK123" s="231">
        <f>ROUND(I123*H123,2)</f>
        <v>0</v>
      </c>
      <c r="BL123" s="17" t="s">
        <v>195</v>
      </c>
      <c r="BM123" s="230" t="s">
        <v>2005</v>
      </c>
    </row>
    <row r="124" s="2" customFormat="1">
      <c r="A124" s="38"/>
      <c r="B124" s="39"/>
      <c r="C124" s="40"/>
      <c r="D124" s="232" t="s">
        <v>165</v>
      </c>
      <c r="E124" s="40"/>
      <c r="F124" s="233" t="s">
        <v>2006</v>
      </c>
      <c r="G124" s="40"/>
      <c r="H124" s="40"/>
      <c r="I124" s="136"/>
      <c r="J124" s="40"/>
      <c r="K124" s="40"/>
      <c r="L124" s="44"/>
      <c r="M124" s="234"/>
      <c r="N124" s="23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165</v>
      </c>
      <c r="AU124" s="17" t="s">
        <v>85</v>
      </c>
    </row>
    <row r="125" s="13" customFormat="1">
      <c r="A125" s="13"/>
      <c r="B125" s="236"/>
      <c r="C125" s="237"/>
      <c r="D125" s="232" t="s">
        <v>166</v>
      </c>
      <c r="E125" s="238" t="s">
        <v>19</v>
      </c>
      <c r="F125" s="239" t="s">
        <v>2007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166</v>
      </c>
      <c r="AU125" s="246" t="s">
        <v>85</v>
      </c>
      <c r="AV125" s="13" t="s">
        <v>85</v>
      </c>
      <c r="AW125" s="13" t="s">
        <v>34</v>
      </c>
      <c r="AX125" s="13" t="s">
        <v>82</v>
      </c>
      <c r="AY125" s="246" t="s">
        <v>158</v>
      </c>
    </row>
    <row r="126" s="2" customFormat="1" ht="21.75" customHeight="1">
      <c r="A126" s="38"/>
      <c r="B126" s="39"/>
      <c r="C126" s="259" t="s">
        <v>156</v>
      </c>
      <c r="D126" s="259" t="s">
        <v>199</v>
      </c>
      <c r="E126" s="260" t="s">
        <v>2008</v>
      </c>
      <c r="F126" s="261" t="s">
        <v>2009</v>
      </c>
      <c r="G126" s="262" t="s">
        <v>202</v>
      </c>
      <c r="H126" s="263">
        <v>1</v>
      </c>
      <c r="I126" s="264"/>
      <c r="J126" s="265">
        <f>ROUND(I126*H126,2)</f>
        <v>0</v>
      </c>
      <c r="K126" s="261" t="s">
        <v>19</v>
      </c>
      <c r="L126" s="266"/>
      <c r="M126" s="267" t="s">
        <v>19</v>
      </c>
      <c r="N126" s="268" t="s">
        <v>45</v>
      </c>
      <c r="O126" s="84"/>
      <c r="P126" s="228">
        <f>O126*H126</f>
        <v>0</v>
      </c>
      <c r="Q126" s="228">
        <v>0.1018</v>
      </c>
      <c r="R126" s="228">
        <f>Q126*H126</f>
        <v>0.1018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203</v>
      </c>
      <c r="AT126" s="230" t="s">
        <v>199</v>
      </c>
      <c r="AU126" s="230" t="s">
        <v>85</v>
      </c>
      <c r="AY126" s="17" t="s">
        <v>158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82</v>
      </c>
      <c r="BK126" s="231">
        <f>ROUND(I126*H126,2)</f>
        <v>0</v>
      </c>
      <c r="BL126" s="17" t="s">
        <v>195</v>
      </c>
      <c r="BM126" s="230" t="s">
        <v>2010</v>
      </c>
    </row>
    <row r="127" s="2" customFormat="1">
      <c r="A127" s="38"/>
      <c r="B127" s="39"/>
      <c r="C127" s="40"/>
      <c r="D127" s="232" t="s">
        <v>165</v>
      </c>
      <c r="E127" s="40"/>
      <c r="F127" s="233" t="s">
        <v>2009</v>
      </c>
      <c r="G127" s="40"/>
      <c r="H127" s="40"/>
      <c r="I127" s="136"/>
      <c r="J127" s="40"/>
      <c r="K127" s="40"/>
      <c r="L127" s="44"/>
      <c r="M127" s="234"/>
      <c r="N127" s="235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165</v>
      </c>
      <c r="AU127" s="17" t="s">
        <v>85</v>
      </c>
    </row>
    <row r="128" s="2" customFormat="1">
      <c r="A128" s="38"/>
      <c r="B128" s="39"/>
      <c r="C128" s="40"/>
      <c r="D128" s="232" t="s">
        <v>181</v>
      </c>
      <c r="E128" s="40"/>
      <c r="F128" s="258" t="s">
        <v>2011</v>
      </c>
      <c r="G128" s="40"/>
      <c r="H128" s="40"/>
      <c r="I128" s="136"/>
      <c r="J128" s="40"/>
      <c r="K128" s="40"/>
      <c r="L128" s="44"/>
      <c r="M128" s="234"/>
      <c r="N128" s="235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181</v>
      </c>
      <c r="AU128" s="17" t="s">
        <v>85</v>
      </c>
    </row>
    <row r="129" s="13" customFormat="1">
      <c r="A129" s="13"/>
      <c r="B129" s="236"/>
      <c r="C129" s="237"/>
      <c r="D129" s="232" t="s">
        <v>166</v>
      </c>
      <c r="E129" s="238" t="s">
        <v>19</v>
      </c>
      <c r="F129" s="239" t="s">
        <v>2012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166</v>
      </c>
      <c r="AU129" s="246" t="s">
        <v>85</v>
      </c>
      <c r="AV129" s="13" t="s">
        <v>85</v>
      </c>
      <c r="AW129" s="13" t="s">
        <v>34</v>
      </c>
      <c r="AX129" s="13" t="s">
        <v>82</v>
      </c>
      <c r="AY129" s="246" t="s">
        <v>158</v>
      </c>
    </row>
    <row r="130" s="2" customFormat="1" ht="16.5" customHeight="1">
      <c r="A130" s="38"/>
      <c r="B130" s="39"/>
      <c r="C130" s="219" t="s">
        <v>228</v>
      </c>
      <c r="D130" s="219" t="s">
        <v>159</v>
      </c>
      <c r="E130" s="220" t="s">
        <v>2013</v>
      </c>
      <c r="F130" s="221" t="s">
        <v>2014</v>
      </c>
      <c r="G130" s="222" t="s">
        <v>202</v>
      </c>
      <c r="H130" s="223">
        <v>2</v>
      </c>
      <c r="I130" s="224"/>
      <c r="J130" s="225">
        <f>ROUND(I130*H130,2)</f>
        <v>0</v>
      </c>
      <c r="K130" s="221" t="s">
        <v>19</v>
      </c>
      <c r="L130" s="44"/>
      <c r="M130" s="226" t="s">
        <v>19</v>
      </c>
      <c r="N130" s="227" t="s">
        <v>45</v>
      </c>
      <c r="O130" s="84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195</v>
      </c>
      <c r="AT130" s="230" t="s">
        <v>159</v>
      </c>
      <c r="AU130" s="230" t="s">
        <v>85</v>
      </c>
      <c r="AY130" s="17" t="s">
        <v>158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82</v>
      </c>
      <c r="BK130" s="231">
        <f>ROUND(I130*H130,2)</f>
        <v>0</v>
      </c>
      <c r="BL130" s="17" t="s">
        <v>195</v>
      </c>
      <c r="BM130" s="230" t="s">
        <v>2015</v>
      </c>
    </row>
    <row r="131" s="2" customFormat="1">
      <c r="A131" s="38"/>
      <c r="B131" s="39"/>
      <c r="C131" s="40"/>
      <c r="D131" s="232" t="s">
        <v>165</v>
      </c>
      <c r="E131" s="40"/>
      <c r="F131" s="233" t="s">
        <v>2014</v>
      </c>
      <c r="G131" s="40"/>
      <c r="H131" s="40"/>
      <c r="I131" s="136"/>
      <c r="J131" s="40"/>
      <c r="K131" s="40"/>
      <c r="L131" s="44"/>
      <c r="M131" s="234"/>
      <c r="N131" s="235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165</v>
      </c>
      <c r="AU131" s="17" t="s">
        <v>85</v>
      </c>
    </row>
    <row r="132" s="2" customFormat="1" ht="16.5" customHeight="1">
      <c r="A132" s="38"/>
      <c r="B132" s="39"/>
      <c r="C132" s="259" t="s">
        <v>233</v>
      </c>
      <c r="D132" s="259" t="s">
        <v>199</v>
      </c>
      <c r="E132" s="260" t="s">
        <v>2016</v>
      </c>
      <c r="F132" s="261" t="s">
        <v>2017</v>
      </c>
      <c r="G132" s="262" t="s">
        <v>162</v>
      </c>
      <c r="H132" s="263">
        <v>1</v>
      </c>
      <c r="I132" s="264"/>
      <c r="J132" s="265">
        <f>ROUND(I132*H132,2)</f>
        <v>0</v>
      </c>
      <c r="K132" s="261" t="s">
        <v>213</v>
      </c>
      <c r="L132" s="266"/>
      <c r="M132" s="267" t="s">
        <v>19</v>
      </c>
      <c r="N132" s="268" t="s">
        <v>45</v>
      </c>
      <c r="O132" s="84"/>
      <c r="P132" s="228">
        <f>O132*H132</f>
        <v>0</v>
      </c>
      <c r="Q132" s="228">
        <v>0.00059999999999999995</v>
      </c>
      <c r="R132" s="228">
        <f>Q132*H132</f>
        <v>0.00059999999999999995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203</v>
      </c>
      <c r="AT132" s="230" t="s">
        <v>199</v>
      </c>
      <c r="AU132" s="230" t="s">
        <v>85</v>
      </c>
      <c r="AY132" s="17" t="s">
        <v>158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82</v>
      </c>
      <c r="BK132" s="231">
        <f>ROUND(I132*H132,2)</f>
        <v>0</v>
      </c>
      <c r="BL132" s="17" t="s">
        <v>195</v>
      </c>
      <c r="BM132" s="230" t="s">
        <v>2018</v>
      </c>
    </row>
    <row r="133" s="2" customFormat="1">
      <c r="A133" s="38"/>
      <c r="B133" s="39"/>
      <c r="C133" s="40"/>
      <c r="D133" s="232" t="s">
        <v>165</v>
      </c>
      <c r="E133" s="40"/>
      <c r="F133" s="233" t="s">
        <v>2017</v>
      </c>
      <c r="G133" s="40"/>
      <c r="H133" s="40"/>
      <c r="I133" s="136"/>
      <c r="J133" s="40"/>
      <c r="K133" s="40"/>
      <c r="L133" s="44"/>
      <c r="M133" s="234"/>
      <c r="N133" s="235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165</v>
      </c>
      <c r="AU133" s="17" t="s">
        <v>85</v>
      </c>
    </row>
    <row r="134" s="2" customFormat="1">
      <c r="A134" s="38"/>
      <c r="B134" s="39"/>
      <c r="C134" s="40"/>
      <c r="D134" s="232" t="s">
        <v>181</v>
      </c>
      <c r="E134" s="40"/>
      <c r="F134" s="258" t="s">
        <v>2019</v>
      </c>
      <c r="G134" s="40"/>
      <c r="H134" s="40"/>
      <c r="I134" s="136"/>
      <c r="J134" s="40"/>
      <c r="K134" s="40"/>
      <c r="L134" s="44"/>
      <c r="M134" s="234"/>
      <c r="N134" s="235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181</v>
      </c>
      <c r="AU134" s="17" t="s">
        <v>85</v>
      </c>
    </row>
    <row r="135" s="13" customFormat="1">
      <c r="A135" s="13"/>
      <c r="B135" s="236"/>
      <c r="C135" s="237"/>
      <c r="D135" s="232" t="s">
        <v>166</v>
      </c>
      <c r="E135" s="238" t="s">
        <v>19</v>
      </c>
      <c r="F135" s="239" t="s">
        <v>2020</v>
      </c>
      <c r="G135" s="237"/>
      <c r="H135" s="240">
        <v>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166</v>
      </c>
      <c r="AU135" s="246" t="s">
        <v>85</v>
      </c>
      <c r="AV135" s="13" t="s">
        <v>85</v>
      </c>
      <c r="AW135" s="13" t="s">
        <v>34</v>
      </c>
      <c r="AX135" s="13" t="s">
        <v>82</v>
      </c>
      <c r="AY135" s="246" t="s">
        <v>158</v>
      </c>
    </row>
    <row r="136" s="2" customFormat="1" ht="16.5" customHeight="1">
      <c r="A136" s="38"/>
      <c r="B136" s="39"/>
      <c r="C136" s="219" t="s">
        <v>238</v>
      </c>
      <c r="D136" s="219" t="s">
        <v>159</v>
      </c>
      <c r="E136" s="220" t="s">
        <v>2021</v>
      </c>
      <c r="F136" s="221" t="s">
        <v>2022</v>
      </c>
      <c r="G136" s="222" t="s">
        <v>202</v>
      </c>
      <c r="H136" s="223">
        <v>14</v>
      </c>
      <c r="I136" s="224"/>
      <c r="J136" s="225">
        <f>ROUND(I136*H136,2)</f>
        <v>0</v>
      </c>
      <c r="K136" s="221" t="s">
        <v>213</v>
      </c>
      <c r="L136" s="44"/>
      <c r="M136" s="226" t="s">
        <v>19</v>
      </c>
      <c r="N136" s="227" t="s">
        <v>45</v>
      </c>
      <c r="O136" s="84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195</v>
      </c>
      <c r="AT136" s="230" t="s">
        <v>159</v>
      </c>
      <c r="AU136" s="230" t="s">
        <v>85</v>
      </c>
      <c r="AY136" s="17" t="s">
        <v>158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82</v>
      </c>
      <c r="BK136" s="231">
        <f>ROUND(I136*H136,2)</f>
        <v>0</v>
      </c>
      <c r="BL136" s="17" t="s">
        <v>195</v>
      </c>
      <c r="BM136" s="230" t="s">
        <v>2023</v>
      </c>
    </row>
    <row r="137" s="2" customFormat="1">
      <c r="A137" s="38"/>
      <c r="B137" s="39"/>
      <c r="C137" s="40"/>
      <c r="D137" s="232" t="s">
        <v>165</v>
      </c>
      <c r="E137" s="40"/>
      <c r="F137" s="233" t="s">
        <v>2024</v>
      </c>
      <c r="G137" s="40"/>
      <c r="H137" s="40"/>
      <c r="I137" s="136"/>
      <c r="J137" s="40"/>
      <c r="K137" s="40"/>
      <c r="L137" s="44"/>
      <c r="M137" s="234"/>
      <c r="N137" s="235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165</v>
      </c>
      <c r="AU137" s="17" t="s">
        <v>85</v>
      </c>
    </row>
    <row r="138" s="2" customFormat="1" ht="16.5" customHeight="1">
      <c r="A138" s="38"/>
      <c r="B138" s="39"/>
      <c r="C138" s="259" t="s">
        <v>246</v>
      </c>
      <c r="D138" s="259" t="s">
        <v>199</v>
      </c>
      <c r="E138" s="260" t="s">
        <v>2025</v>
      </c>
      <c r="F138" s="261" t="s">
        <v>2026</v>
      </c>
      <c r="G138" s="262" t="s">
        <v>202</v>
      </c>
      <c r="H138" s="263">
        <v>2</v>
      </c>
      <c r="I138" s="264"/>
      <c r="J138" s="265">
        <f>ROUND(I138*H138,2)</f>
        <v>0</v>
      </c>
      <c r="K138" s="261" t="s">
        <v>19</v>
      </c>
      <c r="L138" s="266"/>
      <c r="M138" s="267" t="s">
        <v>19</v>
      </c>
      <c r="N138" s="268" t="s">
        <v>45</v>
      </c>
      <c r="O138" s="84"/>
      <c r="P138" s="228">
        <f>O138*H138</f>
        <v>0</v>
      </c>
      <c r="Q138" s="228">
        <v>0.00016000000000000001</v>
      </c>
      <c r="R138" s="228">
        <f>Q138*H138</f>
        <v>0.00032000000000000003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203</v>
      </c>
      <c r="AT138" s="230" t="s">
        <v>199</v>
      </c>
      <c r="AU138" s="230" t="s">
        <v>85</v>
      </c>
      <c r="AY138" s="17" t="s">
        <v>158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82</v>
      </c>
      <c r="BK138" s="231">
        <f>ROUND(I138*H138,2)</f>
        <v>0</v>
      </c>
      <c r="BL138" s="17" t="s">
        <v>195</v>
      </c>
      <c r="BM138" s="230" t="s">
        <v>2027</v>
      </c>
    </row>
    <row r="139" s="2" customFormat="1">
      <c r="A139" s="38"/>
      <c r="B139" s="39"/>
      <c r="C139" s="40"/>
      <c r="D139" s="232" t="s">
        <v>165</v>
      </c>
      <c r="E139" s="40"/>
      <c r="F139" s="233" t="s">
        <v>2026</v>
      </c>
      <c r="G139" s="40"/>
      <c r="H139" s="40"/>
      <c r="I139" s="136"/>
      <c r="J139" s="40"/>
      <c r="K139" s="40"/>
      <c r="L139" s="44"/>
      <c r="M139" s="234"/>
      <c r="N139" s="235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165</v>
      </c>
      <c r="AU139" s="17" t="s">
        <v>85</v>
      </c>
    </row>
    <row r="140" s="13" customFormat="1">
      <c r="A140" s="13"/>
      <c r="B140" s="236"/>
      <c r="C140" s="237"/>
      <c r="D140" s="232" t="s">
        <v>166</v>
      </c>
      <c r="E140" s="238" t="s">
        <v>19</v>
      </c>
      <c r="F140" s="239" t="s">
        <v>2028</v>
      </c>
      <c r="G140" s="237"/>
      <c r="H140" s="240">
        <v>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166</v>
      </c>
      <c r="AU140" s="246" t="s">
        <v>85</v>
      </c>
      <c r="AV140" s="13" t="s">
        <v>85</v>
      </c>
      <c r="AW140" s="13" t="s">
        <v>34</v>
      </c>
      <c r="AX140" s="13" t="s">
        <v>82</v>
      </c>
      <c r="AY140" s="246" t="s">
        <v>158</v>
      </c>
    </row>
    <row r="141" s="2" customFormat="1" ht="16.5" customHeight="1">
      <c r="A141" s="38"/>
      <c r="B141" s="39"/>
      <c r="C141" s="259" t="s">
        <v>252</v>
      </c>
      <c r="D141" s="259" t="s">
        <v>199</v>
      </c>
      <c r="E141" s="260" t="s">
        <v>2029</v>
      </c>
      <c r="F141" s="261" t="s">
        <v>2030</v>
      </c>
      <c r="G141" s="262" t="s">
        <v>202</v>
      </c>
      <c r="H141" s="263">
        <v>3</v>
      </c>
      <c r="I141" s="264"/>
      <c r="J141" s="265">
        <f>ROUND(I141*H141,2)</f>
        <v>0</v>
      </c>
      <c r="K141" s="261" t="s">
        <v>213</v>
      </c>
      <c r="L141" s="266"/>
      <c r="M141" s="267" t="s">
        <v>19</v>
      </c>
      <c r="N141" s="268" t="s">
        <v>45</v>
      </c>
      <c r="O141" s="84"/>
      <c r="P141" s="228">
        <f>O141*H141</f>
        <v>0</v>
      </c>
      <c r="Q141" s="228">
        <v>0.00040000000000000002</v>
      </c>
      <c r="R141" s="228">
        <f>Q141*H141</f>
        <v>0.0012000000000000001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203</v>
      </c>
      <c r="AT141" s="230" t="s">
        <v>199</v>
      </c>
      <c r="AU141" s="230" t="s">
        <v>85</v>
      </c>
      <c r="AY141" s="17" t="s">
        <v>158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82</v>
      </c>
      <c r="BK141" s="231">
        <f>ROUND(I141*H141,2)</f>
        <v>0</v>
      </c>
      <c r="BL141" s="17" t="s">
        <v>195</v>
      </c>
      <c r="BM141" s="230" t="s">
        <v>2031</v>
      </c>
    </row>
    <row r="142" s="2" customFormat="1">
      <c r="A142" s="38"/>
      <c r="B142" s="39"/>
      <c r="C142" s="40"/>
      <c r="D142" s="232" t="s">
        <v>165</v>
      </c>
      <c r="E142" s="40"/>
      <c r="F142" s="233" t="s">
        <v>2030</v>
      </c>
      <c r="G142" s="40"/>
      <c r="H142" s="40"/>
      <c r="I142" s="136"/>
      <c r="J142" s="40"/>
      <c r="K142" s="40"/>
      <c r="L142" s="44"/>
      <c r="M142" s="234"/>
      <c r="N142" s="235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165</v>
      </c>
      <c r="AU142" s="17" t="s">
        <v>85</v>
      </c>
    </row>
    <row r="143" s="13" customFormat="1">
      <c r="A143" s="13"/>
      <c r="B143" s="236"/>
      <c r="C143" s="237"/>
      <c r="D143" s="232" t="s">
        <v>166</v>
      </c>
      <c r="E143" s="238" t="s">
        <v>19</v>
      </c>
      <c r="F143" s="239" t="s">
        <v>2032</v>
      </c>
      <c r="G143" s="237"/>
      <c r="H143" s="240">
        <v>3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166</v>
      </c>
      <c r="AU143" s="246" t="s">
        <v>85</v>
      </c>
      <c r="AV143" s="13" t="s">
        <v>85</v>
      </c>
      <c r="AW143" s="13" t="s">
        <v>34</v>
      </c>
      <c r="AX143" s="13" t="s">
        <v>82</v>
      </c>
      <c r="AY143" s="246" t="s">
        <v>158</v>
      </c>
    </row>
    <row r="144" s="2" customFormat="1" ht="16.5" customHeight="1">
      <c r="A144" s="38"/>
      <c r="B144" s="39"/>
      <c r="C144" s="259" t="s">
        <v>8</v>
      </c>
      <c r="D144" s="259" t="s">
        <v>199</v>
      </c>
      <c r="E144" s="260" t="s">
        <v>2033</v>
      </c>
      <c r="F144" s="261" t="s">
        <v>2034</v>
      </c>
      <c r="G144" s="262" t="s">
        <v>202</v>
      </c>
      <c r="H144" s="263">
        <v>3</v>
      </c>
      <c r="I144" s="264"/>
      <c r="J144" s="265">
        <f>ROUND(I144*H144,2)</f>
        <v>0</v>
      </c>
      <c r="K144" s="261" t="s">
        <v>19</v>
      </c>
      <c r="L144" s="266"/>
      <c r="M144" s="267" t="s">
        <v>19</v>
      </c>
      <c r="N144" s="268" t="s">
        <v>45</v>
      </c>
      <c r="O144" s="84"/>
      <c r="P144" s="228">
        <f>O144*H144</f>
        <v>0</v>
      </c>
      <c r="Q144" s="228">
        <v>0.00040000000000000002</v>
      </c>
      <c r="R144" s="228">
        <f>Q144*H144</f>
        <v>0.0012000000000000001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203</v>
      </c>
      <c r="AT144" s="230" t="s">
        <v>199</v>
      </c>
      <c r="AU144" s="230" t="s">
        <v>85</v>
      </c>
      <c r="AY144" s="17" t="s">
        <v>158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82</v>
      </c>
      <c r="BK144" s="231">
        <f>ROUND(I144*H144,2)</f>
        <v>0</v>
      </c>
      <c r="BL144" s="17" t="s">
        <v>195</v>
      </c>
      <c r="BM144" s="230" t="s">
        <v>2035</v>
      </c>
    </row>
    <row r="145" s="2" customFormat="1">
      <c r="A145" s="38"/>
      <c r="B145" s="39"/>
      <c r="C145" s="40"/>
      <c r="D145" s="232" t="s">
        <v>165</v>
      </c>
      <c r="E145" s="40"/>
      <c r="F145" s="233" t="s">
        <v>2034</v>
      </c>
      <c r="G145" s="40"/>
      <c r="H145" s="40"/>
      <c r="I145" s="136"/>
      <c r="J145" s="40"/>
      <c r="K145" s="40"/>
      <c r="L145" s="44"/>
      <c r="M145" s="234"/>
      <c r="N145" s="235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165</v>
      </c>
      <c r="AU145" s="17" t="s">
        <v>85</v>
      </c>
    </row>
    <row r="146" s="13" customFormat="1">
      <c r="A146" s="13"/>
      <c r="B146" s="236"/>
      <c r="C146" s="237"/>
      <c r="D146" s="232" t="s">
        <v>166</v>
      </c>
      <c r="E146" s="238" t="s">
        <v>19</v>
      </c>
      <c r="F146" s="239" t="s">
        <v>2032</v>
      </c>
      <c r="G146" s="237"/>
      <c r="H146" s="240">
        <v>3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166</v>
      </c>
      <c r="AU146" s="246" t="s">
        <v>85</v>
      </c>
      <c r="AV146" s="13" t="s">
        <v>85</v>
      </c>
      <c r="AW146" s="13" t="s">
        <v>34</v>
      </c>
      <c r="AX146" s="13" t="s">
        <v>82</v>
      </c>
      <c r="AY146" s="246" t="s">
        <v>158</v>
      </c>
    </row>
    <row r="147" s="2" customFormat="1" ht="16.5" customHeight="1">
      <c r="A147" s="38"/>
      <c r="B147" s="39"/>
      <c r="C147" s="259" t="s">
        <v>195</v>
      </c>
      <c r="D147" s="259" t="s">
        <v>199</v>
      </c>
      <c r="E147" s="260" t="s">
        <v>2036</v>
      </c>
      <c r="F147" s="261" t="s">
        <v>2037</v>
      </c>
      <c r="G147" s="262" t="s">
        <v>202</v>
      </c>
      <c r="H147" s="263">
        <v>6</v>
      </c>
      <c r="I147" s="264"/>
      <c r="J147" s="265">
        <f>ROUND(I147*H147,2)</f>
        <v>0</v>
      </c>
      <c r="K147" s="261" t="s">
        <v>19</v>
      </c>
      <c r="L147" s="266"/>
      <c r="M147" s="267" t="s">
        <v>19</v>
      </c>
      <c r="N147" s="268" t="s">
        <v>45</v>
      </c>
      <c r="O147" s="84"/>
      <c r="P147" s="228">
        <f>O147*H147</f>
        <v>0</v>
      </c>
      <c r="Q147" s="228">
        <v>0.00040000000000000002</v>
      </c>
      <c r="R147" s="228">
        <f>Q147*H147</f>
        <v>0.0024000000000000002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203</v>
      </c>
      <c r="AT147" s="230" t="s">
        <v>199</v>
      </c>
      <c r="AU147" s="230" t="s">
        <v>85</v>
      </c>
      <c r="AY147" s="17" t="s">
        <v>158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82</v>
      </c>
      <c r="BK147" s="231">
        <f>ROUND(I147*H147,2)</f>
        <v>0</v>
      </c>
      <c r="BL147" s="17" t="s">
        <v>195</v>
      </c>
      <c r="BM147" s="230" t="s">
        <v>2038</v>
      </c>
    </row>
    <row r="148" s="2" customFormat="1">
      <c r="A148" s="38"/>
      <c r="B148" s="39"/>
      <c r="C148" s="40"/>
      <c r="D148" s="232" t="s">
        <v>165</v>
      </c>
      <c r="E148" s="40"/>
      <c r="F148" s="233" t="s">
        <v>2037</v>
      </c>
      <c r="G148" s="40"/>
      <c r="H148" s="40"/>
      <c r="I148" s="136"/>
      <c r="J148" s="40"/>
      <c r="K148" s="40"/>
      <c r="L148" s="44"/>
      <c r="M148" s="234"/>
      <c r="N148" s="235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165</v>
      </c>
      <c r="AU148" s="17" t="s">
        <v>85</v>
      </c>
    </row>
    <row r="149" s="13" customFormat="1">
      <c r="A149" s="13"/>
      <c r="B149" s="236"/>
      <c r="C149" s="237"/>
      <c r="D149" s="232" t="s">
        <v>166</v>
      </c>
      <c r="E149" s="238" t="s">
        <v>19</v>
      </c>
      <c r="F149" s="239" t="s">
        <v>2039</v>
      </c>
      <c r="G149" s="237"/>
      <c r="H149" s="240">
        <v>6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166</v>
      </c>
      <c r="AU149" s="246" t="s">
        <v>85</v>
      </c>
      <c r="AV149" s="13" t="s">
        <v>85</v>
      </c>
      <c r="AW149" s="13" t="s">
        <v>34</v>
      </c>
      <c r="AX149" s="13" t="s">
        <v>82</v>
      </c>
      <c r="AY149" s="246" t="s">
        <v>158</v>
      </c>
    </row>
    <row r="150" s="2" customFormat="1" ht="33" customHeight="1">
      <c r="A150" s="38"/>
      <c r="B150" s="39"/>
      <c r="C150" s="219" t="s">
        <v>266</v>
      </c>
      <c r="D150" s="219" t="s">
        <v>159</v>
      </c>
      <c r="E150" s="220" t="s">
        <v>2040</v>
      </c>
      <c r="F150" s="221" t="s">
        <v>2041</v>
      </c>
      <c r="G150" s="222" t="s">
        <v>202</v>
      </c>
      <c r="H150" s="223">
        <v>2</v>
      </c>
      <c r="I150" s="224"/>
      <c r="J150" s="225">
        <f>ROUND(I150*H150,2)</f>
        <v>0</v>
      </c>
      <c r="K150" s="221" t="s">
        <v>213</v>
      </c>
      <c r="L150" s="44"/>
      <c r="M150" s="226" t="s">
        <v>19</v>
      </c>
      <c r="N150" s="227" t="s">
        <v>45</v>
      </c>
      <c r="O150" s="84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195</v>
      </c>
      <c r="AT150" s="230" t="s">
        <v>159</v>
      </c>
      <c r="AU150" s="230" t="s">
        <v>85</v>
      </c>
      <c r="AY150" s="17" t="s">
        <v>158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82</v>
      </c>
      <c r="BK150" s="231">
        <f>ROUND(I150*H150,2)</f>
        <v>0</v>
      </c>
      <c r="BL150" s="17" t="s">
        <v>195</v>
      </c>
      <c r="BM150" s="230" t="s">
        <v>2042</v>
      </c>
    </row>
    <row r="151" s="2" customFormat="1">
      <c r="A151" s="38"/>
      <c r="B151" s="39"/>
      <c r="C151" s="40"/>
      <c r="D151" s="232" t="s">
        <v>165</v>
      </c>
      <c r="E151" s="40"/>
      <c r="F151" s="233" t="s">
        <v>2041</v>
      </c>
      <c r="G151" s="40"/>
      <c r="H151" s="40"/>
      <c r="I151" s="136"/>
      <c r="J151" s="40"/>
      <c r="K151" s="40"/>
      <c r="L151" s="44"/>
      <c r="M151" s="234"/>
      <c r="N151" s="235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165</v>
      </c>
      <c r="AU151" s="17" t="s">
        <v>85</v>
      </c>
    </row>
    <row r="152" s="2" customFormat="1" ht="21.75" customHeight="1">
      <c r="A152" s="38"/>
      <c r="B152" s="39"/>
      <c r="C152" s="259" t="s">
        <v>271</v>
      </c>
      <c r="D152" s="259" t="s">
        <v>199</v>
      </c>
      <c r="E152" s="260" t="s">
        <v>2043</v>
      </c>
      <c r="F152" s="261" t="s">
        <v>2044</v>
      </c>
      <c r="G152" s="262" t="s">
        <v>202</v>
      </c>
      <c r="H152" s="263">
        <v>2</v>
      </c>
      <c r="I152" s="264"/>
      <c r="J152" s="265">
        <f>ROUND(I152*H152,2)</f>
        <v>0</v>
      </c>
      <c r="K152" s="261" t="s">
        <v>19</v>
      </c>
      <c r="L152" s="266"/>
      <c r="M152" s="267" t="s">
        <v>19</v>
      </c>
      <c r="N152" s="268" t="s">
        <v>45</v>
      </c>
      <c r="O152" s="84"/>
      <c r="P152" s="228">
        <f>O152*H152</f>
        <v>0</v>
      </c>
      <c r="Q152" s="228">
        <v>0.00035</v>
      </c>
      <c r="R152" s="228">
        <f>Q152*H152</f>
        <v>0.00069999999999999999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203</v>
      </c>
      <c r="AT152" s="230" t="s">
        <v>199</v>
      </c>
      <c r="AU152" s="230" t="s">
        <v>85</v>
      </c>
      <c r="AY152" s="17" t="s">
        <v>158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82</v>
      </c>
      <c r="BK152" s="231">
        <f>ROUND(I152*H152,2)</f>
        <v>0</v>
      </c>
      <c r="BL152" s="17" t="s">
        <v>195</v>
      </c>
      <c r="BM152" s="230" t="s">
        <v>2045</v>
      </c>
    </row>
    <row r="153" s="2" customFormat="1">
      <c r="A153" s="38"/>
      <c r="B153" s="39"/>
      <c r="C153" s="40"/>
      <c r="D153" s="232" t="s">
        <v>165</v>
      </c>
      <c r="E153" s="40"/>
      <c r="F153" s="233" t="s">
        <v>2044</v>
      </c>
      <c r="G153" s="40"/>
      <c r="H153" s="40"/>
      <c r="I153" s="136"/>
      <c r="J153" s="40"/>
      <c r="K153" s="40"/>
      <c r="L153" s="44"/>
      <c r="M153" s="234"/>
      <c r="N153" s="235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165</v>
      </c>
      <c r="AU153" s="17" t="s">
        <v>85</v>
      </c>
    </row>
    <row r="154" s="13" customFormat="1">
      <c r="A154" s="13"/>
      <c r="B154" s="236"/>
      <c r="C154" s="237"/>
      <c r="D154" s="232" t="s">
        <v>166</v>
      </c>
      <c r="E154" s="238" t="s">
        <v>19</v>
      </c>
      <c r="F154" s="239" t="s">
        <v>2046</v>
      </c>
      <c r="G154" s="237"/>
      <c r="H154" s="240">
        <v>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166</v>
      </c>
      <c r="AU154" s="246" t="s">
        <v>85</v>
      </c>
      <c r="AV154" s="13" t="s">
        <v>85</v>
      </c>
      <c r="AW154" s="13" t="s">
        <v>34</v>
      </c>
      <c r="AX154" s="13" t="s">
        <v>82</v>
      </c>
      <c r="AY154" s="246" t="s">
        <v>158</v>
      </c>
    </row>
    <row r="155" s="12" customFormat="1" ht="22.8" customHeight="1">
      <c r="A155" s="12"/>
      <c r="B155" s="205"/>
      <c r="C155" s="206"/>
      <c r="D155" s="207" t="s">
        <v>73</v>
      </c>
      <c r="E155" s="269" t="s">
        <v>208</v>
      </c>
      <c r="F155" s="269" t="s">
        <v>209</v>
      </c>
      <c r="G155" s="206"/>
      <c r="H155" s="206"/>
      <c r="I155" s="209"/>
      <c r="J155" s="270">
        <f>BK155</f>
        <v>0</v>
      </c>
      <c r="K155" s="206"/>
      <c r="L155" s="211"/>
      <c r="M155" s="212"/>
      <c r="N155" s="213"/>
      <c r="O155" s="213"/>
      <c r="P155" s="214">
        <f>SUM(P156:P173)</f>
        <v>0</v>
      </c>
      <c r="Q155" s="213"/>
      <c r="R155" s="214">
        <f>SUM(R156:R173)</f>
        <v>0.00316</v>
      </c>
      <c r="S155" s="213"/>
      <c r="T155" s="215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6" t="s">
        <v>85</v>
      </c>
      <c r="AT155" s="217" t="s">
        <v>73</v>
      </c>
      <c r="AU155" s="217" t="s">
        <v>82</v>
      </c>
      <c r="AY155" s="216" t="s">
        <v>158</v>
      </c>
      <c r="BK155" s="218">
        <f>SUM(BK156:BK173)</f>
        <v>0</v>
      </c>
    </row>
    <row r="156" s="2" customFormat="1" ht="16.5" customHeight="1">
      <c r="A156" s="38"/>
      <c r="B156" s="39"/>
      <c r="C156" s="219" t="s">
        <v>277</v>
      </c>
      <c r="D156" s="219" t="s">
        <v>159</v>
      </c>
      <c r="E156" s="220" t="s">
        <v>211</v>
      </c>
      <c r="F156" s="221" t="s">
        <v>212</v>
      </c>
      <c r="G156" s="222" t="s">
        <v>162</v>
      </c>
      <c r="H156" s="223">
        <v>45</v>
      </c>
      <c r="I156" s="224"/>
      <c r="J156" s="225">
        <f>ROUND(I156*H156,2)</f>
        <v>0</v>
      </c>
      <c r="K156" s="221" t="s">
        <v>213</v>
      </c>
      <c r="L156" s="44"/>
      <c r="M156" s="226" t="s">
        <v>19</v>
      </c>
      <c r="N156" s="227" t="s">
        <v>45</v>
      </c>
      <c r="O156" s="84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195</v>
      </c>
      <c r="AT156" s="230" t="s">
        <v>159</v>
      </c>
      <c r="AU156" s="230" t="s">
        <v>85</v>
      </c>
      <c r="AY156" s="17" t="s">
        <v>158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82</v>
      </c>
      <c r="BK156" s="231">
        <f>ROUND(I156*H156,2)</f>
        <v>0</v>
      </c>
      <c r="BL156" s="17" t="s">
        <v>195</v>
      </c>
      <c r="BM156" s="230" t="s">
        <v>214</v>
      </c>
    </row>
    <row r="157" s="2" customFormat="1">
      <c r="A157" s="38"/>
      <c r="B157" s="39"/>
      <c r="C157" s="40"/>
      <c r="D157" s="232" t="s">
        <v>165</v>
      </c>
      <c r="E157" s="40"/>
      <c r="F157" s="233" t="s">
        <v>215</v>
      </c>
      <c r="G157" s="40"/>
      <c r="H157" s="40"/>
      <c r="I157" s="136"/>
      <c r="J157" s="40"/>
      <c r="K157" s="40"/>
      <c r="L157" s="44"/>
      <c r="M157" s="234"/>
      <c r="N157" s="235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165</v>
      </c>
      <c r="AU157" s="17" t="s">
        <v>85</v>
      </c>
    </row>
    <row r="158" s="2" customFormat="1">
      <c r="A158" s="38"/>
      <c r="B158" s="39"/>
      <c r="C158" s="40"/>
      <c r="D158" s="232" t="s">
        <v>216</v>
      </c>
      <c r="E158" s="40"/>
      <c r="F158" s="258" t="s">
        <v>217</v>
      </c>
      <c r="G158" s="40"/>
      <c r="H158" s="40"/>
      <c r="I158" s="136"/>
      <c r="J158" s="40"/>
      <c r="K158" s="40"/>
      <c r="L158" s="44"/>
      <c r="M158" s="234"/>
      <c r="N158" s="235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216</v>
      </c>
      <c r="AU158" s="17" t="s">
        <v>85</v>
      </c>
    </row>
    <row r="159" s="2" customFormat="1" ht="16.5" customHeight="1">
      <c r="A159" s="38"/>
      <c r="B159" s="39"/>
      <c r="C159" s="259" t="s">
        <v>282</v>
      </c>
      <c r="D159" s="259" t="s">
        <v>199</v>
      </c>
      <c r="E159" s="260" t="s">
        <v>219</v>
      </c>
      <c r="F159" s="261" t="s">
        <v>220</v>
      </c>
      <c r="G159" s="262" t="s">
        <v>162</v>
      </c>
      <c r="H159" s="263">
        <v>54</v>
      </c>
      <c r="I159" s="264"/>
      <c r="J159" s="265">
        <f>ROUND(I159*H159,2)</f>
        <v>0</v>
      </c>
      <c r="K159" s="261" t="s">
        <v>213</v>
      </c>
      <c r="L159" s="266"/>
      <c r="M159" s="267" t="s">
        <v>19</v>
      </c>
      <c r="N159" s="268" t="s">
        <v>45</v>
      </c>
      <c r="O159" s="84"/>
      <c r="P159" s="228">
        <f>O159*H159</f>
        <v>0</v>
      </c>
      <c r="Q159" s="228">
        <v>4.0000000000000003E-05</v>
      </c>
      <c r="R159" s="228">
        <f>Q159*H159</f>
        <v>0.00216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203</v>
      </c>
      <c r="AT159" s="230" t="s">
        <v>199</v>
      </c>
      <c r="AU159" s="230" t="s">
        <v>85</v>
      </c>
      <c r="AY159" s="17" t="s">
        <v>158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82</v>
      </c>
      <c r="BK159" s="231">
        <f>ROUND(I159*H159,2)</f>
        <v>0</v>
      </c>
      <c r="BL159" s="17" t="s">
        <v>195</v>
      </c>
      <c r="BM159" s="230" t="s">
        <v>221</v>
      </c>
    </row>
    <row r="160" s="2" customFormat="1">
      <c r="A160" s="38"/>
      <c r="B160" s="39"/>
      <c r="C160" s="40"/>
      <c r="D160" s="232" t="s">
        <v>165</v>
      </c>
      <c r="E160" s="40"/>
      <c r="F160" s="233" t="s">
        <v>220</v>
      </c>
      <c r="G160" s="40"/>
      <c r="H160" s="40"/>
      <c r="I160" s="136"/>
      <c r="J160" s="40"/>
      <c r="K160" s="40"/>
      <c r="L160" s="44"/>
      <c r="M160" s="234"/>
      <c r="N160" s="235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165</v>
      </c>
      <c r="AU160" s="17" t="s">
        <v>85</v>
      </c>
    </row>
    <row r="161" s="13" customFormat="1">
      <c r="A161" s="13"/>
      <c r="B161" s="236"/>
      <c r="C161" s="237"/>
      <c r="D161" s="232" t="s">
        <v>166</v>
      </c>
      <c r="E161" s="238" t="s">
        <v>19</v>
      </c>
      <c r="F161" s="239" t="s">
        <v>2047</v>
      </c>
      <c r="G161" s="237"/>
      <c r="H161" s="240">
        <v>45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166</v>
      </c>
      <c r="AU161" s="246" t="s">
        <v>85</v>
      </c>
      <c r="AV161" s="13" t="s">
        <v>85</v>
      </c>
      <c r="AW161" s="13" t="s">
        <v>34</v>
      </c>
      <c r="AX161" s="13" t="s">
        <v>82</v>
      </c>
      <c r="AY161" s="246" t="s">
        <v>158</v>
      </c>
    </row>
    <row r="162" s="13" customFormat="1">
      <c r="A162" s="13"/>
      <c r="B162" s="236"/>
      <c r="C162" s="237"/>
      <c r="D162" s="232" t="s">
        <v>166</v>
      </c>
      <c r="E162" s="237"/>
      <c r="F162" s="239" t="s">
        <v>223</v>
      </c>
      <c r="G162" s="237"/>
      <c r="H162" s="240">
        <v>54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166</v>
      </c>
      <c r="AU162" s="246" t="s">
        <v>85</v>
      </c>
      <c r="AV162" s="13" t="s">
        <v>85</v>
      </c>
      <c r="AW162" s="13" t="s">
        <v>4</v>
      </c>
      <c r="AX162" s="13" t="s">
        <v>82</v>
      </c>
      <c r="AY162" s="246" t="s">
        <v>158</v>
      </c>
    </row>
    <row r="163" s="2" customFormat="1" ht="21.75" customHeight="1">
      <c r="A163" s="38"/>
      <c r="B163" s="39"/>
      <c r="C163" s="219" t="s">
        <v>7</v>
      </c>
      <c r="D163" s="219" t="s">
        <v>159</v>
      </c>
      <c r="E163" s="220" t="s">
        <v>224</v>
      </c>
      <c r="F163" s="221" t="s">
        <v>225</v>
      </c>
      <c r="G163" s="222" t="s">
        <v>202</v>
      </c>
      <c r="H163" s="223">
        <v>1</v>
      </c>
      <c r="I163" s="224"/>
      <c r="J163" s="225">
        <f>ROUND(I163*H163,2)</f>
        <v>0</v>
      </c>
      <c r="K163" s="221" t="s">
        <v>213</v>
      </c>
      <c r="L163" s="44"/>
      <c r="M163" s="226" t="s">
        <v>19</v>
      </c>
      <c r="N163" s="227" t="s">
        <v>45</v>
      </c>
      <c r="O163" s="84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195</v>
      </c>
      <c r="AT163" s="230" t="s">
        <v>159</v>
      </c>
      <c r="AU163" s="230" t="s">
        <v>85</v>
      </c>
      <c r="AY163" s="17" t="s">
        <v>158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82</v>
      </c>
      <c r="BK163" s="231">
        <f>ROUND(I163*H163,2)</f>
        <v>0</v>
      </c>
      <c r="BL163" s="17" t="s">
        <v>195</v>
      </c>
      <c r="BM163" s="230" t="s">
        <v>226</v>
      </c>
    </row>
    <row r="164" s="2" customFormat="1">
      <c r="A164" s="38"/>
      <c r="B164" s="39"/>
      <c r="C164" s="40"/>
      <c r="D164" s="232" t="s">
        <v>165</v>
      </c>
      <c r="E164" s="40"/>
      <c r="F164" s="233" t="s">
        <v>225</v>
      </c>
      <c r="G164" s="40"/>
      <c r="H164" s="40"/>
      <c r="I164" s="136"/>
      <c r="J164" s="40"/>
      <c r="K164" s="40"/>
      <c r="L164" s="44"/>
      <c r="M164" s="234"/>
      <c r="N164" s="235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165</v>
      </c>
      <c r="AU164" s="17" t="s">
        <v>85</v>
      </c>
    </row>
    <row r="165" s="13" customFormat="1">
      <c r="A165" s="13"/>
      <c r="B165" s="236"/>
      <c r="C165" s="237"/>
      <c r="D165" s="232" t="s">
        <v>166</v>
      </c>
      <c r="E165" s="238" t="s">
        <v>19</v>
      </c>
      <c r="F165" s="239" t="s">
        <v>243</v>
      </c>
      <c r="G165" s="237"/>
      <c r="H165" s="240">
        <v>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166</v>
      </c>
      <c r="AU165" s="246" t="s">
        <v>85</v>
      </c>
      <c r="AV165" s="13" t="s">
        <v>85</v>
      </c>
      <c r="AW165" s="13" t="s">
        <v>34</v>
      </c>
      <c r="AX165" s="13" t="s">
        <v>82</v>
      </c>
      <c r="AY165" s="246" t="s">
        <v>158</v>
      </c>
    </row>
    <row r="166" s="2" customFormat="1" ht="16.5" customHeight="1">
      <c r="A166" s="38"/>
      <c r="B166" s="39"/>
      <c r="C166" s="259" t="s">
        <v>293</v>
      </c>
      <c r="D166" s="259" t="s">
        <v>199</v>
      </c>
      <c r="E166" s="260" t="s">
        <v>229</v>
      </c>
      <c r="F166" s="261" t="s">
        <v>230</v>
      </c>
      <c r="G166" s="262" t="s">
        <v>202</v>
      </c>
      <c r="H166" s="263">
        <v>1</v>
      </c>
      <c r="I166" s="264"/>
      <c r="J166" s="265">
        <f>ROUND(I166*H166,2)</f>
        <v>0</v>
      </c>
      <c r="K166" s="261" t="s">
        <v>19</v>
      </c>
      <c r="L166" s="266"/>
      <c r="M166" s="267" t="s">
        <v>19</v>
      </c>
      <c r="N166" s="268" t="s">
        <v>45</v>
      </c>
      <c r="O166" s="84"/>
      <c r="P166" s="228">
        <f>O166*H166</f>
        <v>0</v>
      </c>
      <c r="Q166" s="228">
        <v>0.001</v>
      </c>
      <c r="R166" s="228">
        <f>Q166*H166</f>
        <v>0.001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203</v>
      </c>
      <c r="AT166" s="230" t="s">
        <v>199</v>
      </c>
      <c r="AU166" s="230" t="s">
        <v>85</v>
      </c>
      <c r="AY166" s="17" t="s">
        <v>158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82</v>
      </c>
      <c r="BK166" s="231">
        <f>ROUND(I166*H166,2)</f>
        <v>0</v>
      </c>
      <c r="BL166" s="17" t="s">
        <v>195</v>
      </c>
      <c r="BM166" s="230" t="s">
        <v>231</v>
      </c>
    </row>
    <row r="167" s="2" customFormat="1">
      <c r="A167" s="38"/>
      <c r="B167" s="39"/>
      <c r="C167" s="40"/>
      <c r="D167" s="232" t="s">
        <v>165</v>
      </c>
      <c r="E167" s="40"/>
      <c r="F167" s="233" t="s">
        <v>232</v>
      </c>
      <c r="G167" s="40"/>
      <c r="H167" s="40"/>
      <c r="I167" s="136"/>
      <c r="J167" s="40"/>
      <c r="K167" s="40"/>
      <c r="L167" s="44"/>
      <c r="M167" s="234"/>
      <c r="N167" s="235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165</v>
      </c>
      <c r="AU167" s="17" t="s">
        <v>85</v>
      </c>
    </row>
    <row r="168" s="13" customFormat="1">
      <c r="A168" s="13"/>
      <c r="B168" s="236"/>
      <c r="C168" s="237"/>
      <c r="D168" s="232" t="s">
        <v>166</v>
      </c>
      <c r="E168" s="238" t="s">
        <v>19</v>
      </c>
      <c r="F168" s="239" t="s">
        <v>243</v>
      </c>
      <c r="G168" s="237"/>
      <c r="H168" s="240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166</v>
      </c>
      <c r="AU168" s="246" t="s">
        <v>85</v>
      </c>
      <c r="AV168" s="13" t="s">
        <v>85</v>
      </c>
      <c r="AW168" s="13" t="s">
        <v>34</v>
      </c>
      <c r="AX168" s="13" t="s">
        <v>82</v>
      </c>
      <c r="AY168" s="246" t="s">
        <v>158</v>
      </c>
    </row>
    <row r="169" s="2" customFormat="1" ht="21.75" customHeight="1">
      <c r="A169" s="38"/>
      <c r="B169" s="39"/>
      <c r="C169" s="219" t="s">
        <v>298</v>
      </c>
      <c r="D169" s="219" t="s">
        <v>159</v>
      </c>
      <c r="E169" s="220" t="s">
        <v>234</v>
      </c>
      <c r="F169" s="221" t="s">
        <v>235</v>
      </c>
      <c r="G169" s="222" t="s">
        <v>202</v>
      </c>
      <c r="H169" s="223">
        <v>1</v>
      </c>
      <c r="I169" s="224"/>
      <c r="J169" s="225">
        <f>ROUND(I169*H169,2)</f>
        <v>0</v>
      </c>
      <c r="K169" s="221" t="s">
        <v>19</v>
      </c>
      <c r="L169" s="44"/>
      <c r="M169" s="226" t="s">
        <v>19</v>
      </c>
      <c r="N169" s="227" t="s">
        <v>45</v>
      </c>
      <c r="O169" s="84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236</v>
      </c>
      <c r="AT169" s="230" t="s">
        <v>159</v>
      </c>
      <c r="AU169" s="230" t="s">
        <v>85</v>
      </c>
      <c r="AY169" s="17" t="s">
        <v>158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82</v>
      </c>
      <c r="BK169" s="231">
        <f>ROUND(I169*H169,2)</f>
        <v>0</v>
      </c>
      <c r="BL169" s="17" t="s">
        <v>236</v>
      </c>
      <c r="BM169" s="230" t="s">
        <v>237</v>
      </c>
    </row>
    <row r="170" s="2" customFormat="1">
      <c r="A170" s="38"/>
      <c r="B170" s="39"/>
      <c r="C170" s="40"/>
      <c r="D170" s="232" t="s">
        <v>165</v>
      </c>
      <c r="E170" s="40"/>
      <c r="F170" s="233" t="s">
        <v>235</v>
      </c>
      <c r="G170" s="40"/>
      <c r="H170" s="40"/>
      <c r="I170" s="136"/>
      <c r="J170" s="40"/>
      <c r="K170" s="40"/>
      <c r="L170" s="44"/>
      <c r="M170" s="234"/>
      <c r="N170" s="235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165</v>
      </c>
      <c r="AU170" s="17" t="s">
        <v>85</v>
      </c>
    </row>
    <row r="171" s="2" customFormat="1" ht="16.5" customHeight="1">
      <c r="A171" s="38"/>
      <c r="B171" s="39"/>
      <c r="C171" s="259" t="s">
        <v>304</v>
      </c>
      <c r="D171" s="259" t="s">
        <v>199</v>
      </c>
      <c r="E171" s="260" t="s">
        <v>239</v>
      </c>
      <c r="F171" s="261" t="s">
        <v>240</v>
      </c>
      <c r="G171" s="262" t="s">
        <v>202</v>
      </c>
      <c r="H171" s="263">
        <v>1</v>
      </c>
      <c r="I171" s="264"/>
      <c r="J171" s="265">
        <f>ROUND(I171*H171,2)</f>
        <v>0</v>
      </c>
      <c r="K171" s="261" t="s">
        <v>19</v>
      </c>
      <c r="L171" s="266"/>
      <c r="M171" s="267" t="s">
        <v>19</v>
      </c>
      <c r="N171" s="268" t="s">
        <v>45</v>
      </c>
      <c r="O171" s="84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241</v>
      </c>
      <c r="AT171" s="230" t="s">
        <v>199</v>
      </c>
      <c r="AU171" s="230" t="s">
        <v>85</v>
      </c>
      <c r="AY171" s="17" t="s">
        <v>158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82</v>
      </c>
      <c r="BK171" s="231">
        <f>ROUND(I171*H171,2)</f>
        <v>0</v>
      </c>
      <c r="BL171" s="17" t="s">
        <v>236</v>
      </c>
      <c r="BM171" s="230" t="s">
        <v>242</v>
      </c>
    </row>
    <row r="172" s="2" customFormat="1">
      <c r="A172" s="38"/>
      <c r="B172" s="39"/>
      <c r="C172" s="40"/>
      <c r="D172" s="232" t="s">
        <v>165</v>
      </c>
      <c r="E172" s="40"/>
      <c r="F172" s="233" t="s">
        <v>240</v>
      </c>
      <c r="G172" s="40"/>
      <c r="H172" s="40"/>
      <c r="I172" s="136"/>
      <c r="J172" s="40"/>
      <c r="K172" s="40"/>
      <c r="L172" s="44"/>
      <c r="M172" s="234"/>
      <c r="N172" s="235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165</v>
      </c>
      <c r="AU172" s="17" t="s">
        <v>85</v>
      </c>
    </row>
    <row r="173" s="13" customFormat="1">
      <c r="A173" s="13"/>
      <c r="B173" s="236"/>
      <c r="C173" s="237"/>
      <c r="D173" s="232" t="s">
        <v>166</v>
      </c>
      <c r="E173" s="238" t="s">
        <v>19</v>
      </c>
      <c r="F173" s="239" t="s">
        <v>243</v>
      </c>
      <c r="G173" s="237"/>
      <c r="H173" s="240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166</v>
      </c>
      <c r="AU173" s="246" t="s">
        <v>85</v>
      </c>
      <c r="AV173" s="13" t="s">
        <v>85</v>
      </c>
      <c r="AW173" s="13" t="s">
        <v>34</v>
      </c>
      <c r="AX173" s="13" t="s">
        <v>82</v>
      </c>
      <c r="AY173" s="246" t="s">
        <v>158</v>
      </c>
    </row>
    <row r="174" s="12" customFormat="1" ht="25.92" customHeight="1">
      <c r="A174" s="12"/>
      <c r="B174" s="205"/>
      <c r="C174" s="206"/>
      <c r="D174" s="207" t="s">
        <v>73</v>
      </c>
      <c r="E174" s="208" t="s">
        <v>244</v>
      </c>
      <c r="F174" s="208" t="s">
        <v>245</v>
      </c>
      <c r="G174" s="206"/>
      <c r="H174" s="206"/>
      <c r="I174" s="209"/>
      <c r="J174" s="210">
        <f>BK174</f>
        <v>0</v>
      </c>
      <c r="K174" s="206"/>
      <c r="L174" s="211"/>
      <c r="M174" s="212"/>
      <c r="N174" s="213"/>
      <c r="O174" s="213"/>
      <c r="P174" s="214">
        <f>SUM(P175:P275)</f>
        <v>0</v>
      </c>
      <c r="Q174" s="213"/>
      <c r="R174" s="214">
        <f>SUM(R175:R275)</f>
        <v>0.486815</v>
      </c>
      <c r="S174" s="213"/>
      <c r="T174" s="215">
        <f>SUM(T175:T275)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6" t="s">
        <v>176</v>
      </c>
      <c r="AT174" s="217" t="s">
        <v>73</v>
      </c>
      <c r="AU174" s="217" t="s">
        <v>74</v>
      </c>
      <c r="AY174" s="216" t="s">
        <v>158</v>
      </c>
      <c r="BK174" s="218">
        <f>SUM(BK175:BK275)</f>
        <v>0</v>
      </c>
    </row>
    <row r="175" s="2" customFormat="1" ht="33" customHeight="1">
      <c r="A175" s="38"/>
      <c r="B175" s="39"/>
      <c r="C175" s="219" t="s">
        <v>309</v>
      </c>
      <c r="D175" s="219" t="s">
        <v>159</v>
      </c>
      <c r="E175" s="220" t="s">
        <v>247</v>
      </c>
      <c r="F175" s="221" t="s">
        <v>248</v>
      </c>
      <c r="G175" s="222" t="s">
        <v>202</v>
      </c>
      <c r="H175" s="223">
        <v>1</v>
      </c>
      <c r="I175" s="224"/>
      <c r="J175" s="225">
        <f>ROUND(I175*H175,2)</f>
        <v>0</v>
      </c>
      <c r="K175" s="221" t="s">
        <v>213</v>
      </c>
      <c r="L175" s="44"/>
      <c r="M175" s="226" t="s">
        <v>19</v>
      </c>
      <c r="N175" s="227" t="s">
        <v>45</v>
      </c>
      <c r="O175" s="84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249</v>
      </c>
      <c r="AT175" s="230" t="s">
        <v>159</v>
      </c>
      <c r="AU175" s="230" t="s">
        <v>82</v>
      </c>
      <c r="AY175" s="17" t="s">
        <v>158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82</v>
      </c>
      <c r="BK175" s="231">
        <f>ROUND(I175*H175,2)</f>
        <v>0</v>
      </c>
      <c r="BL175" s="17" t="s">
        <v>249</v>
      </c>
      <c r="BM175" s="230" t="s">
        <v>250</v>
      </c>
    </row>
    <row r="176" s="2" customFormat="1">
      <c r="A176" s="38"/>
      <c r="B176" s="39"/>
      <c r="C176" s="40"/>
      <c r="D176" s="232" t="s">
        <v>165</v>
      </c>
      <c r="E176" s="40"/>
      <c r="F176" s="233" t="s">
        <v>251</v>
      </c>
      <c r="G176" s="40"/>
      <c r="H176" s="40"/>
      <c r="I176" s="136"/>
      <c r="J176" s="40"/>
      <c r="K176" s="40"/>
      <c r="L176" s="44"/>
      <c r="M176" s="234"/>
      <c r="N176" s="235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165</v>
      </c>
      <c r="AU176" s="17" t="s">
        <v>82</v>
      </c>
    </row>
    <row r="177" s="2" customFormat="1" ht="33" customHeight="1">
      <c r="A177" s="38"/>
      <c r="B177" s="39"/>
      <c r="C177" s="259" t="s">
        <v>314</v>
      </c>
      <c r="D177" s="259" t="s">
        <v>199</v>
      </c>
      <c r="E177" s="260" t="s">
        <v>253</v>
      </c>
      <c r="F177" s="261" t="s">
        <v>254</v>
      </c>
      <c r="G177" s="262" t="s">
        <v>202</v>
      </c>
      <c r="H177" s="263">
        <v>1</v>
      </c>
      <c r="I177" s="264"/>
      <c r="J177" s="265">
        <f>ROUND(I177*H177,2)</f>
        <v>0</v>
      </c>
      <c r="K177" s="261" t="s">
        <v>213</v>
      </c>
      <c r="L177" s="266"/>
      <c r="M177" s="267" t="s">
        <v>19</v>
      </c>
      <c r="N177" s="268" t="s">
        <v>45</v>
      </c>
      <c r="O177" s="84"/>
      <c r="P177" s="228">
        <f>O177*H177</f>
        <v>0</v>
      </c>
      <c r="Q177" s="228">
        <v>0.0080999999999999996</v>
      </c>
      <c r="R177" s="228">
        <f>Q177*H177</f>
        <v>0.0080999999999999996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255</v>
      </c>
      <c r="AT177" s="230" t="s">
        <v>199</v>
      </c>
      <c r="AU177" s="230" t="s">
        <v>82</v>
      </c>
      <c r="AY177" s="17" t="s">
        <v>158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82</v>
      </c>
      <c r="BK177" s="231">
        <f>ROUND(I177*H177,2)</f>
        <v>0</v>
      </c>
      <c r="BL177" s="17" t="s">
        <v>255</v>
      </c>
      <c r="BM177" s="230" t="s">
        <v>1300</v>
      </c>
    </row>
    <row r="178" s="2" customFormat="1">
      <c r="A178" s="38"/>
      <c r="B178" s="39"/>
      <c r="C178" s="40"/>
      <c r="D178" s="232" t="s">
        <v>165</v>
      </c>
      <c r="E178" s="40"/>
      <c r="F178" s="233" t="s">
        <v>254</v>
      </c>
      <c r="G178" s="40"/>
      <c r="H178" s="40"/>
      <c r="I178" s="136"/>
      <c r="J178" s="40"/>
      <c r="K178" s="40"/>
      <c r="L178" s="44"/>
      <c r="M178" s="234"/>
      <c r="N178" s="235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165</v>
      </c>
      <c r="AU178" s="17" t="s">
        <v>82</v>
      </c>
    </row>
    <row r="179" s="13" customFormat="1">
      <c r="A179" s="13"/>
      <c r="B179" s="236"/>
      <c r="C179" s="237"/>
      <c r="D179" s="232" t="s">
        <v>166</v>
      </c>
      <c r="E179" s="238" t="s">
        <v>19</v>
      </c>
      <c r="F179" s="239" t="s">
        <v>2048</v>
      </c>
      <c r="G179" s="237"/>
      <c r="H179" s="240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166</v>
      </c>
      <c r="AU179" s="246" t="s">
        <v>82</v>
      </c>
      <c r="AV179" s="13" t="s">
        <v>85</v>
      </c>
      <c r="AW179" s="13" t="s">
        <v>34</v>
      </c>
      <c r="AX179" s="13" t="s">
        <v>82</v>
      </c>
      <c r="AY179" s="246" t="s">
        <v>158</v>
      </c>
    </row>
    <row r="180" s="2" customFormat="1" ht="21.75" customHeight="1">
      <c r="A180" s="38"/>
      <c r="B180" s="39"/>
      <c r="C180" s="219" t="s">
        <v>319</v>
      </c>
      <c r="D180" s="219" t="s">
        <v>159</v>
      </c>
      <c r="E180" s="220" t="s">
        <v>257</v>
      </c>
      <c r="F180" s="221" t="s">
        <v>258</v>
      </c>
      <c r="G180" s="222" t="s">
        <v>202</v>
      </c>
      <c r="H180" s="223">
        <v>1</v>
      </c>
      <c r="I180" s="224"/>
      <c r="J180" s="225">
        <f>ROUND(I180*H180,2)</f>
        <v>0</v>
      </c>
      <c r="K180" s="221" t="s">
        <v>213</v>
      </c>
      <c r="L180" s="44"/>
      <c r="M180" s="226" t="s">
        <v>19</v>
      </c>
      <c r="N180" s="227" t="s">
        <v>45</v>
      </c>
      <c r="O180" s="84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236</v>
      </c>
      <c r="AT180" s="230" t="s">
        <v>159</v>
      </c>
      <c r="AU180" s="230" t="s">
        <v>82</v>
      </c>
      <c r="AY180" s="17" t="s">
        <v>158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82</v>
      </c>
      <c r="BK180" s="231">
        <f>ROUND(I180*H180,2)</f>
        <v>0</v>
      </c>
      <c r="BL180" s="17" t="s">
        <v>236</v>
      </c>
      <c r="BM180" s="230" t="s">
        <v>259</v>
      </c>
    </row>
    <row r="181" s="2" customFormat="1">
      <c r="A181" s="38"/>
      <c r="B181" s="39"/>
      <c r="C181" s="40"/>
      <c r="D181" s="232" t="s">
        <v>165</v>
      </c>
      <c r="E181" s="40"/>
      <c r="F181" s="233" t="s">
        <v>260</v>
      </c>
      <c r="G181" s="40"/>
      <c r="H181" s="40"/>
      <c r="I181" s="136"/>
      <c r="J181" s="40"/>
      <c r="K181" s="40"/>
      <c r="L181" s="44"/>
      <c r="M181" s="234"/>
      <c r="N181" s="235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165</v>
      </c>
      <c r="AU181" s="17" t="s">
        <v>82</v>
      </c>
    </row>
    <row r="182" s="2" customFormat="1">
      <c r="A182" s="38"/>
      <c r="B182" s="39"/>
      <c r="C182" s="40"/>
      <c r="D182" s="232" t="s">
        <v>216</v>
      </c>
      <c r="E182" s="40"/>
      <c r="F182" s="258" t="s">
        <v>261</v>
      </c>
      <c r="G182" s="40"/>
      <c r="H182" s="40"/>
      <c r="I182" s="136"/>
      <c r="J182" s="40"/>
      <c r="K182" s="40"/>
      <c r="L182" s="44"/>
      <c r="M182" s="234"/>
      <c r="N182" s="235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216</v>
      </c>
      <c r="AU182" s="17" t="s">
        <v>82</v>
      </c>
    </row>
    <row r="183" s="13" customFormat="1">
      <c r="A183" s="13"/>
      <c r="B183" s="236"/>
      <c r="C183" s="237"/>
      <c r="D183" s="232" t="s">
        <v>166</v>
      </c>
      <c r="E183" s="238" t="s">
        <v>19</v>
      </c>
      <c r="F183" s="239" t="s">
        <v>2049</v>
      </c>
      <c r="G183" s="237"/>
      <c r="H183" s="240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166</v>
      </c>
      <c r="AU183" s="246" t="s">
        <v>82</v>
      </c>
      <c r="AV183" s="13" t="s">
        <v>85</v>
      </c>
      <c r="AW183" s="13" t="s">
        <v>34</v>
      </c>
      <c r="AX183" s="13" t="s">
        <v>82</v>
      </c>
      <c r="AY183" s="246" t="s">
        <v>158</v>
      </c>
    </row>
    <row r="184" s="2" customFormat="1" ht="21.75" customHeight="1">
      <c r="A184" s="38"/>
      <c r="B184" s="39"/>
      <c r="C184" s="219" t="s">
        <v>324</v>
      </c>
      <c r="D184" s="219" t="s">
        <v>159</v>
      </c>
      <c r="E184" s="220" t="s">
        <v>262</v>
      </c>
      <c r="F184" s="221" t="s">
        <v>263</v>
      </c>
      <c r="G184" s="222" t="s">
        <v>202</v>
      </c>
      <c r="H184" s="223">
        <v>6</v>
      </c>
      <c r="I184" s="224"/>
      <c r="J184" s="225">
        <f>ROUND(I184*H184,2)</f>
        <v>0</v>
      </c>
      <c r="K184" s="221" t="s">
        <v>213</v>
      </c>
      <c r="L184" s="44"/>
      <c r="M184" s="226" t="s">
        <v>19</v>
      </c>
      <c r="N184" s="227" t="s">
        <v>45</v>
      </c>
      <c r="O184" s="84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236</v>
      </c>
      <c r="AT184" s="230" t="s">
        <v>159</v>
      </c>
      <c r="AU184" s="230" t="s">
        <v>82</v>
      </c>
      <c r="AY184" s="17" t="s">
        <v>158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82</v>
      </c>
      <c r="BK184" s="231">
        <f>ROUND(I184*H184,2)</f>
        <v>0</v>
      </c>
      <c r="BL184" s="17" t="s">
        <v>236</v>
      </c>
      <c r="BM184" s="230" t="s">
        <v>264</v>
      </c>
    </row>
    <row r="185" s="2" customFormat="1">
      <c r="A185" s="38"/>
      <c r="B185" s="39"/>
      <c r="C185" s="40"/>
      <c r="D185" s="232" t="s">
        <v>165</v>
      </c>
      <c r="E185" s="40"/>
      <c r="F185" s="233" t="s">
        <v>265</v>
      </c>
      <c r="G185" s="40"/>
      <c r="H185" s="40"/>
      <c r="I185" s="136"/>
      <c r="J185" s="40"/>
      <c r="K185" s="40"/>
      <c r="L185" s="44"/>
      <c r="M185" s="234"/>
      <c r="N185" s="235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165</v>
      </c>
      <c r="AU185" s="17" t="s">
        <v>82</v>
      </c>
    </row>
    <row r="186" s="2" customFormat="1">
      <c r="A186" s="38"/>
      <c r="B186" s="39"/>
      <c r="C186" s="40"/>
      <c r="D186" s="232" t="s">
        <v>216</v>
      </c>
      <c r="E186" s="40"/>
      <c r="F186" s="258" t="s">
        <v>261</v>
      </c>
      <c r="G186" s="40"/>
      <c r="H186" s="40"/>
      <c r="I186" s="136"/>
      <c r="J186" s="40"/>
      <c r="K186" s="40"/>
      <c r="L186" s="44"/>
      <c r="M186" s="234"/>
      <c r="N186" s="235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216</v>
      </c>
      <c r="AU186" s="17" t="s">
        <v>82</v>
      </c>
    </row>
    <row r="187" s="13" customFormat="1">
      <c r="A187" s="13"/>
      <c r="B187" s="236"/>
      <c r="C187" s="237"/>
      <c r="D187" s="232" t="s">
        <v>166</v>
      </c>
      <c r="E187" s="238" t="s">
        <v>19</v>
      </c>
      <c r="F187" s="239" t="s">
        <v>2050</v>
      </c>
      <c r="G187" s="237"/>
      <c r="H187" s="240">
        <v>6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166</v>
      </c>
      <c r="AU187" s="246" t="s">
        <v>82</v>
      </c>
      <c r="AV187" s="13" t="s">
        <v>85</v>
      </c>
      <c r="AW187" s="13" t="s">
        <v>34</v>
      </c>
      <c r="AX187" s="13" t="s">
        <v>82</v>
      </c>
      <c r="AY187" s="246" t="s">
        <v>158</v>
      </c>
    </row>
    <row r="188" s="2" customFormat="1" ht="21.75" customHeight="1">
      <c r="A188" s="38"/>
      <c r="B188" s="39"/>
      <c r="C188" s="219" t="s">
        <v>328</v>
      </c>
      <c r="D188" s="219" t="s">
        <v>159</v>
      </c>
      <c r="E188" s="220" t="s">
        <v>267</v>
      </c>
      <c r="F188" s="221" t="s">
        <v>268</v>
      </c>
      <c r="G188" s="222" t="s">
        <v>202</v>
      </c>
      <c r="H188" s="223">
        <v>1</v>
      </c>
      <c r="I188" s="224"/>
      <c r="J188" s="225">
        <f>ROUND(I188*H188,2)</f>
        <v>0</v>
      </c>
      <c r="K188" s="221" t="s">
        <v>213</v>
      </c>
      <c r="L188" s="44"/>
      <c r="M188" s="226" t="s">
        <v>19</v>
      </c>
      <c r="N188" s="227" t="s">
        <v>45</v>
      </c>
      <c r="O188" s="84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236</v>
      </c>
      <c r="AT188" s="230" t="s">
        <v>159</v>
      </c>
      <c r="AU188" s="230" t="s">
        <v>82</v>
      </c>
      <c r="AY188" s="17" t="s">
        <v>158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82</v>
      </c>
      <c r="BK188" s="231">
        <f>ROUND(I188*H188,2)</f>
        <v>0</v>
      </c>
      <c r="BL188" s="17" t="s">
        <v>236</v>
      </c>
      <c r="BM188" s="230" t="s">
        <v>269</v>
      </c>
    </row>
    <row r="189" s="2" customFormat="1">
      <c r="A189" s="38"/>
      <c r="B189" s="39"/>
      <c r="C189" s="40"/>
      <c r="D189" s="232" t="s">
        <v>165</v>
      </c>
      <c r="E189" s="40"/>
      <c r="F189" s="233" t="s">
        <v>268</v>
      </c>
      <c r="G189" s="40"/>
      <c r="H189" s="40"/>
      <c r="I189" s="136"/>
      <c r="J189" s="40"/>
      <c r="K189" s="40"/>
      <c r="L189" s="44"/>
      <c r="M189" s="234"/>
      <c r="N189" s="235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165</v>
      </c>
      <c r="AU189" s="17" t="s">
        <v>82</v>
      </c>
    </row>
    <row r="190" s="13" customFormat="1">
      <c r="A190" s="13"/>
      <c r="B190" s="236"/>
      <c r="C190" s="237"/>
      <c r="D190" s="232" t="s">
        <v>166</v>
      </c>
      <c r="E190" s="238" t="s">
        <v>19</v>
      </c>
      <c r="F190" s="239" t="s">
        <v>2051</v>
      </c>
      <c r="G190" s="237"/>
      <c r="H190" s="240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166</v>
      </c>
      <c r="AU190" s="246" t="s">
        <v>82</v>
      </c>
      <c r="AV190" s="13" t="s">
        <v>85</v>
      </c>
      <c r="AW190" s="13" t="s">
        <v>34</v>
      </c>
      <c r="AX190" s="13" t="s">
        <v>82</v>
      </c>
      <c r="AY190" s="246" t="s">
        <v>158</v>
      </c>
    </row>
    <row r="191" s="2" customFormat="1" ht="21.75" customHeight="1">
      <c r="A191" s="38"/>
      <c r="B191" s="39"/>
      <c r="C191" s="219" t="s">
        <v>332</v>
      </c>
      <c r="D191" s="219" t="s">
        <v>159</v>
      </c>
      <c r="E191" s="220" t="s">
        <v>272</v>
      </c>
      <c r="F191" s="221" t="s">
        <v>273</v>
      </c>
      <c r="G191" s="222" t="s">
        <v>202</v>
      </c>
      <c r="H191" s="223">
        <v>10</v>
      </c>
      <c r="I191" s="224"/>
      <c r="J191" s="225">
        <f>ROUND(I191*H191,2)</f>
        <v>0</v>
      </c>
      <c r="K191" s="221" t="s">
        <v>213</v>
      </c>
      <c r="L191" s="44"/>
      <c r="M191" s="226" t="s">
        <v>19</v>
      </c>
      <c r="N191" s="227" t="s">
        <v>45</v>
      </c>
      <c r="O191" s="84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236</v>
      </c>
      <c r="AT191" s="230" t="s">
        <v>159</v>
      </c>
      <c r="AU191" s="230" t="s">
        <v>82</v>
      </c>
      <c r="AY191" s="17" t="s">
        <v>158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82</v>
      </c>
      <c r="BK191" s="231">
        <f>ROUND(I191*H191,2)</f>
        <v>0</v>
      </c>
      <c r="BL191" s="17" t="s">
        <v>236</v>
      </c>
      <c r="BM191" s="230" t="s">
        <v>274</v>
      </c>
    </row>
    <row r="192" s="2" customFormat="1">
      <c r="A192" s="38"/>
      <c r="B192" s="39"/>
      <c r="C192" s="40"/>
      <c r="D192" s="232" t="s">
        <v>165</v>
      </c>
      <c r="E192" s="40"/>
      <c r="F192" s="233" t="s">
        <v>275</v>
      </c>
      <c r="G192" s="40"/>
      <c r="H192" s="40"/>
      <c r="I192" s="136"/>
      <c r="J192" s="40"/>
      <c r="K192" s="40"/>
      <c r="L192" s="44"/>
      <c r="M192" s="234"/>
      <c r="N192" s="235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165</v>
      </c>
      <c r="AU192" s="17" t="s">
        <v>82</v>
      </c>
    </row>
    <row r="193" s="13" customFormat="1">
      <c r="A193" s="13"/>
      <c r="B193" s="236"/>
      <c r="C193" s="237"/>
      <c r="D193" s="232" t="s">
        <v>166</v>
      </c>
      <c r="E193" s="238" t="s">
        <v>19</v>
      </c>
      <c r="F193" s="239" t="s">
        <v>2052</v>
      </c>
      <c r="G193" s="237"/>
      <c r="H193" s="240">
        <v>10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166</v>
      </c>
      <c r="AU193" s="246" t="s">
        <v>82</v>
      </c>
      <c r="AV193" s="13" t="s">
        <v>85</v>
      </c>
      <c r="AW193" s="13" t="s">
        <v>34</v>
      </c>
      <c r="AX193" s="13" t="s">
        <v>82</v>
      </c>
      <c r="AY193" s="246" t="s">
        <v>158</v>
      </c>
    </row>
    <row r="194" s="2" customFormat="1" ht="21.75" customHeight="1">
      <c r="A194" s="38"/>
      <c r="B194" s="39"/>
      <c r="C194" s="219" t="s">
        <v>336</v>
      </c>
      <c r="D194" s="219" t="s">
        <v>159</v>
      </c>
      <c r="E194" s="220" t="s">
        <v>278</v>
      </c>
      <c r="F194" s="221" t="s">
        <v>279</v>
      </c>
      <c r="G194" s="222" t="s">
        <v>202</v>
      </c>
      <c r="H194" s="223">
        <v>1</v>
      </c>
      <c r="I194" s="224"/>
      <c r="J194" s="225">
        <f>ROUND(I194*H194,2)</f>
        <v>0</v>
      </c>
      <c r="K194" s="221" t="s">
        <v>213</v>
      </c>
      <c r="L194" s="44"/>
      <c r="M194" s="226" t="s">
        <v>19</v>
      </c>
      <c r="N194" s="227" t="s">
        <v>45</v>
      </c>
      <c r="O194" s="84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236</v>
      </c>
      <c r="AT194" s="230" t="s">
        <v>159</v>
      </c>
      <c r="AU194" s="230" t="s">
        <v>82</v>
      </c>
      <c r="AY194" s="17" t="s">
        <v>158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82</v>
      </c>
      <c r="BK194" s="231">
        <f>ROUND(I194*H194,2)</f>
        <v>0</v>
      </c>
      <c r="BL194" s="17" t="s">
        <v>236</v>
      </c>
      <c r="BM194" s="230" t="s">
        <v>280</v>
      </c>
    </row>
    <row r="195" s="2" customFormat="1">
      <c r="A195" s="38"/>
      <c r="B195" s="39"/>
      <c r="C195" s="40"/>
      <c r="D195" s="232" t="s">
        <v>165</v>
      </c>
      <c r="E195" s="40"/>
      <c r="F195" s="233" t="s">
        <v>281</v>
      </c>
      <c r="G195" s="40"/>
      <c r="H195" s="40"/>
      <c r="I195" s="136"/>
      <c r="J195" s="40"/>
      <c r="K195" s="40"/>
      <c r="L195" s="44"/>
      <c r="M195" s="234"/>
      <c r="N195" s="235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165</v>
      </c>
      <c r="AU195" s="17" t="s">
        <v>82</v>
      </c>
    </row>
    <row r="196" s="13" customFormat="1">
      <c r="A196" s="13"/>
      <c r="B196" s="236"/>
      <c r="C196" s="237"/>
      <c r="D196" s="232" t="s">
        <v>166</v>
      </c>
      <c r="E196" s="238" t="s">
        <v>19</v>
      </c>
      <c r="F196" s="239" t="s">
        <v>2012</v>
      </c>
      <c r="G196" s="237"/>
      <c r="H196" s="240">
        <v>1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166</v>
      </c>
      <c r="AU196" s="246" t="s">
        <v>82</v>
      </c>
      <c r="AV196" s="13" t="s">
        <v>85</v>
      </c>
      <c r="AW196" s="13" t="s">
        <v>34</v>
      </c>
      <c r="AX196" s="13" t="s">
        <v>82</v>
      </c>
      <c r="AY196" s="246" t="s">
        <v>158</v>
      </c>
    </row>
    <row r="197" s="2" customFormat="1" ht="21.75" customHeight="1">
      <c r="A197" s="38"/>
      <c r="B197" s="39"/>
      <c r="C197" s="219" t="s">
        <v>203</v>
      </c>
      <c r="D197" s="219" t="s">
        <v>159</v>
      </c>
      <c r="E197" s="220" t="s">
        <v>283</v>
      </c>
      <c r="F197" s="221" t="s">
        <v>284</v>
      </c>
      <c r="G197" s="222" t="s">
        <v>202</v>
      </c>
      <c r="H197" s="223">
        <v>5</v>
      </c>
      <c r="I197" s="224"/>
      <c r="J197" s="225">
        <f>ROUND(I197*H197,2)</f>
        <v>0</v>
      </c>
      <c r="K197" s="221" t="s">
        <v>213</v>
      </c>
      <c r="L197" s="44"/>
      <c r="M197" s="226" t="s">
        <v>19</v>
      </c>
      <c r="N197" s="227" t="s">
        <v>45</v>
      </c>
      <c r="O197" s="84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236</v>
      </c>
      <c r="AT197" s="230" t="s">
        <v>159</v>
      </c>
      <c r="AU197" s="230" t="s">
        <v>82</v>
      </c>
      <c r="AY197" s="17" t="s">
        <v>158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82</v>
      </c>
      <c r="BK197" s="231">
        <f>ROUND(I197*H197,2)</f>
        <v>0</v>
      </c>
      <c r="BL197" s="17" t="s">
        <v>236</v>
      </c>
      <c r="BM197" s="230" t="s">
        <v>285</v>
      </c>
    </row>
    <row r="198" s="2" customFormat="1">
      <c r="A198" s="38"/>
      <c r="B198" s="39"/>
      <c r="C198" s="40"/>
      <c r="D198" s="232" t="s">
        <v>165</v>
      </c>
      <c r="E198" s="40"/>
      <c r="F198" s="233" t="s">
        <v>286</v>
      </c>
      <c r="G198" s="40"/>
      <c r="H198" s="40"/>
      <c r="I198" s="136"/>
      <c r="J198" s="40"/>
      <c r="K198" s="40"/>
      <c r="L198" s="44"/>
      <c r="M198" s="234"/>
      <c r="N198" s="235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165</v>
      </c>
      <c r="AU198" s="17" t="s">
        <v>82</v>
      </c>
    </row>
    <row r="199" s="13" customFormat="1">
      <c r="A199" s="13"/>
      <c r="B199" s="236"/>
      <c r="C199" s="237"/>
      <c r="D199" s="232" t="s">
        <v>166</v>
      </c>
      <c r="E199" s="238" t="s">
        <v>19</v>
      </c>
      <c r="F199" s="239" t="s">
        <v>2053</v>
      </c>
      <c r="G199" s="237"/>
      <c r="H199" s="240">
        <v>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166</v>
      </c>
      <c r="AU199" s="246" t="s">
        <v>82</v>
      </c>
      <c r="AV199" s="13" t="s">
        <v>85</v>
      </c>
      <c r="AW199" s="13" t="s">
        <v>34</v>
      </c>
      <c r="AX199" s="13" t="s">
        <v>82</v>
      </c>
      <c r="AY199" s="246" t="s">
        <v>158</v>
      </c>
    </row>
    <row r="200" s="2" customFormat="1" ht="16.5" customHeight="1">
      <c r="A200" s="38"/>
      <c r="B200" s="39"/>
      <c r="C200" s="219" t="s">
        <v>345</v>
      </c>
      <c r="D200" s="219" t="s">
        <v>159</v>
      </c>
      <c r="E200" s="220" t="s">
        <v>288</v>
      </c>
      <c r="F200" s="221" t="s">
        <v>289</v>
      </c>
      <c r="G200" s="222" t="s">
        <v>202</v>
      </c>
      <c r="H200" s="223">
        <v>4</v>
      </c>
      <c r="I200" s="224"/>
      <c r="J200" s="225">
        <f>ROUND(I200*H200,2)</f>
        <v>0</v>
      </c>
      <c r="K200" s="221" t="s">
        <v>213</v>
      </c>
      <c r="L200" s="44"/>
      <c r="M200" s="226" t="s">
        <v>19</v>
      </c>
      <c r="N200" s="227" t="s">
        <v>45</v>
      </c>
      <c r="O200" s="84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236</v>
      </c>
      <c r="AT200" s="230" t="s">
        <v>159</v>
      </c>
      <c r="AU200" s="230" t="s">
        <v>82</v>
      </c>
      <c r="AY200" s="17" t="s">
        <v>158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82</v>
      </c>
      <c r="BK200" s="231">
        <f>ROUND(I200*H200,2)</f>
        <v>0</v>
      </c>
      <c r="BL200" s="17" t="s">
        <v>236</v>
      </c>
      <c r="BM200" s="230" t="s">
        <v>290</v>
      </c>
    </row>
    <row r="201" s="2" customFormat="1">
      <c r="A201" s="38"/>
      <c r="B201" s="39"/>
      <c r="C201" s="40"/>
      <c r="D201" s="232" t="s">
        <v>165</v>
      </c>
      <c r="E201" s="40"/>
      <c r="F201" s="233" t="s">
        <v>291</v>
      </c>
      <c r="G201" s="40"/>
      <c r="H201" s="40"/>
      <c r="I201" s="136"/>
      <c r="J201" s="40"/>
      <c r="K201" s="40"/>
      <c r="L201" s="44"/>
      <c r="M201" s="234"/>
      <c r="N201" s="235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165</v>
      </c>
      <c r="AU201" s="17" t="s">
        <v>82</v>
      </c>
    </row>
    <row r="202" s="13" customFormat="1">
      <c r="A202" s="13"/>
      <c r="B202" s="236"/>
      <c r="C202" s="237"/>
      <c r="D202" s="232" t="s">
        <v>166</v>
      </c>
      <c r="E202" s="238" t="s">
        <v>19</v>
      </c>
      <c r="F202" s="239" t="s">
        <v>2054</v>
      </c>
      <c r="G202" s="237"/>
      <c r="H202" s="240">
        <v>4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166</v>
      </c>
      <c r="AU202" s="246" t="s">
        <v>82</v>
      </c>
      <c r="AV202" s="13" t="s">
        <v>85</v>
      </c>
      <c r="AW202" s="13" t="s">
        <v>34</v>
      </c>
      <c r="AX202" s="13" t="s">
        <v>82</v>
      </c>
      <c r="AY202" s="246" t="s">
        <v>158</v>
      </c>
    </row>
    <row r="203" s="2" customFormat="1" ht="16.5" customHeight="1">
      <c r="A203" s="38"/>
      <c r="B203" s="39"/>
      <c r="C203" s="219" t="s">
        <v>351</v>
      </c>
      <c r="D203" s="219" t="s">
        <v>159</v>
      </c>
      <c r="E203" s="220" t="s">
        <v>305</v>
      </c>
      <c r="F203" s="221" t="s">
        <v>306</v>
      </c>
      <c r="G203" s="222" t="s">
        <v>202</v>
      </c>
      <c r="H203" s="223">
        <v>3</v>
      </c>
      <c r="I203" s="224"/>
      <c r="J203" s="225">
        <f>ROUND(I203*H203,2)</f>
        <v>0</v>
      </c>
      <c r="K203" s="221" t="s">
        <v>213</v>
      </c>
      <c r="L203" s="44"/>
      <c r="M203" s="226" t="s">
        <v>19</v>
      </c>
      <c r="N203" s="227" t="s">
        <v>45</v>
      </c>
      <c r="O203" s="84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236</v>
      </c>
      <c r="AT203" s="230" t="s">
        <v>159</v>
      </c>
      <c r="AU203" s="230" t="s">
        <v>82</v>
      </c>
      <c r="AY203" s="17" t="s">
        <v>158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82</v>
      </c>
      <c r="BK203" s="231">
        <f>ROUND(I203*H203,2)</f>
        <v>0</v>
      </c>
      <c r="BL203" s="17" t="s">
        <v>236</v>
      </c>
      <c r="BM203" s="230" t="s">
        <v>307</v>
      </c>
    </row>
    <row r="204" s="2" customFormat="1">
      <c r="A204" s="38"/>
      <c r="B204" s="39"/>
      <c r="C204" s="40"/>
      <c r="D204" s="232" t="s">
        <v>165</v>
      </c>
      <c r="E204" s="40"/>
      <c r="F204" s="233" t="s">
        <v>308</v>
      </c>
      <c r="G204" s="40"/>
      <c r="H204" s="40"/>
      <c r="I204" s="136"/>
      <c r="J204" s="40"/>
      <c r="K204" s="40"/>
      <c r="L204" s="44"/>
      <c r="M204" s="234"/>
      <c r="N204" s="235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165</v>
      </c>
      <c r="AU204" s="17" t="s">
        <v>82</v>
      </c>
    </row>
    <row r="205" s="13" customFormat="1">
      <c r="A205" s="13"/>
      <c r="B205" s="236"/>
      <c r="C205" s="237"/>
      <c r="D205" s="232" t="s">
        <v>166</v>
      </c>
      <c r="E205" s="238" t="s">
        <v>19</v>
      </c>
      <c r="F205" s="239" t="s">
        <v>2032</v>
      </c>
      <c r="G205" s="237"/>
      <c r="H205" s="240">
        <v>3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166</v>
      </c>
      <c r="AU205" s="246" t="s">
        <v>82</v>
      </c>
      <c r="AV205" s="13" t="s">
        <v>85</v>
      </c>
      <c r="AW205" s="13" t="s">
        <v>34</v>
      </c>
      <c r="AX205" s="13" t="s">
        <v>82</v>
      </c>
      <c r="AY205" s="246" t="s">
        <v>158</v>
      </c>
    </row>
    <row r="206" s="2" customFormat="1" ht="21.75" customHeight="1">
      <c r="A206" s="38"/>
      <c r="B206" s="39"/>
      <c r="C206" s="219" t="s">
        <v>356</v>
      </c>
      <c r="D206" s="219" t="s">
        <v>159</v>
      </c>
      <c r="E206" s="220" t="s">
        <v>310</v>
      </c>
      <c r="F206" s="221" t="s">
        <v>311</v>
      </c>
      <c r="G206" s="222" t="s">
        <v>202</v>
      </c>
      <c r="H206" s="223">
        <v>2</v>
      </c>
      <c r="I206" s="224"/>
      <c r="J206" s="225">
        <f>ROUND(I206*H206,2)</f>
        <v>0</v>
      </c>
      <c r="K206" s="221" t="s">
        <v>213</v>
      </c>
      <c r="L206" s="44"/>
      <c r="M206" s="226" t="s">
        <v>19</v>
      </c>
      <c r="N206" s="227" t="s">
        <v>45</v>
      </c>
      <c r="O206" s="84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236</v>
      </c>
      <c r="AT206" s="230" t="s">
        <v>159</v>
      </c>
      <c r="AU206" s="230" t="s">
        <v>82</v>
      </c>
      <c r="AY206" s="17" t="s">
        <v>158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82</v>
      </c>
      <c r="BK206" s="231">
        <f>ROUND(I206*H206,2)</f>
        <v>0</v>
      </c>
      <c r="BL206" s="17" t="s">
        <v>236</v>
      </c>
      <c r="BM206" s="230" t="s">
        <v>312</v>
      </c>
    </row>
    <row r="207" s="2" customFormat="1">
      <c r="A207" s="38"/>
      <c r="B207" s="39"/>
      <c r="C207" s="40"/>
      <c r="D207" s="232" t="s">
        <v>165</v>
      </c>
      <c r="E207" s="40"/>
      <c r="F207" s="233" t="s">
        <v>313</v>
      </c>
      <c r="G207" s="40"/>
      <c r="H207" s="40"/>
      <c r="I207" s="136"/>
      <c r="J207" s="40"/>
      <c r="K207" s="40"/>
      <c r="L207" s="44"/>
      <c r="M207" s="234"/>
      <c r="N207" s="235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165</v>
      </c>
      <c r="AU207" s="17" t="s">
        <v>82</v>
      </c>
    </row>
    <row r="208" s="13" customFormat="1">
      <c r="A208" s="13"/>
      <c r="B208" s="236"/>
      <c r="C208" s="237"/>
      <c r="D208" s="232" t="s">
        <v>166</v>
      </c>
      <c r="E208" s="238" t="s">
        <v>19</v>
      </c>
      <c r="F208" s="239" t="s">
        <v>2046</v>
      </c>
      <c r="G208" s="237"/>
      <c r="H208" s="240">
        <v>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166</v>
      </c>
      <c r="AU208" s="246" t="s">
        <v>82</v>
      </c>
      <c r="AV208" s="13" t="s">
        <v>85</v>
      </c>
      <c r="AW208" s="13" t="s">
        <v>34</v>
      </c>
      <c r="AX208" s="13" t="s">
        <v>82</v>
      </c>
      <c r="AY208" s="246" t="s">
        <v>158</v>
      </c>
    </row>
    <row r="209" s="2" customFormat="1" ht="21.75" customHeight="1">
      <c r="A209" s="38"/>
      <c r="B209" s="39"/>
      <c r="C209" s="219" t="s">
        <v>361</v>
      </c>
      <c r="D209" s="219" t="s">
        <v>159</v>
      </c>
      <c r="E209" s="220" t="s">
        <v>1320</v>
      </c>
      <c r="F209" s="221" t="s">
        <v>1321</v>
      </c>
      <c r="G209" s="222" t="s">
        <v>202</v>
      </c>
      <c r="H209" s="223">
        <v>3</v>
      </c>
      <c r="I209" s="224"/>
      <c r="J209" s="225">
        <f>ROUND(I209*H209,2)</f>
        <v>0</v>
      </c>
      <c r="K209" s="221" t="s">
        <v>213</v>
      </c>
      <c r="L209" s="44"/>
      <c r="M209" s="226" t="s">
        <v>19</v>
      </c>
      <c r="N209" s="227" t="s">
        <v>45</v>
      </c>
      <c r="O209" s="84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236</v>
      </c>
      <c r="AT209" s="230" t="s">
        <v>159</v>
      </c>
      <c r="AU209" s="230" t="s">
        <v>82</v>
      </c>
      <c r="AY209" s="17" t="s">
        <v>158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82</v>
      </c>
      <c r="BK209" s="231">
        <f>ROUND(I209*H209,2)</f>
        <v>0</v>
      </c>
      <c r="BL209" s="17" t="s">
        <v>236</v>
      </c>
      <c r="BM209" s="230" t="s">
        <v>1322</v>
      </c>
    </row>
    <row r="210" s="2" customFormat="1">
      <c r="A210" s="38"/>
      <c r="B210" s="39"/>
      <c r="C210" s="40"/>
      <c r="D210" s="232" t="s">
        <v>165</v>
      </c>
      <c r="E210" s="40"/>
      <c r="F210" s="233" t="s">
        <v>1323</v>
      </c>
      <c r="G210" s="40"/>
      <c r="H210" s="40"/>
      <c r="I210" s="136"/>
      <c r="J210" s="40"/>
      <c r="K210" s="40"/>
      <c r="L210" s="44"/>
      <c r="M210" s="234"/>
      <c r="N210" s="235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165</v>
      </c>
      <c r="AU210" s="17" t="s">
        <v>82</v>
      </c>
    </row>
    <row r="211" s="13" customFormat="1">
      <c r="A211" s="13"/>
      <c r="B211" s="236"/>
      <c r="C211" s="237"/>
      <c r="D211" s="232" t="s">
        <v>166</v>
      </c>
      <c r="E211" s="238" t="s">
        <v>19</v>
      </c>
      <c r="F211" s="239" t="s">
        <v>2032</v>
      </c>
      <c r="G211" s="237"/>
      <c r="H211" s="240">
        <v>3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166</v>
      </c>
      <c r="AU211" s="246" t="s">
        <v>82</v>
      </c>
      <c r="AV211" s="13" t="s">
        <v>85</v>
      </c>
      <c r="AW211" s="13" t="s">
        <v>34</v>
      </c>
      <c r="AX211" s="13" t="s">
        <v>82</v>
      </c>
      <c r="AY211" s="246" t="s">
        <v>158</v>
      </c>
    </row>
    <row r="212" s="2" customFormat="1" ht="21.75" customHeight="1">
      <c r="A212" s="38"/>
      <c r="B212" s="39"/>
      <c r="C212" s="219" t="s">
        <v>366</v>
      </c>
      <c r="D212" s="219" t="s">
        <v>159</v>
      </c>
      <c r="E212" s="220" t="s">
        <v>315</v>
      </c>
      <c r="F212" s="221" t="s">
        <v>316</v>
      </c>
      <c r="G212" s="222" t="s">
        <v>202</v>
      </c>
      <c r="H212" s="223">
        <v>32</v>
      </c>
      <c r="I212" s="224"/>
      <c r="J212" s="225">
        <f>ROUND(I212*H212,2)</f>
        <v>0</v>
      </c>
      <c r="K212" s="221" t="s">
        <v>213</v>
      </c>
      <c r="L212" s="44"/>
      <c r="M212" s="226" t="s">
        <v>19</v>
      </c>
      <c r="N212" s="227" t="s">
        <v>45</v>
      </c>
      <c r="O212" s="84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236</v>
      </c>
      <c r="AT212" s="230" t="s">
        <v>159</v>
      </c>
      <c r="AU212" s="230" t="s">
        <v>82</v>
      </c>
      <c r="AY212" s="17" t="s">
        <v>158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82</v>
      </c>
      <c r="BK212" s="231">
        <f>ROUND(I212*H212,2)</f>
        <v>0</v>
      </c>
      <c r="BL212" s="17" t="s">
        <v>236</v>
      </c>
      <c r="BM212" s="230" t="s">
        <v>317</v>
      </c>
    </row>
    <row r="213" s="2" customFormat="1">
      <c r="A213" s="38"/>
      <c r="B213" s="39"/>
      <c r="C213" s="40"/>
      <c r="D213" s="232" t="s">
        <v>165</v>
      </c>
      <c r="E213" s="40"/>
      <c r="F213" s="233" t="s">
        <v>316</v>
      </c>
      <c r="G213" s="40"/>
      <c r="H213" s="40"/>
      <c r="I213" s="136"/>
      <c r="J213" s="40"/>
      <c r="K213" s="40"/>
      <c r="L213" s="44"/>
      <c r="M213" s="234"/>
      <c r="N213" s="235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165</v>
      </c>
      <c r="AU213" s="17" t="s">
        <v>82</v>
      </c>
    </row>
    <row r="214" s="13" customFormat="1">
      <c r="A214" s="13"/>
      <c r="B214" s="236"/>
      <c r="C214" s="237"/>
      <c r="D214" s="232" t="s">
        <v>166</v>
      </c>
      <c r="E214" s="238" t="s">
        <v>19</v>
      </c>
      <c r="F214" s="239" t="s">
        <v>2055</v>
      </c>
      <c r="G214" s="237"/>
      <c r="H214" s="240">
        <v>32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166</v>
      </c>
      <c r="AU214" s="246" t="s">
        <v>82</v>
      </c>
      <c r="AV214" s="13" t="s">
        <v>85</v>
      </c>
      <c r="AW214" s="13" t="s">
        <v>34</v>
      </c>
      <c r="AX214" s="13" t="s">
        <v>82</v>
      </c>
      <c r="AY214" s="246" t="s">
        <v>158</v>
      </c>
    </row>
    <row r="215" s="2" customFormat="1" ht="21.75" customHeight="1">
      <c r="A215" s="38"/>
      <c r="B215" s="39"/>
      <c r="C215" s="219" t="s">
        <v>372</v>
      </c>
      <c r="D215" s="219" t="s">
        <v>159</v>
      </c>
      <c r="E215" s="220" t="s">
        <v>320</v>
      </c>
      <c r="F215" s="221" t="s">
        <v>321</v>
      </c>
      <c r="G215" s="222" t="s">
        <v>202</v>
      </c>
      <c r="H215" s="223">
        <v>10</v>
      </c>
      <c r="I215" s="224"/>
      <c r="J215" s="225">
        <f>ROUND(I215*H215,2)</f>
        <v>0</v>
      </c>
      <c r="K215" s="221" t="s">
        <v>213</v>
      </c>
      <c r="L215" s="44"/>
      <c r="M215" s="226" t="s">
        <v>19</v>
      </c>
      <c r="N215" s="227" t="s">
        <v>45</v>
      </c>
      <c r="O215" s="84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236</v>
      </c>
      <c r="AT215" s="230" t="s">
        <v>159</v>
      </c>
      <c r="AU215" s="230" t="s">
        <v>82</v>
      </c>
      <c r="AY215" s="17" t="s">
        <v>158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82</v>
      </c>
      <c r="BK215" s="231">
        <f>ROUND(I215*H215,2)</f>
        <v>0</v>
      </c>
      <c r="BL215" s="17" t="s">
        <v>236</v>
      </c>
      <c r="BM215" s="230" t="s">
        <v>322</v>
      </c>
    </row>
    <row r="216" s="2" customFormat="1">
      <c r="A216" s="38"/>
      <c r="B216" s="39"/>
      <c r="C216" s="40"/>
      <c r="D216" s="232" t="s">
        <v>165</v>
      </c>
      <c r="E216" s="40"/>
      <c r="F216" s="233" t="s">
        <v>321</v>
      </c>
      <c r="G216" s="40"/>
      <c r="H216" s="40"/>
      <c r="I216" s="136"/>
      <c r="J216" s="40"/>
      <c r="K216" s="40"/>
      <c r="L216" s="44"/>
      <c r="M216" s="234"/>
      <c r="N216" s="235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165</v>
      </c>
      <c r="AU216" s="17" t="s">
        <v>82</v>
      </c>
    </row>
    <row r="217" s="13" customFormat="1">
      <c r="A217" s="13"/>
      <c r="B217" s="236"/>
      <c r="C217" s="237"/>
      <c r="D217" s="232" t="s">
        <v>166</v>
      </c>
      <c r="E217" s="238" t="s">
        <v>19</v>
      </c>
      <c r="F217" s="239" t="s">
        <v>2056</v>
      </c>
      <c r="G217" s="237"/>
      <c r="H217" s="240">
        <v>10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166</v>
      </c>
      <c r="AU217" s="246" t="s">
        <v>82</v>
      </c>
      <c r="AV217" s="13" t="s">
        <v>85</v>
      </c>
      <c r="AW217" s="13" t="s">
        <v>34</v>
      </c>
      <c r="AX217" s="13" t="s">
        <v>82</v>
      </c>
      <c r="AY217" s="246" t="s">
        <v>158</v>
      </c>
    </row>
    <row r="218" s="2" customFormat="1" ht="21.75" customHeight="1">
      <c r="A218" s="38"/>
      <c r="B218" s="39"/>
      <c r="C218" s="219" t="s">
        <v>377</v>
      </c>
      <c r="D218" s="219" t="s">
        <v>159</v>
      </c>
      <c r="E218" s="220" t="s">
        <v>325</v>
      </c>
      <c r="F218" s="221" t="s">
        <v>326</v>
      </c>
      <c r="G218" s="222" t="s">
        <v>202</v>
      </c>
      <c r="H218" s="223">
        <v>10</v>
      </c>
      <c r="I218" s="224"/>
      <c r="J218" s="225">
        <f>ROUND(I218*H218,2)</f>
        <v>0</v>
      </c>
      <c r="K218" s="221" t="s">
        <v>213</v>
      </c>
      <c r="L218" s="44"/>
      <c r="M218" s="226" t="s">
        <v>19</v>
      </c>
      <c r="N218" s="227" t="s">
        <v>45</v>
      </c>
      <c r="O218" s="84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236</v>
      </c>
      <c r="AT218" s="230" t="s">
        <v>159</v>
      </c>
      <c r="AU218" s="230" t="s">
        <v>82</v>
      </c>
      <c r="AY218" s="17" t="s">
        <v>158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82</v>
      </c>
      <c r="BK218" s="231">
        <f>ROUND(I218*H218,2)</f>
        <v>0</v>
      </c>
      <c r="BL218" s="17" t="s">
        <v>236</v>
      </c>
      <c r="BM218" s="230" t="s">
        <v>327</v>
      </c>
    </row>
    <row r="219" s="2" customFormat="1">
      <c r="A219" s="38"/>
      <c r="B219" s="39"/>
      <c r="C219" s="40"/>
      <c r="D219" s="232" t="s">
        <v>165</v>
      </c>
      <c r="E219" s="40"/>
      <c r="F219" s="233" t="s">
        <v>326</v>
      </c>
      <c r="G219" s="40"/>
      <c r="H219" s="40"/>
      <c r="I219" s="136"/>
      <c r="J219" s="40"/>
      <c r="K219" s="40"/>
      <c r="L219" s="44"/>
      <c r="M219" s="234"/>
      <c r="N219" s="235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165</v>
      </c>
      <c r="AU219" s="17" t="s">
        <v>82</v>
      </c>
    </row>
    <row r="220" s="2" customFormat="1" ht="21.75" customHeight="1">
      <c r="A220" s="38"/>
      <c r="B220" s="39"/>
      <c r="C220" s="259" t="s">
        <v>382</v>
      </c>
      <c r="D220" s="259" t="s">
        <v>199</v>
      </c>
      <c r="E220" s="260" t="s">
        <v>329</v>
      </c>
      <c r="F220" s="261" t="s">
        <v>330</v>
      </c>
      <c r="G220" s="262" t="s">
        <v>202</v>
      </c>
      <c r="H220" s="263">
        <v>10</v>
      </c>
      <c r="I220" s="264"/>
      <c r="J220" s="265">
        <f>ROUND(I220*H220,2)</f>
        <v>0</v>
      </c>
      <c r="K220" s="261" t="s">
        <v>213</v>
      </c>
      <c r="L220" s="266"/>
      <c r="M220" s="267" t="s">
        <v>19</v>
      </c>
      <c r="N220" s="268" t="s">
        <v>45</v>
      </c>
      <c r="O220" s="84"/>
      <c r="P220" s="228">
        <f>O220*H220</f>
        <v>0</v>
      </c>
      <c r="Q220" s="228">
        <v>0.0037000000000000002</v>
      </c>
      <c r="R220" s="228">
        <f>Q220*H220</f>
        <v>0.037000000000000005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241</v>
      </c>
      <c r="AT220" s="230" t="s">
        <v>199</v>
      </c>
      <c r="AU220" s="230" t="s">
        <v>82</v>
      </c>
      <c r="AY220" s="17" t="s">
        <v>158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82</v>
      </c>
      <c r="BK220" s="231">
        <f>ROUND(I220*H220,2)</f>
        <v>0</v>
      </c>
      <c r="BL220" s="17" t="s">
        <v>236</v>
      </c>
      <c r="BM220" s="230" t="s">
        <v>331</v>
      </c>
    </row>
    <row r="221" s="2" customFormat="1">
      <c r="A221" s="38"/>
      <c r="B221" s="39"/>
      <c r="C221" s="40"/>
      <c r="D221" s="232" t="s">
        <v>165</v>
      </c>
      <c r="E221" s="40"/>
      <c r="F221" s="233" t="s">
        <v>330</v>
      </c>
      <c r="G221" s="40"/>
      <c r="H221" s="40"/>
      <c r="I221" s="136"/>
      <c r="J221" s="40"/>
      <c r="K221" s="40"/>
      <c r="L221" s="44"/>
      <c r="M221" s="234"/>
      <c r="N221" s="235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165</v>
      </c>
      <c r="AU221" s="17" t="s">
        <v>82</v>
      </c>
    </row>
    <row r="222" s="13" customFormat="1">
      <c r="A222" s="13"/>
      <c r="B222" s="236"/>
      <c r="C222" s="237"/>
      <c r="D222" s="232" t="s">
        <v>166</v>
      </c>
      <c r="E222" s="238" t="s">
        <v>19</v>
      </c>
      <c r="F222" s="239" t="s">
        <v>2056</v>
      </c>
      <c r="G222" s="237"/>
      <c r="H222" s="240">
        <v>10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166</v>
      </c>
      <c r="AU222" s="246" t="s">
        <v>82</v>
      </c>
      <c r="AV222" s="13" t="s">
        <v>85</v>
      </c>
      <c r="AW222" s="13" t="s">
        <v>34</v>
      </c>
      <c r="AX222" s="13" t="s">
        <v>82</v>
      </c>
      <c r="AY222" s="246" t="s">
        <v>158</v>
      </c>
    </row>
    <row r="223" s="2" customFormat="1" ht="33" customHeight="1">
      <c r="A223" s="38"/>
      <c r="B223" s="39"/>
      <c r="C223" s="219" t="s">
        <v>387</v>
      </c>
      <c r="D223" s="219" t="s">
        <v>159</v>
      </c>
      <c r="E223" s="220" t="s">
        <v>333</v>
      </c>
      <c r="F223" s="221" t="s">
        <v>334</v>
      </c>
      <c r="G223" s="222" t="s">
        <v>162</v>
      </c>
      <c r="H223" s="223">
        <v>300</v>
      </c>
      <c r="I223" s="224"/>
      <c r="J223" s="225">
        <f>ROUND(I223*H223,2)</f>
        <v>0</v>
      </c>
      <c r="K223" s="221" t="s">
        <v>213</v>
      </c>
      <c r="L223" s="44"/>
      <c r="M223" s="226" t="s">
        <v>19</v>
      </c>
      <c r="N223" s="227" t="s">
        <v>45</v>
      </c>
      <c r="O223" s="84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236</v>
      </c>
      <c r="AT223" s="230" t="s">
        <v>159</v>
      </c>
      <c r="AU223" s="230" t="s">
        <v>82</v>
      </c>
      <c r="AY223" s="17" t="s">
        <v>158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82</v>
      </c>
      <c r="BK223" s="231">
        <f>ROUND(I223*H223,2)</f>
        <v>0</v>
      </c>
      <c r="BL223" s="17" t="s">
        <v>236</v>
      </c>
      <c r="BM223" s="230" t="s">
        <v>335</v>
      </c>
    </row>
    <row r="224" s="2" customFormat="1">
      <c r="A224" s="38"/>
      <c r="B224" s="39"/>
      <c r="C224" s="40"/>
      <c r="D224" s="232" t="s">
        <v>165</v>
      </c>
      <c r="E224" s="40"/>
      <c r="F224" s="233" t="s">
        <v>334</v>
      </c>
      <c r="G224" s="40"/>
      <c r="H224" s="40"/>
      <c r="I224" s="136"/>
      <c r="J224" s="40"/>
      <c r="K224" s="40"/>
      <c r="L224" s="44"/>
      <c r="M224" s="234"/>
      <c r="N224" s="235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165</v>
      </c>
      <c r="AU224" s="17" t="s">
        <v>82</v>
      </c>
    </row>
    <row r="225" s="2" customFormat="1" ht="16.5" customHeight="1">
      <c r="A225" s="38"/>
      <c r="B225" s="39"/>
      <c r="C225" s="259" t="s">
        <v>392</v>
      </c>
      <c r="D225" s="259" t="s">
        <v>199</v>
      </c>
      <c r="E225" s="260" t="s">
        <v>337</v>
      </c>
      <c r="F225" s="261" t="s">
        <v>338</v>
      </c>
      <c r="G225" s="262" t="s">
        <v>162</v>
      </c>
      <c r="H225" s="263">
        <v>345</v>
      </c>
      <c r="I225" s="264"/>
      <c r="J225" s="265">
        <f>ROUND(I225*H225,2)</f>
        <v>0</v>
      </c>
      <c r="K225" s="261" t="s">
        <v>19</v>
      </c>
      <c r="L225" s="266"/>
      <c r="M225" s="267" t="s">
        <v>19</v>
      </c>
      <c r="N225" s="268" t="s">
        <v>45</v>
      </c>
      <c r="O225" s="84"/>
      <c r="P225" s="228">
        <f>O225*H225</f>
        <v>0</v>
      </c>
      <c r="Q225" s="228">
        <v>0.00012999999999999999</v>
      </c>
      <c r="R225" s="228">
        <f>Q225*H225</f>
        <v>0.044849999999999994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241</v>
      </c>
      <c r="AT225" s="230" t="s">
        <v>199</v>
      </c>
      <c r="AU225" s="230" t="s">
        <v>82</v>
      </c>
      <c r="AY225" s="17" t="s">
        <v>158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82</v>
      </c>
      <c r="BK225" s="231">
        <f>ROUND(I225*H225,2)</f>
        <v>0</v>
      </c>
      <c r="BL225" s="17" t="s">
        <v>236</v>
      </c>
      <c r="BM225" s="230" t="s">
        <v>339</v>
      </c>
    </row>
    <row r="226" s="2" customFormat="1">
      <c r="A226" s="38"/>
      <c r="B226" s="39"/>
      <c r="C226" s="40"/>
      <c r="D226" s="232" t="s">
        <v>165</v>
      </c>
      <c r="E226" s="40"/>
      <c r="F226" s="233" t="s">
        <v>338</v>
      </c>
      <c r="G226" s="40"/>
      <c r="H226" s="40"/>
      <c r="I226" s="136"/>
      <c r="J226" s="40"/>
      <c r="K226" s="40"/>
      <c r="L226" s="44"/>
      <c r="M226" s="234"/>
      <c r="N226" s="235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165</v>
      </c>
      <c r="AU226" s="17" t="s">
        <v>82</v>
      </c>
    </row>
    <row r="227" s="13" customFormat="1">
      <c r="A227" s="13"/>
      <c r="B227" s="236"/>
      <c r="C227" s="237"/>
      <c r="D227" s="232" t="s">
        <v>166</v>
      </c>
      <c r="E227" s="238" t="s">
        <v>19</v>
      </c>
      <c r="F227" s="239" t="s">
        <v>2057</v>
      </c>
      <c r="G227" s="237"/>
      <c r="H227" s="240">
        <v>300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166</v>
      </c>
      <c r="AU227" s="246" t="s">
        <v>82</v>
      </c>
      <c r="AV227" s="13" t="s">
        <v>85</v>
      </c>
      <c r="AW227" s="13" t="s">
        <v>34</v>
      </c>
      <c r="AX227" s="13" t="s">
        <v>82</v>
      </c>
      <c r="AY227" s="246" t="s">
        <v>158</v>
      </c>
    </row>
    <row r="228" s="13" customFormat="1">
      <c r="A228" s="13"/>
      <c r="B228" s="236"/>
      <c r="C228" s="237"/>
      <c r="D228" s="232" t="s">
        <v>166</v>
      </c>
      <c r="E228" s="237"/>
      <c r="F228" s="239" t="s">
        <v>1329</v>
      </c>
      <c r="G228" s="237"/>
      <c r="H228" s="240">
        <v>345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166</v>
      </c>
      <c r="AU228" s="246" t="s">
        <v>82</v>
      </c>
      <c r="AV228" s="13" t="s">
        <v>85</v>
      </c>
      <c r="AW228" s="13" t="s">
        <v>4</v>
      </c>
      <c r="AX228" s="13" t="s">
        <v>82</v>
      </c>
      <c r="AY228" s="246" t="s">
        <v>158</v>
      </c>
    </row>
    <row r="229" s="2" customFormat="1" ht="21.75" customHeight="1">
      <c r="A229" s="38"/>
      <c r="B229" s="39"/>
      <c r="C229" s="219" t="s">
        <v>397</v>
      </c>
      <c r="D229" s="219" t="s">
        <v>159</v>
      </c>
      <c r="E229" s="220" t="s">
        <v>342</v>
      </c>
      <c r="F229" s="221" t="s">
        <v>343</v>
      </c>
      <c r="G229" s="222" t="s">
        <v>162</v>
      </c>
      <c r="H229" s="223">
        <v>300</v>
      </c>
      <c r="I229" s="224"/>
      <c r="J229" s="225">
        <f>ROUND(I229*H229,2)</f>
        <v>0</v>
      </c>
      <c r="K229" s="221" t="s">
        <v>19</v>
      </c>
      <c r="L229" s="44"/>
      <c r="M229" s="226" t="s">
        <v>19</v>
      </c>
      <c r="N229" s="227" t="s">
        <v>45</v>
      </c>
      <c r="O229" s="84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236</v>
      </c>
      <c r="AT229" s="230" t="s">
        <v>159</v>
      </c>
      <c r="AU229" s="230" t="s">
        <v>82</v>
      </c>
      <c r="AY229" s="17" t="s">
        <v>158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82</v>
      </c>
      <c r="BK229" s="231">
        <f>ROUND(I229*H229,2)</f>
        <v>0</v>
      </c>
      <c r="BL229" s="17" t="s">
        <v>236</v>
      </c>
      <c r="BM229" s="230" t="s">
        <v>344</v>
      </c>
    </row>
    <row r="230" s="2" customFormat="1">
      <c r="A230" s="38"/>
      <c r="B230" s="39"/>
      <c r="C230" s="40"/>
      <c r="D230" s="232" t="s">
        <v>165</v>
      </c>
      <c r="E230" s="40"/>
      <c r="F230" s="233" t="s">
        <v>343</v>
      </c>
      <c r="G230" s="40"/>
      <c r="H230" s="40"/>
      <c r="I230" s="136"/>
      <c r="J230" s="40"/>
      <c r="K230" s="40"/>
      <c r="L230" s="44"/>
      <c r="M230" s="234"/>
      <c r="N230" s="235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165</v>
      </c>
      <c r="AU230" s="17" t="s">
        <v>82</v>
      </c>
    </row>
    <row r="231" s="2" customFormat="1" ht="16.5" customHeight="1">
      <c r="A231" s="38"/>
      <c r="B231" s="39"/>
      <c r="C231" s="259" t="s">
        <v>403</v>
      </c>
      <c r="D231" s="259" t="s">
        <v>199</v>
      </c>
      <c r="E231" s="260" t="s">
        <v>346</v>
      </c>
      <c r="F231" s="261" t="s">
        <v>347</v>
      </c>
      <c r="G231" s="262" t="s">
        <v>162</v>
      </c>
      <c r="H231" s="263">
        <v>345</v>
      </c>
      <c r="I231" s="264"/>
      <c r="J231" s="265">
        <f>ROUND(I231*H231,2)</f>
        <v>0</v>
      </c>
      <c r="K231" s="261" t="s">
        <v>19</v>
      </c>
      <c r="L231" s="266"/>
      <c r="M231" s="267" t="s">
        <v>19</v>
      </c>
      <c r="N231" s="268" t="s">
        <v>45</v>
      </c>
      <c r="O231" s="84"/>
      <c r="P231" s="228">
        <f>O231*H231</f>
        <v>0</v>
      </c>
      <c r="Q231" s="228">
        <v>0.00024000000000000001</v>
      </c>
      <c r="R231" s="228">
        <f>Q231*H231</f>
        <v>0.082799999999999999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241</v>
      </c>
      <c r="AT231" s="230" t="s">
        <v>199</v>
      </c>
      <c r="AU231" s="230" t="s">
        <v>82</v>
      </c>
      <c r="AY231" s="17" t="s">
        <v>158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82</v>
      </c>
      <c r="BK231" s="231">
        <f>ROUND(I231*H231,2)</f>
        <v>0</v>
      </c>
      <c r="BL231" s="17" t="s">
        <v>236</v>
      </c>
      <c r="BM231" s="230" t="s">
        <v>348</v>
      </c>
    </row>
    <row r="232" s="2" customFormat="1">
      <c r="A232" s="38"/>
      <c r="B232" s="39"/>
      <c r="C232" s="40"/>
      <c r="D232" s="232" t="s">
        <v>165</v>
      </c>
      <c r="E232" s="40"/>
      <c r="F232" s="233" t="s">
        <v>347</v>
      </c>
      <c r="G232" s="40"/>
      <c r="H232" s="40"/>
      <c r="I232" s="136"/>
      <c r="J232" s="40"/>
      <c r="K232" s="40"/>
      <c r="L232" s="44"/>
      <c r="M232" s="234"/>
      <c r="N232" s="235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165</v>
      </c>
      <c r="AU232" s="17" t="s">
        <v>82</v>
      </c>
    </row>
    <row r="233" s="13" customFormat="1">
      <c r="A233" s="13"/>
      <c r="B233" s="236"/>
      <c r="C233" s="237"/>
      <c r="D233" s="232" t="s">
        <v>166</v>
      </c>
      <c r="E233" s="238" t="s">
        <v>19</v>
      </c>
      <c r="F233" s="239" t="s">
        <v>2057</v>
      </c>
      <c r="G233" s="237"/>
      <c r="H233" s="240">
        <v>300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166</v>
      </c>
      <c r="AU233" s="246" t="s">
        <v>82</v>
      </c>
      <c r="AV233" s="13" t="s">
        <v>85</v>
      </c>
      <c r="AW233" s="13" t="s">
        <v>34</v>
      </c>
      <c r="AX233" s="13" t="s">
        <v>82</v>
      </c>
      <c r="AY233" s="246" t="s">
        <v>158</v>
      </c>
    </row>
    <row r="234" s="13" customFormat="1">
      <c r="A234" s="13"/>
      <c r="B234" s="236"/>
      <c r="C234" s="237"/>
      <c r="D234" s="232" t="s">
        <v>166</v>
      </c>
      <c r="E234" s="237"/>
      <c r="F234" s="239" t="s">
        <v>1329</v>
      </c>
      <c r="G234" s="237"/>
      <c r="H234" s="240">
        <v>345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166</v>
      </c>
      <c r="AU234" s="246" t="s">
        <v>82</v>
      </c>
      <c r="AV234" s="13" t="s">
        <v>85</v>
      </c>
      <c r="AW234" s="13" t="s">
        <v>4</v>
      </c>
      <c r="AX234" s="13" t="s">
        <v>82</v>
      </c>
      <c r="AY234" s="246" t="s">
        <v>158</v>
      </c>
    </row>
    <row r="235" s="2" customFormat="1" ht="21.75" customHeight="1">
      <c r="A235" s="38"/>
      <c r="B235" s="39"/>
      <c r="C235" s="219" t="s">
        <v>222</v>
      </c>
      <c r="D235" s="219" t="s">
        <v>159</v>
      </c>
      <c r="E235" s="220" t="s">
        <v>352</v>
      </c>
      <c r="F235" s="221" t="s">
        <v>353</v>
      </c>
      <c r="G235" s="222" t="s">
        <v>162</v>
      </c>
      <c r="H235" s="223">
        <v>225</v>
      </c>
      <c r="I235" s="224"/>
      <c r="J235" s="225">
        <f>ROUND(I235*H235,2)</f>
        <v>0</v>
      </c>
      <c r="K235" s="221" t="s">
        <v>213</v>
      </c>
      <c r="L235" s="44"/>
      <c r="M235" s="226" t="s">
        <v>19</v>
      </c>
      <c r="N235" s="227" t="s">
        <v>45</v>
      </c>
      <c r="O235" s="84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236</v>
      </c>
      <c r="AT235" s="230" t="s">
        <v>159</v>
      </c>
      <c r="AU235" s="230" t="s">
        <v>82</v>
      </c>
      <c r="AY235" s="17" t="s">
        <v>158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82</v>
      </c>
      <c r="BK235" s="231">
        <f>ROUND(I235*H235,2)</f>
        <v>0</v>
      </c>
      <c r="BL235" s="17" t="s">
        <v>236</v>
      </c>
      <c r="BM235" s="230" t="s">
        <v>354</v>
      </c>
    </row>
    <row r="236" s="2" customFormat="1">
      <c r="A236" s="38"/>
      <c r="B236" s="39"/>
      <c r="C236" s="40"/>
      <c r="D236" s="232" t="s">
        <v>165</v>
      </c>
      <c r="E236" s="40"/>
      <c r="F236" s="233" t="s">
        <v>355</v>
      </c>
      <c r="G236" s="40"/>
      <c r="H236" s="40"/>
      <c r="I236" s="136"/>
      <c r="J236" s="40"/>
      <c r="K236" s="40"/>
      <c r="L236" s="44"/>
      <c r="M236" s="234"/>
      <c r="N236" s="235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165</v>
      </c>
      <c r="AU236" s="17" t="s">
        <v>82</v>
      </c>
    </row>
    <row r="237" s="2" customFormat="1" ht="16.5" customHeight="1">
      <c r="A237" s="38"/>
      <c r="B237" s="39"/>
      <c r="C237" s="259" t="s">
        <v>415</v>
      </c>
      <c r="D237" s="259" t="s">
        <v>199</v>
      </c>
      <c r="E237" s="260" t="s">
        <v>357</v>
      </c>
      <c r="F237" s="261" t="s">
        <v>358</v>
      </c>
      <c r="G237" s="262" t="s">
        <v>162</v>
      </c>
      <c r="H237" s="263">
        <v>74.75</v>
      </c>
      <c r="I237" s="264"/>
      <c r="J237" s="265">
        <f>ROUND(I237*H237,2)</f>
        <v>0</v>
      </c>
      <c r="K237" s="261" t="s">
        <v>19</v>
      </c>
      <c r="L237" s="266"/>
      <c r="M237" s="267" t="s">
        <v>19</v>
      </c>
      <c r="N237" s="268" t="s">
        <v>45</v>
      </c>
      <c r="O237" s="84"/>
      <c r="P237" s="228">
        <f>O237*H237</f>
        <v>0</v>
      </c>
      <c r="Q237" s="228">
        <v>0.0016199999999999999</v>
      </c>
      <c r="R237" s="228">
        <f>Q237*H237</f>
        <v>0.12109499999999999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241</v>
      </c>
      <c r="AT237" s="230" t="s">
        <v>199</v>
      </c>
      <c r="AU237" s="230" t="s">
        <v>82</v>
      </c>
      <c r="AY237" s="17" t="s">
        <v>158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82</v>
      </c>
      <c r="BK237" s="231">
        <f>ROUND(I237*H237,2)</f>
        <v>0</v>
      </c>
      <c r="BL237" s="17" t="s">
        <v>236</v>
      </c>
      <c r="BM237" s="230" t="s">
        <v>359</v>
      </c>
    </row>
    <row r="238" s="2" customFormat="1">
      <c r="A238" s="38"/>
      <c r="B238" s="39"/>
      <c r="C238" s="40"/>
      <c r="D238" s="232" t="s">
        <v>165</v>
      </c>
      <c r="E238" s="40"/>
      <c r="F238" s="233" t="s">
        <v>358</v>
      </c>
      <c r="G238" s="40"/>
      <c r="H238" s="40"/>
      <c r="I238" s="136"/>
      <c r="J238" s="40"/>
      <c r="K238" s="40"/>
      <c r="L238" s="44"/>
      <c r="M238" s="234"/>
      <c r="N238" s="235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165</v>
      </c>
      <c r="AU238" s="17" t="s">
        <v>82</v>
      </c>
    </row>
    <row r="239" s="13" customFormat="1">
      <c r="A239" s="13"/>
      <c r="B239" s="236"/>
      <c r="C239" s="237"/>
      <c r="D239" s="232" t="s">
        <v>166</v>
      </c>
      <c r="E239" s="238" t="s">
        <v>19</v>
      </c>
      <c r="F239" s="239" t="s">
        <v>2058</v>
      </c>
      <c r="G239" s="237"/>
      <c r="H239" s="240">
        <v>65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166</v>
      </c>
      <c r="AU239" s="246" t="s">
        <v>82</v>
      </c>
      <c r="AV239" s="13" t="s">
        <v>85</v>
      </c>
      <c r="AW239" s="13" t="s">
        <v>34</v>
      </c>
      <c r="AX239" s="13" t="s">
        <v>82</v>
      </c>
      <c r="AY239" s="246" t="s">
        <v>158</v>
      </c>
    </row>
    <row r="240" s="13" customFormat="1">
      <c r="A240" s="13"/>
      <c r="B240" s="236"/>
      <c r="C240" s="237"/>
      <c r="D240" s="232" t="s">
        <v>166</v>
      </c>
      <c r="E240" s="237"/>
      <c r="F240" s="239" t="s">
        <v>1357</v>
      </c>
      <c r="G240" s="237"/>
      <c r="H240" s="240">
        <v>74.75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166</v>
      </c>
      <c r="AU240" s="246" t="s">
        <v>82</v>
      </c>
      <c r="AV240" s="13" t="s">
        <v>85</v>
      </c>
      <c r="AW240" s="13" t="s">
        <v>4</v>
      </c>
      <c r="AX240" s="13" t="s">
        <v>82</v>
      </c>
      <c r="AY240" s="246" t="s">
        <v>158</v>
      </c>
    </row>
    <row r="241" s="2" customFormat="1" ht="16.5" customHeight="1">
      <c r="A241" s="38"/>
      <c r="B241" s="39"/>
      <c r="C241" s="259" t="s">
        <v>420</v>
      </c>
      <c r="D241" s="259" t="s">
        <v>199</v>
      </c>
      <c r="E241" s="260" t="s">
        <v>1842</v>
      </c>
      <c r="F241" s="261" t="s">
        <v>1843</v>
      </c>
      <c r="G241" s="262" t="s">
        <v>162</v>
      </c>
      <c r="H241" s="263">
        <v>184</v>
      </c>
      <c r="I241" s="264"/>
      <c r="J241" s="265">
        <f>ROUND(I241*H241,2)</f>
        <v>0</v>
      </c>
      <c r="K241" s="261" t="s">
        <v>213</v>
      </c>
      <c r="L241" s="266"/>
      <c r="M241" s="267" t="s">
        <v>19</v>
      </c>
      <c r="N241" s="268" t="s">
        <v>45</v>
      </c>
      <c r="O241" s="84"/>
      <c r="P241" s="228">
        <f>O241*H241</f>
        <v>0</v>
      </c>
      <c r="Q241" s="228">
        <v>0.00089999999999999998</v>
      </c>
      <c r="R241" s="228">
        <f>Q241*H241</f>
        <v>0.1656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255</v>
      </c>
      <c r="AT241" s="230" t="s">
        <v>199</v>
      </c>
      <c r="AU241" s="230" t="s">
        <v>82</v>
      </c>
      <c r="AY241" s="17" t="s">
        <v>158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82</v>
      </c>
      <c r="BK241" s="231">
        <f>ROUND(I241*H241,2)</f>
        <v>0</v>
      </c>
      <c r="BL241" s="17" t="s">
        <v>255</v>
      </c>
      <c r="BM241" s="230" t="s">
        <v>1844</v>
      </c>
    </row>
    <row r="242" s="2" customFormat="1">
      <c r="A242" s="38"/>
      <c r="B242" s="39"/>
      <c r="C242" s="40"/>
      <c r="D242" s="232" t="s">
        <v>165</v>
      </c>
      <c r="E242" s="40"/>
      <c r="F242" s="233" t="s">
        <v>1843</v>
      </c>
      <c r="G242" s="40"/>
      <c r="H242" s="40"/>
      <c r="I242" s="136"/>
      <c r="J242" s="40"/>
      <c r="K242" s="40"/>
      <c r="L242" s="44"/>
      <c r="M242" s="234"/>
      <c r="N242" s="235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165</v>
      </c>
      <c r="AU242" s="17" t="s">
        <v>82</v>
      </c>
    </row>
    <row r="243" s="13" customFormat="1">
      <c r="A243" s="13"/>
      <c r="B243" s="236"/>
      <c r="C243" s="237"/>
      <c r="D243" s="232" t="s">
        <v>166</v>
      </c>
      <c r="E243" s="238" t="s">
        <v>19</v>
      </c>
      <c r="F243" s="239" t="s">
        <v>2059</v>
      </c>
      <c r="G243" s="237"/>
      <c r="H243" s="240">
        <v>160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166</v>
      </c>
      <c r="AU243" s="246" t="s">
        <v>82</v>
      </c>
      <c r="AV243" s="13" t="s">
        <v>85</v>
      </c>
      <c r="AW243" s="13" t="s">
        <v>34</v>
      </c>
      <c r="AX243" s="13" t="s">
        <v>82</v>
      </c>
      <c r="AY243" s="246" t="s">
        <v>158</v>
      </c>
    </row>
    <row r="244" s="13" customFormat="1">
      <c r="A244" s="13"/>
      <c r="B244" s="236"/>
      <c r="C244" s="237"/>
      <c r="D244" s="232" t="s">
        <v>166</v>
      </c>
      <c r="E244" s="237"/>
      <c r="F244" s="239" t="s">
        <v>2060</v>
      </c>
      <c r="G244" s="237"/>
      <c r="H244" s="240">
        <v>184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166</v>
      </c>
      <c r="AU244" s="246" t="s">
        <v>82</v>
      </c>
      <c r="AV244" s="13" t="s">
        <v>85</v>
      </c>
      <c r="AW244" s="13" t="s">
        <v>4</v>
      </c>
      <c r="AX244" s="13" t="s">
        <v>82</v>
      </c>
      <c r="AY244" s="246" t="s">
        <v>158</v>
      </c>
    </row>
    <row r="245" s="2" customFormat="1" ht="21.75" customHeight="1">
      <c r="A245" s="38"/>
      <c r="B245" s="39"/>
      <c r="C245" s="219" t="s">
        <v>425</v>
      </c>
      <c r="D245" s="219" t="s">
        <v>159</v>
      </c>
      <c r="E245" s="220" t="s">
        <v>362</v>
      </c>
      <c r="F245" s="221" t="s">
        <v>363</v>
      </c>
      <c r="G245" s="222" t="s">
        <v>162</v>
      </c>
      <c r="H245" s="223">
        <v>140</v>
      </c>
      <c r="I245" s="224"/>
      <c r="J245" s="225">
        <f>ROUND(I245*H245,2)</f>
        <v>0</v>
      </c>
      <c r="K245" s="221" t="s">
        <v>213</v>
      </c>
      <c r="L245" s="44"/>
      <c r="M245" s="226" t="s">
        <v>19</v>
      </c>
      <c r="N245" s="227" t="s">
        <v>45</v>
      </c>
      <c r="O245" s="84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236</v>
      </c>
      <c r="AT245" s="230" t="s">
        <v>159</v>
      </c>
      <c r="AU245" s="230" t="s">
        <v>82</v>
      </c>
      <c r="AY245" s="17" t="s">
        <v>158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82</v>
      </c>
      <c r="BK245" s="231">
        <f>ROUND(I245*H245,2)</f>
        <v>0</v>
      </c>
      <c r="BL245" s="17" t="s">
        <v>236</v>
      </c>
      <c r="BM245" s="230" t="s">
        <v>364</v>
      </c>
    </row>
    <row r="246" s="2" customFormat="1">
      <c r="A246" s="38"/>
      <c r="B246" s="39"/>
      <c r="C246" s="40"/>
      <c r="D246" s="232" t="s">
        <v>165</v>
      </c>
      <c r="E246" s="40"/>
      <c r="F246" s="233" t="s">
        <v>365</v>
      </c>
      <c r="G246" s="40"/>
      <c r="H246" s="40"/>
      <c r="I246" s="136"/>
      <c r="J246" s="40"/>
      <c r="K246" s="40"/>
      <c r="L246" s="44"/>
      <c r="M246" s="234"/>
      <c r="N246" s="235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165</v>
      </c>
      <c r="AU246" s="17" t="s">
        <v>82</v>
      </c>
    </row>
    <row r="247" s="2" customFormat="1" ht="16.5" customHeight="1">
      <c r="A247" s="38"/>
      <c r="B247" s="39"/>
      <c r="C247" s="259" t="s">
        <v>429</v>
      </c>
      <c r="D247" s="259" t="s">
        <v>199</v>
      </c>
      <c r="E247" s="260" t="s">
        <v>1332</v>
      </c>
      <c r="F247" s="261" t="s">
        <v>2061</v>
      </c>
      <c r="G247" s="262" t="s">
        <v>162</v>
      </c>
      <c r="H247" s="263">
        <v>92</v>
      </c>
      <c r="I247" s="264"/>
      <c r="J247" s="265">
        <f>ROUND(I247*H247,2)</f>
        <v>0</v>
      </c>
      <c r="K247" s="261" t="s">
        <v>213</v>
      </c>
      <c r="L247" s="266"/>
      <c r="M247" s="267" t="s">
        <v>19</v>
      </c>
      <c r="N247" s="268" t="s">
        <v>45</v>
      </c>
      <c r="O247" s="84"/>
      <c r="P247" s="228">
        <f>O247*H247</f>
        <v>0</v>
      </c>
      <c r="Q247" s="228">
        <v>0.00017000000000000001</v>
      </c>
      <c r="R247" s="228">
        <f>Q247*H247</f>
        <v>0.015640000000000001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255</v>
      </c>
      <c r="AT247" s="230" t="s">
        <v>199</v>
      </c>
      <c r="AU247" s="230" t="s">
        <v>82</v>
      </c>
      <c r="AY247" s="17" t="s">
        <v>158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82</v>
      </c>
      <c r="BK247" s="231">
        <f>ROUND(I247*H247,2)</f>
        <v>0</v>
      </c>
      <c r="BL247" s="17" t="s">
        <v>255</v>
      </c>
      <c r="BM247" s="230" t="s">
        <v>1334</v>
      </c>
    </row>
    <row r="248" s="2" customFormat="1">
      <c r="A248" s="38"/>
      <c r="B248" s="39"/>
      <c r="C248" s="40"/>
      <c r="D248" s="232" t="s">
        <v>165</v>
      </c>
      <c r="E248" s="40"/>
      <c r="F248" s="233" t="s">
        <v>2061</v>
      </c>
      <c r="G248" s="40"/>
      <c r="H248" s="40"/>
      <c r="I248" s="136"/>
      <c r="J248" s="40"/>
      <c r="K248" s="40"/>
      <c r="L248" s="44"/>
      <c r="M248" s="234"/>
      <c r="N248" s="235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165</v>
      </c>
      <c r="AU248" s="17" t="s">
        <v>82</v>
      </c>
    </row>
    <row r="249" s="13" customFormat="1">
      <c r="A249" s="13"/>
      <c r="B249" s="236"/>
      <c r="C249" s="237"/>
      <c r="D249" s="232" t="s">
        <v>166</v>
      </c>
      <c r="E249" s="238" t="s">
        <v>19</v>
      </c>
      <c r="F249" s="239" t="s">
        <v>2062</v>
      </c>
      <c r="G249" s="237"/>
      <c r="H249" s="240">
        <v>80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166</v>
      </c>
      <c r="AU249" s="246" t="s">
        <v>82</v>
      </c>
      <c r="AV249" s="13" t="s">
        <v>85</v>
      </c>
      <c r="AW249" s="13" t="s">
        <v>34</v>
      </c>
      <c r="AX249" s="13" t="s">
        <v>82</v>
      </c>
      <c r="AY249" s="246" t="s">
        <v>158</v>
      </c>
    </row>
    <row r="250" s="13" customFormat="1">
      <c r="A250" s="13"/>
      <c r="B250" s="236"/>
      <c r="C250" s="237"/>
      <c r="D250" s="232" t="s">
        <v>166</v>
      </c>
      <c r="E250" s="237"/>
      <c r="F250" s="239" t="s">
        <v>1362</v>
      </c>
      <c r="G250" s="237"/>
      <c r="H250" s="240">
        <v>92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166</v>
      </c>
      <c r="AU250" s="246" t="s">
        <v>82</v>
      </c>
      <c r="AV250" s="13" t="s">
        <v>85</v>
      </c>
      <c r="AW250" s="13" t="s">
        <v>4</v>
      </c>
      <c r="AX250" s="13" t="s">
        <v>82</v>
      </c>
      <c r="AY250" s="246" t="s">
        <v>158</v>
      </c>
    </row>
    <row r="251" s="2" customFormat="1" ht="16.5" customHeight="1">
      <c r="A251" s="38"/>
      <c r="B251" s="39"/>
      <c r="C251" s="259" t="s">
        <v>435</v>
      </c>
      <c r="D251" s="259" t="s">
        <v>199</v>
      </c>
      <c r="E251" s="260" t="s">
        <v>367</v>
      </c>
      <c r="F251" s="261" t="s">
        <v>368</v>
      </c>
      <c r="G251" s="262" t="s">
        <v>162</v>
      </c>
      <c r="H251" s="263">
        <v>69</v>
      </c>
      <c r="I251" s="264"/>
      <c r="J251" s="265">
        <f>ROUND(I251*H251,2)</f>
        <v>0</v>
      </c>
      <c r="K251" s="261" t="s">
        <v>19</v>
      </c>
      <c r="L251" s="266"/>
      <c r="M251" s="267" t="s">
        <v>19</v>
      </c>
      <c r="N251" s="268" t="s">
        <v>45</v>
      </c>
      <c r="O251" s="84"/>
      <c r="P251" s="228">
        <f>O251*H251</f>
        <v>0</v>
      </c>
      <c r="Q251" s="228">
        <v>0.00017000000000000001</v>
      </c>
      <c r="R251" s="228">
        <f>Q251*H251</f>
        <v>0.011730000000000001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255</v>
      </c>
      <c r="AT251" s="230" t="s">
        <v>199</v>
      </c>
      <c r="AU251" s="230" t="s">
        <v>82</v>
      </c>
      <c r="AY251" s="17" t="s">
        <v>158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82</v>
      </c>
      <c r="BK251" s="231">
        <f>ROUND(I251*H251,2)</f>
        <v>0</v>
      </c>
      <c r="BL251" s="17" t="s">
        <v>255</v>
      </c>
      <c r="BM251" s="230" t="s">
        <v>369</v>
      </c>
    </row>
    <row r="252" s="2" customFormat="1">
      <c r="A252" s="38"/>
      <c r="B252" s="39"/>
      <c r="C252" s="40"/>
      <c r="D252" s="232" t="s">
        <v>165</v>
      </c>
      <c r="E252" s="40"/>
      <c r="F252" s="233" t="s">
        <v>368</v>
      </c>
      <c r="G252" s="40"/>
      <c r="H252" s="40"/>
      <c r="I252" s="136"/>
      <c r="J252" s="40"/>
      <c r="K252" s="40"/>
      <c r="L252" s="44"/>
      <c r="M252" s="234"/>
      <c r="N252" s="235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165</v>
      </c>
      <c r="AU252" s="17" t="s">
        <v>82</v>
      </c>
    </row>
    <row r="253" s="13" customFormat="1">
      <c r="A253" s="13"/>
      <c r="B253" s="236"/>
      <c r="C253" s="237"/>
      <c r="D253" s="232" t="s">
        <v>166</v>
      </c>
      <c r="E253" s="238" t="s">
        <v>19</v>
      </c>
      <c r="F253" s="239" t="s">
        <v>2063</v>
      </c>
      <c r="G253" s="237"/>
      <c r="H253" s="240">
        <v>60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166</v>
      </c>
      <c r="AU253" s="246" t="s">
        <v>82</v>
      </c>
      <c r="AV253" s="13" t="s">
        <v>85</v>
      </c>
      <c r="AW253" s="13" t="s">
        <v>34</v>
      </c>
      <c r="AX253" s="13" t="s">
        <v>82</v>
      </c>
      <c r="AY253" s="246" t="s">
        <v>158</v>
      </c>
    </row>
    <row r="254" s="13" customFormat="1">
      <c r="A254" s="13"/>
      <c r="B254" s="236"/>
      <c r="C254" s="237"/>
      <c r="D254" s="232" t="s">
        <v>166</v>
      </c>
      <c r="E254" s="237"/>
      <c r="F254" s="239" t="s">
        <v>1848</v>
      </c>
      <c r="G254" s="237"/>
      <c r="H254" s="240">
        <v>69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166</v>
      </c>
      <c r="AU254" s="246" t="s">
        <v>82</v>
      </c>
      <c r="AV254" s="13" t="s">
        <v>85</v>
      </c>
      <c r="AW254" s="13" t="s">
        <v>4</v>
      </c>
      <c r="AX254" s="13" t="s">
        <v>82</v>
      </c>
      <c r="AY254" s="246" t="s">
        <v>158</v>
      </c>
    </row>
    <row r="255" s="2" customFormat="1" ht="16.5" customHeight="1">
      <c r="A255" s="38"/>
      <c r="B255" s="39"/>
      <c r="C255" s="219" t="s">
        <v>439</v>
      </c>
      <c r="D255" s="219" t="s">
        <v>159</v>
      </c>
      <c r="E255" s="220" t="s">
        <v>373</v>
      </c>
      <c r="F255" s="221" t="s">
        <v>374</v>
      </c>
      <c r="G255" s="222" t="s">
        <v>202</v>
      </c>
      <c r="H255" s="223">
        <v>2</v>
      </c>
      <c r="I255" s="224"/>
      <c r="J255" s="225">
        <f>ROUND(I255*H255,2)</f>
        <v>0</v>
      </c>
      <c r="K255" s="221" t="s">
        <v>213</v>
      </c>
      <c r="L255" s="44"/>
      <c r="M255" s="226" t="s">
        <v>19</v>
      </c>
      <c r="N255" s="227" t="s">
        <v>45</v>
      </c>
      <c r="O255" s="84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236</v>
      </c>
      <c r="AT255" s="230" t="s">
        <v>159</v>
      </c>
      <c r="AU255" s="230" t="s">
        <v>82</v>
      </c>
      <c r="AY255" s="17" t="s">
        <v>158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82</v>
      </c>
      <c r="BK255" s="231">
        <f>ROUND(I255*H255,2)</f>
        <v>0</v>
      </c>
      <c r="BL255" s="17" t="s">
        <v>236</v>
      </c>
      <c r="BM255" s="230" t="s">
        <v>375</v>
      </c>
    </row>
    <row r="256" s="2" customFormat="1">
      <c r="A256" s="38"/>
      <c r="B256" s="39"/>
      <c r="C256" s="40"/>
      <c r="D256" s="232" t="s">
        <v>165</v>
      </c>
      <c r="E256" s="40"/>
      <c r="F256" s="233" t="s">
        <v>376</v>
      </c>
      <c r="G256" s="40"/>
      <c r="H256" s="40"/>
      <c r="I256" s="136"/>
      <c r="J256" s="40"/>
      <c r="K256" s="40"/>
      <c r="L256" s="44"/>
      <c r="M256" s="234"/>
      <c r="N256" s="235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165</v>
      </c>
      <c r="AU256" s="17" t="s">
        <v>82</v>
      </c>
    </row>
    <row r="257" s="13" customFormat="1">
      <c r="A257" s="13"/>
      <c r="B257" s="236"/>
      <c r="C257" s="237"/>
      <c r="D257" s="232" t="s">
        <v>166</v>
      </c>
      <c r="E257" s="238" t="s">
        <v>19</v>
      </c>
      <c r="F257" s="239" t="s">
        <v>2064</v>
      </c>
      <c r="G257" s="237"/>
      <c r="H257" s="240">
        <v>2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166</v>
      </c>
      <c r="AU257" s="246" t="s">
        <v>82</v>
      </c>
      <c r="AV257" s="13" t="s">
        <v>85</v>
      </c>
      <c r="AW257" s="13" t="s">
        <v>34</v>
      </c>
      <c r="AX257" s="13" t="s">
        <v>82</v>
      </c>
      <c r="AY257" s="246" t="s">
        <v>158</v>
      </c>
    </row>
    <row r="258" s="2" customFormat="1" ht="16.5" customHeight="1">
      <c r="A258" s="38"/>
      <c r="B258" s="39"/>
      <c r="C258" s="219" t="s">
        <v>445</v>
      </c>
      <c r="D258" s="219" t="s">
        <v>159</v>
      </c>
      <c r="E258" s="220" t="s">
        <v>378</v>
      </c>
      <c r="F258" s="221" t="s">
        <v>379</v>
      </c>
      <c r="G258" s="222" t="s">
        <v>202</v>
      </c>
      <c r="H258" s="223">
        <v>4</v>
      </c>
      <c r="I258" s="224"/>
      <c r="J258" s="225">
        <f>ROUND(I258*H258,2)</f>
        <v>0</v>
      </c>
      <c r="K258" s="221" t="s">
        <v>213</v>
      </c>
      <c r="L258" s="44"/>
      <c r="M258" s="226" t="s">
        <v>19</v>
      </c>
      <c r="N258" s="227" t="s">
        <v>45</v>
      </c>
      <c r="O258" s="84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0" t="s">
        <v>236</v>
      </c>
      <c r="AT258" s="230" t="s">
        <v>159</v>
      </c>
      <c r="AU258" s="230" t="s">
        <v>82</v>
      </c>
      <c r="AY258" s="17" t="s">
        <v>158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7" t="s">
        <v>82</v>
      </c>
      <c r="BK258" s="231">
        <f>ROUND(I258*H258,2)</f>
        <v>0</v>
      </c>
      <c r="BL258" s="17" t="s">
        <v>236</v>
      </c>
      <c r="BM258" s="230" t="s">
        <v>380</v>
      </c>
    </row>
    <row r="259" s="2" customFormat="1">
      <c r="A259" s="38"/>
      <c r="B259" s="39"/>
      <c r="C259" s="40"/>
      <c r="D259" s="232" t="s">
        <v>165</v>
      </c>
      <c r="E259" s="40"/>
      <c r="F259" s="233" t="s">
        <v>381</v>
      </c>
      <c r="G259" s="40"/>
      <c r="H259" s="40"/>
      <c r="I259" s="136"/>
      <c r="J259" s="40"/>
      <c r="K259" s="40"/>
      <c r="L259" s="44"/>
      <c r="M259" s="234"/>
      <c r="N259" s="235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165</v>
      </c>
      <c r="AU259" s="17" t="s">
        <v>82</v>
      </c>
    </row>
    <row r="260" s="13" customFormat="1">
      <c r="A260" s="13"/>
      <c r="B260" s="236"/>
      <c r="C260" s="237"/>
      <c r="D260" s="232" t="s">
        <v>166</v>
      </c>
      <c r="E260" s="238" t="s">
        <v>19</v>
      </c>
      <c r="F260" s="239" t="s">
        <v>2065</v>
      </c>
      <c r="G260" s="237"/>
      <c r="H260" s="240">
        <v>4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166</v>
      </c>
      <c r="AU260" s="246" t="s">
        <v>82</v>
      </c>
      <c r="AV260" s="13" t="s">
        <v>85</v>
      </c>
      <c r="AW260" s="13" t="s">
        <v>34</v>
      </c>
      <c r="AX260" s="13" t="s">
        <v>82</v>
      </c>
      <c r="AY260" s="246" t="s">
        <v>158</v>
      </c>
    </row>
    <row r="261" s="2" customFormat="1" ht="21.75" customHeight="1">
      <c r="A261" s="38"/>
      <c r="B261" s="39"/>
      <c r="C261" s="259" t="s">
        <v>450</v>
      </c>
      <c r="D261" s="259" t="s">
        <v>199</v>
      </c>
      <c r="E261" s="260" t="s">
        <v>383</v>
      </c>
      <c r="F261" s="261" t="s">
        <v>384</v>
      </c>
      <c r="G261" s="262" t="s">
        <v>202</v>
      </c>
      <c r="H261" s="263">
        <v>3</v>
      </c>
      <c r="I261" s="264"/>
      <c r="J261" s="265">
        <f>ROUND(I261*H261,2)</f>
        <v>0</v>
      </c>
      <c r="K261" s="261" t="s">
        <v>19</v>
      </c>
      <c r="L261" s="266"/>
      <c r="M261" s="267" t="s">
        <v>19</v>
      </c>
      <c r="N261" s="268" t="s">
        <v>45</v>
      </c>
      <c r="O261" s="84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241</v>
      </c>
      <c r="AT261" s="230" t="s">
        <v>199</v>
      </c>
      <c r="AU261" s="230" t="s">
        <v>82</v>
      </c>
      <c r="AY261" s="17" t="s">
        <v>158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82</v>
      </c>
      <c r="BK261" s="231">
        <f>ROUND(I261*H261,2)</f>
        <v>0</v>
      </c>
      <c r="BL261" s="17" t="s">
        <v>236</v>
      </c>
      <c r="BM261" s="230" t="s">
        <v>385</v>
      </c>
    </row>
    <row r="262" s="2" customFormat="1">
      <c r="A262" s="38"/>
      <c r="B262" s="39"/>
      <c r="C262" s="40"/>
      <c r="D262" s="232" t="s">
        <v>165</v>
      </c>
      <c r="E262" s="40"/>
      <c r="F262" s="233" t="s">
        <v>384</v>
      </c>
      <c r="G262" s="40"/>
      <c r="H262" s="40"/>
      <c r="I262" s="136"/>
      <c r="J262" s="40"/>
      <c r="K262" s="40"/>
      <c r="L262" s="44"/>
      <c r="M262" s="234"/>
      <c r="N262" s="235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165</v>
      </c>
      <c r="AU262" s="17" t="s">
        <v>82</v>
      </c>
    </row>
    <row r="263" s="13" customFormat="1">
      <c r="A263" s="13"/>
      <c r="B263" s="236"/>
      <c r="C263" s="237"/>
      <c r="D263" s="232" t="s">
        <v>166</v>
      </c>
      <c r="E263" s="238" t="s">
        <v>19</v>
      </c>
      <c r="F263" s="239" t="s">
        <v>2066</v>
      </c>
      <c r="G263" s="237"/>
      <c r="H263" s="240">
        <v>3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166</v>
      </c>
      <c r="AU263" s="246" t="s">
        <v>82</v>
      </c>
      <c r="AV263" s="13" t="s">
        <v>85</v>
      </c>
      <c r="AW263" s="13" t="s">
        <v>34</v>
      </c>
      <c r="AX263" s="13" t="s">
        <v>82</v>
      </c>
      <c r="AY263" s="246" t="s">
        <v>158</v>
      </c>
    </row>
    <row r="264" s="2" customFormat="1" ht="21.75" customHeight="1">
      <c r="A264" s="38"/>
      <c r="B264" s="39"/>
      <c r="C264" s="259" t="s">
        <v>454</v>
      </c>
      <c r="D264" s="259" t="s">
        <v>199</v>
      </c>
      <c r="E264" s="260" t="s">
        <v>388</v>
      </c>
      <c r="F264" s="261" t="s">
        <v>389</v>
      </c>
      <c r="G264" s="262" t="s">
        <v>202</v>
      </c>
      <c r="H264" s="263">
        <v>3</v>
      </c>
      <c r="I264" s="264"/>
      <c r="J264" s="265">
        <f>ROUND(I264*H264,2)</f>
        <v>0</v>
      </c>
      <c r="K264" s="261" t="s">
        <v>19</v>
      </c>
      <c r="L264" s="266"/>
      <c r="M264" s="267" t="s">
        <v>19</v>
      </c>
      <c r="N264" s="268" t="s">
        <v>45</v>
      </c>
      <c r="O264" s="84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241</v>
      </c>
      <c r="AT264" s="230" t="s">
        <v>199</v>
      </c>
      <c r="AU264" s="230" t="s">
        <v>82</v>
      </c>
      <c r="AY264" s="17" t="s">
        <v>158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82</v>
      </c>
      <c r="BK264" s="231">
        <f>ROUND(I264*H264,2)</f>
        <v>0</v>
      </c>
      <c r="BL264" s="17" t="s">
        <v>236</v>
      </c>
      <c r="BM264" s="230" t="s">
        <v>390</v>
      </c>
    </row>
    <row r="265" s="2" customFormat="1">
      <c r="A265" s="38"/>
      <c r="B265" s="39"/>
      <c r="C265" s="40"/>
      <c r="D265" s="232" t="s">
        <v>165</v>
      </c>
      <c r="E265" s="40"/>
      <c r="F265" s="233" t="s">
        <v>389</v>
      </c>
      <c r="G265" s="40"/>
      <c r="H265" s="40"/>
      <c r="I265" s="136"/>
      <c r="J265" s="40"/>
      <c r="K265" s="40"/>
      <c r="L265" s="44"/>
      <c r="M265" s="234"/>
      <c r="N265" s="235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165</v>
      </c>
      <c r="AU265" s="17" t="s">
        <v>82</v>
      </c>
    </row>
    <row r="266" s="13" customFormat="1">
      <c r="A266" s="13"/>
      <c r="B266" s="236"/>
      <c r="C266" s="237"/>
      <c r="D266" s="232" t="s">
        <v>166</v>
      </c>
      <c r="E266" s="238" t="s">
        <v>19</v>
      </c>
      <c r="F266" s="239" t="s">
        <v>2066</v>
      </c>
      <c r="G266" s="237"/>
      <c r="H266" s="240">
        <v>3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166</v>
      </c>
      <c r="AU266" s="246" t="s">
        <v>82</v>
      </c>
      <c r="AV266" s="13" t="s">
        <v>85</v>
      </c>
      <c r="AW266" s="13" t="s">
        <v>34</v>
      </c>
      <c r="AX266" s="13" t="s">
        <v>82</v>
      </c>
      <c r="AY266" s="246" t="s">
        <v>158</v>
      </c>
    </row>
    <row r="267" s="2" customFormat="1" ht="33" customHeight="1">
      <c r="A267" s="38"/>
      <c r="B267" s="39"/>
      <c r="C267" s="259" t="s">
        <v>459</v>
      </c>
      <c r="D267" s="259" t="s">
        <v>199</v>
      </c>
      <c r="E267" s="260" t="s">
        <v>393</v>
      </c>
      <c r="F267" s="261" t="s">
        <v>394</v>
      </c>
      <c r="G267" s="262" t="s">
        <v>202</v>
      </c>
      <c r="H267" s="263">
        <v>6</v>
      </c>
      <c r="I267" s="264"/>
      <c r="J267" s="265">
        <f>ROUND(I267*H267,2)</f>
        <v>0</v>
      </c>
      <c r="K267" s="261" t="s">
        <v>19</v>
      </c>
      <c r="L267" s="266"/>
      <c r="M267" s="267" t="s">
        <v>19</v>
      </c>
      <c r="N267" s="268" t="s">
        <v>45</v>
      </c>
      <c r="O267" s="84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0" t="s">
        <v>241</v>
      </c>
      <c r="AT267" s="230" t="s">
        <v>199</v>
      </c>
      <c r="AU267" s="230" t="s">
        <v>82</v>
      </c>
      <c r="AY267" s="17" t="s">
        <v>158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7" t="s">
        <v>82</v>
      </c>
      <c r="BK267" s="231">
        <f>ROUND(I267*H267,2)</f>
        <v>0</v>
      </c>
      <c r="BL267" s="17" t="s">
        <v>236</v>
      </c>
      <c r="BM267" s="230" t="s">
        <v>395</v>
      </c>
    </row>
    <row r="268" s="2" customFormat="1">
      <c r="A268" s="38"/>
      <c r="B268" s="39"/>
      <c r="C268" s="40"/>
      <c r="D268" s="232" t="s">
        <v>165</v>
      </c>
      <c r="E268" s="40"/>
      <c r="F268" s="233" t="s">
        <v>394</v>
      </c>
      <c r="G268" s="40"/>
      <c r="H268" s="40"/>
      <c r="I268" s="136"/>
      <c r="J268" s="40"/>
      <c r="K268" s="40"/>
      <c r="L268" s="44"/>
      <c r="M268" s="234"/>
      <c r="N268" s="235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165</v>
      </c>
      <c r="AU268" s="17" t="s">
        <v>82</v>
      </c>
    </row>
    <row r="269" s="13" customFormat="1">
      <c r="A269" s="13"/>
      <c r="B269" s="236"/>
      <c r="C269" s="237"/>
      <c r="D269" s="232" t="s">
        <v>166</v>
      </c>
      <c r="E269" s="238" t="s">
        <v>19</v>
      </c>
      <c r="F269" s="239" t="s">
        <v>2067</v>
      </c>
      <c r="G269" s="237"/>
      <c r="H269" s="240">
        <v>6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166</v>
      </c>
      <c r="AU269" s="246" t="s">
        <v>82</v>
      </c>
      <c r="AV269" s="13" t="s">
        <v>85</v>
      </c>
      <c r="AW269" s="13" t="s">
        <v>34</v>
      </c>
      <c r="AX269" s="13" t="s">
        <v>82</v>
      </c>
      <c r="AY269" s="246" t="s">
        <v>158</v>
      </c>
    </row>
    <row r="270" s="2" customFormat="1" ht="21.75" customHeight="1">
      <c r="A270" s="38"/>
      <c r="B270" s="39"/>
      <c r="C270" s="219" t="s">
        <v>464</v>
      </c>
      <c r="D270" s="219" t="s">
        <v>159</v>
      </c>
      <c r="E270" s="220" t="s">
        <v>398</v>
      </c>
      <c r="F270" s="221" t="s">
        <v>399</v>
      </c>
      <c r="G270" s="222" t="s">
        <v>202</v>
      </c>
      <c r="H270" s="223">
        <v>2</v>
      </c>
      <c r="I270" s="224"/>
      <c r="J270" s="225">
        <f>ROUND(I270*H270,2)</f>
        <v>0</v>
      </c>
      <c r="K270" s="221" t="s">
        <v>19</v>
      </c>
      <c r="L270" s="44"/>
      <c r="M270" s="226" t="s">
        <v>19</v>
      </c>
      <c r="N270" s="227" t="s">
        <v>45</v>
      </c>
      <c r="O270" s="84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236</v>
      </c>
      <c r="AT270" s="230" t="s">
        <v>159</v>
      </c>
      <c r="AU270" s="230" t="s">
        <v>82</v>
      </c>
      <c r="AY270" s="17" t="s">
        <v>158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82</v>
      </c>
      <c r="BK270" s="231">
        <f>ROUND(I270*H270,2)</f>
        <v>0</v>
      </c>
      <c r="BL270" s="17" t="s">
        <v>236</v>
      </c>
      <c r="BM270" s="230" t="s">
        <v>400</v>
      </c>
    </row>
    <row r="271" s="2" customFormat="1">
      <c r="A271" s="38"/>
      <c r="B271" s="39"/>
      <c r="C271" s="40"/>
      <c r="D271" s="232" t="s">
        <v>165</v>
      </c>
      <c r="E271" s="40"/>
      <c r="F271" s="233" t="s">
        <v>401</v>
      </c>
      <c r="G271" s="40"/>
      <c r="H271" s="40"/>
      <c r="I271" s="136"/>
      <c r="J271" s="40"/>
      <c r="K271" s="40"/>
      <c r="L271" s="44"/>
      <c r="M271" s="234"/>
      <c r="N271" s="235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165</v>
      </c>
      <c r="AU271" s="17" t="s">
        <v>82</v>
      </c>
    </row>
    <row r="272" s="13" customFormat="1">
      <c r="A272" s="13"/>
      <c r="B272" s="236"/>
      <c r="C272" s="237"/>
      <c r="D272" s="232" t="s">
        <v>166</v>
      </c>
      <c r="E272" s="238" t="s">
        <v>19</v>
      </c>
      <c r="F272" s="239" t="s">
        <v>2068</v>
      </c>
      <c r="G272" s="237"/>
      <c r="H272" s="240">
        <v>2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166</v>
      </c>
      <c r="AU272" s="246" t="s">
        <v>82</v>
      </c>
      <c r="AV272" s="13" t="s">
        <v>85</v>
      </c>
      <c r="AW272" s="13" t="s">
        <v>34</v>
      </c>
      <c r="AX272" s="13" t="s">
        <v>82</v>
      </c>
      <c r="AY272" s="246" t="s">
        <v>158</v>
      </c>
    </row>
    <row r="273" s="2" customFormat="1" ht="16.5" customHeight="1">
      <c r="A273" s="38"/>
      <c r="B273" s="39"/>
      <c r="C273" s="219" t="s">
        <v>469</v>
      </c>
      <c r="D273" s="219" t="s">
        <v>159</v>
      </c>
      <c r="E273" s="220" t="s">
        <v>404</v>
      </c>
      <c r="F273" s="221" t="s">
        <v>405</v>
      </c>
      <c r="G273" s="222" t="s">
        <v>202</v>
      </c>
      <c r="H273" s="223">
        <v>1</v>
      </c>
      <c r="I273" s="224"/>
      <c r="J273" s="225">
        <f>ROUND(I273*H273,2)</f>
        <v>0</v>
      </c>
      <c r="K273" s="221" t="s">
        <v>19</v>
      </c>
      <c r="L273" s="44"/>
      <c r="M273" s="226" t="s">
        <v>19</v>
      </c>
      <c r="N273" s="227" t="s">
        <v>45</v>
      </c>
      <c r="O273" s="84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236</v>
      </c>
      <c r="AT273" s="230" t="s">
        <v>159</v>
      </c>
      <c r="AU273" s="230" t="s">
        <v>82</v>
      </c>
      <c r="AY273" s="17" t="s">
        <v>158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82</v>
      </c>
      <c r="BK273" s="231">
        <f>ROUND(I273*H273,2)</f>
        <v>0</v>
      </c>
      <c r="BL273" s="17" t="s">
        <v>236</v>
      </c>
      <c r="BM273" s="230" t="s">
        <v>406</v>
      </c>
    </row>
    <row r="274" s="2" customFormat="1">
      <c r="A274" s="38"/>
      <c r="B274" s="39"/>
      <c r="C274" s="40"/>
      <c r="D274" s="232" t="s">
        <v>165</v>
      </c>
      <c r="E274" s="40"/>
      <c r="F274" s="233" t="s">
        <v>405</v>
      </c>
      <c r="G274" s="40"/>
      <c r="H274" s="40"/>
      <c r="I274" s="136"/>
      <c r="J274" s="40"/>
      <c r="K274" s="40"/>
      <c r="L274" s="44"/>
      <c r="M274" s="234"/>
      <c r="N274" s="235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165</v>
      </c>
      <c r="AU274" s="17" t="s">
        <v>82</v>
      </c>
    </row>
    <row r="275" s="13" customFormat="1">
      <c r="A275" s="13"/>
      <c r="B275" s="236"/>
      <c r="C275" s="237"/>
      <c r="D275" s="232" t="s">
        <v>166</v>
      </c>
      <c r="E275" s="238" t="s">
        <v>19</v>
      </c>
      <c r="F275" s="239" t="s">
        <v>2069</v>
      </c>
      <c r="G275" s="237"/>
      <c r="H275" s="240">
        <v>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166</v>
      </c>
      <c r="AU275" s="246" t="s">
        <v>82</v>
      </c>
      <c r="AV275" s="13" t="s">
        <v>85</v>
      </c>
      <c r="AW275" s="13" t="s">
        <v>34</v>
      </c>
      <c r="AX275" s="13" t="s">
        <v>82</v>
      </c>
      <c r="AY275" s="246" t="s">
        <v>158</v>
      </c>
    </row>
    <row r="276" s="12" customFormat="1" ht="25.92" customHeight="1">
      <c r="A276" s="12"/>
      <c r="B276" s="205"/>
      <c r="C276" s="206"/>
      <c r="D276" s="207" t="s">
        <v>73</v>
      </c>
      <c r="E276" s="208" t="s">
        <v>408</v>
      </c>
      <c r="F276" s="208" t="s">
        <v>409</v>
      </c>
      <c r="G276" s="206"/>
      <c r="H276" s="206"/>
      <c r="I276" s="209"/>
      <c r="J276" s="210">
        <f>BK276</f>
        <v>0</v>
      </c>
      <c r="K276" s="206"/>
      <c r="L276" s="211"/>
      <c r="M276" s="212"/>
      <c r="N276" s="213"/>
      <c r="O276" s="213"/>
      <c r="P276" s="214">
        <f>P277+SUM(P278:P590)+P664+P668</f>
        <v>0</v>
      </c>
      <c r="Q276" s="213"/>
      <c r="R276" s="214">
        <f>R277+SUM(R278:R590)+R664+R668</f>
        <v>96.526169999999993</v>
      </c>
      <c r="S276" s="213"/>
      <c r="T276" s="215">
        <f>T277+SUM(T278:T590)+T664+T668</f>
        <v>21.120000000000001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6" t="s">
        <v>176</v>
      </c>
      <c r="AT276" s="217" t="s">
        <v>73</v>
      </c>
      <c r="AU276" s="217" t="s">
        <v>74</v>
      </c>
      <c r="AY276" s="216" t="s">
        <v>158</v>
      </c>
      <c r="BK276" s="218">
        <f>BK277+SUM(BK278:BK590)+BK664+BK668</f>
        <v>0</v>
      </c>
    </row>
    <row r="277" s="2" customFormat="1" ht="55.5" customHeight="1">
      <c r="A277" s="38"/>
      <c r="B277" s="39"/>
      <c r="C277" s="219" t="s">
        <v>474</v>
      </c>
      <c r="D277" s="219" t="s">
        <v>159</v>
      </c>
      <c r="E277" s="220" t="s">
        <v>1301</v>
      </c>
      <c r="F277" s="221" t="s">
        <v>1302</v>
      </c>
      <c r="G277" s="222" t="s">
        <v>1303</v>
      </c>
      <c r="H277" s="223">
        <v>2</v>
      </c>
      <c r="I277" s="224"/>
      <c r="J277" s="225">
        <f>ROUND(I277*H277,2)</f>
        <v>0</v>
      </c>
      <c r="K277" s="221" t="s">
        <v>19</v>
      </c>
      <c r="L277" s="44"/>
      <c r="M277" s="226" t="s">
        <v>19</v>
      </c>
      <c r="N277" s="227" t="s">
        <v>45</v>
      </c>
      <c r="O277" s="84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236</v>
      </c>
      <c r="AT277" s="230" t="s">
        <v>159</v>
      </c>
      <c r="AU277" s="230" t="s">
        <v>82</v>
      </c>
      <c r="AY277" s="17" t="s">
        <v>158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82</v>
      </c>
      <c r="BK277" s="231">
        <f>ROUND(I277*H277,2)</f>
        <v>0</v>
      </c>
      <c r="BL277" s="17" t="s">
        <v>236</v>
      </c>
      <c r="BM277" s="230" t="s">
        <v>1855</v>
      </c>
    </row>
    <row r="278" s="2" customFormat="1">
      <c r="A278" s="38"/>
      <c r="B278" s="39"/>
      <c r="C278" s="40"/>
      <c r="D278" s="232" t="s">
        <v>165</v>
      </c>
      <c r="E278" s="40"/>
      <c r="F278" s="233" t="s">
        <v>1305</v>
      </c>
      <c r="G278" s="40"/>
      <c r="H278" s="40"/>
      <c r="I278" s="136"/>
      <c r="J278" s="40"/>
      <c r="K278" s="40"/>
      <c r="L278" s="44"/>
      <c r="M278" s="234"/>
      <c r="N278" s="235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165</v>
      </c>
      <c r="AU278" s="17" t="s">
        <v>82</v>
      </c>
    </row>
    <row r="279" s="13" customFormat="1">
      <c r="A279" s="13"/>
      <c r="B279" s="236"/>
      <c r="C279" s="237"/>
      <c r="D279" s="232" t="s">
        <v>166</v>
      </c>
      <c r="E279" s="238" t="s">
        <v>19</v>
      </c>
      <c r="F279" s="239" t="s">
        <v>2068</v>
      </c>
      <c r="G279" s="237"/>
      <c r="H279" s="240">
        <v>2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166</v>
      </c>
      <c r="AU279" s="246" t="s">
        <v>82</v>
      </c>
      <c r="AV279" s="13" t="s">
        <v>85</v>
      </c>
      <c r="AW279" s="13" t="s">
        <v>34</v>
      </c>
      <c r="AX279" s="13" t="s">
        <v>82</v>
      </c>
      <c r="AY279" s="246" t="s">
        <v>158</v>
      </c>
    </row>
    <row r="280" s="2" customFormat="1" ht="21.75" customHeight="1">
      <c r="A280" s="38"/>
      <c r="B280" s="39"/>
      <c r="C280" s="219" t="s">
        <v>479</v>
      </c>
      <c r="D280" s="219" t="s">
        <v>159</v>
      </c>
      <c r="E280" s="220" t="s">
        <v>426</v>
      </c>
      <c r="F280" s="221" t="s">
        <v>427</v>
      </c>
      <c r="G280" s="222" t="s">
        <v>162</v>
      </c>
      <c r="H280" s="223">
        <v>115</v>
      </c>
      <c r="I280" s="224"/>
      <c r="J280" s="225">
        <f>ROUND(I280*H280,2)</f>
        <v>0</v>
      </c>
      <c r="K280" s="221" t="s">
        <v>19</v>
      </c>
      <c r="L280" s="44"/>
      <c r="M280" s="226" t="s">
        <v>19</v>
      </c>
      <c r="N280" s="227" t="s">
        <v>45</v>
      </c>
      <c r="O280" s="84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236</v>
      </c>
      <c r="AT280" s="230" t="s">
        <v>159</v>
      </c>
      <c r="AU280" s="230" t="s">
        <v>82</v>
      </c>
      <c r="AY280" s="17" t="s">
        <v>158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82</v>
      </c>
      <c r="BK280" s="231">
        <f>ROUND(I280*H280,2)</f>
        <v>0</v>
      </c>
      <c r="BL280" s="17" t="s">
        <v>236</v>
      </c>
      <c r="BM280" s="230" t="s">
        <v>428</v>
      </c>
    </row>
    <row r="281" s="2" customFormat="1">
      <c r="A281" s="38"/>
      <c r="B281" s="39"/>
      <c r="C281" s="40"/>
      <c r="D281" s="232" t="s">
        <v>165</v>
      </c>
      <c r="E281" s="40"/>
      <c r="F281" s="233" t="s">
        <v>427</v>
      </c>
      <c r="G281" s="40"/>
      <c r="H281" s="40"/>
      <c r="I281" s="136"/>
      <c r="J281" s="40"/>
      <c r="K281" s="40"/>
      <c r="L281" s="44"/>
      <c r="M281" s="234"/>
      <c r="N281" s="235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165</v>
      </c>
      <c r="AU281" s="17" t="s">
        <v>82</v>
      </c>
    </row>
    <row r="282" s="2" customFormat="1" ht="16.5" customHeight="1">
      <c r="A282" s="38"/>
      <c r="B282" s="39"/>
      <c r="C282" s="259" t="s">
        <v>485</v>
      </c>
      <c r="D282" s="259" t="s">
        <v>199</v>
      </c>
      <c r="E282" s="260" t="s">
        <v>430</v>
      </c>
      <c r="F282" s="261" t="s">
        <v>431</v>
      </c>
      <c r="G282" s="262" t="s">
        <v>162</v>
      </c>
      <c r="H282" s="263">
        <v>132.25</v>
      </c>
      <c r="I282" s="264"/>
      <c r="J282" s="265">
        <f>ROUND(I282*H282,2)</f>
        <v>0</v>
      </c>
      <c r="K282" s="261" t="s">
        <v>19</v>
      </c>
      <c r="L282" s="266"/>
      <c r="M282" s="267" t="s">
        <v>19</v>
      </c>
      <c r="N282" s="268" t="s">
        <v>45</v>
      </c>
      <c r="O282" s="84"/>
      <c r="P282" s="228">
        <f>O282*H282</f>
        <v>0</v>
      </c>
      <c r="Q282" s="228">
        <v>0.00012</v>
      </c>
      <c r="R282" s="228">
        <f>Q282*H282</f>
        <v>0.015869999999999999</v>
      </c>
      <c r="S282" s="228">
        <v>0</v>
      </c>
      <c r="T282" s="22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0" t="s">
        <v>241</v>
      </c>
      <c r="AT282" s="230" t="s">
        <v>199</v>
      </c>
      <c r="AU282" s="230" t="s">
        <v>82</v>
      </c>
      <c r="AY282" s="17" t="s">
        <v>158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7" t="s">
        <v>82</v>
      </c>
      <c r="BK282" s="231">
        <f>ROUND(I282*H282,2)</f>
        <v>0</v>
      </c>
      <c r="BL282" s="17" t="s">
        <v>236</v>
      </c>
      <c r="BM282" s="230" t="s">
        <v>432</v>
      </c>
    </row>
    <row r="283" s="2" customFormat="1">
      <c r="A283" s="38"/>
      <c r="B283" s="39"/>
      <c r="C283" s="40"/>
      <c r="D283" s="232" t="s">
        <v>165</v>
      </c>
      <c r="E283" s="40"/>
      <c r="F283" s="233" t="s">
        <v>431</v>
      </c>
      <c r="G283" s="40"/>
      <c r="H283" s="40"/>
      <c r="I283" s="136"/>
      <c r="J283" s="40"/>
      <c r="K283" s="40"/>
      <c r="L283" s="44"/>
      <c r="M283" s="234"/>
      <c r="N283" s="235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165</v>
      </c>
      <c r="AU283" s="17" t="s">
        <v>82</v>
      </c>
    </row>
    <row r="284" s="13" customFormat="1">
      <c r="A284" s="13"/>
      <c r="B284" s="236"/>
      <c r="C284" s="237"/>
      <c r="D284" s="232" t="s">
        <v>166</v>
      </c>
      <c r="E284" s="238" t="s">
        <v>19</v>
      </c>
      <c r="F284" s="239" t="s">
        <v>2070</v>
      </c>
      <c r="G284" s="237"/>
      <c r="H284" s="240">
        <v>115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166</v>
      </c>
      <c r="AU284" s="246" t="s">
        <v>82</v>
      </c>
      <c r="AV284" s="13" t="s">
        <v>85</v>
      </c>
      <c r="AW284" s="13" t="s">
        <v>34</v>
      </c>
      <c r="AX284" s="13" t="s">
        <v>82</v>
      </c>
      <c r="AY284" s="246" t="s">
        <v>158</v>
      </c>
    </row>
    <row r="285" s="13" customFormat="1">
      <c r="A285" s="13"/>
      <c r="B285" s="236"/>
      <c r="C285" s="237"/>
      <c r="D285" s="232" t="s">
        <v>166</v>
      </c>
      <c r="E285" s="237"/>
      <c r="F285" s="239" t="s">
        <v>2071</v>
      </c>
      <c r="G285" s="237"/>
      <c r="H285" s="240">
        <v>132.25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166</v>
      </c>
      <c r="AU285" s="246" t="s">
        <v>82</v>
      </c>
      <c r="AV285" s="13" t="s">
        <v>85</v>
      </c>
      <c r="AW285" s="13" t="s">
        <v>4</v>
      </c>
      <c r="AX285" s="13" t="s">
        <v>82</v>
      </c>
      <c r="AY285" s="246" t="s">
        <v>158</v>
      </c>
    </row>
    <row r="286" s="2" customFormat="1" ht="21.75" customHeight="1">
      <c r="A286" s="38"/>
      <c r="B286" s="39"/>
      <c r="C286" s="219" t="s">
        <v>491</v>
      </c>
      <c r="D286" s="219" t="s">
        <v>159</v>
      </c>
      <c r="E286" s="220" t="s">
        <v>436</v>
      </c>
      <c r="F286" s="221" t="s">
        <v>437</v>
      </c>
      <c r="G286" s="222" t="s">
        <v>162</v>
      </c>
      <c r="H286" s="223">
        <v>515</v>
      </c>
      <c r="I286" s="224"/>
      <c r="J286" s="225">
        <f>ROUND(I286*H286,2)</f>
        <v>0</v>
      </c>
      <c r="K286" s="221" t="s">
        <v>213</v>
      </c>
      <c r="L286" s="44"/>
      <c r="M286" s="226" t="s">
        <v>19</v>
      </c>
      <c r="N286" s="227" t="s">
        <v>45</v>
      </c>
      <c r="O286" s="84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236</v>
      </c>
      <c r="AT286" s="230" t="s">
        <v>159</v>
      </c>
      <c r="AU286" s="230" t="s">
        <v>82</v>
      </c>
      <c r="AY286" s="17" t="s">
        <v>158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82</v>
      </c>
      <c r="BK286" s="231">
        <f>ROUND(I286*H286,2)</f>
        <v>0</v>
      </c>
      <c r="BL286" s="17" t="s">
        <v>236</v>
      </c>
      <c r="BM286" s="230" t="s">
        <v>438</v>
      </c>
    </row>
    <row r="287" s="2" customFormat="1">
      <c r="A287" s="38"/>
      <c r="B287" s="39"/>
      <c r="C287" s="40"/>
      <c r="D287" s="232" t="s">
        <v>165</v>
      </c>
      <c r="E287" s="40"/>
      <c r="F287" s="233" t="s">
        <v>437</v>
      </c>
      <c r="G287" s="40"/>
      <c r="H287" s="40"/>
      <c r="I287" s="136"/>
      <c r="J287" s="40"/>
      <c r="K287" s="40"/>
      <c r="L287" s="44"/>
      <c r="M287" s="234"/>
      <c r="N287" s="235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165</v>
      </c>
      <c r="AU287" s="17" t="s">
        <v>82</v>
      </c>
    </row>
    <row r="288" s="2" customFormat="1" ht="16.5" customHeight="1">
      <c r="A288" s="38"/>
      <c r="B288" s="39"/>
      <c r="C288" s="259" t="s">
        <v>496</v>
      </c>
      <c r="D288" s="259" t="s">
        <v>199</v>
      </c>
      <c r="E288" s="260" t="s">
        <v>440</v>
      </c>
      <c r="F288" s="261" t="s">
        <v>441</v>
      </c>
      <c r="G288" s="262" t="s">
        <v>162</v>
      </c>
      <c r="H288" s="263">
        <v>575</v>
      </c>
      <c r="I288" s="264"/>
      <c r="J288" s="265">
        <f>ROUND(I288*H288,2)</f>
        <v>0</v>
      </c>
      <c r="K288" s="261" t="s">
        <v>19</v>
      </c>
      <c r="L288" s="266"/>
      <c r="M288" s="267" t="s">
        <v>19</v>
      </c>
      <c r="N288" s="268" t="s">
        <v>45</v>
      </c>
      <c r="O288" s="84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241</v>
      </c>
      <c r="AT288" s="230" t="s">
        <v>199</v>
      </c>
      <c r="AU288" s="230" t="s">
        <v>82</v>
      </c>
      <c r="AY288" s="17" t="s">
        <v>158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82</v>
      </c>
      <c r="BK288" s="231">
        <f>ROUND(I288*H288,2)</f>
        <v>0</v>
      </c>
      <c r="BL288" s="17" t="s">
        <v>236</v>
      </c>
      <c r="BM288" s="230" t="s">
        <v>442</v>
      </c>
    </row>
    <row r="289" s="2" customFormat="1">
      <c r="A289" s="38"/>
      <c r="B289" s="39"/>
      <c r="C289" s="40"/>
      <c r="D289" s="232" t="s">
        <v>165</v>
      </c>
      <c r="E289" s="40"/>
      <c r="F289" s="233" t="s">
        <v>441</v>
      </c>
      <c r="G289" s="40"/>
      <c r="H289" s="40"/>
      <c r="I289" s="136"/>
      <c r="J289" s="40"/>
      <c r="K289" s="40"/>
      <c r="L289" s="44"/>
      <c r="M289" s="234"/>
      <c r="N289" s="235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165</v>
      </c>
      <c r="AU289" s="17" t="s">
        <v>82</v>
      </c>
    </row>
    <row r="290" s="13" customFormat="1">
      <c r="A290" s="13"/>
      <c r="B290" s="236"/>
      <c r="C290" s="237"/>
      <c r="D290" s="232" t="s">
        <v>166</v>
      </c>
      <c r="E290" s="238" t="s">
        <v>19</v>
      </c>
      <c r="F290" s="239" t="s">
        <v>2072</v>
      </c>
      <c r="G290" s="237"/>
      <c r="H290" s="240">
        <v>500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166</v>
      </c>
      <c r="AU290" s="246" t="s">
        <v>82</v>
      </c>
      <c r="AV290" s="13" t="s">
        <v>85</v>
      </c>
      <c r="AW290" s="13" t="s">
        <v>34</v>
      </c>
      <c r="AX290" s="13" t="s">
        <v>82</v>
      </c>
      <c r="AY290" s="246" t="s">
        <v>158</v>
      </c>
    </row>
    <row r="291" s="13" customFormat="1">
      <c r="A291" s="13"/>
      <c r="B291" s="236"/>
      <c r="C291" s="237"/>
      <c r="D291" s="232" t="s">
        <v>166</v>
      </c>
      <c r="E291" s="237"/>
      <c r="F291" s="239" t="s">
        <v>2073</v>
      </c>
      <c r="G291" s="237"/>
      <c r="H291" s="240">
        <v>575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166</v>
      </c>
      <c r="AU291" s="246" t="s">
        <v>82</v>
      </c>
      <c r="AV291" s="13" t="s">
        <v>85</v>
      </c>
      <c r="AW291" s="13" t="s">
        <v>4</v>
      </c>
      <c r="AX291" s="13" t="s">
        <v>82</v>
      </c>
      <c r="AY291" s="246" t="s">
        <v>158</v>
      </c>
    </row>
    <row r="292" s="2" customFormat="1" ht="16.5" customHeight="1">
      <c r="A292" s="38"/>
      <c r="B292" s="39"/>
      <c r="C292" s="259" t="s">
        <v>502</v>
      </c>
      <c r="D292" s="259" t="s">
        <v>199</v>
      </c>
      <c r="E292" s="260" t="s">
        <v>446</v>
      </c>
      <c r="F292" s="261" t="s">
        <v>447</v>
      </c>
      <c r="G292" s="262" t="s">
        <v>162</v>
      </c>
      <c r="H292" s="263">
        <v>17.25</v>
      </c>
      <c r="I292" s="264"/>
      <c r="J292" s="265">
        <f>ROUND(I292*H292,2)</f>
        <v>0</v>
      </c>
      <c r="K292" s="261" t="s">
        <v>19</v>
      </c>
      <c r="L292" s="266"/>
      <c r="M292" s="267" t="s">
        <v>19</v>
      </c>
      <c r="N292" s="268" t="s">
        <v>45</v>
      </c>
      <c r="O292" s="84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241</v>
      </c>
      <c r="AT292" s="230" t="s">
        <v>199</v>
      </c>
      <c r="AU292" s="230" t="s">
        <v>82</v>
      </c>
      <c r="AY292" s="17" t="s">
        <v>158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82</v>
      </c>
      <c r="BK292" s="231">
        <f>ROUND(I292*H292,2)</f>
        <v>0</v>
      </c>
      <c r="BL292" s="17" t="s">
        <v>236</v>
      </c>
      <c r="BM292" s="230" t="s">
        <v>448</v>
      </c>
    </row>
    <row r="293" s="2" customFormat="1">
      <c r="A293" s="38"/>
      <c r="B293" s="39"/>
      <c r="C293" s="40"/>
      <c r="D293" s="232" t="s">
        <v>165</v>
      </c>
      <c r="E293" s="40"/>
      <c r="F293" s="233" t="s">
        <v>447</v>
      </c>
      <c r="G293" s="40"/>
      <c r="H293" s="40"/>
      <c r="I293" s="136"/>
      <c r="J293" s="40"/>
      <c r="K293" s="40"/>
      <c r="L293" s="44"/>
      <c r="M293" s="234"/>
      <c r="N293" s="235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165</v>
      </c>
      <c r="AU293" s="17" t="s">
        <v>82</v>
      </c>
    </row>
    <row r="294" s="13" customFormat="1">
      <c r="A294" s="13"/>
      <c r="B294" s="236"/>
      <c r="C294" s="237"/>
      <c r="D294" s="232" t="s">
        <v>166</v>
      </c>
      <c r="E294" s="238" t="s">
        <v>19</v>
      </c>
      <c r="F294" s="239" t="s">
        <v>2074</v>
      </c>
      <c r="G294" s="237"/>
      <c r="H294" s="240">
        <v>15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166</v>
      </c>
      <c r="AU294" s="246" t="s">
        <v>82</v>
      </c>
      <c r="AV294" s="13" t="s">
        <v>85</v>
      </c>
      <c r="AW294" s="13" t="s">
        <v>34</v>
      </c>
      <c r="AX294" s="13" t="s">
        <v>82</v>
      </c>
      <c r="AY294" s="246" t="s">
        <v>158</v>
      </c>
    </row>
    <row r="295" s="13" customFormat="1">
      <c r="A295" s="13"/>
      <c r="B295" s="236"/>
      <c r="C295" s="237"/>
      <c r="D295" s="232" t="s">
        <v>166</v>
      </c>
      <c r="E295" s="237"/>
      <c r="F295" s="239" t="s">
        <v>1346</v>
      </c>
      <c r="G295" s="237"/>
      <c r="H295" s="240">
        <v>17.25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166</v>
      </c>
      <c r="AU295" s="246" t="s">
        <v>82</v>
      </c>
      <c r="AV295" s="13" t="s">
        <v>85</v>
      </c>
      <c r="AW295" s="13" t="s">
        <v>4</v>
      </c>
      <c r="AX295" s="13" t="s">
        <v>82</v>
      </c>
      <c r="AY295" s="246" t="s">
        <v>158</v>
      </c>
    </row>
    <row r="296" s="2" customFormat="1" ht="21.75" customHeight="1">
      <c r="A296" s="38"/>
      <c r="B296" s="39"/>
      <c r="C296" s="219" t="s">
        <v>236</v>
      </c>
      <c r="D296" s="219" t="s">
        <v>159</v>
      </c>
      <c r="E296" s="220" t="s">
        <v>451</v>
      </c>
      <c r="F296" s="221" t="s">
        <v>452</v>
      </c>
      <c r="G296" s="222" t="s">
        <v>162</v>
      </c>
      <c r="H296" s="223">
        <v>1010</v>
      </c>
      <c r="I296" s="224"/>
      <c r="J296" s="225">
        <f>ROUND(I296*H296,2)</f>
        <v>0</v>
      </c>
      <c r="K296" s="221" t="s">
        <v>19</v>
      </c>
      <c r="L296" s="44"/>
      <c r="M296" s="226" t="s">
        <v>19</v>
      </c>
      <c r="N296" s="227" t="s">
        <v>45</v>
      </c>
      <c r="O296" s="84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0" t="s">
        <v>236</v>
      </c>
      <c r="AT296" s="230" t="s">
        <v>159</v>
      </c>
      <c r="AU296" s="230" t="s">
        <v>82</v>
      </c>
      <c r="AY296" s="17" t="s">
        <v>158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7" t="s">
        <v>82</v>
      </c>
      <c r="BK296" s="231">
        <f>ROUND(I296*H296,2)</f>
        <v>0</v>
      </c>
      <c r="BL296" s="17" t="s">
        <v>236</v>
      </c>
      <c r="BM296" s="230" t="s">
        <v>453</v>
      </c>
    </row>
    <row r="297" s="2" customFormat="1">
      <c r="A297" s="38"/>
      <c r="B297" s="39"/>
      <c r="C297" s="40"/>
      <c r="D297" s="232" t="s">
        <v>165</v>
      </c>
      <c r="E297" s="40"/>
      <c r="F297" s="233" t="s">
        <v>452</v>
      </c>
      <c r="G297" s="40"/>
      <c r="H297" s="40"/>
      <c r="I297" s="136"/>
      <c r="J297" s="40"/>
      <c r="K297" s="40"/>
      <c r="L297" s="44"/>
      <c r="M297" s="234"/>
      <c r="N297" s="235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165</v>
      </c>
      <c r="AU297" s="17" t="s">
        <v>82</v>
      </c>
    </row>
    <row r="298" s="2" customFormat="1" ht="21.75" customHeight="1">
      <c r="A298" s="38"/>
      <c r="B298" s="39"/>
      <c r="C298" s="259" t="s">
        <v>511</v>
      </c>
      <c r="D298" s="259" t="s">
        <v>199</v>
      </c>
      <c r="E298" s="260" t="s">
        <v>455</v>
      </c>
      <c r="F298" s="261" t="s">
        <v>456</v>
      </c>
      <c r="G298" s="262" t="s">
        <v>162</v>
      </c>
      <c r="H298" s="263">
        <v>1161.5</v>
      </c>
      <c r="I298" s="264"/>
      <c r="J298" s="265">
        <f>ROUND(I298*H298,2)</f>
        <v>0</v>
      </c>
      <c r="K298" s="261" t="s">
        <v>19</v>
      </c>
      <c r="L298" s="266"/>
      <c r="M298" s="267" t="s">
        <v>19</v>
      </c>
      <c r="N298" s="268" t="s">
        <v>45</v>
      </c>
      <c r="O298" s="84"/>
      <c r="P298" s="228">
        <f>O298*H298</f>
        <v>0</v>
      </c>
      <c r="Q298" s="228">
        <v>0.00042000000000000002</v>
      </c>
      <c r="R298" s="228">
        <f>Q298*H298</f>
        <v>0.48783000000000004</v>
      </c>
      <c r="S298" s="228">
        <v>0</v>
      </c>
      <c r="T298" s="22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0" t="s">
        <v>241</v>
      </c>
      <c r="AT298" s="230" t="s">
        <v>199</v>
      </c>
      <c r="AU298" s="230" t="s">
        <v>82</v>
      </c>
      <c r="AY298" s="17" t="s">
        <v>158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7" t="s">
        <v>82</v>
      </c>
      <c r="BK298" s="231">
        <f>ROUND(I298*H298,2)</f>
        <v>0</v>
      </c>
      <c r="BL298" s="17" t="s">
        <v>236</v>
      </c>
      <c r="BM298" s="230" t="s">
        <v>457</v>
      </c>
    </row>
    <row r="299" s="2" customFormat="1">
      <c r="A299" s="38"/>
      <c r="B299" s="39"/>
      <c r="C299" s="40"/>
      <c r="D299" s="232" t="s">
        <v>165</v>
      </c>
      <c r="E299" s="40"/>
      <c r="F299" s="233" t="s">
        <v>456</v>
      </c>
      <c r="G299" s="40"/>
      <c r="H299" s="40"/>
      <c r="I299" s="136"/>
      <c r="J299" s="40"/>
      <c r="K299" s="40"/>
      <c r="L299" s="44"/>
      <c r="M299" s="234"/>
      <c r="N299" s="235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165</v>
      </c>
      <c r="AU299" s="17" t="s">
        <v>82</v>
      </c>
    </row>
    <row r="300" s="13" customFormat="1">
      <c r="A300" s="13"/>
      <c r="B300" s="236"/>
      <c r="C300" s="237"/>
      <c r="D300" s="232" t="s">
        <v>166</v>
      </c>
      <c r="E300" s="238" t="s">
        <v>19</v>
      </c>
      <c r="F300" s="239" t="s">
        <v>2075</v>
      </c>
      <c r="G300" s="237"/>
      <c r="H300" s="240">
        <v>1010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166</v>
      </c>
      <c r="AU300" s="246" t="s">
        <v>82</v>
      </c>
      <c r="AV300" s="13" t="s">
        <v>85</v>
      </c>
      <c r="AW300" s="13" t="s">
        <v>34</v>
      </c>
      <c r="AX300" s="13" t="s">
        <v>82</v>
      </c>
      <c r="AY300" s="246" t="s">
        <v>158</v>
      </c>
    </row>
    <row r="301" s="13" customFormat="1">
      <c r="A301" s="13"/>
      <c r="B301" s="236"/>
      <c r="C301" s="237"/>
      <c r="D301" s="232" t="s">
        <v>166</v>
      </c>
      <c r="E301" s="237"/>
      <c r="F301" s="239" t="s">
        <v>2076</v>
      </c>
      <c r="G301" s="237"/>
      <c r="H301" s="240">
        <v>1161.5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166</v>
      </c>
      <c r="AU301" s="246" t="s">
        <v>82</v>
      </c>
      <c r="AV301" s="13" t="s">
        <v>85</v>
      </c>
      <c r="AW301" s="13" t="s">
        <v>4</v>
      </c>
      <c r="AX301" s="13" t="s">
        <v>82</v>
      </c>
      <c r="AY301" s="246" t="s">
        <v>158</v>
      </c>
    </row>
    <row r="302" s="2" customFormat="1" ht="21.75" customHeight="1">
      <c r="A302" s="38"/>
      <c r="B302" s="39"/>
      <c r="C302" s="259" t="s">
        <v>516</v>
      </c>
      <c r="D302" s="259" t="s">
        <v>199</v>
      </c>
      <c r="E302" s="260" t="s">
        <v>460</v>
      </c>
      <c r="F302" s="261" t="s">
        <v>461</v>
      </c>
      <c r="G302" s="262" t="s">
        <v>202</v>
      </c>
      <c r="H302" s="263">
        <v>2</v>
      </c>
      <c r="I302" s="264"/>
      <c r="J302" s="265">
        <f>ROUND(I302*H302,2)</f>
        <v>0</v>
      </c>
      <c r="K302" s="261" t="s">
        <v>19</v>
      </c>
      <c r="L302" s="266"/>
      <c r="M302" s="267" t="s">
        <v>19</v>
      </c>
      <c r="N302" s="268" t="s">
        <v>45</v>
      </c>
      <c r="O302" s="84"/>
      <c r="P302" s="228">
        <f>O302*H302</f>
        <v>0</v>
      </c>
      <c r="Q302" s="228">
        <v>0.00042000000000000002</v>
      </c>
      <c r="R302" s="228">
        <f>Q302*H302</f>
        <v>0.00084000000000000003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241</v>
      </c>
      <c r="AT302" s="230" t="s">
        <v>199</v>
      </c>
      <c r="AU302" s="230" t="s">
        <v>82</v>
      </c>
      <c r="AY302" s="17" t="s">
        <v>158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82</v>
      </c>
      <c r="BK302" s="231">
        <f>ROUND(I302*H302,2)</f>
        <v>0</v>
      </c>
      <c r="BL302" s="17" t="s">
        <v>236</v>
      </c>
      <c r="BM302" s="230" t="s">
        <v>462</v>
      </c>
    </row>
    <row r="303" s="2" customFormat="1">
      <c r="A303" s="38"/>
      <c r="B303" s="39"/>
      <c r="C303" s="40"/>
      <c r="D303" s="232" t="s">
        <v>165</v>
      </c>
      <c r="E303" s="40"/>
      <c r="F303" s="233" t="s">
        <v>461</v>
      </c>
      <c r="G303" s="40"/>
      <c r="H303" s="40"/>
      <c r="I303" s="136"/>
      <c r="J303" s="40"/>
      <c r="K303" s="40"/>
      <c r="L303" s="44"/>
      <c r="M303" s="234"/>
      <c r="N303" s="235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165</v>
      </c>
      <c r="AU303" s="17" t="s">
        <v>82</v>
      </c>
    </row>
    <row r="304" s="13" customFormat="1">
      <c r="A304" s="13"/>
      <c r="B304" s="236"/>
      <c r="C304" s="237"/>
      <c r="D304" s="232" t="s">
        <v>166</v>
      </c>
      <c r="E304" s="238" t="s">
        <v>19</v>
      </c>
      <c r="F304" s="239" t="s">
        <v>2028</v>
      </c>
      <c r="G304" s="237"/>
      <c r="H304" s="240">
        <v>2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166</v>
      </c>
      <c r="AU304" s="246" t="s">
        <v>82</v>
      </c>
      <c r="AV304" s="13" t="s">
        <v>85</v>
      </c>
      <c r="AW304" s="13" t="s">
        <v>34</v>
      </c>
      <c r="AX304" s="13" t="s">
        <v>82</v>
      </c>
      <c r="AY304" s="246" t="s">
        <v>158</v>
      </c>
    </row>
    <row r="305" s="2" customFormat="1" ht="21.75" customHeight="1">
      <c r="A305" s="38"/>
      <c r="B305" s="39"/>
      <c r="C305" s="219" t="s">
        <v>521</v>
      </c>
      <c r="D305" s="219" t="s">
        <v>159</v>
      </c>
      <c r="E305" s="220" t="s">
        <v>465</v>
      </c>
      <c r="F305" s="221" t="s">
        <v>466</v>
      </c>
      <c r="G305" s="222" t="s">
        <v>162</v>
      </c>
      <c r="H305" s="223">
        <v>165</v>
      </c>
      <c r="I305" s="224"/>
      <c r="J305" s="225">
        <f>ROUND(I305*H305,2)</f>
        <v>0</v>
      </c>
      <c r="K305" s="221" t="s">
        <v>213</v>
      </c>
      <c r="L305" s="44"/>
      <c r="M305" s="226" t="s">
        <v>19</v>
      </c>
      <c r="N305" s="227" t="s">
        <v>45</v>
      </c>
      <c r="O305" s="84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236</v>
      </c>
      <c r="AT305" s="230" t="s">
        <v>159</v>
      </c>
      <c r="AU305" s="230" t="s">
        <v>82</v>
      </c>
      <c r="AY305" s="17" t="s">
        <v>158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82</v>
      </c>
      <c r="BK305" s="231">
        <f>ROUND(I305*H305,2)</f>
        <v>0</v>
      </c>
      <c r="BL305" s="17" t="s">
        <v>236</v>
      </c>
      <c r="BM305" s="230" t="s">
        <v>467</v>
      </c>
    </row>
    <row r="306" s="2" customFormat="1">
      <c r="A306" s="38"/>
      <c r="B306" s="39"/>
      <c r="C306" s="40"/>
      <c r="D306" s="232" t="s">
        <v>165</v>
      </c>
      <c r="E306" s="40"/>
      <c r="F306" s="233" t="s">
        <v>468</v>
      </c>
      <c r="G306" s="40"/>
      <c r="H306" s="40"/>
      <c r="I306" s="136"/>
      <c r="J306" s="40"/>
      <c r="K306" s="40"/>
      <c r="L306" s="44"/>
      <c r="M306" s="234"/>
      <c r="N306" s="235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165</v>
      </c>
      <c r="AU306" s="17" t="s">
        <v>82</v>
      </c>
    </row>
    <row r="307" s="2" customFormat="1" ht="16.5" customHeight="1">
      <c r="A307" s="38"/>
      <c r="B307" s="39"/>
      <c r="C307" s="259" t="s">
        <v>528</v>
      </c>
      <c r="D307" s="259" t="s">
        <v>199</v>
      </c>
      <c r="E307" s="260" t="s">
        <v>470</v>
      </c>
      <c r="F307" s="261" t="s">
        <v>471</v>
      </c>
      <c r="G307" s="262" t="s">
        <v>162</v>
      </c>
      <c r="H307" s="263">
        <v>189.75</v>
      </c>
      <c r="I307" s="264"/>
      <c r="J307" s="265">
        <f>ROUND(I307*H307,2)</f>
        <v>0</v>
      </c>
      <c r="K307" s="261" t="s">
        <v>213</v>
      </c>
      <c r="L307" s="266"/>
      <c r="M307" s="267" t="s">
        <v>19</v>
      </c>
      <c r="N307" s="268" t="s">
        <v>45</v>
      </c>
      <c r="O307" s="84"/>
      <c r="P307" s="228">
        <f>O307*H307</f>
        <v>0</v>
      </c>
      <c r="Q307" s="228">
        <v>0.00048000000000000001</v>
      </c>
      <c r="R307" s="228">
        <f>Q307*H307</f>
        <v>0.091080000000000008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241</v>
      </c>
      <c r="AT307" s="230" t="s">
        <v>199</v>
      </c>
      <c r="AU307" s="230" t="s">
        <v>82</v>
      </c>
      <c r="AY307" s="17" t="s">
        <v>158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82</v>
      </c>
      <c r="BK307" s="231">
        <f>ROUND(I307*H307,2)</f>
        <v>0</v>
      </c>
      <c r="BL307" s="17" t="s">
        <v>236</v>
      </c>
      <c r="BM307" s="230" t="s">
        <v>472</v>
      </c>
    </row>
    <row r="308" s="2" customFormat="1">
      <c r="A308" s="38"/>
      <c r="B308" s="39"/>
      <c r="C308" s="40"/>
      <c r="D308" s="232" t="s">
        <v>165</v>
      </c>
      <c r="E308" s="40"/>
      <c r="F308" s="233" t="s">
        <v>471</v>
      </c>
      <c r="G308" s="40"/>
      <c r="H308" s="40"/>
      <c r="I308" s="136"/>
      <c r="J308" s="40"/>
      <c r="K308" s="40"/>
      <c r="L308" s="44"/>
      <c r="M308" s="234"/>
      <c r="N308" s="235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165</v>
      </c>
      <c r="AU308" s="17" t="s">
        <v>82</v>
      </c>
    </row>
    <row r="309" s="13" customFormat="1">
      <c r="A309" s="13"/>
      <c r="B309" s="236"/>
      <c r="C309" s="237"/>
      <c r="D309" s="232" t="s">
        <v>166</v>
      </c>
      <c r="E309" s="238" t="s">
        <v>19</v>
      </c>
      <c r="F309" s="239" t="s">
        <v>2077</v>
      </c>
      <c r="G309" s="237"/>
      <c r="H309" s="240">
        <v>165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166</v>
      </c>
      <c r="AU309" s="246" t="s">
        <v>82</v>
      </c>
      <c r="AV309" s="13" t="s">
        <v>85</v>
      </c>
      <c r="AW309" s="13" t="s">
        <v>34</v>
      </c>
      <c r="AX309" s="13" t="s">
        <v>82</v>
      </c>
      <c r="AY309" s="246" t="s">
        <v>158</v>
      </c>
    </row>
    <row r="310" s="13" customFormat="1">
      <c r="A310" s="13"/>
      <c r="B310" s="236"/>
      <c r="C310" s="237"/>
      <c r="D310" s="232" t="s">
        <v>166</v>
      </c>
      <c r="E310" s="237"/>
      <c r="F310" s="239" t="s">
        <v>2078</v>
      </c>
      <c r="G310" s="237"/>
      <c r="H310" s="240">
        <v>189.75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166</v>
      </c>
      <c r="AU310" s="246" t="s">
        <v>82</v>
      </c>
      <c r="AV310" s="13" t="s">
        <v>85</v>
      </c>
      <c r="AW310" s="13" t="s">
        <v>4</v>
      </c>
      <c r="AX310" s="13" t="s">
        <v>82</v>
      </c>
      <c r="AY310" s="246" t="s">
        <v>158</v>
      </c>
    </row>
    <row r="311" s="2" customFormat="1" ht="21.75" customHeight="1">
      <c r="A311" s="38"/>
      <c r="B311" s="39"/>
      <c r="C311" s="219" t="s">
        <v>535</v>
      </c>
      <c r="D311" s="219" t="s">
        <v>159</v>
      </c>
      <c r="E311" s="220" t="s">
        <v>492</v>
      </c>
      <c r="F311" s="221" t="s">
        <v>493</v>
      </c>
      <c r="G311" s="222" t="s">
        <v>162</v>
      </c>
      <c r="H311" s="223">
        <v>140</v>
      </c>
      <c r="I311" s="224"/>
      <c r="J311" s="225">
        <f>ROUND(I311*H311,2)</f>
        <v>0</v>
      </c>
      <c r="K311" s="221" t="s">
        <v>213</v>
      </c>
      <c r="L311" s="44"/>
      <c r="M311" s="226" t="s">
        <v>19</v>
      </c>
      <c r="N311" s="227" t="s">
        <v>45</v>
      </c>
      <c r="O311" s="84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236</v>
      </c>
      <c r="AT311" s="230" t="s">
        <v>159</v>
      </c>
      <c r="AU311" s="230" t="s">
        <v>82</v>
      </c>
      <c r="AY311" s="17" t="s">
        <v>158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82</v>
      </c>
      <c r="BK311" s="231">
        <f>ROUND(I311*H311,2)</f>
        <v>0</v>
      </c>
      <c r="BL311" s="17" t="s">
        <v>236</v>
      </c>
      <c r="BM311" s="230" t="s">
        <v>494</v>
      </c>
    </row>
    <row r="312" s="2" customFormat="1">
      <c r="A312" s="38"/>
      <c r="B312" s="39"/>
      <c r="C312" s="40"/>
      <c r="D312" s="232" t="s">
        <v>165</v>
      </c>
      <c r="E312" s="40"/>
      <c r="F312" s="233" t="s">
        <v>495</v>
      </c>
      <c r="G312" s="40"/>
      <c r="H312" s="40"/>
      <c r="I312" s="136"/>
      <c r="J312" s="40"/>
      <c r="K312" s="40"/>
      <c r="L312" s="44"/>
      <c r="M312" s="234"/>
      <c r="N312" s="235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165</v>
      </c>
      <c r="AU312" s="17" t="s">
        <v>82</v>
      </c>
    </row>
    <row r="313" s="2" customFormat="1" ht="16.5" customHeight="1">
      <c r="A313" s="38"/>
      <c r="B313" s="39"/>
      <c r="C313" s="259" t="s">
        <v>541</v>
      </c>
      <c r="D313" s="259" t="s">
        <v>199</v>
      </c>
      <c r="E313" s="260" t="s">
        <v>497</v>
      </c>
      <c r="F313" s="261" t="s">
        <v>498</v>
      </c>
      <c r="G313" s="262" t="s">
        <v>162</v>
      </c>
      <c r="H313" s="263">
        <v>161</v>
      </c>
      <c r="I313" s="264"/>
      <c r="J313" s="265">
        <f>ROUND(I313*H313,2)</f>
        <v>0</v>
      </c>
      <c r="K313" s="261" t="s">
        <v>19</v>
      </c>
      <c r="L313" s="266"/>
      <c r="M313" s="267" t="s">
        <v>19</v>
      </c>
      <c r="N313" s="268" t="s">
        <v>45</v>
      </c>
      <c r="O313" s="84"/>
      <c r="P313" s="228">
        <f>O313*H313</f>
        <v>0</v>
      </c>
      <c r="Q313" s="228">
        <v>0.00062</v>
      </c>
      <c r="R313" s="228">
        <f>Q313*H313</f>
        <v>0.099820000000000006</v>
      </c>
      <c r="S313" s="228">
        <v>0</v>
      </c>
      <c r="T313" s="22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0" t="s">
        <v>255</v>
      </c>
      <c r="AT313" s="230" t="s">
        <v>199</v>
      </c>
      <c r="AU313" s="230" t="s">
        <v>82</v>
      </c>
      <c r="AY313" s="17" t="s">
        <v>158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7" t="s">
        <v>82</v>
      </c>
      <c r="BK313" s="231">
        <f>ROUND(I313*H313,2)</f>
        <v>0</v>
      </c>
      <c r="BL313" s="17" t="s">
        <v>255</v>
      </c>
      <c r="BM313" s="230" t="s">
        <v>499</v>
      </c>
    </row>
    <row r="314" s="2" customFormat="1">
      <c r="A314" s="38"/>
      <c r="B314" s="39"/>
      <c r="C314" s="40"/>
      <c r="D314" s="232" t="s">
        <v>165</v>
      </c>
      <c r="E314" s="40"/>
      <c r="F314" s="233" t="s">
        <v>498</v>
      </c>
      <c r="G314" s="40"/>
      <c r="H314" s="40"/>
      <c r="I314" s="136"/>
      <c r="J314" s="40"/>
      <c r="K314" s="40"/>
      <c r="L314" s="44"/>
      <c r="M314" s="234"/>
      <c r="N314" s="235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165</v>
      </c>
      <c r="AU314" s="17" t="s">
        <v>82</v>
      </c>
    </row>
    <row r="315" s="13" customFormat="1">
      <c r="A315" s="13"/>
      <c r="B315" s="236"/>
      <c r="C315" s="237"/>
      <c r="D315" s="232" t="s">
        <v>166</v>
      </c>
      <c r="E315" s="238" t="s">
        <v>19</v>
      </c>
      <c r="F315" s="239" t="s">
        <v>2079</v>
      </c>
      <c r="G315" s="237"/>
      <c r="H315" s="240">
        <v>140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166</v>
      </c>
      <c r="AU315" s="246" t="s">
        <v>82</v>
      </c>
      <c r="AV315" s="13" t="s">
        <v>85</v>
      </c>
      <c r="AW315" s="13" t="s">
        <v>34</v>
      </c>
      <c r="AX315" s="13" t="s">
        <v>82</v>
      </c>
      <c r="AY315" s="246" t="s">
        <v>158</v>
      </c>
    </row>
    <row r="316" s="13" customFormat="1">
      <c r="A316" s="13"/>
      <c r="B316" s="236"/>
      <c r="C316" s="237"/>
      <c r="D316" s="232" t="s">
        <v>166</v>
      </c>
      <c r="E316" s="237"/>
      <c r="F316" s="239" t="s">
        <v>1342</v>
      </c>
      <c r="G316" s="237"/>
      <c r="H316" s="240">
        <v>161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166</v>
      </c>
      <c r="AU316" s="246" t="s">
        <v>82</v>
      </c>
      <c r="AV316" s="13" t="s">
        <v>85</v>
      </c>
      <c r="AW316" s="13" t="s">
        <v>4</v>
      </c>
      <c r="AX316" s="13" t="s">
        <v>82</v>
      </c>
      <c r="AY316" s="246" t="s">
        <v>158</v>
      </c>
    </row>
    <row r="317" s="2" customFormat="1" ht="16.5" customHeight="1">
      <c r="A317" s="38"/>
      <c r="B317" s="39"/>
      <c r="C317" s="219" t="s">
        <v>548</v>
      </c>
      <c r="D317" s="219" t="s">
        <v>159</v>
      </c>
      <c r="E317" s="220" t="s">
        <v>503</v>
      </c>
      <c r="F317" s="221" t="s">
        <v>504</v>
      </c>
      <c r="G317" s="222" t="s">
        <v>202</v>
      </c>
      <c r="H317" s="223">
        <v>64</v>
      </c>
      <c r="I317" s="224"/>
      <c r="J317" s="225">
        <f>ROUND(I317*H317,2)</f>
        <v>0</v>
      </c>
      <c r="K317" s="221" t="s">
        <v>19</v>
      </c>
      <c r="L317" s="44"/>
      <c r="M317" s="226" t="s">
        <v>19</v>
      </c>
      <c r="N317" s="227" t="s">
        <v>45</v>
      </c>
      <c r="O317" s="84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236</v>
      </c>
      <c r="AT317" s="230" t="s">
        <v>159</v>
      </c>
      <c r="AU317" s="230" t="s">
        <v>82</v>
      </c>
      <c r="AY317" s="17" t="s">
        <v>158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82</v>
      </c>
      <c r="BK317" s="231">
        <f>ROUND(I317*H317,2)</f>
        <v>0</v>
      </c>
      <c r="BL317" s="17" t="s">
        <v>236</v>
      </c>
      <c r="BM317" s="230" t="s">
        <v>505</v>
      </c>
    </row>
    <row r="318" s="2" customFormat="1">
      <c r="A318" s="38"/>
      <c r="B318" s="39"/>
      <c r="C318" s="40"/>
      <c r="D318" s="232" t="s">
        <v>165</v>
      </c>
      <c r="E318" s="40"/>
      <c r="F318" s="233" t="s">
        <v>504</v>
      </c>
      <c r="G318" s="40"/>
      <c r="H318" s="40"/>
      <c r="I318" s="136"/>
      <c r="J318" s="40"/>
      <c r="K318" s="40"/>
      <c r="L318" s="44"/>
      <c r="M318" s="234"/>
      <c r="N318" s="235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165</v>
      </c>
      <c r="AU318" s="17" t="s">
        <v>82</v>
      </c>
    </row>
    <row r="319" s="2" customFormat="1" ht="16.5" customHeight="1">
      <c r="A319" s="38"/>
      <c r="B319" s="39"/>
      <c r="C319" s="259" t="s">
        <v>554</v>
      </c>
      <c r="D319" s="259" t="s">
        <v>199</v>
      </c>
      <c r="E319" s="260" t="s">
        <v>506</v>
      </c>
      <c r="F319" s="261" t="s">
        <v>507</v>
      </c>
      <c r="G319" s="262" t="s">
        <v>508</v>
      </c>
      <c r="H319" s="263">
        <v>64</v>
      </c>
      <c r="I319" s="264"/>
      <c r="J319" s="265">
        <f>ROUND(I319*H319,2)</f>
        <v>0</v>
      </c>
      <c r="K319" s="261" t="s">
        <v>19</v>
      </c>
      <c r="L319" s="266"/>
      <c r="M319" s="267" t="s">
        <v>19</v>
      </c>
      <c r="N319" s="268" t="s">
        <v>45</v>
      </c>
      <c r="O319" s="84"/>
      <c r="P319" s="228">
        <f>O319*H319</f>
        <v>0</v>
      </c>
      <c r="Q319" s="228">
        <v>0.00062</v>
      </c>
      <c r="R319" s="228">
        <f>Q319*H319</f>
        <v>0.03968</v>
      </c>
      <c r="S319" s="228">
        <v>0</v>
      </c>
      <c r="T319" s="22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0" t="s">
        <v>241</v>
      </c>
      <c r="AT319" s="230" t="s">
        <v>199</v>
      </c>
      <c r="AU319" s="230" t="s">
        <v>82</v>
      </c>
      <c r="AY319" s="17" t="s">
        <v>158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7" t="s">
        <v>82</v>
      </c>
      <c r="BK319" s="231">
        <f>ROUND(I319*H319,2)</f>
        <v>0</v>
      </c>
      <c r="BL319" s="17" t="s">
        <v>236</v>
      </c>
      <c r="BM319" s="230" t="s">
        <v>509</v>
      </c>
    </row>
    <row r="320" s="2" customFormat="1">
      <c r="A320" s="38"/>
      <c r="B320" s="39"/>
      <c r="C320" s="40"/>
      <c r="D320" s="232" t="s">
        <v>165</v>
      </c>
      <c r="E320" s="40"/>
      <c r="F320" s="233" t="s">
        <v>507</v>
      </c>
      <c r="G320" s="40"/>
      <c r="H320" s="40"/>
      <c r="I320" s="136"/>
      <c r="J320" s="40"/>
      <c r="K320" s="40"/>
      <c r="L320" s="44"/>
      <c r="M320" s="234"/>
      <c r="N320" s="235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165</v>
      </c>
      <c r="AU320" s="17" t="s">
        <v>82</v>
      </c>
    </row>
    <row r="321" s="13" customFormat="1">
      <c r="A321" s="13"/>
      <c r="B321" s="236"/>
      <c r="C321" s="237"/>
      <c r="D321" s="232" t="s">
        <v>166</v>
      </c>
      <c r="E321" s="238" t="s">
        <v>19</v>
      </c>
      <c r="F321" s="239" t="s">
        <v>2080</v>
      </c>
      <c r="G321" s="237"/>
      <c r="H321" s="240">
        <v>64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166</v>
      </c>
      <c r="AU321" s="246" t="s">
        <v>82</v>
      </c>
      <c r="AV321" s="13" t="s">
        <v>85</v>
      </c>
      <c r="AW321" s="13" t="s">
        <v>34</v>
      </c>
      <c r="AX321" s="13" t="s">
        <v>82</v>
      </c>
      <c r="AY321" s="246" t="s">
        <v>158</v>
      </c>
    </row>
    <row r="322" s="2" customFormat="1" ht="21.75" customHeight="1">
      <c r="A322" s="38"/>
      <c r="B322" s="39"/>
      <c r="C322" s="259" t="s">
        <v>558</v>
      </c>
      <c r="D322" s="259" t="s">
        <v>199</v>
      </c>
      <c r="E322" s="260" t="s">
        <v>512</v>
      </c>
      <c r="F322" s="261" t="s">
        <v>513</v>
      </c>
      <c r="G322" s="262" t="s">
        <v>508</v>
      </c>
      <c r="H322" s="263">
        <v>12</v>
      </c>
      <c r="I322" s="264"/>
      <c r="J322" s="265">
        <f>ROUND(I322*H322,2)</f>
        <v>0</v>
      </c>
      <c r="K322" s="261" t="s">
        <v>19</v>
      </c>
      <c r="L322" s="266"/>
      <c r="M322" s="267" t="s">
        <v>19</v>
      </c>
      <c r="N322" s="268" t="s">
        <v>45</v>
      </c>
      <c r="O322" s="84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241</v>
      </c>
      <c r="AT322" s="230" t="s">
        <v>199</v>
      </c>
      <c r="AU322" s="230" t="s">
        <v>82</v>
      </c>
      <c r="AY322" s="17" t="s">
        <v>158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82</v>
      </c>
      <c r="BK322" s="231">
        <f>ROUND(I322*H322,2)</f>
        <v>0</v>
      </c>
      <c r="BL322" s="17" t="s">
        <v>236</v>
      </c>
      <c r="BM322" s="230" t="s">
        <v>514</v>
      </c>
    </row>
    <row r="323" s="2" customFormat="1">
      <c r="A323" s="38"/>
      <c r="B323" s="39"/>
      <c r="C323" s="40"/>
      <c r="D323" s="232" t="s">
        <v>165</v>
      </c>
      <c r="E323" s="40"/>
      <c r="F323" s="233" t="s">
        <v>513</v>
      </c>
      <c r="G323" s="40"/>
      <c r="H323" s="40"/>
      <c r="I323" s="136"/>
      <c r="J323" s="40"/>
      <c r="K323" s="40"/>
      <c r="L323" s="44"/>
      <c r="M323" s="234"/>
      <c r="N323" s="235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165</v>
      </c>
      <c r="AU323" s="17" t="s">
        <v>82</v>
      </c>
    </row>
    <row r="324" s="13" customFormat="1">
      <c r="A324" s="13"/>
      <c r="B324" s="236"/>
      <c r="C324" s="237"/>
      <c r="D324" s="232" t="s">
        <v>166</v>
      </c>
      <c r="E324" s="238" t="s">
        <v>19</v>
      </c>
      <c r="F324" s="239" t="s">
        <v>2081</v>
      </c>
      <c r="G324" s="237"/>
      <c r="H324" s="240">
        <v>12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166</v>
      </c>
      <c r="AU324" s="246" t="s">
        <v>82</v>
      </c>
      <c r="AV324" s="13" t="s">
        <v>85</v>
      </c>
      <c r="AW324" s="13" t="s">
        <v>34</v>
      </c>
      <c r="AX324" s="13" t="s">
        <v>82</v>
      </c>
      <c r="AY324" s="246" t="s">
        <v>158</v>
      </c>
    </row>
    <row r="325" s="2" customFormat="1" ht="21.75" customHeight="1">
      <c r="A325" s="38"/>
      <c r="B325" s="39"/>
      <c r="C325" s="219" t="s">
        <v>563</v>
      </c>
      <c r="D325" s="219" t="s">
        <v>159</v>
      </c>
      <c r="E325" s="220" t="s">
        <v>517</v>
      </c>
      <c r="F325" s="221" t="s">
        <v>518</v>
      </c>
      <c r="G325" s="222" t="s">
        <v>202</v>
      </c>
      <c r="H325" s="223">
        <v>196</v>
      </c>
      <c r="I325" s="224"/>
      <c r="J325" s="225">
        <f>ROUND(I325*H325,2)</f>
        <v>0</v>
      </c>
      <c r="K325" s="221" t="s">
        <v>213</v>
      </c>
      <c r="L325" s="44"/>
      <c r="M325" s="226" t="s">
        <v>19</v>
      </c>
      <c r="N325" s="227" t="s">
        <v>45</v>
      </c>
      <c r="O325" s="84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0" t="s">
        <v>236</v>
      </c>
      <c r="AT325" s="230" t="s">
        <v>159</v>
      </c>
      <c r="AU325" s="230" t="s">
        <v>82</v>
      </c>
      <c r="AY325" s="17" t="s">
        <v>158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7" t="s">
        <v>82</v>
      </c>
      <c r="BK325" s="231">
        <f>ROUND(I325*H325,2)</f>
        <v>0</v>
      </c>
      <c r="BL325" s="17" t="s">
        <v>236</v>
      </c>
      <c r="BM325" s="230" t="s">
        <v>519</v>
      </c>
    </row>
    <row r="326" s="2" customFormat="1">
      <c r="A326" s="38"/>
      <c r="B326" s="39"/>
      <c r="C326" s="40"/>
      <c r="D326" s="232" t="s">
        <v>165</v>
      </c>
      <c r="E326" s="40"/>
      <c r="F326" s="233" t="s">
        <v>518</v>
      </c>
      <c r="G326" s="40"/>
      <c r="H326" s="40"/>
      <c r="I326" s="136"/>
      <c r="J326" s="40"/>
      <c r="K326" s="40"/>
      <c r="L326" s="44"/>
      <c r="M326" s="234"/>
      <c r="N326" s="235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165</v>
      </c>
      <c r="AU326" s="17" t="s">
        <v>82</v>
      </c>
    </row>
    <row r="327" s="13" customFormat="1">
      <c r="A327" s="13"/>
      <c r="B327" s="236"/>
      <c r="C327" s="237"/>
      <c r="D327" s="232" t="s">
        <v>166</v>
      </c>
      <c r="E327" s="238" t="s">
        <v>19</v>
      </c>
      <c r="F327" s="239" t="s">
        <v>2082</v>
      </c>
      <c r="G327" s="237"/>
      <c r="H327" s="240">
        <v>196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166</v>
      </c>
      <c r="AU327" s="246" t="s">
        <v>82</v>
      </c>
      <c r="AV327" s="13" t="s">
        <v>85</v>
      </c>
      <c r="AW327" s="13" t="s">
        <v>34</v>
      </c>
      <c r="AX327" s="13" t="s">
        <v>82</v>
      </c>
      <c r="AY327" s="246" t="s">
        <v>158</v>
      </c>
    </row>
    <row r="328" s="2" customFormat="1" ht="16.5" customHeight="1">
      <c r="A328" s="38"/>
      <c r="B328" s="39"/>
      <c r="C328" s="219" t="s">
        <v>567</v>
      </c>
      <c r="D328" s="219" t="s">
        <v>159</v>
      </c>
      <c r="E328" s="220" t="s">
        <v>522</v>
      </c>
      <c r="F328" s="221" t="s">
        <v>523</v>
      </c>
      <c r="G328" s="222" t="s">
        <v>162</v>
      </c>
      <c r="H328" s="223">
        <v>60</v>
      </c>
      <c r="I328" s="224"/>
      <c r="J328" s="225">
        <f>ROUND(I328*H328,2)</f>
        <v>0</v>
      </c>
      <c r="K328" s="221" t="s">
        <v>213</v>
      </c>
      <c r="L328" s="44"/>
      <c r="M328" s="226" t="s">
        <v>19</v>
      </c>
      <c r="N328" s="227" t="s">
        <v>45</v>
      </c>
      <c r="O328" s="84"/>
      <c r="P328" s="228">
        <f>O328*H328</f>
        <v>0</v>
      </c>
      <c r="Q328" s="228">
        <v>5.0000000000000002E-05</v>
      </c>
      <c r="R328" s="228">
        <f>Q328*H328</f>
        <v>0.0030000000000000001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236</v>
      </c>
      <c r="AT328" s="230" t="s">
        <v>159</v>
      </c>
      <c r="AU328" s="230" t="s">
        <v>82</v>
      </c>
      <c r="AY328" s="17" t="s">
        <v>158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82</v>
      </c>
      <c r="BK328" s="231">
        <f>ROUND(I328*H328,2)</f>
        <v>0</v>
      </c>
      <c r="BL328" s="17" t="s">
        <v>236</v>
      </c>
      <c r="BM328" s="230" t="s">
        <v>524</v>
      </c>
    </row>
    <row r="329" s="2" customFormat="1">
      <c r="A329" s="38"/>
      <c r="B329" s="39"/>
      <c r="C329" s="40"/>
      <c r="D329" s="232" t="s">
        <v>165</v>
      </c>
      <c r="E329" s="40"/>
      <c r="F329" s="233" t="s">
        <v>525</v>
      </c>
      <c r="G329" s="40"/>
      <c r="H329" s="40"/>
      <c r="I329" s="136"/>
      <c r="J329" s="40"/>
      <c r="K329" s="40"/>
      <c r="L329" s="44"/>
      <c r="M329" s="234"/>
      <c r="N329" s="235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165</v>
      </c>
      <c r="AU329" s="17" t="s">
        <v>82</v>
      </c>
    </row>
    <row r="330" s="2" customFormat="1">
      <c r="A330" s="38"/>
      <c r="B330" s="39"/>
      <c r="C330" s="40"/>
      <c r="D330" s="232" t="s">
        <v>216</v>
      </c>
      <c r="E330" s="40"/>
      <c r="F330" s="258" t="s">
        <v>526</v>
      </c>
      <c r="G330" s="40"/>
      <c r="H330" s="40"/>
      <c r="I330" s="136"/>
      <c r="J330" s="40"/>
      <c r="K330" s="40"/>
      <c r="L330" s="44"/>
      <c r="M330" s="234"/>
      <c r="N330" s="235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216</v>
      </c>
      <c r="AU330" s="17" t="s">
        <v>82</v>
      </c>
    </row>
    <row r="331" s="13" customFormat="1">
      <c r="A331" s="13"/>
      <c r="B331" s="236"/>
      <c r="C331" s="237"/>
      <c r="D331" s="232" t="s">
        <v>166</v>
      </c>
      <c r="E331" s="238" t="s">
        <v>19</v>
      </c>
      <c r="F331" s="239" t="s">
        <v>2083</v>
      </c>
      <c r="G331" s="237"/>
      <c r="H331" s="240">
        <v>60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166</v>
      </c>
      <c r="AU331" s="246" t="s">
        <v>82</v>
      </c>
      <c r="AV331" s="13" t="s">
        <v>85</v>
      </c>
      <c r="AW331" s="13" t="s">
        <v>34</v>
      </c>
      <c r="AX331" s="13" t="s">
        <v>82</v>
      </c>
      <c r="AY331" s="246" t="s">
        <v>158</v>
      </c>
    </row>
    <row r="332" s="2" customFormat="1" ht="16.5" customHeight="1">
      <c r="A332" s="38"/>
      <c r="B332" s="39"/>
      <c r="C332" s="259" t="s">
        <v>571</v>
      </c>
      <c r="D332" s="259" t="s">
        <v>199</v>
      </c>
      <c r="E332" s="260" t="s">
        <v>529</v>
      </c>
      <c r="F332" s="261" t="s">
        <v>530</v>
      </c>
      <c r="G332" s="262" t="s">
        <v>531</v>
      </c>
      <c r="H332" s="263">
        <v>44.640000000000001</v>
      </c>
      <c r="I332" s="264"/>
      <c r="J332" s="265">
        <f>ROUND(I332*H332,2)</f>
        <v>0</v>
      </c>
      <c r="K332" s="261" t="s">
        <v>213</v>
      </c>
      <c r="L332" s="266"/>
      <c r="M332" s="267" t="s">
        <v>19</v>
      </c>
      <c r="N332" s="268" t="s">
        <v>45</v>
      </c>
      <c r="O332" s="84"/>
      <c r="P332" s="228">
        <f>O332*H332</f>
        <v>0</v>
      </c>
      <c r="Q332" s="228">
        <v>0.001</v>
      </c>
      <c r="R332" s="228">
        <f>Q332*H332</f>
        <v>0.044639999999999999</v>
      </c>
      <c r="S332" s="228">
        <v>0</v>
      </c>
      <c r="T332" s="22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241</v>
      </c>
      <c r="AT332" s="230" t="s">
        <v>199</v>
      </c>
      <c r="AU332" s="230" t="s">
        <v>82</v>
      </c>
      <c r="AY332" s="17" t="s">
        <v>158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82</v>
      </c>
      <c r="BK332" s="231">
        <f>ROUND(I332*H332,2)</f>
        <v>0</v>
      </c>
      <c r="BL332" s="17" t="s">
        <v>236</v>
      </c>
      <c r="BM332" s="230" t="s">
        <v>532</v>
      </c>
    </row>
    <row r="333" s="2" customFormat="1">
      <c r="A333" s="38"/>
      <c r="B333" s="39"/>
      <c r="C333" s="40"/>
      <c r="D333" s="232" t="s">
        <v>165</v>
      </c>
      <c r="E333" s="40"/>
      <c r="F333" s="233" t="s">
        <v>530</v>
      </c>
      <c r="G333" s="40"/>
      <c r="H333" s="40"/>
      <c r="I333" s="136"/>
      <c r="J333" s="40"/>
      <c r="K333" s="40"/>
      <c r="L333" s="44"/>
      <c r="M333" s="234"/>
      <c r="N333" s="235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165</v>
      </c>
      <c r="AU333" s="17" t="s">
        <v>82</v>
      </c>
    </row>
    <row r="334" s="13" customFormat="1">
      <c r="A334" s="13"/>
      <c r="B334" s="236"/>
      <c r="C334" s="237"/>
      <c r="D334" s="232" t="s">
        <v>166</v>
      </c>
      <c r="E334" s="238" t="s">
        <v>19</v>
      </c>
      <c r="F334" s="239" t="s">
        <v>2084</v>
      </c>
      <c r="G334" s="237"/>
      <c r="H334" s="240">
        <v>37.200000000000003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166</v>
      </c>
      <c r="AU334" s="246" t="s">
        <v>82</v>
      </c>
      <c r="AV334" s="13" t="s">
        <v>85</v>
      </c>
      <c r="AW334" s="13" t="s">
        <v>34</v>
      </c>
      <c r="AX334" s="13" t="s">
        <v>82</v>
      </c>
      <c r="AY334" s="246" t="s">
        <v>158</v>
      </c>
    </row>
    <row r="335" s="13" customFormat="1">
      <c r="A335" s="13"/>
      <c r="B335" s="236"/>
      <c r="C335" s="237"/>
      <c r="D335" s="232" t="s">
        <v>166</v>
      </c>
      <c r="E335" s="237"/>
      <c r="F335" s="239" t="s">
        <v>2085</v>
      </c>
      <c r="G335" s="237"/>
      <c r="H335" s="240">
        <v>44.640000000000001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166</v>
      </c>
      <c r="AU335" s="246" t="s">
        <v>82</v>
      </c>
      <c r="AV335" s="13" t="s">
        <v>85</v>
      </c>
      <c r="AW335" s="13" t="s">
        <v>4</v>
      </c>
      <c r="AX335" s="13" t="s">
        <v>82</v>
      </c>
      <c r="AY335" s="246" t="s">
        <v>158</v>
      </c>
    </row>
    <row r="336" s="2" customFormat="1" ht="21.75" customHeight="1">
      <c r="A336" s="38"/>
      <c r="B336" s="39"/>
      <c r="C336" s="219" t="s">
        <v>575</v>
      </c>
      <c r="D336" s="219" t="s">
        <v>159</v>
      </c>
      <c r="E336" s="220" t="s">
        <v>536</v>
      </c>
      <c r="F336" s="221" t="s">
        <v>537</v>
      </c>
      <c r="G336" s="222" t="s">
        <v>162</v>
      </c>
      <c r="H336" s="223">
        <v>210</v>
      </c>
      <c r="I336" s="224"/>
      <c r="J336" s="225">
        <f>ROUND(I336*H336,2)</f>
        <v>0</v>
      </c>
      <c r="K336" s="221" t="s">
        <v>213</v>
      </c>
      <c r="L336" s="44"/>
      <c r="M336" s="226" t="s">
        <v>19</v>
      </c>
      <c r="N336" s="227" t="s">
        <v>45</v>
      </c>
      <c r="O336" s="84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236</v>
      </c>
      <c r="AT336" s="230" t="s">
        <v>159</v>
      </c>
      <c r="AU336" s="230" t="s">
        <v>82</v>
      </c>
      <c r="AY336" s="17" t="s">
        <v>158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82</v>
      </c>
      <c r="BK336" s="231">
        <f>ROUND(I336*H336,2)</f>
        <v>0</v>
      </c>
      <c r="BL336" s="17" t="s">
        <v>236</v>
      </c>
      <c r="BM336" s="230" t="s">
        <v>538</v>
      </c>
    </row>
    <row r="337" s="2" customFormat="1">
      <c r="A337" s="38"/>
      <c r="B337" s="39"/>
      <c r="C337" s="40"/>
      <c r="D337" s="232" t="s">
        <v>165</v>
      </c>
      <c r="E337" s="40"/>
      <c r="F337" s="233" t="s">
        <v>539</v>
      </c>
      <c r="G337" s="40"/>
      <c r="H337" s="40"/>
      <c r="I337" s="136"/>
      <c r="J337" s="40"/>
      <c r="K337" s="40"/>
      <c r="L337" s="44"/>
      <c r="M337" s="234"/>
      <c r="N337" s="235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165</v>
      </c>
      <c r="AU337" s="17" t="s">
        <v>82</v>
      </c>
    </row>
    <row r="338" s="13" customFormat="1">
      <c r="A338" s="13"/>
      <c r="B338" s="236"/>
      <c r="C338" s="237"/>
      <c r="D338" s="232" t="s">
        <v>166</v>
      </c>
      <c r="E338" s="238" t="s">
        <v>19</v>
      </c>
      <c r="F338" s="239" t="s">
        <v>2086</v>
      </c>
      <c r="G338" s="237"/>
      <c r="H338" s="240">
        <v>210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166</v>
      </c>
      <c r="AU338" s="246" t="s">
        <v>82</v>
      </c>
      <c r="AV338" s="13" t="s">
        <v>85</v>
      </c>
      <c r="AW338" s="13" t="s">
        <v>34</v>
      </c>
      <c r="AX338" s="13" t="s">
        <v>82</v>
      </c>
      <c r="AY338" s="246" t="s">
        <v>158</v>
      </c>
    </row>
    <row r="339" s="2" customFormat="1" ht="16.5" customHeight="1">
      <c r="A339" s="38"/>
      <c r="B339" s="39"/>
      <c r="C339" s="259" t="s">
        <v>581</v>
      </c>
      <c r="D339" s="259" t="s">
        <v>199</v>
      </c>
      <c r="E339" s="260" t="s">
        <v>542</v>
      </c>
      <c r="F339" s="261" t="s">
        <v>543</v>
      </c>
      <c r="G339" s="262" t="s">
        <v>531</v>
      </c>
      <c r="H339" s="263">
        <v>264.60000000000002</v>
      </c>
      <c r="I339" s="264"/>
      <c r="J339" s="265">
        <f>ROUND(I339*H339,2)</f>
        <v>0</v>
      </c>
      <c r="K339" s="261" t="s">
        <v>213</v>
      </c>
      <c r="L339" s="266"/>
      <c r="M339" s="267" t="s">
        <v>19</v>
      </c>
      <c r="N339" s="268" t="s">
        <v>45</v>
      </c>
      <c r="O339" s="84"/>
      <c r="P339" s="228">
        <f>O339*H339</f>
        <v>0</v>
      </c>
      <c r="Q339" s="228">
        <v>0.001</v>
      </c>
      <c r="R339" s="228">
        <f>Q339*H339</f>
        <v>0.2646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241</v>
      </c>
      <c r="AT339" s="230" t="s">
        <v>199</v>
      </c>
      <c r="AU339" s="230" t="s">
        <v>82</v>
      </c>
      <c r="AY339" s="17" t="s">
        <v>158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82</v>
      </c>
      <c r="BK339" s="231">
        <f>ROUND(I339*H339,2)</f>
        <v>0</v>
      </c>
      <c r="BL339" s="17" t="s">
        <v>236</v>
      </c>
      <c r="BM339" s="230" t="s">
        <v>544</v>
      </c>
    </row>
    <row r="340" s="2" customFormat="1">
      <c r="A340" s="38"/>
      <c r="B340" s="39"/>
      <c r="C340" s="40"/>
      <c r="D340" s="232" t="s">
        <v>165</v>
      </c>
      <c r="E340" s="40"/>
      <c r="F340" s="233" t="s">
        <v>543</v>
      </c>
      <c r="G340" s="40"/>
      <c r="H340" s="40"/>
      <c r="I340" s="136"/>
      <c r="J340" s="40"/>
      <c r="K340" s="40"/>
      <c r="L340" s="44"/>
      <c r="M340" s="234"/>
      <c r="N340" s="235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165</v>
      </c>
      <c r="AU340" s="17" t="s">
        <v>82</v>
      </c>
    </row>
    <row r="341" s="2" customFormat="1">
      <c r="A341" s="38"/>
      <c r="B341" s="39"/>
      <c r="C341" s="40"/>
      <c r="D341" s="232" t="s">
        <v>181</v>
      </c>
      <c r="E341" s="40"/>
      <c r="F341" s="258" t="s">
        <v>545</v>
      </c>
      <c r="G341" s="40"/>
      <c r="H341" s="40"/>
      <c r="I341" s="136"/>
      <c r="J341" s="40"/>
      <c r="K341" s="40"/>
      <c r="L341" s="44"/>
      <c r="M341" s="234"/>
      <c r="N341" s="235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181</v>
      </c>
      <c r="AU341" s="17" t="s">
        <v>82</v>
      </c>
    </row>
    <row r="342" s="13" customFormat="1">
      <c r="A342" s="13"/>
      <c r="B342" s="236"/>
      <c r="C342" s="237"/>
      <c r="D342" s="232" t="s">
        <v>166</v>
      </c>
      <c r="E342" s="238" t="s">
        <v>19</v>
      </c>
      <c r="F342" s="239" t="s">
        <v>2087</v>
      </c>
      <c r="G342" s="237"/>
      <c r="H342" s="240">
        <v>220.5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166</v>
      </c>
      <c r="AU342" s="246" t="s">
        <v>82</v>
      </c>
      <c r="AV342" s="13" t="s">
        <v>85</v>
      </c>
      <c r="AW342" s="13" t="s">
        <v>34</v>
      </c>
      <c r="AX342" s="13" t="s">
        <v>82</v>
      </c>
      <c r="AY342" s="246" t="s">
        <v>158</v>
      </c>
    </row>
    <row r="343" s="13" customFormat="1">
      <c r="A343" s="13"/>
      <c r="B343" s="236"/>
      <c r="C343" s="237"/>
      <c r="D343" s="232" t="s">
        <v>166</v>
      </c>
      <c r="E343" s="237"/>
      <c r="F343" s="239" t="s">
        <v>2088</v>
      </c>
      <c r="G343" s="237"/>
      <c r="H343" s="240">
        <v>264.60000000000002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166</v>
      </c>
      <c r="AU343" s="246" t="s">
        <v>82</v>
      </c>
      <c r="AV343" s="13" t="s">
        <v>85</v>
      </c>
      <c r="AW343" s="13" t="s">
        <v>4</v>
      </c>
      <c r="AX343" s="13" t="s">
        <v>82</v>
      </c>
      <c r="AY343" s="246" t="s">
        <v>158</v>
      </c>
    </row>
    <row r="344" s="2" customFormat="1" ht="16.5" customHeight="1">
      <c r="A344" s="38"/>
      <c r="B344" s="39"/>
      <c r="C344" s="219" t="s">
        <v>585</v>
      </c>
      <c r="D344" s="219" t="s">
        <v>159</v>
      </c>
      <c r="E344" s="220" t="s">
        <v>549</v>
      </c>
      <c r="F344" s="221" t="s">
        <v>550</v>
      </c>
      <c r="G344" s="222" t="s">
        <v>202</v>
      </c>
      <c r="H344" s="223">
        <v>12</v>
      </c>
      <c r="I344" s="224"/>
      <c r="J344" s="225">
        <f>ROUND(I344*H344,2)</f>
        <v>0</v>
      </c>
      <c r="K344" s="221" t="s">
        <v>213</v>
      </c>
      <c r="L344" s="44"/>
      <c r="M344" s="226" t="s">
        <v>19</v>
      </c>
      <c r="N344" s="227" t="s">
        <v>45</v>
      </c>
      <c r="O344" s="84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195</v>
      </c>
      <c r="AT344" s="230" t="s">
        <v>159</v>
      </c>
      <c r="AU344" s="230" t="s">
        <v>82</v>
      </c>
      <c r="AY344" s="17" t="s">
        <v>158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82</v>
      </c>
      <c r="BK344" s="231">
        <f>ROUND(I344*H344,2)</f>
        <v>0</v>
      </c>
      <c r="BL344" s="17" t="s">
        <v>195</v>
      </c>
      <c r="BM344" s="230" t="s">
        <v>551</v>
      </c>
    </row>
    <row r="345" s="2" customFormat="1">
      <c r="A345" s="38"/>
      <c r="B345" s="39"/>
      <c r="C345" s="40"/>
      <c r="D345" s="232" t="s">
        <v>165</v>
      </c>
      <c r="E345" s="40"/>
      <c r="F345" s="233" t="s">
        <v>552</v>
      </c>
      <c r="G345" s="40"/>
      <c r="H345" s="40"/>
      <c r="I345" s="136"/>
      <c r="J345" s="40"/>
      <c r="K345" s="40"/>
      <c r="L345" s="44"/>
      <c r="M345" s="234"/>
      <c r="N345" s="235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165</v>
      </c>
      <c r="AU345" s="17" t="s">
        <v>82</v>
      </c>
    </row>
    <row r="346" s="2" customFormat="1">
      <c r="A346" s="38"/>
      <c r="B346" s="39"/>
      <c r="C346" s="40"/>
      <c r="D346" s="232" t="s">
        <v>216</v>
      </c>
      <c r="E346" s="40"/>
      <c r="F346" s="258" t="s">
        <v>553</v>
      </c>
      <c r="G346" s="40"/>
      <c r="H346" s="40"/>
      <c r="I346" s="136"/>
      <c r="J346" s="40"/>
      <c r="K346" s="40"/>
      <c r="L346" s="44"/>
      <c r="M346" s="234"/>
      <c r="N346" s="235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216</v>
      </c>
      <c r="AU346" s="17" t="s">
        <v>82</v>
      </c>
    </row>
    <row r="347" s="2" customFormat="1" ht="16.5" customHeight="1">
      <c r="A347" s="38"/>
      <c r="B347" s="39"/>
      <c r="C347" s="259" t="s">
        <v>590</v>
      </c>
      <c r="D347" s="259" t="s">
        <v>199</v>
      </c>
      <c r="E347" s="260" t="s">
        <v>555</v>
      </c>
      <c r="F347" s="261" t="s">
        <v>556</v>
      </c>
      <c r="G347" s="262" t="s">
        <v>202</v>
      </c>
      <c r="H347" s="263">
        <v>12</v>
      </c>
      <c r="I347" s="264"/>
      <c r="J347" s="265">
        <f>ROUND(I347*H347,2)</f>
        <v>0</v>
      </c>
      <c r="K347" s="261" t="s">
        <v>213</v>
      </c>
      <c r="L347" s="266"/>
      <c r="M347" s="267" t="s">
        <v>19</v>
      </c>
      <c r="N347" s="268" t="s">
        <v>45</v>
      </c>
      <c r="O347" s="84"/>
      <c r="P347" s="228">
        <f>O347*H347</f>
        <v>0</v>
      </c>
      <c r="Q347" s="228">
        <v>0.00016000000000000001</v>
      </c>
      <c r="R347" s="228">
        <f>Q347*H347</f>
        <v>0.0019200000000000003</v>
      </c>
      <c r="S347" s="228">
        <v>0</v>
      </c>
      <c r="T347" s="22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0" t="s">
        <v>241</v>
      </c>
      <c r="AT347" s="230" t="s">
        <v>199</v>
      </c>
      <c r="AU347" s="230" t="s">
        <v>82</v>
      </c>
      <c r="AY347" s="17" t="s">
        <v>158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7" t="s">
        <v>82</v>
      </c>
      <c r="BK347" s="231">
        <f>ROUND(I347*H347,2)</f>
        <v>0</v>
      </c>
      <c r="BL347" s="17" t="s">
        <v>236</v>
      </c>
      <c r="BM347" s="230" t="s">
        <v>557</v>
      </c>
    </row>
    <row r="348" s="2" customFormat="1">
      <c r="A348" s="38"/>
      <c r="B348" s="39"/>
      <c r="C348" s="40"/>
      <c r="D348" s="232" t="s">
        <v>165</v>
      </c>
      <c r="E348" s="40"/>
      <c r="F348" s="233" t="s">
        <v>556</v>
      </c>
      <c r="G348" s="40"/>
      <c r="H348" s="40"/>
      <c r="I348" s="136"/>
      <c r="J348" s="40"/>
      <c r="K348" s="40"/>
      <c r="L348" s="44"/>
      <c r="M348" s="234"/>
      <c r="N348" s="235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165</v>
      </c>
      <c r="AU348" s="17" t="s">
        <v>82</v>
      </c>
    </row>
    <row r="349" s="13" customFormat="1">
      <c r="A349" s="13"/>
      <c r="B349" s="236"/>
      <c r="C349" s="237"/>
      <c r="D349" s="232" t="s">
        <v>166</v>
      </c>
      <c r="E349" s="238" t="s">
        <v>19</v>
      </c>
      <c r="F349" s="239" t="s">
        <v>2089</v>
      </c>
      <c r="G349" s="237"/>
      <c r="H349" s="240">
        <v>12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166</v>
      </c>
      <c r="AU349" s="246" t="s">
        <v>82</v>
      </c>
      <c r="AV349" s="13" t="s">
        <v>85</v>
      </c>
      <c r="AW349" s="13" t="s">
        <v>34</v>
      </c>
      <c r="AX349" s="13" t="s">
        <v>82</v>
      </c>
      <c r="AY349" s="246" t="s">
        <v>158</v>
      </c>
    </row>
    <row r="350" s="2" customFormat="1" ht="16.5" customHeight="1">
      <c r="A350" s="38"/>
      <c r="B350" s="39"/>
      <c r="C350" s="219" t="s">
        <v>596</v>
      </c>
      <c r="D350" s="219" t="s">
        <v>159</v>
      </c>
      <c r="E350" s="220" t="s">
        <v>559</v>
      </c>
      <c r="F350" s="221" t="s">
        <v>560</v>
      </c>
      <c r="G350" s="222" t="s">
        <v>202</v>
      </c>
      <c r="H350" s="223">
        <v>22</v>
      </c>
      <c r="I350" s="224"/>
      <c r="J350" s="225">
        <f>ROUND(I350*H350,2)</f>
        <v>0</v>
      </c>
      <c r="K350" s="221" t="s">
        <v>213</v>
      </c>
      <c r="L350" s="44"/>
      <c r="M350" s="226" t="s">
        <v>19</v>
      </c>
      <c r="N350" s="227" t="s">
        <v>45</v>
      </c>
      <c r="O350" s="84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0" t="s">
        <v>195</v>
      </c>
      <c r="AT350" s="230" t="s">
        <v>159</v>
      </c>
      <c r="AU350" s="230" t="s">
        <v>82</v>
      </c>
      <c r="AY350" s="17" t="s">
        <v>158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7" t="s">
        <v>82</v>
      </c>
      <c r="BK350" s="231">
        <f>ROUND(I350*H350,2)</f>
        <v>0</v>
      </c>
      <c r="BL350" s="17" t="s">
        <v>195</v>
      </c>
      <c r="BM350" s="230" t="s">
        <v>561</v>
      </c>
    </row>
    <row r="351" s="2" customFormat="1">
      <c r="A351" s="38"/>
      <c r="B351" s="39"/>
      <c r="C351" s="40"/>
      <c r="D351" s="232" t="s">
        <v>165</v>
      </c>
      <c r="E351" s="40"/>
      <c r="F351" s="233" t="s">
        <v>562</v>
      </c>
      <c r="G351" s="40"/>
      <c r="H351" s="40"/>
      <c r="I351" s="136"/>
      <c r="J351" s="40"/>
      <c r="K351" s="40"/>
      <c r="L351" s="44"/>
      <c r="M351" s="234"/>
      <c r="N351" s="235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165</v>
      </c>
      <c r="AU351" s="17" t="s">
        <v>82</v>
      </c>
    </row>
    <row r="352" s="2" customFormat="1">
      <c r="A352" s="38"/>
      <c r="B352" s="39"/>
      <c r="C352" s="40"/>
      <c r="D352" s="232" t="s">
        <v>216</v>
      </c>
      <c r="E352" s="40"/>
      <c r="F352" s="258" t="s">
        <v>553</v>
      </c>
      <c r="G352" s="40"/>
      <c r="H352" s="40"/>
      <c r="I352" s="136"/>
      <c r="J352" s="40"/>
      <c r="K352" s="40"/>
      <c r="L352" s="44"/>
      <c r="M352" s="234"/>
      <c r="N352" s="235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216</v>
      </c>
      <c r="AU352" s="17" t="s">
        <v>82</v>
      </c>
    </row>
    <row r="353" s="2" customFormat="1" ht="21.75" customHeight="1">
      <c r="A353" s="38"/>
      <c r="B353" s="39"/>
      <c r="C353" s="259" t="s">
        <v>601</v>
      </c>
      <c r="D353" s="259" t="s">
        <v>199</v>
      </c>
      <c r="E353" s="260" t="s">
        <v>564</v>
      </c>
      <c r="F353" s="261" t="s">
        <v>565</v>
      </c>
      <c r="G353" s="262" t="s">
        <v>202</v>
      </c>
      <c r="H353" s="263">
        <v>12</v>
      </c>
      <c r="I353" s="264"/>
      <c r="J353" s="265">
        <f>ROUND(I353*H353,2)</f>
        <v>0</v>
      </c>
      <c r="K353" s="261" t="s">
        <v>213</v>
      </c>
      <c r="L353" s="266"/>
      <c r="M353" s="267" t="s">
        <v>19</v>
      </c>
      <c r="N353" s="268" t="s">
        <v>45</v>
      </c>
      <c r="O353" s="84"/>
      <c r="P353" s="228">
        <f>O353*H353</f>
        <v>0</v>
      </c>
      <c r="Q353" s="228">
        <v>0.00025999999999999998</v>
      </c>
      <c r="R353" s="228">
        <f>Q353*H353</f>
        <v>0.0031199999999999995</v>
      </c>
      <c r="S353" s="228">
        <v>0</v>
      </c>
      <c r="T353" s="22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0" t="s">
        <v>241</v>
      </c>
      <c r="AT353" s="230" t="s">
        <v>199</v>
      </c>
      <c r="AU353" s="230" t="s">
        <v>82</v>
      </c>
      <c r="AY353" s="17" t="s">
        <v>158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7" t="s">
        <v>82</v>
      </c>
      <c r="BK353" s="231">
        <f>ROUND(I353*H353,2)</f>
        <v>0</v>
      </c>
      <c r="BL353" s="17" t="s">
        <v>236</v>
      </c>
      <c r="BM353" s="230" t="s">
        <v>566</v>
      </c>
    </row>
    <row r="354" s="2" customFormat="1">
      <c r="A354" s="38"/>
      <c r="B354" s="39"/>
      <c r="C354" s="40"/>
      <c r="D354" s="232" t="s">
        <v>165</v>
      </c>
      <c r="E354" s="40"/>
      <c r="F354" s="233" t="s">
        <v>565</v>
      </c>
      <c r="G354" s="40"/>
      <c r="H354" s="40"/>
      <c r="I354" s="136"/>
      <c r="J354" s="40"/>
      <c r="K354" s="40"/>
      <c r="L354" s="44"/>
      <c r="M354" s="234"/>
      <c r="N354" s="235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165</v>
      </c>
      <c r="AU354" s="17" t="s">
        <v>82</v>
      </c>
    </row>
    <row r="355" s="2" customFormat="1" ht="21.75" customHeight="1">
      <c r="A355" s="38"/>
      <c r="B355" s="39"/>
      <c r="C355" s="259" t="s">
        <v>607</v>
      </c>
      <c r="D355" s="259" t="s">
        <v>199</v>
      </c>
      <c r="E355" s="260" t="s">
        <v>568</v>
      </c>
      <c r="F355" s="261" t="s">
        <v>569</v>
      </c>
      <c r="G355" s="262" t="s">
        <v>202</v>
      </c>
      <c r="H355" s="263">
        <v>10</v>
      </c>
      <c r="I355" s="264"/>
      <c r="J355" s="265">
        <f>ROUND(I355*H355,2)</f>
        <v>0</v>
      </c>
      <c r="K355" s="261" t="s">
        <v>213</v>
      </c>
      <c r="L355" s="266"/>
      <c r="M355" s="267" t="s">
        <v>19</v>
      </c>
      <c r="N355" s="268" t="s">
        <v>45</v>
      </c>
      <c r="O355" s="84"/>
      <c r="P355" s="228">
        <f>O355*H355</f>
        <v>0</v>
      </c>
      <c r="Q355" s="228">
        <v>0.00069999999999999999</v>
      </c>
      <c r="R355" s="228">
        <f>Q355*H355</f>
        <v>0.0070000000000000001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241</v>
      </c>
      <c r="AT355" s="230" t="s">
        <v>199</v>
      </c>
      <c r="AU355" s="230" t="s">
        <v>82</v>
      </c>
      <c r="AY355" s="17" t="s">
        <v>158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82</v>
      </c>
      <c r="BK355" s="231">
        <f>ROUND(I355*H355,2)</f>
        <v>0</v>
      </c>
      <c r="BL355" s="17" t="s">
        <v>236</v>
      </c>
      <c r="BM355" s="230" t="s">
        <v>570</v>
      </c>
    </row>
    <row r="356" s="2" customFormat="1">
      <c r="A356" s="38"/>
      <c r="B356" s="39"/>
      <c r="C356" s="40"/>
      <c r="D356" s="232" t="s">
        <v>165</v>
      </c>
      <c r="E356" s="40"/>
      <c r="F356" s="233" t="s">
        <v>569</v>
      </c>
      <c r="G356" s="40"/>
      <c r="H356" s="40"/>
      <c r="I356" s="136"/>
      <c r="J356" s="40"/>
      <c r="K356" s="40"/>
      <c r="L356" s="44"/>
      <c r="M356" s="234"/>
      <c r="N356" s="235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165</v>
      </c>
      <c r="AU356" s="17" t="s">
        <v>82</v>
      </c>
    </row>
    <row r="357" s="2" customFormat="1" ht="21.75" customHeight="1">
      <c r="A357" s="38"/>
      <c r="B357" s="39"/>
      <c r="C357" s="219" t="s">
        <v>612</v>
      </c>
      <c r="D357" s="219" t="s">
        <v>159</v>
      </c>
      <c r="E357" s="220" t="s">
        <v>572</v>
      </c>
      <c r="F357" s="221" t="s">
        <v>573</v>
      </c>
      <c r="G357" s="222" t="s">
        <v>202</v>
      </c>
      <c r="H357" s="223">
        <v>2</v>
      </c>
      <c r="I357" s="224"/>
      <c r="J357" s="225">
        <f>ROUND(I357*H357,2)</f>
        <v>0</v>
      </c>
      <c r="K357" s="221" t="s">
        <v>19</v>
      </c>
      <c r="L357" s="44"/>
      <c r="M357" s="226" t="s">
        <v>19</v>
      </c>
      <c r="N357" s="227" t="s">
        <v>45</v>
      </c>
      <c r="O357" s="84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236</v>
      </c>
      <c r="AT357" s="230" t="s">
        <v>159</v>
      </c>
      <c r="AU357" s="230" t="s">
        <v>82</v>
      </c>
      <c r="AY357" s="17" t="s">
        <v>158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82</v>
      </c>
      <c r="BK357" s="231">
        <f>ROUND(I357*H357,2)</f>
        <v>0</v>
      </c>
      <c r="BL357" s="17" t="s">
        <v>236</v>
      </c>
      <c r="BM357" s="230" t="s">
        <v>574</v>
      </c>
    </row>
    <row r="358" s="2" customFormat="1">
      <c r="A358" s="38"/>
      <c r="B358" s="39"/>
      <c r="C358" s="40"/>
      <c r="D358" s="232" t="s">
        <v>165</v>
      </c>
      <c r="E358" s="40"/>
      <c r="F358" s="233" t="s">
        <v>573</v>
      </c>
      <c r="G358" s="40"/>
      <c r="H358" s="40"/>
      <c r="I358" s="136"/>
      <c r="J358" s="40"/>
      <c r="K358" s="40"/>
      <c r="L358" s="44"/>
      <c r="M358" s="234"/>
      <c r="N358" s="235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165</v>
      </c>
      <c r="AU358" s="17" t="s">
        <v>82</v>
      </c>
    </row>
    <row r="359" s="13" customFormat="1">
      <c r="A359" s="13"/>
      <c r="B359" s="236"/>
      <c r="C359" s="237"/>
      <c r="D359" s="232" t="s">
        <v>166</v>
      </c>
      <c r="E359" s="238" t="s">
        <v>19</v>
      </c>
      <c r="F359" s="239" t="s">
        <v>2046</v>
      </c>
      <c r="G359" s="237"/>
      <c r="H359" s="240">
        <v>2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166</v>
      </c>
      <c r="AU359" s="246" t="s">
        <v>82</v>
      </c>
      <c r="AV359" s="13" t="s">
        <v>85</v>
      </c>
      <c r="AW359" s="13" t="s">
        <v>34</v>
      </c>
      <c r="AX359" s="13" t="s">
        <v>82</v>
      </c>
      <c r="AY359" s="246" t="s">
        <v>158</v>
      </c>
    </row>
    <row r="360" s="2" customFormat="1" ht="21.75" customHeight="1">
      <c r="A360" s="38"/>
      <c r="B360" s="39"/>
      <c r="C360" s="219" t="s">
        <v>618</v>
      </c>
      <c r="D360" s="219" t="s">
        <v>159</v>
      </c>
      <c r="E360" s="220" t="s">
        <v>576</v>
      </c>
      <c r="F360" s="221" t="s">
        <v>577</v>
      </c>
      <c r="G360" s="222" t="s">
        <v>162</v>
      </c>
      <c r="H360" s="223">
        <v>1805</v>
      </c>
      <c r="I360" s="224"/>
      <c r="J360" s="225">
        <f>ROUND(I360*H360,2)</f>
        <v>0</v>
      </c>
      <c r="K360" s="221" t="s">
        <v>19</v>
      </c>
      <c r="L360" s="44"/>
      <c r="M360" s="226" t="s">
        <v>19</v>
      </c>
      <c r="N360" s="227" t="s">
        <v>45</v>
      </c>
      <c r="O360" s="84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236</v>
      </c>
      <c r="AT360" s="230" t="s">
        <v>159</v>
      </c>
      <c r="AU360" s="230" t="s">
        <v>82</v>
      </c>
      <c r="AY360" s="17" t="s">
        <v>158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82</v>
      </c>
      <c r="BK360" s="231">
        <f>ROUND(I360*H360,2)</f>
        <v>0</v>
      </c>
      <c r="BL360" s="17" t="s">
        <v>236</v>
      </c>
      <c r="BM360" s="230" t="s">
        <v>578</v>
      </c>
    </row>
    <row r="361" s="2" customFormat="1">
      <c r="A361" s="38"/>
      <c r="B361" s="39"/>
      <c r="C361" s="40"/>
      <c r="D361" s="232" t="s">
        <v>165</v>
      </c>
      <c r="E361" s="40"/>
      <c r="F361" s="233" t="s">
        <v>577</v>
      </c>
      <c r="G361" s="40"/>
      <c r="H361" s="40"/>
      <c r="I361" s="136"/>
      <c r="J361" s="40"/>
      <c r="K361" s="40"/>
      <c r="L361" s="44"/>
      <c r="M361" s="234"/>
      <c r="N361" s="235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165</v>
      </c>
      <c r="AU361" s="17" t="s">
        <v>82</v>
      </c>
    </row>
    <row r="362" s="13" customFormat="1">
      <c r="A362" s="13"/>
      <c r="B362" s="236"/>
      <c r="C362" s="237"/>
      <c r="D362" s="232" t="s">
        <v>166</v>
      </c>
      <c r="E362" s="238" t="s">
        <v>19</v>
      </c>
      <c r="F362" s="239" t="s">
        <v>2090</v>
      </c>
      <c r="G362" s="237"/>
      <c r="H362" s="240">
        <v>1805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166</v>
      </c>
      <c r="AU362" s="246" t="s">
        <v>82</v>
      </c>
      <c r="AV362" s="13" t="s">
        <v>85</v>
      </c>
      <c r="AW362" s="13" t="s">
        <v>34</v>
      </c>
      <c r="AX362" s="13" t="s">
        <v>82</v>
      </c>
      <c r="AY362" s="246" t="s">
        <v>158</v>
      </c>
    </row>
    <row r="363" s="2" customFormat="1" ht="16.5" customHeight="1">
      <c r="A363" s="38"/>
      <c r="B363" s="39"/>
      <c r="C363" s="219" t="s">
        <v>623</v>
      </c>
      <c r="D363" s="219" t="s">
        <v>159</v>
      </c>
      <c r="E363" s="220" t="s">
        <v>582</v>
      </c>
      <c r="F363" s="221" t="s">
        <v>583</v>
      </c>
      <c r="G363" s="222" t="s">
        <v>162</v>
      </c>
      <c r="H363" s="223">
        <v>1805</v>
      </c>
      <c r="I363" s="224"/>
      <c r="J363" s="225">
        <f>ROUND(I363*H363,2)</f>
        <v>0</v>
      </c>
      <c r="K363" s="221" t="s">
        <v>19</v>
      </c>
      <c r="L363" s="44"/>
      <c r="M363" s="226" t="s">
        <v>19</v>
      </c>
      <c r="N363" s="227" t="s">
        <v>45</v>
      </c>
      <c r="O363" s="84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0" t="s">
        <v>236</v>
      </c>
      <c r="AT363" s="230" t="s">
        <v>159</v>
      </c>
      <c r="AU363" s="230" t="s">
        <v>82</v>
      </c>
      <c r="AY363" s="17" t="s">
        <v>158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7" t="s">
        <v>82</v>
      </c>
      <c r="BK363" s="231">
        <f>ROUND(I363*H363,2)</f>
        <v>0</v>
      </c>
      <c r="BL363" s="17" t="s">
        <v>236</v>
      </c>
      <c r="BM363" s="230" t="s">
        <v>584</v>
      </c>
    </row>
    <row r="364" s="2" customFormat="1">
      <c r="A364" s="38"/>
      <c r="B364" s="39"/>
      <c r="C364" s="40"/>
      <c r="D364" s="232" t="s">
        <v>165</v>
      </c>
      <c r="E364" s="40"/>
      <c r="F364" s="233" t="s">
        <v>583</v>
      </c>
      <c r="G364" s="40"/>
      <c r="H364" s="40"/>
      <c r="I364" s="136"/>
      <c r="J364" s="40"/>
      <c r="K364" s="40"/>
      <c r="L364" s="44"/>
      <c r="M364" s="234"/>
      <c r="N364" s="235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165</v>
      </c>
      <c r="AU364" s="17" t="s">
        <v>82</v>
      </c>
    </row>
    <row r="365" s="13" customFormat="1">
      <c r="A365" s="13"/>
      <c r="B365" s="236"/>
      <c r="C365" s="237"/>
      <c r="D365" s="232" t="s">
        <v>166</v>
      </c>
      <c r="E365" s="238" t="s">
        <v>19</v>
      </c>
      <c r="F365" s="239" t="s">
        <v>2090</v>
      </c>
      <c r="G365" s="237"/>
      <c r="H365" s="240">
        <v>1805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166</v>
      </c>
      <c r="AU365" s="246" t="s">
        <v>82</v>
      </c>
      <c r="AV365" s="13" t="s">
        <v>85</v>
      </c>
      <c r="AW365" s="13" t="s">
        <v>34</v>
      </c>
      <c r="AX365" s="13" t="s">
        <v>82</v>
      </c>
      <c r="AY365" s="246" t="s">
        <v>158</v>
      </c>
    </row>
    <row r="366" s="2" customFormat="1" ht="21.75" customHeight="1">
      <c r="A366" s="38"/>
      <c r="B366" s="39"/>
      <c r="C366" s="219" t="s">
        <v>629</v>
      </c>
      <c r="D366" s="219" t="s">
        <v>159</v>
      </c>
      <c r="E366" s="220" t="s">
        <v>586</v>
      </c>
      <c r="F366" s="221" t="s">
        <v>587</v>
      </c>
      <c r="G366" s="222" t="s">
        <v>162</v>
      </c>
      <c r="H366" s="223">
        <v>110</v>
      </c>
      <c r="I366" s="224"/>
      <c r="J366" s="225">
        <f>ROUND(I366*H366,2)</f>
        <v>0</v>
      </c>
      <c r="K366" s="221" t="s">
        <v>213</v>
      </c>
      <c r="L366" s="44"/>
      <c r="M366" s="226" t="s">
        <v>19</v>
      </c>
      <c r="N366" s="227" t="s">
        <v>45</v>
      </c>
      <c r="O366" s="84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0" t="s">
        <v>236</v>
      </c>
      <c r="AT366" s="230" t="s">
        <v>159</v>
      </c>
      <c r="AU366" s="230" t="s">
        <v>82</v>
      </c>
      <c r="AY366" s="17" t="s">
        <v>158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7" t="s">
        <v>82</v>
      </c>
      <c r="BK366" s="231">
        <f>ROUND(I366*H366,2)</f>
        <v>0</v>
      </c>
      <c r="BL366" s="17" t="s">
        <v>236</v>
      </c>
      <c r="BM366" s="230" t="s">
        <v>588</v>
      </c>
    </row>
    <row r="367" s="2" customFormat="1">
      <c r="A367" s="38"/>
      <c r="B367" s="39"/>
      <c r="C367" s="40"/>
      <c r="D367" s="232" t="s">
        <v>165</v>
      </c>
      <c r="E367" s="40"/>
      <c r="F367" s="233" t="s">
        <v>589</v>
      </c>
      <c r="G367" s="40"/>
      <c r="H367" s="40"/>
      <c r="I367" s="136"/>
      <c r="J367" s="40"/>
      <c r="K367" s="40"/>
      <c r="L367" s="44"/>
      <c r="M367" s="234"/>
      <c r="N367" s="235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165</v>
      </c>
      <c r="AU367" s="17" t="s">
        <v>82</v>
      </c>
    </row>
    <row r="368" s="2" customFormat="1" ht="21.75" customHeight="1">
      <c r="A368" s="38"/>
      <c r="B368" s="39"/>
      <c r="C368" s="259" t="s">
        <v>635</v>
      </c>
      <c r="D368" s="259" t="s">
        <v>199</v>
      </c>
      <c r="E368" s="260" t="s">
        <v>591</v>
      </c>
      <c r="F368" s="261" t="s">
        <v>592</v>
      </c>
      <c r="G368" s="262" t="s">
        <v>162</v>
      </c>
      <c r="H368" s="263">
        <v>132</v>
      </c>
      <c r="I368" s="264"/>
      <c r="J368" s="265">
        <f>ROUND(I368*H368,2)</f>
        <v>0</v>
      </c>
      <c r="K368" s="261" t="s">
        <v>213</v>
      </c>
      <c r="L368" s="266"/>
      <c r="M368" s="267" t="s">
        <v>19</v>
      </c>
      <c r="N368" s="268" t="s">
        <v>45</v>
      </c>
      <c r="O368" s="84"/>
      <c r="P368" s="228">
        <f>O368*H368</f>
        <v>0</v>
      </c>
      <c r="Q368" s="228">
        <v>0.00068999999999999997</v>
      </c>
      <c r="R368" s="228">
        <f>Q368*H368</f>
        <v>0.091079999999999994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241</v>
      </c>
      <c r="AT368" s="230" t="s">
        <v>199</v>
      </c>
      <c r="AU368" s="230" t="s">
        <v>82</v>
      </c>
      <c r="AY368" s="17" t="s">
        <v>158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82</v>
      </c>
      <c r="BK368" s="231">
        <f>ROUND(I368*H368,2)</f>
        <v>0</v>
      </c>
      <c r="BL368" s="17" t="s">
        <v>236</v>
      </c>
      <c r="BM368" s="230" t="s">
        <v>593</v>
      </c>
    </row>
    <row r="369" s="2" customFormat="1">
      <c r="A369" s="38"/>
      <c r="B369" s="39"/>
      <c r="C369" s="40"/>
      <c r="D369" s="232" t="s">
        <v>165</v>
      </c>
      <c r="E369" s="40"/>
      <c r="F369" s="233" t="s">
        <v>592</v>
      </c>
      <c r="G369" s="40"/>
      <c r="H369" s="40"/>
      <c r="I369" s="136"/>
      <c r="J369" s="40"/>
      <c r="K369" s="40"/>
      <c r="L369" s="44"/>
      <c r="M369" s="234"/>
      <c r="N369" s="235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165</v>
      </c>
      <c r="AU369" s="17" t="s">
        <v>82</v>
      </c>
    </row>
    <row r="370" s="13" customFormat="1">
      <c r="A370" s="13"/>
      <c r="B370" s="236"/>
      <c r="C370" s="237"/>
      <c r="D370" s="232" t="s">
        <v>166</v>
      </c>
      <c r="E370" s="238" t="s">
        <v>19</v>
      </c>
      <c r="F370" s="239" t="s">
        <v>2091</v>
      </c>
      <c r="G370" s="237"/>
      <c r="H370" s="240">
        <v>110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166</v>
      </c>
      <c r="AU370" s="246" t="s">
        <v>82</v>
      </c>
      <c r="AV370" s="13" t="s">
        <v>85</v>
      </c>
      <c r="AW370" s="13" t="s">
        <v>34</v>
      </c>
      <c r="AX370" s="13" t="s">
        <v>82</v>
      </c>
      <c r="AY370" s="246" t="s">
        <v>158</v>
      </c>
    </row>
    <row r="371" s="13" customFormat="1">
      <c r="A371" s="13"/>
      <c r="B371" s="236"/>
      <c r="C371" s="237"/>
      <c r="D371" s="232" t="s">
        <v>166</v>
      </c>
      <c r="E371" s="237"/>
      <c r="F371" s="239" t="s">
        <v>2092</v>
      </c>
      <c r="G371" s="237"/>
      <c r="H371" s="240">
        <v>132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166</v>
      </c>
      <c r="AU371" s="246" t="s">
        <v>82</v>
      </c>
      <c r="AV371" s="13" t="s">
        <v>85</v>
      </c>
      <c r="AW371" s="13" t="s">
        <v>4</v>
      </c>
      <c r="AX371" s="13" t="s">
        <v>82</v>
      </c>
      <c r="AY371" s="246" t="s">
        <v>158</v>
      </c>
    </row>
    <row r="372" s="2" customFormat="1" ht="21.75" customHeight="1">
      <c r="A372" s="38"/>
      <c r="B372" s="39"/>
      <c r="C372" s="219" t="s">
        <v>639</v>
      </c>
      <c r="D372" s="219" t="s">
        <v>159</v>
      </c>
      <c r="E372" s="220" t="s">
        <v>597</v>
      </c>
      <c r="F372" s="221" t="s">
        <v>598</v>
      </c>
      <c r="G372" s="222" t="s">
        <v>162</v>
      </c>
      <c r="H372" s="223">
        <v>175</v>
      </c>
      <c r="I372" s="224"/>
      <c r="J372" s="225">
        <f>ROUND(I372*H372,2)</f>
        <v>0</v>
      </c>
      <c r="K372" s="221" t="s">
        <v>213</v>
      </c>
      <c r="L372" s="44"/>
      <c r="M372" s="226" t="s">
        <v>19</v>
      </c>
      <c r="N372" s="227" t="s">
        <v>45</v>
      </c>
      <c r="O372" s="84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236</v>
      </c>
      <c r="AT372" s="230" t="s">
        <v>159</v>
      </c>
      <c r="AU372" s="230" t="s">
        <v>82</v>
      </c>
      <c r="AY372" s="17" t="s">
        <v>158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82</v>
      </c>
      <c r="BK372" s="231">
        <f>ROUND(I372*H372,2)</f>
        <v>0</v>
      </c>
      <c r="BL372" s="17" t="s">
        <v>236</v>
      </c>
      <c r="BM372" s="230" t="s">
        <v>599</v>
      </c>
    </row>
    <row r="373" s="2" customFormat="1">
      <c r="A373" s="38"/>
      <c r="B373" s="39"/>
      <c r="C373" s="40"/>
      <c r="D373" s="232" t="s">
        <v>165</v>
      </c>
      <c r="E373" s="40"/>
      <c r="F373" s="233" t="s">
        <v>600</v>
      </c>
      <c r="G373" s="40"/>
      <c r="H373" s="40"/>
      <c r="I373" s="136"/>
      <c r="J373" s="40"/>
      <c r="K373" s="40"/>
      <c r="L373" s="44"/>
      <c r="M373" s="234"/>
      <c r="N373" s="235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165</v>
      </c>
      <c r="AU373" s="17" t="s">
        <v>82</v>
      </c>
    </row>
    <row r="374" s="2" customFormat="1" ht="21.75" customHeight="1">
      <c r="A374" s="38"/>
      <c r="B374" s="39"/>
      <c r="C374" s="259" t="s">
        <v>645</v>
      </c>
      <c r="D374" s="259" t="s">
        <v>199</v>
      </c>
      <c r="E374" s="260" t="s">
        <v>602</v>
      </c>
      <c r="F374" s="261" t="s">
        <v>603</v>
      </c>
      <c r="G374" s="262" t="s">
        <v>162</v>
      </c>
      <c r="H374" s="263">
        <v>126</v>
      </c>
      <c r="I374" s="264"/>
      <c r="J374" s="265">
        <f>ROUND(I374*H374,2)</f>
        <v>0</v>
      </c>
      <c r="K374" s="261" t="s">
        <v>213</v>
      </c>
      <c r="L374" s="266"/>
      <c r="M374" s="267" t="s">
        <v>19</v>
      </c>
      <c r="N374" s="268" t="s">
        <v>45</v>
      </c>
      <c r="O374" s="84"/>
      <c r="P374" s="228">
        <f>O374*H374</f>
        <v>0</v>
      </c>
      <c r="Q374" s="228">
        <v>0.00055000000000000003</v>
      </c>
      <c r="R374" s="228">
        <f>Q374*H374</f>
        <v>0.0693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241</v>
      </c>
      <c r="AT374" s="230" t="s">
        <v>199</v>
      </c>
      <c r="AU374" s="230" t="s">
        <v>82</v>
      </c>
      <c r="AY374" s="17" t="s">
        <v>158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82</v>
      </c>
      <c r="BK374" s="231">
        <f>ROUND(I374*H374,2)</f>
        <v>0</v>
      </c>
      <c r="BL374" s="17" t="s">
        <v>236</v>
      </c>
      <c r="BM374" s="230" t="s">
        <v>604</v>
      </c>
    </row>
    <row r="375" s="2" customFormat="1">
      <c r="A375" s="38"/>
      <c r="B375" s="39"/>
      <c r="C375" s="40"/>
      <c r="D375" s="232" t="s">
        <v>165</v>
      </c>
      <c r="E375" s="40"/>
      <c r="F375" s="233" t="s">
        <v>603</v>
      </c>
      <c r="G375" s="40"/>
      <c r="H375" s="40"/>
      <c r="I375" s="136"/>
      <c r="J375" s="40"/>
      <c r="K375" s="40"/>
      <c r="L375" s="44"/>
      <c r="M375" s="234"/>
      <c r="N375" s="235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165</v>
      </c>
      <c r="AU375" s="17" t="s">
        <v>82</v>
      </c>
    </row>
    <row r="376" s="13" customFormat="1">
      <c r="A376" s="13"/>
      <c r="B376" s="236"/>
      <c r="C376" s="237"/>
      <c r="D376" s="232" t="s">
        <v>166</v>
      </c>
      <c r="E376" s="238" t="s">
        <v>19</v>
      </c>
      <c r="F376" s="239" t="s">
        <v>2093</v>
      </c>
      <c r="G376" s="237"/>
      <c r="H376" s="240">
        <v>105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166</v>
      </c>
      <c r="AU376" s="246" t="s">
        <v>82</v>
      </c>
      <c r="AV376" s="13" t="s">
        <v>85</v>
      </c>
      <c r="AW376" s="13" t="s">
        <v>34</v>
      </c>
      <c r="AX376" s="13" t="s">
        <v>82</v>
      </c>
      <c r="AY376" s="246" t="s">
        <v>158</v>
      </c>
    </row>
    <row r="377" s="13" customFormat="1">
      <c r="A377" s="13"/>
      <c r="B377" s="236"/>
      <c r="C377" s="237"/>
      <c r="D377" s="232" t="s">
        <v>166</v>
      </c>
      <c r="E377" s="237"/>
      <c r="F377" s="239" t="s">
        <v>2094</v>
      </c>
      <c r="G377" s="237"/>
      <c r="H377" s="240">
        <v>126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166</v>
      </c>
      <c r="AU377" s="246" t="s">
        <v>82</v>
      </c>
      <c r="AV377" s="13" t="s">
        <v>85</v>
      </c>
      <c r="AW377" s="13" t="s">
        <v>4</v>
      </c>
      <c r="AX377" s="13" t="s">
        <v>82</v>
      </c>
      <c r="AY377" s="246" t="s">
        <v>158</v>
      </c>
    </row>
    <row r="378" s="2" customFormat="1" ht="21.75" customHeight="1">
      <c r="A378" s="38"/>
      <c r="B378" s="39"/>
      <c r="C378" s="259" t="s">
        <v>649</v>
      </c>
      <c r="D378" s="259" t="s">
        <v>199</v>
      </c>
      <c r="E378" s="260" t="s">
        <v>1882</v>
      </c>
      <c r="F378" s="261" t="s">
        <v>1883</v>
      </c>
      <c r="G378" s="262" t="s">
        <v>162</v>
      </c>
      <c r="H378" s="263">
        <v>84</v>
      </c>
      <c r="I378" s="264"/>
      <c r="J378" s="265">
        <f>ROUND(I378*H378,2)</f>
        <v>0</v>
      </c>
      <c r="K378" s="261" t="s">
        <v>213</v>
      </c>
      <c r="L378" s="266"/>
      <c r="M378" s="267" t="s">
        <v>19</v>
      </c>
      <c r="N378" s="268" t="s">
        <v>45</v>
      </c>
      <c r="O378" s="84"/>
      <c r="P378" s="228">
        <f>O378*H378</f>
        <v>0</v>
      </c>
      <c r="Q378" s="228">
        <v>0.00042999999999999999</v>
      </c>
      <c r="R378" s="228">
        <f>Q378*H378</f>
        <v>0.036119999999999999</v>
      </c>
      <c r="S378" s="228">
        <v>0</v>
      </c>
      <c r="T378" s="22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255</v>
      </c>
      <c r="AT378" s="230" t="s">
        <v>199</v>
      </c>
      <c r="AU378" s="230" t="s">
        <v>82</v>
      </c>
      <c r="AY378" s="17" t="s">
        <v>158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82</v>
      </c>
      <c r="BK378" s="231">
        <f>ROUND(I378*H378,2)</f>
        <v>0</v>
      </c>
      <c r="BL378" s="17" t="s">
        <v>255</v>
      </c>
      <c r="BM378" s="230" t="s">
        <v>1884</v>
      </c>
    </row>
    <row r="379" s="2" customFormat="1">
      <c r="A379" s="38"/>
      <c r="B379" s="39"/>
      <c r="C379" s="40"/>
      <c r="D379" s="232" t="s">
        <v>165</v>
      </c>
      <c r="E379" s="40"/>
      <c r="F379" s="233" t="s">
        <v>1883</v>
      </c>
      <c r="G379" s="40"/>
      <c r="H379" s="40"/>
      <c r="I379" s="136"/>
      <c r="J379" s="40"/>
      <c r="K379" s="40"/>
      <c r="L379" s="44"/>
      <c r="M379" s="234"/>
      <c r="N379" s="235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165</v>
      </c>
      <c r="AU379" s="17" t="s">
        <v>82</v>
      </c>
    </row>
    <row r="380" s="13" customFormat="1">
      <c r="A380" s="13"/>
      <c r="B380" s="236"/>
      <c r="C380" s="237"/>
      <c r="D380" s="232" t="s">
        <v>166</v>
      </c>
      <c r="E380" s="238" t="s">
        <v>19</v>
      </c>
      <c r="F380" s="239" t="s">
        <v>2095</v>
      </c>
      <c r="G380" s="237"/>
      <c r="H380" s="240">
        <v>70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166</v>
      </c>
      <c r="AU380" s="246" t="s">
        <v>82</v>
      </c>
      <c r="AV380" s="13" t="s">
        <v>85</v>
      </c>
      <c r="AW380" s="13" t="s">
        <v>34</v>
      </c>
      <c r="AX380" s="13" t="s">
        <v>82</v>
      </c>
      <c r="AY380" s="246" t="s">
        <v>158</v>
      </c>
    </row>
    <row r="381" s="13" customFormat="1">
      <c r="A381" s="13"/>
      <c r="B381" s="236"/>
      <c r="C381" s="237"/>
      <c r="D381" s="232" t="s">
        <v>166</v>
      </c>
      <c r="E381" s="237"/>
      <c r="F381" s="239" t="s">
        <v>2096</v>
      </c>
      <c r="G381" s="237"/>
      <c r="H381" s="240">
        <v>84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166</v>
      </c>
      <c r="AU381" s="246" t="s">
        <v>82</v>
      </c>
      <c r="AV381" s="13" t="s">
        <v>85</v>
      </c>
      <c r="AW381" s="13" t="s">
        <v>4</v>
      </c>
      <c r="AX381" s="13" t="s">
        <v>82</v>
      </c>
      <c r="AY381" s="246" t="s">
        <v>158</v>
      </c>
    </row>
    <row r="382" s="2" customFormat="1" ht="21.75" customHeight="1">
      <c r="A382" s="38"/>
      <c r="B382" s="39"/>
      <c r="C382" s="219" t="s">
        <v>655</v>
      </c>
      <c r="D382" s="219" t="s">
        <v>159</v>
      </c>
      <c r="E382" s="220" t="s">
        <v>608</v>
      </c>
      <c r="F382" s="221" t="s">
        <v>609</v>
      </c>
      <c r="G382" s="222" t="s">
        <v>162</v>
      </c>
      <c r="H382" s="223">
        <v>510</v>
      </c>
      <c r="I382" s="224"/>
      <c r="J382" s="225">
        <f>ROUND(I382*H382,2)</f>
        <v>0</v>
      </c>
      <c r="K382" s="221" t="s">
        <v>213</v>
      </c>
      <c r="L382" s="44"/>
      <c r="M382" s="226" t="s">
        <v>19</v>
      </c>
      <c r="N382" s="227" t="s">
        <v>45</v>
      </c>
      <c r="O382" s="84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236</v>
      </c>
      <c r="AT382" s="230" t="s">
        <v>159</v>
      </c>
      <c r="AU382" s="230" t="s">
        <v>82</v>
      </c>
      <c r="AY382" s="17" t="s">
        <v>158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82</v>
      </c>
      <c r="BK382" s="231">
        <f>ROUND(I382*H382,2)</f>
        <v>0</v>
      </c>
      <c r="BL382" s="17" t="s">
        <v>236</v>
      </c>
      <c r="BM382" s="230" t="s">
        <v>610</v>
      </c>
    </row>
    <row r="383" s="2" customFormat="1">
      <c r="A383" s="38"/>
      <c r="B383" s="39"/>
      <c r="C383" s="40"/>
      <c r="D383" s="232" t="s">
        <v>165</v>
      </c>
      <c r="E383" s="40"/>
      <c r="F383" s="233" t="s">
        <v>611</v>
      </c>
      <c r="G383" s="40"/>
      <c r="H383" s="40"/>
      <c r="I383" s="136"/>
      <c r="J383" s="40"/>
      <c r="K383" s="40"/>
      <c r="L383" s="44"/>
      <c r="M383" s="234"/>
      <c r="N383" s="235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165</v>
      </c>
      <c r="AU383" s="17" t="s">
        <v>82</v>
      </c>
    </row>
    <row r="384" s="2" customFormat="1" ht="21.75" customHeight="1">
      <c r="A384" s="38"/>
      <c r="B384" s="39"/>
      <c r="C384" s="259" t="s">
        <v>659</v>
      </c>
      <c r="D384" s="259" t="s">
        <v>199</v>
      </c>
      <c r="E384" s="260" t="s">
        <v>613</v>
      </c>
      <c r="F384" s="261" t="s">
        <v>614</v>
      </c>
      <c r="G384" s="262" t="s">
        <v>162</v>
      </c>
      <c r="H384" s="263">
        <v>612</v>
      </c>
      <c r="I384" s="264"/>
      <c r="J384" s="265">
        <f>ROUND(I384*H384,2)</f>
        <v>0</v>
      </c>
      <c r="K384" s="261" t="s">
        <v>213</v>
      </c>
      <c r="L384" s="266"/>
      <c r="M384" s="267" t="s">
        <v>19</v>
      </c>
      <c r="N384" s="268" t="s">
        <v>45</v>
      </c>
      <c r="O384" s="84"/>
      <c r="P384" s="228">
        <f>O384*H384</f>
        <v>0</v>
      </c>
      <c r="Q384" s="228">
        <v>0.00025999999999999998</v>
      </c>
      <c r="R384" s="228">
        <f>Q384*H384</f>
        <v>0.15911999999999998</v>
      </c>
      <c r="S384" s="228">
        <v>0</v>
      </c>
      <c r="T384" s="229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0" t="s">
        <v>241</v>
      </c>
      <c r="AT384" s="230" t="s">
        <v>199</v>
      </c>
      <c r="AU384" s="230" t="s">
        <v>82</v>
      </c>
      <c r="AY384" s="17" t="s">
        <v>158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7" t="s">
        <v>82</v>
      </c>
      <c r="BK384" s="231">
        <f>ROUND(I384*H384,2)</f>
        <v>0</v>
      </c>
      <c r="BL384" s="17" t="s">
        <v>236</v>
      </c>
      <c r="BM384" s="230" t="s">
        <v>615</v>
      </c>
    </row>
    <row r="385" s="2" customFormat="1">
      <c r="A385" s="38"/>
      <c r="B385" s="39"/>
      <c r="C385" s="40"/>
      <c r="D385" s="232" t="s">
        <v>165</v>
      </c>
      <c r="E385" s="40"/>
      <c r="F385" s="233" t="s">
        <v>614</v>
      </c>
      <c r="G385" s="40"/>
      <c r="H385" s="40"/>
      <c r="I385" s="136"/>
      <c r="J385" s="40"/>
      <c r="K385" s="40"/>
      <c r="L385" s="44"/>
      <c r="M385" s="234"/>
      <c r="N385" s="235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165</v>
      </c>
      <c r="AU385" s="17" t="s">
        <v>82</v>
      </c>
    </row>
    <row r="386" s="13" customFormat="1">
      <c r="A386" s="13"/>
      <c r="B386" s="236"/>
      <c r="C386" s="237"/>
      <c r="D386" s="232" t="s">
        <v>166</v>
      </c>
      <c r="E386" s="238" t="s">
        <v>19</v>
      </c>
      <c r="F386" s="239" t="s">
        <v>2097</v>
      </c>
      <c r="G386" s="237"/>
      <c r="H386" s="240">
        <v>510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166</v>
      </c>
      <c r="AU386" s="246" t="s">
        <v>82</v>
      </c>
      <c r="AV386" s="13" t="s">
        <v>85</v>
      </c>
      <c r="AW386" s="13" t="s">
        <v>34</v>
      </c>
      <c r="AX386" s="13" t="s">
        <v>82</v>
      </c>
      <c r="AY386" s="246" t="s">
        <v>158</v>
      </c>
    </row>
    <row r="387" s="13" customFormat="1">
      <c r="A387" s="13"/>
      <c r="B387" s="236"/>
      <c r="C387" s="237"/>
      <c r="D387" s="232" t="s">
        <v>166</v>
      </c>
      <c r="E387" s="237"/>
      <c r="F387" s="239" t="s">
        <v>2098</v>
      </c>
      <c r="G387" s="237"/>
      <c r="H387" s="240">
        <v>612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166</v>
      </c>
      <c r="AU387" s="246" t="s">
        <v>82</v>
      </c>
      <c r="AV387" s="13" t="s">
        <v>85</v>
      </c>
      <c r="AW387" s="13" t="s">
        <v>4</v>
      </c>
      <c r="AX387" s="13" t="s">
        <v>82</v>
      </c>
      <c r="AY387" s="246" t="s">
        <v>158</v>
      </c>
    </row>
    <row r="388" s="2" customFormat="1" ht="16.5" customHeight="1">
      <c r="A388" s="38"/>
      <c r="B388" s="39"/>
      <c r="C388" s="219" t="s">
        <v>665</v>
      </c>
      <c r="D388" s="219" t="s">
        <v>159</v>
      </c>
      <c r="E388" s="220" t="s">
        <v>619</v>
      </c>
      <c r="F388" s="221" t="s">
        <v>620</v>
      </c>
      <c r="G388" s="222" t="s">
        <v>162</v>
      </c>
      <c r="H388" s="223">
        <v>20</v>
      </c>
      <c r="I388" s="224"/>
      <c r="J388" s="225">
        <f>ROUND(I388*H388,2)</f>
        <v>0</v>
      </c>
      <c r="K388" s="221" t="s">
        <v>213</v>
      </c>
      <c r="L388" s="44"/>
      <c r="M388" s="226" t="s">
        <v>19</v>
      </c>
      <c r="N388" s="227" t="s">
        <v>45</v>
      </c>
      <c r="O388" s="84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236</v>
      </c>
      <c r="AT388" s="230" t="s">
        <v>159</v>
      </c>
      <c r="AU388" s="230" t="s">
        <v>82</v>
      </c>
      <c r="AY388" s="17" t="s">
        <v>158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82</v>
      </c>
      <c r="BK388" s="231">
        <f>ROUND(I388*H388,2)</f>
        <v>0</v>
      </c>
      <c r="BL388" s="17" t="s">
        <v>236</v>
      </c>
      <c r="BM388" s="230" t="s">
        <v>621</v>
      </c>
    </row>
    <row r="389" s="2" customFormat="1">
      <c r="A389" s="38"/>
      <c r="B389" s="39"/>
      <c r="C389" s="40"/>
      <c r="D389" s="232" t="s">
        <v>165</v>
      </c>
      <c r="E389" s="40"/>
      <c r="F389" s="233" t="s">
        <v>622</v>
      </c>
      <c r="G389" s="40"/>
      <c r="H389" s="40"/>
      <c r="I389" s="136"/>
      <c r="J389" s="40"/>
      <c r="K389" s="40"/>
      <c r="L389" s="44"/>
      <c r="M389" s="234"/>
      <c r="N389" s="235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165</v>
      </c>
      <c r="AU389" s="17" t="s">
        <v>82</v>
      </c>
    </row>
    <row r="390" s="2" customFormat="1" ht="21.75" customHeight="1">
      <c r="A390" s="38"/>
      <c r="B390" s="39"/>
      <c r="C390" s="259" t="s">
        <v>669</v>
      </c>
      <c r="D390" s="259" t="s">
        <v>199</v>
      </c>
      <c r="E390" s="260" t="s">
        <v>624</v>
      </c>
      <c r="F390" s="261" t="s">
        <v>625</v>
      </c>
      <c r="G390" s="262" t="s">
        <v>162</v>
      </c>
      <c r="H390" s="263">
        <v>23</v>
      </c>
      <c r="I390" s="264"/>
      <c r="J390" s="265">
        <f>ROUND(I390*H390,2)</f>
        <v>0</v>
      </c>
      <c r="K390" s="261" t="s">
        <v>19</v>
      </c>
      <c r="L390" s="266"/>
      <c r="M390" s="267" t="s">
        <v>19</v>
      </c>
      <c r="N390" s="268" t="s">
        <v>45</v>
      </c>
      <c r="O390" s="84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0" t="s">
        <v>241</v>
      </c>
      <c r="AT390" s="230" t="s">
        <v>199</v>
      </c>
      <c r="AU390" s="230" t="s">
        <v>82</v>
      </c>
      <c r="AY390" s="17" t="s">
        <v>158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7" t="s">
        <v>82</v>
      </c>
      <c r="BK390" s="231">
        <f>ROUND(I390*H390,2)</f>
        <v>0</v>
      </c>
      <c r="BL390" s="17" t="s">
        <v>236</v>
      </c>
      <c r="BM390" s="230" t="s">
        <v>626</v>
      </c>
    </row>
    <row r="391" s="2" customFormat="1">
      <c r="A391" s="38"/>
      <c r="B391" s="39"/>
      <c r="C391" s="40"/>
      <c r="D391" s="232" t="s">
        <v>165</v>
      </c>
      <c r="E391" s="40"/>
      <c r="F391" s="233" t="s">
        <v>625</v>
      </c>
      <c r="G391" s="40"/>
      <c r="H391" s="40"/>
      <c r="I391" s="136"/>
      <c r="J391" s="40"/>
      <c r="K391" s="40"/>
      <c r="L391" s="44"/>
      <c r="M391" s="234"/>
      <c r="N391" s="235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165</v>
      </c>
      <c r="AU391" s="17" t="s">
        <v>82</v>
      </c>
    </row>
    <row r="392" s="13" customFormat="1">
      <c r="A392" s="13"/>
      <c r="B392" s="236"/>
      <c r="C392" s="237"/>
      <c r="D392" s="232" t="s">
        <v>166</v>
      </c>
      <c r="E392" s="238" t="s">
        <v>19</v>
      </c>
      <c r="F392" s="239" t="s">
        <v>2099</v>
      </c>
      <c r="G392" s="237"/>
      <c r="H392" s="240">
        <v>20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166</v>
      </c>
      <c r="AU392" s="246" t="s">
        <v>82</v>
      </c>
      <c r="AV392" s="13" t="s">
        <v>85</v>
      </c>
      <c r="AW392" s="13" t="s">
        <v>34</v>
      </c>
      <c r="AX392" s="13" t="s">
        <v>82</v>
      </c>
      <c r="AY392" s="246" t="s">
        <v>158</v>
      </c>
    </row>
    <row r="393" s="13" customFormat="1">
      <c r="A393" s="13"/>
      <c r="B393" s="236"/>
      <c r="C393" s="237"/>
      <c r="D393" s="232" t="s">
        <v>166</v>
      </c>
      <c r="E393" s="237"/>
      <c r="F393" s="239" t="s">
        <v>1557</v>
      </c>
      <c r="G393" s="237"/>
      <c r="H393" s="240">
        <v>23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166</v>
      </c>
      <c r="AU393" s="246" t="s">
        <v>82</v>
      </c>
      <c r="AV393" s="13" t="s">
        <v>85</v>
      </c>
      <c r="AW393" s="13" t="s">
        <v>4</v>
      </c>
      <c r="AX393" s="13" t="s">
        <v>82</v>
      </c>
      <c r="AY393" s="246" t="s">
        <v>158</v>
      </c>
    </row>
    <row r="394" s="2" customFormat="1" ht="21.75" customHeight="1">
      <c r="A394" s="38"/>
      <c r="B394" s="39"/>
      <c r="C394" s="219" t="s">
        <v>675</v>
      </c>
      <c r="D394" s="219" t="s">
        <v>159</v>
      </c>
      <c r="E394" s="220" t="s">
        <v>630</v>
      </c>
      <c r="F394" s="221" t="s">
        <v>631</v>
      </c>
      <c r="G394" s="222" t="s">
        <v>202</v>
      </c>
      <c r="H394" s="223">
        <v>129</v>
      </c>
      <c r="I394" s="224"/>
      <c r="J394" s="225">
        <f>ROUND(I394*H394,2)</f>
        <v>0</v>
      </c>
      <c r="K394" s="221" t="s">
        <v>19</v>
      </c>
      <c r="L394" s="44"/>
      <c r="M394" s="226" t="s">
        <v>19</v>
      </c>
      <c r="N394" s="227" t="s">
        <v>45</v>
      </c>
      <c r="O394" s="84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0" t="s">
        <v>236</v>
      </c>
      <c r="AT394" s="230" t="s">
        <v>159</v>
      </c>
      <c r="AU394" s="230" t="s">
        <v>82</v>
      </c>
      <c r="AY394" s="17" t="s">
        <v>158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7" t="s">
        <v>82</v>
      </c>
      <c r="BK394" s="231">
        <f>ROUND(I394*H394,2)</f>
        <v>0</v>
      </c>
      <c r="BL394" s="17" t="s">
        <v>236</v>
      </c>
      <c r="BM394" s="230" t="s">
        <v>632</v>
      </c>
    </row>
    <row r="395" s="2" customFormat="1">
      <c r="A395" s="38"/>
      <c r="B395" s="39"/>
      <c r="C395" s="40"/>
      <c r="D395" s="232" t="s">
        <v>165</v>
      </c>
      <c r="E395" s="40"/>
      <c r="F395" s="233" t="s">
        <v>631</v>
      </c>
      <c r="G395" s="40"/>
      <c r="H395" s="40"/>
      <c r="I395" s="136"/>
      <c r="J395" s="40"/>
      <c r="K395" s="40"/>
      <c r="L395" s="44"/>
      <c r="M395" s="234"/>
      <c r="N395" s="235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165</v>
      </c>
      <c r="AU395" s="17" t="s">
        <v>82</v>
      </c>
    </row>
    <row r="396" s="2" customFormat="1">
      <c r="A396" s="38"/>
      <c r="B396" s="39"/>
      <c r="C396" s="40"/>
      <c r="D396" s="232" t="s">
        <v>181</v>
      </c>
      <c r="E396" s="40"/>
      <c r="F396" s="258" t="s">
        <v>633</v>
      </c>
      <c r="G396" s="40"/>
      <c r="H396" s="40"/>
      <c r="I396" s="136"/>
      <c r="J396" s="40"/>
      <c r="K396" s="40"/>
      <c r="L396" s="44"/>
      <c r="M396" s="234"/>
      <c r="N396" s="235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181</v>
      </c>
      <c r="AU396" s="17" t="s">
        <v>82</v>
      </c>
    </row>
    <row r="397" s="13" customFormat="1">
      <c r="A397" s="13"/>
      <c r="B397" s="236"/>
      <c r="C397" s="237"/>
      <c r="D397" s="232" t="s">
        <v>166</v>
      </c>
      <c r="E397" s="238" t="s">
        <v>19</v>
      </c>
      <c r="F397" s="239" t="s">
        <v>2100</v>
      </c>
      <c r="G397" s="237"/>
      <c r="H397" s="240">
        <v>129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166</v>
      </c>
      <c r="AU397" s="246" t="s">
        <v>82</v>
      </c>
      <c r="AV397" s="13" t="s">
        <v>85</v>
      </c>
      <c r="AW397" s="13" t="s">
        <v>34</v>
      </c>
      <c r="AX397" s="13" t="s">
        <v>82</v>
      </c>
      <c r="AY397" s="246" t="s">
        <v>158</v>
      </c>
    </row>
    <row r="398" s="2" customFormat="1" ht="21.75" customHeight="1">
      <c r="A398" s="38"/>
      <c r="B398" s="39"/>
      <c r="C398" s="219" t="s">
        <v>679</v>
      </c>
      <c r="D398" s="219" t="s">
        <v>159</v>
      </c>
      <c r="E398" s="220" t="s">
        <v>636</v>
      </c>
      <c r="F398" s="221" t="s">
        <v>637</v>
      </c>
      <c r="G398" s="222" t="s">
        <v>202</v>
      </c>
      <c r="H398" s="223">
        <v>18</v>
      </c>
      <c r="I398" s="224"/>
      <c r="J398" s="225">
        <f>ROUND(I398*H398,2)</f>
        <v>0</v>
      </c>
      <c r="K398" s="221" t="s">
        <v>19</v>
      </c>
      <c r="L398" s="44"/>
      <c r="M398" s="226" t="s">
        <v>19</v>
      </c>
      <c r="N398" s="227" t="s">
        <v>45</v>
      </c>
      <c r="O398" s="84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0" t="s">
        <v>236</v>
      </c>
      <c r="AT398" s="230" t="s">
        <v>159</v>
      </c>
      <c r="AU398" s="230" t="s">
        <v>82</v>
      </c>
      <c r="AY398" s="17" t="s">
        <v>158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7" t="s">
        <v>82</v>
      </c>
      <c r="BK398" s="231">
        <f>ROUND(I398*H398,2)</f>
        <v>0</v>
      </c>
      <c r="BL398" s="17" t="s">
        <v>236</v>
      </c>
      <c r="BM398" s="230" t="s">
        <v>638</v>
      </c>
    </row>
    <row r="399" s="2" customFormat="1">
      <c r="A399" s="38"/>
      <c r="B399" s="39"/>
      <c r="C399" s="40"/>
      <c r="D399" s="232" t="s">
        <v>165</v>
      </c>
      <c r="E399" s="40"/>
      <c r="F399" s="233" t="s">
        <v>637</v>
      </c>
      <c r="G399" s="40"/>
      <c r="H399" s="40"/>
      <c r="I399" s="136"/>
      <c r="J399" s="40"/>
      <c r="K399" s="40"/>
      <c r="L399" s="44"/>
      <c r="M399" s="234"/>
      <c r="N399" s="235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165</v>
      </c>
      <c r="AU399" s="17" t="s">
        <v>82</v>
      </c>
    </row>
    <row r="400" s="2" customFormat="1" ht="21.75" customHeight="1">
      <c r="A400" s="38"/>
      <c r="B400" s="39"/>
      <c r="C400" s="219" t="s">
        <v>685</v>
      </c>
      <c r="D400" s="219" t="s">
        <v>159</v>
      </c>
      <c r="E400" s="220" t="s">
        <v>640</v>
      </c>
      <c r="F400" s="221" t="s">
        <v>641</v>
      </c>
      <c r="G400" s="222" t="s">
        <v>202</v>
      </c>
      <c r="H400" s="223">
        <v>18</v>
      </c>
      <c r="I400" s="224"/>
      <c r="J400" s="225">
        <f>ROUND(I400*H400,2)</f>
        <v>0</v>
      </c>
      <c r="K400" s="221" t="s">
        <v>213</v>
      </c>
      <c r="L400" s="44"/>
      <c r="M400" s="226" t="s">
        <v>19</v>
      </c>
      <c r="N400" s="227" t="s">
        <v>45</v>
      </c>
      <c r="O400" s="84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236</v>
      </c>
      <c r="AT400" s="230" t="s">
        <v>159</v>
      </c>
      <c r="AU400" s="230" t="s">
        <v>82</v>
      </c>
      <c r="AY400" s="17" t="s">
        <v>158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82</v>
      </c>
      <c r="BK400" s="231">
        <f>ROUND(I400*H400,2)</f>
        <v>0</v>
      </c>
      <c r="BL400" s="17" t="s">
        <v>236</v>
      </c>
      <c r="BM400" s="230" t="s">
        <v>642</v>
      </c>
    </row>
    <row r="401" s="2" customFormat="1">
      <c r="A401" s="38"/>
      <c r="B401" s="39"/>
      <c r="C401" s="40"/>
      <c r="D401" s="232" t="s">
        <v>165</v>
      </c>
      <c r="E401" s="40"/>
      <c r="F401" s="233" t="s">
        <v>643</v>
      </c>
      <c r="G401" s="40"/>
      <c r="H401" s="40"/>
      <c r="I401" s="136"/>
      <c r="J401" s="40"/>
      <c r="K401" s="40"/>
      <c r="L401" s="44"/>
      <c r="M401" s="234"/>
      <c r="N401" s="235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165</v>
      </c>
      <c r="AU401" s="17" t="s">
        <v>82</v>
      </c>
    </row>
    <row r="402" s="13" customFormat="1">
      <c r="A402" s="13"/>
      <c r="B402" s="236"/>
      <c r="C402" s="237"/>
      <c r="D402" s="232" t="s">
        <v>166</v>
      </c>
      <c r="E402" s="238" t="s">
        <v>19</v>
      </c>
      <c r="F402" s="239" t="s">
        <v>2101</v>
      </c>
      <c r="G402" s="237"/>
      <c r="H402" s="240">
        <v>18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166</v>
      </c>
      <c r="AU402" s="246" t="s">
        <v>82</v>
      </c>
      <c r="AV402" s="13" t="s">
        <v>85</v>
      </c>
      <c r="AW402" s="13" t="s">
        <v>34</v>
      </c>
      <c r="AX402" s="13" t="s">
        <v>82</v>
      </c>
      <c r="AY402" s="246" t="s">
        <v>158</v>
      </c>
    </row>
    <row r="403" s="2" customFormat="1" ht="21.75" customHeight="1">
      <c r="A403" s="38"/>
      <c r="B403" s="39"/>
      <c r="C403" s="219" t="s">
        <v>689</v>
      </c>
      <c r="D403" s="219" t="s">
        <v>159</v>
      </c>
      <c r="E403" s="220" t="s">
        <v>646</v>
      </c>
      <c r="F403" s="221" t="s">
        <v>647</v>
      </c>
      <c r="G403" s="222" t="s">
        <v>202</v>
      </c>
      <c r="H403" s="223">
        <v>24</v>
      </c>
      <c r="I403" s="224"/>
      <c r="J403" s="225">
        <f>ROUND(I403*H403,2)</f>
        <v>0</v>
      </c>
      <c r="K403" s="221" t="s">
        <v>19</v>
      </c>
      <c r="L403" s="44"/>
      <c r="M403" s="226" t="s">
        <v>19</v>
      </c>
      <c r="N403" s="227" t="s">
        <v>45</v>
      </c>
      <c r="O403" s="84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0" t="s">
        <v>236</v>
      </c>
      <c r="AT403" s="230" t="s">
        <v>159</v>
      </c>
      <c r="AU403" s="230" t="s">
        <v>82</v>
      </c>
      <c r="AY403" s="17" t="s">
        <v>158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7" t="s">
        <v>82</v>
      </c>
      <c r="BK403" s="231">
        <f>ROUND(I403*H403,2)</f>
        <v>0</v>
      </c>
      <c r="BL403" s="17" t="s">
        <v>236</v>
      </c>
      <c r="BM403" s="230" t="s">
        <v>648</v>
      </c>
    </row>
    <row r="404" s="2" customFormat="1">
      <c r="A404" s="38"/>
      <c r="B404" s="39"/>
      <c r="C404" s="40"/>
      <c r="D404" s="232" t="s">
        <v>165</v>
      </c>
      <c r="E404" s="40"/>
      <c r="F404" s="233" t="s">
        <v>647</v>
      </c>
      <c r="G404" s="40"/>
      <c r="H404" s="40"/>
      <c r="I404" s="136"/>
      <c r="J404" s="40"/>
      <c r="K404" s="40"/>
      <c r="L404" s="44"/>
      <c r="M404" s="234"/>
      <c r="N404" s="235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165</v>
      </c>
      <c r="AU404" s="17" t="s">
        <v>82</v>
      </c>
    </row>
    <row r="405" s="2" customFormat="1" ht="21.75" customHeight="1">
      <c r="A405" s="38"/>
      <c r="B405" s="39"/>
      <c r="C405" s="219" t="s">
        <v>693</v>
      </c>
      <c r="D405" s="219" t="s">
        <v>159</v>
      </c>
      <c r="E405" s="220" t="s">
        <v>650</v>
      </c>
      <c r="F405" s="221" t="s">
        <v>651</v>
      </c>
      <c r="G405" s="222" t="s">
        <v>202</v>
      </c>
      <c r="H405" s="223">
        <v>24</v>
      </c>
      <c r="I405" s="224"/>
      <c r="J405" s="225">
        <f>ROUND(I405*H405,2)</f>
        <v>0</v>
      </c>
      <c r="K405" s="221" t="s">
        <v>213</v>
      </c>
      <c r="L405" s="44"/>
      <c r="M405" s="226" t="s">
        <v>19</v>
      </c>
      <c r="N405" s="227" t="s">
        <v>45</v>
      </c>
      <c r="O405" s="84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0" t="s">
        <v>236</v>
      </c>
      <c r="AT405" s="230" t="s">
        <v>159</v>
      </c>
      <c r="AU405" s="230" t="s">
        <v>82</v>
      </c>
      <c r="AY405" s="17" t="s">
        <v>158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7" t="s">
        <v>82</v>
      </c>
      <c r="BK405" s="231">
        <f>ROUND(I405*H405,2)</f>
        <v>0</v>
      </c>
      <c r="BL405" s="17" t="s">
        <v>236</v>
      </c>
      <c r="BM405" s="230" t="s">
        <v>652</v>
      </c>
    </row>
    <row r="406" s="2" customFormat="1">
      <c r="A406" s="38"/>
      <c r="B406" s="39"/>
      <c r="C406" s="40"/>
      <c r="D406" s="232" t="s">
        <v>165</v>
      </c>
      <c r="E406" s="40"/>
      <c r="F406" s="233" t="s">
        <v>653</v>
      </c>
      <c r="G406" s="40"/>
      <c r="H406" s="40"/>
      <c r="I406" s="136"/>
      <c r="J406" s="40"/>
      <c r="K406" s="40"/>
      <c r="L406" s="44"/>
      <c r="M406" s="234"/>
      <c r="N406" s="235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165</v>
      </c>
      <c r="AU406" s="17" t="s">
        <v>82</v>
      </c>
    </row>
    <row r="407" s="13" customFormat="1">
      <c r="A407" s="13"/>
      <c r="B407" s="236"/>
      <c r="C407" s="237"/>
      <c r="D407" s="232" t="s">
        <v>166</v>
      </c>
      <c r="E407" s="238" t="s">
        <v>19</v>
      </c>
      <c r="F407" s="239" t="s">
        <v>2102</v>
      </c>
      <c r="G407" s="237"/>
      <c r="H407" s="240">
        <v>24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166</v>
      </c>
      <c r="AU407" s="246" t="s">
        <v>82</v>
      </c>
      <c r="AV407" s="13" t="s">
        <v>85</v>
      </c>
      <c r="AW407" s="13" t="s">
        <v>34</v>
      </c>
      <c r="AX407" s="13" t="s">
        <v>82</v>
      </c>
      <c r="AY407" s="246" t="s">
        <v>158</v>
      </c>
    </row>
    <row r="408" s="2" customFormat="1" ht="21.75" customHeight="1">
      <c r="A408" s="38"/>
      <c r="B408" s="39"/>
      <c r="C408" s="219" t="s">
        <v>698</v>
      </c>
      <c r="D408" s="219" t="s">
        <v>159</v>
      </c>
      <c r="E408" s="220" t="s">
        <v>656</v>
      </c>
      <c r="F408" s="221" t="s">
        <v>657</v>
      </c>
      <c r="G408" s="222" t="s">
        <v>202</v>
      </c>
      <c r="H408" s="223">
        <v>8</v>
      </c>
      <c r="I408" s="224"/>
      <c r="J408" s="225">
        <f>ROUND(I408*H408,2)</f>
        <v>0</v>
      </c>
      <c r="K408" s="221" t="s">
        <v>19</v>
      </c>
      <c r="L408" s="44"/>
      <c r="M408" s="226" t="s">
        <v>19</v>
      </c>
      <c r="N408" s="227" t="s">
        <v>45</v>
      </c>
      <c r="O408" s="84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0" t="s">
        <v>236</v>
      </c>
      <c r="AT408" s="230" t="s">
        <v>159</v>
      </c>
      <c r="AU408" s="230" t="s">
        <v>82</v>
      </c>
      <c r="AY408" s="17" t="s">
        <v>158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7" t="s">
        <v>82</v>
      </c>
      <c r="BK408" s="231">
        <f>ROUND(I408*H408,2)</f>
        <v>0</v>
      </c>
      <c r="BL408" s="17" t="s">
        <v>236</v>
      </c>
      <c r="BM408" s="230" t="s">
        <v>658</v>
      </c>
    </row>
    <row r="409" s="2" customFormat="1">
      <c r="A409" s="38"/>
      <c r="B409" s="39"/>
      <c r="C409" s="40"/>
      <c r="D409" s="232" t="s">
        <v>165</v>
      </c>
      <c r="E409" s="40"/>
      <c r="F409" s="233" t="s">
        <v>657</v>
      </c>
      <c r="G409" s="40"/>
      <c r="H409" s="40"/>
      <c r="I409" s="136"/>
      <c r="J409" s="40"/>
      <c r="K409" s="40"/>
      <c r="L409" s="44"/>
      <c r="M409" s="234"/>
      <c r="N409" s="235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165</v>
      </c>
      <c r="AU409" s="17" t="s">
        <v>82</v>
      </c>
    </row>
    <row r="410" s="2" customFormat="1" ht="21.75" customHeight="1">
      <c r="A410" s="38"/>
      <c r="B410" s="39"/>
      <c r="C410" s="219" t="s">
        <v>703</v>
      </c>
      <c r="D410" s="219" t="s">
        <v>159</v>
      </c>
      <c r="E410" s="220" t="s">
        <v>660</v>
      </c>
      <c r="F410" s="221" t="s">
        <v>661</v>
      </c>
      <c r="G410" s="222" t="s">
        <v>202</v>
      </c>
      <c r="H410" s="223">
        <v>8</v>
      </c>
      <c r="I410" s="224"/>
      <c r="J410" s="225">
        <f>ROUND(I410*H410,2)</f>
        <v>0</v>
      </c>
      <c r="K410" s="221" t="s">
        <v>213</v>
      </c>
      <c r="L410" s="44"/>
      <c r="M410" s="226" t="s">
        <v>19</v>
      </c>
      <c r="N410" s="227" t="s">
        <v>45</v>
      </c>
      <c r="O410" s="84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0" t="s">
        <v>236</v>
      </c>
      <c r="AT410" s="230" t="s">
        <v>159</v>
      </c>
      <c r="AU410" s="230" t="s">
        <v>82</v>
      </c>
      <c r="AY410" s="17" t="s">
        <v>158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7" t="s">
        <v>82</v>
      </c>
      <c r="BK410" s="231">
        <f>ROUND(I410*H410,2)</f>
        <v>0</v>
      </c>
      <c r="BL410" s="17" t="s">
        <v>236</v>
      </c>
      <c r="BM410" s="230" t="s">
        <v>662</v>
      </c>
    </row>
    <row r="411" s="2" customFormat="1">
      <c r="A411" s="38"/>
      <c r="B411" s="39"/>
      <c r="C411" s="40"/>
      <c r="D411" s="232" t="s">
        <v>165</v>
      </c>
      <c r="E411" s="40"/>
      <c r="F411" s="233" t="s">
        <v>663</v>
      </c>
      <c r="G411" s="40"/>
      <c r="H411" s="40"/>
      <c r="I411" s="136"/>
      <c r="J411" s="40"/>
      <c r="K411" s="40"/>
      <c r="L411" s="44"/>
      <c r="M411" s="234"/>
      <c r="N411" s="235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165</v>
      </c>
      <c r="AU411" s="17" t="s">
        <v>82</v>
      </c>
    </row>
    <row r="412" s="13" customFormat="1">
      <c r="A412" s="13"/>
      <c r="B412" s="236"/>
      <c r="C412" s="237"/>
      <c r="D412" s="232" t="s">
        <v>166</v>
      </c>
      <c r="E412" s="238" t="s">
        <v>19</v>
      </c>
      <c r="F412" s="239" t="s">
        <v>2103</v>
      </c>
      <c r="G412" s="237"/>
      <c r="H412" s="240">
        <v>8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166</v>
      </c>
      <c r="AU412" s="246" t="s">
        <v>82</v>
      </c>
      <c r="AV412" s="13" t="s">
        <v>85</v>
      </c>
      <c r="AW412" s="13" t="s">
        <v>34</v>
      </c>
      <c r="AX412" s="13" t="s">
        <v>82</v>
      </c>
      <c r="AY412" s="246" t="s">
        <v>158</v>
      </c>
    </row>
    <row r="413" s="2" customFormat="1" ht="21.75" customHeight="1">
      <c r="A413" s="38"/>
      <c r="B413" s="39"/>
      <c r="C413" s="219" t="s">
        <v>708</v>
      </c>
      <c r="D413" s="219" t="s">
        <v>159</v>
      </c>
      <c r="E413" s="220" t="s">
        <v>676</v>
      </c>
      <c r="F413" s="221" t="s">
        <v>677</v>
      </c>
      <c r="G413" s="222" t="s">
        <v>202</v>
      </c>
      <c r="H413" s="223">
        <v>6</v>
      </c>
      <c r="I413" s="224"/>
      <c r="J413" s="225">
        <f>ROUND(I413*H413,2)</f>
        <v>0</v>
      </c>
      <c r="K413" s="221" t="s">
        <v>19</v>
      </c>
      <c r="L413" s="44"/>
      <c r="M413" s="226" t="s">
        <v>19</v>
      </c>
      <c r="N413" s="227" t="s">
        <v>45</v>
      </c>
      <c r="O413" s="84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0" t="s">
        <v>236</v>
      </c>
      <c r="AT413" s="230" t="s">
        <v>159</v>
      </c>
      <c r="AU413" s="230" t="s">
        <v>82</v>
      </c>
      <c r="AY413" s="17" t="s">
        <v>158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7" t="s">
        <v>82</v>
      </c>
      <c r="BK413" s="231">
        <f>ROUND(I413*H413,2)</f>
        <v>0</v>
      </c>
      <c r="BL413" s="17" t="s">
        <v>236</v>
      </c>
      <c r="BM413" s="230" t="s">
        <v>678</v>
      </c>
    </row>
    <row r="414" s="2" customFormat="1">
      <c r="A414" s="38"/>
      <c r="B414" s="39"/>
      <c r="C414" s="40"/>
      <c r="D414" s="232" t="s">
        <v>165</v>
      </c>
      <c r="E414" s="40"/>
      <c r="F414" s="233" t="s">
        <v>677</v>
      </c>
      <c r="G414" s="40"/>
      <c r="H414" s="40"/>
      <c r="I414" s="136"/>
      <c r="J414" s="40"/>
      <c r="K414" s="40"/>
      <c r="L414" s="44"/>
      <c r="M414" s="234"/>
      <c r="N414" s="235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165</v>
      </c>
      <c r="AU414" s="17" t="s">
        <v>82</v>
      </c>
    </row>
    <row r="415" s="2" customFormat="1" ht="21.75" customHeight="1">
      <c r="A415" s="38"/>
      <c r="B415" s="39"/>
      <c r="C415" s="219" t="s">
        <v>712</v>
      </c>
      <c r="D415" s="219" t="s">
        <v>159</v>
      </c>
      <c r="E415" s="220" t="s">
        <v>680</v>
      </c>
      <c r="F415" s="221" t="s">
        <v>681</v>
      </c>
      <c r="G415" s="222" t="s">
        <v>202</v>
      </c>
      <c r="H415" s="223">
        <v>6</v>
      </c>
      <c r="I415" s="224"/>
      <c r="J415" s="225">
        <f>ROUND(I415*H415,2)</f>
        <v>0</v>
      </c>
      <c r="K415" s="221" t="s">
        <v>213</v>
      </c>
      <c r="L415" s="44"/>
      <c r="M415" s="226" t="s">
        <v>19</v>
      </c>
      <c r="N415" s="227" t="s">
        <v>45</v>
      </c>
      <c r="O415" s="84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0" t="s">
        <v>236</v>
      </c>
      <c r="AT415" s="230" t="s">
        <v>159</v>
      </c>
      <c r="AU415" s="230" t="s">
        <v>82</v>
      </c>
      <c r="AY415" s="17" t="s">
        <v>158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7" t="s">
        <v>82</v>
      </c>
      <c r="BK415" s="231">
        <f>ROUND(I415*H415,2)</f>
        <v>0</v>
      </c>
      <c r="BL415" s="17" t="s">
        <v>236</v>
      </c>
      <c r="BM415" s="230" t="s">
        <v>682</v>
      </c>
    </row>
    <row r="416" s="2" customFormat="1">
      <c r="A416" s="38"/>
      <c r="B416" s="39"/>
      <c r="C416" s="40"/>
      <c r="D416" s="232" t="s">
        <v>165</v>
      </c>
      <c r="E416" s="40"/>
      <c r="F416" s="233" t="s">
        <v>683</v>
      </c>
      <c r="G416" s="40"/>
      <c r="H416" s="40"/>
      <c r="I416" s="136"/>
      <c r="J416" s="40"/>
      <c r="K416" s="40"/>
      <c r="L416" s="44"/>
      <c r="M416" s="234"/>
      <c r="N416" s="235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165</v>
      </c>
      <c r="AU416" s="17" t="s">
        <v>82</v>
      </c>
    </row>
    <row r="417" s="13" customFormat="1">
      <c r="A417" s="13"/>
      <c r="B417" s="236"/>
      <c r="C417" s="237"/>
      <c r="D417" s="232" t="s">
        <v>166</v>
      </c>
      <c r="E417" s="238" t="s">
        <v>19</v>
      </c>
      <c r="F417" s="239" t="s">
        <v>2104</v>
      </c>
      <c r="G417" s="237"/>
      <c r="H417" s="240">
        <v>6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166</v>
      </c>
      <c r="AU417" s="246" t="s">
        <v>82</v>
      </c>
      <c r="AV417" s="13" t="s">
        <v>85</v>
      </c>
      <c r="AW417" s="13" t="s">
        <v>34</v>
      </c>
      <c r="AX417" s="13" t="s">
        <v>82</v>
      </c>
      <c r="AY417" s="246" t="s">
        <v>158</v>
      </c>
    </row>
    <row r="418" s="2" customFormat="1" ht="21.75" customHeight="1">
      <c r="A418" s="38"/>
      <c r="B418" s="39"/>
      <c r="C418" s="219" t="s">
        <v>716</v>
      </c>
      <c r="D418" s="219" t="s">
        <v>159</v>
      </c>
      <c r="E418" s="220" t="s">
        <v>686</v>
      </c>
      <c r="F418" s="221" t="s">
        <v>687</v>
      </c>
      <c r="G418" s="222" t="s">
        <v>202</v>
      </c>
      <c r="H418" s="223">
        <v>7</v>
      </c>
      <c r="I418" s="224"/>
      <c r="J418" s="225">
        <f>ROUND(I418*H418,2)</f>
        <v>0</v>
      </c>
      <c r="K418" s="221" t="s">
        <v>213</v>
      </c>
      <c r="L418" s="44"/>
      <c r="M418" s="226" t="s">
        <v>19</v>
      </c>
      <c r="N418" s="227" t="s">
        <v>45</v>
      </c>
      <c r="O418" s="84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0" t="s">
        <v>236</v>
      </c>
      <c r="AT418" s="230" t="s">
        <v>159</v>
      </c>
      <c r="AU418" s="230" t="s">
        <v>82</v>
      </c>
      <c r="AY418" s="17" t="s">
        <v>158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7" t="s">
        <v>82</v>
      </c>
      <c r="BK418" s="231">
        <f>ROUND(I418*H418,2)</f>
        <v>0</v>
      </c>
      <c r="BL418" s="17" t="s">
        <v>236</v>
      </c>
      <c r="BM418" s="230" t="s">
        <v>688</v>
      </c>
    </row>
    <row r="419" s="2" customFormat="1">
      <c r="A419" s="38"/>
      <c r="B419" s="39"/>
      <c r="C419" s="40"/>
      <c r="D419" s="232" t="s">
        <v>165</v>
      </c>
      <c r="E419" s="40"/>
      <c r="F419" s="233" t="s">
        <v>687</v>
      </c>
      <c r="G419" s="40"/>
      <c r="H419" s="40"/>
      <c r="I419" s="136"/>
      <c r="J419" s="40"/>
      <c r="K419" s="40"/>
      <c r="L419" s="44"/>
      <c r="M419" s="234"/>
      <c r="N419" s="235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165</v>
      </c>
      <c r="AU419" s="17" t="s">
        <v>82</v>
      </c>
    </row>
    <row r="420" s="2" customFormat="1" ht="16.5" customHeight="1">
      <c r="A420" s="38"/>
      <c r="B420" s="39"/>
      <c r="C420" s="259" t="s">
        <v>721</v>
      </c>
      <c r="D420" s="259" t="s">
        <v>199</v>
      </c>
      <c r="E420" s="260" t="s">
        <v>690</v>
      </c>
      <c r="F420" s="261" t="s">
        <v>691</v>
      </c>
      <c r="G420" s="262" t="s">
        <v>202</v>
      </c>
      <c r="H420" s="263">
        <v>7</v>
      </c>
      <c r="I420" s="264"/>
      <c r="J420" s="265">
        <f>ROUND(I420*H420,2)</f>
        <v>0</v>
      </c>
      <c r="K420" s="261" t="s">
        <v>19</v>
      </c>
      <c r="L420" s="266"/>
      <c r="M420" s="267" t="s">
        <v>19</v>
      </c>
      <c r="N420" s="268" t="s">
        <v>45</v>
      </c>
      <c r="O420" s="84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241</v>
      </c>
      <c r="AT420" s="230" t="s">
        <v>199</v>
      </c>
      <c r="AU420" s="230" t="s">
        <v>82</v>
      </c>
      <c r="AY420" s="17" t="s">
        <v>158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82</v>
      </c>
      <c r="BK420" s="231">
        <f>ROUND(I420*H420,2)</f>
        <v>0</v>
      </c>
      <c r="BL420" s="17" t="s">
        <v>236</v>
      </c>
      <c r="BM420" s="230" t="s">
        <v>692</v>
      </c>
    </row>
    <row r="421" s="2" customFormat="1">
      <c r="A421" s="38"/>
      <c r="B421" s="39"/>
      <c r="C421" s="40"/>
      <c r="D421" s="232" t="s">
        <v>165</v>
      </c>
      <c r="E421" s="40"/>
      <c r="F421" s="233" t="s">
        <v>691</v>
      </c>
      <c r="G421" s="40"/>
      <c r="H421" s="40"/>
      <c r="I421" s="136"/>
      <c r="J421" s="40"/>
      <c r="K421" s="40"/>
      <c r="L421" s="44"/>
      <c r="M421" s="234"/>
      <c r="N421" s="235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165</v>
      </c>
      <c r="AU421" s="17" t="s">
        <v>82</v>
      </c>
    </row>
    <row r="422" s="13" customFormat="1">
      <c r="A422" s="13"/>
      <c r="B422" s="236"/>
      <c r="C422" s="237"/>
      <c r="D422" s="232" t="s">
        <v>166</v>
      </c>
      <c r="E422" s="238" t="s">
        <v>19</v>
      </c>
      <c r="F422" s="239" t="s">
        <v>2105</v>
      </c>
      <c r="G422" s="237"/>
      <c r="H422" s="240">
        <v>7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166</v>
      </c>
      <c r="AU422" s="246" t="s">
        <v>82</v>
      </c>
      <c r="AV422" s="13" t="s">
        <v>85</v>
      </c>
      <c r="AW422" s="13" t="s">
        <v>34</v>
      </c>
      <c r="AX422" s="13" t="s">
        <v>82</v>
      </c>
      <c r="AY422" s="246" t="s">
        <v>158</v>
      </c>
    </row>
    <row r="423" s="2" customFormat="1" ht="21.75" customHeight="1">
      <c r="A423" s="38"/>
      <c r="B423" s="39"/>
      <c r="C423" s="219" t="s">
        <v>725</v>
      </c>
      <c r="D423" s="219" t="s">
        <v>159</v>
      </c>
      <c r="E423" s="220" t="s">
        <v>694</v>
      </c>
      <c r="F423" s="221" t="s">
        <v>695</v>
      </c>
      <c r="G423" s="222" t="s">
        <v>202</v>
      </c>
      <c r="H423" s="223">
        <v>4</v>
      </c>
      <c r="I423" s="224"/>
      <c r="J423" s="225">
        <f>ROUND(I423*H423,2)</f>
        <v>0</v>
      </c>
      <c r="K423" s="221" t="s">
        <v>213</v>
      </c>
      <c r="L423" s="44"/>
      <c r="M423" s="226" t="s">
        <v>19</v>
      </c>
      <c r="N423" s="227" t="s">
        <v>45</v>
      </c>
      <c r="O423" s="84"/>
      <c r="P423" s="228">
        <f>O423*H423</f>
        <v>0</v>
      </c>
      <c r="Q423" s="228">
        <v>0.57010000000000005</v>
      </c>
      <c r="R423" s="228">
        <f>Q423*H423</f>
        <v>2.2804000000000002</v>
      </c>
      <c r="S423" s="228">
        <v>0</v>
      </c>
      <c r="T423" s="22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0" t="s">
        <v>236</v>
      </c>
      <c r="AT423" s="230" t="s">
        <v>159</v>
      </c>
      <c r="AU423" s="230" t="s">
        <v>82</v>
      </c>
      <c r="AY423" s="17" t="s">
        <v>158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7" t="s">
        <v>82</v>
      </c>
      <c r="BK423" s="231">
        <f>ROUND(I423*H423,2)</f>
        <v>0</v>
      </c>
      <c r="BL423" s="17" t="s">
        <v>236</v>
      </c>
      <c r="BM423" s="230" t="s">
        <v>696</v>
      </c>
    </row>
    <row r="424" s="2" customFormat="1">
      <c r="A424" s="38"/>
      <c r="B424" s="39"/>
      <c r="C424" s="40"/>
      <c r="D424" s="232" t="s">
        <v>165</v>
      </c>
      <c r="E424" s="40"/>
      <c r="F424" s="233" t="s">
        <v>697</v>
      </c>
      <c r="G424" s="40"/>
      <c r="H424" s="40"/>
      <c r="I424" s="136"/>
      <c r="J424" s="40"/>
      <c r="K424" s="40"/>
      <c r="L424" s="44"/>
      <c r="M424" s="234"/>
      <c r="N424" s="235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165</v>
      </c>
      <c r="AU424" s="17" t="s">
        <v>82</v>
      </c>
    </row>
    <row r="425" s="2" customFormat="1">
      <c r="A425" s="38"/>
      <c r="B425" s="39"/>
      <c r="C425" s="40"/>
      <c r="D425" s="232" t="s">
        <v>216</v>
      </c>
      <c r="E425" s="40"/>
      <c r="F425" s="258" t="s">
        <v>413</v>
      </c>
      <c r="G425" s="40"/>
      <c r="H425" s="40"/>
      <c r="I425" s="136"/>
      <c r="J425" s="40"/>
      <c r="K425" s="40"/>
      <c r="L425" s="44"/>
      <c r="M425" s="234"/>
      <c r="N425" s="235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216</v>
      </c>
      <c r="AU425" s="17" t="s">
        <v>82</v>
      </c>
    </row>
    <row r="426" s="2" customFormat="1" ht="16.5" customHeight="1">
      <c r="A426" s="38"/>
      <c r="B426" s="39"/>
      <c r="C426" s="259" t="s">
        <v>729</v>
      </c>
      <c r="D426" s="259" t="s">
        <v>199</v>
      </c>
      <c r="E426" s="260" t="s">
        <v>699</v>
      </c>
      <c r="F426" s="261" t="s">
        <v>700</v>
      </c>
      <c r="G426" s="262" t="s">
        <v>202</v>
      </c>
      <c r="H426" s="263">
        <v>2</v>
      </c>
      <c r="I426" s="264"/>
      <c r="J426" s="265">
        <f>ROUND(I426*H426,2)</f>
        <v>0</v>
      </c>
      <c r="K426" s="261" t="s">
        <v>19</v>
      </c>
      <c r="L426" s="266"/>
      <c r="M426" s="267" t="s">
        <v>19</v>
      </c>
      <c r="N426" s="268" t="s">
        <v>45</v>
      </c>
      <c r="O426" s="84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0" t="s">
        <v>241</v>
      </c>
      <c r="AT426" s="230" t="s">
        <v>199</v>
      </c>
      <c r="AU426" s="230" t="s">
        <v>82</v>
      </c>
      <c r="AY426" s="17" t="s">
        <v>158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7" t="s">
        <v>82</v>
      </c>
      <c r="BK426" s="231">
        <f>ROUND(I426*H426,2)</f>
        <v>0</v>
      </c>
      <c r="BL426" s="17" t="s">
        <v>236</v>
      </c>
      <c r="BM426" s="230" t="s">
        <v>701</v>
      </c>
    </row>
    <row r="427" s="2" customFormat="1">
      <c r="A427" s="38"/>
      <c r="B427" s="39"/>
      <c r="C427" s="40"/>
      <c r="D427" s="232" t="s">
        <v>165</v>
      </c>
      <c r="E427" s="40"/>
      <c r="F427" s="233" t="s">
        <v>700</v>
      </c>
      <c r="G427" s="40"/>
      <c r="H427" s="40"/>
      <c r="I427" s="136"/>
      <c r="J427" s="40"/>
      <c r="K427" s="40"/>
      <c r="L427" s="44"/>
      <c r="M427" s="234"/>
      <c r="N427" s="235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165</v>
      </c>
      <c r="AU427" s="17" t="s">
        <v>82</v>
      </c>
    </row>
    <row r="428" s="13" customFormat="1">
      <c r="A428" s="13"/>
      <c r="B428" s="236"/>
      <c r="C428" s="237"/>
      <c r="D428" s="232" t="s">
        <v>166</v>
      </c>
      <c r="E428" s="238" t="s">
        <v>19</v>
      </c>
      <c r="F428" s="239" t="s">
        <v>2106</v>
      </c>
      <c r="G428" s="237"/>
      <c r="H428" s="240">
        <v>2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166</v>
      </c>
      <c r="AU428" s="246" t="s">
        <v>82</v>
      </c>
      <c r="AV428" s="13" t="s">
        <v>85</v>
      </c>
      <c r="AW428" s="13" t="s">
        <v>34</v>
      </c>
      <c r="AX428" s="13" t="s">
        <v>82</v>
      </c>
      <c r="AY428" s="246" t="s">
        <v>158</v>
      </c>
    </row>
    <row r="429" s="2" customFormat="1" ht="16.5" customHeight="1">
      <c r="A429" s="38"/>
      <c r="B429" s="39"/>
      <c r="C429" s="259" t="s">
        <v>733</v>
      </c>
      <c r="D429" s="259" t="s">
        <v>199</v>
      </c>
      <c r="E429" s="260" t="s">
        <v>704</v>
      </c>
      <c r="F429" s="261" t="s">
        <v>705</v>
      </c>
      <c r="G429" s="262" t="s">
        <v>202</v>
      </c>
      <c r="H429" s="263">
        <v>2</v>
      </c>
      <c r="I429" s="264"/>
      <c r="J429" s="265">
        <f>ROUND(I429*H429,2)</f>
        <v>0</v>
      </c>
      <c r="K429" s="261" t="s">
        <v>19</v>
      </c>
      <c r="L429" s="266"/>
      <c r="M429" s="267" t="s">
        <v>19</v>
      </c>
      <c r="N429" s="268" t="s">
        <v>45</v>
      </c>
      <c r="O429" s="84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0" t="s">
        <v>241</v>
      </c>
      <c r="AT429" s="230" t="s">
        <v>199</v>
      </c>
      <c r="AU429" s="230" t="s">
        <v>82</v>
      </c>
      <c r="AY429" s="17" t="s">
        <v>158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7" t="s">
        <v>82</v>
      </c>
      <c r="BK429" s="231">
        <f>ROUND(I429*H429,2)</f>
        <v>0</v>
      </c>
      <c r="BL429" s="17" t="s">
        <v>236</v>
      </c>
      <c r="BM429" s="230" t="s">
        <v>706</v>
      </c>
    </row>
    <row r="430" s="2" customFormat="1">
      <c r="A430" s="38"/>
      <c r="B430" s="39"/>
      <c r="C430" s="40"/>
      <c r="D430" s="232" t="s">
        <v>165</v>
      </c>
      <c r="E430" s="40"/>
      <c r="F430" s="233" t="s">
        <v>705</v>
      </c>
      <c r="G430" s="40"/>
      <c r="H430" s="40"/>
      <c r="I430" s="136"/>
      <c r="J430" s="40"/>
      <c r="K430" s="40"/>
      <c r="L430" s="44"/>
      <c r="M430" s="234"/>
      <c r="N430" s="235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165</v>
      </c>
      <c r="AU430" s="17" t="s">
        <v>82</v>
      </c>
    </row>
    <row r="431" s="13" customFormat="1">
      <c r="A431" s="13"/>
      <c r="B431" s="236"/>
      <c r="C431" s="237"/>
      <c r="D431" s="232" t="s">
        <v>166</v>
      </c>
      <c r="E431" s="238" t="s">
        <v>19</v>
      </c>
      <c r="F431" s="239" t="s">
        <v>2106</v>
      </c>
      <c r="G431" s="237"/>
      <c r="H431" s="240">
        <v>2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166</v>
      </c>
      <c r="AU431" s="246" t="s">
        <v>82</v>
      </c>
      <c r="AV431" s="13" t="s">
        <v>85</v>
      </c>
      <c r="AW431" s="13" t="s">
        <v>34</v>
      </c>
      <c r="AX431" s="13" t="s">
        <v>82</v>
      </c>
      <c r="AY431" s="246" t="s">
        <v>158</v>
      </c>
    </row>
    <row r="432" s="2" customFormat="1" ht="16.5" customHeight="1">
      <c r="A432" s="38"/>
      <c r="B432" s="39"/>
      <c r="C432" s="219" t="s">
        <v>737</v>
      </c>
      <c r="D432" s="219" t="s">
        <v>159</v>
      </c>
      <c r="E432" s="220" t="s">
        <v>709</v>
      </c>
      <c r="F432" s="221" t="s">
        <v>710</v>
      </c>
      <c r="G432" s="222" t="s">
        <v>202</v>
      </c>
      <c r="H432" s="223">
        <v>1</v>
      </c>
      <c r="I432" s="224"/>
      <c r="J432" s="225">
        <f>ROUND(I432*H432,2)</f>
        <v>0</v>
      </c>
      <c r="K432" s="221" t="s">
        <v>213</v>
      </c>
      <c r="L432" s="44"/>
      <c r="M432" s="226" t="s">
        <v>19</v>
      </c>
      <c r="N432" s="227" t="s">
        <v>45</v>
      </c>
      <c r="O432" s="84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0" t="s">
        <v>236</v>
      </c>
      <c r="AT432" s="230" t="s">
        <v>159</v>
      </c>
      <c r="AU432" s="230" t="s">
        <v>82</v>
      </c>
      <c r="AY432" s="17" t="s">
        <v>158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7" t="s">
        <v>82</v>
      </c>
      <c r="BK432" s="231">
        <f>ROUND(I432*H432,2)</f>
        <v>0</v>
      </c>
      <c r="BL432" s="17" t="s">
        <v>236</v>
      </c>
      <c r="BM432" s="230" t="s">
        <v>711</v>
      </c>
    </row>
    <row r="433" s="2" customFormat="1">
      <c r="A433" s="38"/>
      <c r="B433" s="39"/>
      <c r="C433" s="40"/>
      <c r="D433" s="232" t="s">
        <v>165</v>
      </c>
      <c r="E433" s="40"/>
      <c r="F433" s="233" t="s">
        <v>710</v>
      </c>
      <c r="G433" s="40"/>
      <c r="H433" s="40"/>
      <c r="I433" s="136"/>
      <c r="J433" s="40"/>
      <c r="K433" s="40"/>
      <c r="L433" s="44"/>
      <c r="M433" s="234"/>
      <c r="N433" s="235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165</v>
      </c>
      <c r="AU433" s="17" t="s">
        <v>82</v>
      </c>
    </row>
    <row r="434" s="2" customFormat="1" ht="16.5" customHeight="1">
      <c r="A434" s="38"/>
      <c r="B434" s="39"/>
      <c r="C434" s="259" t="s">
        <v>741</v>
      </c>
      <c r="D434" s="259" t="s">
        <v>199</v>
      </c>
      <c r="E434" s="260" t="s">
        <v>713</v>
      </c>
      <c r="F434" s="261" t="s">
        <v>714</v>
      </c>
      <c r="G434" s="262" t="s">
        <v>202</v>
      </c>
      <c r="H434" s="263">
        <v>1</v>
      </c>
      <c r="I434" s="264"/>
      <c r="J434" s="265">
        <f>ROUND(I434*H434,2)</f>
        <v>0</v>
      </c>
      <c r="K434" s="261" t="s">
        <v>19</v>
      </c>
      <c r="L434" s="266"/>
      <c r="M434" s="267" t="s">
        <v>19</v>
      </c>
      <c r="N434" s="268" t="s">
        <v>45</v>
      </c>
      <c r="O434" s="84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0" t="s">
        <v>241</v>
      </c>
      <c r="AT434" s="230" t="s">
        <v>199</v>
      </c>
      <c r="AU434" s="230" t="s">
        <v>82</v>
      </c>
      <c r="AY434" s="17" t="s">
        <v>158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7" t="s">
        <v>82</v>
      </c>
      <c r="BK434" s="231">
        <f>ROUND(I434*H434,2)</f>
        <v>0</v>
      </c>
      <c r="BL434" s="17" t="s">
        <v>236</v>
      </c>
      <c r="BM434" s="230" t="s">
        <v>715</v>
      </c>
    </row>
    <row r="435" s="2" customFormat="1">
      <c r="A435" s="38"/>
      <c r="B435" s="39"/>
      <c r="C435" s="40"/>
      <c r="D435" s="232" t="s">
        <v>165</v>
      </c>
      <c r="E435" s="40"/>
      <c r="F435" s="233" t="s">
        <v>714</v>
      </c>
      <c r="G435" s="40"/>
      <c r="H435" s="40"/>
      <c r="I435" s="136"/>
      <c r="J435" s="40"/>
      <c r="K435" s="40"/>
      <c r="L435" s="44"/>
      <c r="M435" s="234"/>
      <c r="N435" s="235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165</v>
      </c>
      <c r="AU435" s="17" t="s">
        <v>82</v>
      </c>
    </row>
    <row r="436" s="13" customFormat="1">
      <c r="A436" s="13"/>
      <c r="B436" s="236"/>
      <c r="C436" s="237"/>
      <c r="D436" s="232" t="s">
        <v>166</v>
      </c>
      <c r="E436" s="238" t="s">
        <v>19</v>
      </c>
      <c r="F436" s="239" t="s">
        <v>2069</v>
      </c>
      <c r="G436" s="237"/>
      <c r="H436" s="240">
        <v>1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166</v>
      </c>
      <c r="AU436" s="246" t="s">
        <v>82</v>
      </c>
      <c r="AV436" s="13" t="s">
        <v>85</v>
      </c>
      <c r="AW436" s="13" t="s">
        <v>34</v>
      </c>
      <c r="AX436" s="13" t="s">
        <v>82</v>
      </c>
      <c r="AY436" s="246" t="s">
        <v>158</v>
      </c>
    </row>
    <row r="437" s="2" customFormat="1" ht="16.5" customHeight="1">
      <c r="A437" s="38"/>
      <c r="B437" s="39"/>
      <c r="C437" s="259" t="s">
        <v>746</v>
      </c>
      <c r="D437" s="259" t="s">
        <v>199</v>
      </c>
      <c r="E437" s="260" t="s">
        <v>717</v>
      </c>
      <c r="F437" s="261" t="s">
        <v>718</v>
      </c>
      <c r="G437" s="262" t="s">
        <v>202</v>
      </c>
      <c r="H437" s="263">
        <v>5</v>
      </c>
      <c r="I437" s="264"/>
      <c r="J437" s="265">
        <f>ROUND(I437*H437,2)</f>
        <v>0</v>
      </c>
      <c r="K437" s="261" t="s">
        <v>19</v>
      </c>
      <c r="L437" s="266"/>
      <c r="M437" s="267" t="s">
        <v>19</v>
      </c>
      <c r="N437" s="268" t="s">
        <v>45</v>
      </c>
      <c r="O437" s="84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0" t="s">
        <v>241</v>
      </c>
      <c r="AT437" s="230" t="s">
        <v>199</v>
      </c>
      <c r="AU437" s="230" t="s">
        <v>82</v>
      </c>
      <c r="AY437" s="17" t="s">
        <v>158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7" t="s">
        <v>82</v>
      </c>
      <c r="BK437" s="231">
        <f>ROUND(I437*H437,2)</f>
        <v>0</v>
      </c>
      <c r="BL437" s="17" t="s">
        <v>236</v>
      </c>
      <c r="BM437" s="230" t="s">
        <v>719</v>
      </c>
    </row>
    <row r="438" s="2" customFormat="1">
      <c r="A438" s="38"/>
      <c r="B438" s="39"/>
      <c r="C438" s="40"/>
      <c r="D438" s="232" t="s">
        <v>165</v>
      </c>
      <c r="E438" s="40"/>
      <c r="F438" s="233" t="s">
        <v>718</v>
      </c>
      <c r="G438" s="40"/>
      <c r="H438" s="40"/>
      <c r="I438" s="136"/>
      <c r="J438" s="40"/>
      <c r="K438" s="40"/>
      <c r="L438" s="44"/>
      <c r="M438" s="234"/>
      <c r="N438" s="235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165</v>
      </c>
      <c r="AU438" s="17" t="s">
        <v>82</v>
      </c>
    </row>
    <row r="439" s="13" customFormat="1">
      <c r="A439" s="13"/>
      <c r="B439" s="236"/>
      <c r="C439" s="237"/>
      <c r="D439" s="232" t="s">
        <v>166</v>
      </c>
      <c r="E439" s="238" t="s">
        <v>19</v>
      </c>
      <c r="F439" s="239" t="s">
        <v>2107</v>
      </c>
      <c r="G439" s="237"/>
      <c r="H439" s="240">
        <v>5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166</v>
      </c>
      <c r="AU439" s="246" t="s">
        <v>82</v>
      </c>
      <c r="AV439" s="13" t="s">
        <v>85</v>
      </c>
      <c r="AW439" s="13" t="s">
        <v>34</v>
      </c>
      <c r="AX439" s="13" t="s">
        <v>82</v>
      </c>
      <c r="AY439" s="246" t="s">
        <v>158</v>
      </c>
    </row>
    <row r="440" s="2" customFormat="1" ht="21.75" customHeight="1">
      <c r="A440" s="38"/>
      <c r="B440" s="39"/>
      <c r="C440" s="219" t="s">
        <v>750</v>
      </c>
      <c r="D440" s="219" t="s">
        <v>159</v>
      </c>
      <c r="E440" s="220" t="s">
        <v>1515</v>
      </c>
      <c r="F440" s="221" t="s">
        <v>1516</v>
      </c>
      <c r="G440" s="222" t="s">
        <v>202</v>
      </c>
      <c r="H440" s="223">
        <v>2</v>
      </c>
      <c r="I440" s="224"/>
      <c r="J440" s="225">
        <f>ROUND(I440*H440,2)</f>
        <v>0</v>
      </c>
      <c r="K440" s="221" t="s">
        <v>213</v>
      </c>
      <c r="L440" s="44"/>
      <c r="M440" s="226" t="s">
        <v>19</v>
      </c>
      <c r="N440" s="227" t="s">
        <v>45</v>
      </c>
      <c r="O440" s="84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0" t="s">
        <v>236</v>
      </c>
      <c r="AT440" s="230" t="s">
        <v>159</v>
      </c>
      <c r="AU440" s="230" t="s">
        <v>82</v>
      </c>
      <c r="AY440" s="17" t="s">
        <v>158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7" t="s">
        <v>82</v>
      </c>
      <c r="BK440" s="231">
        <f>ROUND(I440*H440,2)</f>
        <v>0</v>
      </c>
      <c r="BL440" s="17" t="s">
        <v>236</v>
      </c>
      <c r="BM440" s="230" t="s">
        <v>2108</v>
      </c>
    </row>
    <row r="441" s="2" customFormat="1">
      <c r="A441" s="38"/>
      <c r="B441" s="39"/>
      <c r="C441" s="40"/>
      <c r="D441" s="232" t="s">
        <v>165</v>
      </c>
      <c r="E441" s="40"/>
      <c r="F441" s="233" t="s">
        <v>1516</v>
      </c>
      <c r="G441" s="40"/>
      <c r="H441" s="40"/>
      <c r="I441" s="136"/>
      <c r="J441" s="40"/>
      <c r="K441" s="40"/>
      <c r="L441" s="44"/>
      <c r="M441" s="234"/>
      <c r="N441" s="235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165</v>
      </c>
      <c r="AU441" s="17" t="s">
        <v>82</v>
      </c>
    </row>
    <row r="442" s="2" customFormat="1" ht="55.5" customHeight="1">
      <c r="A442" s="38"/>
      <c r="B442" s="39"/>
      <c r="C442" s="259" t="s">
        <v>755</v>
      </c>
      <c r="D442" s="259" t="s">
        <v>199</v>
      </c>
      <c r="E442" s="260" t="s">
        <v>2109</v>
      </c>
      <c r="F442" s="261" t="s">
        <v>2110</v>
      </c>
      <c r="G442" s="262" t="s">
        <v>202</v>
      </c>
      <c r="H442" s="263">
        <v>2</v>
      </c>
      <c r="I442" s="264"/>
      <c r="J442" s="265">
        <f>ROUND(I442*H442,2)</f>
        <v>0</v>
      </c>
      <c r="K442" s="261" t="s">
        <v>19</v>
      </c>
      <c r="L442" s="266"/>
      <c r="M442" s="267" t="s">
        <v>19</v>
      </c>
      <c r="N442" s="268" t="s">
        <v>45</v>
      </c>
      <c r="O442" s="84"/>
      <c r="P442" s="228">
        <f>O442*H442</f>
        <v>0</v>
      </c>
      <c r="Q442" s="228">
        <v>0.11500000000000001</v>
      </c>
      <c r="R442" s="228">
        <f>Q442*H442</f>
        <v>0.23000000000000001</v>
      </c>
      <c r="S442" s="228">
        <v>0</v>
      </c>
      <c r="T442" s="22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0" t="s">
        <v>241</v>
      </c>
      <c r="AT442" s="230" t="s">
        <v>199</v>
      </c>
      <c r="AU442" s="230" t="s">
        <v>82</v>
      </c>
      <c r="AY442" s="17" t="s">
        <v>158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7" t="s">
        <v>82</v>
      </c>
      <c r="BK442" s="231">
        <f>ROUND(I442*H442,2)</f>
        <v>0</v>
      </c>
      <c r="BL442" s="17" t="s">
        <v>236</v>
      </c>
      <c r="BM442" s="230" t="s">
        <v>2111</v>
      </c>
    </row>
    <row r="443" s="2" customFormat="1">
      <c r="A443" s="38"/>
      <c r="B443" s="39"/>
      <c r="C443" s="40"/>
      <c r="D443" s="232" t="s">
        <v>165</v>
      </c>
      <c r="E443" s="40"/>
      <c r="F443" s="233" t="s">
        <v>2110</v>
      </c>
      <c r="G443" s="40"/>
      <c r="H443" s="40"/>
      <c r="I443" s="136"/>
      <c r="J443" s="40"/>
      <c r="K443" s="40"/>
      <c r="L443" s="44"/>
      <c r="M443" s="234"/>
      <c r="N443" s="235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165</v>
      </c>
      <c r="AU443" s="17" t="s">
        <v>82</v>
      </c>
    </row>
    <row r="444" s="13" customFormat="1">
      <c r="A444" s="13"/>
      <c r="B444" s="236"/>
      <c r="C444" s="237"/>
      <c r="D444" s="232" t="s">
        <v>166</v>
      </c>
      <c r="E444" s="238" t="s">
        <v>19</v>
      </c>
      <c r="F444" s="239" t="s">
        <v>2112</v>
      </c>
      <c r="G444" s="237"/>
      <c r="H444" s="240">
        <v>2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166</v>
      </c>
      <c r="AU444" s="246" t="s">
        <v>82</v>
      </c>
      <c r="AV444" s="13" t="s">
        <v>85</v>
      </c>
      <c r="AW444" s="13" t="s">
        <v>34</v>
      </c>
      <c r="AX444" s="13" t="s">
        <v>82</v>
      </c>
      <c r="AY444" s="246" t="s">
        <v>158</v>
      </c>
    </row>
    <row r="445" s="2" customFormat="1" ht="21.75" customHeight="1">
      <c r="A445" s="38"/>
      <c r="B445" s="39"/>
      <c r="C445" s="219" t="s">
        <v>760</v>
      </c>
      <c r="D445" s="219" t="s">
        <v>159</v>
      </c>
      <c r="E445" s="220" t="s">
        <v>1506</v>
      </c>
      <c r="F445" s="221" t="s">
        <v>1507</v>
      </c>
      <c r="G445" s="222" t="s">
        <v>202</v>
      </c>
      <c r="H445" s="223">
        <v>2</v>
      </c>
      <c r="I445" s="224"/>
      <c r="J445" s="225">
        <f>ROUND(I445*H445,2)</f>
        <v>0</v>
      </c>
      <c r="K445" s="221" t="s">
        <v>19</v>
      </c>
      <c r="L445" s="44"/>
      <c r="M445" s="226" t="s">
        <v>19</v>
      </c>
      <c r="N445" s="227" t="s">
        <v>45</v>
      </c>
      <c r="O445" s="84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0" t="s">
        <v>236</v>
      </c>
      <c r="AT445" s="230" t="s">
        <v>159</v>
      </c>
      <c r="AU445" s="230" t="s">
        <v>82</v>
      </c>
      <c r="AY445" s="17" t="s">
        <v>158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7" t="s">
        <v>82</v>
      </c>
      <c r="BK445" s="231">
        <f>ROUND(I445*H445,2)</f>
        <v>0</v>
      </c>
      <c r="BL445" s="17" t="s">
        <v>236</v>
      </c>
      <c r="BM445" s="230" t="s">
        <v>2113</v>
      </c>
    </row>
    <row r="446" s="2" customFormat="1">
      <c r="A446" s="38"/>
      <c r="B446" s="39"/>
      <c r="C446" s="40"/>
      <c r="D446" s="232" t="s">
        <v>165</v>
      </c>
      <c r="E446" s="40"/>
      <c r="F446" s="233" t="s">
        <v>2114</v>
      </c>
      <c r="G446" s="40"/>
      <c r="H446" s="40"/>
      <c r="I446" s="136"/>
      <c r="J446" s="40"/>
      <c r="K446" s="40"/>
      <c r="L446" s="44"/>
      <c r="M446" s="234"/>
      <c r="N446" s="235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165</v>
      </c>
      <c r="AU446" s="17" t="s">
        <v>82</v>
      </c>
    </row>
    <row r="447" s="2" customFormat="1" ht="55.5" customHeight="1">
      <c r="A447" s="38"/>
      <c r="B447" s="39"/>
      <c r="C447" s="259" t="s">
        <v>766</v>
      </c>
      <c r="D447" s="259" t="s">
        <v>199</v>
      </c>
      <c r="E447" s="260" t="s">
        <v>2115</v>
      </c>
      <c r="F447" s="261" t="s">
        <v>2116</v>
      </c>
      <c r="G447" s="262" t="s">
        <v>202</v>
      </c>
      <c r="H447" s="263">
        <v>2</v>
      </c>
      <c r="I447" s="264"/>
      <c r="J447" s="265">
        <f>ROUND(I447*H447,2)</f>
        <v>0</v>
      </c>
      <c r="K447" s="261" t="s">
        <v>19</v>
      </c>
      <c r="L447" s="266"/>
      <c r="M447" s="267" t="s">
        <v>19</v>
      </c>
      <c r="N447" s="268" t="s">
        <v>45</v>
      </c>
      <c r="O447" s="84"/>
      <c r="P447" s="228">
        <f>O447*H447</f>
        <v>0</v>
      </c>
      <c r="Q447" s="228">
        <v>0.0047000000000000002</v>
      </c>
      <c r="R447" s="228">
        <f>Q447*H447</f>
        <v>0.0094000000000000004</v>
      </c>
      <c r="S447" s="228">
        <v>0</v>
      </c>
      <c r="T447" s="229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0" t="s">
        <v>241</v>
      </c>
      <c r="AT447" s="230" t="s">
        <v>199</v>
      </c>
      <c r="AU447" s="230" t="s">
        <v>82</v>
      </c>
      <c r="AY447" s="17" t="s">
        <v>158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7" t="s">
        <v>82</v>
      </c>
      <c r="BK447" s="231">
        <f>ROUND(I447*H447,2)</f>
        <v>0</v>
      </c>
      <c r="BL447" s="17" t="s">
        <v>236</v>
      </c>
      <c r="BM447" s="230" t="s">
        <v>2117</v>
      </c>
    </row>
    <row r="448" s="2" customFormat="1">
      <c r="A448" s="38"/>
      <c r="B448" s="39"/>
      <c r="C448" s="40"/>
      <c r="D448" s="232" t="s">
        <v>165</v>
      </c>
      <c r="E448" s="40"/>
      <c r="F448" s="233" t="s">
        <v>2118</v>
      </c>
      <c r="G448" s="40"/>
      <c r="H448" s="40"/>
      <c r="I448" s="136"/>
      <c r="J448" s="40"/>
      <c r="K448" s="40"/>
      <c r="L448" s="44"/>
      <c r="M448" s="234"/>
      <c r="N448" s="235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165</v>
      </c>
      <c r="AU448" s="17" t="s">
        <v>82</v>
      </c>
    </row>
    <row r="449" s="2" customFormat="1">
      <c r="A449" s="38"/>
      <c r="B449" s="39"/>
      <c r="C449" s="40"/>
      <c r="D449" s="232" t="s">
        <v>181</v>
      </c>
      <c r="E449" s="40"/>
      <c r="F449" s="258" t="s">
        <v>2119</v>
      </c>
      <c r="G449" s="40"/>
      <c r="H449" s="40"/>
      <c r="I449" s="136"/>
      <c r="J449" s="40"/>
      <c r="K449" s="40"/>
      <c r="L449" s="44"/>
      <c r="M449" s="234"/>
      <c r="N449" s="235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181</v>
      </c>
      <c r="AU449" s="17" t="s">
        <v>82</v>
      </c>
    </row>
    <row r="450" s="13" customFormat="1">
      <c r="A450" s="13"/>
      <c r="B450" s="236"/>
      <c r="C450" s="237"/>
      <c r="D450" s="232" t="s">
        <v>166</v>
      </c>
      <c r="E450" s="238" t="s">
        <v>19</v>
      </c>
      <c r="F450" s="239" t="s">
        <v>2112</v>
      </c>
      <c r="G450" s="237"/>
      <c r="H450" s="240">
        <v>2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166</v>
      </c>
      <c r="AU450" s="246" t="s">
        <v>82</v>
      </c>
      <c r="AV450" s="13" t="s">
        <v>85</v>
      </c>
      <c r="AW450" s="13" t="s">
        <v>34</v>
      </c>
      <c r="AX450" s="13" t="s">
        <v>82</v>
      </c>
      <c r="AY450" s="246" t="s">
        <v>158</v>
      </c>
    </row>
    <row r="451" s="2" customFormat="1" ht="16.5" customHeight="1">
      <c r="A451" s="38"/>
      <c r="B451" s="39"/>
      <c r="C451" s="219" t="s">
        <v>771</v>
      </c>
      <c r="D451" s="219" t="s">
        <v>159</v>
      </c>
      <c r="E451" s="220" t="s">
        <v>722</v>
      </c>
      <c r="F451" s="221" t="s">
        <v>723</v>
      </c>
      <c r="G451" s="222" t="s">
        <v>202</v>
      </c>
      <c r="H451" s="223">
        <v>1</v>
      </c>
      <c r="I451" s="224"/>
      <c r="J451" s="225">
        <f>ROUND(I451*H451,2)</f>
        <v>0</v>
      </c>
      <c r="K451" s="221" t="s">
        <v>213</v>
      </c>
      <c r="L451" s="44"/>
      <c r="M451" s="226" t="s">
        <v>19</v>
      </c>
      <c r="N451" s="227" t="s">
        <v>45</v>
      </c>
      <c r="O451" s="84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0" t="s">
        <v>236</v>
      </c>
      <c r="AT451" s="230" t="s">
        <v>159</v>
      </c>
      <c r="AU451" s="230" t="s">
        <v>82</v>
      </c>
      <c r="AY451" s="17" t="s">
        <v>158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7" t="s">
        <v>82</v>
      </c>
      <c r="BK451" s="231">
        <f>ROUND(I451*H451,2)</f>
        <v>0</v>
      </c>
      <c r="BL451" s="17" t="s">
        <v>236</v>
      </c>
      <c r="BM451" s="230" t="s">
        <v>724</v>
      </c>
    </row>
    <row r="452" s="2" customFormat="1">
      <c r="A452" s="38"/>
      <c r="B452" s="39"/>
      <c r="C452" s="40"/>
      <c r="D452" s="232" t="s">
        <v>165</v>
      </c>
      <c r="E452" s="40"/>
      <c r="F452" s="233" t="s">
        <v>723</v>
      </c>
      <c r="G452" s="40"/>
      <c r="H452" s="40"/>
      <c r="I452" s="136"/>
      <c r="J452" s="40"/>
      <c r="K452" s="40"/>
      <c r="L452" s="44"/>
      <c r="M452" s="234"/>
      <c r="N452" s="235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165</v>
      </c>
      <c r="AU452" s="17" t="s">
        <v>82</v>
      </c>
    </row>
    <row r="453" s="2" customFormat="1" ht="16.5" customHeight="1">
      <c r="A453" s="38"/>
      <c r="B453" s="39"/>
      <c r="C453" s="259" t="s">
        <v>775</v>
      </c>
      <c r="D453" s="259" t="s">
        <v>199</v>
      </c>
      <c r="E453" s="260" t="s">
        <v>1715</v>
      </c>
      <c r="F453" s="261" t="s">
        <v>1716</v>
      </c>
      <c r="G453" s="262" t="s">
        <v>202</v>
      </c>
      <c r="H453" s="263">
        <v>1</v>
      </c>
      <c r="I453" s="264"/>
      <c r="J453" s="265">
        <f>ROUND(I453*H453,2)</f>
        <v>0</v>
      </c>
      <c r="K453" s="261" t="s">
        <v>19</v>
      </c>
      <c r="L453" s="266"/>
      <c r="M453" s="267" t="s">
        <v>19</v>
      </c>
      <c r="N453" s="268" t="s">
        <v>45</v>
      </c>
      <c r="O453" s="84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0" t="s">
        <v>241</v>
      </c>
      <c r="AT453" s="230" t="s">
        <v>199</v>
      </c>
      <c r="AU453" s="230" t="s">
        <v>82</v>
      </c>
      <c r="AY453" s="17" t="s">
        <v>158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7" t="s">
        <v>82</v>
      </c>
      <c r="BK453" s="231">
        <f>ROUND(I453*H453,2)</f>
        <v>0</v>
      </c>
      <c r="BL453" s="17" t="s">
        <v>236</v>
      </c>
      <c r="BM453" s="230" t="s">
        <v>728</v>
      </c>
    </row>
    <row r="454" s="2" customFormat="1">
      <c r="A454" s="38"/>
      <c r="B454" s="39"/>
      <c r="C454" s="40"/>
      <c r="D454" s="232" t="s">
        <v>165</v>
      </c>
      <c r="E454" s="40"/>
      <c r="F454" s="233" t="s">
        <v>1716</v>
      </c>
      <c r="G454" s="40"/>
      <c r="H454" s="40"/>
      <c r="I454" s="136"/>
      <c r="J454" s="40"/>
      <c r="K454" s="40"/>
      <c r="L454" s="44"/>
      <c r="M454" s="234"/>
      <c r="N454" s="235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165</v>
      </c>
      <c r="AU454" s="17" t="s">
        <v>82</v>
      </c>
    </row>
    <row r="455" s="13" customFormat="1">
      <c r="A455" s="13"/>
      <c r="B455" s="236"/>
      <c r="C455" s="237"/>
      <c r="D455" s="232" t="s">
        <v>166</v>
      </c>
      <c r="E455" s="238" t="s">
        <v>19</v>
      </c>
      <c r="F455" s="239" t="s">
        <v>2120</v>
      </c>
      <c r="G455" s="237"/>
      <c r="H455" s="240">
        <v>1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166</v>
      </c>
      <c r="AU455" s="246" t="s">
        <v>82</v>
      </c>
      <c r="AV455" s="13" t="s">
        <v>85</v>
      </c>
      <c r="AW455" s="13" t="s">
        <v>34</v>
      </c>
      <c r="AX455" s="13" t="s">
        <v>82</v>
      </c>
      <c r="AY455" s="246" t="s">
        <v>158</v>
      </c>
    </row>
    <row r="456" s="2" customFormat="1" ht="16.5" customHeight="1">
      <c r="A456" s="38"/>
      <c r="B456" s="39"/>
      <c r="C456" s="219" t="s">
        <v>780</v>
      </c>
      <c r="D456" s="219" t="s">
        <v>159</v>
      </c>
      <c r="E456" s="220" t="s">
        <v>742</v>
      </c>
      <c r="F456" s="221" t="s">
        <v>743</v>
      </c>
      <c r="G456" s="222" t="s">
        <v>202</v>
      </c>
      <c r="H456" s="223">
        <v>1</v>
      </c>
      <c r="I456" s="224"/>
      <c r="J456" s="225">
        <f>ROUND(I456*H456,2)</f>
        <v>0</v>
      </c>
      <c r="K456" s="221" t="s">
        <v>213</v>
      </c>
      <c r="L456" s="44"/>
      <c r="M456" s="226" t="s">
        <v>19</v>
      </c>
      <c r="N456" s="227" t="s">
        <v>45</v>
      </c>
      <c r="O456" s="84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0" t="s">
        <v>236</v>
      </c>
      <c r="AT456" s="230" t="s">
        <v>159</v>
      </c>
      <c r="AU456" s="230" t="s">
        <v>82</v>
      </c>
      <c r="AY456" s="17" t="s">
        <v>158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7" t="s">
        <v>82</v>
      </c>
      <c r="BK456" s="231">
        <f>ROUND(I456*H456,2)</f>
        <v>0</v>
      </c>
      <c r="BL456" s="17" t="s">
        <v>236</v>
      </c>
      <c r="BM456" s="230" t="s">
        <v>744</v>
      </c>
    </row>
    <row r="457" s="2" customFormat="1">
      <c r="A457" s="38"/>
      <c r="B457" s="39"/>
      <c r="C457" s="40"/>
      <c r="D457" s="232" t="s">
        <v>165</v>
      </c>
      <c r="E457" s="40"/>
      <c r="F457" s="233" t="s">
        <v>743</v>
      </c>
      <c r="G457" s="40"/>
      <c r="H457" s="40"/>
      <c r="I457" s="136"/>
      <c r="J457" s="40"/>
      <c r="K457" s="40"/>
      <c r="L457" s="44"/>
      <c r="M457" s="234"/>
      <c r="N457" s="235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165</v>
      </c>
      <c r="AU457" s="17" t="s">
        <v>82</v>
      </c>
    </row>
    <row r="458" s="13" customFormat="1">
      <c r="A458" s="13"/>
      <c r="B458" s="236"/>
      <c r="C458" s="237"/>
      <c r="D458" s="232" t="s">
        <v>166</v>
      </c>
      <c r="E458" s="238" t="s">
        <v>19</v>
      </c>
      <c r="F458" s="239" t="s">
        <v>2120</v>
      </c>
      <c r="G458" s="237"/>
      <c r="H458" s="240">
        <v>1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166</v>
      </c>
      <c r="AU458" s="246" t="s">
        <v>82</v>
      </c>
      <c r="AV458" s="13" t="s">
        <v>85</v>
      </c>
      <c r="AW458" s="13" t="s">
        <v>34</v>
      </c>
      <c r="AX458" s="13" t="s">
        <v>82</v>
      </c>
      <c r="AY458" s="246" t="s">
        <v>158</v>
      </c>
    </row>
    <row r="459" s="2" customFormat="1" ht="16.5" customHeight="1">
      <c r="A459" s="38"/>
      <c r="B459" s="39"/>
      <c r="C459" s="219" t="s">
        <v>784</v>
      </c>
      <c r="D459" s="219" t="s">
        <v>159</v>
      </c>
      <c r="E459" s="220" t="s">
        <v>747</v>
      </c>
      <c r="F459" s="221" t="s">
        <v>748</v>
      </c>
      <c r="G459" s="222" t="s">
        <v>202</v>
      </c>
      <c r="H459" s="223">
        <v>8</v>
      </c>
      <c r="I459" s="224"/>
      <c r="J459" s="225">
        <f>ROUND(I459*H459,2)</f>
        <v>0</v>
      </c>
      <c r="K459" s="221" t="s">
        <v>213</v>
      </c>
      <c r="L459" s="44"/>
      <c r="M459" s="226" t="s">
        <v>19</v>
      </c>
      <c r="N459" s="227" t="s">
        <v>45</v>
      </c>
      <c r="O459" s="84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0" t="s">
        <v>236</v>
      </c>
      <c r="AT459" s="230" t="s">
        <v>159</v>
      </c>
      <c r="AU459" s="230" t="s">
        <v>82</v>
      </c>
      <c r="AY459" s="17" t="s">
        <v>158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7" t="s">
        <v>82</v>
      </c>
      <c r="BK459" s="231">
        <f>ROUND(I459*H459,2)</f>
        <v>0</v>
      </c>
      <c r="BL459" s="17" t="s">
        <v>236</v>
      </c>
      <c r="BM459" s="230" t="s">
        <v>749</v>
      </c>
    </row>
    <row r="460" s="2" customFormat="1">
      <c r="A460" s="38"/>
      <c r="B460" s="39"/>
      <c r="C460" s="40"/>
      <c r="D460" s="232" t="s">
        <v>165</v>
      </c>
      <c r="E460" s="40"/>
      <c r="F460" s="233" t="s">
        <v>748</v>
      </c>
      <c r="G460" s="40"/>
      <c r="H460" s="40"/>
      <c r="I460" s="136"/>
      <c r="J460" s="40"/>
      <c r="K460" s="40"/>
      <c r="L460" s="44"/>
      <c r="M460" s="234"/>
      <c r="N460" s="235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165</v>
      </c>
      <c r="AU460" s="17" t="s">
        <v>82</v>
      </c>
    </row>
    <row r="461" s="2" customFormat="1" ht="16.5" customHeight="1">
      <c r="A461" s="38"/>
      <c r="B461" s="39"/>
      <c r="C461" s="259" t="s">
        <v>788</v>
      </c>
      <c r="D461" s="259" t="s">
        <v>199</v>
      </c>
      <c r="E461" s="260" t="s">
        <v>751</v>
      </c>
      <c r="F461" s="261" t="s">
        <v>752</v>
      </c>
      <c r="G461" s="262" t="s">
        <v>202</v>
      </c>
      <c r="H461" s="263">
        <v>8</v>
      </c>
      <c r="I461" s="264"/>
      <c r="J461" s="265">
        <f>ROUND(I461*H461,2)</f>
        <v>0</v>
      </c>
      <c r="K461" s="261" t="s">
        <v>19</v>
      </c>
      <c r="L461" s="266"/>
      <c r="M461" s="267" t="s">
        <v>19</v>
      </c>
      <c r="N461" s="268" t="s">
        <v>45</v>
      </c>
      <c r="O461" s="84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0" t="s">
        <v>241</v>
      </c>
      <c r="AT461" s="230" t="s">
        <v>199</v>
      </c>
      <c r="AU461" s="230" t="s">
        <v>82</v>
      </c>
      <c r="AY461" s="17" t="s">
        <v>158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7" t="s">
        <v>82</v>
      </c>
      <c r="BK461" s="231">
        <f>ROUND(I461*H461,2)</f>
        <v>0</v>
      </c>
      <c r="BL461" s="17" t="s">
        <v>236</v>
      </c>
      <c r="BM461" s="230" t="s">
        <v>753</v>
      </c>
    </row>
    <row r="462" s="2" customFormat="1">
      <c r="A462" s="38"/>
      <c r="B462" s="39"/>
      <c r="C462" s="40"/>
      <c r="D462" s="232" t="s">
        <v>165</v>
      </c>
      <c r="E462" s="40"/>
      <c r="F462" s="233" t="s">
        <v>752</v>
      </c>
      <c r="G462" s="40"/>
      <c r="H462" s="40"/>
      <c r="I462" s="136"/>
      <c r="J462" s="40"/>
      <c r="K462" s="40"/>
      <c r="L462" s="44"/>
      <c r="M462" s="234"/>
      <c r="N462" s="235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165</v>
      </c>
      <c r="AU462" s="17" t="s">
        <v>82</v>
      </c>
    </row>
    <row r="463" s="13" customFormat="1">
      <c r="A463" s="13"/>
      <c r="B463" s="236"/>
      <c r="C463" s="237"/>
      <c r="D463" s="232" t="s">
        <v>166</v>
      </c>
      <c r="E463" s="238" t="s">
        <v>19</v>
      </c>
      <c r="F463" s="239" t="s">
        <v>2121</v>
      </c>
      <c r="G463" s="237"/>
      <c r="H463" s="240">
        <v>8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166</v>
      </c>
      <c r="AU463" s="246" t="s">
        <v>82</v>
      </c>
      <c r="AV463" s="13" t="s">
        <v>85</v>
      </c>
      <c r="AW463" s="13" t="s">
        <v>34</v>
      </c>
      <c r="AX463" s="13" t="s">
        <v>82</v>
      </c>
      <c r="AY463" s="246" t="s">
        <v>158</v>
      </c>
    </row>
    <row r="464" s="2" customFormat="1" ht="21.75" customHeight="1">
      <c r="A464" s="38"/>
      <c r="B464" s="39"/>
      <c r="C464" s="219" t="s">
        <v>792</v>
      </c>
      <c r="D464" s="219" t="s">
        <v>159</v>
      </c>
      <c r="E464" s="220" t="s">
        <v>756</v>
      </c>
      <c r="F464" s="221" t="s">
        <v>757</v>
      </c>
      <c r="G464" s="222" t="s">
        <v>202</v>
      </c>
      <c r="H464" s="223">
        <v>3</v>
      </c>
      <c r="I464" s="224"/>
      <c r="J464" s="225">
        <f>ROUND(I464*H464,2)</f>
        <v>0</v>
      </c>
      <c r="K464" s="221" t="s">
        <v>213</v>
      </c>
      <c r="L464" s="44"/>
      <c r="M464" s="226" t="s">
        <v>19</v>
      </c>
      <c r="N464" s="227" t="s">
        <v>45</v>
      </c>
      <c r="O464" s="84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0" t="s">
        <v>236</v>
      </c>
      <c r="AT464" s="230" t="s">
        <v>159</v>
      </c>
      <c r="AU464" s="230" t="s">
        <v>82</v>
      </c>
      <c r="AY464" s="17" t="s">
        <v>158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7" t="s">
        <v>82</v>
      </c>
      <c r="BK464" s="231">
        <f>ROUND(I464*H464,2)</f>
        <v>0</v>
      </c>
      <c r="BL464" s="17" t="s">
        <v>236</v>
      </c>
      <c r="BM464" s="230" t="s">
        <v>758</v>
      </c>
    </row>
    <row r="465" s="2" customFormat="1">
      <c r="A465" s="38"/>
      <c r="B465" s="39"/>
      <c r="C465" s="40"/>
      <c r="D465" s="232" t="s">
        <v>165</v>
      </c>
      <c r="E465" s="40"/>
      <c r="F465" s="233" t="s">
        <v>757</v>
      </c>
      <c r="G465" s="40"/>
      <c r="H465" s="40"/>
      <c r="I465" s="136"/>
      <c r="J465" s="40"/>
      <c r="K465" s="40"/>
      <c r="L465" s="44"/>
      <c r="M465" s="234"/>
      <c r="N465" s="235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165</v>
      </c>
      <c r="AU465" s="17" t="s">
        <v>82</v>
      </c>
    </row>
    <row r="466" s="2" customFormat="1" ht="21.75" customHeight="1">
      <c r="A466" s="38"/>
      <c r="B466" s="39"/>
      <c r="C466" s="259" t="s">
        <v>796</v>
      </c>
      <c r="D466" s="259" t="s">
        <v>199</v>
      </c>
      <c r="E466" s="260" t="s">
        <v>767</v>
      </c>
      <c r="F466" s="261" t="s">
        <v>768</v>
      </c>
      <c r="G466" s="262" t="s">
        <v>202</v>
      </c>
      <c r="H466" s="263">
        <v>3</v>
      </c>
      <c r="I466" s="264"/>
      <c r="J466" s="265">
        <f>ROUND(I466*H466,2)</f>
        <v>0</v>
      </c>
      <c r="K466" s="261" t="s">
        <v>19</v>
      </c>
      <c r="L466" s="266"/>
      <c r="M466" s="267" t="s">
        <v>19</v>
      </c>
      <c r="N466" s="268" t="s">
        <v>45</v>
      </c>
      <c r="O466" s="84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0" t="s">
        <v>241</v>
      </c>
      <c r="AT466" s="230" t="s">
        <v>199</v>
      </c>
      <c r="AU466" s="230" t="s">
        <v>82</v>
      </c>
      <c r="AY466" s="17" t="s">
        <v>158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7" t="s">
        <v>82</v>
      </c>
      <c r="BK466" s="231">
        <f>ROUND(I466*H466,2)</f>
        <v>0</v>
      </c>
      <c r="BL466" s="17" t="s">
        <v>236</v>
      </c>
      <c r="BM466" s="230" t="s">
        <v>769</v>
      </c>
    </row>
    <row r="467" s="2" customFormat="1">
      <c r="A467" s="38"/>
      <c r="B467" s="39"/>
      <c r="C467" s="40"/>
      <c r="D467" s="232" t="s">
        <v>165</v>
      </c>
      <c r="E467" s="40"/>
      <c r="F467" s="233" t="s">
        <v>768</v>
      </c>
      <c r="G467" s="40"/>
      <c r="H467" s="40"/>
      <c r="I467" s="136"/>
      <c r="J467" s="40"/>
      <c r="K467" s="40"/>
      <c r="L467" s="44"/>
      <c r="M467" s="234"/>
      <c r="N467" s="235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165</v>
      </c>
      <c r="AU467" s="17" t="s">
        <v>82</v>
      </c>
    </row>
    <row r="468" s="13" customFormat="1">
      <c r="A468" s="13"/>
      <c r="B468" s="236"/>
      <c r="C468" s="237"/>
      <c r="D468" s="232" t="s">
        <v>166</v>
      </c>
      <c r="E468" s="238" t="s">
        <v>19</v>
      </c>
      <c r="F468" s="239" t="s">
        <v>2122</v>
      </c>
      <c r="G468" s="237"/>
      <c r="H468" s="240">
        <v>3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166</v>
      </c>
      <c r="AU468" s="246" t="s">
        <v>82</v>
      </c>
      <c r="AV468" s="13" t="s">
        <v>85</v>
      </c>
      <c r="AW468" s="13" t="s">
        <v>34</v>
      </c>
      <c r="AX468" s="13" t="s">
        <v>82</v>
      </c>
      <c r="AY468" s="246" t="s">
        <v>158</v>
      </c>
    </row>
    <row r="469" s="2" customFormat="1" ht="16.5" customHeight="1">
      <c r="A469" s="38"/>
      <c r="B469" s="39"/>
      <c r="C469" s="259" t="s">
        <v>801</v>
      </c>
      <c r="D469" s="259" t="s">
        <v>199</v>
      </c>
      <c r="E469" s="260" t="s">
        <v>776</v>
      </c>
      <c r="F469" s="261" t="s">
        <v>777</v>
      </c>
      <c r="G469" s="262" t="s">
        <v>202</v>
      </c>
      <c r="H469" s="263">
        <v>2</v>
      </c>
      <c r="I469" s="264"/>
      <c r="J469" s="265">
        <f>ROUND(I469*H469,2)</f>
        <v>0</v>
      </c>
      <c r="K469" s="261" t="s">
        <v>19</v>
      </c>
      <c r="L469" s="266"/>
      <c r="M469" s="267" t="s">
        <v>19</v>
      </c>
      <c r="N469" s="268" t="s">
        <v>45</v>
      </c>
      <c r="O469" s="84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0" t="s">
        <v>241</v>
      </c>
      <c r="AT469" s="230" t="s">
        <v>199</v>
      </c>
      <c r="AU469" s="230" t="s">
        <v>82</v>
      </c>
      <c r="AY469" s="17" t="s">
        <v>158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7" t="s">
        <v>82</v>
      </c>
      <c r="BK469" s="231">
        <f>ROUND(I469*H469,2)</f>
        <v>0</v>
      </c>
      <c r="BL469" s="17" t="s">
        <v>236</v>
      </c>
      <c r="BM469" s="230" t="s">
        <v>778</v>
      </c>
    </row>
    <row r="470" s="2" customFormat="1">
      <c r="A470" s="38"/>
      <c r="B470" s="39"/>
      <c r="C470" s="40"/>
      <c r="D470" s="232" t="s">
        <v>165</v>
      </c>
      <c r="E470" s="40"/>
      <c r="F470" s="233" t="s">
        <v>777</v>
      </c>
      <c r="G470" s="40"/>
      <c r="H470" s="40"/>
      <c r="I470" s="136"/>
      <c r="J470" s="40"/>
      <c r="K470" s="40"/>
      <c r="L470" s="44"/>
      <c r="M470" s="234"/>
      <c r="N470" s="235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165</v>
      </c>
      <c r="AU470" s="17" t="s">
        <v>82</v>
      </c>
    </row>
    <row r="471" s="13" customFormat="1">
      <c r="A471" s="13"/>
      <c r="B471" s="236"/>
      <c r="C471" s="237"/>
      <c r="D471" s="232" t="s">
        <v>166</v>
      </c>
      <c r="E471" s="238" t="s">
        <v>19</v>
      </c>
      <c r="F471" s="239" t="s">
        <v>2106</v>
      </c>
      <c r="G471" s="237"/>
      <c r="H471" s="240">
        <v>2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166</v>
      </c>
      <c r="AU471" s="246" t="s">
        <v>82</v>
      </c>
      <c r="AV471" s="13" t="s">
        <v>85</v>
      </c>
      <c r="AW471" s="13" t="s">
        <v>34</v>
      </c>
      <c r="AX471" s="13" t="s">
        <v>82</v>
      </c>
      <c r="AY471" s="246" t="s">
        <v>158</v>
      </c>
    </row>
    <row r="472" s="2" customFormat="1" ht="16.5" customHeight="1">
      <c r="A472" s="38"/>
      <c r="B472" s="39"/>
      <c r="C472" s="259" t="s">
        <v>805</v>
      </c>
      <c r="D472" s="259" t="s">
        <v>199</v>
      </c>
      <c r="E472" s="260" t="s">
        <v>857</v>
      </c>
      <c r="F472" s="261" t="s">
        <v>858</v>
      </c>
      <c r="G472" s="262" t="s">
        <v>202</v>
      </c>
      <c r="H472" s="263">
        <v>1</v>
      </c>
      <c r="I472" s="264"/>
      <c r="J472" s="265">
        <f>ROUND(I472*H472,2)</f>
        <v>0</v>
      </c>
      <c r="K472" s="261" t="s">
        <v>19</v>
      </c>
      <c r="L472" s="266"/>
      <c r="M472" s="267" t="s">
        <v>19</v>
      </c>
      <c r="N472" s="268" t="s">
        <v>45</v>
      </c>
      <c r="O472" s="84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0" t="s">
        <v>241</v>
      </c>
      <c r="AT472" s="230" t="s">
        <v>199</v>
      </c>
      <c r="AU472" s="230" t="s">
        <v>82</v>
      </c>
      <c r="AY472" s="17" t="s">
        <v>158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7" t="s">
        <v>82</v>
      </c>
      <c r="BK472" s="231">
        <f>ROUND(I472*H472,2)</f>
        <v>0</v>
      </c>
      <c r="BL472" s="17" t="s">
        <v>236</v>
      </c>
      <c r="BM472" s="230" t="s">
        <v>2123</v>
      </c>
    </row>
    <row r="473" s="2" customFormat="1">
      <c r="A473" s="38"/>
      <c r="B473" s="39"/>
      <c r="C473" s="40"/>
      <c r="D473" s="232" t="s">
        <v>165</v>
      </c>
      <c r="E473" s="40"/>
      <c r="F473" s="233" t="s">
        <v>858</v>
      </c>
      <c r="G473" s="40"/>
      <c r="H473" s="40"/>
      <c r="I473" s="136"/>
      <c r="J473" s="40"/>
      <c r="K473" s="40"/>
      <c r="L473" s="44"/>
      <c r="M473" s="234"/>
      <c r="N473" s="235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165</v>
      </c>
      <c r="AU473" s="17" t="s">
        <v>82</v>
      </c>
    </row>
    <row r="474" s="13" customFormat="1">
      <c r="A474" s="13"/>
      <c r="B474" s="236"/>
      <c r="C474" s="237"/>
      <c r="D474" s="232" t="s">
        <v>166</v>
      </c>
      <c r="E474" s="238" t="s">
        <v>19</v>
      </c>
      <c r="F474" s="239" t="s">
        <v>2124</v>
      </c>
      <c r="G474" s="237"/>
      <c r="H474" s="240">
        <v>1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166</v>
      </c>
      <c r="AU474" s="246" t="s">
        <v>82</v>
      </c>
      <c r="AV474" s="13" t="s">
        <v>85</v>
      </c>
      <c r="AW474" s="13" t="s">
        <v>34</v>
      </c>
      <c r="AX474" s="13" t="s">
        <v>82</v>
      </c>
      <c r="AY474" s="246" t="s">
        <v>158</v>
      </c>
    </row>
    <row r="475" s="2" customFormat="1" ht="21.75" customHeight="1">
      <c r="A475" s="38"/>
      <c r="B475" s="39"/>
      <c r="C475" s="219" t="s">
        <v>810</v>
      </c>
      <c r="D475" s="219" t="s">
        <v>159</v>
      </c>
      <c r="E475" s="220" t="s">
        <v>785</v>
      </c>
      <c r="F475" s="221" t="s">
        <v>786</v>
      </c>
      <c r="G475" s="222" t="s">
        <v>202</v>
      </c>
      <c r="H475" s="223">
        <v>1</v>
      </c>
      <c r="I475" s="224"/>
      <c r="J475" s="225">
        <f>ROUND(I475*H475,2)</f>
        <v>0</v>
      </c>
      <c r="K475" s="221" t="s">
        <v>213</v>
      </c>
      <c r="L475" s="44"/>
      <c r="M475" s="226" t="s">
        <v>19</v>
      </c>
      <c r="N475" s="227" t="s">
        <v>45</v>
      </c>
      <c r="O475" s="84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0" t="s">
        <v>236</v>
      </c>
      <c r="AT475" s="230" t="s">
        <v>159</v>
      </c>
      <c r="AU475" s="230" t="s">
        <v>82</v>
      </c>
      <c r="AY475" s="17" t="s">
        <v>158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7" t="s">
        <v>82</v>
      </c>
      <c r="BK475" s="231">
        <f>ROUND(I475*H475,2)</f>
        <v>0</v>
      </c>
      <c r="BL475" s="17" t="s">
        <v>236</v>
      </c>
      <c r="BM475" s="230" t="s">
        <v>787</v>
      </c>
    </row>
    <row r="476" s="2" customFormat="1">
      <c r="A476" s="38"/>
      <c r="B476" s="39"/>
      <c r="C476" s="40"/>
      <c r="D476" s="232" t="s">
        <v>165</v>
      </c>
      <c r="E476" s="40"/>
      <c r="F476" s="233" t="s">
        <v>786</v>
      </c>
      <c r="G476" s="40"/>
      <c r="H476" s="40"/>
      <c r="I476" s="136"/>
      <c r="J476" s="40"/>
      <c r="K476" s="40"/>
      <c r="L476" s="44"/>
      <c r="M476" s="234"/>
      <c r="N476" s="235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165</v>
      </c>
      <c r="AU476" s="17" t="s">
        <v>82</v>
      </c>
    </row>
    <row r="477" s="2" customFormat="1" ht="16.5" customHeight="1">
      <c r="A477" s="38"/>
      <c r="B477" s="39"/>
      <c r="C477" s="259" t="s">
        <v>814</v>
      </c>
      <c r="D477" s="259" t="s">
        <v>199</v>
      </c>
      <c r="E477" s="260" t="s">
        <v>789</v>
      </c>
      <c r="F477" s="261" t="s">
        <v>790</v>
      </c>
      <c r="G477" s="262" t="s">
        <v>202</v>
      </c>
      <c r="H477" s="263">
        <v>1</v>
      </c>
      <c r="I477" s="264"/>
      <c r="J477" s="265">
        <f>ROUND(I477*H477,2)</f>
        <v>0</v>
      </c>
      <c r="K477" s="261" t="s">
        <v>19</v>
      </c>
      <c r="L477" s="266"/>
      <c r="M477" s="267" t="s">
        <v>19</v>
      </c>
      <c r="N477" s="268" t="s">
        <v>45</v>
      </c>
      <c r="O477" s="84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0" t="s">
        <v>241</v>
      </c>
      <c r="AT477" s="230" t="s">
        <v>199</v>
      </c>
      <c r="AU477" s="230" t="s">
        <v>82</v>
      </c>
      <c r="AY477" s="17" t="s">
        <v>158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7" t="s">
        <v>82</v>
      </c>
      <c r="BK477" s="231">
        <f>ROUND(I477*H477,2)</f>
        <v>0</v>
      </c>
      <c r="BL477" s="17" t="s">
        <v>236</v>
      </c>
      <c r="BM477" s="230" t="s">
        <v>791</v>
      </c>
    </row>
    <row r="478" s="2" customFormat="1">
      <c r="A478" s="38"/>
      <c r="B478" s="39"/>
      <c r="C478" s="40"/>
      <c r="D478" s="232" t="s">
        <v>165</v>
      </c>
      <c r="E478" s="40"/>
      <c r="F478" s="233" t="s">
        <v>790</v>
      </c>
      <c r="G478" s="40"/>
      <c r="H478" s="40"/>
      <c r="I478" s="136"/>
      <c r="J478" s="40"/>
      <c r="K478" s="40"/>
      <c r="L478" s="44"/>
      <c r="M478" s="234"/>
      <c r="N478" s="235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165</v>
      </c>
      <c r="AU478" s="17" t="s">
        <v>82</v>
      </c>
    </row>
    <row r="479" s="13" customFormat="1">
      <c r="A479" s="13"/>
      <c r="B479" s="236"/>
      <c r="C479" s="237"/>
      <c r="D479" s="232" t="s">
        <v>166</v>
      </c>
      <c r="E479" s="238" t="s">
        <v>19</v>
      </c>
      <c r="F479" s="239" t="s">
        <v>2124</v>
      </c>
      <c r="G479" s="237"/>
      <c r="H479" s="240">
        <v>1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166</v>
      </c>
      <c r="AU479" s="246" t="s">
        <v>82</v>
      </c>
      <c r="AV479" s="13" t="s">
        <v>85</v>
      </c>
      <c r="AW479" s="13" t="s">
        <v>34</v>
      </c>
      <c r="AX479" s="13" t="s">
        <v>82</v>
      </c>
      <c r="AY479" s="246" t="s">
        <v>158</v>
      </c>
    </row>
    <row r="480" s="2" customFormat="1" ht="21.75" customHeight="1">
      <c r="A480" s="38"/>
      <c r="B480" s="39"/>
      <c r="C480" s="219" t="s">
        <v>255</v>
      </c>
      <c r="D480" s="219" t="s">
        <v>159</v>
      </c>
      <c r="E480" s="220" t="s">
        <v>793</v>
      </c>
      <c r="F480" s="221" t="s">
        <v>794</v>
      </c>
      <c r="G480" s="222" t="s">
        <v>202</v>
      </c>
      <c r="H480" s="223">
        <v>6</v>
      </c>
      <c r="I480" s="224"/>
      <c r="J480" s="225">
        <f>ROUND(I480*H480,2)</f>
        <v>0</v>
      </c>
      <c r="K480" s="221" t="s">
        <v>213</v>
      </c>
      <c r="L480" s="44"/>
      <c r="M480" s="226" t="s">
        <v>19</v>
      </c>
      <c r="N480" s="227" t="s">
        <v>45</v>
      </c>
      <c r="O480" s="84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0" t="s">
        <v>236</v>
      </c>
      <c r="AT480" s="230" t="s">
        <v>159</v>
      </c>
      <c r="AU480" s="230" t="s">
        <v>82</v>
      </c>
      <c r="AY480" s="17" t="s">
        <v>158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7" t="s">
        <v>82</v>
      </c>
      <c r="BK480" s="231">
        <f>ROUND(I480*H480,2)</f>
        <v>0</v>
      </c>
      <c r="BL480" s="17" t="s">
        <v>236</v>
      </c>
      <c r="BM480" s="230" t="s">
        <v>795</v>
      </c>
    </row>
    <row r="481" s="2" customFormat="1">
      <c r="A481" s="38"/>
      <c r="B481" s="39"/>
      <c r="C481" s="40"/>
      <c r="D481" s="232" t="s">
        <v>165</v>
      </c>
      <c r="E481" s="40"/>
      <c r="F481" s="233" t="s">
        <v>794</v>
      </c>
      <c r="G481" s="40"/>
      <c r="H481" s="40"/>
      <c r="I481" s="136"/>
      <c r="J481" s="40"/>
      <c r="K481" s="40"/>
      <c r="L481" s="44"/>
      <c r="M481" s="234"/>
      <c r="N481" s="235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165</v>
      </c>
      <c r="AU481" s="17" t="s">
        <v>82</v>
      </c>
    </row>
    <row r="482" s="2" customFormat="1" ht="21.75" customHeight="1">
      <c r="A482" s="38"/>
      <c r="B482" s="39"/>
      <c r="C482" s="259" t="s">
        <v>821</v>
      </c>
      <c r="D482" s="259" t="s">
        <v>199</v>
      </c>
      <c r="E482" s="260" t="s">
        <v>797</v>
      </c>
      <c r="F482" s="261" t="s">
        <v>798</v>
      </c>
      <c r="G482" s="262" t="s">
        <v>202</v>
      </c>
      <c r="H482" s="263">
        <v>6</v>
      </c>
      <c r="I482" s="264"/>
      <c r="J482" s="265">
        <f>ROUND(I482*H482,2)</f>
        <v>0</v>
      </c>
      <c r="K482" s="261" t="s">
        <v>19</v>
      </c>
      <c r="L482" s="266"/>
      <c r="M482" s="267" t="s">
        <v>19</v>
      </c>
      <c r="N482" s="268" t="s">
        <v>45</v>
      </c>
      <c r="O482" s="84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0" t="s">
        <v>241</v>
      </c>
      <c r="AT482" s="230" t="s">
        <v>199</v>
      </c>
      <c r="AU482" s="230" t="s">
        <v>82</v>
      </c>
      <c r="AY482" s="17" t="s">
        <v>158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7" t="s">
        <v>82</v>
      </c>
      <c r="BK482" s="231">
        <f>ROUND(I482*H482,2)</f>
        <v>0</v>
      </c>
      <c r="BL482" s="17" t="s">
        <v>236</v>
      </c>
      <c r="BM482" s="230" t="s">
        <v>799</v>
      </c>
    </row>
    <row r="483" s="2" customFormat="1">
      <c r="A483" s="38"/>
      <c r="B483" s="39"/>
      <c r="C483" s="40"/>
      <c r="D483" s="232" t="s">
        <v>165</v>
      </c>
      <c r="E483" s="40"/>
      <c r="F483" s="233" t="s">
        <v>798</v>
      </c>
      <c r="G483" s="40"/>
      <c r="H483" s="40"/>
      <c r="I483" s="136"/>
      <c r="J483" s="40"/>
      <c r="K483" s="40"/>
      <c r="L483" s="44"/>
      <c r="M483" s="234"/>
      <c r="N483" s="235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165</v>
      </c>
      <c r="AU483" s="17" t="s">
        <v>82</v>
      </c>
    </row>
    <row r="484" s="13" customFormat="1">
      <c r="A484" s="13"/>
      <c r="B484" s="236"/>
      <c r="C484" s="237"/>
      <c r="D484" s="232" t="s">
        <v>166</v>
      </c>
      <c r="E484" s="238" t="s">
        <v>19</v>
      </c>
      <c r="F484" s="239" t="s">
        <v>2125</v>
      </c>
      <c r="G484" s="237"/>
      <c r="H484" s="240">
        <v>6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166</v>
      </c>
      <c r="AU484" s="246" t="s">
        <v>82</v>
      </c>
      <c r="AV484" s="13" t="s">
        <v>85</v>
      </c>
      <c r="AW484" s="13" t="s">
        <v>34</v>
      </c>
      <c r="AX484" s="13" t="s">
        <v>82</v>
      </c>
      <c r="AY484" s="246" t="s">
        <v>158</v>
      </c>
    </row>
    <row r="485" s="2" customFormat="1" ht="16.5" customHeight="1">
      <c r="A485" s="38"/>
      <c r="B485" s="39"/>
      <c r="C485" s="259" t="s">
        <v>826</v>
      </c>
      <c r="D485" s="259" t="s">
        <v>199</v>
      </c>
      <c r="E485" s="260" t="s">
        <v>802</v>
      </c>
      <c r="F485" s="261" t="s">
        <v>803</v>
      </c>
      <c r="G485" s="262" t="s">
        <v>202</v>
      </c>
      <c r="H485" s="263">
        <v>6</v>
      </c>
      <c r="I485" s="264"/>
      <c r="J485" s="265">
        <f>ROUND(I485*H485,2)</f>
        <v>0</v>
      </c>
      <c r="K485" s="261" t="s">
        <v>19</v>
      </c>
      <c r="L485" s="266"/>
      <c r="M485" s="267" t="s">
        <v>19</v>
      </c>
      <c r="N485" s="268" t="s">
        <v>45</v>
      </c>
      <c r="O485" s="84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0" t="s">
        <v>241</v>
      </c>
      <c r="AT485" s="230" t="s">
        <v>199</v>
      </c>
      <c r="AU485" s="230" t="s">
        <v>82</v>
      </c>
      <c r="AY485" s="17" t="s">
        <v>158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7" t="s">
        <v>82</v>
      </c>
      <c r="BK485" s="231">
        <f>ROUND(I485*H485,2)</f>
        <v>0</v>
      </c>
      <c r="BL485" s="17" t="s">
        <v>236</v>
      </c>
      <c r="BM485" s="230" t="s">
        <v>804</v>
      </c>
    </row>
    <row r="486" s="2" customFormat="1">
      <c r="A486" s="38"/>
      <c r="B486" s="39"/>
      <c r="C486" s="40"/>
      <c r="D486" s="232" t="s">
        <v>165</v>
      </c>
      <c r="E486" s="40"/>
      <c r="F486" s="233" t="s">
        <v>803</v>
      </c>
      <c r="G486" s="40"/>
      <c r="H486" s="40"/>
      <c r="I486" s="136"/>
      <c r="J486" s="40"/>
      <c r="K486" s="40"/>
      <c r="L486" s="44"/>
      <c r="M486" s="234"/>
      <c r="N486" s="235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165</v>
      </c>
      <c r="AU486" s="17" t="s">
        <v>82</v>
      </c>
    </row>
    <row r="487" s="13" customFormat="1">
      <c r="A487" s="13"/>
      <c r="B487" s="236"/>
      <c r="C487" s="237"/>
      <c r="D487" s="232" t="s">
        <v>166</v>
      </c>
      <c r="E487" s="238" t="s">
        <v>19</v>
      </c>
      <c r="F487" s="239" t="s">
        <v>2125</v>
      </c>
      <c r="G487" s="237"/>
      <c r="H487" s="240">
        <v>6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166</v>
      </c>
      <c r="AU487" s="246" t="s">
        <v>82</v>
      </c>
      <c r="AV487" s="13" t="s">
        <v>85</v>
      </c>
      <c r="AW487" s="13" t="s">
        <v>34</v>
      </c>
      <c r="AX487" s="13" t="s">
        <v>82</v>
      </c>
      <c r="AY487" s="246" t="s">
        <v>158</v>
      </c>
    </row>
    <row r="488" s="2" customFormat="1" ht="16.5" customHeight="1">
      <c r="A488" s="38"/>
      <c r="B488" s="39"/>
      <c r="C488" s="259" t="s">
        <v>830</v>
      </c>
      <c r="D488" s="259" t="s">
        <v>199</v>
      </c>
      <c r="E488" s="260" t="s">
        <v>806</v>
      </c>
      <c r="F488" s="261" t="s">
        <v>807</v>
      </c>
      <c r="G488" s="262" t="s">
        <v>202</v>
      </c>
      <c r="H488" s="263">
        <v>6</v>
      </c>
      <c r="I488" s="264"/>
      <c r="J488" s="265">
        <f>ROUND(I488*H488,2)</f>
        <v>0</v>
      </c>
      <c r="K488" s="261" t="s">
        <v>19</v>
      </c>
      <c r="L488" s="266"/>
      <c r="M488" s="267" t="s">
        <v>19</v>
      </c>
      <c r="N488" s="268" t="s">
        <v>45</v>
      </c>
      <c r="O488" s="84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0" t="s">
        <v>241</v>
      </c>
      <c r="AT488" s="230" t="s">
        <v>199</v>
      </c>
      <c r="AU488" s="230" t="s">
        <v>82</v>
      </c>
      <c r="AY488" s="17" t="s">
        <v>158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7" t="s">
        <v>82</v>
      </c>
      <c r="BK488" s="231">
        <f>ROUND(I488*H488,2)</f>
        <v>0</v>
      </c>
      <c r="BL488" s="17" t="s">
        <v>236</v>
      </c>
      <c r="BM488" s="230" t="s">
        <v>808</v>
      </c>
    </row>
    <row r="489" s="2" customFormat="1">
      <c r="A489" s="38"/>
      <c r="B489" s="39"/>
      <c r="C489" s="40"/>
      <c r="D489" s="232" t="s">
        <v>165</v>
      </c>
      <c r="E489" s="40"/>
      <c r="F489" s="233" t="s">
        <v>807</v>
      </c>
      <c r="G489" s="40"/>
      <c r="H489" s="40"/>
      <c r="I489" s="136"/>
      <c r="J489" s="40"/>
      <c r="K489" s="40"/>
      <c r="L489" s="44"/>
      <c r="M489" s="234"/>
      <c r="N489" s="235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165</v>
      </c>
      <c r="AU489" s="17" t="s">
        <v>82</v>
      </c>
    </row>
    <row r="490" s="13" customFormat="1">
      <c r="A490" s="13"/>
      <c r="B490" s="236"/>
      <c r="C490" s="237"/>
      <c r="D490" s="232" t="s">
        <v>166</v>
      </c>
      <c r="E490" s="238" t="s">
        <v>19</v>
      </c>
      <c r="F490" s="239" t="s">
        <v>2125</v>
      </c>
      <c r="G490" s="237"/>
      <c r="H490" s="240">
        <v>6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166</v>
      </c>
      <c r="AU490" s="246" t="s">
        <v>82</v>
      </c>
      <c r="AV490" s="13" t="s">
        <v>85</v>
      </c>
      <c r="AW490" s="13" t="s">
        <v>34</v>
      </c>
      <c r="AX490" s="13" t="s">
        <v>82</v>
      </c>
      <c r="AY490" s="246" t="s">
        <v>158</v>
      </c>
    </row>
    <row r="491" s="2" customFormat="1" ht="21.75" customHeight="1">
      <c r="A491" s="38"/>
      <c r="B491" s="39"/>
      <c r="C491" s="219" t="s">
        <v>835</v>
      </c>
      <c r="D491" s="219" t="s">
        <v>159</v>
      </c>
      <c r="E491" s="220" t="s">
        <v>811</v>
      </c>
      <c r="F491" s="221" t="s">
        <v>812</v>
      </c>
      <c r="G491" s="222" t="s">
        <v>202</v>
      </c>
      <c r="H491" s="223">
        <v>6</v>
      </c>
      <c r="I491" s="224"/>
      <c r="J491" s="225">
        <f>ROUND(I491*H491,2)</f>
        <v>0</v>
      </c>
      <c r="K491" s="221" t="s">
        <v>213</v>
      </c>
      <c r="L491" s="44"/>
      <c r="M491" s="226" t="s">
        <v>19</v>
      </c>
      <c r="N491" s="227" t="s">
        <v>45</v>
      </c>
      <c r="O491" s="84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0" t="s">
        <v>236</v>
      </c>
      <c r="AT491" s="230" t="s">
        <v>159</v>
      </c>
      <c r="AU491" s="230" t="s">
        <v>82</v>
      </c>
      <c r="AY491" s="17" t="s">
        <v>158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7" t="s">
        <v>82</v>
      </c>
      <c r="BK491" s="231">
        <f>ROUND(I491*H491,2)</f>
        <v>0</v>
      </c>
      <c r="BL491" s="17" t="s">
        <v>236</v>
      </c>
      <c r="BM491" s="230" t="s">
        <v>813</v>
      </c>
    </row>
    <row r="492" s="2" customFormat="1">
      <c r="A492" s="38"/>
      <c r="B492" s="39"/>
      <c r="C492" s="40"/>
      <c r="D492" s="232" t="s">
        <v>165</v>
      </c>
      <c r="E492" s="40"/>
      <c r="F492" s="233" t="s">
        <v>812</v>
      </c>
      <c r="G492" s="40"/>
      <c r="H492" s="40"/>
      <c r="I492" s="136"/>
      <c r="J492" s="40"/>
      <c r="K492" s="40"/>
      <c r="L492" s="44"/>
      <c r="M492" s="234"/>
      <c r="N492" s="235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165</v>
      </c>
      <c r="AU492" s="17" t="s">
        <v>82</v>
      </c>
    </row>
    <row r="493" s="2" customFormat="1" ht="16.5" customHeight="1">
      <c r="A493" s="38"/>
      <c r="B493" s="39"/>
      <c r="C493" s="259" t="s">
        <v>839</v>
      </c>
      <c r="D493" s="259" t="s">
        <v>199</v>
      </c>
      <c r="E493" s="260" t="s">
        <v>815</v>
      </c>
      <c r="F493" s="261" t="s">
        <v>816</v>
      </c>
      <c r="G493" s="262" t="s">
        <v>202</v>
      </c>
      <c r="H493" s="263">
        <v>6</v>
      </c>
      <c r="I493" s="264"/>
      <c r="J493" s="265">
        <f>ROUND(I493*H493,2)</f>
        <v>0</v>
      </c>
      <c r="K493" s="261" t="s">
        <v>19</v>
      </c>
      <c r="L493" s="266"/>
      <c r="M493" s="267" t="s">
        <v>19</v>
      </c>
      <c r="N493" s="268" t="s">
        <v>45</v>
      </c>
      <c r="O493" s="84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0" t="s">
        <v>241</v>
      </c>
      <c r="AT493" s="230" t="s">
        <v>199</v>
      </c>
      <c r="AU493" s="230" t="s">
        <v>82</v>
      </c>
      <c r="AY493" s="17" t="s">
        <v>158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7" t="s">
        <v>82</v>
      </c>
      <c r="BK493" s="231">
        <f>ROUND(I493*H493,2)</f>
        <v>0</v>
      </c>
      <c r="BL493" s="17" t="s">
        <v>236</v>
      </c>
      <c r="BM493" s="230" t="s">
        <v>817</v>
      </c>
    </row>
    <row r="494" s="2" customFormat="1">
      <c r="A494" s="38"/>
      <c r="B494" s="39"/>
      <c r="C494" s="40"/>
      <c r="D494" s="232" t="s">
        <v>165</v>
      </c>
      <c r="E494" s="40"/>
      <c r="F494" s="233" t="s">
        <v>816</v>
      </c>
      <c r="G494" s="40"/>
      <c r="H494" s="40"/>
      <c r="I494" s="136"/>
      <c r="J494" s="40"/>
      <c r="K494" s="40"/>
      <c r="L494" s="44"/>
      <c r="M494" s="234"/>
      <c r="N494" s="235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165</v>
      </c>
      <c r="AU494" s="17" t="s">
        <v>82</v>
      </c>
    </row>
    <row r="495" s="13" customFormat="1">
      <c r="A495" s="13"/>
      <c r="B495" s="236"/>
      <c r="C495" s="237"/>
      <c r="D495" s="232" t="s">
        <v>166</v>
      </c>
      <c r="E495" s="238" t="s">
        <v>19</v>
      </c>
      <c r="F495" s="239" t="s">
        <v>2125</v>
      </c>
      <c r="G495" s="237"/>
      <c r="H495" s="240">
        <v>6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166</v>
      </c>
      <c r="AU495" s="246" t="s">
        <v>82</v>
      </c>
      <c r="AV495" s="13" t="s">
        <v>85</v>
      </c>
      <c r="AW495" s="13" t="s">
        <v>34</v>
      </c>
      <c r="AX495" s="13" t="s">
        <v>82</v>
      </c>
      <c r="AY495" s="246" t="s">
        <v>158</v>
      </c>
    </row>
    <row r="496" s="2" customFormat="1" ht="21.75" customHeight="1">
      <c r="A496" s="38"/>
      <c r="B496" s="39"/>
      <c r="C496" s="259" t="s">
        <v>843</v>
      </c>
      <c r="D496" s="259" t="s">
        <v>199</v>
      </c>
      <c r="E496" s="260" t="s">
        <v>818</v>
      </c>
      <c r="F496" s="261" t="s">
        <v>819</v>
      </c>
      <c r="G496" s="262" t="s">
        <v>202</v>
      </c>
      <c r="H496" s="263">
        <v>2</v>
      </c>
      <c r="I496" s="264"/>
      <c r="J496" s="265">
        <f>ROUND(I496*H496,2)</f>
        <v>0</v>
      </c>
      <c r="K496" s="261" t="s">
        <v>19</v>
      </c>
      <c r="L496" s="266"/>
      <c r="M496" s="267" t="s">
        <v>19</v>
      </c>
      <c r="N496" s="268" t="s">
        <v>45</v>
      </c>
      <c r="O496" s="84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0" t="s">
        <v>241</v>
      </c>
      <c r="AT496" s="230" t="s">
        <v>199</v>
      </c>
      <c r="AU496" s="230" t="s">
        <v>82</v>
      </c>
      <c r="AY496" s="17" t="s">
        <v>158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7" t="s">
        <v>82</v>
      </c>
      <c r="BK496" s="231">
        <f>ROUND(I496*H496,2)</f>
        <v>0</v>
      </c>
      <c r="BL496" s="17" t="s">
        <v>236</v>
      </c>
      <c r="BM496" s="230" t="s">
        <v>820</v>
      </c>
    </row>
    <row r="497" s="2" customFormat="1">
      <c r="A497" s="38"/>
      <c r="B497" s="39"/>
      <c r="C497" s="40"/>
      <c r="D497" s="232" t="s">
        <v>165</v>
      </c>
      <c r="E497" s="40"/>
      <c r="F497" s="233" t="s">
        <v>819</v>
      </c>
      <c r="G497" s="40"/>
      <c r="H497" s="40"/>
      <c r="I497" s="136"/>
      <c r="J497" s="40"/>
      <c r="K497" s="40"/>
      <c r="L497" s="44"/>
      <c r="M497" s="234"/>
      <c r="N497" s="235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165</v>
      </c>
      <c r="AU497" s="17" t="s">
        <v>82</v>
      </c>
    </row>
    <row r="498" s="2" customFormat="1" ht="16.5" customHeight="1">
      <c r="A498" s="38"/>
      <c r="B498" s="39"/>
      <c r="C498" s="259" t="s">
        <v>847</v>
      </c>
      <c r="D498" s="259" t="s">
        <v>199</v>
      </c>
      <c r="E498" s="260" t="s">
        <v>822</v>
      </c>
      <c r="F498" s="261" t="s">
        <v>823</v>
      </c>
      <c r="G498" s="262" t="s">
        <v>202</v>
      </c>
      <c r="H498" s="263">
        <v>2</v>
      </c>
      <c r="I498" s="264"/>
      <c r="J498" s="265">
        <f>ROUND(I498*H498,2)</f>
        <v>0</v>
      </c>
      <c r="K498" s="261" t="s">
        <v>19</v>
      </c>
      <c r="L498" s="266"/>
      <c r="M498" s="267" t="s">
        <v>19</v>
      </c>
      <c r="N498" s="268" t="s">
        <v>45</v>
      </c>
      <c r="O498" s="84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0" t="s">
        <v>241</v>
      </c>
      <c r="AT498" s="230" t="s">
        <v>199</v>
      </c>
      <c r="AU498" s="230" t="s">
        <v>82</v>
      </c>
      <c r="AY498" s="17" t="s">
        <v>158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7" t="s">
        <v>82</v>
      </c>
      <c r="BK498" s="231">
        <f>ROUND(I498*H498,2)</f>
        <v>0</v>
      </c>
      <c r="BL498" s="17" t="s">
        <v>236</v>
      </c>
      <c r="BM498" s="230" t="s">
        <v>824</v>
      </c>
    </row>
    <row r="499" s="2" customFormat="1">
      <c r="A499" s="38"/>
      <c r="B499" s="39"/>
      <c r="C499" s="40"/>
      <c r="D499" s="232" t="s">
        <v>165</v>
      </c>
      <c r="E499" s="40"/>
      <c r="F499" s="233" t="s">
        <v>823</v>
      </c>
      <c r="G499" s="40"/>
      <c r="H499" s="40"/>
      <c r="I499" s="136"/>
      <c r="J499" s="40"/>
      <c r="K499" s="40"/>
      <c r="L499" s="44"/>
      <c r="M499" s="234"/>
      <c r="N499" s="235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165</v>
      </c>
      <c r="AU499" s="17" t="s">
        <v>82</v>
      </c>
    </row>
    <row r="500" s="13" customFormat="1">
      <c r="A500" s="13"/>
      <c r="B500" s="236"/>
      <c r="C500" s="237"/>
      <c r="D500" s="232" t="s">
        <v>166</v>
      </c>
      <c r="E500" s="238" t="s">
        <v>19</v>
      </c>
      <c r="F500" s="239" t="s">
        <v>2126</v>
      </c>
      <c r="G500" s="237"/>
      <c r="H500" s="240">
        <v>2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166</v>
      </c>
      <c r="AU500" s="246" t="s">
        <v>82</v>
      </c>
      <c r="AV500" s="13" t="s">
        <v>85</v>
      </c>
      <c r="AW500" s="13" t="s">
        <v>34</v>
      </c>
      <c r="AX500" s="13" t="s">
        <v>82</v>
      </c>
      <c r="AY500" s="246" t="s">
        <v>158</v>
      </c>
    </row>
    <row r="501" s="2" customFormat="1" ht="16.5" customHeight="1">
      <c r="A501" s="38"/>
      <c r="B501" s="39"/>
      <c r="C501" s="219" t="s">
        <v>852</v>
      </c>
      <c r="D501" s="219" t="s">
        <v>159</v>
      </c>
      <c r="E501" s="220" t="s">
        <v>827</v>
      </c>
      <c r="F501" s="221" t="s">
        <v>828</v>
      </c>
      <c r="G501" s="222" t="s">
        <v>202</v>
      </c>
      <c r="H501" s="223">
        <v>6</v>
      </c>
      <c r="I501" s="224"/>
      <c r="J501" s="225">
        <f>ROUND(I501*H501,2)</f>
        <v>0</v>
      </c>
      <c r="K501" s="221" t="s">
        <v>19</v>
      </c>
      <c r="L501" s="44"/>
      <c r="M501" s="226" t="s">
        <v>19</v>
      </c>
      <c r="N501" s="227" t="s">
        <v>45</v>
      </c>
      <c r="O501" s="84"/>
      <c r="P501" s="228">
        <f>O501*H501</f>
        <v>0</v>
      </c>
      <c r="Q501" s="228">
        <v>0</v>
      </c>
      <c r="R501" s="228">
        <f>Q501*H501</f>
        <v>0</v>
      </c>
      <c r="S501" s="228">
        <v>0</v>
      </c>
      <c r="T501" s="229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0" t="s">
        <v>236</v>
      </c>
      <c r="AT501" s="230" t="s">
        <v>159</v>
      </c>
      <c r="AU501" s="230" t="s">
        <v>82</v>
      </c>
      <c r="AY501" s="17" t="s">
        <v>158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7" t="s">
        <v>82</v>
      </c>
      <c r="BK501" s="231">
        <f>ROUND(I501*H501,2)</f>
        <v>0</v>
      </c>
      <c r="BL501" s="17" t="s">
        <v>236</v>
      </c>
      <c r="BM501" s="230" t="s">
        <v>829</v>
      </c>
    </row>
    <row r="502" s="2" customFormat="1">
      <c r="A502" s="38"/>
      <c r="B502" s="39"/>
      <c r="C502" s="40"/>
      <c r="D502" s="232" t="s">
        <v>165</v>
      </c>
      <c r="E502" s="40"/>
      <c r="F502" s="233" t="s">
        <v>828</v>
      </c>
      <c r="G502" s="40"/>
      <c r="H502" s="40"/>
      <c r="I502" s="136"/>
      <c r="J502" s="40"/>
      <c r="K502" s="40"/>
      <c r="L502" s="44"/>
      <c r="M502" s="234"/>
      <c r="N502" s="235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165</v>
      </c>
      <c r="AU502" s="17" t="s">
        <v>82</v>
      </c>
    </row>
    <row r="503" s="2" customFormat="1" ht="16.5" customHeight="1">
      <c r="A503" s="38"/>
      <c r="B503" s="39"/>
      <c r="C503" s="259" t="s">
        <v>856</v>
      </c>
      <c r="D503" s="259" t="s">
        <v>199</v>
      </c>
      <c r="E503" s="260" t="s">
        <v>831</v>
      </c>
      <c r="F503" s="261" t="s">
        <v>832</v>
      </c>
      <c r="G503" s="262" t="s">
        <v>202</v>
      </c>
      <c r="H503" s="263">
        <v>6</v>
      </c>
      <c r="I503" s="264"/>
      <c r="J503" s="265">
        <f>ROUND(I503*H503,2)</f>
        <v>0</v>
      </c>
      <c r="K503" s="261" t="s">
        <v>19</v>
      </c>
      <c r="L503" s="266"/>
      <c r="M503" s="267" t="s">
        <v>19</v>
      </c>
      <c r="N503" s="268" t="s">
        <v>45</v>
      </c>
      <c r="O503" s="84"/>
      <c r="P503" s="228">
        <f>O503*H503</f>
        <v>0</v>
      </c>
      <c r="Q503" s="228">
        <v>0</v>
      </c>
      <c r="R503" s="228">
        <f>Q503*H503</f>
        <v>0</v>
      </c>
      <c r="S503" s="228">
        <v>0</v>
      </c>
      <c r="T503" s="229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0" t="s">
        <v>241</v>
      </c>
      <c r="AT503" s="230" t="s">
        <v>199</v>
      </c>
      <c r="AU503" s="230" t="s">
        <v>82</v>
      </c>
      <c r="AY503" s="17" t="s">
        <v>158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7" t="s">
        <v>82</v>
      </c>
      <c r="BK503" s="231">
        <f>ROUND(I503*H503,2)</f>
        <v>0</v>
      </c>
      <c r="BL503" s="17" t="s">
        <v>236</v>
      </c>
      <c r="BM503" s="230" t="s">
        <v>833</v>
      </c>
    </row>
    <row r="504" s="2" customFormat="1">
      <c r="A504" s="38"/>
      <c r="B504" s="39"/>
      <c r="C504" s="40"/>
      <c r="D504" s="232" t="s">
        <v>165</v>
      </c>
      <c r="E504" s="40"/>
      <c r="F504" s="233" t="s">
        <v>832</v>
      </c>
      <c r="G504" s="40"/>
      <c r="H504" s="40"/>
      <c r="I504" s="136"/>
      <c r="J504" s="40"/>
      <c r="K504" s="40"/>
      <c r="L504" s="44"/>
      <c r="M504" s="234"/>
      <c r="N504" s="235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165</v>
      </c>
      <c r="AU504" s="17" t="s">
        <v>82</v>
      </c>
    </row>
    <row r="505" s="13" customFormat="1">
      <c r="A505" s="13"/>
      <c r="B505" s="236"/>
      <c r="C505" s="237"/>
      <c r="D505" s="232" t="s">
        <v>166</v>
      </c>
      <c r="E505" s="238" t="s">
        <v>19</v>
      </c>
      <c r="F505" s="239" t="s">
        <v>2125</v>
      </c>
      <c r="G505" s="237"/>
      <c r="H505" s="240">
        <v>6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166</v>
      </c>
      <c r="AU505" s="246" t="s">
        <v>82</v>
      </c>
      <c r="AV505" s="13" t="s">
        <v>85</v>
      </c>
      <c r="AW505" s="13" t="s">
        <v>34</v>
      </c>
      <c r="AX505" s="13" t="s">
        <v>82</v>
      </c>
      <c r="AY505" s="246" t="s">
        <v>158</v>
      </c>
    </row>
    <row r="506" s="2" customFormat="1" ht="21.75" customHeight="1">
      <c r="A506" s="38"/>
      <c r="B506" s="39"/>
      <c r="C506" s="219" t="s">
        <v>860</v>
      </c>
      <c r="D506" s="219" t="s">
        <v>159</v>
      </c>
      <c r="E506" s="220" t="s">
        <v>836</v>
      </c>
      <c r="F506" s="221" t="s">
        <v>837</v>
      </c>
      <c r="G506" s="222" t="s">
        <v>202</v>
      </c>
      <c r="H506" s="223">
        <v>1</v>
      </c>
      <c r="I506" s="224"/>
      <c r="J506" s="225">
        <f>ROUND(I506*H506,2)</f>
        <v>0</v>
      </c>
      <c r="K506" s="221" t="s">
        <v>213</v>
      </c>
      <c r="L506" s="44"/>
      <c r="M506" s="226" t="s">
        <v>19</v>
      </c>
      <c r="N506" s="227" t="s">
        <v>45</v>
      </c>
      <c r="O506" s="84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0" t="s">
        <v>236</v>
      </c>
      <c r="AT506" s="230" t="s">
        <v>159</v>
      </c>
      <c r="AU506" s="230" t="s">
        <v>82</v>
      </c>
      <c r="AY506" s="17" t="s">
        <v>158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7" t="s">
        <v>82</v>
      </c>
      <c r="BK506" s="231">
        <f>ROUND(I506*H506,2)</f>
        <v>0</v>
      </c>
      <c r="BL506" s="17" t="s">
        <v>236</v>
      </c>
      <c r="BM506" s="230" t="s">
        <v>838</v>
      </c>
    </row>
    <row r="507" s="2" customFormat="1">
      <c r="A507" s="38"/>
      <c r="B507" s="39"/>
      <c r="C507" s="40"/>
      <c r="D507" s="232" t="s">
        <v>165</v>
      </c>
      <c r="E507" s="40"/>
      <c r="F507" s="233" t="s">
        <v>837</v>
      </c>
      <c r="G507" s="40"/>
      <c r="H507" s="40"/>
      <c r="I507" s="136"/>
      <c r="J507" s="40"/>
      <c r="K507" s="40"/>
      <c r="L507" s="44"/>
      <c r="M507" s="234"/>
      <c r="N507" s="235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165</v>
      </c>
      <c r="AU507" s="17" t="s">
        <v>82</v>
      </c>
    </row>
    <row r="508" s="2" customFormat="1" ht="16.5" customHeight="1">
      <c r="A508" s="38"/>
      <c r="B508" s="39"/>
      <c r="C508" s="259" t="s">
        <v>864</v>
      </c>
      <c r="D508" s="259" t="s">
        <v>199</v>
      </c>
      <c r="E508" s="260" t="s">
        <v>840</v>
      </c>
      <c r="F508" s="261" t="s">
        <v>841</v>
      </c>
      <c r="G508" s="262" t="s">
        <v>202</v>
      </c>
      <c r="H508" s="263">
        <v>1</v>
      </c>
      <c r="I508" s="264"/>
      <c r="J508" s="265">
        <f>ROUND(I508*H508,2)</f>
        <v>0</v>
      </c>
      <c r="K508" s="261" t="s">
        <v>19</v>
      </c>
      <c r="L508" s="266"/>
      <c r="M508" s="267" t="s">
        <v>19</v>
      </c>
      <c r="N508" s="268" t="s">
        <v>45</v>
      </c>
      <c r="O508" s="84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0" t="s">
        <v>241</v>
      </c>
      <c r="AT508" s="230" t="s">
        <v>199</v>
      </c>
      <c r="AU508" s="230" t="s">
        <v>82</v>
      </c>
      <c r="AY508" s="17" t="s">
        <v>158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7" t="s">
        <v>82</v>
      </c>
      <c r="BK508" s="231">
        <f>ROUND(I508*H508,2)</f>
        <v>0</v>
      </c>
      <c r="BL508" s="17" t="s">
        <v>236</v>
      </c>
      <c r="BM508" s="230" t="s">
        <v>842</v>
      </c>
    </row>
    <row r="509" s="2" customFormat="1">
      <c r="A509" s="38"/>
      <c r="B509" s="39"/>
      <c r="C509" s="40"/>
      <c r="D509" s="232" t="s">
        <v>165</v>
      </c>
      <c r="E509" s="40"/>
      <c r="F509" s="233" t="s">
        <v>841</v>
      </c>
      <c r="G509" s="40"/>
      <c r="H509" s="40"/>
      <c r="I509" s="136"/>
      <c r="J509" s="40"/>
      <c r="K509" s="40"/>
      <c r="L509" s="44"/>
      <c r="M509" s="234"/>
      <c r="N509" s="235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165</v>
      </c>
      <c r="AU509" s="17" t="s">
        <v>82</v>
      </c>
    </row>
    <row r="510" s="13" customFormat="1">
      <c r="A510" s="13"/>
      <c r="B510" s="236"/>
      <c r="C510" s="237"/>
      <c r="D510" s="232" t="s">
        <v>166</v>
      </c>
      <c r="E510" s="238" t="s">
        <v>19</v>
      </c>
      <c r="F510" s="239" t="s">
        <v>2124</v>
      </c>
      <c r="G510" s="237"/>
      <c r="H510" s="240">
        <v>1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166</v>
      </c>
      <c r="AU510" s="246" t="s">
        <v>82</v>
      </c>
      <c r="AV510" s="13" t="s">
        <v>85</v>
      </c>
      <c r="AW510" s="13" t="s">
        <v>34</v>
      </c>
      <c r="AX510" s="13" t="s">
        <v>82</v>
      </c>
      <c r="AY510" s="246" t="s">
        <v>158</v>
      </c>
    </row>
    <row r="511" s="2" customFormat="1" ht="21.75" customHeight="1">
      <c r="A511" s="38"/>
      <c r="B511" s="39"/>
      <c r="C511" s="259" t="s">
        <v>869</v>
      </c>
      <c r="D511" s="259" t="s">
        <v>199</v>
      </c>
      <c r="E511" s="260" t="s">
        <v>844</v>
      </c>
      <c r="F511" s="261" t="s">
        <v>845</v>
      </c>
      <c r="G511" s="262" t="s">
        <v>202</v>
      </c>
      <c r="H511" s="263">
        <v>5</v>
      </c>
      <c r="I511" s="264"/>
      <c r="J511" s="265">
        <f>ROUND(I511*H511,2)</f>
        <v>0</v>
      </c>
      <c r="K511" s="261" t="s">
        <v>19</v>
      </c>
      <c r="L511" s="266"/>
      <c r="M511" s="267" t="s">
        <v>19</v>
      </c>
      <c r="N511" s="268" t="s">
        <v>45</v>
      </c>
      <c r="O511" s="84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0" t="s">
        <v>241</v>
      </c>
      <c r="AT511" s="230" t="s">
        <v>199</v>
      </c>
      <c r="AU511" s="230" t="s">
        <v>82</v>
      </c>
      <c r="AY511" s="17" t="s">
        <v>158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7" t="s">
        <v>82</v>
      </c>
      <c r="BK511" s="231">
        <f>ROUND(I511*H511,2)</f>
        <v>0</v>
      </c>
      <c r="BL511" s="17" t="s">
        <v>236</v>
      </c>
      <c r="BM511" s="230" t="s">
        <v>846</v>
      </c>
    </row>
    <row r="512" s="2" customFormat="1">
      <c r="A512" s="38"/>
      <c r="B512" s="39"/>
      <c r="C512" s="40"/>
      <c r="D512" s="232" t="s">
        <v>165</v>
      </c>
      <c r="E512" s="40"/>
      <c r="F512" s="233" t="s">
        <v>845</v>
      </c>
      <c r="G512" s="40"/>
      <c r="H512" s="40"/>
      <c r="I512" s="136"/>
      <c r="J512" s="40"/>
      <c r="K512" s="40"/>
      <c r="L512" s="44"/>
      <c r="M512" s="234"/>
      <c r="N512" s="235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165</v>
      </c>
      <c r="AU512" s="17" t="s">
        <v>82</v>
      </c>
    </row>
    <row r="513" s="2" customFormat="1" ht="21.75" customHeight="1">
      <c r="A513" s="38"/>
      <c r="B513" s="39"/>
      <c r="C513" s="219" t="s">
        <v>874</v>
      </c>
      <c r="D513" s="219" t="s">
        <v>159</v>
      </c>
      <c r="E513" s="220" t="s">
        <v>848</v>
      </c>
      <c r="F513" s="221" t="s">
        <v>849</v>
      </c>
      <c r="G513" s="222" t="s">
        <v>202</v>
      </c>
      <c r="H513" s="223">
        <v>4</v>
      </c>
      <c r="I513" s="224"/>
      <c r="J513" s="225">
        <f>ROUND(I513*H513,2)</f>
        <v>0</v>
      </c>
      <c r="K513" s="221" t="s">
        <v>213</v>
      </c>
      <c r="L513" s="44"/>
      <c r="M513" s="226" t="s">
        <v>19</v>
      </c>
      <c r="N513" s="227" t="s">
        <v>45</v>
      </c>
      <c r="O513" s="84"/>
      <c r="P513" s="228">
        <f>O513*H513</f>
        <v>0</v>
      </c>
      <c r="Q513" s="228">
        <v>0</v>
      </c>
      <c r="R513" s="228">
        <f>Q513*H513</f>
        <v>0</v>
      </c>
      <c r="S513" s="228">
        <v>0</v>
      </c>
      <c r="T513" s="229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0" t="s">
        <v>236</v>
      </c>
      <c r="AT513" s="230" t="s">
        <v>159</v>
      </c>
      <c r="AU513" s="230" t="s">
        <v>82</v>
      </c>
      <c r="AY513" s="17" t="s">
        <v>158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7" t="s">
        <v>82</v>
      </c>
      <c r="BK513" s="231">
        <f>ROUND(I513*H513,2)</f>
        <v>0</v>
      </c>
      <c r="BL513" s="17" t="s">
        <v>236</v>
      </c>
      <c r="BM513" s="230" t="s">
        <v>850</v>
      </c>
    </row>
    <row r="514" s="2" customFormat="1">
      <c r="A514" s="38"/>
      <c r="B514" s="39"/>
      <c r="C514" s="40"/>
      <c r="D514" s="232" t="s">
        <v>165</v>
      </c>
      <c r="E514" s="40"/>
      <c r="F514" s="233" t="s">
        <v>849</v>
      </c>
      <c r="G514" s="40"/>
      <c r="H514" s="40"/>
      <c r="I514" s="136"/>
      <c r="J514" s="40"/>
      <c r="K514" s="40"/>
      <c r="L514" s="44"/>
      <c r="M514" s="234"/>
      <c r="N514" s="235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165</v>
      </c>
      <c r="AU514" s="17" t="s">
        <v>82</v>
      </c>
    </row>
    <row r="515" s="13" customFormat="1">
      <c r="A515" s="13"/>
      <c r="B515" s="236"/>
      <c r="C515" s="237"/>
      <c r="D515" s="232" t="s">
        <v>166</v>
      </c>
      <c r="E515" s="238" t="s">
        <v>19</v>
      </c>
      <c r="F515" s="239" t="s">
        <v>2127</v>
      </c>
      <c r="G515" s="237"/>
      <c r="H515" s="240">
        <v>4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166</v>
      </c>
      <c r="AU515" s="246" t="s">
        <v>82</v>
      </c>
      <c r="AV515" s="13" t="s">
        <v>85</v>
      </c>
      <c r="AW515" s="13" t="s">
        <v>34</v>
      </c>
      <c r="AX515" s="13" t="s">
        <v>82</v>
      </c>
      <c r="AY515" s="246" t="s">
        <v>158</v>
      </c>
    </row>
    <row r="516" s="2" customFormat="1" ht="21.75" customHeight="1">
      <c r="A516" s="38"/>
      <c r="B516" s="39"/>
      <c r="C516" s="219" t="s">
        <v>879</v>
      </c>
      <c r="D516" s="219" t="s">
        <v>159</v>
      </c>
      <c r="E516" s="220" t="s">
        <v>853</v>
      </c>
      <c r="F516" s="221" t="s">
        <v>854</v>
      </c>
      <c r="G516" s="222" t="s">
        <v>202</v>
      </c>
      <c r="H516" s="223">
        <v>1</v>
      </c>
      <c r="I516" s="224"/>
      <c r="J516" s="225">
        <f>ROUND(I516*H516,2)</f>
        <v>0</v>
      </c>
      <c r="K516" s="221" t="s">
        <v>213</v>
      </c>
      <c r="L516" s="44"/>
      <c r="M516" s="226" t="s">
        <v>19</v>
      </c>
      <c r="N516" s="227" t="s">
        <v>45</v>
      </c>
      <c r="O516" s="84"/>
      <c r="P516" s="228">
        <f>O516*H516</f>
        <v>0</v>
      </c>
      <c r="Q516" s="228">
        <v>0</v>
      </c>
      <c r="R516" s="228">
        <f>Q516*H516</f>
        <v>0</v>
      </c>
      <c r="S516" s="228">
        <v>0</v>
      </c>
      <c r="T516" s="229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0" t="s">
        <v>236</v>
      </c>
      <c r="AT516" s="230" t="s">
        <v>159</v>
      </c>
      <c r="AU516" s="230" t="s">
        <v>82</v>
      </c>
      <c r="AY516" s="17" t="s">
        <v>158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7" t="s">
        <v>82</v>
      </c>
      <c r="BK516" s="231">
        <f>ROUND(I516*H516,2)</f>
        <v>0</v>
      </c>
      <c r="BL516" s="17" t="s">
        <v>236</v>
      </c>
      <c r="BM516" s="230" t="s">
        <v>855</v>
      </c>
    </row>
    <row r="517" s="2" customFormat="1">
      <c r="A517" s="38"/>
      <c r="B517" s="39"/>
      <c r="C517" s="40"/>
      <c r="D517" s="232" t="s">
        <v>165</v>
      </c>
      <c r="E517" s="40"/>
      <c r="F517" s="233" t="s">
        <v>854</v>
      </c>
      <c r="G517" s="40"/>
      <c r="H517" s="40"/>
      <c r="I517" s="136"/>
      <c r="J517" s="40"/>
      <c r="K517" s="40"/>
      <c r="L517" s="44"/>
      <c r="M517" s="234"/>
      <c r="N517" s="235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165</v>
      </c>
      <c r="AU517" s="17" t="s">
        <v>82</v>
      </c>
    </row>
    <row r="518" s="13" customFormat="1">
      <c r="A518" s="13"/>
      <c r="B518" s="236"/>
      <c r="C518" s="237"/>
      <c r="D518" s="232" t="s">
        <v>166</v>
      </c>
      <c r="E518" s="238" t="s">
        <v>19</v>
      </c>
      <c r="F518" s="239" t="s">
        <v>2124</v>
      </c>
      <c r="G518" s="237"/>
      <c r="H518" s="240">
        <v>1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166</v>
      </c>
      <c r="AU518" s="246" t="s">
        <v>82</v>
      </c>
      <c r="AV518" s="13" t="s">
        <v>85</v>
      </c>
      <c r="AW518" s="13" t="s">
        <v>34</v>
      </c>
      <c r="AX518" s="13" t="s">
        <v>82</v>
      </c>
      <c r="AY518" s="246" t="s">
        <v>158</v>
      </c>
    </row>
    <row r="519" s="2" customFormat="1" ht="16.5" customHeight="1">
      <c r="A519" s="38"/>
      <c r="B519" s="39"/>
      <c r="C519" s="259" t="s">
        <v>884</v>
      </c>
      <c r="D519" s="259" t="s">
        <v>199</v>
      </c>
      <c r="E519" s="260" t="s">
        <v>861</v>
      </c>
      <c r="F519" s="261" t="s">
        <v>862</v>
      </c>
      <c r="G519" s="262" t="s">
        <v>202</v>
      </c>
      <c r="H519" s="263">
        <v>1</v>
      </c>
      <c r="I519" s="264"/>
      <c r="J519" s="265">
        <f>ROUND(I519*H519,2)</f>
        <v>0</v>
      </c>
      <c r="K519" s="261" t="s">
        <v>19</v>
      </c>
      <c r="L519" s="266"/>
      <c r="M519" s="267" t="s">
        <v>19</v>
      </c>
      <c r="N519" s="268" t="s">
        <v>45</v>
      </c>
      <c r="O519" s="84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30" t="s">
        <v>241</v>
      </c>
      <c r="AT519" s="230" t="s">
        <v>199</v>
      </c>
      <c r="AU519" s="230" t="s">
        <v>82</v>
      </c>
      <c r="AY519" s="17" t="s">
        <v>158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7" t="s">
        <v>82</v>
      </c>
      <c r="BK519" s="231">
        <f>ROUND(I519*H519,2)</f>
        <v>0</v>
      </c>
      <c r="BL519" s="17" t="s">
        <v>236</v>
      </c>
      <c r="BM519" s="230" t="s">
        <v>863</v>
      </c>
    </row>
    <row r="520" s="2" customFormat="1">
      <c r="A520" s="38"/>
      <c r="B520" s="39"/>
      <c r="C520" s="40"/>
      <c r="D520" s="232" t="s">
        <v>165</v>
      </c>
      <c r="E520" s="40"/>
      <c r="F520" s="233" t="s">
        <v>862</v>
      </c>
      <c r="G520" s="40"/>
      <c r="H520" s="40"/>
      <c r="I520" s="136"/>
      <c r="J520" s="40"/>
      <c r="K520" s="40"/>
      <c r="L520" s="44"/>
      <c r="M520" s="234"/>
      <c r="N520" s="235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165</v>
      </c>
      <c r="AU520" s="17" t="s">
        <v>82</v>
      </c>
    </row>
    <row r="521" s="13" customFormat="1">
      <c r="A521" s="13"/>
      <c r="B521" s="236"/>
      <c r="C521" s="237"/>
      <c r="D521" s="232" t="s">
        <v>166</v>
      </c>
      <c r="E521" s="238" t="s">
        <v>19</v>
      </c>
      <c r="F521" s="239" t="s">
        <v>2124</v>
      </c>
      <c r="G521" s="237"/>
      <c r="H521" s="240">
        <v>1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166</v>
      </c>
      <c r="AU521" s="246" t="s">
        <v>82</v>
      </c>
      <c r="AV521" s="13" t="s">
        <v>85</v>
      </c>
      <c r="AW521" s="13" t="s">
        <v>34</v>
      </c>
      <c r="AX521" s="13" t="s">
        <v>82</v>
      </c>
      <c r="AY521" s="246" t="s">
        <v>158</v>
      </c>
    </row>
    <row r="522" s="2" customFormat="1" ht="16.5" customHeight="1">
      <c r="A522" s="38"/>
      <c r="B522" s="39"/>
      <c r="C522" s="259" t="s">
        <v>889</v>
      </c>
      <c r="D522" s="259" t="s">
        <v>199</v>
      </c>
      <c r="E522" s="260" t="s">
        <v>865</v>
      </c>
      <c r="F522" s="261" t="s">
        <v>866</v>
      </c>
      <c r="G522" s="262" t="s">
        <v>202</v>
      </c>
      <c r="H522" s="263">
        <v>24</v>
      </c>
      <c r="I522" s="264"/>
      <c r="J522" s="265">
        <f>ROUND(I522*H522,2)</f>
        <v>0</v>
      </c>
      <c r="K522" s="261" t="s">
        <v>19</v>
      </c>
      <c r="L522" s="266"/>
      <c r="M522" s="267" t="s">
        <v>19</v>
      </c>
      <c r="N522" s="268" t="s">
        <v>45</v>
      </c>
      <c r="O522" s="84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0" t="s">
        <v>241</v>
      </c>
      <c r="AT522" s="230" t="s">
        <v>199</v>
      </c>
      <c r="AU522" s="230" t="s">
        <v>82</v>
      </c>
      <c r="AY522" s="17" t="s">
        <v>158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7" t="s">
        <v>82</v>
      </c>
      <c r="BK522" s="231">
        <f>ROUND(I522*H522,2)</f>
        <v>0</v>
      </c>
      <c r="BL522" s="17" t="s">
        <v>236</v>
      </c>
      <c r="BM522" s="230" t="s">
        <v>867</v>
      </c>
    </row>
    <row r="523" s="2" customFormat="1">
      <c r="A523" s="38"/>
      <c r="B523" s="39"/>
      <c r="C523" s="40"/>
      <c r="D523" s="232" t="s">
        <v>165</v>
      </c>
      <c r="E523" s="40"/>
      <c r="F523" s="233" t="s">
        <v>866</v>
      </c>
      <c r="G523" s="40"/>
      <c r="H523" s="40"/>
      <c r="I523" s="136"/>
      <c r="J523" s="40"/>
      <c r="K523" s="40"/>
      <c r="L523" s="44"/>
      <c r="M523" s="234"/>
      <c r="N523" s="235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165</v>
      </c>
      <c r="AU523" s="17" t="s">
        <v>82</v>
      </c>
    </row>
    <row r="524" s="13" customFormat="1">
      <c r="A524" s="13"/>
      <c r="B524" s="236"/>
      <c r="C524" s="237"/>
      <c r="D524" s="232" t="s">
        <v>166</v>
      </c>
      <c r="E524" s="238" t="s">
        <v>19</v>
      </c>
      <c r="F524" s="239" t="s">
        <v>2128</v>
      </c>
      <c r="G524" s="237"/>
      <c r="H524" s="240">
        <v>24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166</v>
      </c>
      <c r="AU524" s="246" t="s">
        <v>82</v>
      </c>
      <c r="AV524" s="13" t="s">
        <v>85</v>
      </c>
      <c r="AW524" s="13" t="s">
        <v>34</v>
      </c>
      <c r="AX524" s="13" t="s">
        <v>82</v>
      </c>
      <c r="AY524" s="246" t="s">
        <v>158</v>
      </c>
    </row>
    <row r="525" s="2" customFormat="1" ht="16.5" customHeight="1">
      <c r="A525" s="38"/>
      <c r="B525" s="39"/>
      <c r="C525" s="259" t="s">
        <v>893</v>
      </c>
      <c r="D525" s="259" t="s">
        <v>199</v>
      </c>
      <c r="E525" s="260" t="s">
        <v>870</v>
      </c>
      <c r="F525" s="261" t="s">
        <v>871</v>
      </c>
      <c r="G525" s="262" t="s">
        <v>202</v>
      </c>
      <c r="H525" s="263">
        <v>21</v>
      </c>
      <c r="I525" s="264"/>
      <c r="J525" s="265">
        <f>ROUND(I525*H525,2)</f>
        <v>0</v>
      </c>
      <c r="K525" s="261" t="s">
        <v>19</v>
      </c>
      <c r="L525" s="266"/>
      <c r="M525" s="267" t="s">
        <v>19</v>
      </c>
      <c r="N525" s="268" t="s">
        <v>45</v>
      </c>
      <c r="O525" s="84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0" t="s">
        <v>241</v>
      </c>
      <c r="AT525" s="230" t="s">
        <v>199</v>
      </c>
      <c r="AU525" s="230" t="s">
        <v>82</v>
      </c>
      <c r="AY525" s="17" t="s">
        <v>158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7" t="s">
        <v>82</v>
      </c>
      <c r="BK525" s="231">
        <f>ROUND(I525*H525,2)</f>
        <v>0</v>
      </c>
      <c r="BL525" s="17" t="s">
        <v>236</v>
      </c>
      <c r="BM525" s="230" t="s">
        <v>872</v>
      </c>
    </row>
    <row r="526" s="2" customFormat="1">
      <c r="A526" s="38"/>
      <c r="B526" s="39"/>
      <c r="C526" s="40"/>
      <c r="D526" s="232" t="s">
        <v>165</v>
      </c>
      <c r="E526" s="40"/>
      <c r="F526" s="233" t="s">
        <v>871</v>
      </c>
      <c r="G526" s="40"/>
      <c r="H526" s="40"/>
      <c r="I526" s="136"/>
      <c r="J526" s="40"/>
      <c r="K526" s="40"/>
      <c r="L526" s="44"/>
      <c r="M526" s="234"/>
      <c r="N526" s="235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165</v>
      </c>
      <c r="AU526" s="17" t="s">
        <v>82</v>
      </c>
    </row>
    <row r="527" s="13" customFormat="1">
      <c r="A527" s="13"/>
      <c r="B527" s="236"/>
      <c r="C527" s="237"/>
      <c r="D527" s="232" t="s">
        <v>166</v>
      </c>
      <c r="E527" s="238" t="s">
        <v>19</v>
      </c>
      <c r="F527" s="239" t="s">
        <v>2129</v>
      </c>
      <c r="G527" s="237"/>
      <c r="H527" s="240">
        <v>21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166</v>
      </c>
      <c r="AU527" s="246" t="s">
        <v>82</v>
      </c>
      <c r="AV527" s="13" t="s">
        <v>85</v>
      </c>
      <c r="AW527" s="13" t="s">
        <v>34</v>
      </c>
      <c r="AX527" s="13" t="s">
        <v>82</v>
      </c>
      <c r="AY527" s="246" t="s">
        <v>158</v>
      </c>
    </row>
    <row r="528" s="2" customFormat="1" ht="16.5" customHeight="1">
      <c r="A528" s="38"/>
      <c r="B528" s="39"/>
      <c r="C528" s="259" t="s">
        <v>898</v>
      </c>
      <c r="D528" s="259" t="s">
        <v>199</v>
      </c>
      <c r="E528" s="260" t="s">
        <v>875</v>
      </c>
      <c r="F528" s="261" t="s">
        <v>876</v>
      </c>
      <c r="G528" s="262" t="s">
        <v>877</v>
      </c>
      <c r="H528" s="263">
        <v>16</v>
      </c>
      <c r="I528" s="264"/>
      <c r="J528" s="265">
        <f>ROUND(I528*H528,2)</f>
        <v>0</v>
      </c>
      <c r="K528" s="261" t="s">
        <v>19</v>
      </c>
      <c r="L528" s="266"/>
      <c r="M528" s="267" t="s">
        <v>19</v>
      </c>
      <c r="N528" s="268" t="s">
        <v>45</v>
      </c>
      <c r="O528" s="84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0" t="s">
        <v>241</v>
      </c>
      <c r="AT528" s="230" t="s">
        <v>199</v>
      </c>
      <c r="AU528" s="230" t="s">
        <v>82</v>
      </c>
      <c r="AY528" s="17" t="s">
        <v>158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7" t="s">
        <v>82</v>
      </c>
      <c r="BK528" s="231">
        <f>ROUND(I528*H528,2)</f>
        <v>0</v>
      </c>
      <c r="BL528" s="17" t="s">
        <v>236</v>
      </c>
      <c r="BM528" s="230" t="s">
        <v>878</v>
      </c>
    </row>
    <row r="529" s="2" customFormat="1">
      <c r="A529" s="38"/>
      <c r="B529" s="39"/>
      <c r="C529" s="40"/>
      <c r="D529" s="232" t="s">
        <v>165</v>
      </c>
      <c r="E529" s="40"/>
      <c r="F529" s="233" t="s">
        <v>876</v>
      </c>
      <c r="G529" s="40"/>
      <c r="H529" s="40"/>
      <c r="I529" s="136"/>
      <c r="J529" s="40"/>
      <c r="K529" s="40"/>
      <c r="L529" s="44"/>
      <c r="M529" s="234"/>
      <c r="N529" s="235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165</v>
      </c>
      <c r="AU529" s="17" t="s">
        <v>82</v>
      </c>
    </row>
    <row r="530" s="2" customFormat="1" ht="16.5" customHeight="1">
      <c r="A530" s="38"/>
      <c r="B530" s="39"/>
      <c r="C530" s="259" t="s">
        <v>903</v>
      </c>
      <c r="D530" s="259" t="s">
        <v>199</v>
      </c>
      <c r="E530" s="260" t="s">
        <v>880</v>
      </c>
      <c r="F530" s="261" t="s">
        <v>881</v>
      </c>
      <c r="G530" s="262" t="s">
        <v>202</v>
      </c>
      <c r="H530" s="263">
        <v>8</v>
      </c>
      <c r="I530" s="264"/>
      <c r="J530" s="265">
        <f>ROUND(I530*H530,2)</f>
        <v>0</v>
      </c>
      <c r="K530" s="261" t="s">
        <v>19</v>
      </c>
      <c r="L530" s="266"/>
      <c r="M530" s="267" t="s">
        <v>19</v>
      </c>
      <c r="N530" s="268" t="s">
        <v>45</v>
      </c>
      <c r="O530" s="84"/>
      <c r="P530" s="228">
        <f>O530*H530</f>
        <v>0</v>
      </c>
      <c r="Q530" s="228">
        <v>0</v>
      </c>
      <c r="R530" s="228">
        <f>Q530*H530</f>
        <v>0</v>
      </c>
      <c r="S530" s="228">
        <v>0</v>
      </c>
      <c r="T530" s="229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0" t="s">
        <v>241</v>
      </c>
      <c r="AT530" s="230" t="s">
        <v>199</v>
      </c>
      <c r="AU530" s="230" t="s">
        <v>82</v>
      </c>
      <c r="AY530" s="17" t="s">
        <v>158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7" t="s">
        <v>82</v>
      </c>
      <c r="BK530" s="231">
        <f>ROUND(I530*H530,2)</f>
        <v>0</v>
      </c>
      <c r="BL530" s="17" t="s">
        <v>236</v>
      </c>
      <c r="BM530" s="230" t="s">
        <v>882</v>
      </c>
    </row>
    <row r="531" s="2" customFormat="1">
      <c r="A531" s="38"/>
      <c r="B531" s="39"/>
      <c r="C531" s="40"/>
      <c r="D531" s="232" t="s">
        <v>165</v>
      </c>
      <c r="E531" s="40"/>
      <c r="F531" s="233" t="s">
        <v>881</v>
      </c>
      <c r="G531" s="40"/>
      <c r="H531" s="40"/>
      <c r="I531" s="136"/>
      <c r="J531" s="40"/>
      <c r="K531" s="40"/>
      <c r="L531" s="44"/>
      <c r="M531" s="234"/>
      <c r="N531" s="235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165</v>
      </c>
      <c r="AU531" s="17" t="s">
        <v>82</v>
      </c>
    </row>
    <row r="532" s="13" customFormat="1">
      <c r="A532" s="13"/>
      <c r="B532" s="236"/>
      <c r="C532" s="237"/>
      <c r="D532" s="232" t="s">
        <v>166</v>
      </c>
      <c r="E532" s="238" t="s">
        <v>19</v>
      </c>
      <c r="F532" s="239" t="s">
        <v>2130</v>
      </c>
      <c r="G532" s="237"/>
      <c r="H532" s="240">
        <v>8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166</v>
      </c>
      <c r="AU532" s="246" t="s">
        <v>82</v>
      </c>
      <c r="AV532" s="13" t="s">
        <v>85</v>
      </c>
      <c r="AW532" s="13" t="s">
        <v>34</v>
      </c>
      <c r="AX532" s="13" t="s">
        <v>82</v>
      </c>
      <c r="AY532" s="246" t="s">
        <v>158</v>
      </c>
    </row>
    <row r="533" s="2" customFormat="1" ht="16.5" customHeight="1">
      <c r="A533" s="38"/>
      <c r="B533" s="39"/>
      <c r="C533" s="259" t="s">
        <v>908</v>
      </c>
      <c r="D533" s="259" t="s">
        <v>199</v>
      </c>
      <c r="E533" s="260" t="s">
        <v>885</v>
      </c>
      <c r="F533" s="261" t="s">
        <v>886</v>
      </c>
      <c r="G533" s="262" t="s">
        <v>202</v>
      </c>
      <c r="H533" s="263">
        <v>8</v>
      </c>
      <c r="I533" s="264"/>
      <c r="J533" s="265">
        <f>ROUND(I533*H533,2)</f>
        <v>0</v>
      </c>
      <c r="K533" s="261" t="s">
        <v>19</v>
      </c>
      <c r="L533" s="266"/>
      <c r="M533" s="267" t="s">
        <v>19</v>
      </c>
      <c r="N533" s="268" t="s">
        <v>45</v>
      </c>
      <c r="O533" s="84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0" t="s">
        <v>241</v>
      </c>
      <c r="AT533" s="230" t="s">
        <v>199</v>
      </c>
      <c r="AU533" s="230" t="s">
        <v>82</v>
      </c>
      <c r="AY533" s="17" t="s">
        <v>158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7" t="s">
        <v>82</v>
      </c>
      <c r="BK533" s="231">
        <f>ROUND(I533*H533,2)</f>
        <v>0</v>
      </c>
      <c r="BL533" s="17" t="s">
        <v>236</v>
      </c>
      <c r="BM533" s="230" t="s">
        <v>887</v>
      </c>
    </row>
    <row r="534" s="2" customFormat="1">
      <c r="A534" s="38"/>
      <c r="B534" s="39"/>
      <c r="C534" s="40"/>
      <c r="D534" s="232" t="s">
        <v>165</v>
      </c>
      <c r="E534" s="40"/>
      <c r="F534" s="233" t="s">
        <v>886</v>
      </c>
      <c r="G534" s="40"/>
      <c r="H534" s="40"/>
      <c r="I534" s="136"/>
      <c r="J534" s="40"/>
      <c r="K534" s="40"/>
      <c r="L534" s="44"/>
      <c r="M534" s="234"/>
      <c r="N534" s="235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165</v>
      </c>
      <c r="AU534" s="17" t="s">
        <v>82</v>
      </c>
    </row>
    <row r="535" s="13" customFormat="1">
      <c r="A535" s="13"/>
      <c r="B535" s="236"/>
      <c r="C535" s="237"/>
      <c r="D535" s="232" t="s">
        <v>166</v>
      </c>
      <c r="E535" s="238" t="s">
        <v>19</v>
      </c>
      <c r="F535" s="239" t="s">
        <v>2130</v>
      </c>
      <c r="G535" s="237"/>
      <c r="H535" s="240">
        <v>8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6" t="s">
        <v>166</v>
      </c>
      <c r="AU535" s="246" t="s">
        <v>82</v>
      </c>
      <c r="AV535" s="13" t="s">
        <v>85</v>
      </c>
      <c r="AW535" s="13" t="s">
        <v>34</v>
      </c>
      <c r="AX535" s="13" t="s">
        <v>82</v>
      </c>
      <c r="AY535" s="246" t="s">
        <v>158</v>
      </c>
    </row>
    <row r="536" s="2" customFormat="1" ht="21.75" customHeight="1">
      <c r="A536" s="38"/>
      <c r="B536" s="39"/>
      <c r="C536" s="219" t="s">
        <v>912</v>
      </c>
      <c r="D536" s="219" t="s">
        <v>159</v>
      </c>
      <c r="E536" s="220" t="s">
        <v>890</v>
      </c>
      <c r="F536" s="221" t="s">
        <v>891</v>
      </c>
      <c r="G536" s="222" t="s">
        <v>202</v>
      </c>
      <c r="H536" s="223">
        <v>7</v>
      </c>
      <c r="I536" s="224"/>
      <c r="J536" s="225">
        <f>ROUND(I536*H536,2)</f>
        <v>0</v>
      </c>
      <c r="K536" s="221" t="s">
        <v>213</v>
      </c>
      <c r="L536" s="44"/>
      <c r="M536" s="226" t="s">
        <v>19</v>
      </c>
      <c r="N536" s="227" t="s">
        <v>45</v>
      </c>
      <c r="O536" s="84"/>
      <c r="P536" s="228">
        <f>O536*H536</f>
        <v>0</v>
      </c>
      <c r="Q536" s="228">
        <v>0</v>
      </c>
      <c r="R536" s="228">
        <f>Q536*H536</f>
        <v>0</v>
      </c>
      <c r="S536" s="228">
        <v>0</v>
      </c>
      <c r="T536" s="229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0" t="s">
        <v>236</v>
      </c>
      <c r="AT536" s="230" t="s">
        <v>159</v>
      </c>
      <c r="AU536" s="230" t="s">
        <v>82</v>
      </c>
      <c r="AY536" s="17" t="s">
        <v>158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7" t="s">
        <v>82</v>
      </c>
      <c r="BK536" s="231">
        <f>ROUND(I536*H536,2)</f>
        <v>0</v>
      </c>
      <c r="BL536" s="17" t="s">
        <v>236</v>
      </c>
      <c r="BM536" s="230" t="s">
        <v>892</v>
      </c>
    </row>
    <row r="537" s="2" customFormat="1">
      <c r="A537" s="38"/>
      <c r="B537" s="39"/>
      <c r="C537" s="40"/>
      <c r="D537" s="232" t="s">
        <v>165</v>
      </c>
      <c r="E537" s="40"/>
      <c r="F537" s="233" t="s">
        <v>891</v>
      </c>
      <c r="G537" s="40"/>
      <c r="H537" s="40"/>
      <c r="I537" s="136"/>
      <c r="J537" s="40"/>
      <c r="K537" s="40"/>
      <c r="L537" s="44"/>
      <c r="M537" s="234"/>
      <c r="N537" s="235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165</v>
      </c>
      <c r="AU537" s="17" t="s">
        <v>82</v>
      </c>
    </row>
    <row r="538" s="2" customFormat="1" ht="16.5" customHeight="1">
      <c r="A538" s="38"/>
      <c r="B538" s="39"/>
      <c r="C538" s="259" t="s">
        <v>917</v>
      </c>
      <c r="D538" s="259" t="s">
        <v>199</v>
      </c>
      <c r="E538" s="260" t="s">
        <v>894</v>
      </c>
      <c r="F538" s="261" t="s">
        <v>895</v>
      </c>
      <c r="G538" s="262" t="s">
        <v>202</v>
      </c>
      <c r="H538" s="263">
        <v>7</v>
      </c>
      <c r="I538" s="264"/>
      <c r="J538" s="265">
        <f>ROUND(I538*H538,2)</f>
        <v>0</v>
      </c>
      <c r="K538" s="261" t="s">
        <v>19</v>
      </c>
      <c r="L538" s="266"/>
      <c r="M538" s="267" t="s">
        <v>19</v>
      </c>
      <c r="N538" s="268" t="s">
        <v>45</v>
      </c>
      <c r="O538" s="84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0" t="s">
        <v>241</v>
      </c>
      <c r="AT538" s="230" t="s">
        <v>199</v>
      </c>
      <c r="AU538" s="230" t="s">
        <v>82</v>
      </c>
      <c r="AY538" s="17" t="s">
        <v>158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7" t="s">
        <v>82</v>
      </c>
      <c r="BK538" s="231">
        <f>ROUND(I538*H538,2)</f>
        <v>0</v>
      </c>
      <c r="BL538" s="17" t="s">
        <v>236</v>
      </c>
      <c r="BM538" s="230" t="s">
        <v>896</v>
      </c>
    </row>
    <row r="539" s="2" customFormat="1">
      <c r="A539" s="38"/>
      <c r="B539" s="39"/>
      <c r="C539" s="40"/>
      <c r="D539" s="232" t="s">
        <v>165</v>
      </c>
      <c r="E539" s="40"/>
      <c r="F539" s="233" t="s">
        <v>895</v>
      </c>
      <c r="G539" s="40"/>
      <c r="H539" s="40"/>
      <c r="I539" s="136"/>
      <c r="J539" s="40"/>
      <c r="K539" s="40"/>
      <c r="L539" s="44"/>
      <c r="M539" s="234"/>
      <c r="N539" s="235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165</v>
      </c>
      <c r="AU539" s="17" t="s">
        <v>82</v>
      </c>
    </row>
    <row r="540" s="13" customFormat="1">
      <c r="A540" s="13"/>
      <c r="B540" s="236"/>
      <c r="C540" s="237"/>
      <c r="D540" s="232" t="s">
        <v>166</v>
      </c>
      <c r="E540" s="238" t="s">
        <v>19</v>
      </c>
      <c r="F540" s="239" t="s">
        <v>2105</v>
      </c>
      <c r="G540" s="237"/>
      <c r="H540" s="240">
        <v>7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6" t="s">
        <v>166</v>
      </c>
      <c r="AU540" s="246" t="s">
        <v>82</v>
      </c>
      <c r="AV540" s="13" t="s">
        <v>85</v>
      </c>
      <c r="AW540" s="13" t="s">
        <v>34</v>
      </c>
      <c r="AX540" s="13" t="s">
        <v>82</v>
      </c>
      <c r="AY540" s="246" t="s">
        <v>158</v>
      </c>
    </row>
    <row r="541" s="2" customFormat="1" ht="16.5" customHeight="1">
      <c r="A541" s="38"/>
      <c r="B541" s="39"/>
      <c r="C541" s="219" t="s">
        <v>921</v>
      </c>
      <c r="D541" s="219" t="s">
        <v>159</v>
      </c>
      <c r="E541" s="220" t="s">
        <v>899</v>
      </c>
      <c r="F541" s="221" t="s">
        <v>900</v>
      </c>
      <c r="G541" s="222" t="s">
        <v>202</v>
      </c>
      <c r="H541" s="223">
        <v>1</v>
      </c>
      <c r="I541" s="224"/>
      <c r="J541" s="225">
        <f>ROUND(I541*H541,2)</f>
        <v>0</v>
      </c>
      <c r="K541" s="221" t="s">
        <v>213</v>
      </c>
      <c r="L541" s="44"/>
      <c r="M541" s="226" t="s">
        <v>19</v>
      </c>
      <c r="N541" s="227" t="s">
        <v>45</v>
      </c>
      <c r="O541" s="84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0" t="s">
        <v>236</v>
      </c>
      <c r="AT541" s="230" t="s">
        <v>159</v>
      </c>
      <c r="AU541" s="230" t="s">
        <v>82</v>
      </c>
      <c r="AY541" s="17" t="s">
        <v>158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7" t="s">
        <v>82</v>
      </c>
      <c r="BK541" s="231">
        <f>ROUND(I541*H541,2)</f>
        <v>0</v>
      </c>
      <c r="BL541" s="17" t="s">
        <v>236</v>
      </c>
      <c r="BM541" s="230" t="s">
        <v>901</v>
      </c>
    </row>
    <row r="542" s="2" customFormat="1">
      <c r="A542" s="38"/>
      <c r="B542" s="39"/>
      <c r="C542" s="40"/>
      <c r="D542" s="232" t="s">
        <v>165</v>
      </c>
      <c r="E542" s="40"/>
      <c r="F542" s="233" t="s">
        <v>902</v>
      </c>
      <c r="G542" s="40"/>
      <c r="H542" s="40"/>
      <c r="I542" s="136"/>
      <c r="J542" s="40"/>
      <c r="K542" s="40"/>
      <c r="L542" s="44"/>
      <c r="M542" s="234"/>
      <c r="N542" s="235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165</v>
      </c>
      <c r="AU542" s="17" t="s">
        <v>82</v>
      </c>
    </row>
    <row r="543" s="2" customFormat="1" ht="16.5" customHeight="1">
      <c r="A543" s="38"/>
      <c r="B543" s="39"/>
      <c r="C543" s="259" t="s">
        <v>927</v>
      </c>
      <c r="D543" s="259" t="s">
        <v>199</v>
      </c>
      <c r="E543" s="260" t="s">
        <v>904</v>
      </c>
      <c r="F543" s="261" t="s">
        <v>905</v>
      </c>
      <c r="G543" s="262" t="s">
        <v>202</v>
      </c>
      <c r="H543" s="263">
        <v>1</v>
      </c>
      <c r="I543" s="264"/>
      <c r="J543" s="265">
        <f>ROUND(I543*H543,2)</f>
        <v>0</v>
      </c>
      <c r="K543" s="261" t="s">
        <v>19</v>
      </c>
      <c r="L543" s="266"/>
      <c r="M543" s="267" t="s">
        <v>19</v>
      </c>
      <c r="N543" s="268" t="s">
        <v>45</v>
      </c>
      <c r="O543" s="84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0" t="s">
        <v>241</v>
      </c>
      <c r="AT543" s="230" t="s">
        <v>199</v>
      </c>
      <c r="AU543" s="230" t="s">
        <v>82</v>
      </c>
      <c r="AY543" s="17" t="s">
        <v>158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7" t="s">
        <v>82</v>
      </c>
      <c r="BK543" s="231">
        <f>ROUND(I543*H543,2)</f>
        <v>0</v>
      </c>
      <c r="BL543" s="17" t="s">
        <v>236</v>
      </c>
      <c r="BM543" s="230" t="s">
        <v>906</v>
      </c>
    </row>
    <row r="544" s="2" customFormat="1">
      <c r="A544" s="38"/>
      <c r="B544" s="39"/>
      <c r="C544" s="40"/>
      <c r="D544" s="232" t="s">
        <v>165</v>
      </c>
      <c r="E544" s="40"/>
      <c r="F544" s="233" t="s">
        <v>905</v>
      </c>
      <c r="G544" s="40"/>
      <c r="H544" s="40"/>
      <c r="I544" s="136"/>
      <c r="J544" s="40"/>
      <c r="K544" s="40"/>
      <c r="L544" s="44"/>
      <c r="M544" s="234"/>
      <c r="N544" s="235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165</v>
      </c>
      <c r="AU544" s="17" t="s">
        <v>82</v>
      </c>
    </row>
    <row r="545" s="13" customFormat="1">
      <c r="A545" s="13"/>
      <c r="B545" s="236"/>
      <c r="C545" s="237"/>
      <c r="D545" s="232" t="s">
        <v>166</v>
      </c>
      <c r="E545" s="238" t="s">
        <v>19</v>
      </c>
      <c r="F545" s="239" t="s">
        <v>2012</v>
      </c>
      <c r="G545" s="237"/>
      <c r="H545" s="240">
        <v>1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6" t="s">
        <v>166</v>
      </c>
      <c r="AU545" s="246" t="s">
        <v>82</v>
      </c>
      <c r="AV545" s="13" t="s">
        <v>85</v>
      </c>
      <c r="AW545" s="13" t="s">
        <v>34</v>
      </c>
      <c r="AX545" s="13" t="s">
        <v>82</v>
      </c>
      <c r="AY545" s="246" t="s">
        <v>158</v>
      </c>
    </row>
    <row r="546" s="2" customFormat="1" ht="16.5" customHeight="1">
      <c r="A546" s="38"/>
      <c r="B546" s="39"/>
      <c r="C546" s="219" t="s">
        <v>931</v>
      </c>
      <c r="D546" s="219" t="s">
        <v>159</v>
      </c>
      <c r="E546" s="220" t="s">
        <v>909</v>
      </c>
      <c r="F546" s="221" t="s">
        <v>910</v>
      </c>
      <c r="G546" s="222" t="s">
        <v>202</v>
      </c>
      <c r="H546" s="223">
        <v>7</v>
      </c>
      <c r="I546" s="224"/>
      <c r="J546" s="225">
        <f>ROUND(I546*H546,2)</f>
        <v>0</v>
      </c>
      <c r="K546" s="221" t="s">
        <v>19</v>
      </c>
      <c r="L546" s="44"/>
      <c r="M546" s="226" t="s">
        <v>19</v>
      </c>
      <c r="N546" s="227" t="s">
        <v>45</v>
      </c>
      <c r="O546" s="84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0" t="s">
        <v>236</v>
      </c>
      <c r="AT546" s="230" t="s">
        <v>159</v>
      </c>
      <c r="AU546" s="230" t="s">
        <v>82</v>
      </c>
      <c r="AY546" s="17" t="s">
        <v>158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7" t="s">
        <v>82</v>
      </c>
      <c r="BK546" s="231">
        <f>ROUND(I546*H546,2)</f>
        <v>0</v>
      </c>
      <c r="BL546" s="17" t="s">
        <v>236</v>
      </c>
      <c r="BM546" s="230" t="s">
        <v>911</v>
      </c>
    </row>
    <row r="547" s="2" customFormat="1">
      <c r="A547" s="38"/>
      <c r="B547" s="39"/>
      <c r="C547" s="40"/>
      <c r="D547" s="232" t="s">
        <v>165</v>
      </c>
      <c r="E547" s="40"/>
      <c r="F547" s="233" t="s">
        <v>910</v>
      </c>
      <c r="G547" s="40"/>
      <c r="H547" s="40"/>
      <c r="I547" s="136"/>
      <c r="J547" s="40"/>
      <c r="K547" s="40"/>
      <c r="L547" s="44"/>
      <c r="M547" s="234"/>
      <c r="N547" s="235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165</v>
      </c>
      <c r="AU547" s="17" t="s">
        <v>82</v>
      </c>
    </row>
    <row r="548" s="2" customFormat="1" ht="16.5" customHeight="1">
      <c r="A548" s="38"/>
      <c r="B548" s="39"/>
      <c r="C548" s="259" t="s">
        <v>936</v>
      </c>
      <c r="D548" s="259" t="s">
        <v>199</v>
      </c>
      <c r="E548" s="260" t="s">
        <v>913</v>
      </c>
      <c r="F548" s="261" t="s">
        <v>914</v>
      </c>
      <c r="G548" s="262" t="s">
        <v>202</v>
      </c>
      <c r="H548" s="263">
        <v>7</v>
      </c>
      <c r="I548" s="264"/>
      <c r="J548" s="265">
        <f>ROUND(I548*H548,2)</f>
        <v>0</v>
      </c>
      <c r="K548" s="261" t="s">
        <v>19</v>
      </c>
      <c r="L548" s="266"/>
      <c r="M548" s="267" t="s">
        <v>19</v>
      </c>
      <c r="N548" s="268" t="s">
        <v>45</v>
      </c>
      <c r="O548" s="84"/>
      <c r="P548" s="228">
        <f>O548*H548</f>
        <v>0</v>
      </c>
      <c r="Q548" s="228">
        <v>0</v>
      </c>
      <c r="R548" s="228">
        <f>Q548*H548</f>
        <v>0</v>
      </c>
      <c r="S548" s="228">
        <v>0</v>
      </c>
      <c r="T548" s="229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0" t="s">
        <v>241</v>
      </c>
      <c r="AT548" s="230" t="s">
        <v>199</v>
      </c>
      <c r="AU548" s="230" t="s">
        <v>82</v>
      </c>
      <c r="AY548" s="17" t="s">
        <v>158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7" t="s">
        <v>82</v>
      </c>
      <c r="BK548" s="231">
        <f>ROUND(I548*H548,2)</f>
        <v>0</v>
      </c>
      <c r="BL548" s="17" t="s">
        <v>236</v>
      </c>
      <c r="BM548" s="230" t="s">
        <v>915</v>
      </c>
    </row>
    <row r="549" s="2" customFormat="1">
      <c r="A549" s="38"/>
      <c r="B549" s="39"/>
      <c r="C549" s="40"/>
      <c r="D549" s="232" t="s">
        <v>165</v>
      </c>
      <c r="E549" s="40"/>
      <c r="F549" s="233" t="s">
        <v>914</v>
      </c>
      <c r="G549" s="40"/>
      <c r="H549" s="40"/>
      <c r="I549" s="136"/>
      <c r="J549" s="40"/>
      <c r="K549" s="40"/>
      <c r="L549" s="44"/>
      <c r="M549" s="234"/>
      <c r="N549" s="235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165</v>
      </c>
      <c r="AU549" s="17" t="s">
        <v>82</v>
      </c>
    </row>
    <row r="550" s="13" customFormat="1">
      <c r="A550" s="13"/>
      <c r="B550" s="236"/>
      <c r="C550" s="237"/>
      <c r="D550" s="232" t="s">
        <v>166</v>
      </c>
      <c r="E550" s="238" t="s">
        <v>19</v>
      </c>
      <c r="F550" s="239" t="s">
        <v>2105</v>
      </c>
      <c r="G550" s="237"/>
      <c r="H550" s="240">
        <v>7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166</v>
      </c>
      <c r="AU550" s="246" t="s">
        <v>82</v>
      </c>
      <c r="AV550" s="13" t="s">
        <v>85</v>
      </c>
      <c r="AW550" s="13" t="s">
        <v>34</v>
      </c>
      <c r="AX550" s="13" t="s">
        <v>82</v>
      </c>
      <c r="AY550" s="246" t="s">
        <v>158</v>
      </c>
    </row>
    <row r="551" s="2" customFormat="1" ht="21.75" customHeight="1">
      <c r="A551" s="38"/>
      <c r="B551" s="39"/>
      <c r="C551" s="219" t="s">
        <v>942</v>
      </c>
      <c r="D551" s="219" t="s">
        <v>159</v>
      </c>
      <c r="E551" s="220" t="s">
        <v>918</v>
      </c>
      <c r="F551" s="221" t="s">
        <v>919</v>
      </c>
      <c r="G551" s="222" t="s">
        <v>202</v>
      </c>
      <c r="H551" s="223">
        <v>1</v>
      </c>
      <c r="I551" s="224"/>
      <c r="J551" s="225">
        <f>ROUND(I551*H551,2)</f>
        <v>0</v>
      </c>
      <c r="K551" s="221" t="s">
        <v>19</v>
      </c>
      <c r="L551" s="44"/>
      <c r="M551" s="226" t="s">
        <v>19</v>
      </c>
      <c r="N551" s="227" t="s">
        <v>45</v>
      </c>
      <c r="O551" s="84"/>
      <c r="P551" s="228">
        <f>O551*H551</f>
        <v>0</v>
      </c>
      <c r="Q551" s="228">
        <v>0</v>
      </c>
      <c r="R551" s="228">
        <f>Q551*H551</f>
        <v>0</v>
      </c>
      <c r="S551" s="228">
        <v>0</v>
      </c>
      <c r="T551" s="229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0" t="s">
        <v>236</v>
      </c>
      <c r="AT551" s="230" t="s">
        <v>159</v>
      </c>
      <c r="AU551" s="230" t="s">
        <v>82</v>
      </c>
      <c r="AY551" s="17" t="s">
        <v>158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7" t="s">
        <v>82</v>
      </c>
      <c r="BK551" s="231">
        <f>ROUND(I551*H551,2)</f>
        <v>0</v>
      </c>
      <c r="BL551" s="17" t="s">
        <v>236</v>
      </c>
      <c r="BM551" s="230" t="s">
        <v>920</v>
      </c>
    </row>
    <row r="552" s="2" customFormat="1">
      <c r="A552" s="38"/>
      <c r="B552" s="39"/>
      <c r="C552" s="40"/>
      <c r="D552" s="232" t="s">
        <v>165</v>
      </c>
      <c r="E552" s="40"/>
      <c r="F552" s="233" t="s">
        <v>919</v>
      </c>
      <c r="G552" s="40"/>
      <c r="H552" s="40"/>
      <c r="I552" s="136"/>
      <c r="J552" s="40"/>
      <c r="K552" s="40"/>
      <c r="L552" s="44"/>
      <c r="M552" s="234"/>
      <c r="N552" s="235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165</v>
      </c>
      <c r="AU552" s="17" t="s">
        <v>82</v>
      </c>
    </row>
    <row r="553" s="2" customFormat="1" ht="33" customHeight="1">
      <c r="A553" s="38"/>
      <c r="B553" s="39"/>
      <c r="C553" s="259" t="s">
        <v>947</v>
      </c>
      <c r="D553" s="259" t="s">
        <v>199</v>
      </c>
      <c r="E553" s="260" t="s">
        <v>922</v>
      </c>
      <c r="F553" s="261" t="s">
        <v>923</v>
      </c>
      <c r="G553" s="262" t="s">
        <v>202</v>
      </c>
      <c r="H553" s="263">
        <v>1</v>
      </c>
      <c r="I553" s="264"/>
      <c r="J553" s="265">
        <f>ROUND(I553*H553,2)</f>
        <v>0</v>
      </c>
      <c r="K553" s="261" t="s">
        <v>19</v>
      </c>
      <c r="L553" s="266"/>
      <c r="M553" s="267" t="s">
        <v>19</v>
      </c>
      <c r="N553" s="268" t="s">
        <v>45</v>
      </c>
      <c r="O553" s="84"/>
      <c r="P553" s="228">
        <f>O553*H553</f>
        <v>0</v>
      </c>
      <c r="Q553" s="228">
        <v>0</v>
      </c>
      <c r="R553" s="228">
        <f>Q553*H553</f>
        <v>0</v>
      </c>
      <c r="S553" s="228">
        <v>0</v>
      </c>
      <c r="T553" s="229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0" t="s">
        <v>241</v>
      </c>
      <c r="AT553" s="230" t="s">
        <v>199</v>
      </c>
      <c r="AU553" s="230" t="s">
        <v>82</v>
      </c>
      <c r="AY553" s="17" t="s">
        <v>158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7" t="s">
        <v>82</v>
      </c>
      <c r="BK553" s="231">
        <f>ROUND(I553*H553,2)</f>
        <v>0</v>
      </c>
      <c r="BL553" s="17" t="s">
        <v>236</v>
      </c>
      <c r="BM553" s="230" t="s">
        <v>924</v>
      </c>
    </row>
    <row r="554" s="2" customFormat="1">
      <c r="A554" s="38"/>
      <c r="B554" s="39"/>
      <c r="C554" s="40"/>
      <c r="D554" s="232" t="s">
        <v>165</v>
      </c>
      <c r="E554" s="40"/>
      <c r="F554" s="233" t="s">
        <v>1418</v>
      </c>
      <c r="G554" s="40"/>
      <c r="H554" s="40"/>
      <c r="I554" s="136"/>
      <c r="J554" s="40"/>
      <c r="K554" s="40"/>
      <c r="L554" s="44"/>
      <c r="M554" s="234"/>
      <c r="N554" s="235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165</v>
      </c>
      <c r="AU554" s="17" t="s">
        <v>82</v>
      </c>
    </row>
    <row r="555" s="13" customFormat="1">
      <c r="A555" s="13"/>
      <c r="B555" s="236"/>
      <c r="C555" s="237"/>
      <c r="D555" s="232" t="s">
        <v>166</v>
      </c>
      <c r="E555" s="238" t="s">
        <v>19</v>
      </c>
      <c r="F555" s="239" t="s">
        <v>2131</v>
      </c>
      <c r="G555" s="237"/>
      <c r="H555" s="240">
        <v>1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166</v>
      </c>
      <c r="AU555" s="246" t="s">
        <v>82</v>
      </c>
      <c r="AV555" s="13" t="s">
        <v>85</v>
      </c>
      <c r="AW555" s="13" t="s">
        <v>34</v>
      </c>
      <c r="AX555" s="13" t="s">
        <v>82</v>
      </c>
      <c r="AY555" s="246" t="s">
        <v>158</v>
      </c>
    </row>
    <row r="556" s="2" customFormat="1" ht="16.5" customHeight="1">
      <c r="A556" s="38"/>
      <c r="B556" s="39"/>
      <c r="C556" s="259" t="s">
        <v>952</v>
      </c>
      <c r="D556" s="259" t="s">
        <v>199</v>
      </c>
      <c r="E556" s="260" t="s">
        <v>928</v>
      </c>
      <c r="F556" s="261" t="s">
        <v>929</v>
      </c>
      <c r="G556" s="262" t="s">
        <v>202</v>
      </c>
      <c r="H556" s="263">
        <v>1</v>
      </c>
      <c r="I556" s="264"/>
      <c r="J556" s="265">
        <f>ROUND(I556*H556,2)</f>
        <v>0</v>
      </c>
      <c r="K556" s="261" t="s">
        <v>19</v>
      </c>
      <c r="L556" s="266"/>
      <c r="M556" s="267" t="s">
        <v>19</v>
      </c>
      <c r="N556" s="268" t="s">
        <v>45</v>
      </c>
      <c r="O556" s="84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0" t="s">
        <v>241</v>
      </c>
      <c r="AT556" s="230" t="s">
        <v>199</v>
      </c>
      <c r="AU556" s="230" t="s">
        <v>82</v>
      </c>
      <c r="AY556" s="17" t="s">
        <v>158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7" t="s">
        <v>82</v>
      </c>
      <c r="BK556" s="231">
        <f>ROUND(I556*H556,2)</f>
        <v>0</v>
      </c>
      <c r="BL556" s="17" t="s">
        <v>236</v>
      </c>
      <c r="BM556" s="230" t="s">
        <v>930</v>
      </c>
    </row>
    <row r="557" s="2" customFormat="1">
      <c r="A557" s="38"/>
      <c r="B557" s="39"/>
      <c r="C557" s="40"/>
      <c r="D557" s="232" t="s">
        <v>165</v>
      </c>
      <c r="E557" s="40"/>
      <c r="F557" s="233" t="s">
        <v>929</v>
      </c>
      <c r="G557" s="40"/>
      <c r="H557" s="40"/>
      <c r="I557" s="136"/>
      <c r="J557" s="40"/>
      <c r="K557" s="40"/>
      <c r="L557" s="44"/>
      <c r="M557" s="234"/>
      <c r="N557" s="235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165</v>
      </c>
      <c r="AU557" s="17" t="s">
        <v>82</v>
      </c>
    </row>
    <row r="558" s="13" customFormat="1">
      <c r="A558" s="13"/>
      <c r="B558" s="236"/>
      <c r="C558" s="237"/>
      <c r="D558" s="232" t="s">
        <v>166</v>
      </c>
      <c r="E558" s="238" t="s">
        <v>19</v>
      </c>
      <c r="F558" s="239" t="s">
        <v>2012</v>
      </c>
      <c r="G558" s="237"/>
      <c r="H558" s="240">
        <v>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166</v>
      </c>
      <c r="AU558" s="246" t="s">
        <v>82</v>
      </c>
      <c r="AV558" s="13" t="s">
        <v>85</v>
      </c>
      <c r="AW558" s="13" t="s">
        <v>34</v>
      </c>
      <c r="AX558" s="13" t="s">
        <v>82</v>
      </c>
      <c r="AY558" s="246" t="s">
        <v>158</v>
      </c>
    </row>
    <row r="559" s="2" customFormat="1" ht="16.5" customHeight="1">
      <c r="A559" s="38"/>
      <c r="B559" s="39"/>
      <c r="C559" s="259" t="s">
        <v>957</v>
      </c>
      <c r="D559" s="259" t="s">
        <v>199</v>
      </c>
      <c r="E559" s="260" t="s">
        <v>932</v>
      </c>
      <c r="F559" s="261" t="s">
        <v>933</v>
      </c>
      <c r="G559" s="262" t="s">
        <v>202</v>
      </c>
      <c r="H559" s="263">
        <v>1</v>
      </c>
      <c r="I559" s="264"/>
      <c r="J559" s="265">
        <f>ROUND(I559*H559,2)</f>
        <v>0</v>
      </c>
      <c r="K559" s="261" t="s">
        <v>19</v>
      </c>
      <c r="L559" s="266"/>
      <c r="M559" s="267" t="s">
        <v>19</v>
      </c>
      <c r="N559" s="268" t="s">
        <v>45</v>
      </c>
      <c r="O559" s="84"/>
      <c r="P559" s="228">
        <f>O559*H559</f>
        <v>0</v>
      </c>
      <c r="Q559" s="228">
        <v>0</v>
      </c>
      <c r="R559" s="228">
        <f>Q559*H559</f>
        <v>0</v>
      </c>
      <c r="S559" s="228">
        <v>0</v>
      </c>
      <c r="T559" s="229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0" t="s">
        <v>241</v>
      </c>
      <c r="AT559" s="230" t="s">
        <v>199</v>
      </c>
      <c r="AU559" s="230" t="s">
        <v>82</v>
      </c>
      <c r="AY559" s="17" t="s">
        <v>158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7" t="s">
        <v>82</v>
      </c>
      <c r="BK559" s="231">
        <f>ROUND(I559*H559,2)</f>
        <v>0</v>
      </c>
      <c r="BL559" s="17" t="s">
        <v>236</v>
      </c>
      <c r="BM559" s="230" t="s">
        <v>934</v>
      </c>
    </row>
    <row r="560" s="2" customFormat="1">
      <c r="A560" s="38"/>
      <c r="B560" s="39"/>
      <c r="C560" s="40"/>
      <c r="D560" s="232" t="s">
        <v>165</v>
      </c>
      <c r="E560" s="40"/>
      <c r="F560" s="233" t="s">
        <v>933</v>
      </c>
      <c r="G560" s="40"/>
      <c r="H560" s="40"/>
      <c r="I560" s="136"/>
      <c r="J560" s="40"/>
      <c r="K560" s="40"/>
      <c r="L560" s="44"/>
      <c r="M560" s="234"/>
      <c r="N560" s="235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165</v>
      </c>
      <c r="AU560" s="17" t="s">
        <v>82</v>
      </c>
    </row>
    <row r="561" s="13" customFormat="1">
      <c r="A561" s="13"/>
      <c r="B561" s="236"/>
      <c r="C561" s="237"/>
      <c r="D561" s="232" t="s">
        <v>166</v>
      </c>
      <c r="E561" s="238" t="s">
        <v>19</v>
      </c>
      <c r="F561" s="239" t="s">
        <v>2131</v>
      </c>
      <c r="G561" s="237"/>
      <c r="H561" s="240">
        <v>1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166</v>
      </c>
      <c r="AU561" s="246" t="s">
        <v>82</v>
      </c>
      <c r="AV561" s="13" t="s">
        <v>85</v>
      </c>
      <c r="AW561" s="13" t="s">
        <v>34</v>
      </c>
      <c r="AX561" s="13" t="s">
        <v>82</v>
      </c>
      <c r="AY561" s="246" t="s">
        <v>158</v>
      </c>
    </row>
    <row r="562" s="2" customFormat="1" ht="16.5" customHeight="1">
      <c r="A562" s="38"/>
      <c r="B562" s="39"/>
      <c r="C562" s="219" t="s">
        <v>961</v>
      </c>
      <c r="D562" s="219" t="s">
        <v>159</v>
      </c>
      <c r="E562" s="220" t="s">
        <v>937</v>
      </c>
      <c r="F562" s="221" t="s">
        <v>938</v>
      </c>
      <c r="G562" s="222" t="s">
        <v>202</v>
      </c>
      <c r="H562" s="223">
        <v>2</v>
      </c>
      <c r="I562" s="224"/>
      <c r="J562" s="225">
        <f>ROUND(I562*H562,2)</f>
        <v>0</v>
      </c>
      <c r="K562" s="221" t="s">
        <v>213</v>
      </c>
      <c r="L562" s="44"/>
      <c r="M562" s="226" t="s">
        <v>19</v>
      </c>
      <c r="N562" s="227" t="s">
        <v>45</v>
      </c>
      <c r="O562" s="84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0" t="s">
        <v>236</v>
      </c>
      <c r="AT562" s="230" t="s">
        <v>159</v>
      </c>
      <c r="AU562" s="230" t="s">
        <v>82</v>
      </c>
      <c r="AY562" s="17" t="s">
        <v>158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7" t="s">
        <v>82</v>
      </c>
      <c r="BK562" s="231">
        <f>ROUND(I562*H562,2)</f>
        <v>0</v>
      </c>
      <c r="BL562" s="17" t="s">
        <v>236</v>
      </c>
      <c r="BM562" s="230" t="s">
        <v>939</v>
      </c>
    </row>
    <row r="563" s="2" customFormat="1">
      <c r="A563" s="38"/>
      <c r="B563" s="39"/>
      <c r="C563" s="40"/>
      <c r="D563" s="232" t="s">
        <v>165</v>
      </c>
      <c r="E563" s="40"/>
      <c r="F563" s="233" t="s">
        <v>940</v>
      </c>
      <c r="G563" s="40"/>
      <c r="H563" s="40"/>
      <c r="I563" s="136"/>
      <c r="J563" s="40"/>
      <c r="K563" s="40"/>
      <c r="L563" s="44"/>
      <c r="M563" s="234"/>
      <c r="N563" s="235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165</v>
      </c>
      <c r="AU563" s="17" t="s">
        <v>82</v>
      </c>
    </row>
    <row r="564" s="13" customFormat="1">
      <c r="A564" s="13"/>
      <c r="B564" s="236"/>
      <c r="C564" s="237"/>
      <c r="D564" s="232" t="s">
        <v>166</v>
      </c>
      <c r="E564" s="238" t="s">
        <v>19</v>
      </c>
      <c r="F564" s="239" t="s">
        <v>2132</v>
      </c>
      <c r="G564" s="237"/>
      <c r="H564" s="240">
        <v>2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166</v>
      </c>
      <c r="AU564" s="246" t="s">
        <v>82</v>
      </c>
      <c r="AV564" s="13" t="s">
        <v>85</v>
      </c>
      <c r="AW564" s="13" t="s">
        <v>34</v>
      </c>
      <c r="AX564" s="13" t="s">
        <v>82</v>
      </c>
      <c r="AY564" s="246" t="s">
        <v>158</v>
      </c>
    </row>
    <row r="565" s="2" customFormat="1" ht="21.75" customHeight="1">
      <c r="A565" s="38"/>
      <c r="B565" s="39"/>
      <c r="C565" s="219" t="s">
        <v>965</v>
      </c>
      <c r="D565" s="219" t="s">
        <v>159</v>
      </c>
      <c r="E565" s="220" t="s">
        <v>943</v>
      </c>
      <c r="F565" s="221" t="s">
        <v>944</v>
      </c>
      <c r="G565" s="222" t="s">
        <v>202</v>
      </c>
      <c r="H565" s="223">
        <v>1</v>
      </c>
      <c r="I565" s="224"/>
      <c r="J565" s="225">
        <f>ROUND(I565*H565,2)</f>
        <v>0</v>
      </c>
      <c r="K565" s="221" t="s">
        <v>213</v>
      </c>
      <c r="L565" s="44"/>
      <c r="M565" s="226" t="s">
        <v>19</v>
      </c>
      <c r="N565" s="227" t="s">
        <v>45</v>
      </c>
      <c r="O565" s="84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0" t="s">
        <v>236</v>
      </c>
      <c r="AT565" s="230" t="s">
        <v>159</v>
      </c>
      <c r="AU565" s="230" t="s">
        <v>82</v>
      </c>
      <c r="AY565" s="17" t="s">
        <v>158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7" t="s">
        <v>82</v>
      </c>
      <c r="BK565" s="231">
        <f>ROUND(I565*H565,2)</f>
        <v>0</v>
      </c>
      <c r="BL565" s="17" t="s">
        <v>236</v>
      </c>
      <c r="BM565" s="230" t="s">
        <v>945</v>
      </c>
    </row>
    <row r="566" s="2" customFormat="1">
      <c r="A566" s="38"/>
      <c r="B566" s="39"/>
      <c r="C566" s="40"/>
      <c r="D566" s="232" t="s">
        <v>165</v>
      </c>
      <c r="E566" s="40"/>
      <c r="F566" s="233" t="s">
        <v>944</v>
      </c>
      <c r="G566" s="40"/>
      <c r="H566" s="40"/>
      <c r="I566" s="136"/>
      <c r="J566" s="40"/>
      <c r="K566" s="40"/>
      <c r="L566" s="44"/>
      <c r="M566" s="234"/>
      <c r="N566" s="235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165</v>
      </c>
      <c r="AU566" s="17" t="s">
        <v>82</v>
      </c>
    </row>
    <row r="567" s="13" customFormat="1">
      <c r="A567" s="13"/>
      <c r="B567" s="236"/>
      <c r="C567" s="237"/>
      <c r="D567" s="232" t="s">
        <v>166</v>
      </c>
      <c r="E567" s="238" t="s">
        <v>19</v>
      </c>
      <c r="F567" s="239" t="s">
        <v>2012</v>
      </c>
      <c r="G567" s="237"/>
      <c r="H567" s="240">
        <v>1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166</v>
      </c>
      <c r="AU567" s="246" t="s">
        <v>82</v>
      </c>
      <c r="AV567" s="13" t="s">
        <v>85</v>
      </c>
      <c r="AW567" s="13" t="s">
        <v>34</v>
      </c>
      <c r="AX567" s="13" t="s">
        <v>82</v>
      </c>
      <c r="AY567" s="246" t="s">
        <v>158</v>
      </c>
    </row>
    <row r="568" s="2" customFormat="1" ht="21.75" customHeight="1">
      <c r="A568" s="38"/>
      <c r="B568" s="39"/>
      <c r="C568" s="219" t="s">
        <v>970</v>
      </c>
      <c r="D568" s="219" t="s">
        <v>159</v>
      </c>
      <c r="E568" s="220" t="s">
        <v>948</v>
      </c>
      <c r="F568" s="221" t="s">
        <v>949</v>
      </c>
      <c r="G568" s="222" t="s">
        <v>202</v>
      </c>
      <c r="H568" s="223">
        <v>9</v>
      </c>
      <c r="I568" s="224"/>
      <c r="J568" s="225">
        <f>ROUND(I568*H568,2)</f>
        <v>0</v>
      </c>
      <c r="K568" s="221" t="s">
        <v>213</v>
      </c>
      <c r="L568" s="44"/>
      <c r="M568" s="226" t="s">
        <v>19</v>
      </c>
      <c r="N568" s="227" t="s">
        <v>45</v>
      </c>
      <c r="O568" s="84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0" t="s">
        <v>236</v>
      </c>
      <c r="AT568" s="230" t="s">
        <v>159</v>
      </c>
      <c r="AU568" s="230" t="s">
        <v>82</v>
      </c>
      <c r="AY568" s="17" t="s">
        <v>158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7" t="s">
        <v>82</v>
      </c>
      <c r="BK568" s="231">
        <f>ROUND(I568*H568,2)</f>
        <v>0</v>
      </c>
      <c r="BL568" s="17" t="s">
        <v>236</v>
      </c>
      <c r="BM568" s="230" t="s">
        <v>950</v>
      </c>
    </row>
    <row r="569" s="2" customFormat="1">
      <c r="A569" s="38"/>
      <c r="B569" s="39"/>
      <c r="C569" s="40"/>
      <c r="D569" s="232" t="s">
        <v>165</v>
      </c>
      <c r="E569" s="40"/>
      <c r="F569" s="233" t="s">
        <v>949</v>
      </c>
      <c r="G569" s="40"/>
      <c r="H569" s="40"/>
      <c r="I569" s="136"/>
      <c r="J569" s="40"/>
      <c r="K569" s="40"/>
      <c r="L569" s="44"/>
      <c r="M569" s="234"/>
      <c r="N569" s="235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165</v>
      </c>
      <c r="AU569" s="17" t="s">
        <v>82</v>
      </c>
    </row>
    <row r="570" s="13" customFormat="1">
      <c r="A570" s="13"/>
      <c r="B570" s="236"/>
      <c r="C570" s="237"/>
      <c r="D570" s="232" t="s">
        <v>166</v>
      </c>
      <c r="E570" s="238" t="s">
        <v>19</v>
      </c>
      <c r="F570" s="239" t="s">
        <v>2133</v>
      </c>
      <c r="G570" s="237"/>
      <c r="H570" s="240">
        <v>9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166</v>
      </c>
      <c r="AU570" s="246" t="s">
        <v>82</v>
      </c>
      <c r="AV570" s="13" t="s">
        <v>85</v>
      </c>
      <c r="AW570" s="13" t="s">
        <v>34</v>
      </c>
      <c r="AX570" s="13" t="s">
        <v>82</v>
      </c>
      <c r="AY570" s="246" t="s">
        <v>158</v>
      </c>
    </row>
    <row r="571" s="2" customFormat="1" ht="21.75" customHeight="1">
      <c r="A571" s="38"/>
      <c r="B571" s="39"/>
      <c r="C571" s="219" t="s">
        <v>974</v>
      </c>
      <c r="D571" s="219" t="s">
        <v>159</v>
      </c>
      <c r="E571" s="220" t="s">
        <v>953</v>
      </c>
      <c r="F571" s="221" t="s">
        <v>954</v>
      </c>
      <c r="G571" s="222" t="s">
        <v>202</v>
      </c>
      <c r="H571" s="223">
        <v>1</v>
      </c>
      <c r="I571" s="224"/>
      <c r="J571" s="225">
        <f>ROUND(I571*H571,2)</f>
        <v>0</v>
      </c>
      <c r="K571" s="221" t="s">
        <v>213</v>
      </c>
      <c r="L571" s="44"/>
      <c r="M571" s="226" t="s">
        <v>19</v>
      </c>
      <c r="N571" s="227" t="s">
        <v>45</v>
      </c>
      <c r="O571" s="84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0" t="s">
        <v>236</v>
      </c>
      <c r="AT571" s="230" t="s">
        <v>159</v>
      </c>
      <c r="AU571" s="230" t="s">
        <v>82</v>
      </c>
      <c r="AY571" s="17" t="s">
        <v>158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7" t="s">
        <v>82</v>
      </c>
      <c r="BK571" s="231">
        <f>ROUND(I571*H571,2)</f>
        <v>0</v>
      </c>
      <c r="BL571" s="17" t="s">
        <v>236</v>
      </c>
      <c r="BM571" s="230" t="s">
        <v>955</v>
      </c>
    </row>
    <row r="572" s="2" customFormat="1">
      <c r="A572" s="38"/>
      <c r="B572" s="39"/>
      <c r="C572" s="40"/>
      <c r="D572" s="232" t="s">
        <v>165</v>
      </c>
      <c r="E572" s="40"/>
      <c r="F572" s="233" t="s">
        <v>954</v>
      </c>
      <c r="G572" s="40"/>
      <c r="H572" s="40"/>
      <c r="I572" s="136"/>
      <c r="J572" s="40"/>
      <c r="K572" s="40"/>
      <c r="L572" s="44"/>
      <c r="M572" s="234"/>
      <c r="N572" s="235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165</v>
      </c>
      <c r="AU572" s="17" t="s">
        <v>82</v>
      </c>
    </row>
    <row r="573" s="13" customFormat="1">
      <c r="A573" s="13"/>
      <c r="B573" s="236"/>
      <c r="C573" s="237"/>
      <c r="D573" s="232" t="s">
        <v>166</v>
      </c>
      <c r="E573" s="238" t="s">
        <v>19</v>
      </c>
      <c r="F573" s="239" t="s">
        <v>2012</v>
      </c>
      <c r="G573" s="237"/>
      <c r="H573" s="240">
        <v>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166</v>
      </c>
      <c r="AU573" s="246" t="s">
        <v>82</v>
      </c>
      <c r="AV573" s="13" t="s">
        <v>85</v>
      </c>
      <c r="AW573" s="13" t="s">
        <v>34</v>
      </c>
      <c r="AX573" s="13" t="s">
        <v>82</v>
      </c>
      <c r="AY573" s="246" t="s">
        <v>158</v>
      </c>
    </row>
    <row r="574" s="2" customFormat="1" ht="21.75" customHeight="1">
      <c r="A574" s="38"/>
      <c r="B574" s="39"/>
      <c r="C574" s="219" t="s">
        <v>980</v>
      </c>
      <c r="D574" s="219" t="s">
        <v>159</v>
      </c>
      <c r="E574" s="220" t="s">
        <v>958</v>
      </c>
      <c r="F574" s="221" t="s">
        <v>959</v>
      </c>
      <c r="G574" s="222" t="s">
        <v>202</v>
      </c>
      <c r="H574" s="223">
        <v>1</v>
      </c>
      <c r="I574" s="224"/>
      <c r="J574" s="225">
        <f>ROUND(I574*H574,2)</f>
        <v>0</v>
      </c>
      <c r="K574" s="221" t="s">
        <v>213</v>
      </c>
      <c r="L574" s="44"/>
      <c r="M574" s="226" t="s">
        <v>19</v>
      </c>
      <c r="N574" s="227" t="s">
        <v>45</v>
      </c>
      <c r="O574" s="84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0" t="s">
        <v>236</v>
      </c>
      <c r="AT574" s="230" t="s">
        <v>159</v>
      </c>
      <c r="AU574" s="230" t="s">
        <v>82</v>
      </c>
      <c r="AY574" s="17" t="s">
        <v>158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7" t="s">
        <v>82</v>
      </c>
      <c r="BK574" s="231">
        <f>ROUND(I574*H574,2)</f>
        <v>0</v>
      </c>
      <c r="BL574" s="17" t="s">
        <v>236</v>
      </c>
      <c r="BM574" s="230" t="s">
        <v>960</v>
      </c>
    </row>
    <row r="575" s="2" customFormat="1">
      <c r="A575" s="38"/>
      <c r="B575" s="39"/>
      <c r="C575" s="40"/>
      <c r="D575" s="232" t="s">
        <v>165</v>
      </c>
      <c r="E575" s="40"/>
      <c r="F575" s="233" t="s">
        <v>959</v>
      </c>
      <c r="G575" s="40"/>
      <c r="H575" s="40"/>
      <c r="I575" s="136"/>
      <c r="J575" s="40"/>
      <c r="K575" s="40"/>
      <c r="L575" s="44"/>
      <c r="M575" s="234"/>
      <c r="N575" s="235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165</v>
      </c>
      <c r="AU575" s="17" t="s">
        <v>82</v>
      </c>
    </row>
    <row r="576" s="13" customFormat="1">
      <c r="A576" s="13"/>
      <c r="B576" s="236"/>
      <c r="C576" s="237"/>
      <c r="D576" s="232" t="s">
        <v>166</v>
      </c>
      <c r="E576" s="238" t="s">
        <v>19</v>
      </c>
      <c r="F576" s="239" t="s">
        <v>2012</v>
      </c>
      <c r="G576" s="237"/>
      <c r="H576" s="240">
        <v>1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166</v>
      </c>
      <c r="AU576" s="246" t="s">
        <v>82</v>
      </c>
      <c r="AV576" s="13" t="s">
        <v>85</v>
      </c>
      <c r="AW576" s="13" t="s">
        <v>34</v>
      </c>
      <c r="AX576" s="13" t="s">
        <v>82</v>
      </c>
      <c r="AY576" s="246" t="s">
        <v>158</v>
      </c>
    </row>
    <row r="577" s="2" customFormat="1" ht="21.75" customHeight="1">
      <c r="A577" s="38"/>
      <c r="B577" s="39"/>
      <c r="C577" s="219" t="s">
        <v>986</v>
      </c>
      <c r="D577" s="219" t="s">
        <v>159</v>
      </c>
      <c r="E577" s="220" t="s">
        <v>962</v>
      </c>
      <c r="F577" s="221" t="s">
        <v>963</v>
      </c>
      <c r="G577" s="222" t="s">
        <v>202</v>
      </c>
      <c r="H577" s="223">
        <v>1</v>
      </c>
      <c r="I577" s="224"/>
      <c r="J577" s="225">
        <f>ROUND(I577*H577,2)</f>
        <v>0</v>
      </c>
      <c r="K577" s="221" t="s">
        <v>19</v>
      </c>
      <c r="L577" s="44"/>
      <c r="M577" s="226" t="s">
        <v>19</v>
      </c>
      <c r="N577" s="227" t="s">
        <v>45</v>
      </c>
      <c r="O577" s="84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0" t="s">
        <v>236</v>
      </c>
      <c r="AT577" s="230" t="s">
        <v>159</v>
      </c>
      <c r="AU577" s="230" t="s">
        <v>82</v>
      </c>
      <c r="AY577" s="17" t="s">
        <v>158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7" t="s">
        <v>82</v>
      </c>
      <c r="BK577" s="231">
        <f>ROUND(I577*H577,2)</f>
        <v>0</v>
      </c>
      <c r="BL577" s="17" t="s">
        <v>236</v>
      </c>
      <c r="BM577" s="230" t="s">
        <v>964</v>
      </c>
    </row>
    <row r="578" s="2" customFormat="1">
      <c r="A578" s="38"/>
      <c r="B578" s="39"/>
      <c r="C578" s="40"/>
      <c r="D578" s="232" t="s">
        <v>165</v>
      </c>
      <c r="E578" s="40"/>
      <c r="F578" s="233" t="s">
        <v>963</v>
      </c>
      <c r="G578" s="40"/>
      <c r="H578" s="40"/>
      <c r="I578" s="136"/>
      <c r="J578" s="40"/>
      <c r="K578" s="40"/>
      <c r="L578" s="44"/>
      <c r="M578" s="234"/>
      <c r="N578" s="235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165</v>
      </c>
      <c r="AU578" s="17" t="s">
        <v>82</v>
      </c>
    </row>
    <row r="579" s="13" customFormat="1">
      <c r="A579" s="13"/>
      <c r="B579" s="236"/>
      <c r="C579" s="237"/>
      <c r="D579" s="232" t="s">
        <v>166</v>
      </c>
      <c r="E579" s="238" t="s">
        <v>19</v>
      </c>
      <c r="F579" s="239" t="s">
        <v>2012</v>
      </c>
      <c r="G579" s="237"/>
      <c r="H579" s="240">
        <v>1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166</v>
      </c>
      <c r="AU579" s="246" t="s">
        <v>82</v>
      </c>
      <c r="AV579" s="13" t="s">
        <v>85</v>
      </c>
      <c r="AW579" s="13" t="s">
        <v>34</v>
      </c>
      <c r="AX579" s="13" t="s">
        <v>82</v>
      </c>
      <c r="AY579" s="246" t="s">
        <v>158</v>
      </c>
    </row>
    <row r="580" s="2" customFormat="1" ht="21.75" customHeight="1">
      <c r="A580" s="38"/>
      <c r="B580" s="39"/>
      <c r="C580" s="219" t="s">
        <v>993</v>
      </c>
      <c r="D580" s="219" t="s">
        <v>159</v>
      </c>
      <c r="E580" s="220" t="s">
        <v>966</v>
      </c>
      <c r="F580" s="221" t="s">
        <v>967</v>
      </c>
      <c r="G580" s="222" t="s">
        <v>202</v>
      </c>
      <c r="H580" s="223">
        <v>1</v>
      </c>
      <c r="I580" s="224"/>
      <c r="J580" s="225">
        <f>ROUND(I580*H580,2)</f>
        <v>0</v>
      </c>
      <c r="K580" s="221" t="s">
        <v>19</v>
      </c>
      <c r="L580" s="44"/>
      <c r="M580" s="226" t="s">
        <v>19</v>
      </c>
      <c r="N580" s="227" t="s">
        <v>45</v>
      </c>
      <c r="O580" s="84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0" t="s">
        <v>236</v>
      </c>
      <c r="AT580" s="230" t="s">
        <v>159</v>
      </c>
      <c r="AU580" s="230" t="s">
        <v>82</v>
      </c>
      <c r="AY580" s="17" t="s">
        <v>158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7" t="s">
        <v>82</v>
      </c>
      <c r="BK580" s="231">
        <f>ROUND(I580*H580,2)</f>
        <v>0</v>
      </c>
      <c r="BL580" s="17" t="s">
        <v>236</v>
      </c>
      <c r="BM580" s="230" t="s">
        <v>968</v>
      </c>
    </row>
    <row r="581" s="2" customFormat="1">
      <c r="A581" s="38"/>
      <c r="B581" s="39"/>
      <c r="C581" s="40"/>
      <c r="D581" s="232" t="s">
        <v>165</v>
      </c>
      <c r="E581" s="40"/>
      <c r="F581" s="233" t="s">
        <v>967</v>
      </c>
      <c r="G581" s="40"/>
      <c r="H581" s="40"/>
      <c r="I581" s="136"/>
      <c r="J581" s="40"/>
      <c r="K581" s="40"/>
      <c r="L581" s="44"/>
      <c r="M581" s="234"/>
      <c r="N581" s="235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165</v>
      </c>
      <c r="AU581" s="17" t="s">
        <v>82</v>
      </c>
    </row>
    <row r="582" s="13" customFormat="1">
      <c r="A582" s="13"/>
      <c r="B582" s="236"/>
      <c r="C582" s="237"/>
      <c r="D582" s="232" t="s">
        <v>166</v>
      </c>
      <c r="E582" s="238" t="s">
        <v>19</v>
      </c>
      <c r="F582" s="239" t="s">
        <v>2012</v>
      </c>
      <c r="G582" s="237"/>
      <c r="H582" s="240">
        <v>1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166</v>
      </c>
      <c r="AU582" s="246" t="s">
        <v>82</v>
      </c>
      <c r="AV582" s="13" t="s">
        <v>85</v>
      </c>
      <c r="AW582" s="13" t="s">
        <v>34</v>
      </c>
      <c r="AX582" s="13" t="s">
        <v>82</v>
      </c>
      <c r="AY582" s="246" t="s">
        <v>158</v>
      </c>
    </row>
    <row r="583" s="2" customFormat="1" ht="16.5" customHeight="1">
      <c r="A583" s="38"/>
      <c r="B583" s="39"/>
      <c r="C583" s="219" t="s">
        <v>998</v>
      </c>
      <c r="D583" s="219" t="s">
        <v>159</v>
      </c>
      <c r="E583" s="220" t="s">
        <v>971</v>
      </c>
      <c r="F583" s="221" t="s">
        <v>972</v>
      </c>
      <c r="G583" s="222" t="s">
        <v>202</v>
      </c>
      <c r="H583" s="223">
        <v>1</v>
      </c>
      <c r="I583" s="224"/>
      <c r="J583" s="225">
        <f>ROUND(I583*H583,2)</f>
        <v>0</v>
      </c>
      <c r="K583" s="221" t="s">
        <v>19</v>
      </c>
      <c r="L583" s="44"/>
      <c r="M583" s="226" t="s">
        <v>19</v>
      </c>
      <c r="N583" s="227" t="s">
        <v>45</v>
      </c>
      <c r="O583" s="84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0" t="s">
        <v>236</v>
      </c>
      <c r="AT583" s="230" t="s">
        <v>159</v>
      </c>
      <c r="AU583" s="230" t="s">
        <v>82</v>
      </c>
      <c r="AY583" s="17" t="s">
        <v>158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7" t="s">
        <v>82</v>
      </c>
      <c r="BK583" s="231">
        <f>ROUND(I583*H583,2)</f>
        <v>0</v>
      </c>
      <c r="BL583" s="17" t="s">
        <v>236</v>
      </c>
      <c r="BM583" s="230" t="s">
        <v>973</v>
      </c>
    </row>
    <row r="584" s="2" customFormat="1">
      <c r="A584" s="38"/>
      <c r="B584" s="39"/>
      <c r="C584" s="40"/>
      <c r="D584" s="232" t="s">
        <v>165</v>
      </c>
      <c r="E584" s="40"/>
      <c r="F584" s="233" t="s">
        <v>972</v>
      </c>
      <c r="G584" s="40"/>
      <c r="H584" s="40"/>
      <c r="I584" s="136"/>
      <c r="J584" s="40"/>
      <c r="K584" s="40"/>
      <c r="L584" s="44"/>
      <c r="M584" s="234"/>
      <c r="N584" s="235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165</v>
      </c>
      <c r="AU584" s="17" t="s">
        <v>82</v>
      </c>
    </row>
    <row r="585" s="13" customFormat="1">
      <c r="A585" s="13"/>
      <c r="B585" s="236"/>
      <c r="C585" s="237"/>
      <c r="D585" s="232" t="s">
        <v>166</v>
      </c>
      <c r="E585" s="238" t="s">
        <v>19</v>
      </c>
      <c r="F585" s="239" t="s">
        <v>2012</v>
      </c>
      <c r="G585" s="237"/>
      <c r="H585" s="240">
        <v>1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166</v>
      </c>
      <c r="AU585" s="246" t="s">
        <v>82</v>
      </c>
      <c r="AV585" s="13" t="s">
        <v>85</v>
      </c>
      <c r="AW585" s="13" t="s">
        <v>34</v>
      </c>
      <c r="AX585" s="13" t="s">
        <v>82</v>
      </c>
      <c r="AY585" s="246" t="s">
        <v>158</v>
      </c>
    </row>
    <row r="586" s="2" customFormat="1" ht="16.5" customHeight="1">
      <c r="A586" s="38"/>
      <c r="B586" s="39"/>
      <c r="C586" s="219" t="s">
        <v>1003</v>
      </c>
      <c r="D586" s="219" t="s">
        <v>159</v>
      </c>
      <c r="E586" s="220" t="s">
        <v>975</v>
      </c>
      <c r="F586" s="221" t="s">
        <v>976</v>
      </c>
      <c r="G586" s="222" t="s">
        <v>977</v>
      </c>
      <c r="H586" s="223">
        <v>1</v>
      </c>
      <c r="I586" s="224"/>
      <c r="J586" s="225">
        <f>ROUND(I586*H586,2)</f>
        <v>0</v>
      </c>
      <c r="K586" s="221" t="s">
        <v>19</v>
      </c>
      <c r="L586" s="44"/>
      <c r="M586" s="226" t="s">
        <v>19</v>
      </c>
      <c r="N586" s="227" t="s">
        <v>45</v>
      </c>
      <c r="O586" s="84"/>
      <c r="P586" s="228">
        <f>O586*H586</f>
        <v>0</v>
      </c>
      <c r="Q586" s="228">
        <v>0</v>
      </c>
      <c r="R586" s="228">
        <f>Q586*H586</f>
        <v>0</v>
      </c>
      <c r="S586" s="228">
        <v>0</v>
      </c>
      <c r="T586" s="229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0" t="s">
        <v>236</v>
      </c>
      <c r="AT586" s="230" t="s">
        <v>159</v>
      </c>
      <c r="AU586" s="230" t="s">
        <v>82</v>
      </c>
      <c r="AY586" s="17" t="s">
        <v>158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7" t="s">
        <v>82</v>
      </c>
      <c r="BK586" s="231">
        <f>ROUND(I586*H586,2)</f>
        <v>0</v>
      </c>
      <c r="BL586" s="17" t="s">
        <v>236</v>
      </c>
      <c r="BM586" s="230" t="s">
        <v>978</v>
      </c>
    </row>
    <row r="587" s="2" customFormat="1">
      <c r="A587" s="38"/>
      <c r="B587" s="39"/>
      <c r="C587" s="40"/>
      <c r="D587" s="232" t="s">
        <v>165</v>
      </c>
      <c r="E587" s="40"/>
      <c r="F587" s="233" t="s">
        <v>979</v>
      </c>
      <c r="G587" s="40"/>
      <c r="H587" s="40"/>
      <c r="I587" s="136"/>
      <c r="J587" s="40"/>
      <c r="K587" s="40"/>
      <c r="L587" s="44"/>
      <c r="M587" s="234"/>
      <c r="N587" s="235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165</v>
      </c>
      <c r="AU587" s="17" t="s">
        <v>82</v>
      </c>
    </row>
    <row r="588" s="2" customFormat="1" ht="16.5" customHeight="1">
      <c r="A588" s="38"/>
      <c r="B588" s="39"/>
      <c r="C588" s="219" t="s">
        <v>1009</v>
      </c>
      <c r="D588" s="219" t="s">
        <v>159</v>
      </c>
      <c r="E588" s="220" t="s">
        <v>981</v>
      </c>
      <c r="F588" s="221" t="s">
        <v>982</v>
      </c>
      <c r="G588" s="222" t="s">
        <v>977</v>
      </c>
      <c r="H588" s="223">
        <v>1</v>
      </c>
      <c r="I588" s="224"/>
      <c r="J588" s="225">
        <f>ROUND(I588*H588,2)</f>
        <v>0</v>
      </c>
      <c r="K588" s="221" t="s">
        <v>19</v>
      </c>
      <c r="L588" s="44"/>
      <c r="M588" s="226" t="s">
        <v>19</v>
      </c>
      <c r="N588" s="227" t="s">
        <v>45</v>
      </c>
      <c r="O588" s="84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0" t="s">
        <v>236</v>
      </c>
      <c r="AT588" s="230" t="s">
        <v>159</v>
      </c>
      <c r="AU588" s="230" t="s">
        <v>82</v>
      </c>
      <c r="AY588" s="17" t="s">
        <v>158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7" t="s">
        <v>82</v>
      </c>
      <c r="BK588" s="231">
        <f>ROUND(I588*H588,2)</f>
        <v>0</v>
      </c>
      <c r="BL588" s="17" t="s">
        <v>236</v>
      </c>
      <c r="BM588" s="230" t="s">
        <v>983</v>
      </c>
    </row>
    <row r="589" s="2" customFormat="1">
      <c r="A589" s="38"/>
      <c r="B589" s="39"/>
      <c r="C589" s="40"/>
      <c r="D589" s="232" t="s">
        <v>165</v>
      </c>
      <c r="E589" s="40"/>
      <c r="F589" s="233" t="s">
        <v>984</v>
      </c>
      <c r="G589" s="40"/>
      <c r="H589" s="40"/>
      <c r="I589" s="136"/>
      <c r="J589" s="40"/>
      <c r="K589" s="40"/>
      <c r="L589" s="44"/>
      <c r="M589" s="234"/>
      <c r="N589" s="235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165</v>
      </c>
      <c r="AU589" s="17" t="s">
        <v>82</v>
      </c>
    </row>
    <row r="590" s="12" customFormat="1" ht="22.8" customHeight="1">
      <c r="A590" s="12"/>
      <c r="B590" s="205"/>
      <c r="C590" s="206"/>
      <c r="D590" s="207" t="s">
        <v>73</v>
      </c>
      <c r="E590" s="269" t="s">
        <v>82</v>
      </c>
      <c r="F590" s="269" t="s">
        <v>985</v>
      </c>
      <c r="G590" s="206"/>
      <c r="H590" s="206"/>
      <c r="I590" s="209"/>
      <c r="J590" s="270">
        <f>BK590</f>
        <v>0</v>
      </c>
      <c r="K590" s="206"/>
      <c r="L590" s="211"/>
      <c r="M590" s="212"/>
      <c r="N590" s="213"/>
      <c r="O590" s="213"/>
      <c r="P590" s="214">
        <f>SUM(P591:P663)</f>
        <v>0</v>
      </c>
      <c r="Q590" s="213"/>
      <c r="R590" s="214">
        <f>SUM(R591:R663)</f>
        <v>31.638349999999999</v>
      </c>
      <c r="S590" s="213"/>
      <c r="T590" s="215">
        <f>SUM(T591:T663)</f>
        <v>21.120000000000001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6" t="s">
        <v>82</v>
      </c>
      <c r="AT590" s="217" t="s">
        <v>73</v>
      </c>
      <c r="AU590" s="217" t="s">
        <v>82</v>
      </c>
      <c r="AY590" s="216" t="s">
        <v>158</v>
      </c>
      <c r="BK590" s="218">
        <f>SUM(BK591:BK663)</f>
        <v>0</v>
      </c>
    </row>
    <row r="591" s="2" customFormat="1" ht="21.75" customHeight="1">
      <c r="A591" s="38"/>
      <c r="B591" s="39"/>
      <c r="C591" s="219" t="s">
        <v>1014</v>
      </c>
      <c r="D591" s="219" t="s">
        <v>159</v>
      </c>
      <c r="E591" s="220" t="s">
        <v>987</v>
      </c>
      <c r="F591" s="221" t="s">
        <v>988</v>
      </c>
      <c r="G591" s="222" t="s">
        <v>202</v>
      </c>
      <c r="H591" s="223">
        <v>4</v>
      </c>
      <c r="I591" s="224"/>
      <c r="J591" s="225">
        <f>ROUND(I591*H591,2)</f>
        <v>0</v>
      </c>
      <c r="K591" s="221" t="s">
        <v>213</v>
      </c>
      <c r="L591" s="44"/>
      <c r="M591" s="226" t="s">
        <v>19</v>
      </c>
      <c r="N591" s="227" t="s">
        <v>45</v>
      </c>
      <c r="O591" s="84"/>
      <c r="P591" s="228">
        <f>O591*H591</f>
        <v>0</v>
      </c>
      <c r="Q591" s="228">
        <v>0.00064999999999999997</v>
      </c>
      <c r="R591" s="228">
        <f>Q591*H591</f>
        <v>0.0025999999999999999</v>
      </c>
      <c r="S591" s="228">
        <v>0</v>
      </c>
      <c r="T591" s="229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30" t="s">
        <v>249</v>
      </c>
      <c r="AT591" s="230" t="s">
        <v>159</v>
      </c>
      <c r="AU591" s="230" t="s">
        <v>85</v>
      </c>
      <c r="AY591" s="17" t="s">
        <v>158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7" t="s">
        <v>82</v>
      </c>
      <c r="BK591" s="231">
        <f>ROUND(I591*H591,2)</f>
        <v>0</v>
      </c>
      <c r="BL591" s="17" t="s">
        <v>249</v>
      </c>
      <c r="BM591" s="230" t="s">
        <v>989</v>
      </c>
    </row>
    <row r="592" s="2" customFormat="1">
      <c r="A592" s="38"/>
      <c r="B592" s="39"/>
      <c r="C592" s="40"/>
      <c r="D592" s="232" t="s">
        <v>165</v>
      </c>
      <c r="E592" s="40"/>
      <c r="F592" s="233" t="s">
        <v>990</v>
      </c>
      <c r="G592" s="40"/>
      <c r="H592" s="40"/>
      <c r="I592" s="136"/>
      <c r="J592" s="40"/>
      <c r="K592" s="40"/>
      <c r="L592" s="44"/>
      <c r="M592" s="234"/>
      <c r="N592" s="235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165</v>
      </c>
      <c r="AU592" s="17" t="s">
        <v>85</v>
      </c>
    </row>
    <row r="593" s="2" customFormat="1">
      <c r="A593" s="38"/>
      <c r="B593" s="39"/>
      <c r="C593" s="40"/>
      <c r="D593" s="232" t="s">
        <v>216</v>
      </c>
      <c r="E593" s="40"/>
      <c r="F593" s="258" t="s">
        <v>991</v>
      </c>
      <c r="G593" s="40"/>
      <c r="H593" s="40"/>
      <c r="I593" s="136"/>
      <c r="J593" s="40"/>
      <c r="K593" s="40"/>
      <c r="L593" s="44"/>
      <c r="M593" s="234"/>
      <c r="N593" s="235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216</v>
      </c>
      <c r="AU593" s="17" t="s">
        <v>85</v>
      </c>
    </row>
    <row r="594" s="13" customFormat="1">
      <c r="A594" s="13"/>
      <c r="B594" s="236"/>
      <c r="C594" s="237"/>
      <c r="D594" s="232" t="s">
        <v>166</v>
      </c>
      <c r="E594" s="238" t="s">
        <v>19</v>
      </c>
      <c r="F594" s="239" t="s">
        <v>2134</v>
      </c>
      <c r="G594" s="237"/>
      <c r="H594" s="240">
        <v>4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166</v>
      </c>
      <c r="AU594" s="246" t="s">
        <v>85</v>
      </c>
      <c r="AV594" s="13" t="s">
        <v>85</v>
      </c>
      <c r="AW594" s="13" t="s">
        <v>34</v>
      </c>
      <c r="AX594" s="13" t="s">
        <v>82</v>
      </c>
      <c r="AY594" s="246" t="s">
        <v>158</v>
      </c>
    </row>
    <row r="595" s="2" customFormat="1" ht="21.75" customHeight="1">
      <c r="A595" s="38"/>
      <c r="B595" s="39"/>
      <c r="C595" s="219" t="s">
        <v>1019</v>
      </c>
      <c r="D595" s="219" t="s">
        <v>159</v>
      </c>
      <c r="E595" s="220" t="s">
        <v>994</v>
      </c>
      <c r="F595" s="221" t="s">
        <v>995</v>
      </c>
      <c r="G595" s="222" t="s">
        <v>202</v>
      </c>
      <c r="H595" s="223">
        <v>4</v>
      </c>
      <c r="I595" s="224"/>
      <c r="J595" s="225">
        <f>ROUND(I595*H595,2)</f>
        <v>0</v>
      </c>
      <c r="K595" s="221" t="s">
        <v>213</v>
      </c>
      <c r="L595" s="44"/>
      <c r="M595" s="226" t="s">
        <v>19</v>
      </c>
      <c r="N595" s="227" t="s">
        <v>45</v>
      </c>
      <c r="O595" s="84"/>
      <c r="P595" s="228">
        <f>O595*H595</f>
        <v>0</v>
      </c>
      <c r="Q595" s="228">
        <v>0</v>
      </c>
      <c r="R595" s="228">
        <f>Q595*H595</f>
        <v>0</v>
      </c>
      <c r="S595" s="228">
        <v>0</v>
      </c>
      <c r="T595" s="229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0" t="s">
        <v>249</v>
      </c>
      <c r="AT595" s="230" t="s">
        <v>159</v>
      </c>
      <c r="AU595" s="230" t="s">
        <v>85</v>
      </c>
      <c r="AY595" s="17" t="s">
        <v>158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7" t="s">
        <v>82</v>
      </c>
      <c r="BK595" s="231">
        <f>ROUND(I595*H595,2)</f>
        <v>0</v>
      </c>
      <c r="BL595" s="17" t="s">
        <v>249</v>
      </c>
      <c r="BM595" s="230" t="s">
        <v>996</v>
      </c>
    </row>
    <row r="596" s="2" customFormat="1">
      <c r="A596" s="38"/>
      <c r="B596" s="39"/>
      <c r="C596" s="40"/>
      <c r="D596" s="232" t="s">
        <v>165</v>
      </c>
      <c r="E596" s="40"/>
      <c r="F596" s="233" t="s">
        <v>997</v>
      </c>
      <c r="G596" s="40"/>
      <c r="H596" s="40"/>
      <c r="I596" s="136"/>
      <c r="J596" s="40"/>
      <c r="K596" s="40"/>
      <c r="L596" s="44"/>
      <c r="M596" s="234"/>
      <c r="N596" s="235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165</v>
      </c>
      <c r="AU596" s="17" t="s">
        <v>85</v>
      </c>
    </row>
    <row r="597" s="2" customFormat="1">
      <c r="A597" s="38"/>
      <c r="B597" s="39"/>
      <c r="C597" s="40"/>
      <c r="D597" s="232" t="s">
        <v>216</v>
      </c>
      <c r="E597" s="40"/>
      <c r="F597" s="258" t="s">
        <v>991</v>
      </c>
      <c r="G597" s="40"/>
      <c r="H597" s="40"/>
      <c r="I597" s="136"/>
      <c r="J597" s="40"/>
      <c r="K597" s="40"/>
      <c r="L597" s="44"/>
      <c r="M597" s="234"/>
      <c r="N597" s="235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216</v>
      </c>
      <c r="AU597" s="17" t="s">
        <v>85</v>
      </c>
    </row>
    <row r="598" s="13" customFormat="1">
      <c r="A598" s="13"/>
      <c r="B598" s="236"/>
      <c r="C598" s="237"/>
      <c r="D598" s="232" t="s">
        <v>166</v>
      </c>
      <c r="E598" s="238" t="s">
        <v>19</v>
      </c>
      <c r="F598" s="239" t="s">
        <v>2134</v>
      </c>
      <c r="G598" s="237"/>
      <c r="H598" s="240">
        <v>4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6" t="s">
        <v>166</v>
      </c>
      <c r="AU598" s="246" t="s">
        <v>85</v>
      </c>
      <c r="AV598" s="13" t="s">
        <v>85</v>
      </c>
      <c r="AW598" s="13" t="s">
        <v>34</v>
      </c>
      <c r="AX598" s="13" t="s">
        <v>82</v>
      </c>
      <c r="AY598" s="246" t="s">
        <v>158</v>
      </c>
    </row>
    <row r="599" s="2" customFormat="1" ht="21.75" customHeight="1">
      <c r="A599" s="38"/>
      <c r="B599" s="39"/>
      <c r="C599" s="259" t="s">
        <v>1024</v>
      </c>
      <c r="D599" s="259" t="s">
        <v>199</v>
      </c>
      <c r="E599" s="260" t="s">
        <v>999</v>
      </c>
      <c r="F599" s="261" t="s">
        <v>1000</v>
      </c>
      <c r="G599" s="262" t="s">
        <v>202</v>
      </c>
      <c r="H599" s="263">
        <v>28</v>
      </c>
      <c r="I599" s="264"/>
      <c r="J599" s="265">
        <f>ROUND(I599*H599,2)</f>
        <v>0</v>
      </c>
      <c r="K599" s="261" t="s">
        <v>213</v>
      </c>
      <c r="L599" s="266"/>
      <c r="M599" s="267" t="s">
        <v>19</v>
      </c>
      <c r="N599" s="268" t="s">
        <v>45</v>
      </c>
      <c r="O599" s="84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30" t="s">
        <v>249</v>
      </c>
      <c r="AT599" s="230" t="s">
        <v>199</v>
      </c>
      <c r="AU599" s="230" t="s">
        <v>85</v>
      </c>
      <c r="AY599" s="17" t="s">
        <v>158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7" t="s">
        <v>82</v>
      </c>
      <c r="BK599" s="231">
        <f>ROUND(I599*H599,2)</f>
        <v>0</v>
      </c>
      <c r="BL599" s="17" t="s">
        <v>249</v>
      </c>
      <c r="BM599" s="230" t="s">
        <v>1001</v>
      </c>
    </row>
    <row r="600" s="2" customFormat="1">
      <c r="A600" s="38"/>
      <c r="B600" s="39"/>
      <c r="C600" s="40"/>
      <c r="D600" s="232" t="s">
        <v>165</v>
      </c>
      <c r="E600" s="40"/>
      <c r="F600" s="233" t="s">
        <v>1000</v>
      </c>
      <c r="G600" s="40"/>
      <c r="H600" s="40"/>
      <c r="I600" s="136"/>
      <c r="J600" s="40"/>
      <c r="K600" s="40"/>
      <c r="L600" s="44"/>
      <c r="M600" s="234"/>
      <c r="N600" s="235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165</v>
      </c>
      <c r="AU600" s="17" t="s">
        <v>85</v>
      </c>
    </row>
    <row r="601" s="13" customFormat="1">
      <c r="A601" s="13"/>
      <c r="B601" s="236"/>
      <c r="C601" s="237"/>
      <c r="D601" s="232" t="s">
        <v>166</v>
      </c>
      <c r="E601" s="238" t="s">
        <v>19</v>
      </c>
      <c r="F601" s="239" t="s">
        <v>2135</v>
      </c>
      <c r="G601" s="237"/>
      <c r="H601" s="240">
        <v>28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166</v>
      </c>
      <c r="AU601" s="246" t="s">
        <v>85</v>
      </c>
      <c r="AV601" s="13" t="s">
        <v>85</v>
      </c>
      <c r="AW601" s="13" t="s">
        <v>34</v>
      </c>
      <c r="AX601" s="13" t="s">
        <v>82</v>
      </c>
      <c r="AY601" s="246" t="s">
        <v>158</v>
      </c>
    </row>
    <row r="602" s="2" customFormat="1" ht="21.75" customHeight="1">
      <c r="A602" s="38"/>
      <c r="B602" s="39"/>
      <c r="C602" s="219" t="s">
        <v>1032</v>
      </c>
      <c r="D602" s="219" t="s">
        <v>159</v>
      </c>
      <c r="E602" s="220" t="s">
        <v>1004</v>
      </c>
      <c r="F602" s="221" t="s">
        <v>1005</v>
      </c>
      <c r="G602" s="222" t="s">
        <v>162</v>
      </c>
      <c r="H602" s="223">
        <v>175</v>
      </c>
      <c r="I602" s="224"/>
      <c r="J602" s="225">
        <f>ROUND(I602*H602,2)</f>
        <v>0</v>
      </c>
      <c r="K602" s="221" t="s">
        <v>213</v>
      </c>
      <c r="L602" s="44"/>
      <c r="M602" s="226" t="s">
        <v>19</v>
      </c>
      <c r="N602" s="227" t="s">
        <v>45</v>
      </c>
      <c r="O602" s="84"/>
      <c r="P602" s="228">
        <f>O602*H602</f>
        <v>0</v>
      </c>
      <c r="Q602" s="228">
        <v>0.00014999999999999999</v>
      </c>
      <c r="R602" s="228">
        <f>Q602*H602</f>
        <v>0.026249999999999999</v>
      </c>
      <c r="S602" s="228">
        <v>0</v>
      </c>
      <c r="T602" s="229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0" t="s">
        <v>195</v>
      </c>
      <c r="AT602" s="230" t="s">
        <v>159</v>
      </c>
      <c r="AU602" s="230" t="s">
        <v>85</v>
      </c>
      <c r="AY602" s="17" t="s">
        <v>158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7" t="s">
        <v>82</v>
      </c>
      <c r="BK602" s="231">
        <f>ROUND(I602*H602,2)</f>
        <v>0</v>
      </c>
      <c r="BL602" s="17" t="s">
        <v>195</v>
      </c>
      <c r="BM602" s="230" t="s">
        <v>1006</v>
      </c>
    </row>
    <row r="603" s="2" customFormat="1">
      <c r="A603" s="38"/>
      <c r="B603" s="39"/>
      <c r="C603" s="40"/>
      <c r="D603" s="232" t="s">
        <v>165</v>
      </c>
      <c r="E603" s="40"/>
      <c r="F603" s="233" t="s">
        <v>1007</v>
      </c>
      <c r="G603" s="40"/>
      <c r="H603" s="40"/>
      <c r="I603" s="136"/>
      <c r="J603" s="40"/>
      <c r="K603" s="40"/>
      <c r="L603" s="44"/>
      <c r="M603" s="234"/>
      <c r="N603" s="235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165</v>
      </c>
      <c r="AU603" s="17" t="s">
        <v>85</v>
      </c>
    </row>
    <row r="604" s="2" customFormat="1">
      <c r="A604" s="38"/>
      <c r="B604" s="39"/>
      <c r="C604" s="40"/>
      <c r="D604" s="232" t="s">
        <v>216</v>
      </c>
      <c r="E604" s="40"/>
      <c r="F604" s="258" t="s">
        <v>991</v>
      </c>
      <c r="G604" s="40"/>
      <c r="H604" s="40"/>
      <c r="I604" s="136"/>
      <c r="J604" s="40"/>
      <c r="K604" s="40"/>
      <c r="L604" s="44"/>
      <c r="M604" s="234"/>
      <c r="N604" s="235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216</v>
      </c>
      <c r="AU604" s="17" t="s">
        <v>85</v>
      </c>
    </row>
    <row r="605" s="13" customFormat="1">
      <c r="A605" s="13"/>
      <c r="B605" s="236"/>
      <c r="C605" s="237"/>
      <c r="D605" s="232" t="s">
        <v>166</v>
      </c>
      <c r="E605" s="238" t="s">
        <v>19</v>
      </c>
      <c r="F605" s="239" t="s">
        <v>2136</v>
      </c>
      <c r="G605" s="237"/>
      <c r="H605" s="240">
        <v>175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166</v>
      </c>
      <c r="AU605" s="246" t="s">
        <v>85</v>
      </c>
      <c r="AV605" s="13" t="s">
        <v>85</v>
      </c>
      <c r="AW605" s="13" t="s">
        <v>34</v>
      </c>
      <c r="AX605" s="13" t="s">
        <v>82</v>
      </c>
      <c r="AY605" s="246" t="s">
        <v>158</v>
      </c>
    </row>
    <row r="606" s="2" customFormat="1" ht="21.75" customHeight="1">
      <c r="A606" s="38"/>
      <c r="B606" s="39"/>
      <c r="C606" s="219" t="s">
        <v>1042</v>
      </c>
      <c r="D606" s="219" t="s">
        <v>159</v>
      </c>
      <c r="E606" s="220" t="s">
        <v>1010</v>
      </c>
      <c r="F606" s="221" t="s">
        <v>1011</v>
      </c>
      <c r="G606" s="222" t="s">
        <v>162</v>
      </c>
      <c r="H606" s="223">
        <v>175</v>
      </c>
      <c r="I606" s="224"/>
      <c r="J606" s="225">
        <f>ROUND(I606*H606,2)</f>
        <v>0</v>
      </c>
      <c r="K606" s="221" t="s">
        <v>213</v>
      </c>
      <c r="L606" s="44"/>
      <c r="M606" s="226" t="s">
        <v>19</v>
      </c>
      <c r="N606" s="227" t="s">
        <v>45</v>
      </c>
      <c r="O606" s="84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0" t="s">
        <v>249</v>
      </c>
      <c r="AT606" s="230" t="s">
        <v>159</v>
      </c>
      <c r="AU606" s="230" t="s">
        <v>85</v>
      </c>
      <c r="AY606" s="17" t="s">
        <v>158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7" t="s">
        <v>82</v>
      </c>
      <c r="BK606" s="231">
        <f>ROUND(I606*H606,2)</f>
        <v>0</v>
      </c>
      <c r="BL606" s="17" t="s">
        <v>249</v>
      </c>
      <c r="BM606" s="230" t="s">
        <v>1012</v>
      </c>
    </row>
    <row r="607" s="2" customFormat="1">
      <c r="A607" s="38"/>
      <c r="B607" s="39"/>
      <c r="C607" s="40"/>
      <c r="D607" s="232" t="s">
        <v>165</v>
      </c>
      <c r="E607" s="40"/>
      <c r="F607" s="233" t="s">
        <v>1013</v>
      </c>
      <c r="G607" s="40"/>
      <c r="H607" s="40"/>
      <c r="I607" s="136"/>
      <c r="J607" s="40"/>
      <c r="K607" s="40"/>
      <c r="L607" s="44"/>
      <c r="M607" s="234"/>
      <c r="N607" s="235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165</v>
      </c>
      <c r="AU607" s="17" t="s">
        <v>85</v>
      </c>
    </row>
    <row r="608" s="2" customFormat="1">
      <c r="A608" s="38"/>
      <c r="B608" s="39"/>
      <c r="C608" s="40"/>
      <c r="D608" s="232" t="s">
        <v>216</v>
      </c>
      <c r="E608" s="40"/>
      <c r="F608" s="258" t="s">
        <v>991</v>
      </c>
      <c r="G608" s="40"/>
      <c r="H608" s="40"/>
      <c r="I608" s="136"/>
      <c r="J608" s="40"/>
      <c r="K608" s="40"/>
      <c r="L608" s="44"/>
      <c r="M608" s="234"/>
      <c r="N608" s="235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216</v>
      </c>
      <c r="AU608" s="17" t="s">
        <v>85</v>
      </c>
    </row>
    <row r="609" s="13" customFormat="1">
      <c r="A609" s="13"/>
      <c r="B609" s="236"/>
      <c r="C609" s="237"/>
      <c r="D609" s="232" t="s">
        <v>166</v>
      </c>
      <c r="E609" s="238" t="s">
        <v>19</v>
      </c>
      <c r="F609" s="239" t="s">
        <v>2136</v>
      </c>
      <c r="G609" s="237"/>
      <c r="H609" s="240">
        <v>175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6" t="s">
        <v>166</v>
      </c>
      <c r="AU609" s="246" t="s">
        <v>85</v>
      </c>
      <c r="AV609" s="13" t="s">
        <v>85</v>
      </c>
      <c r="AW609" s="13" t="s">
        <v>34</v>
      </c>
      <c r="AX609" s="13" t="s">
        <v>82</v>
      </c>
      <c r="AY609" s="246" t="s">
        <v>158</v>
      </c>
    </row>
    <row r="610" s="2" customFormat="1" ht="21.75" customHeight="1">
      <c r="A610" s="38"/>
      <c r="B610" s="39"/>
      <c r="C610" s="259" t="s">
        <v>1047</v>
      </c>
      <c r="D610" s="259" t="s">
        <v>199</v>
      </c>
      <c r="E610" s="260" t="s">
        <v>1015</v>
      </c>
      <c r="F610" s="261" t="s">
        <v>1016</v>
      </c>
      <c r="G610" s="262" t="s">
        <v>202</v>
      </c>
      <c r="H610" s="263">
        <v>50</v>
      </c>
      <c r="I610" s="264"/>
      <c r="J610" s="265">
        <f>ROUND(I610*H610,2)</f>
        <v>0</v>
      </c>
      <c r="K610" s="261" t="s">
        <v>213</v>
      </c>
      <c r="L610" s="266"/>
      <c r="M610" s="267" t="s">
        <v>19</v>
      </c>
      <c r="N610" s="268" t="s">
        <v>45</v>
      </c>
      <c r="O610" s="84"/>
      <c r="P610" s="228">
        <f>O610*H610</f>
        <v>0</v>
      </c>
      <c r="Q610" s="228">
        <v>0.012500000000000001</v>
      </c>
      <c r="R610" s="228">
        <f>Q610*H610</f>
        <v>0.625</v>
      </c>
      <c r="S610" s="228">
        <v>0</v>
      </c>
      <c r="T610" s="229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30" t="s">
        <v>249</v>
      </c>
      <c r="AT610" s="230" t="s">
        <v>199</v>
      </c>
      <c r="AU610" s="230" t="s">
        <v>85</v>
      </c>
      <c r="AY610" s="17" t="s">
        <v>158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7" t="s">
        <v>82</v>
      </c>
      <c r="BK610" s="231">
        <f>ROUND(I610*H610,2)</f>
        <v>0</v>
      </c>
      <c r="BL610" s="17" t="s">
        <v>249</v>
      </c>
      <c r="BM610" s="230" t="s">
        <v>1017</v>
      </c>
    </row>
    <row r="611" s="2" customFormat="1">
      <c r="A611" s="38"/>
      <c r="B611" s="39"/>
      <c r="C611" s="40"/>
      <c r="D611" s="232" t="s">
        <v>165</v>
      </c>
      <c r="E611" s="40"/>
      <c r="F611" s="233" t="s">
        <v>1016</v>
      </c>
      <c r="G611" s="40"/>
      <c r="H611" s="40"/>
      <c r="I611" s="136"/>
      <c r="J611" s="40"/>
      <c r="K611" s="40"/>
      <c r="L611" s="44"/>
      <c r="M611" s="234"/>
      <c r="N611" s="235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165</v>
      </c>
      <c r="AU611" s="17" t="s">
        <v>85</v>
      </c>
    </row>
    <row r="612" s="13" customFormat="1">
      <c r="A612" s="13"/>
      <c r="B612" s="236"/>
      <c r="C612" s="237"/>
      <c r="D612" s="232" t="s">
        <v>166</v>
      </c>
      <c r="E612" s="238" t="s">
        <v>19</v>
      </c>
      <c r="F612" s="239" t="s">
        <v>2137</v>
      </c>
      <c r="G612" s="237"/>
      <c r="H612" s="240">
        <v>50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166</v>
      </c>
      <c r="AU612" s="246" t="s">
        <v>85</v>
      </c>
      <c r="AV612" s="13" t="s">
        <v>85</v>
      </c>
      <c r="AW612" s="13" t="s">
        <v>34</v>
      </c>
      <c r="AX612" s="13" t="s">
        <v>82</v>
      </c>
      <c r="AY612" s="246" t="s">
        <v>158</v>
      </c>
    </row>
    <row r="613" s="2" customFormat="1" ht="21.75" customHeight="1">
      <c r="A613" s="38"/>
      <c r="B613" s="39"/>
      <c r="C613" s="219" t="s">
        <v>1052</v>
      </c>
      <c r="D613" s="219" t="s">
        <v>159</v>
      </c>
      <c r="E613" s="220" t="s">
        <v>1020</v>
      </c>
      <c r="F613" s="221" t="s">
        <v>1021</v>
      </c>
      <c r="G613" s="222" t="s">
        <v>194</v>
      </c>
      <c r="H613" s="223">
        <v>132</v>
      </c>
      <c r="I613" s="224"/>
      <c r="J613" s="225">
        <f>ROUND(I613*H613,2)</f>
        <v>0</v>
      </c>
      <c r="K613" s="221" t="s">
        <v>213</v>
      </c>
      <c r="L613" s="44"/>
      <c r="M613" s="226" t="s">
        <v>19</v>
      </c>
      <c r="N613" s="227" t="s">
        <v>45</v>
      </c>
      <c r="O613" s="84"/>
      <c r="P613" s="228">
        <f>O613*H613</f>
        <v>0</v>
      </c>
      <c r="Q613" s="228">
        <v>0</v>
      </c>
      <c r="R613" s="228">
        <f>Q613*H613</f>
        <v>0</v>
      </c>
      <c r="S613" s="228">
        <v>0.16</v>
      </c>
      <c r="T613" s="229">
        <f>S613*H613</f>
        <v>21.120000000000001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0" t="s">
        <v>163</v>
      </c>
      <c r="AT613" s="230" t="s">
        <v>159</v>
      </c>
      <c r="AU613" s="230" t="s">
        <v>85</v>
      </c>
      <c r="AY613" s="17" t="s">
        <v>158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7" t="s">
        <v>82</v>
      </c>
      <c r="BK613" s="231">
        <f>ROUND(I613*H613,2)</f>
        <v>0</v>
      </c>
      <c r="BL613" s="17" t="s">
        <v>163</v>
      </c>
      <c r="BM613" s="230" t="s">
        <v>1022</v>
      </c>
    </row>
    <row r="614" s="2" customFormat="1">
      <c r="A614" s="38"/>
      <c r="B614" s="39"/>
      <c r="C614" s="40"/>
      <c r="D614" s="232" t="s">
        <v>165</v>
      </c>
      <c r="E614" s="40"/>
      <c r="F614" s="233" t="s">
        <v>1021</v>
      </c>
      <c r="G614" s="40"/>
      <c r="H614" s="40"/>
      <c r="I614" s="136"/>
      <c r="J614" s="40"/>
      <c r="K614" s="40"/>
      <c r="L614" s="44"/>
      <c r="M614" s="234"/>
      <c r="N614" s="235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165</v>
      </c>
      <c r="AU614" s="17" t="s">
        <v>85</v>
      </c>
    </row>
    <row r="615" s="13" customFormat="1">
      <c r="A615" s="13"/>
      <c r="B615" s="236"/>
      <c r="C615" s="237"/>
      <c r="D615" s="232" t="s">
        <v>166</v>
      </c>
      <c r="E615" s="238" t="s">
        <v>19</v>
      </c>
      <c r="F615" s="239" t="s">
        <v>2138</v>
      </c>
      <c r="G615" s="237"/>
      <c r="H615" s="240">
        <v>93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6" t="s">
        <v>166</v>
      </c>
      <c r="AU615" s="246" t="s">
        <v>85</v>
      </c>
      <c r="AV615" s="13" t="s">
        <v>85</v>
      </c>
      <c r="AW615" s="13" t="s">
        <v>34</v>
      </c>
      <c r="AX615" s="13" t="s">
        <v>74</v>
      </c>
      <c r="AY615" s="246" t="s">
        <v>158</v>
      </c>
    </row>
    <row r="616" s="13" customFormat="1">
      <c r="A616" s="13"/>
      <c r="B616" s="236"/>
      <c r="C616" s="237"/>
      <c r="D616" s="232" t="s">
        <v>166</v>
      </c>
      <c r="E616" s="238" t="s">
        <v>19</v>
      </c>
      <c r="F616" s="239" t="s">
        <v>2139</v>
      </c>
      <c r="G616" s="237"/>
      <c r="H616" s="240">
        <v>39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166</v>
      </c>
      <c r="AU616" s="246" t="s">
        <v>85</v>
      </c>
      <c r="AV616" s="13" t="s">
        <v>85</v>
      </c>
      <c r="AW616" s="13" t="s">
        <v>34</v>
      </c>
      <c r="AX616" s="13" t="s">
        <v>74</v>
      </c>
      <c r="AY616" s="246" t="s">
        <v>158</v>
      </c>
    </row>
    <row r="617" s="14" customFormat="1">
      <c r="A617" s="14"/>
      <c r="B617" s="247"/>
      <c r="C617" s="248"/>
      <c r="D617" s="232" t="s">
        <v>166</v>
      </c>
      <c r="E617" s="249" t="s">
        <v>19</v>
      </c>
      <c r="F617" s="250" t="s">
        <v>175</v>
      </c>
      <c r="G617" s="248"/>
      <c r="H617" s="251">
        <v>132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166</v>
      </c>
      <c r="AU617" s="257" t="s">
        <v>85</v>
      </c>
      <c r="AV617" s="14" t="s">
        <v>163</v>
      </c>
      <c r="AW617" s="14" t="s">
        <v>34</v>
      </c>
      <c r="AX617" s="14" t="s">
        <v>82</v>
      </c>
      <c r="AY617" s="257" t="s">
        <v>158</v>
      </c>
    </row>
    <row r="618" s="2" customFormat="1" ht="21.75" customHeight="1">
      <c r="A618" s="38"/>
      <c r="B618" s="39"/>
      <c r="C618" s="219" t="s">
        <v>1056</v>
      </c>
      <c r="D618" s="219" t="s">
        <v>159</v>
      </c>
      <c r="E618" s="220" t="s">
        <v>1025</v>
      </c>
      <c r="F618" s="221" t="s">
        <v>1026</v>
      </c>
      <c r="G618" s="222" t="s">
        <v>1027</v>
      </c>
      <c r="H618" s="223">
        <v>91.560000000000002</v>
      </c>
      <c r="I618" s="224"/>
      <c r="J618" s="225">
        <f>ROUND(I618*H618,2)</f>
        <v>0</v>
      </c>
      <c r="K618" s="221" t="s">
        <v>213</v>
      </c>
      <c r="L618" s="44"/>
      <c r="M618" s="226" t="s">
        <v>19</v>
      </c>
      <c r="N618" s="227" t="s">
        <v>45</v>
      </c>
      <c r="O618" s="84"/>
      <c r="P618" s="228">
        <f>O618*H618</f>
        <v>0</v>
      </c>
      <c r="Q618" s="228">
        <v>0</v>
      </c>
      <c r="R618" s="228">
        <f>Q618*H618</f>
        <v>0</v>
      </c>
      <c r="S618" s="228">
        <v>0</v>
      </c>
      <c r="T618" s="229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0" t="s">
        <v>163</v>
      </c>
      <c r="AT618" s="230" t="s">
        <v>159</v>
      </c>
      <c r="AU618" s="230" t="s">
        <v>85</v>
      </c>
      <c r="AY618" s="17" t="s">
        <v>158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7" t="s">
        <v>82</v>
      </c>
      <c r="BK618" s="231">
        <f>ROUND(I618*H618,2)</f>
        <v>0</v>
      </c>
      <c r="BL618" s="17" t="s">
        <v>163</v>
      </c>
      <c r="BM618" s="230" t="s">
        <v>1028</v>
      </c>
    </row>
    <row r="619" s="2" customFormat="1">
      <c r="A619" s="38"/>
      <c r="B619" s="39"/>
      <c r="C619" s="40"/>
      <c r="D619" s="232" t="s">
        <v>165</v>
      </c>
      <c r="E619" s="40"/>
      <c r="F619" s="233" t="s">
        <v>1029</v>
      </c>
      <c r="G619" s="40"/>
      <c r="H619" s="40"/>
      <c r="I619" s="136"/>
      <c r="J619" s="40"/>
      <c r="K619" s="40"/>
      <c r="L619" s="44"/>
      <c r="M619" s="234"/>
      <c r="N619" s="235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165</v>
      </c>
      <c r="AU619" s="17" t="s">
        <v>85</v>
      </c>
    </row>
    <row r="620" s="2" customFormat="1">
      <c r="A620" s="38"/>
      <c r="B620" s="39"/>
      <c r="C620" s="40"/>
      <c r="D620" s="232" t="s">
        <v>216</v>
      </c>
      <c r="E620" s="40"/>
      <c r="F620" s="258" t="s">
        <v>1030</v>
      </c>
      <c r="G620" s="40"/>
      <c r="H620" s="40"/>
      <c r="I620" s="136"/>
      <c r="J620" s="40"/>
      <c r="K620" s="40"/>
      <c r="L620" s="44"/>
      <c r="M620" s="234"/>
      <c r="N620" s="235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216</v>
      </c>
      <c r="AU620" s="17" t="s">
        <v>85</v>
      </c>
    </row>
    <row r="621" s="13" customFormat="1">
      <c r="A621" s="13"/>
      <c r="B621" s="236"/>
      <c r="C621" s="237"/>
      <c r="D621" s="232" t="s">
        <v>166</v>
      </c>
      <c r="E621" s="238" t="s">
        <v>19</v>
      </c>
      <c r="F621" s="239" t="s">
        <v>2140</v>
      </c>
      <c r="G621" s="237"/>
      <c r="H621" s="240">
        <v>32.759999999999998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6" t="s">
        <v>166</v>
      </c>
      <c r="AU621" s="246" t="s">
        <v>85</v>
      </c>
      <c r="AV621" s="13" t="s">
        <v>85</v>
      </c>
      <c r="AW621" s="13" t="s">
        <v>34</v>
      </c>
      <c r="AX621" s="13" t="s">
        <v>74</v>
      </c>
      <c r="AY621" s="246" t="s">
        <v>158</v>
      </c>
    </row>
    <row r="622" s="13" customFormat="1">
      <c r="A622" s="13"/>
      <c r="B622" s="236"/>
      <c r="C622" s="237"/>
      <c r="D622" s="232" t="s">
        <v>166</v>
      </c>
      <c r="E622" s="238" t="s">
        <v>19</v>
      </c>
      <c r="F622" s="239" t="s">
        <v>2141</v>
      </c>
      <c r="G622" s="237"/>
      <c r="H622" s="240">
        <v>58.799999999999997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6" t="s">
        <v>166</v>
      </c>
      <c r="AU622" s="246" t="s">
        <v>85</v>
      </c>
      <c r="AV622" s="13" t="s">
        <v>85</v>
      </c>
      <c r="AW622" s="13" t="s">
        <v>34</v>
      </c>
      <c r="AX622" s="13" t="s">
        <v>74</v>
      </c>
      <c r="AY622" s="246" t="s">
        <v>158</v>
      </c>
    </row>
    <row r="623" s="14" customFormat="1">
      <c r="A623" s="14"/>
      <c r="B623" s="247"/>
      <c r="C623" s="248"/>
      <c r="D623" s="232" t="s">
        <v>166</v>
      </c>
      <c r="E623" s="249" t="s">
        <v>19</v>
      </c>
      <c r="F623" s="250" t="s">
        <v>175</v>
      </c>
      <c r="G623" s="248"/>
      <c r="H623" s="251">
        <v>91.560000000000002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7" t="s">
        <v>166</v>
      </c>
      <c r="AU623" s="257" t="s">
        <v>85</v>
      </c>
      <c r="AV623" s="14" t="s">
        <v>163</v>
      </c>
      <c r="AW623" s="14" t="s">
        <v>34</v>
      </c>
      <c r="AX623" s="14" t="s">
        <v>82</v>
      </c>
      <c r="AY623" s="257" t="s">
        <v>158</v>
      </c>
    </row>
    <row r="624" s="2" customFormat="1" ht="21.75" customHeight="1">
      <c r="A624" s="38"/>
      <c r="B624" s="39"/>
      <c r="C624" s="219" t="s">
        <v>1065</v>
      </c>
      <c r="D624" s="219" t="s">
        <v>159</v>
      </c>
      <c r="E624" s="220" t="s">
        <v>1033</v>
      </c>
      <c r="F624" s="221" t="s">
        <v>1034</v>
      </c>
      <c r="G624" s="222" t="s">
        <v>1035</v>
      </c>
      <c r="H624" s="223">
        <v>34.439999999999998</v>
      </c>
      <c r="I624" s="224"/>
      <c r="J624" s="225">
        <f>ROUND(I624*H624,2)</f>
        <v>0</v>
      </c>
      <c r="K624" s="221" t="s">
        <v>213</v>
      </c>
      <c r="L624" s="44"/>
      <c r="M624" s="226" t="s">
        <v>19</v>
      </c>
      <c r="N624" s="227" t="s">
        <v>45</v>
      </c>
      <c r="O624" s="84"/>
      <c r="P624" s="228">
        <f>O624*H624</f>
        <v>0</v>
      </c>
      <c r="Q624" s="228">
        <v>0</v>
      </c>
      <c r="R624" s="228">
        <f>Q624*H624</f>
        <v>0</v>
      </c>
      <c r="S624" s="228">
        <v>0</v>
      </c>
      <c r="T624" s="229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0" t="s">
        <v>163</v>
      </c>
      <c r="AT624" s="230" t="s">
        <v>159</v>
      </c>
      <c r="AU624" s="230" t="s">
        <v>85</v>
      </c>
      <c r="AY624" s="17" t="s">
        <v>158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7" t="s">
        <v>82</v>
      </c>
      <c r="BK624" s="231">
        <f>ROUND(I624*H624,2)</f>
        <v>0</v>
      </c>
      <c r="BL624" s="17" t="s">
        <v>163</v>
      </c>
      <c r="BM624" s="230" t="s">
        <v>1036</v>
      </c>
    </row>
    <row r="625" s="2" customFormat="1">
      <c r="A625" s="38"/>
      <c r="B625" s="39"/>
      <c r="C625" s="40"/>
      <c r="D625" s="232" t="s">
        <v>165</v>
      </c>
      <c r="E625" s="40"/>
      <c r="F625" s="233" t="s">
        <v>1037</v>
      </c>
      <c r="G625" s="40"/>
      <c r="H625" s="40"/>
      <c r="I625" s="136"/>
      <c r="J625" s="40"/>
      <c r="K625" s="40"/>
      <c r="L625" s="44"/>
      <c r="M625" s="234"/>
      <c r="N625" s="235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165</v>
      </c>
      <c r="AU625" s="17" t="s">
        <v>85</v>
      </c>
    </row>
    <row r="626" s="2" customFormat="1">
      <c r="A626" s="38"/>
      <c r="B626" s="39"/>
      <c r="C626" s="40"/>
      <c r="D626" s="232" t="s">
        <v>216</v>
      </c>
      <c r="E626" s="40"/>
      <c r="F626" s="258" t="s">
        <v>1038</v>
      </c>
      <c r="G626" s="40"/>
      <c r="H626" s="40"/>
      <c r="I626" s="136"/>
      <c r="J626" s="40"/>
      <c r="K626" s="40"/>
      <c r="L626" s="44"/>
      <c r="M626" s="234"/>
      <c r="N626" s="235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216</v>
      </c>
      <c r="AU626" s="17" t="s">
        <v>85</v>
      </c>
    </row>
    <row r="627" s="2" customFormat="1">
      <c r="A627" s="38"/>
      <c r="B627" s="39"/>
      <c r="C627" s="40"/>
      <c r="D627" s="232" t="s">
        <v>181</v>
      </c>
      <c r="E627" s="40"/>
      <c r="F627" s="258" t="s">
        <v>1039</v>
      </c>
      <c r="G627" s="40"/>
      <c r="H627" s="40"/>
      <c r="I627" s="136"/>
      <c r="J627" s="40"/>
      <c r="K627" s="40"/>
      <c r="L627" s="44"/>
      <c r="M627" s="234"/>
      <c r="N627" s="235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181</v>
      </c>
      <c r="AU627" s="17" t="s">
        <v>85</v>
      </c>
    </row>
    <row r="628" s="13" customFormat="1">
      <c r="A628" s="13"/>
      <c r="B628" s="236"/>
      <c r="C628" s="237"/>
      <c r="D628" s="232" t="s">
        <v>166</v>
      </c>
      <c r="E628" s="238" t="s">
        <v>19</v>
      </c>
      <c r="F628" s="239" t="s">
        <v>2142</v>
      </c>
      <c r="G628" s="237"/>
      <c r="H628" s="240">
        <v>29.879999999999999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166</v>
      </c>
      <c r="AU628" s="246" t="s">
        <v>85</v>
      </c>
      <c r="AV628" s="13" t="s">
        <v>85</v>
      </c>
      <c r="AW628" s="13" t="s">
        <v>34</v>
      </c>
      <c r="AX628" s="13" t="s">
        <v>74</v>
      </c>
      <c r="AY628" s="246" t="s">
        <v>158</v>
      </c>
    </row>
    <row r="629" s="13" customFormat="1">
      <c r="A629" s="13"/>
      <c r="B629" s="236"/>
      <c r="C629" s="237"/>
      <c r="D629" s="232" t="s">
        <v>166</v>
      </c>
      <c r="E629" s="238" t="s">
        <v>19</v>
      </c>
      <c r="F629" s="239" t="s">
        <v>1925</v>
      </c>
      <c r="G629" s="237"/>
      <c r="H629" s="240">
        <v>4.5599999999999996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6" t="s">
        <v>166</v>
      </c>
      <c r="AU629" s="246" t="s">
        <v>85</v>
      </c>
      <c r="AV629" s="13" t="s">
        <v>85</v>
      </c>
      <c r="AW629" s="13" t="s">
        <v>34</v>
      </c>
      <c r="AX629" s="13" t="s">
        <v>74</v>
      </c>
      <c r="AY629" s="246" t="s">
        <v>158</v>
      </c>
    </row>
    <row r="630" s="14" customFormat="1">
      <c r="A630" s="14"/>
      <c r="B630" s="247"/>
      <c r="C630" s="248"/>
      <c r="D630" s="232" t="s">
        <v>166</v>
      </c>
      <c r="E630" s="249" t="s">
        <v>19</v>
      </c>
      <c r="F630" s="250" t="s">
        <v>175</v>
      </c>
      <c r="G630" s="248"/>
      <c r="H630" s="251">
        <v>34.439999999999998</v>
      </c>
      <c r="I630" s="252"/>
      <c r="J630" s="248"/>
      <c r="K630" s="248"/>
      <c r="L630" s="253"/>
      <c r="M630" s="254"/>
      <c r="N630" s="255"/>
      <c r="O630" s="255"/>
      <c r="P630" s="255"/>
      <c r="Q630" s="255"/>
      <c r="R630" s="255"/>
      <c r="S630" s="255"/>
      <c r="T630" s="25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7" t="s">
        <v>166</v>
      </c>
      <c r="AU630" s="257" t="s">
        <v>85</v>
      </c>
      <c r="AV630" s="14" t="s">
        <v>163</v>
      </c>
      <c r="AW630" s="14" t="s">
        <v>34</v>
      </c>
      <c r="AX630" s="14" t="s">
        <v>82</v>
      </c>
      <c r="AY630" s="257" t="s">
        <v>158</v>
      </c>
    </row>
    <row r="631" s="2" customFormat="1" ht="21.75" customHeight="1">
      <c r="A631" s="38"/>
      <c r="B631" s="39"/>
      <c r="C631" s="219" t="s">
        <v>1071</v>
      </c>
      <c r="D631" s="219" t="s">
        <v>159</v>
      </c>
      <c r="E631" s="220" t="s">
        <v>1043</v>
      </c>
      <c r="F631" s="221" t="s">
        <v>1044</v>
      </c>
      <c r="G631" s="222" t="s">
        <v>194</v>
      </c>
      <c r="H631" s="223">
        <v>130</v>
      </c>
      <c r="I631" s="224"/>
      <c r="J631" s="225">
        <f>ROUND(I631*H631,2)</f>
        <v>0</v>
      </c>
      <c r="K631" s="221" t="s">
        <v>19</v>
      </c>
      <c r="L631" s="44"/>
      <c r="M631" s="226" t="s">
        <v>19</v>
      </c>
      <c r="N631" s="227" t="s">
        <v>45</v>
      </c>
      <c r="O631" s="84"/>
      <c r="P631" s="228">
        <f>O631*H631</f>
        <v>0</v>
      </c>
      <c r="Q631" s="228">
        <v>0.084250000000000005</v>
      </c>
      <c r="R631" s="228">
        <f>Q631*H631</f>
        <v>10.952500000000001</v>
      </c>
      <c r="S631" s="228">
        <v>0</v>
      </c>
      <c r="T631" s="229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0" t="s">
        <v>163</v>
      </c>
      <c r="AT631" s="230" t="s">
        <v>159</v>
      </c>
      <c r="AU631" s="230" t="s">
        <v>85</v>
      </c>
      <c r="AY631" s="17" t="s">
        <v>158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7" t="s">
        <v>82</v>
      </c>
      <c r="BK631" s="231">
        <f>ROUND(I631*H631,2)</f>
        <v>0</v>
      </c>
      <c r="BL631" s="17" t="s">
        <v>163</v>
      </c>
      <c r="BM631" s="230" t="s">
        <v>1045</v>
      </c>
    </row>
    <row r="632" s="2" customFormat="1">
      <c r="A632" s="38"/>
      <c r="B632" s="39"/>
      <c r="C632" s="40"/>
      <c r="D632" s="232" t="s">
        <v>165</v>
      </c>
      <c r="E632" s="40"/>
      <c r="F632" s="233" t="s">
        <v>1044</v>
      </c>
      <c r="G632" s="40"/>
      <c r="H632" s="40"/>
      <c r="I632" s="136"/>
      <c r="J632" s="40"/>
      <c r="K632" s="40"/>
      <c r="L632" s="44"/>
      <c r="M632" s="234"/>
      <c r="N632" s="235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165</v>
      </c>
      <c r="AU632" s="17" t="s">
        <v>85</v>
      </c>
    </row>
    <row r="633" s="13" customFormat="1">
      <c r="A633" s="13"/>
      <c r="B633" s="236"/>
      <c r="C633" s="237"/>
      <c r="D633" s="232" t="s">
        <v>166</v>
      </c>
      <c r="E633" s="238" t="s">
        <v>19</v>
      </c>
      <c r="F633" s="239" t="s">
        <v>2143</v>
      </c>
      <c r="G633" s="237"/>
      <c r="H633" s="240">
        <v>130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166</v>
      </c>
      <c r="AU633" s="246" t="s">
        <v>85</v>
      </c>
      <c r="AV633" s="13" t="s">
        <v>85</v>
      </c>
      <c r="AW633" s="13" t="s">
        <v>34</v>
      </c>
      <c r="AX633" s="13" t="s">
        <v>82</v>
      </c>
      <c r="AY633" s="246" t="s">
        <v>158</v>
      </c>
    </row>
    <row r="634" s="2" customFormat="1" ht="16.5" customHeight="1">
      <c r="A634" s="38"/>
      <c r="B634" s="39"/>
      <c r="C634" s="259" t="s">
        <v>1077</v>
      </c>
      <c r="D634" s="259" t="s">
        <v>199</v>
      </c>
      <c r="E634" s="260" t="s">
        <v>1048</v>
      </c>
      <c r="F634" s="261" t="s">
        <v>1049</v>
      </c>
      <c r="G634" s="262" t="s">
        <v>194</v>
      </c>
      <c r="H634" s="263">
        <v>26</v>
      </c>
      <c r="I634" s="264"/>
      <c r="J634" s="265">
        <f>ROUND(I634*H634,2)</f>
        <v>0</v>
      </c>
      <c r="K634" s="261" t="s">
        <v>19</v>
      </c>
      <c r="L634" s="266"/>
      <c r="M634" s="267" t="s">
        <v>19</v>
      </c>
      <c r="N634" s="268" t="s">
        <v>45</v>
      </c>
      <c r="O634" s="84"/>
      <c r="P634" s="228">
        <f>O634*H634</f>
        <v>0</v>
      </c>
      <c r="Q634" s="228">
        <v>0.14000000000000001</v>
      </c>
      <c r="R634" s="228">
        <f>Q634*H634</f>
        <v>3.6400000000000006</v>
      </c>
      <c r="S634" s="228">
        <v>0</v>
      </c>
      <c r="T634" s="229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30" t="s">
        <v>218</v>
      </c>
      <c r="AT634" s="230" t="s">
        <v>199</v>
      </c>
      <c r="AU634" s="230" t="s">
        <v>85</v>
      </c>
      <c r="AY634" s="17" t="s">
        <v>158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7" t="s">
        <v>82</v>
      </c>
      <c r="BK634" s="231">
        <f>ROUND(I634*H634,2)</f>
        <v>0</v>
      </c>
      <c r="BL634" s="17" t="s">
        <v>163</v>
      </c>
      <c r="BM634" s="230" t="s">
        <v>1050</v>
      </c>
    </row>
    <row r="635" s="2" customFormat="1">
      <c r="A635" s="38"/>
      <c r="B635" s="39"/>
      <c r="C635" s="40"/>
      <c r="D635" s="232" t="s">
        <v>165</v>
      </c>
      <c r="E635" s="40"/>
      <c r="F635" s="233" t="s">
        <v>1049</v>
      </c>
      <c r="G635" s="40"/>
      <c r="H635" s="40"/>
      <c r="I635" s="136"/>
      <c r="J635" s="40"/>
      <c r="K635" s="40"/>
      <c r="L635" s="44"/>
      <c r="M635" s="234"/>
      <c r="N635" s="235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165</v>
      </c>
      <c r="AU635" s="17" t="s">
        <v>85</v>
      </c>
    </row>
    <row r="636" s="13" customFormat="1">
      <c r="A636" s="13"/>
      <c r="B636" s="236"/>
      <c r="C636" s="237"/>
      <c r="D636" s="232" t="s">
        <v>166</v>
      </c>
      <c r="E636" s="238" t="s">
        <v>19</v>
      </c>
      <c r="F636" s="239" t="s">
        <v>2144</v>
      </c>
      <c r="G636" s="237"/>
      <c r="H636" s="240">
        <v>26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6" t="s">
        <v>166</v>
      </c>
      <c r="AU636" s="246" t="s">
        <v>85</v>
      </c>
      <c r="AV636" s="13" t="s">
        <v>85</v>
      </c>
      <c r="AW636" s="13" t="s">
        <v>34</v>
      </c>
      <c r="AX636" s="13" t="s">
        <v>82</v>
      </c>
      <c r="AY636" s="246" t="s">
        <v>158</v>
      </c>
    </row>
    <row r="637" s="2" customFormat="1" ht="21.75" customHeight="1">
      <c r="A637" s="38"/>
      <c r="B637" s="39"/>
      <c r="C637" s="219" t="s">
        <v>1082</v>
      </c>
      <c r="D637" s="219" t="s">
        <v>159</v>
      </c>
      <c r="E637" s="220" t="s">
        <v>2145</v>
      </c>
      <c r="F637" s="221" t="s">
        <v>2146</v>
      </c>
      <c r="G637" s="222" t="s">
        <v>194</v>
      </c>
      <c r="H637" s="223">
        <v>20</v>
      </c>
      <c r="I637" s="224"/>
      <c r="J637" s="225">
        <f>ROUND(I637*H637,2)</f>
        <v>0</v>
      </c>
      <c r="K637" s="221" t="s">
        <v>213</v>
      </c>
      <c r="L637" s="44"/>
      <c r="M637" s="226" t="s">
        <v>19</v>
      </c>
      <c r="N637" s="227" t="s">
        <v>45</v>
      </c>
      <c r="O637" s="84"/>
      <c r="P637" s="228">
        <f>O637*H637</f>
        <v>0</v>
      </c>
      <c r="Q637" s="228">
        <v>0.1837</v>
      </c>
      <c r="R637" s="228">
        <f>Q637*H637</f>
        <v>3.6739999999999999</v>
      </c>
      <c r="S637" s="228">
        <v>0</v>
      </c>
      <c r="T637" s="229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0" t="s">
        <v>236</v>
      </c>
      <c r="AT637" s="230" t="s">
        <v>159</v>
      </c>
      <c r="AU637" s="230" t="s">
        <v>85</v>
      </c>
      <c r="AY637" s="17" t="s">
        <v>158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7" t="s">
        <v>82</v>
      </c>
      <c r="BK637" s="231">
        <f>ROUND(I637*H637,2)</f>
        <v>0</v>
      </c>
      <c r="BL637" s="17" t="s">
        <v>236</v>
      </c>
      <c r="BM637" s="230" t="s">
        <v>2147</v>
      </c>
    </row>
    <row r="638" s="2" customFormat="1">
      <c r="A638" s="38"/>
      <c r="B638" s="39"/>
      <c r="C638" s="40"/>
      <c r="D638" s="232" t="s">
        <v>165</v>
      </c>
      <c r="E638" s="40"/>
      <c r="F638" s="233" t="s">
        <v>2148</v>
      </c>
      <c r="G638" s="40"/>
      <c r="H638" s="40"/>
      <c r="I638" s="136"/>
      <c r="J638" s="40"/>
      <c r="K638" s="40"/>
      <c r="L638" s="44"/>
      <c r="M638" s="234"/>
      <c r="N638" s="235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165</v>
      </c>
      <c r="AU638" s="17" t="s">
        <v>85</v>
      </c>
    </row>
    <row r="639" s="2" customFormat="1">
      <c r="A639" s="38"/>
      <c r="B639" s="39"/>
      <c r="C639" s="40"/>
      <c r="D639" s="232" t="s">
        <v>216</v>
      </c>
      <c r="E639" s="40"/>
      <c r="F639" s="258" t="s">
        <v>1124</v>
      </c>
      <c r="G639" s="40"/>
      <c r="H639" s="40"/>
      <c r="I639" s="136"/>
      <c r="J639" s="40"/>
      <c r="K639" s="40"/>
      <c r="L639" s="44"/>
      <c r="M639" s="234"/>
      <c r="N639" s="235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216</v>
      </c>
      <c r="AU639" s="17" t="s">
        <v>85</v>
      </c>
    </row>
    <row r="640" s="13" customFormat="1">
      <c r="A640" s="13"/>
      <c r="B640" s="236"/>
      <c r="C640" s="237"/>
      <c r="D640" s="232" t="s">
        <v>166</v>
      </c>
      <c r="E640" s="238" t="s">
        <v>19</v>
      </c>
      <c r="F640" s="239" t="s">
        <v>2149</v>
      </c>
      <c r="G640" s="237"/>
      <c r="H640" s="240">
        <v>20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166</v>
      </c>
      <c r="AU640" s="246" t="s">
        <v>85</v>
      </c>
      <c r="AV640" s="13" t="s">
        <v>85</v>
      </c>
      <c r="AW640" s="13" t="s">
        <v>34</v>
      </c>
      <c r="AX640" s="13" t="s">
        <v>82</v>
      </c>
      <c r="AY640" s="246" t="s">
        <v>158</v>
      </c>
    </row>
    <row r="641" s="2" customFormat="1" ht="16.5" customHeight="1">
      <c r="A641" s="38"/>
      <c r="B641" s="39"/>
      <c r="C641" s="259" t="s">
        <v>1087</v>
      </c>
      <c r="D641" s="259" t="s">
        <v>199</v>
      </c>
      <c r="E641" s="260" t="s">
        <v>2150</v>
      </c>
      <c r="F641" s="261" t="s">
        <v>2151</v>
      </c>
      <c r="G641" s="262" t="s">
        <v>1059</v>
      </c>
      <c r="H641" s="263">
        <v>2</v>
      </c>
      <c r="I641" s="264"/>
      <c r="J641" s="265">
        <f>ROUND(I641*H641,2)</f>
        <v>0</v>
      </c>
      <c r="K641" s="261" t="s">
        <v>213</v>
      </c>
      <c r="L641" s="266"/>
      <c r="M641" s="267" t="s">
        <v>19</v>
      </c>
      <c r="N641" s="268" t="s">
        <v>45</v>
      </c>
      <c r="O641" s="84"/>
      <c r="P641" s="228">
        <f>O641*H641</f>
        <v>0</v>
      </c>
      <c r="Q641" s="228">
        <v>1</v>
      </c>
      <c r="R641" s="228">
        <f>Q641*H641</f>
        <v>2</v>
      </c>
      <c r="S641" s="228">
        <v>0</v>
      </c>
      <c r="T641" s="229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0" t="s">
        <v>255</v>
      </c>
      <c r="AT641" s="230" t="s">
        <v>199</v>
      </c>
      <c r="AU641" s="230" t="s">
        <v>85</v>
      </c>
      <c r="AY641" s="17" t="s">
        <v>158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7" t="s">
        <v>82</v>
      </c>
      <c r="BK641" s="231">
        <f>ROUND(I641*H641,2)</f>
        <v>0</v>
      </c>
      <c r="BL641" s="17" t="s">
        <v>255</v>
      </c>
      <c r="BM641" s="230" t="s">
        <v>2152</v>
      </c>
    </row>
    <row r="642" s="2" customFormat="1">
      <c r="A642" s="38"/>
      <c r="B642" s="39"/>
      <c r="C642" s="40"/>
      <c r="D642" s="232" t="s">
        <v>165</v>
      </c>
      <c r="E642" s="40"/>
      <c r="F642" s="233" t="s">
        <v>2153</v>
      </c>
      <c r="G642" s="40"/>
      <c r="H642" s="40"/>
      <c r="I642" s="136"/>
      <c r="J642" s="40"/>
      <c r="K642" s="40"/>
      <c r="L642" s="44"/>
      <c r="M642" s="234"/>
      <c r="N642" s="235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165</v>
      </c>
      <c r="AU642" s="17" t="s">
        <v>85</v>
      </c>
    </row>
    <row r="643" s="2" customFormat="1" ht="21.75" customHeight="1">
      <c r="A643" s="38"/>
      <c r="B643" s="39"/>
      <c r="C643" s="219" t="s">
        <v>1091</v>
      </c>
      <c r="D643" s="219" t="s">
        <v>159</v>
      </c>
      <c r="E643" s="220" t="s">
        <v>2154</v>
      </c>
      <c r="F643" s="221" t="s">
        <v>2155</v>
      </c>
      <c r="G643" s="222" t="s">
        <v>194</v>
      </c>
      <c r="H643" s="223">
        <v>46</v>
      </c>
      <c r="I643" s="224"/>
      <c r="J643" s="225">
        <f>ROUND(I643*H643,2)</f>
        <v>0</v>
      </c>
      <c r="K643" s="221" t="s">
        <v>213</v>
      </c>
      <c r="L643" s="44"/>
      <c r="M643" s="226" t="s">
        <v>19</v>
      </c>
      <c r="N643" s="227" t="s">
        <v>45</v>
      </c>
      <c r="O643" s="84"/>
      <c r="P643" s="228">
        <f>O643*H643</f>
        <v>0</v>
      </c>
      <c r="Q643" s="228">
        <v>0.16700000000000001</v>
      </c>
      <c r="R643" s="228">
        <f>Q643*H643</f>
        <v>7.6820000000000004</v>
      </c>
      <c r="S643" s="228">
        <v>0</v>
      </c>
      <c r="T643" s="229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0" t="s">
        <v>236</v>
      </c>
      <c r="AT643" s="230" t="s">
        <v>159</v>
      </c>
      <c r="AU643" s="230" t="s">
        <v>85</v>
      </c>
      <c r="AY643" s="17" t="s">
        <v>158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7" t="s">
        <v>82</v>
      </c>
      <c r="BK643" s="231">
        <f>ROUND(I643*H643,2)</f>
        <v>0</v>
      </c>
      <c r="BL643" s="17" t="s">
        <v>236</v>
      </c>
      <c r="BM643" s="230" t="s">
        <v>2156</v>
      </c>
    </row>
    <row r="644" s="2" customFormat="1">
      <c r="A644" s="38"/>
      <c r="B644" s="39"/>
      <c r="C644" s="40"/>
      <c r="D644" s="232" t="s">
        <v>165</v>
      </c>
      <c r="E644" s="40"/>
      <c r="F644" s="233" t="s">
        <v>2157</v>
      </c>
      <c r="G644" s="40"/>
      <c r="H644" s="40"/>
      <c r="I644" s="136"/>
      <c r="J644" s="40"/>
      <c r="K644" s="40"/>
      <c r="L644" s="44"/>
      <c r="M644" s="234"/>
      <c r="N644" s="235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165</v>
      </c>
      <c r="AU644" s="17" t="s">
        <v>85</v>
      </c>
    </row>
    <row r="645" s="2" customFormat="1">
      <c r="A645" s="38"/>
      <c r="B645" s="39"/>
      <c r="C645" s="40"/>
      <c r="D645" s="232" t="s">
        <v>216</v>
      </c>
      <c r="E645" s="40"/>
      <c r="F645" s="258" t="s">
        <v>1124</v>
      </c>
      <c r="G645" s="40"/>
      <c r="H645" s="40"/>
      <c r="I645" s="136"/>
      <c r="J645" s="40"/>
      <c r="K645" s="40"/>
      <c r="L645" s="44"/>
      <c r="M645" s="234"/>
      <c r="N645" s="235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216</v>
      </c>
      <c r="AU645" s="17" t="s">
        <v>85</v>
      </c>
    </row>
    <row r="646" s="13" customFormat="1">
      <c r="A646" s="13"/>
      <c r="B646" s="236"/>
      <c r="C646" s="237"/>
      <c r="D646" s="232" t="s">
        <v>166</v>
      </c>
      <c r="E646" s="238" t="s">
        <v>19</v>
      </c>
      <c r="F646" s="239" t="s">
        <v>2158</v>
      </c>
      <c r="G646" s="237"/>
      <c r="H646" s="240">
        <v>46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6" t="s">
        <v>166</v>
      </c>
      <c r="AU646" s="246" t="s">
        <v>85</v>
      </c>
      <c r="AV646" s="13" t="s">
        <v>85</v>
      </c>
      <c r="AW646" s="13" t="s">
        <v>34</v>
      </c>
      <c r="AX646" s="13" t="s">
        <v>82</v>
      </c>
      <c r="AY646" s="246" t="s">
        <v>158</v>
      </c>
    </row>
    <row r="647" s="2" customFormat="1" ht="16.5" customHeight="1">
      <c r="A647" s="38"/>
      <c r="B647" s="39"/>
      <c r="C647" s="259" t="s">
        <v>1098</v>
      </c>
      <c r="D647" s="259" t="s">
        <v>199</v>
      </c>
      <c r="E647" s="260" t="s">
        <v>2159</v>
      </c>
      <c r="F647" s="261" t="s">
        <v>2160</v>
      </c>
      <c r="G647" s="262" t="s">
        <v>194</v>
      </c>
      <c r="H647" s="263">
        <v>9.1999999999999993</v>
      </c>
      <c r="I647" s="264"/>
      <c r="J647" s="265">
        <f>ROUND(I647*H647,2)</f>
        <v>0</v>
      </c>
      <c r="K647" s="261" t="s">
        <v>213</v>
      </c>
      <c r="L647" s="266"/>
      <c r="M647" s="267" t="s">
        <v>19</v>
      </c>
      <c r="N647" s="268" t="s">
        <v>45</v>
      </c>
      <c r="O647" s="84"/>
      <c r="P647" s="228">
        <f>O647*H647</f>
        <v>0</v>
      </c>
      <c r="Q647" s="228">
        <v>0.33000000000000002</v>
      </c>
      <c r="R647" s="228">
        <f>Q647*H647</f>
        <v>3.036</v>
      </c>
      <c r="S647" s="228">
        <v>0</v>
      </c>
      <c r="T647" s="229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0" t="s">
        <v>255</v>
      </c>
      <c r="AT647" s="230" t="s">
        <v>199</v>
      </c>
      <c r="AU647" s="230" t="s">
        <v>85</v>
      </c>
      <c r="AY647" s="17" t="s">
        <v>158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7" t="s">
        <v>82</v>
      </c>
      <c r="BK647" s="231">
        <f>ROUND(I647*H647,2)</f>
        <v>0</v>
      </c>
      <c r="BL647" s="17" t="s">
        <v>255</v>
      </c>
      <c r="BM647" s="230" t="s">
        <v>2161</v>
      </c>
    </row>
    <row r="648" s="2" customFormat="1">
      <c r="A648" s="38"/>
      <c r="B648" s="39"/>
      <c r="C648" s="40"/>
      <c r="D648" s="232" t="s">
        <v>165</v>
      </c>
      <c r="E648" s="40"/>
      <c r="F648" s="233" t="s">
        <v>2162</v>
      </c>
      <c r="G648" s="40"/>
      <c r="H648" s="40"/>
      <c r="I648" s="136"/>
      <c r="J648" s="40"/>
      <c r="K648" s="40"/>
      <c r="L648" s="44"/>
      <c r="M648" s="234"/>
      <c r="N648" s="235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165</v>
      </c>
      <c r="AU648" s="17" t="s">
        <v>85</v>
      </c>
    </row>
    <row r="649" s="13" customFormat="1">
      <c r="A649" s="13"/>
      <c r="B649" s="236"/>
      <c r="C649" s="237"/>
      <c r="D649" s="232" t="s">
        <v>166</v>
      </c>
      <c r="E649" s="238" t="s">
        <v>19</v>
      </c>
      <c r="F649" s="239" t="s">
        <v>2163</v>
      </c>
      <c r="G649" s="237"/>
      <c r="H649" s="240">
        <v>9.1999999999999993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166</v>
      </c>
      <c r="AU649" s="246" t="s">
        <v>85</v>
      </c>
      <c r="AV649" s="13" t="s">
        <v>85</v>
      </c>
      <c r="AW649" s="13" t="s">
        <v>34</v>
      </c>
      <c r="AX649" s="13" t="s">
        <v>82</v>
      </c>
      <c r="AY649" s="246" t="s">
        <v>158</v>
      </c>
    </row>
    <row r="650" s="2" customFormat="1" ht="16.5" customHeight="1">
      <c r="A650" s="38"/>
      <c r="B650" s="39"/>
      <c r="C650" s="219" t="s">
        <v>1103</v>
      </c>
      <c r="D650" s="219" t="s">
        <v>159</v>
      </c>
      <c r="E650" s="220" t="s">
        <v>1053</v>
      </c>
      <c r="F650" s="221" t="s">
        <v>1054</v>
      </c>
      <c r="G650" s="222" t="s">
        <v>1035</v>
      </c>
      <c r="H650" s="223">
        <v>34.439999999999998</v>
      </c>
      <c r="I650" s="224"/>
      <c r="J650" s="225">
        <f>ROUND(I650*H650,2)</f>
        <v>0</v>
      </c>
      <c r="K650" s="221" t="s">
        <v>213</v>
      </c>
      <c r="L650" s="44"/>
      <c r="M650" s="226" t="s">
        <v>19</v>
      </c>
      <c r="N650" s="227" t="s">
        <v>45</v>
      </c>
      <c r="O650" s="84"/>
      <c r="P650" s="228">
        <f>O650*H650</f>
        <v>0</v>
      </c>
      <c r="Q650" s="228">
        <v>0</v>
      </c>
      <c r="R650" s="228">
        <f>Q650*H650</f>
        <v>0</v>
      </c>
      <c r="S650" s="228">
        <v>0</v>
      </c>
      <c r="T650" s="229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0" t="s">
        <v>163</v>
      </c>
      <c r="AT650" s="230" t="s">
        <v>159</v>
      </c>
      <c r="AU650" s="230" t="s">
        <v>85</v>
      </c>
      <c r="AY650" s="17" t="s">
        <v>158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7" t="s">
        <v>82</v>
      </c>
      <c r="BK650" s="231">
        <f>ROUND(I650*H650,2)</f>
        <v>0</v>
      </c>
      <c r="BL650" s="17" t="s">
        <v>163</v>
      </c>
      <c r="BM650" s="230" t="s">
        <v>1055</v>
      </c>
    </row>
    <row r="651" s="2" customFormat="1">
      <c r="A651" s="38"/>
      <c r="B651" s="39"/>
      <c r="C651" s="40"/>
      <c r="D651" s="232" t="s">
        <v>165</v>
      </c>
      <c r="E651" s="40"/>
      <c r="F651" s="233" t="s">
        <v>1054</v>
      </c>
      <c r="G651" s="40"/>
      <c r="H651" s="40"/>
      <c r="I651" s="136"/>
      <c r="J651" s="40"/>
      <c r="K651" s="40"/>
      <c r="L651" s="44"/>
      <c r="M651" s="234"/>
      <c r="N651" s="235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165</v>
      </c>
      <c r="AU651" s="17" t="s">
        <v>85</v>
      </c>
    </row>
    <row r="652" s="13" customFormat="1">
      <c r="A652" s="13"/>
      <c r="B652" s="236"/>
      <c r="C652" s="237"/>
      <c r="D652" s="232" t="s">
        <v>166</v>
      </c>
      <c r="E652" s="238" t="s">
        <v>19</v>
      </c>
      <c r="F652" s="239" t="s">
        <v>2142</v>
      </c>
      <c r="G652" s="237"/>
      <c r="H652" s="240">
        <v>29.879999999999999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166</v>
      </c>
      <c r="AU652" s="246" t="s">
        <v>85</v>
      </c>
      <c r="AV652" s="13" t="s">
        <v>85</v>
      </c>
      <c r="AW652" s="13" t="s">
        <v>34</v>
      </c>
      <c r="AX652" s="13" t="s">
        <v>74</v>
      </c>
      <c r="AY652" s="246" t="s">
        <v>158</v>
      </c>
    </row>
    <row r="653" s="13" customFormat="1">
      <c r="A653" s="13"/>
      <c r="B653" s="236"/>
      <c r="C653" s="237"/>
      <c r="D653" s="232" t="s">
        <v>166</v>
      </c>
      <c r="E653" s="238" t="s">
        <v>19</v>
      </c>
      <c r="F653" s="239" t="s">
        <v>1925</v>
      </c>
      <c r="G653" s="237"/>
      <c r="H653" s="240">
        <v>4.5599999999999996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6" t="s">
        <v>166</v>
      </c>
      <c r="AU653" s="246" t="s">
        <v>85</v>
      </c>
      <c r="AV653" s="13" t="s">
        <v>85</v>
      </c>
      <c r="AW653" s="13" t="s">
        <v>34</v>
      </c>
      <c r="AX653" s="13" t="s">
        <v>74</v>
      </c>
      <c r="AY653" s="246" t="s">
        <v>158</v>
      </c>
    </row>
    <row r="654" s="14" customFormat="1">
      <c r="A654" s="14"/>
      <c r="B654" s="247"/>
      <c r="C654" s="248"/>
      <c r="D654" s="232" t="s">
        <v>166</v>
      </c>
      <c r="E654" s="249" t="s">
        <v>19</v>
      </c>
      <c r="F654" s="250" t="s">
        <v>175</v>
      </c>
      <c r="G654" s="248"/>
      <c r="H654" s="251">
        <v>34.439999999999998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166</v>
      </c>
      <c r="AU654" s="257" t="s">
        <v>85</v>
      </c>
      <c r="AV654" s="14" t="s">
        <v>163</v>
      </c>
      <c r="AW654" s="14" t="s">
        <v>34</v>
      </c>
      <c r="AX654" s="14" t="s">
        <v>82</v>
      </c>
      <c r="AY654" s="257" t="s">
        <v>158</v>
      </c>
    </row>
    <row r="655" s="2" customFormat="1" ht="21.75" customHeight="1">
      <c r="A655" s="38"/>
      <c r="B655" s="39"/>
      <c r="C655" s="219" t="s">
        <v>1109</v>
      </c>
      <c r="D655" s="219" t="s">
        <v>159</v>
      </c>
      <c r="E655" s="220" t="s">
        <v>1057</v>
      </c>
      <c r="F655" s="221" t="s">
        <v>1058</v>
      </c>
      <c r="G655" s="222" t="s">
        <v>1059</v>
      </c>
      <c r="H655" s="223">
        <v>58.548000000000002</v>
      </c>
      <c r="I655" s="224"/>
      <c r="J655" s="225">
        <f>ROUND(I655*H655,2)</f>
        <v>0</v>
      </c>
      <c r="K655" s="221" t="s">
        <v>213</v>
      </c>
      <c r="L655" s="44"/>
      <c r="M655" s="226" t="s">
        <v>19</v>
      </c>
      <c r="N655" s="227" t="s">
        <v>45</v>
      </c>
      <c r="O655" s="84"/>
      <c r="P655" s="228">
        <f>O655*H655</f>
        <v>0</v>
      </c>
      <c r="Q655" s="228">
        <v>0</v>
      </c>
      <c r="R655" s="228">
        <f>Q655*H655</f>
        <v>0</v>
      </c>
      <c r="S655" s="228">
        <v>0</v>
      </c>
      <c r="T655" s="229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30" t="s">
        <v>163</v>
      </c>
      <c r="AT655" s="230" t="s">
        <v>159</v>
      </c>
      <c r="AU655" s="230" t="s">
        <v>85</v>
      </c>
      <c r="AY655" s="17" t="s">
        <v>158</v>
      </c>
      <c r="BE655" s="231">
        <f>IF(N655="základní",J655,0)</f>
        <v>0</v>
      </c>
      <c r="BF655" s="231">
        <f>IF(N655="snížená",J655,0)</f>
        <v>0</v>
      </c>
      <c r="BG655" s="231">
        <f>IF(N655="zákl. přenesená",J655,0)</f>
        <v>0</v>
      </c>
      <c r="BH655" s="231">
        <f>IF(N655="sníž. přenesená",J655,0)</f>
        <v>0</v>
      </c>
      <c r="BI655" s="231">
        <f>IF(N655="nulová",J655,0)</f>
        <v>0</v>
      </c>
      <c r="BJ655" s="17" t="s">
        <v>82</v>
      </c>
      <c r="BK655" s="231">
        <f>ROUND(I655*H655,2)</f>
        <v>0</v>
      </c>
      <c r="BL655" s="17" t="s">
        <v>163</v>
      </c>
      <c r="BM655" s="230" t="s">
        <v>1060</v>
      </c>
    </row>
    <row r="656" s="2" customFormat="1">
      <c r="A656" s="38"/>
      <c r="B656" s="39"/>
      <c r="C656" s="40"/>
      <c r="D656" s="232" t="s">
        <v>165</v>
      </c>
      <c r="E656" s="40"/>
      <c r="F656" s="233" t="s">
        <v>1061</v>
      </c>
      <c r="G656" s="40"/>
      <c r="H656" s="40"/>
      <c r="I656" s="136"/>
      <c r="J656" s="40"/>
      <c r="K656" s="40"/>
      <c r="L656" s="44"/>
      <c r="M656" s="234"/>
      <c r="N656" s="235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165</v>
      </c>
      <c r="AU656" s="17" t="s">
        <v>85</v>
      </c>
    </row>
    <row r="657" s="2" customFormat="1">
      <c r="A657" s="38"/>
      <c r="B657" s="39"/>
      <c r="C657" s="40"/>
      <c r="D657" s="232" t="s">
        <v>216</v>
      </c>
      <c r="E657" s="40"/>
      <c r="F657" s="258" t="s">
        <v>1062</v>
      </c>
      <c r="G657" s="40"/>
      <c r="H657" s="40"/>
      <c r="I657" s="136"/>
      <c r="J657" s="40"/>
      <c r="K657" s="40"/>
      <c r="L657" s="44"/>
      <c r="M657" s="234"/>
      <c r="N657" s="235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216</v>
      </c>
      <c r="AU657" s="17" t="s">
        <v>85</v>
      </c>
    </row>
    <row r="658" s="13" customFormat="1">
      <c r="A658" s="13"/>
      <c r="B658" s="236"/>
      <c r="C658" s="237"/>
      <c r="D658" s="232" t="s">
        <v>166</v>
      </c>
      <c r="E658" s="238" t="s">
        <v>19</v>
      </c>
      <c r="F658" s="239" t="s">
        <v>2164</v>
      </c>
      <c r="G658" s="237"/>
      <c r="H658" s="240">
        <v>50.795999999999999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166</v>
      </c>
      <c r="AU658" s="246" t="s">
        <v>85</v>
      </c>
      <c r="AV658" s="13" t="s">
        <v>85</v>
      </c>
      <c r="AW658" s="13" t="s">
        <v>34</v>
      </c>
      <c r="AX658" s="13" t="s">
        <v>74</v>
      </c>
      <c r="AY658" s="246" t="s">
        <v>158</v>
      </c>
    </row>
    <row r="659" s="13" customFormat="1">
      <c r="A659" s="13"/>
      <c r="B659" s="236"/>
      <c r="C659" s="237"/>
      <c r="D659" s="232" t="s">
        <v>166</v>
      </c>
      <c r="E659" s="238" t="s">
        <v>19</v>
      </c>
      <c r="F659" s="239" t="s">
        <v>1927</v>
      </c>
      <c r="G659" s="237"/>
      <c r="H659" s="240">
        <v>7.7519999999999998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166</v>
      </c>
      <c r="AU659" s="246" t="s">
        <v>85</v>
      </c>
      <c r="AV659" s="13" t="s">
        <v>85</v>
      </c>
      <c r="AW659" s="13" t="s">
        <v>34</v>
      </c>
      <c r="AX659" s="13" t="s">
        <v>74</v>
      </c>
      <c r="AY659" s="246" t="s">
        <v>158</v>
      </c>
    </row>
    <row r="660" s="14" customFormat="1">
      <c r="A660" s="14"/>
      <c r="B660" s="247"/>
      <c r="C660" s="248"/>
      <c r="D660" s="232" t="s">
        <v>166</v>
      </c>
      <c r="E660" s="249" t="s">
        <v>19</v>
      </c>
      <c r="F660" s="250" t="s">
        <v>175</v>
      </c>
      <c r="G660" s="248"/>
      <c r="H660" s="251">
        <v>58.548000000000002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7" t="s">
        <v>166</v>
      </c>
      <c r="AU660" s="257" t="s">
        <v>85</v>
      </c>
      <c r="AV660" s="14" t="s">
        <v>163</v>
      </c>
      <c r="AW660" s="14" t="s">
        <v>34</v>
      </c>
      <c r="AX660" s="14" t="s">
        <v>82</v>
      </c>
      <c r="AY660" s="257" t="s">
        <v>158</v>
      </c>
    </row>
    <row r="661" s="2" customFormat="1" ht="16.5" customHeight="1">
      <c r="A661" s="38"/>
      <c r="B661" s="39"/>
      <c r="C661" s="219" t="s">
        <v>1113</v>
      </c>
      <c r="D661" s="219" t="s">
        <v>159</v>
      </c>
      <c r="E661" s="220" t="s">
        <v>1066</v>
      </c>
      <c r="F661" s="221" t="s">
        <v>1067</v>
      </c>
      <c r="G661" s="222" t="s">
        <v>194</v>
      </c>
      <c r="H661" s="223">
        <v>501.89999999999998</v>
      </c>
      <c r="I661" s="224"/>
      <c r="J661" s="225">
        <f>ROUND(I661*H661,2)</f>
        <v>0</v>
      </c>
      <c r="K661" s="221" t="s">
        <v>213</v>
      </c>
      <c r="L661" s="44"/>
      <c r="M661" s="226" t="s">
        <v>19</v>
      </c>
      <c r="N661" s="227" t="s">
        <v>45</v>
      </c>
      <c r="O661" s="84"/>
      <c r="P661" s="228">
        <f>O661*H661</f>
        <v>0</v>
      </c>
      <c r="Q661" s="228">
        <v>0</v>
      </c>
      <c r="R661" s="228">
        <f>Q661*H661</f>
        <v>0</v>
      </c>
      <c r="S661" s="228">
        <v>0</v>
      </c>
      <c r="T661" s="229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30" t="s">
        <v>163</v>
      </c>
      <c r="AT661" s="230" t="s">
        <v>159</v>
      </c>
      <c r="AU661" s="230" t="s">
        <v>85</v>
      </c>
      <c r="AY661" s="17" t="s">
        <v>158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7" t="s">
        <v>82</v>
      </c>
      <c r="BK661" s="231">
        <f>ROUND(I661*H661,2)</f>
        <v>0</v>
      </c>
      <c r="BL661" s="17" t="s">
        <v>163</v>
      </c>
      <c r="BM661" s="230" t="s">
        <v>1068</v>
      </c>
    </row>
    <row r="662" s="2" customFormat="1">
      <c r="A662" s="38"/>
      <c r="B662" s="39"/>
      <c r="C662" s="40"/>
      <c r="D662" s="232" t="s">
        <v>165</v>
      </c>
      <c r="E662" s="40"/>
      <c r="F662" s="233" t="s">
        <v>1067</v>
      </c>
      <c r="G662" s="40"/>
      <c r="H662" s="40"/>
      <c r="I662" s="136"/>
      <c r="J662" s="40"/>
      <c r="K662" s="40"/>
      <c r="L662" s="44"/>
      <c r="M662" s="234"/>
      <c r="N662" s="235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165</v>
      </c>
      <c r="AU662" s="17" t="s">
        <v>85</v>
      </c>
    </row>
    <row r="663" s="13" customFormat="1">
      <c r="A663" s="13"/>
      <c r="B663" s="236"/>
      <c r="C663" s="237"/>
      <c r="D663" s="232" t="s">
        <v>166</v>
      </c>
      <c r="E663" s="238" t="s">
        <v>19</v>
      </c>
      <c r="F663" s="239" t="s">
        <v>2165</v>
      </c>
      <c r="G663" s="237"/>
      <c r="H663" s="240">
        <v>501.89999999999998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166</v>
      </c>
      <c r="AU663" s="246" t="s">
        <v>85</v>
      </c>
      <c r="AV663" s="13" t="s">
        <v>85</v>
      </c>
      <c r="AW663" s="13" t="s">
        <v>34</v>
      </c>
      <c r="AX663" s="13" t="s">
        <v>82</v>
      </c>
      <c r="AY663" s="246" t="s">
        <v>158</v>
      </c>
    </row>
    <row r="664" s="12" customFormat="1" ht="22.8" customHeight="1">
      <c r="A664" s="12"/>
      <c r="B664" s="205"/>
      <c r="C664" s="206"/>
      <c r="D664" s="207" t="s">
        <v>73</v>
      </c>
      <c r="E664" s="269" t="s">
        <v>85</v>
      </c>
      <c r="F664" s="269" t="s">
        <v>1070</v>
      </c>
      <c r="G664" s="206"/>
      <c r="H664" s="206"/>
      <c r="I664" s="209"/>
      <c r="J664" s="270">
        <f>BK664</f>
        <v>0</v>
      </c>
      <c r="K664" s="206"/>
      <c r="L664" s="211"/>
      <c r="M664" s="212"/>
      <c r="N664" s="213"/>
      <c r="O664" s="213"/>
      <c r="P664" s="214">
        <f>SUM(P665:P667)</f>
        <v>0</v>
      </c>
      <c r="Q664" s="213"/>
      <c r="R664" s="214">
        <f>SUM(R665:R667)</f>
        <v>0</v>
      </c>
      <c r="S664" s="213"/>
      <c r="T664" s="215">
        <f>SUM(T665:T667)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16" t="s">
        <v>82</v>
      </c>
      <c r="AT664" s="217" t="s">
        <v>73</v>
      </c>
      <c r="AU664" s="217" t="s">
        <v>82</v>
      </c>
      <c r="AY664" s="216" t="s">
        <v>158</v>
      </c>
      <c r="BK664" s="218">
        <f>SUM(BK665:BK667)</f>
        <v>0</v>
      </c>
    </row>
    <row r="665" s="2" customFormat="1" ht="21.75" customHeight="1">
      <c r="A665" s="38"/>
      <c r="B665" s="39"/>
      <c r="C665" s="219" t="s">
        <v>1119</v>
      </c>
      <c r="D665" s="219" t="s">
        <v>159</v>
      </c>
      <c r="E665" s="220" t="s">
        <v>1072</v>
      </c>
      <c r="F665" s="221" t="s">
        <v>1073</v>
      </c>
      <c r="G665" s="222" t="s">
        <v>194</v>
      </c>
      <c r="H665" s="223">
        <v>249</v>
      </c>
      <c r="I665" s="224"/>
      <c r="J665" s="225">
        <f>ROUND(I665*H665,2)</f>
        <v>0</v>
      </c>
      <c r="K665" s="221" t="s">
        <v>19</v>
      </c>
      <c r="L665" s="44"/>
      <c r="M665" s="226" t="s">
        <v>19</v>
      </c>
      <c r="N665" s="227" t="s">
        <v>45</v>
      </c>
      <c r="O665" s="84"/>
      <c r="P665" s="228">
        <f>O665*H665</f>
        <v>0</v>
      </c>
      <c r="Q665" s="228">
        <v>0</v>
      </c>
      <c r="R665" s="228">
        <f>Q665*H665</f>
        <v>0</v>
      </c>
      <c r="S665" s="228">
        <v>0</v>
      </c>
      <c r="T665" s="229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0" t="s">
        <v>163</v>
      </c>
      <c r="AT665" s="230" t="s">
        <v>159</v>
      </c>
      <c r="AU665" s="230" t="s">
        <v>85</v>
      </c>
      <c r="AY665" s="17" t="s">
        <v>158</v>
      </c>
      <c r="BE665" s="231">
        <f>IF(N665="základní",J665,0)</f>
        <v>0</v>
      </c>
      <c r="BF665" s="231">
        <f>IF(N665="snížená",J665,0)</f>
        <v>0</v>
      </c>
      <c r="BG665" s="231">
        <f>IF(N665="zákl. přenesená",J665,0)</f>
        <v>0</v>
      </c>
      <c r="BH665" s="231">
        <f>IF(N665="sníž. přenesená",J665,0)</f>
        <v>0</v>
      </c>
      <c r="BI665" s="231">
        <f>IF(N665="nulová",J665,0)</f>
        <v>0</v>
      </c>
      <c r="BJ665" s="17" t="s">
        <v>82</v>
      </c>
      <c r="BK665" s="231">
        <f>ROUND(I665*H665,2)</f>
        <v>0</v>
      </c>
      <c r="BL665" s="17" t="s">
        <v>163</v>
      </c>
      <c r="BM665" s="230" t="s">
        <v>1074</v>
      </c>
    </row>
    <row r="666" s="2" customFormat="1">
      <c r="A666" s="38"/>
      <c r="B666" s="39"/>
      <c r="C666" s="40"/>
      <c r="D666" s="232" t="s">
        <v>165</v>
      </c>
      <c r="E666" s="40"/>
      <c r="F666" s="233" t="s">
        <v>1073</v>
      </c>
      <c r="G666" s="40"/>
      <c r="H666" s="40"/>
      <c r="I666" s="136"/>
      <c r="J666" s="40"/>
      <c r="K666" s="40"/>
      <c r="L666" s="44"/>
      <c r="M666" s="234"/>
      <c r="N666" s="235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165</v>
      </c>
      <c r="AU666" s="17" t="s">
        <v>85</v>
      </c>
    </row>
    <row r="667" s="13" customFormat="1">
      <c r="A667" s="13"/>
      <c r="B667" s="236"/>
      <c r="C667" s="237"/>
      <c r="D667" s="232" t="s">
        <v>166</v>
      </c>
      <c r="E667" s="238" t="s">
        <v>19</v>
      </c>
      <c r="F667" s="239" t="s">
        <v>2166</v>
      </c>
      <c r="G667" s="237"/>
      <c r="H667" s="240">
        <v>249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6" t="s">
        <v>166</v>
      </c>
      <c r="AU667" s="246" t="s">
        <v>85</v>
      </c>
      <c r="AV667" s="13" t="s">
        <v>85</v>
      </c>
      <c r="AW667" s="13" t="s">
        <v>34</v>
      </c>
      <c r="AX667" s="13" t="s">
        <v>82</v>
      </c>
      <c r="AY667" s="246" t="s">
        <v>158</v>
      </c>
    </row>
    <row r="668" s="12" customFormat="1" ht="22.8" customHeight="1">
      <c r="A668" s="12"/>
      <c r="B668" s="205"/>
      <c r="C668" s="206"/>
      <c r="D668" s="207" t="s">
        <v>73</v>
      </c>
      <c r="E668" s="269" t="s">
        <v>191</v>
      </c>
      <c r="F668" s="269" t="s">
        <v>1076</v>
      </c>
      <c r="G668" s="206"/>
      <c r="H668" s="206"/>
      <c r="I668" s="209"/>
      <c r="J668" s="270">
        <f>BK668</f>
        <v>0</v>
      </c>
      <c r="K668" s="206"/>
      <c r="L668" s="211"/>
      <c r="M668" s="212"/>
      <c r="N668" s="213"/>
      <c r="O668" s="213"/>
      <c r="P668" s="214">
        <f>SUM(P669:P684)</f>
        <v>0</v>
      </c>
      <c r="Q668" s="213"/>
      <c r="R668" s="214">
        <f>SUM(R669:R684)</f>
        <v>60.952999999999996</v>
      </c>
      <c r="S668" s="213"/>
      <c r="T668" s="215">
        <f>SUM(T669:T684)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16" t="s">
        <v>82</v>
      </c>
      <c r="AT668" s="217" t="s">
        <v>73</v>
      </c>
      <c r="AU668" s="217" t="s">
        <v>82</v>
      </c>
      <c r="AY668" s="216" t="s">
        <v>158</v>
      </c>
      <c r="BK668" s="218">
        <f>SUM(BK669:BK684)</f>
        <v>0</v>
      </c>
    </row>
    <row r="669" s="2" customFormat="1" ht="21.75" customHeight="1">
      <c r="A669" s="38"/>
      <c r="B669" s="39"/>
      <c r="C669" s="219" t="s">
        <v>1125</v>
      </c>
      <c r="D669" s="219" t="s">
        <v>159</v>
      </c>
      <c r="E669" s="220" t="s">
        <v>1078</v>
      </c>
      <c r="F669" s="221" t="s">
        <v>1079</v>
      </c>
      <c r="G669" s="222" t="s">
        <v>194</v>
      </c>
      <c r="H669" s="223">
        <v>46.5</v>
      </c>
      <c r="I669" s="224"/>
      <c r="J669" s="225">
        <f>ROUND(I669*H669,2)</f>
        <v>0</v>
      </c>
      <c r="K669" s="221" t="s">
        <v>19</v>
      </c>
      <c r="L669" s="44"/>
      <c r="M669" s="226" t="s">
        <v>19</v>
      </c>
      <c r="N669" s="227" t="s">
        <v>45</v>
      </c>
      <c r="O669" s="84"/>
      <c r="P669" s="228">
        <f>O669*H669</f>
        <v>0</v>
      </c>
      <c r="Q669" s="228">
        <v>0</v>
      </c>
      <c r="R669" s="228">
        <f>Q669*H669</f>
        <v>0</v>
      </c>
      <c r="S669" s="228">
        <v>0</v>
      </c>
      <c r="T669" s="229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0" t="s">
        <v>163</v>
      </c>
      <c r="AT669" s="230" t="s">
        <v>159</v>
      </c>
      <c r="AU669" s="230" t="s">
        <v>85</v>
      </c>
      <c r="AY669" s="17" t="s">
        <v>158</v>
      </c>
      <c r="BE669" s="231">
        <f>IF(N669="základní",J669,0)</f>
        <v>0</v>
      </c>
      <c r="BF669" s="231">
        <f>IF(N669="snížená",J669,0)</f>
        <v>0</v>
      </c>
      <c r="BG669" s="231">
        <f>IF(N669="zákl. přenesená",J669,0)</f>
        <v>0</v>
      </c>
      <c r="BH669" s="231">
        <f>IF(N669="sníž. přenesená",J669,0)</f>
        <v>0</v>
      </c>
      <c r="BI669" s="231">
        <f>IF(N669="nulová",J669,0)</f>
        <v>0</v>
      </c>
      <c r="BJ669" s="17" t="s">
        <v>82</v>
      </c>
      <c r="BK669" s="231">
        <f>ROUND(I669*H669,2)</f>
        <v>0</v>
      </c>
      <c r="BL669" s="17" t="s">
        <v>163</v>
      </c>
      <c r="BM669" s="230" t="s">
        <v>1080</v>
      </c>
    </row>
    <row r="670" s="2" customFormat="1">
      <c r="A670" s="38"/>
      <c r="B670" s="39"/>
      <c r="C670" s="40"/>
      <c r="D670" s="232" t="s">
        <v>165</v>
      </c>
      <c r="E670" s="40"/>
      <c r="F670" s="233" t="s">
        <v>1079</v>
      </c>
      <c r="G670" s="40"/>
      <c r="H670" s="40"/>
      <c r="I670" s="136"/>
      <c r="J670" s="40"/>
      <c r="K670" s="40"/>
      <c r="L670" s="44"/>
      <c r="M670" s="234"/>
      <c r="N670" s="235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165</v>
      </c>
      <c r="AU670" s="17" t="s">
        <v>85</v>
      </c>
    </row>
    <row r="671" s="13" customFormat="1">
      <c r="A671" s="13"/>
      <c r="B671" s="236"/>
      <c r="C671" s="237"/>
      <c r="D671" s="232" t="s">
        <v>166</v>
      </c>
      <c r="E671" s="238" t="s">
        <v>19</v>
      </c>
      <c r="F671" s="239" t="s">
        <v>2167</v>
      </c>
      <c r="G671" s="237"/>
      <c r="H671" s="240">
        <v>46.5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6" t="s">
        <v>166</v>
      </c>
      <c r="AU671" s="246" t="s">
        <v>85</v>
      </c>
      <c r="AV671" s="13" t="s">
        <v>85</v>
      </c>
      <c r="AW671" s="13" t="s">
        <v>34</v>
      </c>
      <c r="AX671" s="13" t="s">
        <v>82</v>
      </c>
      <c r="AY671" s="246" t="s">
        <v>158</v>
      </c>
    </row>
    <row r="672" s="2" customFormat="1" ht="16.5" customHeight="1">
      <c r="A672" s="38"/>
      <c r="B672" s="39"/>
      <c r="C672" s="259" t="s">
        <v>1131</v>
      </c>
      <c r="D672" s="259" t="s">
        <v>199</v>
      </c>
      <c r="E672" s="260" t="s">
        <v>1083</v>
      </c>
      <c r="F672" s="261" t="s">
        <v>1084</v>
      </c>
      <c r="G672" s="262" t="s">
        <v>1059</v>
      </c>
      <c r="H672" s="263">
        <v>6.2779999999999996</v>
      </c>
      <c r="I672" s="264"/>
      <c r="J672" s="265">
        <f>ROUND(I672*H672,2)</f>
        <v>0</v>
      </c>
      <c r="K672" s="261" t="s">
        <v>213</v>
      </c>
      <c r="L672" s="266"/>
      <c r="M672" s="267" t="s">
        <v>19</v>
      </c>
      <c r="N672" s="268" t="s">
        <v>45</v>
      </c>
      <c r="O672" s="84"/>
      <c r="P672" s="228">
        <f>O672*H672</f>
        <v>0</v>
      </c>
      <c r="Q672" s="228">
        <v>1</v>
      </c>
      <c r="R672" s="228">
        <f>Q672*H672</f>
        <v>6.2779999999999996</v>
      </c>
      <c r="S672" s="228">
        <v>0</v>
      </c>
      <c r="T672" s="229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30" t="s">
        <v>241</v>
      </c>
      <c r="AT672" s="230" t="s">
        <v>199</v>
      </c>
      <c r="AU672" s="230" t="s">
        <v>85</v>
      </c>
      <c r="AY672" s="17" t="s">
        <v>158</v>
      </c>
      <c r="BE672" s="231">
        <f>IF(N672="základní",J672,0)</f>
        <v>0</v>
      </c>
      <c r="BF672" s="231">
        <f>IF(N672="snížená",J672,0)</f>
        <v>0</v>
      </c>
      <c r="BG672" s="231">
        <f>IF(N672="zákl. přenesená",J672,0)</f>
        <v>0</v>
      </c>
      <c r="BH672" s="231">
        <f>IF(N672="sníž. přenesená",J672,0)</f>
        <v>0</v>
      </c>
      <c r="BI672" s="231">
        <f>IF(N672="nulová",J672,0)</f>
        <v>0</v>
      </c>
      <c r="BJ672" s="17" t="s">
        <v>82</v>
      </c>
      <c r="BK672" s="231">
        <f>ROUND(I672*H672,2)</f>
        <v>0</v>
      </c>
      <c r="BL672" s="17" t="s">
        <v>236</v>
      </c>
      <c r="BM672" s="230" t="s">
        <v>1085</v>
      </c>
    </row>
    <row r="673" s="2" customFormat="1">
      <c r="A673" s="38"/>
      <c r="B673" s="39"/>
      <c r="C673" s="40"/>
      <c r="D673" s="232" t="s">
        <v>165</v>
      </c>
      <c r="E673" s="40"/>
      <c r="F673" s="233" t="s">
        <v>1084</v>
      </c>
      <c r="G673" s="40"/>
      <c r="H673" s="40"/>
      <c r="I673" s="136"/>
      <c r="J673" s="40"/>
      <c r="K673" s="40"/>
      <c r="L673" s="44"/>
      <c r="M673" s="234"/>
      <c r="N673" s="235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165</v>
      </c>
      <c r="AU673" s="17" t="s">
        <v>85</v>
      </c>
    </row>
    <row r="674" s="13" customFormat="1">
      <c r="A674" s="13"/>
      <c r="B674" s="236"/>
      <c r="C674" s="237"/>
      <c r="D674" s="232" t="s">
        <v>166</v>
      </c>
      <c r="E674" s="238" t="s">
        <v>19</v>
      </c>
      <c r="F674" s="239" t="s">
        <v>2168</v>
      </c>
      <c r="G674" s="237"/>
      <c r="H674" s="240">
        <v>6.2779999999999996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6" t="s">
        <v>166</v>
      </c>
      <c r="AU674" s="246" t="s">
        <v>85</v>
      </c>
      <c r="AV674" s="13" t="s">
        <v>85</v>
      </c>
      <c r="AW674" s="13" t="s">
        <v>34</v>
      </c>
      <c r="AX674" s="13" t="s">
        <v>82</v>
      </c>
      <c r="AY674" s="246" t="s">
        <v>158</v>
      </c>
    </row>
    <row r="675" s="2" customFormat="1" ht="16.5" customHeight="1">
      <c r="A675" s="38"/>
      <c r="B675" s="39"/>
      <c r="C675" s="219" t="s">
        <v>1136</v>
      </c>
      <c r="D675" s="219" t="s">
        <v>159</v>
      </c>
      <c r="E675" s="220" t="s">
        <v>1088</v>
      </c>
      <c r="F675" s="221" t="s">
        <v>1089</v>
      </c>
      <c r="G675" s="222" t="s">
        <v>194</v>
      </c>
      <c r="H675" s="223">
        <v>57</v>
      </c>
      <c r="I675" s="224"/>
      <c r="J675" s="225">
        <f>ROUND(I675*H675,2)</f>
        <v>0</v>
      </c>
      <c r="K675" s="221" t="s">
        <v>19</v>
      </c>
      <c r="L675" s="44"/>
      <c r="M675" s="226" t="s">
        <v>19</v>
      </c>
      <c r="N675" s="227" t="s">
        <v>45</v>
      </c>
      <c r="O675" s="84"/>
      <c r="P675" s="228">
        <f>O675*H675</f>
        <v>0</v>
      </c>
      <c r="Q675" s="228">
        <v>0</v>
      </c>
      <c r="R675" s="228">
        <f>Q675*H675</f>
        <v>0</v>
      </c>
      <c r="S675" s="228">
        <v>0</v>
      </c>
      <c r="T675" s="229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0" t="s">
        <v>163</v>
      </c>
      <c r="AT675" s="230" t="s">
        <v>159</v>
      </c>
      <c r="AU675" s="230" t="s">
        <v>85</v>
      </c>
      <c r="AY675" s="17" t="s">
        <v>158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17" t="s">
        <v>82</v>
      </c>
      <c r="BK675" s="231">
        <f>ROUND(I675*H675,2)</f>
        <v>0</v>
      </c>
      <c r="BL675" s="17" t="s">
        <v>163</v>
      </c>
      <c r="BM675" s="230" t="s">
        <v>1090</v>
      </c>
    </row>
    <row r="676" s="2" customFormat="1">
      <c r="A676" s="38"/>
      <c r="B676" s="39"/>
      <c r="C676" s="40"/>
      <c r="D676" s="232" t="s">
        <v>165</v>
      </c>
      <c r="E676" s="40"/>
      <c r="F676" s="233" t="s">
        <v>1089</v>
      </c>
      <c r="G676" s="40"/>
      <c r="H676" s="40"/>
      <c r="I676" s="136"/>
      <c r="J676" s="40"/>
      <c r="K676" s="40"/>
      <c r="L676" s="44"/>
      <c r="M676" s="234"/>
      <c r="N676" s="235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165</v>
      </c>
      <c r="AU676" s="17" t="s">
        <v>85</v>
      </c>
    </row>
    <row r="677" s="13" customFormat="1">
      <c r="A677" s="13"/>
      <c r="B677" s="236"/>
      <c r="C677" s="237"/>
      <c r="D677" s="232" t="s">
        <v>166</v>
      </c>
      <c r="E677" s="238" t="s">
        <v>19</v>
      </c>
      <c r="F677" s="239" t="s">
        <v>2169</v>
      </c>
      <c r="G677" s="237"/>
      <c r="H677" s="240">
        <v>78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166</v>
      </c>
      <c r="AU677" s="246" t="s">
        <v>85</v>
      </c>
      <c r="AV677" s="13" t="s">
        <v>85</v>
      </c>
      <c r="AW677" s="13" t="s">
        <v>34</v>
      </c>
      <c r="AX677" s="13" t="s">
        <v>74</v>
      </c>
      <c r="AY677" s="246" t="s">
        <v>158</v>
      </c>
    </row>
    <row r="678" s="13" customFormat="1">
      <c r="A678" s="13"/>
      <c r="B678" s="236"/>
      <c r="C678" s="237"/>
      <c r="D678" s="232" t="s">
        <v>166</v>
      </c>
      <c r="E678" s="238" t="s">
        <v>19</v>
      </c>
      <c r="F678" s="239" t="s">
        <v>2170</v>
      </c>
      <c r="G678" s="237"/>
      <c r="H678" s="240">
        <v>-21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6" t="s">
        <v>166</v>
      </c>
      <c r="AU678" s="246" t="s">
        <v>85</v>
      </c>
      <c r="AV678" s="13" t="s">
        <v>85</v>
      </c>
      <c r="AW678" s="13" t="s">
        <v>34</v>
      </c>
      <c r="AX678" s="13" t="s">
        <v>74</v>
      </c>
      <c r="AY678" s="246" t="s">
        <v>158</v>
      </c>
    </row>
    <row r="679" s="14" customFormat="1">
      <c r="A679" s="14"/>
      <c r="B679" s="247"/>
      <c r="C679" s="248"/>
      <c r="D679" s="232" t="s">
        <v>166</v>
      </c>
      <c r="E679" s="249" t="s">
        <v>19</v>
      </c>
      <c r="F679" s="250" t="s">
        <v>175</v>
      </c>
      <c r="G679" s="248"/>
      <c r="H679" s="251">
        <v>57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166</v>
      </c>
      <c r="AU679" s="257" t="s">
        <v>85</v>
      </c>
      <c r="AV679" s="14" t="s">
        <v>163</v>
      </c>
      <c r="AW679" s="14" t="s">
        <v>34</v>
      </c>
      <c r="AX679" s="14" t="s">
        <v>82</v>
      </c>
      <c r="AY679" s="257" t="s">
        <v>158</v>
      </c>
    </row>
    <row r="680" s="2" customFormat="1" ht="16.5" customHeight="1">
      <c r="A680" s="38"/>
      <c r="B680" s="39"/>
      <c r="C680" s="259" t="s">
        <v>1140</v>
      </c>
      <c r="D680" s="259" t="s">
        <v>199</v>
      </c>
      <c r="E680" s="260" t="s">
        <v>1092</v>
      </c>
      <c r="F680" s="261" t="s">
        <v>1093</v>
      </c>
      <c r="G680" s="262" t="s">
        <v>1059</v>
      </c>
      <c r="H680" s="263">
        <v>54.674999999999997</v>
      </c>
      <c r="I680" s="264"/>
      <c r="J680" s="265">
        <f>ROUND(I680*H680,2)</f>
        <v>0</v>
      </c>
      <c r="K680" s="261" t="s">
        <v>213</v>
      </c>
      <c r="L680" s="266"/>
      <c r="M680" s="267" t="s">
        <v>19</v>
      </c>
      <c r="N680" s="268" t="s">
        <v>45</v>
      </c>
      <c r="O680" s="84"/>
      <c r="P680" s="228">
        <f>O680*H680</f>
        <v>0</v>
      </c>
      <c r="Q680" s="228">
        <v>1</v>
      </c>
      <c r="R680" s="228">
        <f>Q680*H680</f>
        <v>54.674999999999997</v>
      </c>
      <c r="S680" s="228">
        <v>0</v>
      </c>
      <c r="T680" s="229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0" t="s">
        <v>241</v>
      </c>
      <c r="AT680" s="230" t="s">
        <v>199</v>
      </c>
      <c r="AU680" s="230" t="s">
        <v>85</v>
      </c>
      <c r="AY680" s="17" t="s">
        <v>158</v>
      </c>
      <c r="BE680" s="231">
        <f>IF(N680="základní",J680,0)</f>
        <v>0</v>
      </c>
      <c r="BF680" s="231">
        <f>IF(N680="snížená",J680,0)</f>
        <v>0</v>
      </c>
      <c r="BG680" s="231">
        <f>IF(N680="zákl. přenesená",J680,0)</f>
        <v>0</v>
      </c>
      <c r="BH680" s="231">
        <f>IF(N680="sníž. přenesená",J680,0)</f>
        <v>0</v>
      </c>
      <c r="BI680" s="231">
        <f>IF(N680="nulová",J680,0)</f>
        <v>0</v>
      </c>
      <c r="BJ680" s="17" t="s">
        <v>82</v>
      </c>
      <c r="BK680" s="231">
        <f>ROUND(I680*H680,2)</f>
        <v>0</v>
      </c>
      <c r="BL680" s="17" t="s">
        <v>236</v>
      </c>
      <c r="BM680" s="230" t="s">
        <v>1094</v>
      </c>
    </row>
    <row r="681" s="2" customFormat="1">
      <c r="A681" s="38"/>
      <c r="B681" s="39"/>
      <c r="C681" s="40"/>
      <c r="D681" s="232" t="s">
        <v>165</v>
      </c>
      <c r="E681" s="40"/>
      <c r="F681" s="233" t="s">
        <v>1093</v>
      </c>
      <c r="G681" s="40"/>
      <c r="H681" s="40"/>
      <c r="I681" s="136"/>
      <c r="J681" s="40"/>
      <c r="K681" s="40"/>
      <c r="L681" s="44"/>
      <c r="M681" s="234"/>
      <c r="N681" s="235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165</v>
      </c>
      <c r="AU681" s="17" t="s">
        <v>85</v>
      </c>
    </row>
    <row r="682" s="13" customFormat="1">
      <c r="A682" s="13"/>
      <c r="B682" s="236"/>
      <c r="C682" s="237"/>
      <c r="D682" s="232" t="s">
        <v>166</v>
      </c>
      <c r="E682" s="238" t="s">
        <v>19</v>
      </c>
      <c r="F682" s="239" t="s">
        <v>2171</v>
      </c>
      <c r="G682" s="237"/>
      <c r="H682" s="240">
        <v>46.170000000000002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6" t="s">
        <v>166</v>
      </c>
      <c r="AU682" s="246" t="s">
        <v>85</v>
      </c>
      <c r="AV682" s="13" t="s">
        <v>85</v>
      </c>
      <c r="AW682" s="13" t="s">
        <v>34</v>
      </c>
      <c r="AX682" s="13" t="s">
        <v>74</v>
      </c>
      <c r="AY682" s="246" t="s">
        <v>158</v>
      </c>
    </row>
    <row r="683" s="13" customFormat="1">
      <c r="A683" s="13"/>
      <c r="B683" s="236"/>
      <c r="C683" s="237"/>
      <c r="D683" s="232" t="s">
        <v>166</v>
      </c>
      <c r="E683" s="238" t="s">
        <v>19</v>
      </c>
      <c r="F683" s="239" t="s">
        <v>2172</v>
      </c>
      <c r="G683" s="237"/>
      <c r="H683" s="240">
        <v>8.5050000000000008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166</v>
      </c>
      <c r="AU683" s="246" t="s">
        <v>85</v>
      </c>
      <c r="AV683" s="13" t="s">
        <v>85</v>
      </c>
      <c r="AW683" s="13" t="s">
        <v>34</v>
      </c>
      <c r="AX683" s="13" t="s">
        <v>74</v>
      </c>
      <c r="AY683" s="246" t="s">
        <v>158</v>
      </c>
    </row>
    <row r="684" s="14" customFormat="1">
      <c r="A684" s="14"/>
      <c r="B684" s="247"/>
      <c r="C684" s="248"/>
      <c r="D684" s="232" t="s">
        <v>166</v>
      </c>
      <c r="E684" s="249" t="s">
        <v>19</v>
      </c>
      <c r="F684" s="250" t="s">
        <v>175</v>
      </c>
      <c r="G684" s="248"/>
      <c r="H684" s="251">
        <v>54.675000000000004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7" t="s">
        <v>166</v>
      </c>
      <c r="AU684" s="257" t="s">
        <v>85</v>
      </c>
      <c r="AV684" s="14" t="s">
        <v>163</v>
      </c>
      <c r="AW684" s="14" t="s">
        <v>34</v>
      </c>
      <c r="AX684" s="14" t="s">
        <v>82</v>
      </c>
      <c r="AY684" s="257" t="s">
        <v>158</v>
      </c>
    </row>
    <row r="685" s="12" customFormat="1" ht="25.92" customHeight="1">
      <c r="A685" s="12"/>
      <c r="B685" s="205"/>
      <c r="C685" s="206"/>
      <c r="D685" s="207" t="s">
        <v>73</v>
      </c>
      <c r="E685" s="208" t="s">
        <v>1096</v>
      </c>
      <c r="F685" s="208" t="s">
        <v>1097</v>
      </c>
      <c r="G685" s="206"/>
      <c r="H685" s="206"/>
      <c r="I685" s="209"/>
      <c r="J685" s="210">
        <f>BK685</f>
        <v>0</v>
      </c>
      <c r="K685" s="206"/>
      <c r="L685" s="211"/>
      <c r="M685" s="212"/>
      <c r="N685" s="213"/>
      <c r="O685" s="213"/>
      <c r="P685" s="214">
        <f>SUM(P686:P816)</f>
        <v>0</v>
      </c>
      <c r="Q685" s="213"/>
      <c r="R685" s="214">
        <f>SUM(R686:R816)</f>
        <v>40.471868870000002</v>
      </c>
      <c r="S685" s="213"/>
      <c r="T685" s="215">
        <f>SUM(T686:T816)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16" t="s">
        <v>176</v>
      </c>
      <c r="AT685" s="217" t="s">
        <v>73</v>
      </c>
      <c r="AU685" s="217" t="s">
        <v>74</v>
      </c>
      <c r="AY685" s="216" t="s">
        <v>158</v>
      </c>
      <c r="BK685" s="218">
        <f>SUM(BK686:BK816)</f>
        <v>0</v>
      </c>
    </row>
    <row r="686" s="2" customFormat="1" ht="21.75" customHeight="1">
      <c r="A686" s="38"/>
      <c r="B686" s="39"/>
      <c r="C686" s="219" t="s">
        <v>1146</v>
      </c>
      <c r="D686" s="219" t="s">
        <v>159</v>
      </c>
      <c r="E686" s="220" t="s">
        <v>1104</v>
      </c>
      <c r="F686" s="221" t="s">
        <v>1105</v>
      </c>
      <c r="G686" s="222" t="s">
        <v>1106</v>
      </c>
      <c r="H686" s="223">
        <v>0.40000000000000002</v>
      </c>
      <c r="I686" s="224"/>
      <c r="J686" s="225">
        <f>ROUND(I686*H686,2)</f>
        <v>0</v>
      </c>
      <c r="K686" s="221" t="s">
        <v>19</v>
      </c>
      <c r="L686" s="44"/>
      <c r="M686" s="226" t="s">
        <v>19</v>
      </c>
      <c r="N686" s="227" t="s">
        <v>45</v>
      </c>
      <c r="O686" s="84"/>
      <c r="P686" s="228">
        <f>O686*H686</f>
        <v>0</v>
      </c>
      <c r="Q686" s="228">
        <v>0.0088000000000000005</v>
      </c>
      <c r="R686" s="228">
        <f>Q686*H686</f>
        <v>0.0035200000000000006</v>
      </c>
      <c r="S686" s="228">
        <v>0</v>
      </c>
      <c r="T686" s="229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30" t="s">
        <v>236</v>
      </c>
      <c r="AT686" s="230" t="s">
        <v>159</v>
      </c>
      <c r="AU686" s="230" t="s">
        <v>82</v>
      </c>
      <c r="AY686" s="17" t="s">
        <v>158</v>
      </c>
      <c r="BE686" s="231">
        <f>IF(N686="základní",J686,0)</f>
        <v>0</v>
      </c>
      <c r="BF686" s="231">
        <f>IF(N686="snížená",J686,0)</f>
        <v>0</v>
      </c>
      <c r="BG686" s="231">
        <f>IF(N686="zákl. přenesená",J686,0)</f>
        <v>0</v>
      </c>
      <c r="BH686" s="231">
        <f>IF(N686="sníž. přenesená",J686,0)</f>
        <v>0</v>
      </c>
      <c r="BI686" s="231">
        <f>IF(N686="nulová",J686,0)</f>
        <v>0</v>
      </c>
      <c r="BJ686" s="17" t="s">
        <v>82</v>
      </c>
      <c r="BK686" s="231">
        <f>ROUND(I686*H686,2)</f>
        <v>0</v>
      </c>
      <c r="BL686" s="17" t="s">
        <v>236</v>
      </c>
      <c r="BM686" s="230" t="s">
        <v>1107</v>
      </c>
    </row>
    <row r="687" s="2" customFormat="1">
      <c r="A687" s="38"/>
      <c r="B687" s="39"/>
      <c r="C687" s="40"/>
      <c r="D687" s="232" t="s">
        <v>165</v>
      </c>
      <c r="E687" s="40"/>
      <c r="F687" s="233" t="s">
        <v>1105</v>
      </c>
      <c r="G687" s="40"/>
      <c r="H687" s="40"/>
      <c r="I687" s="136"/>
      <c r="J687" s="40"/>
      <c r="K687" s="40"/>
      <c r="L687" s="44"/>
      <c r="M687" s="234"/>
      <c r="N687" s="235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165</v>
      </c>
      <c r="AU687" s="17" t="s">
        <v>82</v>
      </c>
    </row>
    <row r="688" s="13" customFormat="1">
      <c r="A688" s="13"/>
      <c r="B688" s="236"/>
      <c r="C688" s="237"/>
      <c r="D688" s="232" t="s">
        <v>166</v>
      </c>
      <c r="E688" s="238" t="s">
        <v>19</v>
      </c>
      <c r="F688" s="239" t="s">
        <v>2173</v>
      </c>
      <c r="G688" s="237"/>
      <c r="H688" s="240">
        <v>0.40000000000000002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6" t="s">
        <v>166</v>
      </c>
      <c r="AU688" s="246" t="s">
        <v>82</v>
      </c>
      <c r="AV688" s="13" t="s">
        <v>85</v>
      </c>
      <c r="AW688" s="13" t="s">
        <v>34</v>
      </c>
      <c r="AX688" s="13" t="s">
        <v>82</v>
      </c>
      <c r="AY688" s="246" t="s">
        <v>158</v>
      </c>
    </row>
    <row r="689" s="2" customFormat="1" ht="16.5" customHeight="1">
      <c r="A689" s="38"/>
      <c r="B689" s="39"/>
      <c r="C689" s="219" t="s">
        <v>1151</v>
      </c>
      <c r="D689" s="219" t="s">
        <v>159</v>
      </c>
      <c r="E689" s="220" t="s">
        <v>1110</v>
      </c>
      <c r="F689" s="221" t="s">
        <v>1111</v>
      </c>
      <c r="G689" s="222" t="s">
        <v>1106</v>
      </c>
      <c r="H689" s="223">
        <v>0.40000000000000002</v>
      </c>
      <c r="I689" s="224"/>
      <c r="J689" s="225">
        <f>ROUND(I689*H689,2)</f>
        <v>0</v>
      </c>
      <c r="K689" s="221" t="s">
        <v>19</v>
      </c>
      <c r="L689" s="44"/>
      <c r="M689" s="226" t="s">
        <v>19</v>
      </c>
      <c r="N689" s="227" t="s">
        <v>45</v>
      </c>
      <c r="O689" s="84"/>
      <c r="P689" s="228">
        <f>O689*H689</f>
        <v>0</v>
      </c>
      <c r="Q689" s="228">
        <v>0.0099000000000000008</v>
      </c>
      <c r="R689" s="228">
        <f>Q689*H689</f>
        <v>0.0039600000000000008</v>
      </c>
      <c r="S689" s="228">
        <v>0</v>
      </c>
      <c r="T689" s="229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0" t="s">
        <v>236</v>
      </c>
      <c r="AT689" s="230" t="s">
        <v>159</v>
      </c>
      <c r="AU689" s="230" t="s">
        <v>82</v>
      </c>
      <c r="AY689" s="17" t="s">
        <v>158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7" t="s">
        <v>82</v>
      </c>
      <c r="BK689" s="231">
        <f>ROUND(I689*H689,2)</f>
        <v>0</v>
      </c>
      <c r="BL689" s="17" t="s">
        <v>236</v>
      </c>
      <c r="BM689" s="230" t="s">
        <v>1112</v>
      </c>
    </row>
    <row r="690" s="2" customFormat="1">
      <c r="A690" s="38"/>
      <c r="B690" s="39"/>
      <c r="C690" s="40"/>
      <c r="D690" s="232" t="s">
        <v>165</v>
      </c>
      <c r="E690" s="40"/>
      <c r="F690" s="233" t="s">
        <v>1111</v>
      </c>
      <c r="G690" s="40"/>
      <c r="H690" s="40"/>
      <c r="I690" s="136"/>
      <c r="J690" s="40"/>
      <c r="K690" s="40"/>
      <c r="L690" s="44"/>
      <c r="M690" s="234"/>
      <c r="N690" s="235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165</v>
      </c>
      <c r="AU690" s="17" t="s">
        <v>82</v>
      </c>
    </row>
    <row r="691" s="13" customFormat="1">
      <c r="A691" s="13"/>
      <c r="B691" s="236"/>
      <c r="C691" s="237"/>
      <c r="D691" s="232" t="s">
        <v>166</v>
      </c>
      <c r="E691" s="238" t="s">
        <v>19</v>
      </c>
      <c r="F691" s="239" t="s">
        <v>2173</v>
      </c>
      <c r="G691" s="237"/>
      <c r="H691" s="240">
        <v>0.40000000000000002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6" t="s">
        <v>166</v>
      </c>
      <c r="AU691" s="246" t="s">
        <v>82</v>
      </c>
      <c r="AV691" s="13" t="s">
        <v>85</v>
      </c>
      <c r="AW691" s="13" t="s">
        <v>34</v>
      </c>
      <c r="AX691" s="13" t="s">
        <v>82</v>
      </c>
      <c r="AY691" s="246" t="s">
        <v>158</v>
      </c>
    </row>
    <row r="692" s="2" customFormat="1" ht="21.75" customHeight="1">
      <c r="A692" s="38"/>
      <c r="B692" s="39"/>
      <c r="C692" s="219" t="s">
        <v>1156</v>
      </c>
      <c r="D692" s="219" t="s">
        <v>159</v>
      </c>
      <c r="E692" s="220" t="s">
        <v>2174</v>
      </c>
      <c r="F692" s="221" t="s">
        <v>2175</v>
      </c>
      <c r="G692" s="222" t="s">
        <v>194</v>
      </c>
      <c r="H692" s="223">
        <v>20</v>
      </c>
      <c r="I692" s="224"/>
      <c r="J692" s="225">
        <f>ROUND(I692*H692,2)</f>
        <v>0</v>
      </c>
      <c r="K692" s="221" t="s">
        <v>213</v>
      </c>
      <c r="L692" s="44"/>
      <c r="M692" s="226" t="s">
        <v>19</v>
      </c>
      <c r="N692" s="227" t="s">
        <v>45</v>
      </c>
      <c r="O692" s="84"/>
      <c r="P692" s="228">
        <f>O692*H692</f>
        <v>0</v>
      </c>
      <c r="Q692" s="228">
        <v>0</v>
      </c>
      <c r="R692" s="228">
        <f>Q692*H692</f>
        <v>0</v>
      </c>
      <c r="S692" s="228">
        <v>0</v>
      </c>
      <c r="T692" s="229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0" t="s">
        <v>236</v>
      </c>
      <c r="AT692" s="230" t="s">
        <v>159</v>
      </c>
      <c r="AU692" s="230" t="s">
        <v>82</v>
      </c>
      <c r="AY692" s="17" t="s">
        <v>158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7" t="s">
        <v>82</v>
      </c>
      <c r="BK692" s="231">
        <f>ROUND(I692*H692,2)</f>
        <v>0</v>
      </c>
      <c r="BL692" s="17" t="s">
        <v>236</v>
      </c>
      <c r="BM692" s="230" t="s">
        <v>2176</v>
      </c>
    </row>
    <row r="693" s="2" customFormat="1">
      <c r="A693" s="38"/>
      <c r="B693" s="39"/>
      <c r="C693" s="40"/>
      <c r="D693" s="232" t="s">
        <v>165</v>
      </c>
      <c r="E693" s="40"/>
      <c r="F693" s="233" t="s">
        <v>2177</v>
      </c>
      <c r="G693" s="40"/>
      <c r="H693" s="40"/>
      <c r="I693" s="136"/>
      <c r="J693" s="40"/>
      <c r="K693" s="40"/>
      <c r="L693" s="44"/>
      <c r="M693" s="234"/>
      <c r="N693" s="235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165</v>
      </c>
      <c r="AU693" s="17" t="s">
        <v>82</v>
      </c>
    </row>
    <row r="694" s="2" customFormat="1">
      <c r="A694" s="38"/>
      <c r="B694" s="39"/>
      <c r="C694" s="40"/>
      <c r="D694" s="232" t="s">
        <v>216</v>
      </c>
      <c r="E694" s="40"/>
      <c r="F694" s="258" t="s">
        <v>1118</v>
      </c>
      <c r="G694" s="40"/>
      <c r="H694" s="40"/>
      <c r="I694" s="136"/>
      <c r="J694" s="40"/>
      <c r="K694" s="40"/>
      <c r="L694" s="44"/>
      <c r="M694" s="234"/>
      <c r="N694" s="235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216</v>
      </c>
      <c r="AU694" s="17" t="s">
        <v>82</v>
      </c>
    </row>
    <row r="695" s="13" customFormat="1">
      <c r="A695" s="13"/>
      <c r="B695" s="236"/>
      <c r="C695" s="237"/>
      <c r="D695" s="232" t="s">
        <v>166</v>
      </c>
      <c r="E695" s="238" t="s">
        <v>19</v>
      </c>
      <c r="F695" s="239" t="s">
        <v>2178</v>
      </c>
      <c r="G695" s="237"/>
      <c r="H695" s="240">
        <v>20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6" t="s">
        <v>166</v>
      </c>
      <c r="AU695" s="246" t="s">
        <v>82</v>
      </c>
      <c r="AV695" s="13" t="s">
        <v>85</v>
      </c>
      <c r="AW695" s="13" t="s">
        <v>34</v>
      </c>
      <c r="AX695" s="13" t="s">
        <v>82</v>
      </c>
      <c r="AY695" s="246" t="s">
        <v>158</v>
      </c>
    </row>
    <row r="696" s="2" customFormat="1" ht="21.75" customHeight="1">
      <c r="A696" s="38"/>
      <c r="B696" s="39"/>
      <c r="C696" s="219" t="s">
        <v>1161</v>
      </c>
      <c r="D696" s="219" t="s">
        <v>159</v>
      </c>
      <c r="E696" s="220" t="s">
        <v>2179</v>
      </c>
      <c r="F696" s="221" t="s">
        <v>2180</v>
      </c>
      <c r="G696" s="222" t="s">
        <v>194</v>
      </c>
      <c r="H696" s="223">
        <v>46</v>
      </c>
      <c r="I696" s="224"/>
      <c r="J696" s="225">
        <f>ROUND(I696*H696,2)</f>
        <v>0</v>
      </c>
      <c r="K696" s="221" t="s">
        <v>213</v>
      </c>
      <c r="L696" s="44"/>
      <c r="M696" s="226" t="s">
        <v>19</v>
      </c>
      <c r="N696" s="227" t="s">
        <v>45</v>
      </c>
      <c r="O696" s="84"/>
      <c r="P696" s="228">
        <f>O696*H696</f>
        <v>0</v>
      </c>
      <c r="Q696" s="228">
        <v>0</v>
      </c>
      <c r="R696" s="228">
        <f>Q696*H696</f>
        <v>0</v>
      </c>
      <c r="S696" s="228">
        <v>0</v>
      </c>
      <c r="T696" s="229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0" t="s">
        <v>236</v>
      </c>
      <c r="AT696" s="230" t="s">
        <v>159</v>
      </c>
      <c r="AU696" s="230" t="s">
        <v>82</v>
      </c>
      <c r="AY696" s="17" t="s">
        <v>158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7" t="s">
        <v>82</v>
      </c>
      <c r="BK696" s="231">
        <f>ROUND(I696*H696,2)</f>
        <v>0</v>
      </c>
      <c r="BL696" s="17" t="s">
        <v>236</v>
      </c>
      <c r="BM696" s="230" t="s">
        <v>2181</v>
      </c>
    </row>
    <row r="697" s="2" customFormat="1">
      <c r="A697" s="38"/>
      <c r="B697" s="39"/>
      <c r="C697" s="40"/>
      <c r="D697" s="232" t="s">
        <v>165</v>
      </c>
      <c r="E697" s="40"/>
      <c r="F697" s="233" t="s">
        <v>2182</v>
      </c>
      <c r="G697" s="40"/>
      <c r="H697" s="40"/>
      <c r="I697" s="136"/>
      <c r="J697" s="40"/>
      <c r="K697" s="40"/>
      <c r="L697" s="44"/>
      <c r="M697" s="234"/>
      <c r="N697" s="235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165</v>
      </c>
      <c r="AU697" s="17" t="s">
        <v>82</v>
      </c>
    </row>
    <row r="698" s="2" customFormat="1">
      <c r="A698" s="38"/>
      <c r="B698" s="39"/>
      <c r="C698" s="40"/>
      <c r="D698" s="232" t="s">
        <v>216</v>
      </c>
      <c r="E698" s="40"/>
      <c r="F698" s="258" t="s">
        <v>1118</v>
      </c>
      <c r="G698" s="40"/>
      <c r="H698" s="40"/>
      <c r="I698" s="136"/>
      <c r="J698" s="40"/>
      <c r="K698" s="40"/>
      <c r="L698" s="44"/>
      <c r="M698" s="234"/>
      <c r="N698" s="235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216</v>
      </c>
      <c r="AU698" s="17" t="s">
        <v>82</v>
      </c>
    </row>
    <row r="699" s="13" customFormat="1">
      <c r="A699" s="13"/>
      <c r="B699" s="236"/>
      <c r="C699" s="237"/>
      <c r="D699" s="232" t="s">
        <v>166</v>
      </c>
      <c r="E699" s="238" t="s">
        <v>19</v>
      </c>
      <c r="F699" s="239" t="s">
        <v>2183</v>
      </c>
      <c r="G699" s="237"/>
      <c r="H699" s="240">
        <v>46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6" t="s">
        <v>166</v>
      </c>
      <c r="AU699" s="246" t="s">
        <v>82</v>
      </c>
      <c r="AV699" s="13" t="s">
        <v>85</v>
      </c>
      <c r="AW699" s="13" t="s">
        <v>34</v>
      </c>
      <c r="AX699" s="13" t="s">
        <v>82</v>
      </c>
      <c r="AY699" s="246" t="s">
        <v>158</v>
      </c>
    </row>
    <row r="700" s="2" customFormat="1" ht="21.75" customHeight="1">
      <c r="A700" s="38"/>
      <c r="B700" s="39"/>
      <c r="C700" s="219" t="s">
        <v>1165</v>
      </c>
      <c r="D700" s="219" t="s">
        <v>159</v>
      </c>
      <c r="E700" s="220" t="s">
        <v>1114</v>
      </c>
      <c r="F700" s="221" t="s">
        <v>1115</v>
      </c>
      <c r="G700" s="222" t="s">
        <v>194</v>
      </c>
      <c r="H700" s="223">
        <v>130</v>
      </c>
      <c r="I700" s="224"/>
      <c r="J700" s="225">
        <f>ROUND(I700*H700,2)</f>
        <v>0</v>
      </c>
      <c r="K700" s="221" t="s">
        <v>213</v>
      </c>
      <c r="L700" s="44"/>
      <c r="M700" s="226" t="s">
        <v>19</v>
      </c>
      <c r="N700" s="227" t="s">
        <v>45</v>
      </c>
      <c r="O700" s="84"/>
      <c r="P700" s="228">
        <f>O700*H700</f>
        <v>0</v>
      </c>
      <c r="Q700" s="228">
        <v>0</v>
      </c>
      <c r="R700" s="228">
        <f>Q700*H700</f>
        <v>0</v>
      </c>
      <c r="S700" s="228">
        <v>0</v>
      </c>
      <c r="T700" s="229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30" t="s">
        <v>236</v>
      </c>
      <c r="AT700" s="230" t="s">
        <v>159</v>
      </c>
      <c r="AU700" s="230" t="s">
        <v>82</v>
      </c>
      <c r="AY700" s="17" t="s">
        <v>158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7" t="s">
        <v>82</v>
      </c>
      <c r="BK700" s="231">
        <f>ROUND(I700*H700,2)</f>
        <v>0</v>
      </c>
      <c r="BL700" s="17" t="s">
        <v>236</v>
      </c>
      <c r="BM700" s="230" t="s">
        <v>1116</v>
      </c>
    </row>
    <row r="701" s="2" customFormat="1">
      <c r="A701" s="38"/>
      <c r="B701" s="39"/>
      <c r="C701" s="40"/>
      <c r="D701" s="232" t="s">
        <v>165</v>
      </c>
      <c r="E701" s="40"/>
      <c r="F701" s="233" t="s">
        <v>1117</v>
      </c>
      <c r="G701" s="40"/>
      <c r="H701" s="40"/>
      <c r="I701" s="136"/>
      <c r="J701" s="40"/>
      <c r="K701" s="40"/>
      <c r="L701" s="44"/>
      <c r="M701" s="234"/>
      <c r="N701" s="235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165</v>
      </c>
      <c r="AU701" s="17" t="s">
        <v>82</v>
      </c>
    </row>
    <row r="702" s="2" customFormat="1">
      <c r="A702" s="38"/>
      <c r="B702" s="39"/>
      <c r="C702" s="40"/>
      <c r="D702" s="232" t="s">
        <v>216</v>
      </c>
      <c r="E702" s="40"/>
      <c r="F702" s="258" t="s">
        <v>1118</v>
      </c>
      <c r="G702" s="40"/>
      <c r="H702" s="40"/>
      <c r="I702" s="136"/>
      <c r="J702" s="40"/>
      <c r="K702" s="40"/>
      <c r="L702" s="44"/>
      <c r="M702" s="234"/>
      <c r="N702" s="235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216</v>
      </c>
      <c r="AU702" s="17" t="s">
        <v>82</v>
      </c>
    </row>
    <row r="703" s="13" customFormat="1">
      <c r="A703" s="13"/>
      <c r="B703" s="236"/>
      <c r="C703" s="237"/>
      <c r="D703" s="232" t="s">
        <v>166</v>
      </c>
      <c r="E703" s="238" t="s">
        <v>19</v>
      </c>
      <c r="F703" s="239" t="s">
        <v>2184</v>
      </c>
      <c r="G703" s="237"/>
      <c r="H703" s="240">
        <v>130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6" t="s">
        <v>166</v>
      </c>
      <c r="AU703" s="246" t="s">
        <v>82</v>
      </c>
      <c r="AV703" s="13" t="s">
        <v>85</v>
      </c>
      <c r="AW703" s="13" t="s">
        <v>34</v>
      </c>
      <c r="AX703" s="13" t="s">
        <v>82</v>
      </c>
      <c r="AY703" s="246" t="s">
        <v>158</v>
      </c>
    </row>
    <row r="704" s="2" customFormat="1" ht="21.75" customHeight="1">
      <c r="A704" s="38"/>
      <c r="B704" s="39"/>
      <c r="C704" s="219" t="s">
        <v>1169</v>
      </c>
      <c r="D704" s="219" t="s">
        <v>159</v>
      </c>
      <c r="E704" s="220" t="s">
        <v>1120</v>
      </c>
      <c r="F704" s="221" t="s">
        <v>1121</v>
      </c>
      <c r="G704" s="222" t="s">
        <v>194</v>
      </c>
      <c r="H704" s="223">
        <v>196</v>
      </c>
      <c r="I704" s="224"/>
      <c r="J704" s="225">
        <f>ROUND(I704*H704,2)</f>
        <v>0</v>
      </c>
      <c r="K704" s="221" t="s">
        <v>213</v>
      </c>
      <c r="L704" s="44"/>
      <c r="M704" s="226" t="s">
        <v>19</v>
      </c>
      <c r="N704" s="227" t="s">
        <v>45</v>
      </c>
      <c r="O704" s="84"/>
      <c r="P704" s="228">
        <f>O704*H704</f>
        <v>0</v>
      </c>
      <c r="Q704" s="228">
        <v>0</v>
      </c>
      <c r="R704" s="228">
        <f>Q704*H704</f>
        <v>0</v>
      </c>
      <c r="S704" s="228">
        <v>0</v>
      </c>
      <c r="T704" s="229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0" t="s">
        <v>236</v>
      </c>
      <c r="AT704" s="230" t="s">
        <v>159</v>
      </c>
      <c r="AU704" s="230" t="s">
        <v>82</v>
      </c>
      <c r="AY704" s="17" t="s">
        <v>158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7" t="s">
        <v>82</v>
      </c>
      <c r="BK704" s="231">
        <f>ROUND(I704*H704,2)</f>
        <v>0</v>
      </c>
      <c r="BL704" s="17" t="s">
        <v>236</v>
      </c>
      <c r="BM704" s="230" t="s">
        <v>1122</v>
      </c>
    </row>
    <row r="705" s="2" customFormat="1">
      <c r="A705" s="38"/>
      <c r="B705" s="39"/>
      <c r="C705" s="40"/>
      <c r="D705" s="232" t="s">
        <v>165</v>
      </c>
      <c r="E705" s="40"/>
      <c r="F705" s="233" t="s">
        <v>1123</v>
      </c>
      <c r="G705" s="40"/>
      <c r="H705" s="40"/>
      <c r="I705" s="136"/>
      <c r="J705" s="40"/>
      <c r="K705" s="40"/>
      <c r="L705" s="44"/>
      <c r="M705" s="234"/>
      <c r="N705" s="235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165</v>
      </c>
      <c r="AU705" s="17" t="s">
        <v>82</v>
      </c>
    </row>
    <row r="706" s="2" customFormat="1">
      <c r="A706" s="38"/>
      <c r="B706" s="39"/>
      <c r="C706" s="40"/>
      <c r="D706" s="232" t="s">
        <v>216</v>
      </c>
      <c r="E706" s="40"/>
      <c r="F706" s="258" t="s">
        <v>1124</v>
      </c>
      <c r="G706" s="40"/>
      <c r="H706" s="40"/>
      <c r="I706" s="136"/>
      <c r="J706" s="40"/>
      <c r="K706" s="40"/>
      <c r="L706" s="44"/>
      <c r="M706" s="234"/>
      <c r="N706" s="235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216</v>
      </c>
      <c r="AU706" s="17" t="s">
        <v>82</v>
      </c>
    </row>
    <row r="707" s="13" customFormat="1">
      <c r="A707" s="13"/>
      <c r="B707" s="236"/>
      <c r="C707" s="237"/>
      <c r="D707" s="232" t="s">
        <v>166</v>
      </c>
      <c r="E707" s="238" t="s">
        <v>19</v>
      </c>
      <c r="F707" s="239" t="s">
        <v>2185</v>
      </c>
      <c r="G707" s="237"/>
      <c r="H707" s="240">
        <v>196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6" t="s">
        <v>166</v>
      </c>
      <c r="AU707" s="246" t="s">
        <v>82</v>
      </c>
      <c r="AV707" s="13" t="s">
        <v>85</v>
      </c>
      <c r="AW707" s="13" t="s">
        <v>34</v>
      </c>
      <c r="AX707" s="13" t="s">
        <v>82</v>
      </c>
      <c r="AY707" s="246" t="s">
        <v>158</v>
      </c>
    </row>
    <row r="708" s="2" customFormat="1" ht="21.75" customHeight="1">
      <c r="A708" s="38"/>
      <c r="B708" s="39"/>
      <c r="C708" s="219" t="s">
        <v>1174</v>
      </c>
      <c r="D708" s="219" t="s">
        <v>159</v>
      </c>
      <c r="E708" s="220" t="s">
        <v>1126</v>
      </c>
      <c r="F708" s="221" t="s">
        <v>1127</v>
      </c>
      <c r="G708" s="222" t="s">
        <v>162</v>
      </c>
      <c r="H708" s="223">
        <v>18</v>
      </c>
      <c r="I708" s="224"/>
      <c r="J708" s="225">
        <f>ROUND(I708*H708,2)</f>
        <v>0</v>
      </c>
      <c r="K708" s="221" t="s">
        <v>213</v>
      </c>
      <c r="L708" s="44"/>
      <c r="M708" s="226" t="s">
        <v>19</v>
      </c>
      <c r="N708" s="227" t="s">
        <v>45</v>
      </c>
      <c r="O708" s="84"/>
      <c r="P708" s="228">
        <f>O708*H708</f>
        <v>0</v>
      </c>
      <c r="Q708" s="228">
        <v>0</v>
      </c>
      <c r="R708" s="228">
        <f>Q708*H708</f>
        <v>0</v>
      </c>
      <c r="S708" s="228">
        <v>0</v>
      </c>
      <c r="T708" s="229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0" t="s">
        <v>236</v>
      </c>
      <c r="AT708" s="230" t="s">
        <v>159</v>
      </c>
      <c r="AU708" s="230" t="s">
        <v>82</v>
      </c>
      <c r="AY708" s="17" t="s">
        <v>158</v>
      </c>
      <c r="BE708" s="231">
        <f>IF(N708="základní",J708,0)</f>
        <v>0</v>
      </c>
      <c r="BF708" s="231">
        <f>IF(N708="snížená",J708,0)</f>
        <v>0</v>
      </c>
      <c r="BG708" s="231">
        <f>IF(N708="zákl. přenesená",J708,0)</f>
        <v>0</v>
      </c>
      <c r="BH708" s="231">
        <f>IF(N708="sníž. přenesená",J708,0)</f>
        <v>0</v>
      </c>
      <c r="BI708" s="231">
        <f>IF(N708="nulová",J708,0)</f>
        <v>0</v>
      </c>
      <c r="BJ708" s="17" t="s">
        <v>82</v>
      </c>
      <c r="BK708" s="231">
        <f>ROUND(I708*H708,2)</f>
        <v>0</v>
      </c>
      <c r="BL708" s="17" t="s">
        <v>236</v>
      </c>
      <c r="BM708" s="230" t="s">
        <v>1128</v>
      </c>
    </row>
    <row r="709" s="2" customFormat="1">
      <c r="A709" s="38"/>
      <c r="B709" s="39"/>
      <c r="C709" s="40"/>
      <c r="D709" s="232" t="s">
        <v>165</v>
      </c>
      <c r="E709" s="40"/>
      <c r="F709" s="233" t="s">
        <v>1129</v>
      </c>
      <c r="G709" s="40"/>
      <c r="H709" s="40"/>
      <c r="I709" s="136"/>
      <c r="J709" s="40"/>
      <c r="K709" s="40"/>
      <c r="L709" s="44"/>
      <c r="M709" s="234"/>
      <c r="N709" s="235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165</v>
      </c>
      <c r="AU709" s="17" t="s">
        <v>82</v>
      </c>
    </row>
    <row r="710" s="2" customFormat="1">
      <c r="A710" s="38"/>
      <c r="B710" s="39"/>
      <c r="C710" s="40"/>
      <c r="D710" s="232" t="s">
        <v>216</v>
      </c>
      <c r="E710" s="40"/>
      <c r="F710" s="258" t="s">
        <v>1118</v>
      </c>
      <c r="G710" s="40"/>
      <c r="H710" s="40"/>
      <c r="I710" s="136"/>
      <c r="J710" s="40"/>
      <c r="K710" s="40"/>
      <c r="L710" s="44"/>
      <c r="M710" s="234"/>
      <c r="N710" s="235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216</v>
      </c>
      <c r="AU710" s="17" t="s">
        <v>82</v>
      </c>
    </row>
    <row r="711" s="13" customFormat="1">
      <c r="A711" s="13"/>
      <c r="B711" s="236"/>
      <c r="C711" s="237"/>
      <c r="D711" s="232" t="s">
        <v>166</v>
      </c>
      <c r="E711" s="238" t="s">
        <v>19</v>
      </c>
      <c r="F711" s="239" t="s">
        <v>2186</v>
      </c>
      <c r="G711" s="237"/>
      <c r="H711" s="240">
        <v>18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166</v>
      </c>
      <c r="AU711" s="246" t="s">
        <v>82</v>
      </c>
      <c r="AV711" s="13" t="s">
        <v>85</v>
      </c>
      <c r="AW711" s="13" t="s">
        <v>34</v>
      </c>
      <c r="AX711" s="13" t="s">
        <v>82</v>
      </c>
      <c r="AY711" s="246" t="s">
        <v>158</v>
      </c>
    </row>
    <row r="712" s="2" customFormat="1" ht="21.75" customHeight="1">
      <c r="A712" s="38"/>
      <c r="B712" s="39"/>
      <c r="C712" s="219" t="s">
        <v>1181</v>
      </c>
      <c r="D712" s="219" t="s">
        <v>159</v>
      </c>
      <c r="E712" s="220" t="s">
        <v>1132</v>
      </c>
      <c r="F712" s="221" t="s">
        <v>1133</v>
      </c>
      <c r="G712" s="222" t="s">
        <v>162</v>
      </c>
      <c r="H712" s="223">
        <v>18</v>
      </c>
      <c r="I712" s="224"/>
      <c r="J712" s="225">
        <f>ROUND(I712*H712,2)</f>
        <v>0</v>
      </c>
      <c r="K712" s="221" t="s">
        <v>213</v>
      </c>
      <c r="L712" s="44"/>
      <c r="M712" s="226" t="s">
        <v>19</v>
      </c>
      <c r="N712" s="227" t="s">
        <v>45</v>
      </c>
      <c r="O712" s="84"/>
      <c r="P712" s="228">
        <f>O712*H712</f>
        <v>0</v>
      </c>
      <c r="Q712" s="228">
        <v>0</v>
      </c>
      <c r="R712" s="228">
        <f>Q712*H712</f>
        <v>0</v>
      </c>
      <c r="S712" s="228">
        <v>0</v>
      </c>
      <c r="T712" s="229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0" t="s">
        <v>236</v>
      </c>
      <c r="AT712" s="230" t="s">
        <v>159</v>
      </c>
      <c r="AU712" s="230" t="s">
        <v>82</v>
      </c>
      <c r="AY712" s="17" t="s">
        <v>158</v>
      </c>
      <c r="BE712" s="231">
        <f>IF(N712="základní",J712,0)</f>
        <v>0</v>
      </c>
      <c r="BF712" s="231">
        <f>IF(N712="snížená",J712,0)</f>
        <v>0</v>
      </c>
      <c r="BG712" s="231">
        <f>IF(N712="zákl. přenesená",J712,0)</f>
        <v>0</v>
      </c>
      <c r="BH712" s="231">
        <f>IF(N712="sníž. přenesená",J712,0)</f>
        <v>0</v>
      </c>
      <c r="BI712" s="231">
        <f>IF(N712="nulová",J712,0)</f>
        <v>0</v>
      </c>
      <c r="BJ712" s="17" t="s">
        <v>82</v>
      </c>
      <c r="BK712" s="231">
        <f>ROUND(I712*H712,2)</f>
        <v>0</v>
      </c>
      <c r="BL712" s="17" t="s">
        <v>236</v>
      </c>
      <c r="BM712" s="230" t="s">
        <v>1134</v>
      </c>
    </row>
    <row r="713" s="2" customFormat="1">
      <c r="A713" s="38"/>
      <c r="B713" s="39"/>
      <c r="C713" s="40"/>
      <c r="D713" s="232" t="s">
        <v>165</v>
      </c>
      <c r="E713" s="40"/>
      <c r="F713" s="233" t="s">
        <v>1135</v>
      </c>
      <c r="G713" s="40"/>
      <c r="H713" s="40"/>
      <c r="I713" s="136"/>
      <c r="J713" s="40"/>
      <c r="K713" s="40"/>
      <c r="L713" s="44"/>
      <c r="M713" s="234"/>
      <c r="N713" s="235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165</v>
      </c>
      <c r="AU713" s="17" t="s">
        <v>82</v>
      </c>
    </row>
    <row r="714" s="2" customFormat="1">
      <c r="A714" s="38"/>
      <c r="B714" s="39"/>
      <c r="C714" s="40"/>
      <c r="D714" s="232" t="s">
        <v>216</v>
      </c>
      <c r="E714" s="40"/>
      <c r="F714" s="258" t="s">
        <v>1124</v>
      </c>
      <c r="G714" s="40"/>
      <c r="H714" s="40"/>
      <c r="I714" s="136"/>
      <c r="J714" s="40"/>
      <c r="K714" s="40"/>
      <c r="L714" s="44"/>
      <c r="M714" s="234"/>
      <c r="N714" s="235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216</v>
      </c>
      <c r="AU714" s="17" t="s">
        <v>82</v>
      </c>
    </row>
    <row r="715" s="13" customFormat="1">
      <c r="A715" s="13"/>
      <c r="B715" s="236"/>
      <c r="C715" s="237"/>
      <c r="D715" s="232" t="s">
        <v>166</v>
      </c>
      <c r="E715" s="238" t="s">
        <v>19</v>
      </c>
      <c r="F715" s="239" t="s">
        <v>2186</v>
      </c>
      <c r="G715" s="237"/>
      <c r="H715" s="240">
        <v>18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6" t="s">
        <v>166</v>
      </c>
      <c r="AU715" s="246" t="s">
        <v>82</v>
      </c>
      <c r="AV715" s="13" t="s">
        <v>85</v>
      </c>
      <c r="AW715" s="13" t="s">
        <v>34</v>
      </c>
      <c r="AX715" s="13" t="s">
        <v>82</v>
      </c>
      <c r="AY715" s="246" t="s">
        <v>158</v>
      </c>
    </row>
    <row r="716" s="2" customFormat="1" ht="16.5" customHeight="1">
      <c r="A716" s="38"/>
      <c r="B716" s="39"/>
      <c r="C716" s="259" t="s">
        <v>1186</v>
      </c>
      <c r="D716" s="259" t="s">
        <v>199</v>
      </c>
      <c r="E716" s="260" t="s">
        <v>1137</v>
      </c>
      <c r="F716" s="261" t="s">
        <v>1138</v>
      </c>
      <c r="G716" s="262" t="s">
        <v>162</v>
      </c>
      <c r="H716" s="263">
        <v>18</v>
      </c>
      <c r="I716" s="264"/>
      <c r="J716" s="265">
        <f>ROUND(I716*H716,2)</f>
        <v>0</v>
      </c>
      <c r="K716" s="261" t="s">
        <v>213</v>
      </c>
      <c r="L716" s="266"/>
      <c r="M716" s="267" t="s">
        <v>19</v>
      </c>
      <c r="N716" s="268" t="s">
        <v>45</v>
      </c>
      <c r="O716" s="84"/>
      <c r="P716" s="228">
        <f>O716*H716</f>
        <v>0</v>
      </c>
      <c r="Q716" s="228">
        <v>0.045999999999999999</v>
      </c>
      <c r="R716" s="228">
        <f>Q716*H716</f>
        <v>0.82799999999999996</v>
      </c>
      <c r="S716" s="228">
        <v>0</v>
      </c>
      <c r="T716" s="229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0" t="s">
        <v>255</v>
      </c>
      <c r="AT716" s="230" t="s">
        <v>199</v>
      </c>
      <c r="AU716" s="230" t="s">
        <v>82</v>
      </c>
      <c r="AY716" s="17" t="s">
        <v>158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7" t="s">
        <v>82</v>
      </c>
      <c r="BK716" s="231">
        <f>ROUND(I716*H716,2)</f>
        <v>0</v>
      </c>
      <c r="BL716" s="17" t="s">
        <v>255</v>
      </c>
      <c r="BM716" s="230" t="s">
        <v>2187</v>
      </c>
    </row>
    <row r="717" s="2" customFormat="1">
      <c r="A717" s="38"/>
      <c r="B717" s="39"/>
      <c r="C717" s="40"/>
      <c r="D717" s="232" t="s">
        <v>165</v>
      </c>
      <c r="E717" s="40"/>
      <c r="F717" s="233" t="s">
        <v>1138</v>
      </c>
      <c r="G717" s="40"/>
      <c r="H717" s="40"/>
      <c r="I717" s="136"/>
      <c r="J717" s="40"/>
      <c r="K717" s="40"/>
      <c r="L717" s="44"/>
      <c r="M717" s="234"/>
      <c r="N717" s="235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165</v>
      </c>
      <c r="AU717" s="17" t="s">
        <v>82</v>
      </c>
    </row>
    <row r="718" s="13" customFormat="1">
      <c r="A718" s="13"/>
      <c r="B718" s="236"/>
      <c r="C718" s="237"/>
      <c r="D718" s="232" t="s">
        <v>166</v>
      </c>
      <c r="E718" s="238" t="s">
        <v>19</v>
      </c>
      <c r="F718" s="239" t="s">
        <v>2186</v>
      </c>
      <c r="G718" s="237"/>
      <c r="H718" s="240">
        <v>18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166</v>
      </c>
      <c r="AU718" s="246" t="s">
        <v>82</v>
      </c>
      <c r="AV718" s="13" t="s">
        <v>85</v>
      </c>
      <c r="AW718" s="13" t="s">
        <v>34</v>
      </c>
      <c r="AX718" s="13" t="s">
        <v>82</v>
      </c>
      <c r="AY718" s="246" t="s">
        <v>158</v>
      </c>
    </row>
    <row r="719" s="2" customFormat="1" ht="21.75" customHeight="1">
      <c r="A719" s="38"/>
      <c r="B719" s="39"/>
      <c r="C719" s="219" t="s">
        <v>1192</v>
      </c>
      <c r="D719" s="219" t="s">
        <v>159</v>
      </c>
      <c r="E719" s="220" t="s">
        <v>1141</v>
      </c>
      <c r="F719" s="221" t="s">
        <v>1142</v>
      </c>
      <c r="G719" s="222" t="s">
        <v>162</v>
      </c>
      <c r="H719" s="223">
        <v>16</v>
      </c>
      <c r="I719" s="224"/>
      <c r="J719" s="225">
        <f>ROUND(I719*H719,2)</f>
        <v>0</v>
      </c>
      <c r="K719" s="221" t="s">
        <v>213</v>
      </c>
      <c r="L719" s="44"/>
      <c r="M719" s="226" t="s">
        <v>19</v>
      </c>
      <c r="N719" s="227" t="s">
        <v>45</v>
      </c>
      <c r="O719" s="84"/>
      <c r="P719" s="228">
        <f>O719*H719</f>
        <v>0</v>
      </c>
      <c r="Q719" s="228">
        <v>0</v>
      </c>
      <c r="R719" s="228">
        <f>Q719*H719</f>
        <v>0</v>
      </c>
      <c r="S719" s="228">
        <v>0</v>
      </c>
      <c r="T719" s="229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30" t="s">
        <v>236</v>
      </c>
      <c r="AT719" s="230" t="s">
        <v>159</v>
      </c>
      <c r="AU719" s="230" t="s">
        <v>82</v>
      </c>
      <c r="AY719" s="17" t="s">
        <v>158</v>
      </c>
      <c r="BE719" s="231">
        <f>IF(N719="základní",J719,0)</f>
        <v>0</v>
      </c>
      <c r="BF719" s="231">
        <f>IF(N719="snížená",J719,0)</f>
        <v>0</v>
      </c>
      <c r="BG719" s="231">
        <f>IF(N719="zákl. přenesená",J719,0)</f>
        <v>0</v>
      </c>
      <c r="BH719" s="231">
        <f>IF(N719="sníž. přenesená",J719,0)</f>
        <v>0</v>
      </c>
      <c r="BI719" s="231">
        <f>IF(N719="nulová",J719,0)</f>
        <v>0</v>
      </c>
      <c r="BJ719" s="17" t="s">
        <v>82</v>
      </c>
      <c r="BK719" s="231">
        <f>ROUND(I719*H719,2)</f>
        <v>0</v>
      </c>
      <c r="BL719" s="17" t="s">
        <v>236</v>
      </c>
      <c r="BM719" s="230" t="s">
        <v>2188</v>
      </c>
    </row>
    <row r="720" s="2" customFormat="1">
      <c r="A720" s="38"/>
      <c r="B720" s="39"/>
      <c r="C720" s="40"/>
      <c r="D720" s="232" t="s">
        <v>165</v>
      </c>
      <c r="E720" s="40"/>
      <c r="F720" s="233" t="s">
        <v>1144</v>
      </c>
      <c r="G720" s="40"/>
      <c r="H720" s="40"/>
      <c r="I720" s="136"/>
      <c r="J720" s="40"/>
      <c r="K720" s="40"/>
      <c r="L720" s="44"/>
      <c r="M720" s="234"/>
      <c r="N720" s="235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165</v>
      </c>
      <c r="AU720" s="17" t="s">
        <v>82</v>
      </c>
    </row>
    <row r="721" s="2" customFormat="1">
      <c r="A721" s="38"/>
      <c r="B721" s="39"/>
      <c r="C721" s="40"/>
      <c r="D721" s="232" t="s">
        <v>216</v>
      </c>
      <c r="E721" s="40"/>
      <c r="F721" s="258" t="s">
        <v>1118</v>
      </c>
      <c r="G721" s="40"/>
      <c r="H721" s="40"/>
      <c r="I721" s="136"/>
      <c r="J721" s="40"/>
      <c r="K721" s="40"/>
      <c r="L721" s="44"/>
      <c r="M721" s="234"/>
      <c r="N721" s="235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216</v>
      </c>
      <c r="AU721" s="17" t="s">
        <v>82</v>
      </c>
    </row>
    <row r="722" s="13" customFormat="1">
      <c r="A722" s="13"/>
      <c r="B722" s="236"/>
      <c r="C722" s="237"/>
      <c r="D722" s="232" t="s">
        <v>166</v>
      </c>
      <c r="E722" s="238" t="s">
        <v>19</v>
      </c>
      <c r="F722" s="239" t="s">
        <v>2189</v>
      </c>
      <c r="G722" s="237"/>
      <c r="H722" s="240">
        <v>16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6" t="s">
        <v>166</v>
      </c>
      <c r="AU722" s="246" t="s">
        <v>82</v>
      </c>
      <c r="AV722" s="13" t="s">
        <v>85</v>
      </c>
      <c r="AW722" s="13" t="s">
        <v>34</v>
      </c>
      <c r="AX722" s="13" t="s">
        <v>82</v>
      </c>
      <c r="AY722" s="246" t="s">
        <v>158</v>
      </c>
    </row>
    <row r="723" s="2" customFormat="1" ht="21.75" customHeight="1">
      <c r="A723" s="38"/>
      <c r="B723" s="39"/>
      <c r="C723" s="219" t="s">
        <v>1197</v>
      </c>
      <c r="D723" s="219" t="s">
        <v>159</v>
      </c>
      <c r="E723" s="220" t="s">
        <v>1147</v>
      </c>
      <c r="F723" s="221" t="s">
        <v>1148</v>
      </c>
      <c r="G723" s="222" t="s">
        <v>162</v>
      </c>
      <c r="H723" s="223">
        <v>16</v>
      </c>
      <c r="I723" s="224"/>
      <c r="J723" s="225">
        <f>ROUND(I723*H723,2)</f>
        <v>0</v>
      </c>
      <c r="K723" s="221" t="s">
        <v>213</v>
      </c>
      <c r="L723" s="44"/>
      <c r="M723" s="226" t="s">
        <v>19</v>
      </c>
      <c r="N723" s="227" t="s">
        <v>45</v>
      </c>
      <c r="O723" s="84"/>
      <c r="P723" s="228">
        <f>O723*H723</f>
        <v>0</v>
      </c>
      <c r="Q723" s="228">
        <v>0</v>
      </c>
      <c r="R723" s="228">
        <f>Q723*H723</f>
        <v>0</v>
      </c>
      <c r="S723" s="228">
        <v>0</v>
      </c>
      <c r="T723" s="229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30" t="s">
        <v>236</v>
      </c>
      <c r="AT723" s="230" t="s">
        <v>159</v>
      </c>
      <c r="AU723" s="230" t="s">
        <v>82</v>
      </c>
      <c r="AY723" s="17" t="s">
        <v>158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7" t="s">
        <v>82</v>
      </c>
      <c r="BK723" s="231">
        <f>ROUND(I723*H723,2)</f>
        <v>0</v>
      </c>
      <c r="BL723" s="17" t="s">
        <v>236</v>
      </c>
      <c r="BM723" s="230" t="s">
        <v>2190</v>
      </c>
    </row>
    <row r="724" s="2" customFormat="1">
      <c r="A724" s="38"/>
      <c r="B724" s="39"/>
      <c r="C724" s="40"/>
      <c r="D724" s="232" t="s">
        <v>165</v>
      </c>
      <c r="E724" s="40"/>
      <c r="F724" s="233" t="s">
        <v>1150</v>
      </c>
      <c r="G724" s="40"/>
      <c r="H724" s="40"/>
      <c r="I724" s="136"/>
      <c r="J724" s="40"/>
      <c r="K724" s="40"/>
      <c r="L724" s="44"/>
      <c r="M724" s="234"/>
      <c r="N724" s="235"/>
      <c r="O724" s="84"/>
      <c r="P724" s="84"/>
      <c r="Q724" s="84"/>
      <c r="R724" s="84"/>
      <c r="S724" s="84"/>
      <c r="T724" s="85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165</v>
      </c>
      <c r="AU724" s="17" t="s">
        <v>82</v>
      </c>
    </row>
    <row r="725" s="2" customFormat="1">
      <c r="A725" s="38"/>
      <c r="B725" s="39"/>
      <c r="C725" s="40"/>
      <c r="D725" s="232" t="s">
        <v>216</v>
      </c>
      <c r="E725" s="40"/>
      <c r="F725" s="258" t="s">
        <v>1124</v>
      </c>
      <c r="G725" s="40"/>
      <c r="H725" s="40"/>
      <c r="I725" s="136"/>
      <c r="J725" s="40"/>
      <c r="K725" s="40"/>
      <c r="L725" s="44"/>
      <c r="M725" s="234"/>
      <c r="N725" s="235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216</v>
      </c>
      <c r="AU725" s="17" t="s">
        <v>82</v>
      </c>
    </row>
    <row r="726" s="13" customFormat="1">
      <c r="A726" s="13"/>
      <c r="B726" s="236"/>
      <c r="C726" s="237"/>
      <c r="D726" s="232" t="s">
        <v>166</v>
      </c>
      <c r="E726" s="238" t="s">
        <v>19</v>
      </c>
      <c r="F726" s="239" t="s">
        <v>2189</v>
      </c>
      <c r="G726" s="237"/>
      <c r="H726" s="240">
        <v>16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166</v>
      </c>
      <c r="AU726" s="246" t="s">
        <v>82</v>
      </c>
      <c r="AV726" s="13" t="s">
        <v>85</v>
      </c>
      <c r="AW726" s="13" t="s">
        <v>34</v>
      </c>
      <c r="AX726" s="13" t="s">
        <v>82</v>
      </c>
      <c r="AY726" s="246" t="s">
        <v>158</v>
      </c>
    </row>
    <row r="727" s="2" customFormat="1" ht="16.5" customHeight="1">
      <c r="A727" s="38"/>
      <c r="B727" s="39"/>
      <c r="C727" s="259" t="s">
        <v>1203</v>
      </c>
      <c r="D727" s="259" t="s">
        <v>199</v>
      </c>
      <c r="E727" s="260" t="s">
        <v>1152</v>
      </c>
      <c r="F727" s="261" t="s">
        <v>1153</v>
      </c>
      <c r="G727" s="262" t="s">
        <v>162</v>
      </c>
      <c r="H727" s="263">
        <v>16</v>
      </c>
      <c r="I727" s="264"/>
      <c r="J727" s="265">
        <f>ROUND(I727*H727,2)</f>
        <v>0</v>
      </c>
      <c r="K727" s="261" t="s">
        <v>213</v>
      </c>
      <c r="L727" s="266"/>
      <c r="M727" s="267" t="s">
        <v>19</v>
      </c>
      <c r="N727" s="268" t="s">
        <v>45</v>
      </c>
      <c r="O727" s="84"/>
      <c r="P727" s="228">
        <f>O727*H727</f>
        <v>0</v>
      </c>
      <c r="Q727" s="228">
        <v>0.080000000000000002</v>
      </c>
      <c r="R727" s="228">
        <f>Q727*H727</f>
        <v>1.28</v>
      </c>
      <c r="S727" s="228">
        <v>0</v>
      </c>
      <c r="T727" s="229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30" t="s">
        <v>255</v>
      </c>
      <c r="AT727" s="230" t="s">
        <v>199</v>
      </c>
      <c r="AU727" s="230" t="s">
        <v>82</v>
      </c>
      <c r="AY727" s="17" t="s">
        <v>158</v>
      </c>
      <c r="BE727" s="231">
        <f>IF(N727="základní",J727,0)</f>
        <v>0</v>
      </c>
      <c r="BF727" s="231">
        <f>IF(N727="snížená",J727,0)</f>
        <v>0</v>
      </c>
      <c r="BG727" s="231">
        <f>IF(N727="zákl. přenesená",J727,0)</f>
        <v>0</v>
      </c>
      <c r="BH727" s="231">
        <f>IF(N727="sníž. přenesená",J727,0)</f>
        <v>0</v>
      </c>
      <c r="BI727" s="231">
        <f>IF(N727="nulová",J727,0)</f>
        <v>0</v>
      </c>
      <c r="BJ727" s="17" t="s">
        <v>82</v>
      </c>
      <c r="BK727" s="231">
        <f>ROUND(I727*H727,2)</f>
        <v>0</v>
      </c>
      <c r="BL727" s="17" t="s">
        <v>255</v>
      </c>
      <c r="BM727" s="230" t="s">
        <v>2191</v>
      </c>
    </row>
    <row r="728" s="2" customFormat="1">
      <c r="A728" s="38"/>
      <c r="B728" s="39"/>
      <c r="C728" s="40"/>
      <c r="D728" s="232" t="s">
        <v>165</v>
      </c>
      <c r="E728" s="40"/>
      <c r="F728" s="233" t="s">
        <v>1153</v>
      </c>
      <c r="G728" s="40"/>
      <c r="H728" s="40"/>
      <c r="I728" s="136"/>
      <c r="J728" s="40"/>
      <c r="K728" s="40"/>
      <c r="L728" s="44"/>
      <c r="M728" s="234"/>
      <c r="N728" s="235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165</v>
      </c>
      <c r="AU728" s="17" t="s">
        <v>82</v>
      </c>
    </row>
    <row r="729" s="13" customFormat="1">
      <c r="A729" s="13"/>
      <c r="B729" s="236"/>
      <c r="C729" s="237"/>
      <c r="D729" s="232" t="s">
        <v>166</v>
      </c>
      <c r="E729" s="238" t="s">
        <v>19</v>
      </c>
      <c r="F729" s="239" t="s">
        <v>2189</v>
      </c>
      <c r="G729" s="237"/>
      <c r="H729" s="240">
        <v>16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6" t="s">
        <v>166</v>
      </c>
      <c r="AU729" s="246" t="s">
        <v>82</v>
      </c>
      <c r="AV729" s="13" t="s">
        <v>85</v>
      </c>
      <c r="AW729" s="13" t="s">
        <v>34</v>
      </c>
      <c r="AX729" s="13" t="s">
        <v>82</v>
      </c>
      <c r="AY729" s="246" t="s">
        <v>158</v>
      </c>
    </row>
    <row r="730" s="2" customFormat="1" ht="21.75" customHeight="1">
      <c r="A730" s="38"/>
      <c r="B730" s="39"/>
      <c r="C730" s="219" t="s">
        <v>1208</v>
      </c>
      <c r="D730" s="219" t="s">
        <v>159</v>
      </c>
      <c r="E730" s="220" t="s">
        <v>1157</v>
      </c>
      <c r="F730" s="221" t="s">
        <v>1158</v>
      </c>
      <c r="G730" s="222" t="s">
        <v>1035</v>
      </c>
      <c r="H730" s="223">
        <v>4.5599999999999996</v>
      </c>
      <c r="I730" s="224"/>
      <c r="J730" s="225">
        <f>ROUND(I730*H730,2)</f>
        <v>0</v>
      </c>
      <c r="K730" s="221" t="s">
        <v>19</v>
      </c>
      <c r="L730" s="44"/>
      <c r="M730" s="226" t="s">
        <v>19</v>
      </c>
      <c r="N730" s="227" t="s">
        <v>45</v>
      </c>
      <c r="O730" s="84"/>
      <c r="P730" s="228">
        <f>O730*H730</f>
        <v>0</v>
      </c>
      <c r="Q730" s="228">
        <v>0</v>
      </c>
      <c r="R730" s="228">
        <f>Q730*H730</f>
        <v>0</v>
      </c>
      <c r="S730" s="228">
        <v>0</v>
      </c>
      <c r="T730" s="229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30" t="s">
        <v>236</v>
      </c>
      <c r="AT730" s="230" t="s">
        <v>159</v>
      </c>
      <c r="AU730" s="230" t="s">
        <v>82</v>
      </c>
      <c r="AY730" s="17" t="s">
        <v>158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7" t="s">
        <v>82</v>
      </c>
      <c r="BK730" s="231">
        <f>ROUND(I730*H730,2)</f>
        <v>0</v>
      </c>
      <c r="BL730" s="17" t="s">
        <v>236</v>
      </c>
      <c r="BM730" s="230" t="s">
        <v>1159</v>
      </c>
    </row>
    <row r="731" s="2" customFormat="1">
      <c r="A731" s="38"/>
      <c r="B731" s="39"/>
      <c r="C731" s="40"/>
      <c r="D731" s="232" t="s">
        <v>165</v>
      </c>
      <c r="E731" s="40"/>
      <c r="F731" s="233" t="s">
        <v>1158</v>
      </c>
      <c r="G731" s="40"/>
      <c r="H731" s="40"/>
      <c r="I731" s="136"/>
      <c r="J731" s="40"/>
      <c r="K731" s="40"/>
      <c r="L731" s="44"/>
      <c r="M731" s="234"/>
      <c r="N731" s="235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165</v>
      </c>
      <c r="AU731" s="17" t="s">
        <v>82</v>
      </c>
    </row>
    <row r="732" s="13" customFormat="1">
      <c r="A732" s="13"/>
      <c r="B732" s="236"/>
      <c r="C732" s="237"/>
      <c r="D732" s="232" t="s">
        <v>166</v>
      </c>
      <c r="E732" s="238" t="s">
        <v>19</v>
      </c>
      <c r="F732" s="239" t="s">
        <v>2192</v>
      </c>
      <c r="G732" s="237"/>
      <c r="H732" s="240">
        <v>4.5599999999999996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166</v>
      </c>
      <c r="AU732" s="246" t="s">
        <v>82</v>
      </c>
      <c r="AV732" s="13" t="s">
        <v>85</v>
      </c>
      <c r="AW732" s="13" t="s">
        <v>34</v>
      </c>
      <c r="AX732" s="13" t="s">
        <v>82</v>
      </c>
      <c r="AY732" s="246" t="s">
        <v>158</v>
      </c>
    </row>
    <row r="733" s="2" customFormat="1" ht="21.75" customHeight="1">
      <c r="A733" s="38"/>
      <c r="B733" s="39"/>
      <c r="C733" s="219" t="s">
        <v>1213</v>
      </c>
      <c r="D733" s="219" t="s">
        <v>159</v>
      </c>
      <c r="E733" s="220" t="s">
        <v>1162</v>
      </c>
      <c r="F733" s="221" t="s">
        <v>1163</v>
      </c>
      <c r="G733" s="222" t="s">
        <v>1035</v>
      </c>
      <c r="H733" s="223">
        <v>4.5599999999999996</v>
      </c>
      <c r="I733" s="224"/>
      <c r="J733" s="225">
        <f>ROUND(I733*H733,2)</f>
        <v>0</v>
      </c>
      <c r="K733" s="221" t="s">
        <v>19</v>
      </c>
      <c r="L733" s="44"/>
      <c r="M733" s="226" t="s">
        <v>19</v>
      </c>
      <c r="N733" s="227" t="s">
        <v>45</v>
      </c>
      <c r="O733" s="84"/>
      <c r="P733" s="228">
        <f>O733*H733</f>
        <v>0</v>
      </c>
      <c r="Q733" s="228">
        <v>2.2563399999999998</v>
      </c>
      <c r="R733" s="228">
        <f>Q733*H733</f>
        <v>10.288910399999999</v>
      </c>
      <c r="S733" s="228">
        <v>0</v>
      </c>
      <c r="T733" s="229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30" t="s">
        <v>236</v>
      </c>
      <c r="AT733" s="230" t="s">
        <v>159</v>
      </c>
      <c r="AU733" s="230" t="s">
        <v>82</v>
      </c>
      <c r="AY733" s="17" t="s">
        <v>158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7" t="s">
        <v>82</v>
      </c>
      <c r="BK733" s="231">
        <f>ROUND(I733*H733,2)</f>
        <v>0</v>
      </c>
      <c r="BL733" s="17" t="s">
        <v>236</v>
      </c>
      <c r="BM733" s="230" t="s">
        <v>1164</v>
      </c>
    </row>
    <row r="734" s="2" customFormat="1">
      <c r="A734" s="38"/>
      <c r="B734" s="39"/>
      <c r="C734" s="40"/>
      <c r="D734" s="232" t="s">
        <v>165</v>
      </c>
      <c r="E734" s="40"/>
      <c r="F734" s="233" t="s">
        <v>1163</v>
      </c>
      <c r="G734" s="40"/>
      <c r="H734" s="40"/>
      <c r="I734" s="136"/>
      <c r="J734" s="40"/>
      <c r="K734" s="40"/>
      <c r="L734" s="44"/>
      <c r="M734" s="234"/>
      <c r="N734" s="235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165</v>
      </c>
      <c r="AU734" s="17" t="s">
        <v>82</v>
      </c>
    </row>
    <row r="735" s="13" customFormat="1">
      <c r="A735" s="13"/>
      <c r="B735" s="236"/>
      <c r="C735" s="237"/>
      <c r="D735" s="232" t="s">
        <v>166</v>
      </c>
      <c r="E735" s="238" t="s">
        <v>19</v>
      </c>
      <c r="F735" s="239" t="s">
        <v>2193</v>
      </c>
      <c r="G735" s="237"/>
      <c r="H735" s="240">
        <v>4.5599999999999996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6" t="s">
        <v>166</v>
      </c>
      <c r="AU735" s="246" t="s">
        <v>82</v>
      </c>
      <c r="AV735" s="13" t="s">
        <v>85</v>
      </c>
      <c r="AW735" s="13" t="s">
        <v>34</v>
      </c>
      <c r="AX735" s="13" t="s">
        <v>82</v>
      </c>
      <c r="AY735" s="246" t="s">
        <v>158</v>
      </c>
    </row>
    <row r="736" s="2" customFormat="1" ht="21.75" customHeight="1">
      <c r="A736" s="38"/>
      <c r="B736" s="39"/>
      <c r="C736" s="219" t="s">
        <v>1217</v>
      </c>
      <c r="D736" s="219" t="s">
        <v>159</v>
      </c>
      <c r="E736" s="220" t="s">
        <v>1166</v>
      </c>
      <c r="F736" s="221" t="s">
        <v>1167</v>
      </c>
      <c r="G736" s="222" t="s">
        <v>202</v>
      </c>
      <c r="H736" s="223">
        <v>1</v>
      </c>
      <c r="I736" s="224"/>
      <c r="J736" s="225">
        <f>ROUND(I736*H736,2)</f>
        <v>0</v>
      </c>
      <c r="K736" s="221" t="s">
        <v>19</v>
      </c>
      <c r="L736" s="44"/>
      <c r="M736" s="226" t="s">
        <v>19</v>
      </c>
      <c r="N736" s="227" t="s">
        <v>45</v>
      </c>
      <c r="O736" s="84"/>
      <c r="P736" s="228">
        <f>O736*H736</f>
        <v>0</v>
      </c>
      <c r="Q736" s="228">
        <v>0</v>
      </c>
      <c r="R736" s="228">
        <f>Q736*H736</f>
        <v>0</v>
      </c>
      <c r="S736" s="228">
        <v>0</v>
      </c>
      <c r="T736" s="229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0" t="s">
        <v>236</v>
      </c>
      <c r="AT736" s="230" t="s">
        <v>159</v>
      </c>
      <c r="AU736" s="230" t="s">
        <v>82</v>
      </c>
      <c r="AY736" s="17" t="s">
        <v>158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7" t="s">
        <v>82</v>
      </c>
      <c r="BK736" s="231">
        <f>ROUND(I736*H736,2)</f>
        <v>0</v>
      </c>
      <c r="BL736" s="17" t="s">
        <v>236</v>
      </c>
      <c r="BM736" s="230" t="s">
        <v>1168</v>
      </c>
    </row>
    <row r="737" s="2" customFormat="1">
      <c r="A737" s="38"/>
      <c r="B737" s="39"/>
      <c r="C737" s="40"/>
      <c r="D737" s="232" t="s">
        <v>165</v>
      </c>
      <c r="E737" s="40"/>
      <c r="F737" s="233" t="s">
        <v>1167</v>
      </c>
      <c r="G737" s="40"/>
      <c r="H737" s="40"/>
      <c r="I737" s="136"/>
      <c r="J737" s="40"/>
      <c r="K737" s="40"/>
      <c r="L737" s="44"/>
      <c r="M737" s="234"/>
      <c r="N737" s="235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165</v>
      </c>
      <c r="AU737" s="17" t="s">
        <v>82</v>
      </c>
    </row>
    <row r="738" s="13" customFormat="1">
      <c r="A738" s="13"/>
      <c r="B738" s="236"/>
      <c r="C738" s="237"/>
      <c r="D738" s="232" t="s">
        <v>166</v>
      </c>
      <c r="E738" s="238" t="s">
        <v>19</v>
      </c>
      <c r="F738" s="239" t="s">
        <v>82</v>
      </c>
      <c r="G738" s="237"/>
      <c r="H738" s="240">
        <v>1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6" t="s">
        <v>166</v>
      </c>
      <c r="AU738" s="246" t="s">
        <v>82</v>
      </c>
      <c r="AV738" s="13" t="s">
        <v>85</v>
      </c>
      <c r="AW738" s="13" t="s">
        <v>34</v>
      </c>
      <c r="AX738" s="13" t="s">
        <v>82</v>
      </c>
      <c r="AY738" s="246" t="s">
        <v>158</v>
      </c>
    </row>
    <row r="739" s="2" customFormat="1" ht="21.75" customHeight="1">
      <c r="A739" s="38"/>
      <c r="B739" s="39"/>
      <c r="C739" s="219" t="s">
        <v>1223</v>
      </c>
      <c r="D739" s="219" t="s">
        <v>159</v>
      </c>
      <c r="E739" s="220" t="s">
        <v>1229</v>
      </c>
      <c r="F739" s="221" t="s">
        <v>1230</v>
      </c>
      <c r="G739" s="222" t="s">
        <v>1035</v>
      </c>
      <c r="H739" s="223">
        <v>2.1760000000000002</v>
      </c>
      <c r="I739" s="224"/>
      <c r="J739" s="225">
        <f>ROUND(I739*H739,2)</f>
        <v>0</v>
      </c>
      <c r="K739" s="221" t="s">
        <v>19</v>
      </c>
      <c r="L739" s="44"/>
      <c r="M739" s="226" t="s">
        <v>19</v>
      </c>
      <c r="N739" s="227" t="s">
        <v>45</v>
      </c>
      <c r="O739" s="84"/>
      <c r="P739" s="228">
        <f>O739*H739</f>
        <v>0</v>
      </c>
      <c r="Q739" s="228">
        <v>2.2563399999999998</v>
      </c>
      <c r="R739" s="228">
        <f>Q739*H739</f>
        <v>4.9097958400000001</v>
      </c>
      <c r="S739" s="228">
        <v>0</v>
      </c>
      <c r="T739" s="229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30" t="s">
        <v>236</v>
      </c>
      <c r="AT739" s="230" t="s">
        <v>159</v>
      </c>
      <c r="AU739" s="230" t="s">
        <v>82</v>
      </c>
      <c r="AY739" s="17" t="s">
        <v>158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7" t="s">
        <v>82</v>
      </c>
      <c r="BK739" s="231">
        <f>ROUND(I739*H739,2)</f>
        <v>0</v>
      </c>
      <c r="BL739" s="17" t="s">
        <v>236</v>
      </c>
      <c r="BM739" s="230" t="s">
        <v>1231</v>
      </c>
    </row>
    <row r="740" s="2" customFormat="1">
      <c r="A740" s="38"/>
      <c r="B740" s="39"/>
      <c r="C740" s="40"/>
      <c r="D740" s="232" t="s">
        <v>165</v>
      </c>
      <c r="E740" s="40"/>
      <c r="F740" s="233" t="s">
        <v>1230</v>
      </c>
      <c r="G740" s="40"/>
      <c r="H740" s="40"/>
      <c r="I740" s="136"/>
      <c r="J740" s="40"/>
      <c r="K740" s="40"/>
      <c r="L740" s="44"/>
      <c r="M740" s="234"/>
      <c r="N740" s="235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165</v>
      </c>
      <c r="AU740" s="17" t="s">
        <v>82</v>
      </c>
    </row>
    <row r="741" s="13" customFormat="1">
      <c r="A741" s="13"/>
      <c r="B741" s="236"/>
      <c r="C741" s="237"/>
      <c r="D741" s="232" t="s">
        <v>166</v>
      </c>
      <c r="E741" s="238" t="s">
        <v>19</v>
      </c>
      <c r="F741" s="239" t="s">
        <v>2194</v>
      </c>
      <c r="G741" s="237"/>
      <c r="H741" s="240">
        <v>2.1760000000000002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166</v>
      </c>
      <c r="AU741" s="246" t="s">
        <v>82</v>
      </c>
      <c r="AV741" s="13" t="s">
        <v>85</v>
      </c>
      <c r="AW741" s="13" t="s">
        <v>34</v>
      </c>
      <c r="AX741" s="13" t="s">
        <v>82</v>
      </c>
      <c r="AY741" s="246" t="s">
        <v>158</v>
      </c>
    </row>
    <row r="742" s="2" customFormat="1" ht="16.5" customHeight="1">
      <c r="A742" s="38"/>
      <c r="B742" s="39"/>
      <c r="C742" s="219" t="s">
        <v>1228</v>
      </c>
      <c r="D742" s="219" t="s">
        <v>159</v>
      </c>
      <c r="E742" s="220" t="s">
        <v>1170</v>
      </c>
      <c r="F742" s="221" t="s">
        <v>1171</v>
      </c>
      <c r="G742" s="222" t="s">
        <v>1059</v>
      </c>
      <c r="H742" s="223">
        <v>0.039</v>
      </c>
      <c r="I742" s="224"/>
      <c r="J742" s="225">
        <f>ROUND(I742*H742,2)</f>
        <v>0</v>
      </c>
      <c r="K742" s="221" t="s">
        <v>19</v>
      </c>
      <c r="L742" s="44"/>
      <c r="M742" s="226" t="s">
        <v>19</v>
      </c>
      <c r="N742" s="227" t="s">
        <v>45</v>
      </c>
      <c r="O742" s="84"/>
      <c r="P742" s="228">
        <f>O742*H742</f>
        <v>0</v>
      </c>
      <c r="Q742" s="228">
        <v>1.0601700000000001</v>
      </c>
      <c r="R742" s="228">
        <f>Q742*H742</f>
        <v>0.041346630000000002</v>
      </c>
      <c r="S742" s="228">
        <v>0</v>
      </c>
      <c r="T742" s="229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30" t="s">
        <v>236</v>
      </c>
      <c r="AT742" s="230" t="s">
        <v>159</v>
      </c>
      <c r="AU742" s="230" t="s">
        <v>82</v>
      </c>
      <c r="AY742" s="17" t="s">
        <v>158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17" t="s">
        <v>82</v>
      </c>
      <c r="BK742" s="231">
        <f>ROUND(I742*H742,2)</f>
        <v>0</v>
      </c>
      <c r="BL742" s="17" t="s">
        <v>236</v>
      </c>
      <c r="BM742" s="230" t="s">
        <v>1172</v>
      </c>
    </row>
    <row r="743" s="2" customFormat="1">
      <c r="A743" s="38"/>
      <c r="B743" s="39"/>
      <c r="C743" s="40"/>
      <c r="D743" s="232" t="s">
        <v>165</v>
      </c>
      <c r="E743" s="40"/>
      <c r="F743" s="233" t="s">
        <v>1171</v>
      </c>
      <c r="G743" s="40"/>
      <c r="H743" s="40"/>
      <c r="I743" s="136"/>
      <c r="J743" s="40"/>
      <c r="K743" s="40"/>
      <c r="L743" s="44"/>
      <c r="M743" s="234"/>
      <c r="N743" s="235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165</v>
      </c>
      <c r="AU743" s="17" t="s">
        <v>82</v>
      </c>
    </row>
    <row r="744" s="13" customFormat="1">
      <c r="A744" s="13"/>
      <c r="B744" s="236"/>
      <c r="C744" s="237"/>
      <c r="D744" s="232" t="s">
        <v>166</v>
      </c>
      <c r="E744" s="238" t="s">
        <v>19</v>
      </c>
      <c r="F744" s="239" t="s">
        <v>2195</v>
      </c>
      <c r="G744" s="237"/>
      <c r="H744" s="240">
        <v>0.039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6" t="s">
        <v>166</v>
      </c>
      <c r="AU744" s="246" t="s">
        <v>82</v>
      </c>
      <c r="AV744" s="13" t="s">
        <v>85</v>
      </c>
      <c r="AW744" s="13" t="s">
        <v>34</v>
      </c>
      <c r="AX744" s="13" t="s">
        <v>82</v>
      </c>
      <c r="AY744" s="246" t="s">
        <v>158</v>
      </c>
    </row>
    <row r="745" s="2" customFormat="1" ht="21.75" customHeight="1">
      <c r="A745" s="38"/>
      <c r="B745" s="39"/>
      <c r="C745" s="219" t="s">
        <v>1233</v>
      </c>
      <c r="D745" s="219" t="s">
        <v>159</v>
      </c>
      <c r="E745" s="220" t="s">
        <v>1175</v>
      </c>
      <c r="F745" s="221" t="s">
        <v>1176</v>
      </c>
      <c r="G745" s="222" t="s">
        <v>162</v>
      </c>
      <c r="H745" s="223">
        <v>160</v>
      </c>
      <c r="I745" s="224"/>
      <c r="J745" s="225">
        <f>ROUND(I745*H745,2)</f>
        <v>0</v>
      </c>
      <c r="K745" s="221" t="s">
        <v>213</v>
      </c>
      <c r="L745" s="44"/>
      <c r="M745" s="226" t="s">
        <v>19</v>
      </c>
      <c r="N745" s="227" t="s">
        <v>45</v>
      </c>
      <c r="O745" s="84"/>
      <c r="P745" s="228">
        <f>O745*H745</f>
        <v>0</v>
      </c>
      <c r="Q745" s="228">
        <v>0</v>
      </c>
      <c r="R745" s="228">
        <f>Q745*H745</f>
        <v>0</v>
      </c>
      <c r="S745" s="228">
        <v>0</v>
      </c>
      <c r="T745" s="229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30" t="s">
        <v>236</v>
      </c>
      <c r="AT745" s="230" t="s">
        <v>159</v>
      </c>
      <c r="AU745" s="230" t="s">
        <v>82</v>
      </c>
      <c r="AY745" s="17" t="s">
        <v>158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7" t="s">
        <v>82</v>
      </c>
      <c r="BK745" s="231">
        <f>ROUND(I745*H745,2)</f>
        <v>0</v>
      </c>
      <c r="BL745" s="17" t="s">
        <v>236</v>
      </c>
      <c r="BM745" s="230" t="s">
        <v>1177</v>
      </c>
    </row>
    <row r="746" s="2" customFormat="1">
      <c r="A746" s="38"/>
      <c r="B746" s="39"/>
      <c r="C746" s="40"/>
      <c r="D746" s="232" t="s">
        <v>165</v>
      </c>
      <c r="E746" s="40"/>
      <c r="F746" s="233" t="s">
        <v>1178</v>
      </c>
      <c r="G746" s="40"/>
      <c r="H746" s="40"/>
      <c r="I746" s="136"/>
      <c r="J746" s="40"/>
      <c r="K746" s="40"/>
      <c r="L746" s="44"/>
      <c r="M746" s="234"/>
      <c r="N746" s="235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165</v>
      </c>
      <c r="AU746" s="17" t="s">
        <v>82</v>
      </c>
    </row>
    <row r="747" s="2" customFormat="1">
      <c r="A747" s="38"/>
      <c r="B747" s="39"/>
      <c r="C747" s="40"/>
      <c r="D747" s="232" t="s">
        <v>216</v>
      </c>
      <c r="E747" s="40"/>
      <c r="F747" s="258" t="s">
        <v>1179</v>
      </c>
      <c r="G747" s="40"/>
      <c r="H747" s="40"/>
      <c r="I747" s="136"/>
      <c r="J747" s="40"/>
      <c r="K747" s="40"/>
      <c r="L747" s="44"/>
      <c r="M747" s="234"/>
      <c r="N747" s="235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216</v>
      </c>
      <c r="AU747" s="17" t="s">
        <v>82</v>
      </c>
    </row>
    <row r="748" s="13" customFormat="1">
      <c r="A748" s="13"/>
      <c r="B748" s="236"/>
      <c r="C748" s="237"/>
      <c r="D748" s="232" t="s">
        <v>166</v>
      </c>
      <c r="E748" s="238" t="s">
        <v>19</v>
      </c>
      <c r="F748" s="239" t="s">
        <v>2196</v>
      </c>
      <c r="G748" s="237"/>
      <c r="H748" s="240">
        <v>160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166</v>
      </c>
      <c r="AU748" s="246" t="s">
        <v>82</v>
      </c>
      <c r="AV748" s="13" t="s">
        <v>85</v>
      </c>
      <c r="AW748" s="13" t="s">
        <v>34</v>
      </c>
      <c r="AX748" s="13" t="s">
        <v>82</v>
      </c>
      <c r="AY748" s="246" t="s">
        <v>158</v>
      </c>
    </row>
    <row r="749" s="2" customFormat="1" ht="21.75" customHeight="1">
      <c r="A749" s="38"/>
      <c r="B749" s="39"/>
      <c r="C749" s="219" t="s">
        <v>1238</v>
      </c>
      <c r="D749" s="219" t="s">
        <v>159</v>
      </c>
      <c r="E749" s="220" t="s">
        <v>1182</v>
      </c>
      <c r="F749" s="221" t="s">
        <v>1183</v>
      </c>
      <c r="G749" s="222" t="s">
        <v>162</v>
      </c>
      <c r="H749" s="223">
        <v>160</v>
      </c>
      <c r="I749" s="224"/>
      <c r="J749" s="225">
        <f>ROUND(I749*H749,2)</f>
        <v>0</v>
      </c>
      <c r="K749" s="221" t="s">
        <v>213</v>
      </c>
      <c r="L749" s="44"/>
      <c r="M749" s="226" t="s">
        <v>19</v>
      </c>
      <c r="N749" s="227" t="s">
        <v>45</v>
      </c>
      <c r="O749" s="84"/>
      <c r="P749" s="228">
        <f>O749*H749</f>
        <v>0</v>
      </c>
      <c r="Q749" s="228">
        <v>0</v>
      </c>
      <c r="R749" s="228">
        <f>Q749*H749</f>
        <v>0</v>
      </c>
      <c r="S749" s="228">
        <v>0</v>
      </c>
      <c r="T749" s="229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0" t="s">
        <v>236</v>
      </c>
      <c r="AT749" s="230" t="s">
        <v>159</v>
      </c>
      <c r="AU749" s="230" t="s">
        <v>82</v>
      </c>
      <c r="AY749" s="17" t="s">
        <v>158</v>
      </c>
      <c r="BE749" s="231">
        <f>IF(N749="základní",J749,0)</f>
        <v>0</v>
      </c>
      <c r="BF749" s="231">
        <f>IF(N749="snížená",J749,0)</f>
        <v>0</v>
      </c>
      <c r="BG749" s="231">
        <f>IF(N749="zákl. přenesená",J749,0)</f>
        <v>0</v>
      </c>
      <c r="BH749" s="231">
        <f>IF(N749="sníž. přenesená",J749,0)</f>
        <v>0</v>
      </c>
      <c r="BI749" s="231">
        <f>IF(N749="nulová",J749,0)</f>
        <v>0</v>
      </c>
      <c r="BJ749" s="17" t="s">
        <v>82</v>
      </c>
      <c r="BK749" s="231">
        <f>ROUND(I749*H749,2)</f>
        <v>0</v>
      </c>
      <c r="BL749" s="17" t="s">
        <v>236</v>
      </c>
      <c r="BM749" s="230" t="s">
        <v>1184</v>
      </c>
    </row>
    <row r="750" s="2" customFormat="1">
      <c r="A750" s="38"/>
      <c r="B750" s="39"/>
      <c r="C750" s="40"/>
      <c r="D750" s="232" t="s">
        <v>165</v>
      </c>
      <c r="E750" s="40"/>
      <c r="F750" s="233" t="s">
        <v>1185</v>
      </c>
      <c r="G750" s="40"/>
      <c r="H750" s="40"/>
      <c r="I750" s="136"/>
      <c r="J750" s="40"/>
      <c r="K750" s="40"/>
      <c r="L750" s="44"/>
      <c r="M750" s="234"/>
      <c r="N750" s="235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165</v>
      </c>
      <c r="AU750" s="17" t="s">
        <v>82</v>
      </c>
    </row>
    <row r="751" s="13" customFormat="1">
      <c r="A751" s="13"/>
      <c r="B751" s="236"/>
      <c r="C751" s="237"/>
      <c r="D751" s="232" t="s">
        <v>166</v>
      </c>
      <c r="E751" s="238" t="s">
        <v>19</v>
      </c>
      <c r="F751" s="239" t="s">
        <v>2196</v>
      </c>
      <c r="G751" s="237"/>
      <c r="H751" s="240">
        <v>160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6" t="s">
        <v>166</v>
      </c>
      <c r="AU751" s="246" t="s">
        <v>82</v>
      </c>
      <c r="AV751" s="13" t="s">
        <v>85</v>
      </c>
      <c r="AW751" s="13" t="s">
        <v>34</v>
      </c>
      <c r="AX751" s="13" t="s">
        <v>82</v>
      </c>
      <c r="AY751" s="246" t="s">
        <v>158</v>
      </c>
    </row>
    <row r="752" s="2" customFormat="1" ht="21.75" customHeight="1">
      <c r="A752" s="38"/>
      <c r="B752" s="39"/>
      <c r="C752" s="219" t="s">
        <v>1242</v>
      </c>
      <c r="D752" s="219" t="s">
        <v>159</v>
      </c>
      <c r="E752" s="220" t="s">
        <v>1187</v>
      </c>
      <c r="F752" s="221" t="s">
        <v>1188</v>
      </c>
      <c r="G752" s="222" t="s">
        <v>162</v>
      </c>
      <c r="H752" s="223">
        <v>45</v>
      </c>
      <c r="I752" s="224"/>
      <c r="J752" s="225">
        <f>ROUND(I752*H752,2)</f>
        <v>0</v>
      </c>
      <c r="K752" s="221" t="s">
        <v>213</v>
      </c>
      <c r="L752" s="44"/>
      <c r="M752" s="226" t="s">
        <v>19</v>
      </c>
      <c r="N752" s="227" t="s">
        <v>45</v>
      </c>
      <c r="O752" s="84"/>
      <c r="P752" s="228">
        <f>O752*H752</f>
        <v>0</v>
      </c>
      <c r="Q752" s="228">
        <v>0</v>
      </c>
      <c r="R752" s="228">
        <f>Q752*H752</f>
        <v>0</v>
      </c>
      <c r="S752" s="228">
        <v>0</v>
      </c>
      <c r="T752" s="229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0" t="s">
        <v>236</v>
      </c>
      <c r="AT752" s="230" t="s">
        <v>159</v>
      </c>
      <c r="AU752" s="230" t="s">
        <v>82</v>
      </c>
      <c r="AY752" s="17" t="s">
        <v>158</v>
      </c>
      <c r="BE752" s="231">
        <f>IF(N752="základní",J752,0)</f>
        <v>0</v>
      </c>
      <c r="BF752" s="231">
        <f>IF(N752="snížená",J752,0)</f>
        <v>0</v>
      </c>
      <c r="BG752" s="231">
        <f>IF(N752="zákl. přenesená",J752,0)</f>
        <v>0</v>
      </c>
      <c r="BH752" s="231">
        <f>IF(N752="sníž. přenesená",J752,0)</f>
        <v>0</v>
      </c>
      <c r="BI752" s="231">
        <f>IF(N752="nulová",J752,0)</f>
        <v>0</v>
      </c>
      <c r="BJ752" s="17" t="s">
        <v>82</v>
      </c>
      <c r="BK752" s="231">
        <f>ROUND(I752*H752,2)</f>
        <v>0</v>
      </c>
      <c r="BL752" s="17" t="s">
        <v>236</v>
      </c>
      <c r="BM752" s="230" t="s">
        <v>1189</v>
      </c>
    </row>
    <row r="753" s="2" customFormat="1">
      <c r="A753" s="38"/>
      <c r="B753" s="39"/>
      <c r="C753" s="40"/>
      <c r="D753" s="232" t="s">
        <v>165</v>
      </c>
      <c r="E753" s="40"/>
      <c r="F753" s="233" t="s">
        <v>1190</v>
      </c>
      <c r="G753" s="40"/>
      <c r="H753" s="40"/>
      <c r="I753" s="136"/>
      <c r="J753" s="40"/>
      <c r="K753" s="40"/>
      <c r="L753" s="44"/>
      <c r="M753" s="234"/>
      <c r="N753" s="235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165</v>
      </c>
      <c r="AU753" s="17" t="s">
        <v>82</v>
      </c>
    </row>
    <row r="754" s="2" customFormat="1">
      <c r="A754" s="38"/>
      <c r="B754" s="39"/>
      <c r="C754" s="40"/>
      <c r="D754" s="232" t="s">
        <v>216</v>
      </c>
      <c r="E754" s="40"/>
      <c r="F754" s="258" t="s">
        <v>1179</v>
      </c>
      <c r="G754" s="40"/>
      <c r="H754" s="40"/>
      <c r="I754" s="136"/>
      <c r="J754" s="40"/>
      <c r="K754" s="40"/>
      <c r="L754" s="44"/>
      <c r="M754" s="234"/>
      <c r="N754" s="235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216</v>
      </c>
      <c r="AU754" s="17" t="s">
        <v>82</v>
      </c>
    </row>
    <row r="755" s="13" customFormat="1">
      <c r="A755" s="13"/>
      <c r="B755" s="236"/>
      <c r="C755" s="237"/>
      <c r="D755" s="232" t="s">
        <v>166</v>
      </c>
      <c r="E755" s="238" t="s">
        <v>19</v>
      </c>
      <c r="F755" s="239" t="s">
        <v>2197</v>
      </c>
      <c r="G755" s="237"/>
      <c r="H755" s="240">
        <v>45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6" t="s">
        <v>166</v>
      </c>
      <c r="AU755" s="246" t="s">
        <v>82</v>
      </c>
      <c r="AV755" s="13" t="s">
        <v>85</v>
      </c>
      <c r="AW755" s="13" t="s">
        <v>34</v>
      </c>
      <c r="AX755" s="13" t="s">
        <v>82</v>
      </c>
      <c r="AY755" s="246" t="s">
        <v>158</v>
      </c>
    </row>
    <row r="756" s="2" customFormat="1" ht="21.75" customHeight="1">
      <c r="A756" s="38"/>
      <c r="B756" s="39"/>
      <c r="C756" s="219" t="s">
        <v>1249</v>
      </c>
      <c r="D756" s="219" t="s">
        <v>159</v>
      </c>
      <c r="E756" s="220" t="s">
        <v>1193</v>
      </c>
      <c r="F756" s="221" t="s">
        <v>1194</v>
      </c>
      <c r="G756" s="222" t="s">
        <v>162</v>
      </c>
      <c r="H756" s="223">
        <v>45</v>
      </c>
      <c r="I756" s="224"/>
      <c r="J756" s="225">
        <f>ROUND(I756*H756,2)</f>
        <v>0</v>
      </c>
      <c r="K756" s="221" t="s">
        <v>213</v>
      </c>
      <c r="L756" s="44"/>
      <c r="M756" s="226" t="s">
        <v>19</v>
      </c>
      <c r="N756" s="227" t="s">
        <v>45</v>
      </c>
      <c r="O756" s="84"/>
      <c r="P756" s="228">
        <f>O756*H756</f>
        <v>0</v>
      </c>
      <c r="Q756" s="228">
        <v>0</v>
      </c>
      <c r="R756" s="228">
        <f>Q756*H756</f>
        <v>0</v>
      </c>
      <c r="S756" s="228">
        <v>0</v>
      </c>
      <c r="T756" s="229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30" t="s">
        <v>236</v>
      </c>
      <c r="AT756" s="230" t="s">
        <v>159</v>
      </c>
      <c r="AU756" s="230" t="s">
        <v>82</v>
      </c>
      <c r="AY756" s="17" t="s">
        <v>158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7" t="s">
        <v>82</v>
      </c>
      <c r="BK756" s="231">
        <f>ROUND(I756*H756,2)</f>
        <v>0</v>
      </c>
      <c r="BL756" s="17" t="s">
        <v>236</v>
      </c>
      <c r="BM756" s="230" t="s">
        <v>1195</v>
      </c>
    </row>
    <row r="757" s="2" customFormat="1">
      <c r="A757" s="38"/>
      <c r="B757" s="39"/>
      <c r="C757" s="40"/>
      <c r="D757" s="232" t="s">
        <v>165</v>
      </c>
      <c r="E757" s="40"/>
      <c r="F757" s="233" t="s">
        <v>1196</v>
      </c>
      <c r="G757" s="40"/>
      <c r="H757" s="40"/>
      <c r="I757" s="136"/>
      <c r="J757" s="40"/>
      <c r="K757" s="40"/>
      <c r="L757" s="44"/>
      <c r="M757" s="234"/>
      <c r="N757" s="235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165</v>
      </c>
      <c r="AU757" s="17" t="s">
        <v>82</v>
      </c>
    </row>
    <row r="758" s="13" customFormat="1">
      <c r="A758" s="13"/>
      <c r="B758" s="236"/>
      <c r="C758" s="237"/>
      <c r="D758" s="232" t="s">
        <v>166</v>
      </c>
      <c r="E758" s="238" t="s">
        <v>19</v>
      </c>
      <c r="F758" s="239" t="s">
        <v>2197</v>
      </c>
      <c r="G758" s="237"/>
      <c r="H758" s="240">
        <v>45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166</v>
      </c>
      <c r="AU758" s="246" t="s">
        <v>82</v>
      </c>
      <c r="AV758" s="13" t="s">
        <v>85</v>
      </c>
      <c r="AW758" s="13" t="s">
        <v>34</v>
      </c>
      <c r="AX758" s="13" t="s">
        <v>82</v>
      </c>
      <c r="AY758" s="246" t="s">
        <v>158</v>
      </c>
    </row>
    <row r="759" s="2" customFormat="1" ht="21.75" customHeight="1">
      <c r="A759" s="38"/>
      <c r="B759" s="39"/>
      <c r="C759" s="219" t="s">
        <v>1257</v>
      </c>
      <c r="D759" s="219" t="s">
        <v>159</v>
      </c>
      <c r="E759" s="220" t="s">
        <v>1464</v>
      </c>
      <c r="F759" s="221" t="s">
        <v>1465</v>
      </c>
      <c r="G759" s="222" t="s">
        <v>1035</v>
      </c>
      <c r="H759" s="223">
        <v>32.759999999999998</v>
      </c>
      <c r="I759" s="224"/>
      <c r="J759" s="225">
        <f>ROUND(I759*H759,2)</f>
        <v>0</v>
      </c>
      <c r="K759" s="221" t="s">
        <v>213</v>
      </c>
      <c r="L759" s="44"/>
      <c r="M759" s="226" t="s">
        <v>19</v>
      </c>
      <c r="N759" s="227" t="s">
        <v>45</v>
      </c>
      <c r="O759" s="84"/>
      <c r="P759" s="228">
        <f>O759*H759</f>
        <v>0</v>
      </c>
      <c r="Q759" s="228">
        <v>0</v>
      </c>
      <c r="R759" s="228">
        <f>Q759*H759</f>
        <v>0</v>
      </c>
      <c r="S759" s="228">
        <v>0</v>
      </c>
      <c r="T759" s="229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30" t="s">
        <v>236</v>
      </c>
      <c r="AT759" s="230" t="s">
        <v>159</v>
      </c>
      <c r="AU759" s="230" t="s">
        <v>82</v>
      </c>
      <c r="AY759" s="17" t="s">
        <v>158</v>
      </c>
      <c r="BE759" s="231">
        <f>IF(N759="základní",J759,0)</f>
        <v>0</v>
      </c>
      <c r="BF759" s="231">
        <f>IF(N759="snížená",J759,0)</f>
        <v>0</v>
      </c>
      <c r="BG759" s="231">
        <f>IF(N759="zákl. přenesená",J759,0)</f>
        <v>0</v>
      </c>
      <c r="BH759" s="231">
        <f>IF(N759="sníž. přenesená",J759,0)</f>
        <v>0</v>
      </c>
      <c r="BI759" s="231">
        <f>IF(N759="nulová",J759,0)</f>
        <v>0</v>
      </c>
      <c r="BJ759" s="17" t="s">
        <v>82</v>
      </c>
      <c r="BK759" s="231">
        <f>ROUND(I759*H759,2)</f>
        <v>0</v>
      </c>
      <c r="BL759" s="17" t="s">
        <v>236</v>
      </c>
      <c r="BM759" s="230" t="s">
        <v>1466</v>
      </c>
    </row>
    <row r="760" s="2" customFormat="1">
      <c r="A760" s="38"/>
      <c r="B760" s="39"/>
      <c r="C760" s="40"/>
      <c r="D760" s="232" t="s">
        <v>165</v>
      </c>
      <c r="E760" s="40"/>
      <c r="F760" s="233" t="s">
        <v>1465</v>
      </c>
      <c r="G760" s="40"/>
      <c r="H760" s="40"/>
      <c r="I760" s="136"/>
      <c r="J760" s="40"/>
      <c r="K760" s="40"/>
      <c r="L760" s="44"/>
      <c r="M760" s="234"/>
      <c r="N760" s="235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165</v>
      </c>
      <c r="AU760" s="17" t="s">
        <v>82</v>
      </c>
    </row>
    <row r="761" s="13" customFormat="1">
      <c r="A761" s="13"/>
      <c r="B761" s="236"/>
      <c r="C761" s="237"/>
      <c r="D761" s="232" t="s">
        <v>166</v>
      </c>
      <c r="E761" s="238" t="s">
        <v>19</v>
      </c>
      <c r="F761" s="239" t="s">
        <v>2198</v>
      </c>
      <c r="G761" s="237"/>
      <c r="H761" s="240">
        <v>32.759999999999998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6" t="s">
        <v>166</v>
      </c>
      <c r="AU761" s="246" t="s">
        <v>82</v>
      </c>
      <c r="AV761" s="13" t="s">
        <v>85</v>
      </c>
      <c r="AW761" s="13" t="s">
        <v>34</v>
      </c>
      <c r="AX761" s="13" t="s">
        <v>82</v>
      </c>
      <c r="AY761" s="246" t="s">
        <v>158</v>
      </c>
    </row>
    <row r="762" s="2" customFormat="1" ht="21.75" customHeight="1">
      <c r="A762" s="38"/>
      <c r="B762" s="39"/>
      <c r="C762" s="219" t="s">
        <v>1266</v>
      </c>
      <c r="D762" s="219" t="s">
        <v>159</v>
      </c>
      <c r="E762" s="220" t="s">
        <v>1468</v>
      </c>
      <c r="F762" s="221" t="s">
        <v>1469</v>
      </c>
      <c r="G762" s="222" t="s">
        <v>1035</v>
      </c>
      <c r="H762" s="223">
        <v>32.759999999999998</v>
      </c>
      <c r="I762" s="224"/>
      <c r="J762" s="225">
        <f>ROUND(I762*H762,2)</f>
        <v>0</v>
      </c>
      <c r="K762" s="221" t="s">
        <v>213</v>
      </c>
      <c r="L762" s="44"/>
      <c r="M762" s="226" t="s">
        <v>19</v>
      </c>
      <c r="N762" s="227" t="s">
        <v>45</v>
      </c>
      <c r="O762" s="84"/>
      <c r="P762" s="228">
        <f>O762*H762</f>
        <v>0</v>
      </c>
      <c r="Q762" s="228">
        <v>0</v>
      </c>
      <c r="R762" s="228">
        <f>Q762*H762</f>
        <v>0</v>
      </c>
      <c r="S762" s="228">
        <v>0</v>
      </c>
      <c r="T762" s="229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0" t="s">
        <v>236</v>
      </c>
      <c r="AT762" s="230" t="s">
        <v>159</v>
      </c>
      <c r="AU762" s="230" t="s">
        <v>82</v>
      </c>
      <c r="AY762" s="17" t="s">
        <v>158</v>
      </c>
      <c r="BE762" s="231">
        <f>IF(N762="základní",J762,0)</f>
        <v>0</v>
      </c>
      <c r="BF762" s="231">
        <f>IF(N762="snížená",J762,0)</f>
        <v>0</v>
      </c>
      <c r="BG762" s="231">
        <f>IF(N762="zákl. přenesená",J762,0)</f>
        <v>0</v>
      </c>
      <c r="BH762" s="231">
        <f>IF(N762="sníž. přenesená",J762,0)</f>
        <v>0</v>
      </c>
      <c r="BI762" s="231">
        <f>IF(N762="nulová",J762,0)</f>
        <v>0</v>
      </c>
      <c r="BJ762" s="17" t="s">
        <v>82</v>
      </c>
      <c r="BK762" s="231">
        <f>ROUND(I762*H762,2)</f>
        <v>0</v>
      </c>
      <c r="BL762" s="17" t="s">
        <v>236</v>
      </c>
      <c r="BM762" s="230" t="s">
        <v>1961</v>
      </c>
    </row>
    <row r="763" s="2" customFormat="1">
      <c r="A763" s="38"/>
      <c r="B763" s="39"/>
      <c r="C763" s="40"/>
      <c r="D763" s="232" t="s">
        <v>165</v>
      </c>
      <c r="E763" s="40"/>
      <c r="F763" s="233" t="s">
        <v>1471</v>
      </c>
      <c r="G763" s="40"/>
      <c r="H763" s="40"/>
      <c r="I763" s="136"/>
      <c r="J763" s="40"/>
      <c r="K763" s="40"/>
      <c r="L763" s="44"/>
      <c r="M763" s="234"/>
      <c r="N763" s="235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165</v>
      </c>
      <c r="AU763" s="17" t="s">
        <v>82</v>
      </c>
    </row>
    <row r="764" s="2" customFormat="1">
      <c r="A764" s="38"/>
      <c r="B764" s="39"/>
      <c r="C764" s="40"/>
      <c r="D764" s="232" t="s">
        <v>216</v>
      </c>
      <c r="E764" s="40"/>
      <c r="F764" s="258" t="s">
        <v>1472</v>
      </c>
      <c r="G764" s="40"/>
      <c r="H764" s="40"/>
      <c r="I764" s="136"/>
      <c r="J764" s="40"/>
      <c r="K764" s="40"/>
      <c r="L764" s="44"/>
      <c r="M764" s="234"/>
      <c r="N764" s="235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216</v>
      </c>
      <c r="AU764" s="17" t="s">
        <v>82</v>
      </c>
    </row>
    <row r="765" s="13" customFormat="1">
      <c r="A765" s="13"/>
      <c r="B765" s="236"/>
      <c r="C765" s="237"/>
      <c r="D765" s="232" t="s">
        <v>166</v>
      </c>
      <c r="E765" s="238" t="s">
        <v>19</v>
      </c>
      <c r="F765" s="239" t="s">
        <v>2198</v>
      </c>
      <c r="G765" s="237"/>
      <c r="H765" s="240">
        <v>32.759999999999998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166</v>
      </c>
      <c r="AU765" s="246" t="s">
        <v>82</v>
      </c>
      <c r="AV765" s="13" t="s">
        <v>85</v>
      </c>
      <c r="AW765" s="13" t="s">
        <v>34</v>
      </c>
      <c r="AX765" s="13" t="s">
        <v>82</v>
      </c>
      <c r="AY765" s="246" t="s">
        <v>158</v>
      </c>
    </row>
    <row r="766" s="2" customFormat="1" ht="16.5" customHeight="1">
      <c r="A766" s="38"/>
      <c r="B766" s="39"/>
      <c r="C766" s="219" t="s">
        <v>1273</v>
      </c>
      <c r="D766" s="219" t="s">
        <v>159</v>
      </c>
      <c r="E766" s="220" t="s">
        <v>1473</v>
      </c>
      <c r="F766" s="221" t="s">
        <v>1474</v>
      </c>
      <c r="G766" s="222" t="s">
        <v>162</v>
      </c>
      <c r="H766" s="223">
        <v>39</v>
      </c>
      <c r="I766" s="224"/>
      <c r="J766" s="225">
        <f>ROUND(I766*H766,2)</f>
        <v>0</v>
      </c>
      <c r="K766" s="221" t="s">
        <v>213</v>
      </c>
      <c r="L766" s="44"/>
      <c r="M766" s="226" t="s">
        <v>19</v>
      </c>
      <c r="N766" s="227" t="s">
        <v>45</v>
      </c>
      <c r="O766" s="84"/>
      <c r="P766" s="228">
        <f>O766*H766</f>
        <v>0</v>
      </c>
      <c r="Q766" s="228">
        <v>0</v>
      </c>
      <c r="R766" s="228">
        <f>Q766*H766</f>
        <v>0</v>
      </c>
      <c r="S766" s="228">
        <v>0</v>
      </c>
      <c r="T766" s="229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30" t="s">
        <v>236</v>
      </c>
      <c r="AT766" s="230" t="s">
        <v>159</v>
      </c>
      <c r="AU766" s="230" t="s">
        <v>82</v>
      </c>
      <c r="AY766" s="17" t="s">
        <v>158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7" t="s">
        <v>82</v>
      </c>
      <c r="BK766" s="231">
        <f>ROUND(I766*H766,2)</f>
        <v>0</v>
      </c>
      <c r="BL766" s="17" t="s">
        <v>236</v>
      </c>
      <c r="BM766" s="230" t="s">
        <v>1475</v>
      </c>
    </row>
    <row r="767" s="2" customFormat="1">
      <c r="A767" s="38"/>
      <c r="B767" s="39"/>
      <c r="C767" s="40"/>
      <c r="D767" s="232" t="s">
        <v>165</v>
      </c>
      <c r="E767" s="40"/>
      <c r="F767" s="233" t="s">
        <v>1474</v>
      </c>
      <c r="G767" s="40"/>
      <c r="H767" s="40"/>
      <c r="I767" s="136"/>
      <c r="J767" s="40"/>
      <c r="K767" s="40"/>
      <c r="L767" s="44"/>
      <c r="M767" s="234"/>
      <c r="N767" s="235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165</v>
      </c>
      <c r="AU767" s="17" t="s">
        <v>82</v>
      </c>
    </row>
    <row r="768" s="13" customFormat="1">
      <c r="A768" s="13"/>
      <c r="B768" s="236"/>
      <c r="C768" s="237"/>
      <c r="D768" s="232" t="s">
        <v>166</v>
      </c>
      <c r="E768" s="238" t="s">
        <v>19</v>
      </c>
      <c r="F768" s="239" t="s">
        <v>2199</v>
      </c>
      <c r="G768" s="237"/>
      <c r="H768" s="240">
        <v>39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6" t="s">
        <v>166</v>
      </c>
      <c r="AU768" s="246" t="s">
        <v>82</v>
      </c>
      <c r="AV768" s="13" t="s">
        <v>85</v>
      </c>
      <c r="AW768" s="13" t="s">
        <v>34</v>
      </c>
      <c r="AX768" s="13" t="s">
        <v>82</v>
      </c>
      <c r="AY768" s="246" t="s">
        <v>158</v>
      </c>
    </row>
    <row r="769" s="2" customFormat="1" ht="21.75" customHeight="1">
      <c r="A769" s="38"/>
      <c r="B769" s="39"/>
      <c r="C769" s="219" t="s">
        <v>1277</v>
      </c>
      <c r="D769" s="219" t="s">
        <v>159</v>
      </c>
      <c r="E769" s="220" t="s">
        <v>1209</v>
      </c>
      <c r="F769" s="221" t="s">
        <v>1210</v>
      </c>
      <c r="G769" s="222" t="s">
        <v>162</v>
      </c>
      <c r="H769" s="223">
        <v>244</v>
      </c>
      <c r="I769" s="224"/>
      <c r="J769" s="225">
        <f>ROUND(I769*H769,2)</f>
        <v>0</v>
      </c>
      <c r="K769" s="221" t="s">
        <v>213</v>
      </c>
      <c r="L769" s="44"/>
      <c r="M769" s="226" t="s">
        <v>19</v>
      </c>
      <c r="N769" s="227" t="s">
        <v>45</v>
      </c>
      <c r="O769" s="84"/>
      <c r="P769" s="228">
        <f>O769*H769</f>
        <v>0</v>
      </c>
      <c r="Q769" s="228">
        <v>0.00013999999999999999</v>
      </c>
      <c r="R769" s="228">
        <f>Q769*H769</f>
        <v>0.034159999999999996</v>
      </c>
      <c r="S769" s="228">
        <v>0</v>
      </c>
      <c r="T769" s="229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0" t="s">
        <v>236</v>
      </c>
      <c r="AT769" s="230" t="s">
        <v>159</v>
      </c>
      <c r="AU769" s="230" t="s">
        <v>82</v>
      </c>
      <c r="AY769" s="17" t="s">
        <v>158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7" t="s">
        <v>82</v>
      </c>
      <c r="BK769" s="231">
        <f>ROUND(I769*H769,2)</f>
        <v>0</v>
      </c>
      <c r="BL769" s="17" t="s">
        <v>236</v>
      </c>
      <c r="BM769" s="230" t="s">
        <v>1211</v>
      </c>
    </row>
    <row r="770" s="2" customFormat="1">
      <c r="A770" s="38"/>
      <c r="B770" s="39"/>
      <c r="C770" s="40"/>
      <c r="D770" s="232" t="s">
        <v>165</v>
      </c>
      <c r="E770" s="40"/>
      <c r="F770" s="233" t="s">
        <v>1210</v>
      </c>
      <c r="G770" s="40"/>
      <c r="H770" s="40"/>
      <c r="I770" s="136"/>
      <c r="J770" s="40"/>
      <c r="K770" s="40"/>
      <c r="L770" s="44"/>
      <c r="M770" s="234"/>
      <c r="N770" s="235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165</v>
      </c>
      <c r="AU770" s="17" t="s">
        <v>82</v>
      </c>
    </row>
    <row r="771" s="13" customFormat="1">
      <c r="A771" s="13"/>
      <c r="B771" s="236"/>
      <c r="C771" s="237"/>
      <c r="D771" s="232" t="s">
        <v>166</v>
      </c>
      <c r="E771" s="238" t="s">
        <v>19</v>
      </c>
      <c r="F771" s="239" t="s">
        <v>2200</v>
      </c>
      <c r="G771" s="237"/>
      <c r="H771" s="240">
        <v>345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6" t="s">
        <v>166</v>
      </c>
      <c r="AU771" s="246" t="s">
        <v>82</v>
      </c>
      <c r="AV771" s="13" t="s">
        <v>85</v>
      </c>
      <c r="AW771" s="13" t="s">
        <v>34</v>
      </c>
      <c r="AX771" s="13" t="s">
        <v>74</v>
      </c>
      <c r="AY771" s="246" t="s">
        <v>158</v>
      </c>
    </row>
    <row r="772" s="13" customFormat="1">
      <c r="A772" s="13"/>
      <c r="B772" s="236"/>
      <c r="C772" s="237"/>
      <c r="D772" s="232" t="s">
        <v>166</v>
      </c>
      <c r="E772" s="238" t="s">
        <v>19</v>
      </c>
      <c r="F772" s="239" t="s">
        <v>2199</v>
      </c>
      <c r="G772" s="237"/>
      <c r="H772" s="240">
        <v>39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6" t="s">
        <v>166</v>
      </c>
      <c r="AU772" s="246" t="s">
        <v>82</v>
      </c>
      <c r="AV772" s="13" t="s">
        <v>85</v>
      </c>
      <c r="AW772" s="13" t="s">
        <v>34</v>
      </c>
      <c r="AX772" s="13" t="s">
        <v>74</v>
      </c>
      <c r="AY772" s="246" t="s">
        <v>158</v>
      </c>
    </row>
    <row r="773" s="13" customFormat="1">
      <c r="A773" s="13"/>
      <c r="B773" s="236"/>
      <c r="C773" s="237"/>
      <c r="D773" s="232" t="s">
        <v>166</v>
      </c>
      <c r="E773" s="238" t="s">
        <v>19</v>
      </c>
      <c r="F773" s="239" t="s">
        <v>2201</v>
      </c>
      <c r="G773" s="237"/>
      <c r="H773" s="240">
        <v>-140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6" t="s">
        <v>166</v>
      </c>
      <c r="AU773" s="246" t="s">
        <v>82</v>
      </c>
      <c r="AV773" s="13" t="s">
        <v>85</v>
      </c>
      <c r="AW773" s="13" t="s">
        <v>34</v>
      </c>
      <c r="AX773" s="13" t="s">
        <v>74</v>
      </c>
      <c r="AY773" s="246" t="s">
        <v>158</v>
      </c>
    </row>
    <row r="774" s="14" customFormat="1">
      <c r="A774" s="14"/>
      <c r="B774" s="247"/>
      <c r="C774" s="248"/>
      <c r="D774" s="232" t="s">
        <v>166</v>
      </c>
      <c r="E774" s="249" t="s">
        <v>19</v>
      </c>
      <c r="F774" s="250" t="s">
        <v>175</v>
      </c>
      <c r="G774" s="248"/>
      <c r="H774" s="251">
        <v>244</v>
      </c>
      <c r="I774" s="252"/>
      <c r="J774" s="248"/>
      <c r="K774" s="248"/>
      <c r="L774" s="253"/>
      <c r="M774" s="254"/>
      <c r="N774" s="255"/>
      <c r="O774" s="255"/>
      <c r="P774" s="255"/>
      <c r="Q774" s="255"/>
      <c r="R774" s="255"/>
      <c r="S774" s="255"/>
      <c r="T774" s="25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7" t="s">
        <v>166</v>
      </c>
      <c r="AU774" s="257" t="s">
        <v>82</v>
      </c>
      <c r="AV774" s="14" t="s">
        <v>163</v>
      </c>
      <c r="AW774" s="14" t="s">
        <v>34</v>
      </c>
      <c r="AX774" s="14" t="s">
        <v>82</v>
      </c>
      <c r="AY774" s="257" t="s">
        <v>158</v>
      </c>
    </row>
    <row r="775" s="2" customFormat="1" ht="16.5" customHeight="1">
      <c r="A775" s="38"/>
      <c r="B775" s="39"/>
      <c r="C775" s="219" t="s">
        <v>1281</v>
      </c>
      <c r="D775" s="219" t="s">
        <v>159</v>
      </c>
      <c r="E775" s="220" t="s">
        <v>1214</v>
      </c>
      <c r="F775" s="221" t="s">
        <v>1215</v>
      </c>
      <c r="G775" s="222" t="s">
        <v>162</v>
      </c>
      <c r="H775" s="223">
        <v>300</v>
      </c>
      <c r="I775" s="224"/>
      <c r="J775" s="225">
        <f>ROUND(I775*H775,2)</f>
        <v>0</v>
      </c>
      <c r="K775" s="221" t="s">
        <v>213</v>
      </c>
      <c r="L775" s="44"/>
      <c r="M775" s="226" t="s">
        <v>19</v>
      </c>
      <c r="N775" s="227" t="s">
        <v>45</v>
      </c>
      <c r="O775" s="84"/>
      <c r="P775" s="228">
        <f>O775*H775</f>
        <v>0</v>
      </c>
      <c r="Q775" s="228">
        <v>9.0000000000000006E-05</v>
      </c>
      <c r="R775" s="228">
        <f>Q775*H775</f>
        <v>0.027000000000000003</v>
      </c>
      <c r="S775" s="228">
        <v>0</v>
      </c>
      <c r="T775" s="229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30" t="s">
        <v>236</v>
      </c>
      <c r="AT775" s="230" t="s">
        <v>159</v>
      </c>
      <c r="AU775" s="230" t="s">
        <v>82</v>
      </c>
      <c r="AY775" s="17" t="s">
        <v>158</v>
      </c>
      <c r="BE775" s="231">
        <f>IF(N775="základní",J775,0)</f>
        <v>0</v>
      </c>
      <c r="BF775" s="231">
        <f>IF(N775="snížená",J775,0)</f>
        <v>0</v>
      </c>
      <c r="BG775" s="231">
        <f>IF(N775="zákl. přenesená",J775,0)</f>
        <v>0</v>
      </c>
      <c r="BH775" s="231">
        <f>IF(N775="sníž. přenesená",J775,0)</f>
        <v>0</v>
      </c>
      <c r="BI775" s="231">
        <f>IF(N775="nulová",J775,0)</f>
        <v>0</v>
      </c>
      <c r="BJ775" s="17" t="s">
        <v>82</v>
      </c>
      <c r="BK775" s="231">
        <f>ROUND(I775*H775,2)</f>
        <v>0</v>
      </c>
      <c r="BL775" s="17" t="s">
        <v>236</v>
      </c>
      <c r="BM775" s="230" t="s">
        <v>1216</v>
      </c>
    </row>
    <row r="776" s="2" customFormat="1">
      <c r="A776" s="38"/>
      <c r="B776" s="39"/>
      <c r="C776" s="40"/>
      <c r="D776" s="232" t="s">
        <v>165</v>
      </c>
      <c r="E776" s="40"/>
      <c r="F776" s="233" t="s">
        <v>1215</v>
      </c>
      <c r="G776" s="40"/>
      <c r="H776" s="40"/>
      <c r="I776" s="136"/>
      <c r="J776" s="40"/>
      <c r="K776" s="40"/>
      <c r="L776" s="44"/>
      <c r="M776" s="234"/>
      <c r="N776" s="235"/>
      <c r="O776" s="84"/>
      <c r="P776" s="84"/>
      <c r="Q776" s="84"/>
      <c r="R776" s="84"/>
      <c r="S776" s="84"/>
      <c r="T776" s="85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165</v>
      </c>
      <c r="AU776" s="17" t="s">
        <v>82</v>
      </c>
    </row>
    <row r="777" s="2" customFormat="1" ht="16.5" customHeight="1">
      <c r="A777" s="38"/>
      <c r="B777" s="39"/>
      <c r="C777" s="259" t="s">
        <v>1285</v>
      </c>
      <c r="D777" s="259" t="s">
        <v>199</v>
      </c>
      <c r="E777" s="260" t="s">
        <v>1218</v>
      </c>
      <c r="F777" s="261" t="s">
        <v>1219</v>
      </c>
      <c r="G777" s="262" t="s">
        <v>1220</v>
      </c>
      <c r="H777" s="263">
        <v>300</v>
      </c>
      <c r="I777" s="264"/>
      <c r="J777" s="265">
        <f>ROUND(I777*H777,2)</f>
        <v>0</v>
      </c>
      <c r="K777" s="261" t="s">
        <v>213</v>
      </c>
      <c r="L777" s="266"/>
      <c r="M777" s="267" t="s">
        <v>19</v>
      </c>
      <c r="N777" s="268" t="s">
        <v>45</v>
      </c>
      <c r="O777" s="84"/>
      <c r="P777" s="228">
        <f>O777*H777</f>
        <v>0</v>
      </c>
      <c r="Q777" s="228">
        <v>0.00042999999999999999</v>
      </c>
      <c r="R777" s="228">
        <f>Q777*H777</f>
        <v>0.129</v>
      </c>
      <c r="S777" s="228">
        <v>0</v>
      </c>
      <c r="T777" s="229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30" t="s">
        <v>241</v>
      </c>
      <c r="AT777" s="230" t="s">
        <v>199</v>
      </c>
      <c r="AU777" s="230" t="s">
        <v>82</v>
      </c>
      <c r="AY777" s="17" t="s">
        <v>158</v>
      </c>
      <c r="BE777" s="231">
        <f>IF(N777="základní",J777,0)</f>
        <v>0</v>
      </c>
      <c r="BF777" s="231">
        <f>IF(N777="snížená",J777,0)</f>
        <v>0</v>
      </c>
      <c r="BG777" s="231">
        <f>IF(N777="zákl. přenesená",J777,0)</f>
        <v>0</v>
      </c>
      <c r="BH777" s="231">
        <f>IF(N777="sníž. přenesená",J777,0)</f>
        <v>0</v>
      </c>
      <c r="BI777" s="231">
        <f>IF(N777="nulová",J777,0)</f>
        <v>0</v>
      </c>
      <c r="BJ777" s="17" t="s">
        <v>82</v>
      </c>
      <c r="BK777" s="231">
        <f>ROUND(I777*H777,2)</f>
        <v>0</v>
      </c>
      <c r="BL777" s="17" t="s">
        <v>236</v>
      </c>
      <c r="BM777" s="230" t="s">
        <v>1221</v>
      </c>
    </row>
    <row r="778" s="2" customFormat="1">
      <c r="A778" s="38"/>
      <c r="B778" s="39"/>
      <c r="C778" s="40"/>
      <c r="D778" s="232" t="s">
        <v>165</v>
      </c>
      <c r="E778" s="40"/>
      <c r="F778" s="233" t="s">
        <v>1219</v>
      </c>
      <c r="G778" s="40"/>
      <c r="H778" s="40"/>
      <c r="I778" s="136"/>
      <c r="J778" s="40"/>
      <c r="K778" s="40"/>
      <c r="L778" s="44"/>
      <c r="M778" s="234"/>
      <c r="N778" s="235"/>
      <c r="O778" s="84"/>
      <c r="P778" s="84"/>
      <c r="Q778" s="84"/>
      <c r="R778" s="84"/>
      <c r="S778" s="84"/>
      <c r="T778" s="85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165</v>
      </c>
      <c r="AU778" s="17" t="s">
        <v>82</v>
      </c>
    </row>
    <row r="779" s="2" customFormat="1" ht="21.75" customHeight="1">
      <c r="A779" s="38"/>
      <c r="B779" s="39"/>
      <c r="C779" s="219" t="s">
        <v>1289</v>
      </c>
      <c r="D779" s="219" t="s">
        <v>159</v>
      </c>
      <c r="E779" s="220" t="s">
        <v>1224</v>
      </c>
      <c r="F779" s="221" t="s">
        <v>1225</v>
      </c>
      <c r="G779" s="222" t="s">
        <v>202</v>
      </c>
      <c r="H779" s="223">
        <v>12</v>
      </c>
      <c r="I779" s="224"/>
      <c r="J779" s="225">
        <f>ROUND(I779*H779,2)</f>
        <v>0</v>
      </c>
      <c r="K779" s="221" t="s">
        <v>213</v>
      </c>
      <c r="L779" s="44"/>
      <c r="M779" s="226" t="s">
        <v>19</v>
      </c>
      <c r="N779" s="227" t="s">
        <v>45</v>
      </c>
      <c r="O779" s="84"/>
      <c r="P779" s="228">
        <f>O779*H779</f>
        <v>0</v>
      </c>
      <c r="Q779" s="228">
        <v>0.37640000000000001</v>
      </c>
      <c r="R779" s="228">
        <f>Q779*H779</f>
        <v>4.5167999999999999</v>
      </c>
      <c r="S779" s="228">
        <v>0</v>
      </c>
      <c r="T779" s="229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30" t="s">
        <v>236</v>
      </c>
      <c r="AT779" s="230" t="s">
        <v>159</v>
      </c>
      <c r="AU779" s="230" t="s">
        <v>82</v>
      </c>
      <c r="AY779" s="17" t="s">
        <v>158</v>
      </c>
      <c r="BE779" s="231">
        <f>IF(N779="základní",J779,0)</f>
        <v>0</v>
      </c>
      <c r="BF779" s="231">
        <f>IF(N779="snížená",J779,0)</f>
        <v>0</v>
      </c>
      <c r="BG779" s="231">
        <f>IF(N779="zákl. přenesená",J779,0)</f>
        <v>0</v>
      </c>
      <c r="BH779" s="231">
        <f>IF(N779="sníž. přenesená",J779,0)</f>
        <v>0</v>
      </c>
      <c r="BI779" s="231">
        <f>IF(N779="nulová",J779,0)</f>
        <v>0</v>
      </c>
      <c r="BJ779" s="17" t="s">
        <v>82</v>
      </c>
      <c r="BK779" s="231">
        <f>ROUND(I779*H779,2)</f>
        <v>0</v>
      </c>
      <c r="BL779" s="17" t="s">
        <v>236</v>
      </c>
      <c r="BM779" s="230" t="s">
        <v>1226</v>
      </c>
    </row>
    <row r="780" s="2" customFormat="1">
      <c r="A780" s="38"/>
      <c r="B780" s="39"/>
      <c r="C780" s="40"/>
      <c r="D780" s="232" t="s">
        <v>165</v>
      </c>
      <c r="E780" s="40"/>
      <c r="F780" s="233" t="s">
        <v>1225</v>
      </c>
      <c r="G780" s="40"/>
      <c r="H780" s="40"/>
      <c r="I780" s="136"/>
      <c r="J780" s="40"/>
      <c r="K780" s="40"/>
      <c r="L780" s="44"/>
      <c r="M780" s="234"/>
      <c r="N780" s="235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165</v>
      </c>
      <c r="AU780" s="17" t="s">
        <v>82</v>
      </c>
    </row>
    <row r="781" s="13" customFormat="1">
      <c r="A781" s="13"/>
      <c r="B781" s="236"/>
      <c r="C781" s="237"/>
      <c r="D781" s="232" t="s">
        <v>166</v>
      </c>
      <c r="E781" s="238" t="s">
        <v>19</v>
      </c>
      <c r="F781" s="239" t="s">
        <v>2202</v>
      </c>
      <c r="G781" s="237"/>
      <c r="H781" s="240">
        <v>12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166</v>
      </c>
      <c r="AU781" s="246" t="s">
        <v>82</v>
      </c>
      <c r="AV781" s="13" t="s">
        <v>85</v>
      </c>
      <c r="AW781" s="13" t="s">
        <v>34</v>
      </c>
      <c r="AX781" s="13" t="s">
        <v>82</v>
      </c>
      <c r="AY781" s="246" t="s">
        <v>158</v>
      </c>
    </row>
    <row r="782" s="2" customFormat="1" ht="21.75" customHeight="1">
      <c r="A782" s="38"/>
      <c r="B782" s="39"/>
      <c r="C782" s="219" t="s">
        <v>1986</v>
      </c>
      <c r="D782" s="219" t="s">
        <v>159</v>
      </c>
      <c r="E782" s="220" t="s">
        <v>1234</v>
      </c>
      <c r="F782" s="221" t="s">
        <v>1235</v>
      </c>
      <c r="G782" s="222" t="s">
        <v>1059</v>
      </c>
      <c r="H782" s="223">
        <v>2.1760000000000002</v>
      </c>
      <c r="I782" s="224"/>
      <c r="J782" s="225">
        <f>ROUND(I782*H782,2)</f>
        <v>0</v>
      </c>
      <c r="K782" s="221" t="s">
        <v>213</v>
      </c>
      <c r="L782" s="44"/>
      <c r="M782" s="226" t="s">
        <v>19</v>
      </c>
      <c r="N782" s="227" t="s">
        <v>45</v>
      </c>
      <c r="O782" s="84"/>
      <c r="P782" s="228">
        <f>O782*H782</f>
        <v>0</v>
      </c>
      <c r="Q782" s="228">
        <v>0</v>
      </c>
      <c r="R782" s="228">
        <f>Q782*H782</f>
        <v>0</v>
      </c>
      <c r="S782" s="228">
        <v>0</v>
      </c>
      <c r="T782" s="229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30" t="s">
        <v>236</v>
      </c>
      <c r="AT782" s="230" t="s">
        <v>159</v>
      </c>
      <c r="AU782" s="230" t="s">
        <v>82</v>
      </c>
      <c r="AY782" s="17" t="s">
        <v>158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17" t="s">
        <v>82</v>
      </c>
      <c r="BK782" s="231">
        <f>ROUND(I782*H782,2)</f>
        <v>0</v>
      </c>
      <c r="BL782" s="17" t="s">
        <v>236</v>
      </c>
      <c r="BM782" s="230" t="s">
        <v>1236</v>
      </c>
    </row>
    <row r="783" s="2" customFormat="1">
      <c r="A783" s="38"/>
      <c r="B783" s="39"/>
      <c r="C783" s="40"/>
      <c r="D783" s="232" t="s">
        <v>165</v>
      </c>
      <c r="E783" s="40"/>
      <c r="F783" s="233" t="s">
        <v>1235</v>
      </c>
      <c r="G783" s="40"/>
      <c r="H783" s="40"/>
      <c r="I783" s="136"/>
      <c r="J783" s="40"/>
      <c r="K783" s="40"/>
      <c r="L783" s="44"/>
      <c r="M783" s="234"/>
      <c r="N783" s="235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165</v>
      </c>
      <c r="AU783" s="17" t="s">
        <v>82</v>
      </c>
    </row>
    <row r="784" s="13" customFormat="1">
      <c r="A784" s="13"/>
      <c r="B784" s="236"/>
      <c r="C784" s="237"/>
      <c r="D784" s="232" t="s">
        <v>166</v>
      </c>
      <c r="E784" s="238" t="s">
        <v>19</v>
      </c>
      <c r="F784" s="239" t="s">
        <v>2194</v>
      </c>
      <c r="G784" s="237"/>
      <c r="H784" s="240">
        <v>2.1760000000000002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6" t="s">
        <v>166</v>
      </c>
      <c r="AU784" s="246" t="s">
        <v>82</v>
      </c>
      <c r="AV784" s="13" t="s">
        <v>85</v>
      </c>
      <c r="AW784" s="13" t="s">
        <v>34</v>
      </c>
      <c r="AX784" s="13" t="s">
        <v>82</v>
      </c>
      <c r="AY784" s="246" t="s">
        <v>158</v>
      </c>
    </row>
    <row r="785" s="2" customFormat="1" ht="21.75" customHeight="1">
      <c r="A785" s="38"/>
      <c r="B785" s="39"/>
      <c r="C785" s="219" t="s">
        <v>1987</v>
      </c>
      <c r="D785" s="219" t="s">
        <v>159</v>
      </c>
      <c r="E785" s="220" t="s">
        <v>1239</v>
      </c>
      <c r="F785" s="221" t="s">
        <v>1240</v>
      </c>
      <c r="G785" s="222" t="s">
        <v>1059</v>
      </c>
      <c r="H785" s="223">
        <v>2.2000000000000002</v>
      </c>
      <c r="I785" s="224"/>
      <c r="J785" s="225">
        <f>ROUND(I785*H785,2)</f>
        <v>0</v>
      </c>
      <c r="K785" s="221" t="s">
        <v>213</v>
      </c>
      <c r="L785" s="44"/>
      <c r="M785" s="226" t="s">
        <v>19</v>
      </c>
      <c r="N785" s="227" t="s">
        <v>45</v>
      </c>
      <c r="O785" s="84"/>
      <c r="P785" s="228">
        <f>O785*H785</f>
        <v>0</v>
      </c>
      <c r="Q785" s="228">
        <v>0</v>
      </c>
      <c r="R785" s="228">
        <f>Q785*H785</f>
        <v>0</v>
      </c>
      <c r="S785" s="228">
        <v>0</v>
      </c>
      <c r="T785" s="229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30" t="s">
        <v>236</v>
      </c>
      <c r="AT785" s="230" t="s">
        <v>159</v>
      </c>
      <c r="AU785" s="230" t="s">
        <v>82</v>
      </c>
      <c r="AY785" s="17" t="s">
        <v>158</v>
      </c>
      <c r="BE785" s="231">
        <f>IF(N785="základní",J785,0)</f>
        <v>0</v>
      </c>
      <c r="BF785" s="231">
        <f>IF(N785="snížená",J785,0)</f>
        <v>0</v>
      </c>
      <c r="BG785" s="231">
        <f>IF(N785="zákl. přenesená",J785,0)</f>
        <v>0</v>
      </c>
      <c r="BH785" s="231">
        <f>IF(N785="sníž. přenesená",J785,0)</f>
        <v>0</v>
      </c>
      <c r="BI785" s="231">
        <f>IF(N785="nulová",J785,0)</f>
        <v>0</v>
      </c>
      <c r="BJ785" s="17" t="s">
        <v>82</v>
      </c>
      <c r="BK785" s="231">
        <f>ROUND(I785*H785,2)</f>
        <v>0</v>
      </c>
      <c r="BL785" s="17" t="s">
        <v>236</v>
      </c>
      <c r="BM785" s="230" t="s">
        <v>1241</v>
      </c>
    </row>
    <row r="786" s="2" customFormat="1">
      <c r="A786" s="38"/>
      <c r="B786" s="39"/>
      <c r="C786" s="40"/>
      <c r="D786" s="232" t="s">
        <v>165</v>
      </c>
      <c r="E786" s="40"/>
      <c r="F786" s="233" t="s">
        <v>1240</v>
      </c>
      <c r="G786" s="40"/>
      <c r="H786" s="40"/>
      <c r="I786" s="136"/>
      <c r="J786" s="40"/>
      <c r="K786" s="40"/>
      <c r="L786" s="44"/>
      <c r="M786" s="234"/>
      <c r="N786" s="235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165</v>
      </c>
      <c r="AU786" s="17" t="s">
        <v>82</v>
      </c>
    </row>
    <row r="787" s="2" customFormat="1" ht="16.5" customHeight="1">
      <c r="A787" s="38"/>
      <c r="B787" s="39"/>
      <c r="C787" s="219" t="s">
        <v>1988</v>
      </c>
      <c r="D787" s="219" t="s">
        <v>159</v>
      </c>
      <c r="E787" s="220" t="s">
        <v>1243</v>
      </c>
      <c r="F787" s="221" t="s">
        <v>1244</v>
      </c>
      <c r="G787" s="222" t="s">
        <v>194</v>
      </c>
      <c r="H787" s="223">
        <v>439.19999999999999</v>
      </c>
      <c r="I787" s="224"/>
      <c r="J787" s="225">
        <f>ROUND(I787*H787,2)</f>
        <v>0</v>
      </c>
      <c r="K787" s="221" t="s">
        <v>213</v>
      </c>
      <c r="L787" s="44"/>
      <c r="M787" s="226" t="s">
        <v>19</v>
      </c>
      <c r="N787" s="227" t="s">
        <v>45</v>
      </c>
      <c r="O787" s="84"/>
      <c r="P787" s="228">
        <f>O787*H787</f>
        <v>0</v>
      </c>
      <c r="Q787" s="228">
        <v>0</v>
      </c>
      <c r="R787" s="228">
        <f>Q787*H787</f>
        <v>0</v>
      </c>
      <c r="S787" s="228">
        <v>0</v>
      </c>
      <c r="T787" s="229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30" t="s">
        <v>236</v>
      </c>
      <c r="AT787" s="230" t="s">
        <v>159</v>
      </c>
      <c r="AU787" s="230" t="s">
        <v>82</v>
      </c>
      <c r="AY787" s="17" t="s">
        <v>158</v>
      </c>
      <c r="BE787" s="231">
        <f>IF(N787="základní",J787,0)</f>
        <v>0</v>
      </c>
      <c r="BF787" s="231">
        <f>IF(N787="snížená",J787,0)</f>
        <v>0</v>
      </c>
      <c r="BG787" s="231">
        <f>IF(N787="zákl. přenesená",J787,0)</f>
        <v>0</v>
      </c>
      <c r="BH787" s="231">
        <f>IF(N787="sníž. přenesená",J787,0)</f>
        <v>0</v>
      </c>
      <c r="BI787" s="231">
        <f>IF(N787="nulová",J787,0)</f>
        <v>0</v>
      </c>
      <c r="BJ787" s="17" t="s">
        <v>82</v>
      </c>
      <c r="BK787" s="231">
        <f>ROUND(I787*H787,2)</f>
        <v>0</v>
      </c>
      <c r="BL787" s="17" t="s">
        <v>236</v>
      </c>
      <c r="BM787" s="230" t="s">
        <v>1245</v>
      </c>
    </row>
    <row r="788" s="2" customFormat="1">
      <c r="A788" s="38"/>
      <c r="B788" s="39"/>
      <c r="C788" s="40"/>
      <c r="D788" s="232" t="s">
        <v>165</v>
      </c>
      <c r="E788" s="40"/>
      <c r="F788" s="233" t="s">
        <v>1244</v>
      </c>
      <c r="G788" s="40"/>
      <c r="H788" s="40"/>
      <c r="I788" s="136"/>
      <c r="J788" s="40"/>
      <c r="K788" s="40"/>
      <c r="L788" s="44"/>
      <c r="M788" s="234"/>
      <c r="N788" s="235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165</v>
      </c>
      <c r="AU788" s="17" t="s">
        <v>82</v>
      </c>
    </row>
    <row r="789" s="13" customFormat="1">
      <c r="A789" s="13"/>
      <c r="B789" s="236"/>
      <c r="C789" s="237"/>
      <c r="D789" s="232" t="s">
        <v>166</v>
      </c>
      <c r="E789" s="238" t="s">
        <v>19</v>
      </c>
      <c r="F789" s="239" t="s">
        <v>2203</v>
      </c>
      <c r="G789" s="237"/>
      <c r="H789" s="240">
        <v>439.19999999999999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166</v>
      </c>
      <c r="AU789" s="246" t="s">
        <v>82</v>
      </c>
      <c r="AV789" s="13" t="s">
        <v>85</v>
      </c>
      <c r="AW789" s="13" t="s">
        <v>34</v>
      </c>
      <c r="AX789" s="13" t="s">
        <v>82</v>
      </c>
      <c r="AY789" s="246" t="s">
        <v>158</v>
      </c>
    </row>
    <row r="790" s="2" customFormat="1" ht="21.75" customHeight="1">
      <c r="A790" s="38"/>
      <c r="B790" s="39"/>
      <c r="C790" s="219" t="s">
        <v>1989</v>
      </c>
      <c r="D790" s="219" t="s">
        <v>159</v>
      </c>
      <c r="E790" s="220" t="s">
        <v>1968</v>
      </c>
      <c r="F790" s="221" t="s">
        <v>1969</v>
      </c>
      <c r="G790" s="222" t="s">
        <v>162</v>
      </c>
      <c r="H790" s="223">
        <v>44</v>
      </c>
      <c r="I790" s="224"/>
      <c r="J790" s="225">
        <f>ROUND(I790*H790,2)</f>
        <v>0</v>
      </c>
      <c r="K790" s="221" t="s">
        <v>213</v>
      </c>
      <c r="L790" s="44"/>
      <c r="M790" s="226" t="s">
        <v>19</v>
      </c>
      <c r="N790" s="227" t="s">
        <v>45</v>
      </c>
      <c r="O790" s="84"/>
      <c r="P790" s="228">
        <f>O790*H790</f>
        <v>0</v>
      </c>
      <c r="Q790" s="228">
        <v>0</v>
      </c>
      <c r="R790" s="228">
        <f>Q790*H790</f>
        <v>0</v>
      </c>
      <c r="S790" s="228">
        <v>0</v>
      </c>
      <c r="T790" s="229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0" t="s">
        <v>236</v>
      </c>
      <c r="AT790" s="230" t="s">
        <v>159</v>
      </c>
      <c r="AU790" s="230" t="s">
        <v>82</v>
      </c>
      <c r="AY790" s="17" t="s">
        <v>158</v>
      </c>
      <c r="BE790" s="231">
        <f>IF(N790="základní",J790,0)</f>
        <v>0</v>
      </c>
      <c r="BF790" s="231">
        <f>IF(N790="snížená",J790,0)</f>
        <v>0</v>
      </c>
      <c r="BG790" s="231">
        <f>IF(N790="zákl. přenesená",J790,0)</f>
        <v>0</v>
      </c>
      <c r="BH790" s="231">
        <f>IF(N790="sníž. přenesená",J790,0)</f>
        <v>0</v>
      </c>
      <c r="BI790" s="231">
        <f>IF(N790="nulová",J790,0)</f>
        <v>0</v>
      </c>
      <c r="BJ790" s="17" t="s">
        <v>82</v>
      </c>
      <c r="BK790" s="231">
        <f>ROUND(I790*H790,2)</f>
        <v>0</v>
      </c>
      <c r="BL790" s="17" t="s">
        <v>236</v>
      </c>
      <c r="BM790" s="230" t="s">
        <v>1970</v>
      </c>
    </row>
    <row r="791" s="2" customFormat="1">
      <c r="A791" s="38"/>
      <c r="B791" s="39"/>
      <c r="C791" s="40"/>
      <c r="D791" s="232" t="s">
        <v>165</v>
      </c>
      <c r="E791" s="40"/>
      <c r="F791" s="233" t="s">
        <v>1971</v>
      </c>
      <c r="G791" s="40"/>
      <c r="H791" s="40"/>
      <c r="I791" s="136"/>
      <c r="J791" s="40"/>
      <c r="K791" s="40"/>
      <c r="L791" s="44"/>
      <c r="M791" s="234"/>
      <c r="N791" s="235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165</v>
      </c>
      <c r="AU791" s="17" t="s">
        <v>82</v>
      </c>
    </row>
    <row r="792" s="2" customFormat="1">
      <c r="A792" s="38"/>
      <c r="B792" s="39"/>
      <c r="C792" s="40"/>
      <c r="D792" s="232" t="s">
        <v>216</v>
      </c>
      <c r="E792" s="40"/>
      <c r="F792" s="258" t="s">
        <v>1118</v>
      </c>
      <c r="G792" s="40"/>
      <c r="H792" s="40"/>
      <c r="I792" s="136"/>
      <c r="J792" s="40"/>
      <c r="K792" s="40"/>
      <c r="L792" s="44"/>
      <c r="M792" s="234"/>
      <c r="N792" s="235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216</v>
      </c>
      <c r="AU792" s="17" t="s">
        <v>82</v>
      </c>
    </row>
    <row r="793" s="13" customFormat="1">
      <c r="A793" s="13"/>
      <c r="B793" s="236"/>
      <c r="C793" s="237"/>
      <c r="D793" s="232" t="s">
        <v>166</v>
      </c>
      <c r="E793" s="238" t="s">
        <v>19</v>
      </c>
      <c r="F793" s="239" t="s">
        <v>2204</v>
      </c>
      <c r="G793" s="237"/>
      <c r="H793" s="240">
        <v>44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6" t="s">
        <v>166</v>
      </c>
      <c r="AU793" s="246" t="s">
        <v>82</v>
      </c>
      <c r="AV793" s="13" t="s">
        <v>85</v>
      </c>
      <c r="AW793" s="13" t="s">
        <v>34</v>
      </c>
      <c r="AX793" s="13" t="s">
        <v>82</v>
      </c>
      <c r="AY793" s="246" t="s">
        <v>158</v>
      </c>
    </row>
    <row r="794" s="2" customFormat="1" ht="21.75" customHeight="1">
      <c r="A794" s="38"/>
      <c r="B794" s="39"/>
      <c r="C794" s="219" t="s">
        <v>1990</v>
      </c>
      <c r="D794" s="219" t="s">
        <v>159</v>
      </c>
      <c r="E794" s="220" t="s">
        <v>1789</v>
      </c>
      <c r="F794" s="221" t="s">
        <v>1790</v>
      </c>
      <c r="G794" s="222" t="s">
        <v>194</v>
      </c>
      <c r="H794" s="223">
        <v>17.600000000000001</v>
      </c>
      <c r="I794" s="224"/>
      <c r="J794" s="225">
        <f>ROUND(I794*H794,2)</f>
        <v>0</v>
      </c>
      <c r="K794" s="221" t="s">
        <v>213</v>
      </c>
      <c r="L794" s="44"/>
      <c r="M794" s="226" t="s">
        <v>19</v>
      </c>
      <c r="N794" s="227" t="s">
        <v>45</v>
      </c>
      <c r="O794" s="84"/>
      <c r="P794" s="228">
        <f>O794*H794</f>
        <v>0</v>
      </c>
      <c r="Q794" s="228">
        <v>0.15192</v>
      </c>
      <c r="R794" s="228">
        <f>Q794*H794</f>
        <v>2.6737920000000002</v>
      </c>
      <c r="S794" s="228">
        <v>0</v>
      </c>
      <c r="T794" s="229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30" t="s">
        <v>236</v>
      </c>
      <c r="AT794" s="230" t="s">
        <v>159</v>
      </c>
      <c r="AU794" s="230" t="s">
        <v>82</v>
      </c>
      <c r="AY794" s="17" t="s">
        <v>158</v>
      </c>
      <c r="BE794" s="231">
        <f>IF(N794="základní",J794,0)</f>
        <v>0</v>
      </c>
      <c r="BF794" s="231">
        <f>IF(N794="snížená",J794,0)</f>
        <v>0</v>
      </c>
      <c r="BG794" s="231">
        <f>IF(N794="zákl. přenesená",J794,0)</f>
        <v>0</v>
      </c>
      <c r="BH794" s="231">
        <f>IF(N794="sníž. přenesená",J794,0)</f>
        <v>0</v>
      </c>
      <c r="BI794" s="231">
        <f>IF(N794="nulová",J794,0)</f>
        <v>0</v>
      </c>
      <c r="BJ794" s="17" t="s">
        <v>82</v>
      </c>
      <c r="BK794" s="231">
        <f>ROUND(I794*H794,2)</f>
        <v>0</v>
      </c>
      <c r="BL794" s="17" t="s">
        <v>236</v>
      </c>
      <c r="BM794" s="230" t="s">
        <v>2205</v>
      </c>
    </row>
    <row r="795" s="2" customFormat="1">
      <c r="A795" s="38"/>
      <c r="B795" s="39"/>
      <c r="C795" s="40"/>
      <c r="D795" s="232" t="s">
        <v>165</v>
      </c>
      <c r="E795" s="40"/>
      <c r="F795" s="233" t="s">
        <v>1792</v>
      </c>
      <c r="G795" s="40"/>
      <c r="H795" s="40"/>
      <c r="I795" s="136"/>
      <c r="J795" s="40"/>
      <c r="K795" s="40"/>
      <c r="L795" s="44"/>
      <c r="M795" s="234"/>
      <c r="N795" s="235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165</v>
      </c>
      <c r="AU795" s="17" t="s">
        <v>82</v>
      </c>
    </row>
    <row r="796" s="2" customFormat="1">
      <c r="A796" s="38"/>
      <c r="B796" s="39"/>
      <c r="C796" s="40"/>
      <c r="D796" s="232" t="s">
        <v>216</v>
      </c>
      <c r="E796" s="40"/>
      <c r="F796" s="258" t="s">
        <v>1124</v>
      </c>
      <c r="G796" s="40"/>
      <c r="H796" s="40"/>
      <c r="I796" s="136"/>
      <c r="J796" s="40"/>
      <c r="K796" s="40"/>
      <c r="L796" s="44"/>
      <c r="M796" s="234"/>
      <c r="N796" s="235"/>
      <c r="O796" s="84"/>
      <c r="P796" s="84"/>
      <c r="Q796" s="84"/>
      <c r="R796" s="84"/>
      <c r="S796" s="84"/>
      <c r="T796" s="85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216</v>
      </c>
      <c r="AU796" s="17" t="s">
        <v>82</v>
      </c>
    </row>
    <row r="797" s="13" customFormat="1">
      <c r="A797" s="13"/>
      <c r="B797" s="236"/>
      <c r="C797" s="237"/>
      <c r="D797" s="232" t="s">
        <v>166</v>
      </c>
      <c r="E797" s="238" t="s">
        <v>19</v>
      </c>
      <c r="F797" s="239" t="s">
        <v>2206</v>
      </c>
      <c r="G797" s="237"/>
      <c r="H797" s="240">
        <v>17.600000000000001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6" t="s">
        <v>166</v>
      </c>
      <c r="AU797" s="246" t="s">
        <v>82</v>
      </c>
      <c r="AV797" s="13" t="s">
        <v>85</v>
      </c>
      <c r="AW797" s="13" t="s">
        <v>34</v>
      </c>
      <c r="AX797" s="13" t="s">
        <v>82</v>
      </c>
      <c r="AY797" s="246" t="s">
        <v>158</v>
      </c>
    </row>
    <row r="798" s="2" customFormat="1" ht="21.75" customHeight="1">
      <c r="A798" s="38"/>
      <c r="B798" s="39"/>
      <c r="C798" s="259" t="s">
        <v>2207</v>
      </c>
      <c r="D798" s="259" t="s">
        <v>199</v>
      </c>
      <c r="E798" s="260" t="s">
        <v>1794</v>
      </c>
      <c r="F798" s="261" t="s">
        <v>1795</v>
      </c>
      <c r="G798" s="262" t="s">
        <v>1059</v>
      </c>
      <c r="H798" s="263">
        <v>2.464</v>
      </c>
      <c r="I798" s="264"/>
      <c r="J798" s="265">
        <f>ROUND(I798*H798,2)</f>
        <v>0</v>
      </c>
      <c r="K798" s="261" t="s">
        <v>213</v>
      </c>
      <c r="L798" s="266"/>
      <c r="M798" s="267" t="s">
        <v>19</v>
      </c>
      <c r="N798" s="268" t="s">
        <v>45</v>
      </c>
      <c r="O798" s="84"/>
      <c r="P798" s="228">
        <f>O798*H798</f>
        <v>0</v>
      </c>
      <c r="Q798" s="228">
        <v>1</v>
      </c>
      <c r="R798" s="228">
        <f>Q798*H798</f>
        <v>2.464</v>
      </c>
      <c r="S798" s="228">
        <v>0</v>
      </c>
      <c r="T798" s="229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0" t="s">
        <v>255</v>
      </c>
      <c r="AT798" s="230" t="s">
        <v>199</v>
      </c>
      <c r="AU798" s="230" t="s">
        <v>82</v>
      </c>
      <c r="AY798" s="17" t="s">
        <v>158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7" t="s">
        <v>82</v>
      </c>
      <c r="BK798" s="231">
        <f>ROUND(I798*H798,2)</f>
        <v>0</v>
      </c>
      <c r="BL798" s="17" t="s">
        <v>255</v>
      </c>
      <c r="BM798" s="230" t="s">
        <v>2208</v>
      </c>
    </row>
    <row r="799" s="2" customFormat="1">
      <c r="A799" s="38"/>
      <c r="B799" s="39"/>
      <c r="C799" s="40"/>
      <c r="D799" s="232" t="s">
        <v>165</v>
      </c>
      <c r="E799" s="40"/>
      <c r="F799" s="233" t="s">
        <v>1795</v>
      </c>
      <c r="G799" s="40"/>
      <c r="H799" s="40"/>
      <c r="I799" s="136"/>
      <c r="J799" s="40"/>
      <c r="K799" s="40"/>
      <c r="L799" s="44"/>
      <c r="M799" s="234"/>
      <c r="N799" s="235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165</v>
      </c>
      <c r="AU799" s="17" t="s">
        <v>82</v>
      </c>
    </row>
    <row r="800" s="13" customFormat="1">
      <c r="A800" s="13"/>
      <c r="B800" s="236"/>
      <c r="C800" s="237"/>
      <c r="D800" s="232" t="s">
        <v>166</v>
      </c>
      <c r="E800" s="238" t="s">
        <v>19</v>
      </c>
      <c r="F800" s="239" t="s">
        <v>2209</v>
      </c>
      <c r="G800" s="237"/>
      <c r="H800" s="240">
        <v>2.464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166</v>
      </c>
      <c r="AU800" s="246" t="s">
        <v>82</v>
      </c>
      <c r="AV800" s="13" t="s">
        <v>85</v>
      </c>
      <c r="AW800" s="13" t="s">
        <v>34</v>
      </c>
      <c r="AX800" s="13" t="s">
        <v>82</v>
      </c>
      <c r="AY800" s="246" t="s">
        <v>158</v>
      </c>
    </row>
    <row r="801" s="2" customFormat="1" ht="21.75" customHeight="1">
      <c r="A801" s="38"/>
      <c r="B801" s="39"/>
      <c r="C801" s="219" t="s">
        <v>2210</v>
      </c>
      <c r="D801" s="219" t="s">
        <v>159</v>
      </c>
      <c r="E801" s="220" t="s">
        <v>1798</v>
      </c>
      <c r="F801" s="221" t="s">
        <v>1790</v>
      </c>
      <c r="G801" s="222" t="s">
        <v>194</v>
      </c>
      <c r="H801" s="223">
        <v>35.200000000000003</v>
      </c>
      <c r="I801" s="224"/>
      <c r="J801" s="225">
        <f>ROUND(I801*H801,2)</f>
        <v>0</v>
      </c>
      <c r="K801" s="221" t="s">
        <v>19</v>
      </c>
      <c r="L801" s="44"/>
      <c r="M801" s="226" t="s">
        <v>19</v>
      </c>
      <c r="N801" s="227" t="s">
        <v>45</v>
      </c>
      <c r="O801" s="84"/>
      <c r="P801" s="228">
        <f>O801*H801</f>
        <v>0</v>
      </c>
      <c r="Q801" s="228">
        <v>0.15192</v>
      </c>
      <c r="R801" s="228">
        <f>Q801*H801</f>
        <v>5.3475840000000003</v>
      </c>
      <c r="S801" s="228">
        <v>0</v>
      </c>
      <c r="T801" s="229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30" t="s">
        <v>236</v>
      </c>
      <c r="AT801" s="230" t="s">
        <v>159</v>
      </c>
      <c r="AU801" s="230" t="s">
        <v>82</v>
      </c>
      <c r="AY801" s="17" t="s">
        <v>158</v>
      </c>
      <c r="BE801" s="231">
        <f>IF(N801="základní",J801,0)</f>
        <v>0</v>
      </c>
      <c r="BF801" s="231">
        <f>IF(N801="snížená",J801,0)</f>
        <v>0</v>
      </c>
      <c r="BG801" s="231">
        <f>IF(N801="zákl. přenesená",J801,0)</f>
        <v>0</v>
      </c>
      <c r="BH801" s="231">
        <f>IF(N801="sníž. přenesená",J801,0)</f>
        <v>0</v>
      </c>
      <c r="BI801" s="231">
        <f>IF(N801="nulová",J801,0)</f>
        <v>0</v>
      </c>
      <c r="BJ801" s="17" t="s">
        <v>82</v>
      </c>
      <c r="BK801" s="231">
        <f>ROUND(I801*H801,2)</f>
        <v>0</v>
      </c>
      <c r="BL801" s="17" t="s">
        <v>236</v>
      </c>
      <c r="BM801" s="230" t="s">
        <v>2211</v>
      </c>
    </row>
    <row r="802" s="2" customFormat="1">
      <c r="A802" s="38"/>
      <c r="B802" s="39"/>
      <c r="C802" s="40"/>
      <c r="D802" s="232" t="s">
        <v>165</v>
      </c>
      <c r="E802" s="40"/>
      <c r="F802" s="233" t="s">
        <v>1800</v>
      </c>
      <c r="G802" s="40"/>
      <c r="H802" s="40"/>
      <c r="I802" s="136"/>
      <c r="J802" s="40"/>
      <c r="K802" s="40"/>
      <c r="L802" s="44"/>
      <c r="M802" s="234"/>
      <c r="N802" s="235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165</v>
      </c>
      <c r="AU802" s="17" t="s">
        <v>82</v>
      </c>
    </row>
    <row r="803" s="2" customFormat="1">
      <c r="A803" s="38"/>
      <c r="B803" s="39"/>
      <c r="C803" s="40"/>
      <c r="D803" s="232" t="s">
        <v>216</v>
      </c>
      <c r="E803" s="40"/>
      <c r="F803" s="258" t="s">
        <v>1124</v>
      </c>
      <c r="G803" s="40"/>
      <c r="H803" s="40"/>
      <c r="I803" s="136"/>
      <c r="J803" s="40"/>
      <c r="K803" s="40"/>
      <c r="L803" s="44"/>
      <c r="M803" s="234"/>
      <c r="N803" s="235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216</v>
      </c>
      <c r="AU803" s="17" t="s">
        <v>82</v>
      </c>
    </row>
    <row r="804" s="13" customFormat="1">
      <c r="A804" s="13"/>
      <c r="B804" s="236"/>
      <c r="C804" s="237"/>
      <c r="D804" s="232" t="s">
        <v>166</v>
      </c>
      <c r="E804" s="238" t="s">
        <v>19</v>
      </c>
      <c r="F804" s="239" t="s">
        <v>2212</v>
      </c>
      <c r="G804" s="237"/>
      <c r="H804" s="240">
        <v>35.200000000000003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6" t="s">
        <v>166</v>
      </c>
      <c r="AU804" s="246" t="s">
        <v>82</v>
      </c>
      <c r="AV804" s="13" t="s">
        <v>85</v>
      </c>
      <c r="AW804" s="13" t="s">
        <v>34</v>
      </c>
      <c r="AX804" s="13" t="s">
        <v>82</v>
      </c>
      <c r="AY804" s="246" t="s">
        <v>158</v>
      </c>
    </row>
    <row r="805" s="2" customFormat="1" ht="21.75" customHeight="1">
      <c r="A805" s="38"/>
      <c r="B805" s="39"/>
      <c r="C805" s="259" t="s">
        <v>2213</v>
      </c>
      <c r="D805" s="259" t="s">
        <v>199</v>
      </c>
      <c r="E805" s="260" t="s">
        <v>1802</v>
      </c>
      <c r="F805" s="261" t="s">
        <v>1803</v>
      </c>
      <c r="G805" s="262" t="s">
        <v>1059</v>
      </c>
      <c r="H805" s="263">
        <v>3.9420000000000002</v>
      </c>
      <c r="I805" s="264"/>
      <c r="J805" s="265">
        <f>ROUND(I805*H805,2)</f>
        <v>0</v>
      </c>
      <c r="K805" s="261" t="s">
        <v>213</v>
      </c>
      <c r="L805" s="266"/>
      <c r="M805" s="267" t="s">
        <v>19</v>
      </c>
      <c r="N805" s="268" t="s">
        <v>45</v>
      </c>
      <c r="O805" s="84"/>
      <c r="P805" s="228">
        <f>O805*H805</f>
        <v>0</v>
      </c>
      <c r="Q805" s="228">
        <v>1</v>
      </c>
      <c r="R805" s="228">
        <f>Q805*H805</f>
        <v>3.9420000000000002</v>
      </c>
      <c r="S805" s="228">
        <v>0</v>
      </c>
      <c r="T805" s="229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30" t="s">
        <v>255</v>
      </c>
      <c r="AT805" s="230" t="s">
        <v>199</v>
      </c>
      <c r="AU805" s="230" t="s">
        <v>82</v>
      </c>
      <c r="AY805" s="17" t="s">
        <v>158</v>
      </c>
      <c r="BE805" s="231">
        <f>IF(N805="základní",J805,0)</f>
        <v>0</v>
      </c>
      <c r="BF805" s="231">
        <f>IF(N805="snížená",J805,0)</f>
        <v>0</v>
      </c>
      <c r="BG805" s="231">
        <f>IF(N805="zákl. přenesená",J805,0)</f>
        <v>0</v>
      </c>
      <c r="BH805" s="231">
        <f>IF(N805="sníž. přenesená",J805,0)</f>
        <v>0</v>
      </c>
      <c r="BI805" s="231">
        <f>IF(N805="nulová",J805,0)</f>
        <v>0</v>
      </c>
      <c r="BJ805" s="17" t="s">
        <v>82</v>
      </c>
      <c r="BK805" s="231">
        <f>ROUND(I805*H805,2)</f>
        <v>0</v>
      </c>
      <c r="BL805" s="17" t="s">
        <v>255</v>
      </c>
      <c r="BM805" s="230" t="s">
        <v>2214</v>
      </c>
    </row>
    <row r="806" s="2" customFormat="1">
      <c r="A806" s="38"/>
      <c r="B806" s="39"/>
      <c r="C806" s="40"/>
      <c r="D806" s="232" t="s">
        <v>165</v>
      </c>
      <c r="E806" s="40"/>
      <c r="F806" s="233" t="s">
        <v>1803</v>
      </c>
      <c r="G806" s="40"/>
      <c r="H806" s="40"/>
      <c r="I806" s="136"/>
      <c r="J806" s="40"/>
      <c r="K806" s="40"/>
      <c r="L806" s="44"/>
      <c r="M806" s="234"/>
      <c r="N806" s="235"/>
      <c r="O806" s="84"/>
      <c r="P806" s="84"/>
      <c r="Q806" s="84"/>
      <c r="R806" s="84"/>
      <c r="S806" s="84"/>
      <c r="T806" s="85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165</v>
      </c>
      <c r="AU806" s="17" t="s">
        <v>82</v>
      </c>
    </row>
    <row r="807" s="13" customFormat="1">
      <c r="A807" s="13"/>
      <c r="B807" s="236"/>
      <c r="C807" s="237"/>
      <c r="D807" s="232" t="s">
        <v>166</v>
      </c>
      <c r="E807" s="238" t="s">
        <v>19</v>
      </c>
      <c r="F807" s="239" t="s">
        <v>2215</v>
      </c>
      <c r="G807" s="237"/>
      <c r="H807" s="240">
        <v>3.9420000000000002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6" t="s">
        <v>166</v>
      </c>
      <c r="AU807" s="246" t="s">
        <v>82</v>
      </c>
      <c r="AV807" s="13" t="s">
        <v>85</v>
      </c>
      <c r="AW807" s="13" t="s">
        <v>34</v>
      </c>
      <c r="AX807" s="13" t="s">
        <v>82</v>
      </c>
      <c r="AY807" s="246" t="s">
        <v>158</v>
      </c>
    </row>
    <row r="808" s="2" customFormat="1" ht="16.5" customHeight="1">
      <c r="A808" s="38"/>
      <c r="B808" s="39"/>
      <c r="C808" s="259" t="s">
        <v>2216</v>
      </c>
      <c r="D808" s="259" t="s">
        <v>199</v>
      </c>
      <c r="E808" s="260" t="s">
        <v>1806</v>
      </c>
      <c r="F808" s="261" t="s">
        <v>1807</v>
      </c>
      <c r="G808" s="262" t="s">
        <v>531</v>
      </c>
      <c r="H808" s="263">
        <v>40</v>
      </c>
      <c r="I808" s="264"/>
      <c r="J808" s="265">
        <f>ROUND(I808*H808,2)</f>
        <v>0</v>
      </c>
      <c r="K808" s="261" t="s">
        <v>213</v>
      </c>
      <c r="L808" s="266"/>
      <c r="M808" s="267" t="s">
        <v>19</v>
      </c>
      <c r="N808" s="268" t="s">
        <v>45</v>
      </c>
      <c r="O808" s="84"/>
      <c r="P808" s="228">
        <f>O808*H808</f>
        <v>0</v>
      </c>
      <c r="Q808" s="228">
        <v>0.001</v>
      </c>
      <c r="R808" s="228">
        <f>Q808*H808</f>
        <v>0.040000000000000001</v>
      </c>
      <c r="S808" s="228">
        <v>0</v>
      </c>
      <c r="T808" s="229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30" t="s">
        <v>255</v>
      </c>
      <c r="AT808" s="230" t="s">
        <v>199</v>
      </c>
      <c r="AU808" s="230" t="s">
        <v>82</v>
      </c>
      <c r="AY808" s="17" t="s">
        <v>158</v>
      </c>
      <c r="BE808" s="231">
        <f>IF(N808="základní",J808,0)</f>
        <v>0</v>
      </c>
      <c r="BF808" s="231">
        <f>IF(N808="snížená",J808,0)</f>
        <v>0</v>
      </c>
      <c r="BG808" s="231">
        <f>IF(N808="zákl. přenesená",J808,0)</f>
        <v>0</v>
      </c>
      <c r="BH808" s="231">
        <f>IF(N808="sníž. přenesená",J808,0)</f>
        <v>0</v>
      </c>
      <c r="BI808" s="231">
        <f>IF(N808="nulová",J808,0)</f>
        <v>0</v>
      </c>
      <c r="BJ808" s="17" t="s">
        <v>82</v>
      </c>
      <c r="BK808" s="231">
        <f>ROUND(I808*H808,2)</f>
        <v>0</v>
      </c>
      <c r="BL808" s="17" t="s">
        <v>255</v>
      </c>
      <c r="BM808" s="230" t="s">
        <v>2217</v>
      </c>
    </row>
    <row r="809" s="2" customFormat="1">
      <c r="A809" s="38"/>
      <c r="B809" s="39"/>
      <c r="C809" s="40"/>
      <c r="D809" s="232" t="s">
        <v>165</v>
      </c>
      <c r="E809" s="40"/>
      <c r="F809" s="233" t="s">
        <v>1807</v>
      </c>
      <c r="G809" s="40"/>
      <c r="H809" s="40"/>
      <c r="I809" s="136"/>
      <c r="J809" s="40"/>
      <c r="K809" s="40"/>
      <c r="L809" s="44"/>
      <c r="M809" s="234"/>
      <c r="N809" s="235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165</v>
      </c>
      <c r="AU809" s="17" t="s">
        <v>82</v>
      </c>
    </row>
    <row r="810" s="2" customFormat="1" ht="16.5" customHeight="1">
      <c r="A810" s="38"/>
      <c r="B810" s="39"/>
      <c r="C810" s="259" t="s">
        <v>2218</v>
      </c>
      <c r="D810" s="259" t="s">
        <v>199</v>
      </c>
      <c r="E810" s="260" t="s">
        <v>1810</v>
      </c>
      <c r="F810" s="261" t="s">
        <v>1811</v>
      </c>
      <c r="G810" s="262" t="s">
        <v>1059</v>
      </c>
      <c r="H810" s="263">
        <v>3.9420000000000002</v>
      </c>
      <c r="I810" s="264"/>
      <c r="J810" s="265">
        <f>ROUND(I810*H810,2)</f>
        <v>0</v>
      </c>
      <c r="K810" s="261" t="s">
        <v>213</v>
      </c>
      <c r="L810" s="266"/>
      <c r="M810" s="267" t="s">
        <v>19</v>
      </c>
      <c r="N810" s="268" t="s">
        <v>45</v>
      </c>
      <c r="O810" s="84"/>
      <c r="P810" s="228">
        <f>O810*H810</f>
        <v>0</v>
      </c>
      <c r="Q810" s="228">
        <v>1</v>
      </c>
      <c r="R810" s="228">
        <f>Q810*H810</f>
        <v>3.9420000000000002</v>
      </c>
      <c r="S810" s="228">
        <v>0</v>
      </c>
      <c r="T810" s="229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30" t="s">
        <v>255</v>
      </c>
      <c r="AT810" s="230" t="s">
        <v>199</v>
      </c>
      <c r="AU810" s="230" t="s">
        <v>82</v>
      </c>
      <c r="AY810" s="17" t="s">
        <v>158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7" t="s">
        <v>82</v>
      </c>
      <c r="BK810" s="231">
        <f>ROUND(I810*H810,2)</f>
        <v>0</v>
      </c>
      <c r="BL810" s="17" t="s">
        <v>255</v>
      </c>
      <c r="BM810" s="230" t="s">
        <v>2219</v>
      </c>
    </row>
    <row r="811" s="2" customFormat="1">
      <c r="A811" s="38"/>
      <c r="B811" s="39"/>
      <c r="C811" s="40"/>
      <c r="D811" s="232" t="s">
        <v>165</v>
      </c>
      <c r="E811" s="40"/>
      <c r="F811" s="233" t="s">
        <v>1811</v>
      </c>
      <c r="G811" s="40"/>
      <c r="H811" s="40"/>
      <c r="I811" s="136"/>
      <c r="J811" s="40"/>
      <c r="K811" s="40"/>
      <c r="L811" s="44"/>
      <c r="M811" s="234"/>
      <c r="N811" s="235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165</v>
      </c>
      <c r="AU811" s="17" t="s">
        <v>82</v>
      </c>
    </row>
    <row r="812" s="13" customFormat="1">
      <c r="A812" s="13"/>
      <c r="B812" s="236"/>
      <c r="C812" s="237"/>
      <c r="D812" s="232" t="s">
        <v>166</v>
      </c>
      <c r="E812" s="238" t="s">
        <v>19</v>
      </c>
      <c r="F812" s="239" t="s">
        <v>2215</v>
      </c>
      <c r="G812" s="237"/>
      <c r="H812" s="240">
        <v>3.9420000000000002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6" t="s">
        <v>166</v>
      </c>
      <c r="AU812" s="246" t="s">
        <v>82</v>
      </c>
      <c r="AV812" s="13" t="s">
        <v>85</v>
      </c>
      <c r="AW812" s="13" t="s">
        <v>34</v>
      </c>
      <c r="AX812" s="13" t="s">
        <v>82</v>
      </c>
      <c r="AY812" s="246" t="s">
        <v>158</v>
      </c>
    </row>
    <row r="813" s="2" customFormat="1" ht="21.75" customHeight="1">
      <c r="A813" s="38"/>
      <c r="B813" s="39"/>
      <c r="C813" s="219" t="s">
        <v>2220</v>
      </c>
      <c r="D813" s="219" t="s">
        <v>159</v>
      </c>
      <c r="E813" s="220" t="s">
        <v>1813</v>
      </c>
      <c r="F813" s="221" t="s">
        <v>1814</v>
      </c>
      <c r="G813" s="222" t="s">
        <v>162</v>
      </c>
      <c r="H813" s="223">
        <v>44</v>
      </c>
      <c r="I813" s="224"/>
      <c r="J813" s="225">
        <f>ROUND(I813*H813,2)</f>
        <v>0</v>
      </c>
      <c r="K813" s="221" t="s">
        <v>19</v>
      </c>
      <c r="L813" s="44"/>
      <c r="M813" s="226" t="s">
        <v>19</v>
      </c>
      <c r="N813" s="227" t="s">
        <v>45</v>
      </c>
      <c r="O813" s="84"/>
      <c r="P813" s="228">
        <f>O813*H813</f>
        <v>0</v>
      </c>
      <c r="Q813" s="228">
        <v>0</v>
      </c>
      <c r="R813" s="228">
        <f>Q813*H813</f>
        <v>0</v>
      </c>
      <c r="S813" s="228">
        <v>0</v>
      </c>
      <c r="T813" s="229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30" t="s">
        <v>236</v>
      </c>
      <c r="AT813" s="230" t="s">
        <v>159</v>
      </c>
      <c r="AU813" s="230" t="s">
        <v>82</v>
      </c>
      <c r="AY813" s="17" t="s">
        <v>158</v>
      </c>
      <c r="BE813" s="231">
        <f>IF(N813="základní",J813,0)</f>
        <v>0</v>
      </c>
      <c r="BF813" s="231">
        <f>IF(N813="snížená",J813,0)</f>
        <v>0</v>
      </c>
      <c r="BG813" s="231">
        <f>IF(N813="zákl. přenesená",J813,0)</f>
        <v>0</v>
      </c>
      <c r="BH813" s="231">
        <f>IF(N813="sníž. přenesená",J813,0)</f>
        <v>0</v>
      </c>
      <c r="BI813" s="231">
        <f>IF(N813="nulová",J813,0)</f>
        <v>0</v>
      </c>
      <c r="BJ813" s="17" t="s">
        <v>82</v>
      </c>
      <c r="BK813" s="231">
        <f>ROUND(I813*H813,2)</f>
        <v>0</v>
      </c>
      <c r="BL813" s="17" t="s">
        <v>236</v>
      </c>
      <c r="BM813" s="230" t="s">
        <v>2221</v>
      </c>
    </row>
    <row r="814" s="2" customFormat="1">
      <c r="A814" s="38"/>
      <c r="B814" s="39"/>
      <c r="C814" s="40"/>
      <c r="D814" s="232" t="s">
        <v>165</v>
      </c>
      <c r="E814" s="40"/>
      <c r="F814" s="233" t="s">
        <v>1814</v>
      </c>
      <c r="G814" s="40"/>
      <c r="H814" s="40"/>
      <c r="I814" s="136"/>
      <c r="J814" s="40"/>
      <c r="K814" s="40"/>
      <c r="L814" s="44"/>
      <c r="M814" s="234"/>
      <c r="N814" s="235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165</v>
      </c>
      <c r="AU814" s="17" t="s">
        <v>82</v>
      </c>
    </row>
    <row r="815" s="2" customFormat="1">
      <c r="A815" s="38"/>
      <c r="B815" s="39"/>
      <c r="C815" s="40"/>
      <c r="D815" s="232" t="s">
        <v>216</v>
      </c>
      <c r="E815" s="40"/>
      <c r="F815" s="258" t="s">
        <v>1118</v>
      </c>
      <c r="G815" s="40"/>
      <c r="H815" s="40"/>
      <c r="I815" s="136"/>
      <c r="J815" s="40"/>
      <c r="K815" s="40"/>
      <c r="L815" s="44"/>
      <c r="M815" s="234"/>
      <c r="N815" s="235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216</v>
      </c>
      <c r="AU815" s="17" t="s">
        <v>82</v>
      </c>
    </row>
    <row r="816" s="13" customFormat="1">
      <c r="A816" s="13"/>
      <c r="B816" s="236"/>
      <c r="C816" s="237"/>
      <c r="D816" s="232" t="s">
        <v>166</v>
      </c>
      <c r="E816" s="238" t="s">
        <v>19</v>
      </c>
      <c r="F816" s="239" t="s">
        <v>2222</v>
      </c>
      <c r="G816" s="237"/>
      <c r="H816" s="240">
        <v>44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6" t="s">
        <v>166</v>
      </c>
      <c r="AU816" s="246" t="s">
        <v>82</v>
      </c>
      <c r="AV816" s="13" t="s">
        <v>85</v>
      </c>
      <c r="AW816" s="13" t="s">
        <v>34</v>
      </c>
      <c r="AX816" s="13" t="s">
        <v>82</v>
      </c>
      <c r="AY816" s="246" t="s">
        <v>158</v>
      </c>
    </row>
    <row r="817" s="12" customFormat="1" ht="25.92" customHeight="1">
      <c r="A817" s="12"/>
      <c r="B817" s="205"/>
      <c r="C817" s="206"/>
      <c r="D817" s="207" t="s">
        <v>73</v>
      </c>
      <c r="E817" s="208" t="s">
        <v>1262</v>
      </c>
      <c r="F817" s="208" t="s">
        <v>1263</v>
      </c>
      <c r="G817" s="206"/>
      <c r="H817" s="206"/>
      <c r="I817" s="209"/>
      <c r="J817" s="210">
        <f>BK817</f>
        <v>0</v>
      </c>
      <c r="K817" s="206"/>
      <c r="L817" s="211"/>
      <c r="M817" s="212"/>
      <c r="N817" s="213"/>
      <c r="O817" s="213"/>
      <c r="P817" s="214">
        <f>P818</f>
        <v>0</v>
      </c>
      <c r="Q817" s="213"/>
      <c r="R817" s="214">
        <f>R818</f>
        <v>0</v>
      </c>
      <c r="S817" s="213"/>
      <c r="T817" s="215">
        <f>T818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16" t="s">
        <v>191</v>
      </c>
      <c r="AT817" s="217" t="s">
        <v>73</v>
      </c>
      <c r="AU817" s="217" t="s">
        <v>74</v>
      </c>
      <c r="AY817" s="216" t="s">
        <v>158</v>
      </c>
      <c r="BK817" s="218">
        <f>BK818</f>
        <v>0</v>
      </c>
    </row>
    <row r="818" s="12" customFormat="1" ht="22.8" customHeight="1">
      <c r="A818" s="12"/>
      <c r="B818" s="205"/>
      <c r="C818" s="206"/>
      <c r="D818" s="207" t="s">
        <v>73</v>
      </c>
      <c r="E818" s="269" t="s">
        <v>1264</v>
      </c>
      <c r="F818" s="269" t="s">
        <v>1265</v>
      </c>
      <c r="G818" s="206"/>
      <c r="H818" s="206"/>
      <c r="I818" s="209"/>
      <c r="J818" s="270">
        <f>BK818</f>
        <v>0</v>
      </c>
      <c r="K818" s="206"/>
      <c r="L818" s="211"/>
      <c r="M818" s="212"/>
      <c r="N818" s="213"/>
      <c r="O818" s="213"/>
      <c r="P818" s="214">
        <f>SUM(P819:P830)</f>
        <v>0</v>
      </c>
      <c r="Q818" s="213"/>
      <c r="R818" s="214">
        <f>SUM(R819:R830)</f>
        <v>0</v>
      </c>
      <c r="S818" s="213"/>
      <c r="T818" s="215">
        <f>SUM(T819:T830)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16" t="s">
        <v>191</v>
      </c>
      <c r="AT818" s="217" t="s">
        <v>73</v>
      </c>
      <c r="AU818" s="217" t="s">
        <v>82</v>
      </c>
      <c r="AY818" s="216" t="s">
        <v>158</v>
      </c>
      <c r="BK818" s="218">
        <f>SUM(BK819:BK830)</f>
        <v>0</v>
      </c>
    </row>
    <row r="819" s="2" customFormat="1" ht="16.5" customHeight="1">
      <c r="A819" s="38"/>
      <c r="B819" s="39"/>
      <c r="C819" s="219" t="s">
        <v>2223</v>
      </c>
      <c r="D819" s="219" t="s">
        <v>159</v>
      </c>
      <c r="E819" s="220" t="s">
        <v>1267</v>
      </c>
      <c r="F819" s="221" t="s">
        <v>1268</v>
      </c>
      <c r="G819" s="222" t="s">
        <v>1269</v>
      </c>
      <c r="H819" s="223">
        <v>1</v>
      </c>
      <c r="I819" s="224"/>
      <c r="J819" s="225">
        <f>ROUND(I819*H819,2)</f>
        <v>0</v>
      </c>
      <c r="K819" s="221" t="s">
        <v>213</v>
      </c>
      <c r="L819" s="44"/>
      <c r="M819" s="226" t="s">
        <v>19</v>
      </c>
      <c r="N819" s="227" t="s">
        <v>45</v>
      </c>
      <c r="O819" s="84"/>
      <c r="P819" s="228">
        <f>O819*H819</f>
        <v>0</v>
      </c>
      <c r="Q819" s="228">
        <v>0</v>
      </c>
      <c r="R819" s="228">
        <f>Q819*H819</f>
        <v>0</v>
      </c>
      <c r="S819" s="228">
        <v>0</v>
      </c>
      <c r="T819" s="229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30" t="s">
        <v>1270</v>
      </c>
      <c r="AT819" s="230" t="s">
        <v>159</v>
      </c>
      <c r="AU819" s="230" t="s">
        <v>85</v>
      </c>
      <c r="AY819" s="17" t="s">
        <v>158</v>
      </c>
      <c r="BE819" s="231">
        <f>IF(N819="základní",J819,0)</f>
        <v>0</v>
      </c>
      <c r="BF819" s="231">
        <f>IF(N819="snížená",J819,0)</f>
        <v>0</v>
      </c>
      <c r="BG819" s="231">
        <f>IF(N819="zákl. přenesená",J819,0)</f>
        <v>0</v>
      </c>
      <c r="BH819" s="231">
        <f>IF(N819="sníž. přenesená",J819,0)</f>
        <v>0</v>
      </c>
      <c r="BI819" s="231">
        <f>IF(N819="nulová",J819,0)</f>
        <v>0</v>
      </c>
      <c r="BJ819" s="17" t="s">
        <v>82</v>
      </c>
      <c r="BK819" s="231">
        <f>ROUND(I819*H819,2)</f>
        <v>0</v>
      </c>
      <c r="BL819" s="17" t="s">
        <v>1270</v>
      </c>
      <c r="BM819" s="230" t="s">
        <v>2224</v>
      </c>
    </row>
    <row r="820" s="2" customFormat="1">
      <c r="A820" s="38"/>
      <c r="B820" s="39"/>
      <c r="C820" s="40"/>
      <c r="D820" s="232" t="s">
        <v>165</v>
      </c>
      <c r="E820" s="40"/>
      <c r="F820" s="233" t="s">
        <v>1272</v>
      </c>
      <c r="G820" s="40"/>
      <c r="H820" s="40"/>
      <c r="I820" s="136"/>
      <c r="J820" s="40"/>
      <c r="K820" s="40"/>
      <c r="L820" s="44"/>
      <c r="M820" s="234"/>
      <c r="N820" s="235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165</v>
      </c>
      <c r="AU820" s="17" t="s">
        <v>85</v>
      </c>
    </row>
    <row r="821" s="2" customFormat="1" ht="16.5" customHeight="1">
      <c r="A821" s="38"/>
      <c r="B821" s="39"/>
      <c r="C821" s="219" t="s">
        <v>2225</v>
      </c>
      <c r="D821" s="219" t="s">
        <v>159</v>
      </c>
      <c r="E821" s="220" t="s">
        <v>1274</v>
      </c>
      <c r="F821" s="221" t="s">
        <v>1275</v>
      </c>
      <c r="G821" s="222" t="s">
        <v>1269</v>
      </c>
      <c r="H821" s="223">
        <v>1</v>
      </c>
      <c r="I821" s="224"/>
      <c r="J821" s="225">
        <f>ROUND(I821*H821,2)</f>
        <v>0</v>
      </c>
      <c r="K821" s="221" t="s">
        <v>213</v>
      </c>
      <c r="L821" s="44"/>
      <c r="M821" s="226" t="s">
        <v>19</v>
      </c>
      <c r="N821" s="227" t="s">
        <v>45</v>
      </c>
      <c r="O821" s="84"/>
      <c r="P821" s="228">
        <f>O821*H821</f>
        <v>0</v>
      </c>
      <c r="Q821" s="228">
        <v>0</v>
      </c>
      <c r="R821" s="228">
        <f>Q821*H821</f>
        <v>0</v>
      </c>
      <c r="S821" s="228">
        <v>0</v>
      </c>
      <c r="T821" s="229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30" t="s">
        <v>1270</v>
      </c>
      <c r="AT821" s="230" t="s">
        <v>159</v>
      </c>
      <c r="AU821" s="230" t="s">
        <v>85</v>
      </c>
      <c r="AY821" s="17" t="s">
        <v>158</v>
      </c>
      <c r="BE821" s="231">
        <f>IF(N821="základní",J821,0)</f>
        <v>0</v>
      </c>
      <c r="BF821" s="231">
        <f>IF(N821="snížená",J821,0)</f>
        <v>0</v>
      </c>
      <c r="BG821" s="231">
        <f>IF(N821="zákl. přenesená",J821,0)</f>
        <v>0</v>
      </c>
      <c r="BH821" s="231">
        <f>IF(N821="sníž. přenesená",J821,0)</f>
        <v>0</v>
      </c>
      <c r="BI821" s="231">
        <f>IF(N821="nulová",J821,0)</f>
        <v>0</v>
      </c>
      <c r="BJ821" s="17" t="s">
        <v>82</v>
      </c>
      <c r="BK821" s="231">
        <f>ROUND(I821*H821,2)</f>
        <v>0</v>
      </c>
      <c r="BL821" s="17" t="s">
        <v>1270</v>
      </c>
      <c r="BM821" s="230" t="s">
        <v>2226</v>
      </c>
    </row>
    <row r="822" s="2" customFormat="1">
      <c r="A822" s="38"/>
      <c r="B822" s="39"/>
      <c r="C822" s="40"/>
      <c r="D822" s="232" t="s">
        <v>165</v>
      </c>
      <c r="E822" s="40"/>
      <c r="F822" s="233" t="s">
        <v>1275</v>
      </c>
      <c r="G822" s="40"/>
      <c r="H822" s="40"/>
      <c r="I822" s="136"/>
      <c r="J822" s="40"/>
      <c r="K822" s="40"/>
      <c r="L822" s="44"/>
      <c r="M822" s="234"/>
      <c r="N822" s="235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165</v>
      </c>
      <c r="AU822" s="17" t="s">
        <v>85</v>
      </c>
    </row>
    <row r="823" s="2" customFormat="1" ht="16.5" customHeight="1">
      <c r="A823" s="38"/>
      <c r="B823" s="39"/>
      <c r="C823" s="219" t="s">
        <v>2227</v>
      </c>
      <c r="D823" s="219" t="s">
        <v>159</v>
      </c>
      <c r="E823" s="220" t="s">
        <v>1278</v>
      </c>
      <c r="F823" s="221" t="s">
        <v>1279</v>
      </c>
      <c r="G823" s="222" t="s">
        <v>1269</v>
      </c>
      <c r="H823" s="223">
        <v>1</v>
      </c>
      <c r="I823" s="224"/>
      <c r="J823" s="225">
        <f>ROUND(I823*H823,2)</f>
        <v>0</v>
      </c>
      <c r="K823" s="221" t="s">
        <v>213</v>
      </c>
      <c r="L823" s="44"/>
      <c r="M823" s="226" t="s">
        <v>19</v>
      </c>
      <c r="N823" s="227" t="s">
        <v>45</v>
      </c>
      <c r="O823" s="84"/>
      <c r="P823" s="228">
        <f>O823*H823</f>
        <v>0</v>
      </c>
      <c r="Q823" s="228">
        <v>0</v>
      </c>
      <c r="R823" s="228">
        <f>Q823*H823</f>
        <v>0</v>
      </c>
      <c r="S823" s="228">
        <v>0</v>
      </c>
      <c r="T823" s="229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30" t="s">
        <v>1270</v>
      </c>
      <c r="AT823" s="230" t="s">
        <v>159</v>
      </c>
      <c r="AU823" s="230" t="s">
        <v>85</v>
      </c>
      <c r="AY823" s="17" t="s">
        <v>158</v>
      </c>
      <c r="BE823" s="231">
        <f>IF(N823="základní",J823,0)</f>
        <v>0</v>
      </c>
      <c r="BF823" s="231">
        <f>IF(N823="snížená",J823,0)</f>
        <v>0</v>
      </c>
      <c r="BG823" s="231">
        <f>IF(N823="zákl. přenesená",J823,0)</f>
        <v>0</v>
      </c>
      <c r="BH823" s="231">
        <f>IF(N823="sníž. přenesená",J823,0)</f>
        <v>0</v>
      </c>
      <c r="BI823" s="231">
        <f>IF(N823="nulová",J823,0)</f>
        <v>0</v>
      </c>
      <c r="BJ823" s="17" t="s">
        <v>82</v>
      </c>
      <c r="BK823" s="231">
        <f>ROUND(I823*H823,2)</f>
        <v>0</v>
      </c>
      <c r="BL823" s="17" t="s">
        <v>1270</v>
      </c>
      <c r="BM823" s="230" t="s">
        <v>2228</v>
      </c>
    </row>
    <row r="824" s="2" customFormat="1">
      <c r="A824" s="38"/>
      <c r="B824" s="39"/>
      <c r="C824" s="40"/>
      <c r="D824" s="232" t="s">
        <v>165</v>
      </c>
      <c r="E824" s="40"/>
      <c r="F824" s="233" t="s">
        <v>1279</v>
      </c>
      <c r="G824" s="40"/>
      <c r="H824" s="40"/>
      <c r="I824" s="136"/>
      <c r="J824" s="40"/>
      <c r="K824" s="40"/>
      <c r="L824" s="44"/>
      <c r="M824" s="234"/>
      <c r="N824" s="235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165</v>
      </c>
      <c r="AU824" s="17" t="s">
        <v>85</v>
      </c>
    </row>
    <row r="825" s="2" customFormat="1" ht="21.75" customHeight="1">
      <c r="A825" s="38"/>
      <c r="B825" s="39"/>
      <c r="C825" s="219" t="s">
        <v>2229</v>
      </c>
      <c r="D825" s="219" t="s">
        <v>159</v>
      </c>
      <c r="E825" s="220" t="s">
        <v>1282</v>
      </c>
      <c r="F825" s="221" t="s">
        <v>1283</v>
      </c>
      <c r="G825" s="222" t="s">
        <v>1269</v>
      </c>
      <c r="H825" s="223">
        <v>1</v>
      </c>
      <c r="I825" s="224"/>
      <c r="J825" s="225">
        <f>ROUND(I825*H825,2)</f>
        <v>0</v>
      </c>
      <c r="K825" s="221" t="s">
        <v>213</v>
      </c>
      <c r="L825" s="44"/>
      <c r="M825" s="226" t="s">
        <v>19</v>
      </c>
      <c r="N825" s="227" t="s">
        <v>45</v>
      </c>
      <c r="O825" s="84"/>
      <c r="P825" s="228">
        <f>O825*H825</f>
        <v>0</v>
      </c>
      <c r="Q825" s="228">
        <v>0</v>
      </c>
      <c r="R825" s="228">
        <f>Q825*H825</f>
        <v>0</v>
      </c>
      <c r="S825" s="228">
        <v>0</v>
      </c>
      <c r="T825" s="229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30" t="s">
        <v>1270</v>
      </c>
      <c r="AT825" s="230" t="s">
        <v>159</v>
      </c>
      <c r="AU825" s="230" t="s">
        <v>85</v>
      </c>
      <c r="AY825" s="17" t="s">
        <v>158</v>
      </c>
      <c r="BE825" s="231">
        <f>IF(N825="základní",J825,0)</f>
        <v>0</v>
      </c>
      <c r="BF825" s="231">
        <f>IF(N825="snížená",J825,0)</f>
        <v>0</v>
      </c>
      <c r="BG825" s="231">
        <f>IF(N825="zákl. přenesená",J825,0)</f>
        <v>0</v>
      </c>
      <c r="BH825" s="231">
        <f>IF(N825="sníž. přenesená",J825,0)</f>
        <v>0</v>
      </c>
      <c r="BI825" s="231">
        <f>IF(N825="nulová",J825,0)</f>
        <v>0</v>
      </c>
      <c r="BJ825" s="17" t="s">
        <v>82</v>
      </c>
      <c r="BK825" s="231">
        <f>ROUND(I825*H825,2)</f>
        <v>0</v>
      </c>
      <c r="BL825" s="17" t="s">
        <v>1270</v>
      </c>
      <c r="BM825" s="230" t="s">
        <v>2230</v>
      </c>
    </row>
    <row r="826" s="2" customFormat="1">
      <c r="A826" s="38"/>
      <c r="B826" s="39"/>
      <c r="C826" s="40"/>
      <c r="D826" s="232" t="s">
        <v>165</v>
      </c>
      <c r="E826" s="40"/>
      <c r="F826" s="233" t="s">
        <v>1283</v>
      </c>
      <c r="G826" s="40"/>
      <c r="H826" s="40"/>
      <c r="I826" s="136"/>
      <c r="J826" s="40"/>
      <c r="K826" s="40"/>
      <c r="L826" s="44"/>
      <c r="M826" s="234"/>
      <c r="N826" s="235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165</v>
      </c>
      <c r="AU826" s="17" t="s">
        <v>85</v>
      </c>
    </row>
    <row r="827" s="2" customFormat="1" ht="16.5" customHeight="1">
      <c r="A827" s="38"/>
      <c r="B827" s="39"/>
      <c r="C827" s="219" t="s">
        <v>2231</v>
      </c>
      <c r="D827" s="219" t="s">
        <v>159</v>
      </c>
      <c r="E827" s="220" t="s">
        <v>1286</v>
      </c>
      <c r="F827" s="221" t="s">
        <v>1287</v>
      </c>
      <c r="G827" s="222" t="s">
        <v>1269</v>
      </c>
      <c r="H827" s="223">
        <v>1</v>
      </c>
      <c r="I827" s="224"/>
      <c r="J827" s="225">
        <f>ROUND(I827*H827,2)</f>
        <v>0</v>
      </c>
      <c r="K827" s="221" t="s">
        <v>213</v>
      </c>
      <c r="L827" s="44"/>
      <c r="M827" s="226" t="s">
        <v>19</v>
      </c>
      <c r="N827" s="227" t="s">
        <v>45</v>
      </c>
      <c r="O827" s="84"/>
      <c r="P827" s="228">
        <f>O827*H827</f>
        <v>0</v>
      </c>
      <c r="Q827" s="228">
        <v>0</v>
      </c>
      <c r="R827" s="228">
        <f>Q827*H827</f>
        <v>0</v>
      </c>
      <c r="S827" s="228">
        <v>0</v>
      </c>
      <c r="T827" s="229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30" t="s">
        <v>1270</v>
      </c>
      <c r="AT827" s="230" t="s">
        <v>159</v>
      </c>
      <c r="AU827" s="230" t="s">
        <v>85</v>
      </c>
      <c r="AY827" s="17" t="s">
        <v>158</v>
      </c>
      <c r="BE827" s="231">
        <f>IF(N827="základní",J827,0)</f>
        <v>0</v>
      </c>
      <c r="BF827" s="231">
        <f>IF(N827="snížená",J827,0)</f>
        <v>0</v>
      </c>
      <c r="BG827" s="231">
        <f>IF(N827="zákl. přenesená",J827,0)</f>
        <v>0</v>
      </c>
      <c r="BH827" s="231">
        <f>IF(N827="sníž. přenesená",J827,0)</f>
        <v>0</v>
      </c>
      <c r="BI827" s="231">
        <f>IF(N827="nulová",J827,0)</f>
        <v>0</v>
      </c>
      <c r="BJ827" s="17" t="s">
        <v>82</v>
      </c>
      <c r="BK827" s="231">
        <f>ROUND(I827*H827,2)</f>
        <v>0</v>
      </c>
      <c r="BL827" s="17" t="s">
        <v>1270</v>
      </c>
      <c r="BM827" s="230" t="s">
        <v>2232</v>
      </c>
    </row>
    <row r="828" s="2" customFormat="1">
      <c r="A828" s="38"/>
      <c r="B828" s="39"/>
      <c r="C828" s="40"/>
      <c r="D828" s="232" t="s">
        <v>165</v>
      </c>
      <c r="E828" s="40"/>
      <c r="F828" s="233" t="s">
        <v>1287</v>
      </c>
      <c r="G828" s="40"/>
      <c r="H828" s="40"/>
      <c r="I828" s="136"/>
      <c r="J828" s="40"/>
      <c r="K828" s="40"/>
      <c r="L828" s="44"/>
      <c r="M828" s="234"/>
      <c r="N828" s="235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165</v>
      </c>
      <c r="AU828" s="17" t="s">
        <v>85</v>
      </c>
    </row>
    <row r="829" s="2" customFormat="1" ht="16.5" customHeight="1">
      <c r="A829" s="38"/>
      <c r="B829" s="39"/>
      <c r="C829" s="219" t="s">
        <v>2233</v>
      </c>
      <c r="D829" s="219" t="s">
        <v>159</v>
      </c>
      <c r="E829" s="220" t="s">
        <v>1290</v>
      </c>
      <c r="F829" s="221" t="s">
        <v>1291</v>
      </c>
      <c r="G829" s="222" t="s">
        <v>1269</v>
      </c>
      <c r="H829" s="223">
        <v>1</v>
      </c>
      <c r="I829" s="224"/>
      <c r="J829" s="225">
        <f>ROUND(I829*H829,2)</f>
        <v>0</v>
      </c>
      <c r="K829" s="221" t="s">
        <v>213</v>
      </c>
      <c r="L829" s="44"/>
      <c r="M829" s="226" t="s">
        <v>19</v>
      </c>
      <c r="N829" s="227" t="s">
        <v>45</v>
      </c>
      <c r="O829" s="84"/>
      <c r="P829" s="228">
        <f>O829*H829</f>
        <v>0</v>
      </c>
      <c r="Q829" s="228">
        <v>0</v>
      </c>
      <c r="R829" s="228">
        <f>Q829*H829</f>
        <v>0</v>
      </c>
      <c r="S829" s="228">
        <v>0</v>
      </c>
      <c r="T829" s="229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30" t="s">
        <v>1270</v>
      </c>
      <c r="AT829" s="230" t="s">
        <v>159</v>
      </c>
      <c r="AU829" s="230" t="s">
        <v>85</v>
      </c>
      <c r="AY829" s="17" t="s">
        <v>158</v>
      </c>
      <c r="BE829" s="231">
        <f>IF(N829="základní",J829,0)</f>
        <v>0</v>
      </c>
      <c r="BF829" s="231">
        <f>IF(N829="snížená",J829,0)</f>
        <v>0</v>
      </c>
      <c r="BG829" s="231">
        <f>IF(N829="zákl. přenesená",J829,0)</f>
        <v>0</v>
      </c>
      <c r="BH829" s="231">
        <f>IF(N829="sníž. přenesená",J829,0)</f>
        <v>0</v>
      </c>
      <c r="BI829" s="231">
        <f>IF(N829="nulová",J829,0)</f>
        <v>0</v>
      </c>
      <c r="BJ829" s="17" t="s">
        <v>82</v>
      </c>
      <c r="BK829" s="231">
        <f>ROUND(I829*H829,2)</f>
        <v>0</v>
      </c>
      <c r="BL829" s="17" t="s">
        <v>1270</v>
      </c>
      <c r="BM829" s="230" t="s">
        <v>2234</v>
      </c>
    </row>
    <row r="830" s="2" customFormat="1">
      <c r="A830" s="38"/>
      <c r="B830" s="39"/>
      <c r="C830" s="40"/>
      <c r="D830" s="232" t="s">
        <v>165</v>
      </c>
      <c r="E830" s="40"/>
      <c r="F830" s="233" t="s">
        <v>1291</v>
      </c>
      <c r="G830" s="40"/>
      <c r="H830" s="40"/>
      <c r="I830" s="136"/>
      <c r="J830" s="40"/>
      <c r="K830" s="40"/>
      <c r="L830" s="44"/>
      <c r="M830" s="271"/>
      <c r="N830" s="272"/>
      <c r="O830" s="273"/>
      <c r="P830" s="273"/>
      <c r="Q830" s="273"/>
      <c r="R830" s="273"/>
      <c r="S830" s="273"/>
      <c r="T830" s="274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165</v>
      </c>
      <c r="AU830" s="17" t="s">
        <v>85</v>
      </c>
    </row>
    <row r="831" s="2" customFormat="1" ht="6.96" customHeight="1">
      <c r="A831" s="38"/>
      <c r="B831" s="59"/>
      <c r="C831" s="60"/>
      <c r="D831" s="60"/>
      <c r="E831" s="60"/>
      <c r="F831" s="60"/>
      <c r="G831" s="60"/>
      <c r="H831" s="60"/>
      <c r="I831" s="169"/>
      <c r="J831" s="60"/>
      <c r="K831" s="60"/>
      <c r="L831" s="44"/>
      <c r="M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</row>
  </sheetData>
  <sheetProtection sheet="1" autoFilter="0" formatColumns="0" formatRows="0" objects="1" scenarios="1" spinCount="100000" saltValue="D2Sr+8RGw5xQmK65Uc0ILlJyrV+ssivLRGRCCs39Twk6WjN44dhXO/fYGT19TIac19TE/9Ia45nma9Nw8gwvCQ==" hashValue="Tp5Xz6g1AFgzrO+6q0nSD2pjKZw3y34MU5a1mFQO8AH06voRp+mOqSRderGrWam7aQWYRvyXE6HlTHcydPzTFw==" algorithmName="SHA-512" password="CC35"/>
  <autoFilter ref="C91:K83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2235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84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123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ROUND(J91,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ROUND((SUM(BE91:BE803)),  2)</f>
        <v>0</v>
      </c>
      <c r="G33" s="38"/>
      <c r="H33" s="38"/>
      <c r="I33" s="158">
        <v>0.20999999999999999</v>
      </c>
      <c r="J33" s="157">
        <f>ROUND(((SUM(BE91:BE803))*I33),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ROUND((SUM(BF91:BF803)),  2)</f>
        <v>0</v>
      </c>
      <c r="G34" s="38"/>
      <c r="H34" s="38"/>
      <c r="I34" s="158">
        <v>0.14999999999999999</v>
      </c>
      <c r="J34" s="157">
        <f>ROUND(((SUM(BF91:BF803))*I34),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ROUND((SUM(BG91:BG803)),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ROUND((SUM(BH91:BH803)),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ROUND((SUM(BI91:BI803)),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II.a - Znojemská x Okrajová x Demlova - SSZ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J91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J92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131</v>
      </c>
      <c r="E61" s="182"/>
      <c r="F61" s="182"/>
      <c r="G61" s="182"/>
      <c r="H61" s="182"/>
      <c r="I61" s="183"/>
      <c r="J61" s="184">
        <f>J110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/>
      <c r="J62" s="184">
        <f>J117</f>
        <v>0</v>
      </c>
      <c r="K62" s="180"/>
      <c r="L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J118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J137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J229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6"/>
      <c r="C66" s="187"/>
      <c r="D66" s="188" t="s">
        <v>136</v>
      </c>
      <c r="E66" s="189"/>
      <c r="F66" s="189"/>
      <c r="G66" s="189"/>
      <c r="H66" s="189"/>
      <c r="I66" s="190"/>
      <c r="J66" s="191">
        <f>J530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137</v>
      </c>
      <c r="E67" s="189"/>
      <c r="F67" s="189"/>
      <c r="G67" s="189"/>
      <c r="H67" s="189"/>
      <c r="I67" s="190"/>
      <c r="J67" s="191">
        <f>J589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138</v>
      </c>
      <c r="E68" s="189"/>
      <c r="F68" s="189"/>
      <c r="G68" s="189"/>
      <c r="H68" s="189"/>
      <c r="I68" s="190"/>
      <c r="J68" s="191">
        <f>J593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9"/>
      <c r="C69" s="180"/>
      <c r="D69" s="181" t="s">
        <v>139</v>
      </c>
      <c r="E69" s="182"/>
      <c r="F69" s="182"/>
      <c r="G69" s="182"/>
      <c r="H69" s="182"/>
      <c r="I69" s="183"/>
      <c r="J69" s="184">
        <f>J628</f>
        <v>0</v>
      </c>
      <c r="K69" s="180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141</v>
      </c>
      <c r="E70" s="182"/>
      <c r="F70" s="182"/>
      <c r="G70" s="182"/>
      <c r="H70" s="182"/>
      <c r="I70" s="183"/>
      <c r="J70" s="184">
        <f>J788</f>
        <v>0</v>
      </c>
      <c r="K70" s="180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87"/>
      <c r="D71" s="188" t="s">
        <v>142</v>
      </c>
      <c r="E71" s="189"/>
      <c r="F71" s="189"/>
      <c r="G71" s="189"/>
      <c r="H71" s="189"/>
      <c r="I71" s="190"/>
      <c r="J71" s="191">
        <f>J789</f>
        <v>0</v>
      </c>
      <c r="K71" s="18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169"/>
      <c r="J73" s="60"/>
      <c r="K73" s="6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172"/>
      <c r="J77" s="62"/>
      <c r="K77" s="62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143</v>
      </c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73" t="str">
        <f>E7</f>
        <v>Preference veřejné dopravy města Třebíč</v>
      </c>
      <c r="F81" s="32"/>
      <c r="G81" s="32"/>
      <c r="H81" s="32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119</v>
      </c>
      <c r="D82" s="40"/>
      <c r="E82" s="40"/>
      <c r="F82" s="40"/>
      <c r="G82" s="40"/>
      <c r="H82" s="40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II.a - Znojemská x Okrajová x Demlova - SSZ</v>
      </c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Město Třebíč</v>
      </c>
      <c r="G85" s="40"/>
      <c r="H85" s="40"/>
      <c r="I85" s="140" t="s">
        <v>23</v>
      </c>
      <c r="J85" s="72" t="str">
        <f>IF(J12="","",J12)</f>
        <v>25. 5. 2021</v>
      </c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Město Třebíč</v>
      </c>
      <c r="G87" s="40"/>
      <c r="H87" s="40"/>
      <c r="I87" s="140" t="s">
        <v>32</v>
      </c>
      <c r="J87" s="36" t="str">
        <f>E21</f>
        <v>Ing. Karel Tomek</v>
      </c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30</v>
      </c>
      <c r="D88" s="40"/>
      <c r="E88" s="40"/>
      <c r="F88" s="27" t="str">
        <f>IF(E18="","",E18)</f>
        <v>Vyplň údaj</v>
      </c>
      <c r="G88" s="40"/>
      <c r="H88" s="40"/>
      <c r="I88" s="140" t="s">
        <v>35</v>
      </c>
      <c r="J88" s="36" t="str">
        <f>E24</f>
        <v>Ivalú Macarena Ávila Herrera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136"/>
      <c r="J89" s="40"/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93"/>
      <c r="B90" s="194"/>
      <c r="C90" s="195" t="s">
        <v>144</v>
      </c>
      <c r="D90" s="196" t="s">
        <v>59</v>
      </c>
      <c r="E90" s="196" t="s">
        <v>55</v>
      </c>
      <c r="F90" s="196" t="s">
        <v>56</v>
      </c>
      <c r="G90" s="196" t="s">
        <v>145</v>
      </c>
      <c r="H90" s="196" t="s">
        <v>146</v>
      </c>
      <c r="I90" s="197" t="s">
        <v>147</v>
      </c>
      <c r="J90" s="196" t="s">
        <v>128</v>
      </c>
      <c r="K90" s="198" t="s">
        <v>148</v>
      </c>
      <c r="L90" s="199"/>
      <c r="M90" s="92" t="s">
        <v>19</v>
      </c>
      <c r="N90" s="93" t="s">
        <v>44</v>
      </c>
      <c r="O90" s="93" t="s">
        <v>149</v>
      </c>
      <c r="P90" s="93" t="s">
        <v>150</v>
      </c>
      <c r="Q90" s="93" t="s">
        <v>151</v>
      </c>
      <c r="R90" s="93" t="s">
        <v>152</v>
      </c>
      <c r="S90" s="93" t="s">
        <v>153</v>
      </c>
      <c r="T90" s="94" t="s">
        <v>154</v>
      </c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</row>
    <row r="91" s="2" customFormat="1" ht="22.8" customHeight="1">
      <c r="A91" s="38"/>
      <c r="B91" s="39"/>
      <c r="C91" s="99" t="s">
        <v>155</v>
      </c>
      <c r="D91" s="40"/>
      <c r="E91" s="40"/>
      <c r="F91" s="40"/>
      <c r="G91" s="40"/>
      <c r="H91" s="40"/>
      <c r="I91" s="136"/>
      <c r="J91" s="200">
        <f>BK91</f>
        <v>0</v>
      </c>
      <c r="K91" s="40"/>
      <c r="L91" s="44"/>
      <c r="M91" s="95"/>
      <c r="N91" s="201"/>
      <c r="O91" s="96"/>
      <c r="P91" s="202">
        <f>P92+P110+P117+P137+P229+P628+P788</f>
        <v>0</v>
      </c>
      <c r="Q91" s="96"/>
      <c r="R91" s="202">
        <f>R92+R110+R117+R137+R229+R628+R788</f>
        <v>142.79689013000001</v>
      </c>
      <c r="S91" s="96"/>
      <c r="T91" s="203">
        <f>T92+T110+T117+T137+T229+T628+T788</f>
        <v>23.199999999999999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129</v>
      </c>
      <c r="BK91" s="204">
        <f>BK92+BK110+BK117+BK137+BK229+BK628+BK788</f>
        <v>0</v>
      </c>
    </row>
    <row r="92" s="12" customFormat="1" ht="25.92" customHeight="1">
      <c r="A92" s="12"/>
      <c r="B92" s="205"/>
      <c r="C92" s="206"/>
      <c r="D92" s="207" t="s">
        <v>73</v>
      </c>
      <c r="E92" s="208" t="s">
        <v>156</v>
      </c>
      <c r="F92" s="208" t="s">
        <v>157</v>
      </c>
      <c r="G92" s="206"/>
      <c r="H92" s="206"/>
      <c r="I92" s="209"/>
      <c r="J92" s="210">
        <f>BK92</f>
        <v>0</v>
      </c>
      <c r="K92" s="206"/>
      <c r="L92" s="211"/>
      <c r="M92" s="212"/>
      <c r="N92" s="213"/>
      <c r="O92" s="213"/>
      <c r="P92" s="214">
        <f>SUM(P93:P109)</f>
        <v>0</v>
      </c>
      <c r="Q92" s="213"/>
      <c r="R92" s="214">
        <f>SUM(R93:R109)</f>
        <v>0</v>
      </c>
      <c r="S92" s="213"/>
      <c r="T92" s="215">
        <f>SUM(T93:T109)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6" t="s">
        <v>82</v>
      </c>
      <c r="AT92" s="217" t="s">
        <v>73</v>
      </c>
      <c r="AU92" s="217" t="s">
        <v>74</v>
      </c>
      <c r="AY92" s="216" t="s">
        <v>158</v>
      </c>
      <c r="BK92" s="218">
        <f>SUM(BK93:BK109)</f>
        <v>0</v>
      </c>
    </row>
    <row r="93" s="2" customFormat="1" ht="16.5" customHeight="1">
      <c r="A93" s="38"/>
      <c r="B93" s="39"/>
      <c r="C93" s="219" t="s">
        <v>82</v>
      </c>
      <c r="D93" s="219" t="s">
        <v>159</v>
      </c>
      <c r="E93" s="220" t="s">
        <v>160</v>
      </c>
      <c r="F93" s="221" t="s">
        <v>161</v>
      </c>
      <c r="G93" s="222" t="s">
        <v>162</v>
      </c>
      <c r="H93" s="223">
        <v>48.399999999999999</v>
      </c>
      <c r="I93" s="224"/>
      <c r="J93" s="225">
        <f>ROUND(I93*H93,2)</f>
        <v>0</v>
      </c>
      <c r="K93" s="221" t="s">
        <v>19</v>
      </c>
      <c r="L93" s="44"/>
      <c r="M93" s="226" t="s">
        <v>19</v>
      </c>
      <c r="N93" s="227" t="s">
        <v>45</v>
      </c>
      <c r="O93" s="84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163</v>
      </c>
      <c r="AT93" s="230" t="s">
        <v>159</v>
      </c>
      <c r="AU93" s="230" t="s">
        <v>82</v>
      </c>
      <c r="AY93" s="17" t="s">
        <v>158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82</v>
      </c>
      <c r="BK93" s="231">
        <f>ROUND(I93*H93,2)</f>
        <v>0</v>
      </c>
      <c r="BL93" s="17" t="s">
        <v>163</v>
      </c>
      <c r="BM93" s="230" t="s">
        <v>164</v>
      </c>
    </row>
    <row r="94" s="2" customFormat="1">
      <c r="A94" s="38"/>
      <c r="B94" s="39"/>
      <c r="C94" s="40"/>
      <c r="D94" s="232" t="s">
        <v>165</v>
      </c>
      <c r="E94" s="40"/>
      <c r="F94" s="233" t="s">
        <v>161</v>
      </c>
      <c r="G94" s="40"/>
      <c r="H94" s="40"/>
      <c r="I94" s="136"/>
      <c r="J94" s="40"/>
      <c r="K94" s="40"/>
      <c r="L94" s="44"/>
      <c r="M94" s="234"/>
      <c r="N94" s="23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165</v>
      </c>
      <c r="AU94" s="17" t="s">
        <v>82</v>
      </c>
    </row>
    <row r="95" s="13" customFormat="1">
      <c r="A95" s="13"/>
      <c r="B95" s="236"/>
      <c r="C95" s="237"/>
      <c r="D95" s="232" t="s">
        <v>166</v>
      </c>
      <c r="E95" s="238" t="s">
        <v>19</v>
      </c>
      <c r="F95" s="239" t="s">
        <v>2236</v>
      </c>
      <c r="G95" s="237"/>
      <c r="H95" s="240">
        <v>44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166</v>
      </c>
      <c r="AU95" s="246" t="s">
        <v>82</v>
      </c>
      <c r="AV95" s="13" t="s">
        <v>85</v>
      </c>
      <c r="AW95" s="13" t="s">
        <v>34</v>
      </c>
      <c r="AX95" s="13" t="s">
        <v>82</v>
      </c>
      <c r="AY95" s="246" t="s">
        <v>158</v>
      </c>
    </row>
    <row r="96" s="13" customFormat="1">
      <c r="A96" s="13"/>
      <c r="B96" s="236"/>
      <c r="C96" s="237"/>
      <c r="D96" s="232" t="s">
        <v>166</v>
      </c>
      <c r="E96" s="237"/>
      <c r="F96" s="239" t="s">
        <v>2237</v>
      </c>
      <c r="G96" s="237"/>
      <c r="H96" s="240">
        <v>48.399999999999999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82</v>
      </c>
      <c r="AV96" s="13" t="s">
        <v>85</v>
      </c>
      <c r="AW96" s="13" t="s">
        <v>4</v>
      </c>
      <c r="AX96" s="13" t="s">
        <v>82</v>
      </c>
      <c r="AY96" s="246" t="s">
        <v>158</v>
      </c>
    </row>
    <row r="97" s="2" customFormat="1" ht="21.75" customHeight="1">
      <c r="A97" s="38"/>
      <c r="B97" s="39"/>
      <c r="C97" s="219" t="s">
        <v>85</v>
      </c>
      <c r="D97" s="219" t="s">
        <v>159</v>
      </c>
      <c r="E97" s="220" t="s">
        <v>169</v>
      </c>
      <c r="F97" s="221" t="s">
        <v>170</v>
      </c>
      <c r="G97" s="222" t="s">
        <v>171</v>
      </c>
      <c r="H97" s="223">
        <v>4</v>
      </c>
      <c r="I97" s="224"/>
      <c r="J97" s="225">
        <f>ROUND(I97*H97,2)</f>
        <v>0</v>
      </c>
      <c r="K97" s="221" t="s">
        <v>19</v>
      </c>
      <c r="L97" s="44"/>
      <c r="M97" s="226" t="s">
        <v>19</v>
      </c>
      <c r="N97" s="227" t="s">
        <v>45</v>
      </c>
      <c r="O97" s="84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30" t="s">
        <v>163</v>
      </c>
      <c r="AT97" s="230" t="s">
        <v>159</v>
      </c>
      <c r="AU97" s="230" t="s">
        <v>82</v>
      </c>
      <c r="AY97" s="17" t="s">
        <v>158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7" t="s">
        <v>82</v>
      </c>
      <c r="BK97" s="231">
        <f>ROUND(I97*H97,2)</f>
        <v>0</v>
      </c>
      <c r="BL97" s="17" t="s">
        <v>163</v>
      </c>
      <c r="BM97" s="230" t="s">
        <v>172</v>
      </c>
    </row>
    <row r="98" s="2" customFormat="1">
      <c r="A98" s="38"/>
      <c r="B98" s="39"/>
      <c r="C98" s="40"/>
      <c r="D98" s="232" t="s">
        <v>165</v>
      </c>
      <c r="E98" s="40"/>
      <c r="F98" s="233" t="s">
        <v>170</v>
      </c>
      <c r="G98" s="40"/>
      <c r="H98" s="40"/>
      <c r="I98" s="136"/>
      <c r="J98" s="40"/>
      <c r="K98" s="40"/>
      <c r="L98" s="44"/>
      <c r="M98" s="234"/>
      <c r="N98" s="235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165</v>
      </c>
      <c r="AU98" s="17" t="s">
        <v>82</v>
      </c>
    </row>
    <row r="99" s="13" customFormat="1">
      <c r="A99" s="13"/>
      <c r="B99" s="236"/>
      <c r="C99" s="237"/>
      <c r="D99" s="232" t="s">
        <v>166</v>
      </c>
      <c r="E99" s="238" t="s">
        <v>19</v>
      </c>
      <c r="F99" s="239" t="s">
        <v>174</v>
      </c>
      <c r="G99" s="237"/>
      <c r="H99" s="240">
        <v>4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166</v>
      </c>
      <c r="AU99" s="246" t="s">
        <v>82</v>
      </c>
      <c r="AV99" s="13" t="s">
        <v>85</v>
      </c>
      <c r="AW99" s="13" t="s">
        <v>34</v>
      </c>
      <c r="AX99" s="13" t="s">
        <v>74</v>
      </c>
      <c r="AY99" s="246" t="s">
        <v>158</v>
      </c>
    </row>
    <row r="100" s="14" customFormat="1">
      <c r="A100" s="14"/>
      <c r="B100" s="247"/>
      <c r="C100" s="248"/>
      <c r="D100" s="232" t="s">
        <v>166</v>
      </c>
      <c r="E100" s="249" t="s">
        <v>19</v>
      </c>
      <c r="F100" s="250" t="s">
        <v>175</v>
      </c>
      <c r="G100" s="248"/>
      <c r="H100" s="251">
        <v>4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166</v>
      </c>
      <c r="AU100" s="257" t="s">
        <v>82</v>
      </c>
      <c r="AV100" s="14" t="s">
        <v>163</v>
      </c>
      <c r="AW100" s="14" t="s">
        <v>34</v>
      </c>
      <c r="AX100" s="14" t="s">
        <v>82</v>
      </c>
      <c r="AY100" s="257" t="s">
        <v>158</v>
      </c>
    </row>
    <row r="101" s="2" customFormat="1" ht="16.5" customHeight="1">
      <c r="A101" s="38"/>
      <c r="B101" s="39"/>
      <c r="C101" s="219" t="s">
        <v>176</v>
      </c>
      <c r="D101" s="219" t="s">
        <v>159</v>
      </c>
      <c r="E101" s="220" t="s">
        <v>177</v>
      </c>
      <c r="F101" s="221" t="s">
        <v>178</v>
      </c>
      <c r="G101" s="222" t="s">
        <v>179</v>
      </c>
      <c r="H101" s="223">
        <v>1</v>
      </c>
      <c r="I101" s="224"/>
      <c r="J101" s="225">
        <f>ROUND(I101*H101,2)</f>
        <v>0</v>
      </c>
      <c r="K101" s="221" t="s">
        <v>19</v>
      </c>
      <c r="L101" s="44"/>
      <c r="M101" s="226" t="s">
        <v>19</v>
      </c>
      <c r="N101" s="227" t="s">
        <v>45</v>
      </c>
      <c r="O101" s="84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30" t="s">
        <v>163</v>
      </c>
      <c r="AT101" s="230" t="s">
        <v>159</v>
      </c>
      <c r="AU101" s="230" t="s">
        <v>82</v>
      </c>
      <c r="AY101" s="17" t="s">
        <v>158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7" t="s">
        <v>82</v>
      </c>
      <c r="BK101" s="231">
        <f>ROUND(I101*H101,2)</f>
        <v>0</v>
      </c>
      <c r="BL101" s="17" t="s">
        <v>163</v>
      </c>
      <c r="BM101" s="230" t="s">
        <v>180</v>
      </c>
    </row>
    <row r="102" s="2" customFormat="1">
      <c r="A102" s="38"/>
      <c r="B102" s="39"/>
      <c r="C102" s="40"/>
      <c r="D102" s="232" t="s">
        <v>165</v>
      </c>
      <c r="E102" s="40"/>
      <c r="F102" s="233" t="s">
        <v>178</v>
      </c>
      <c r="G102" s="40"/>
      <c r="H102" s="40"/>
      <c r="I102" s="136"/>
      <c r="J102" s="40"/>
      <c r="K102" s="40"/>
      <c r="L102" s="44"/>
      <c r="M102" s="234"/>
      <c r="N102" s="235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165</v>
      </c>
      <c r="AU102" s="17" t="s">
        <v>82</v>
      </c>
    </row>
    <row r="103" s="2" customFormat="1">
      <c r="A103" s="38"/>
      <c r="B103" s="39"/>
      <c r="C103" s="40"/>
      <c r="D103" s="232" t="s">
        <v>181</v>
      </c>
      <c r="E103" s="40"/>
      <c r="F103" s="258" t="s">
        <v>182</v>
      </c>
      <c r="G103" s="40"/>
      <c r="H103" s="40"/>
      <c r="I103" s="136"/>
      <c r="J103" s="40"/>
      <c r="K103" s="40"/>
      <c r="L103" s="44"/>
      <c r="M103" s="234"/>
      <c r="N103" s="235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181</v>
      </c>
      <c r="AU103" s="17" t="s">
        <v>82</v>
      </c>
    </row>
    <row r="104" s="13" customFormat="1">
      <c r="A104" s="13"/>
      <c r="B104" s="236"/>
      <c r="C104" s="237"/>
      <c r="D104" s="232" t="s">
        <v>166</v>
      </c>
      <c r="E104" s="238" t="s">
        <v>19</v>
      </c>
      <c r="F104" s="239" t="s">
        <v>1641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166</v>
      </c>
      <c r="AU104" s="246" t="s">
        <v>82</v>
      </c>
      <c r="AV104" s="13" t="s">
        <v>85</v>
      </c>
      <c r="AW104" s="13" t="s">
        <v>34</v>
      </c>
      <c r="AX104" s="13" t="s">
        <v>74</v>
      </c>
      <c r="AY104" s="246" t="s">
        <v>158</v>
      </c>
    </row>
    <row r="105" s="14" customFormat="1">
      <c r="A105" s="14"/>
      <c r="B105" s="247"/>
      <c r="C105" s="248"/>
      <c r="D105" s="232" t="s">
        <v>166</v>
      </c>
      <c r="E105" s="249" t="s">
        <v>19</v>
      </c>
      <c r="F105" s="250" t="s">
        <v>175</v>
      </c>
      <c r="G105" s="248"/>
      <c r="H105" s="251">
        <v>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166</v>
      </c>
      <c r="AU105" s="257" t="s">
        <v>82</v>
      </c>
      <c r="AV105" s="14" t="s">
        <v>163</v>
      </c>
      <c r="AW105" s="14" t="s">
        <v>34</v>
      </c>
      <c r="AX105" s="14" t="s">
        <v>82</v>
      </c>
      <c r="AY105" s="257" t="s">
        <v>158</v>
      </c>
    </row>
    <row r="106" s="2" customFormat="1" ht="16.5" customHeight="1">
      <c r="A106" s="38"/>
      <c r="B106" s="39"/>
      <c r="C106" s="219" t="s">
        <v>163</v>
      </c>
      <c r="D106" s="219" t="s">
        <v>159</v>
      </c>
      <c r="E106" s="220" t="s">
        <v>184</v>
      </c>
      <c r="F106" s="221" t="s">
        <v>185</v>
      </c>
      <c r="G106" s="222" t="s">
        <v>179</v>
      </c>
      <c r="H106" s="223">
        <v>2</v>
      </c>
      <c r="I106" s="224"/>
      <c r="J106" s="225">
        <f>ROUND(I106*H106,2)</f>
        <v>0</v>
      </c>
      <c r="K106" s="221" t="s">
        <v>19</v>
      </c>
      <c r="L106" s="44"/>
      <c r="M106" s="226" t="s">
        <v>19</v>
      </c>
      <c r="N106" s="227" t="s">
        <v>45</v>
      </c>
      <c r="O106" s="84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30" t="s">
        <v>163</v>
      </c>
      <c r="AT106" s="230" t="s">
        <v>159</v>
      </c>
      <c r="AU106" s="230" t="s">
        <v>82</v>
      </c>
      <c r="AY106" s="17" t="s">
        <v>158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7" t="s">
        <v>82</v>
      </c>
      <c r="BK106" s="231">
        <f>ROUND(I106*H106,2)</f>
        <v>0</v>
      </c>
      <c r="BL106" s="17" t="s">
        <v>163</v>
      </c>
      <c r="BM106" s="230" t="s">
        <v>186</v>
      </c>
    </row>
    <row r="107" s="2" customFormat="1">
      <c r="A107" s="38"/>
      <c r="B107" s="39"/>
      <c r="C107" s="40"/>
      <c r="D107" s="232" t="s">
        <v>165</v>
      </c>
      <c r="E107" s="40"/>
      <c r="F107" s="233" t="s">
        <v>185</v>
      </c>
      <c r="G107" s="40"/>
      <c r="H107" s="40"/>
      <c r="I107" s="136"/>
      <c r="J107" s="40"/>
      <c r="K107" s="40"/>
      <c r="L107" s="44"/>
      <c r="M107" s="234"/>
      <c r="N107" s="235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165</v>
      </c>
      <c r="AU107" s="17" t="s">
        <v>82</v>
      </c>
    </row>
    <row r="108" s="2" customFormat="1">
      <c r="A108" s="38"/>
      <c r="B108" s="39"/>
      <c r="C108" s="40"/>
      <c r="D108" s="232" t="s">
        <v>181</v>
      </c>
      <c r="E108" s="40"/>
      <c r="F108" s="258" t="s">
        <v>187</v>
      </c>
      <c r="G108" s="40"/>
      <c r="H108" s="40"/>
      <c r="I108" s="136"/>
      <c r="J108" s="40"/>
      <c r="K108" s="40"/>
      <c r="L108" s="44"/>
      <c r="M108" s="234"/>
      <c r="N108" s="235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181</v>
      </c>
      <c r="AU108" s="17" t="s">
        <v>82</v>
      </c>
    </row>
    <row r="109" s="13" customFormat="1">
      <c r="A109" s="13"/>
      <c r="B109" s="236"/>
      <c r="C109" s="237"/>
      <c r="D109" s="232" t="s">
        <v>166</v>
      </c>
      <c r="E109" s="238" t="s">
        <v>19</v>
      </c>
      <c r="F109" s="239" t="s">
        <v>188</v>
      </c>
      <c r="G109" s="237"/>
      <c r="H109" s="240">
        <v>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166</v>
      </c>
      <c r="AU109" s="246" t="s">
        <v>82</v>
      </c>
      <c r="AV109" s="13" t="s">
        <v>85</v>
      </c>
      <c r="AW109" s="13" t="s">
        <v>34</v>
      </c>
      <c r="AX109" s="13" t="s">
        <v>82</v>
      </c>
      <c r="AY109" s="246" t="s">
        <v>158</v>
      </c>
    </row>
    <row r="110" s="12" customFormat="1" ht="25.92" customHeight="1">
      <c r="A110" s="12"/>
      <c r="B110" s="205"/>
      <c r="C110" s="206"/>
      <c r="D110" s="207" t="s">
        <v>73</v>
      </c>
      <c r="E110" s="208" t="s">
        <v>189</v>
      </c>
      <c r="F110" s="208" t="s">
        <v>190</v>
      </c>
      <c r="G110" s="206"/>
      <c r="H110" s="206"/>
      <c r="I110" s="209"/>
      <c r="J110" s="210">
        <f>BK110</f>
        <v>0</v>
      </c>
      <c r="K110" s="206"/>
      <c r="L110" s="211"/>
      <c r="M110" s="212"/>
      <c r="N110" s="213"/>
      <c r="O110" s="213"/>
      <c r="P110" s="214">
        <f>SUM(P111:P116)</f>
        <v>0</v>
      </c>
      <c r="Q110" s="213"/>
      <c r="R110" s="214">
        <f>SUM(R111:R116)</f>
        <v>0.068855</v>
      </c>
      <c r="S110" s="213"/>
      <c r="T110" s="215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6" t="s">
        <v>85</v>
      </c>
      <c r="AT110" s="217" t="s">
        <v>73</v>
      </c>
      <c r="AU110" s="217" t="s">
        <v>74</v>
      </c>
      <c r="AY110" s="216" t="s">
        <v>158</v>
      </c>
      <c r="BK110" s="218">
        <f>SUM(BK111:BK116)</f>
        <v>0</v>
      </c>
    </row>
    <row r="111" s="2" customFormat="1" ht="21.75" customHeight="1">
      <c r="A111" s="38"/>
      <c r="B111" s="39"/>
      <c r="C111" s="219" t="s">
        <v>191</v>
      </c>
      <c r="D111" s="219" t="s">
        <v>159</v>
      </c>
      <c r="E111" s="220" t="s">
        <v>192</v>
      </c>
      <c r="F111" s="221" t="s">
        <v>193</v>
      </c>
      <c r="G111" s="222" t="s">
        <v>194</v>
      </c>
      <c r="H111" s="223">
        <v>1.02</v>
      </c>
      <c r="I111" s="224"/>
      <c r="J111" s="225">
        <f>ROUND(I111*H111,2)</f>
        <v>0</v>
      </c>
      <c r="K111" s="221" t="s">
        <v>19</v>
      </c>
      <c r="L111" s="44"/>
      <c r="M111" s="226" t="s">
        <v>19</v>
      </c>
      <c r="N111" s="227" t="s">
        <v>45</v>
      </c>
      <c r="O111" s="84"/>
      <c r="P111" s="228">
        <f>O111*H111</f>
        <v>0</v>
      </c>
      <c r="Q111" s="228">
        <v>0.00025000000000000001</v>
      </c>
      <c r="R111" s="228">
        <f>Q111*H111</f>
        <v>0.00025500000000000002</v>
      </c>
      <c r="S111" s="228">
        <v>0</v>
      </c>
      <c r="T111" s="229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30" t="s">
        <v>195</v>
      </c>
      <c r="AT111" s="230" t="s">
        <v>159</v>
      </c>
      <c r="AU111" s="230" t="s">
        <v>82</v>
      </c>
      <c r="AY111" s="17" t="s">
        <v>158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7" t="s">
        <v>82</v>
      </c>
      <c r="BK111" s="231">
        <f>ROUND(I111*H111,2)</f>
        <v>0</v>
      </c>
      <c r="BL111" s="17" t="s">
        <v>195</v>
      </c>
      <c r="BM111" s="230" t="s">
        <v>196</v>
      </c>
    </row>
    <row r="112" s="2" customFormat="1">
      <c r="A112" s="38"/>
      <c r="B112" s="39"/>
      <c r="C112" s="40"/>
      <c r="D112" s="232" t="s">
        <v>165</v>
      </c>
      <c r="E112" s="40"/>
      <c r="F112" s="233" t="s">
        <v>193</v>
      </c>
      <c r="G112" s="40"/>
      <c r="H112" s="40"/>
      <c r="I112" s="136"/>
      <c r="J112" s="40"/>
      <c r="K112" s="40"/>
      <c r="L112" s="44"/>
      <c r="M112" s="234"/>
      <c r="N112" s="235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165</v>
      </c>
      <c r="AU112" s="17" t="s">
        <v>82</v>
      </c>
    </row>
    <row r="113" s="13" customFormat="1">
      <c r="A113" s="13"/>
      <c r="B113" s="236"/>
      <c r="C113" s="237"/>
      <c r="D113" s="232" t="s">
        <v>166</v>
      </c>
      <c r="E113" s="238" t="s">
        <v>19</v>
      </c>
      <c r="F113" s="239" t="s">
        <v>197</v>
      </c>
      <c r="G113" s="237"/>
      <c r="H113" s="240">
        <v>1.02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166</v>
      </c>
      <c r="AU113" s="246" t="s">
        <v>82</v>
      </c>
      <c r="AV113" s="13" t="s">
        <v>85</v>
      </c>
      <c r="AW113" s="13" t="s">
        <v>34</v>
      </c>
      <c r="AX113" s="13" t="s">
        <v>82</v>
      </c>
      <c r="AY113" s="246" t="s">
        <v>158</v>
      </c>
    </row>
    <row r="114" s="2" customFormat="1" ht="16.5" customHeight="1">
      <c r="A114" s="38"/>
      <c r="B114" s="39"/>
      <c r="C114" s="259" t="s">
        <v>198</v>
      </c>
      <c r="D114" s="259" t="s">
        <v>199</v>
      </c>
      <c r="E114" s="260" t="s">
        <v>200</v>
      </c>
      <c r="F114" s="261" t="s">
        <v>201</v>
      </c>
      <c r="G114" s="262" t="s">
        <v>202</v>
      </c>
      <c r="H114" s="263">
        <v>4</v>
      </c>
      <c r="I114" s="264"/>
      <c r="J114" s="265">
        <f>ROUND(I114*H114,2)</f>
        <v>0</v>
      </c>
      <c r="K114" s="261" t="s">
        <v>19</v>
      </c>
      <c r="L114" s="266"/>
      <c r="M114" s="267" t="s">
        <v>19</v>
      </c>
      <c r="N114" s="268" t="s">
        <v>45</v>
      </c>
      <c r="O114" s="84"/>
      <c r="P114" s="228">
        <f>O114*H114</f>
        <v>0</v>
      </c>
      <c r="Q114" s="228">
        <v>0.017149999999999999</v>
      </c>
      <c r="R114" s="228">
        <f>Q114*H114</f>
        <v>0.068599999999999994</v>
      </c>
      <c r="S114" s="228">
        <v>0</v>
      </c>
      <c r="T114" s="22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30" t="s">
        <v>203</v>
      </c>
      <c r="AT114" s="230" t="s">
        <v>199</v>
      </c>
      <c r="AU114" s="230" t="s">
        <v>82</v>
      </c>
      <c r="AY114" s="17" t="s">
        <v>158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82</v>
      </c>
      <c r="BK114" s="231">
        <f>ROUND(I114*H114,2)</f>
        <v>0</v>
      </c>
      <c r="BL114" s="17" t="s">
        <v>195</v>
      </c>
      <c r="BM114" s="230" t="s">
        <v>204</v>
      </c>
    </row>
    <row r="115" s="2" customFormat="1">
      <c r="A115" s="38"/>
      <c r="B115" s="39"/>
      <c r="C115" s="40"/>
      <c r="D115" s="232" t="s">
        <v>165</v>
      </c>
      <c r="E115" s="40"/>
      <c r="F115" s="233" t="s">
        <v>201</v>
      </c>
      <c r="G115" s="40"/>
      <c r="H115" s="40"/>
      <c r="I115" s="136"/>
      <c r="J115" s="40"/>
      <c r="K115" s="40"/>
      <c r="L115" s="44"/>
      <c r="M115" s="234"/>
      <c r="N115" s="23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165</v>
      </c>
      <c r="AU115" s="17" t="s">
        <v>82</v>
      </c>
    </row>
    <row r="116" s="13" customFormat="1">
      <c r="A116" s="13"/>
      <c r="B116" s="236"/>
      <c r="C116" s="237"/>
      <c r="D116" s="232" t="s">
        <v>166</v>
      </c>
      <c r="E116" s="238" t="s">
        <v>19</v>
      </c>
      <c r="F116" s="239" t="s">
        <v>1827</v>
      </c>
      <c r="G116" s="237"/>
      <c r="H116" s="240">
        <v>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166</v>
      </c>
      <c r="AU116" s="246" t="s">
        <v>82</v>
      </c>
      <c r="AV116" s="13" t="s">
        <v>85</v>
      </c>
      <c r="AW116" s="13" t="s">
        <v>34</v>
      </c>
      <c r="AX116" s="13" t="s">
        <v>82</v>
      </c>
      <c r="AY116" s="246" t="s">
        <v>158</v>
      </c>
    </row>
    <row r="117" s="12" customFormat="1" ht="25.92" customHeight="1">
      <c r="A117" s="12"/>
      <c r="B117" s="205"/>
      <c r="C117" s="206"/>
      <c r="D117" s="207" t="s">
        <v>73</v>
      </c>
      <c r="E117" s="208" t="s">
        <v>206</v>
      </c>
      <c r="F117" s="208" t="s">
        <v>207</v>
      </c>
      <c r="G117" s="206"/>
      <c r="H117" s="206"/>
      <c r="I117" s="209"/>
      <c r="J117" s="210">
        <f>BK117</f>
        <v>0</v>
      </c>
      <c r="K117" s="206"/>
      <c r="L117" s="211"/>
      <c r="M117" s="212"/>
      <c r="N117" s="213"/>
      <c r="O117" s="213"/>
      <c r="P117" s="214">
        <f>P118</f>
        <v>0</v>
      </c>
      <c r="Q117" s="213"/>
      <c r="R117" s="214">
        <f>R118</f>
        <v>0.0029200000000000003</v>
      </c>
      <c r="S117" s="213"/>
      <c r="T117" s="215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6" t="s">
        <v>85</v>
      </c>
      <c r="AT117" s="217" t="s">
        <v>73</v>
      </c>
      <c r="AU117" s="217" t="s">
        <v>74</v>
      </c>
      <c r="AY117" s="216" t="s">
        <v>158</v>
      </c>
      <c r="BK117" s="218">
        <f>BK118</f>
        <v>0</v>
      </c>
    </row>
    <row r="118" s="12" customFormat="1" ht="22.8" customHeight="1">
      <c r="A118" s="12"/>
      <c r="B118" s="205"/>
      <c r="C118" s="206"/>
      <c r="D118" s="207" t="s">
        <v>73</v>
      </c>
      <c r="E118" s="269" t="s">
        <v>208</v>
      </c>
      <c r="F118" s="269" t="s">
        <v>209</v>
      </c>
      <c r="G118" s="206"/>
      <c r="H118" s="206"/>
      <c r="I118" s="209"/>
      <c r="J118" s="270">
        <f>BK118</f>
        <v>0</v>
      </c>
      <c r="K118" s="206"/>
      <c r="L118" s="211"/>
      <c r="M118" s="212"/>
      <c r="N118" s="213"/>
      <c r="O118" s="213"/>
      <c r="P118" s="214">
        <f>SUM(P119:P136)</f>
        <v>0</v>
      </c>
      <c r="Q118" s="213"/>
      <c r="R118" s="214">
        <f>SUM(R119:R136)</f>
        <v>0.0029200000000000003</v>
      </c>
      <c r="S118" s="213"/>
      <c r="T118" s="215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6" t="s">
        <v>85</v>
      </c>
      <c r="AT118" s="217" t="s">
        <v>73</v>
      </c>
      <c r="AU118" s="217" t="s">
        <v>82</v>
      </c>
      <c r="AY118" s="216" t="s">
        <v>158</v>
      </c>
      <c r="BK118" s="218">
        <f>SUM(BK119:BK136)</f>
        <v>0</v>
      </c>
    </row>
    <row r="119" s="2" customFormat="1" ht="16.5" customHeight="1">
      <c r="A119" s="38"/>
      <c r="B119" s="39"/>
      <c r="C119" s="219" t="s">
        <v>210</v>
      </c>
      <c r="D119" s="219" t="s">
        <v>159</v>
      </c>
      <c r="E119" s="220" t="s">
        <v>211</v>
      </c>
      <c r="F119" s="221" t="s">
        <v>212</v>
      </c>
      <c r="G119" s="222" t="s">
        <v>162</v>
      </c>
      <c r="H119" s="223">
        <v>40</v>
      </c>
      <c r="I119" s="224"/>
      <c r="J119" s="225">
        <f>ROUND(I119*H119,2)</f>
        <v>0</v>
      </c>
      <c r="K119" s="221" t="s">
        <v>213</v>
      </c>
      <c r="L119" s="44"/>
      <c r="M119" s="226" t="s">
        <v>19</v>
      </c>
      <c r="N119" s="227" t="s">
        <v>45</v>
      </c>
      <c r="O119" s="84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0" t="s">
        <v>195</v>
      </c>
      <c r="AT119" s="230" t="s">
        <v>159</v>
      </c>
      <c r="AU119" s="230" t="s">
        <v>85</v>
      </c>
      <c r="AY119" s="17" t="s">
        <v>158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7" t="s">
        <v>82</v>
      </c>
      <c r="BK119" s="231">
        <f>ROUND(I119*H119,2)</f>
        <v>0</v>
      </c>
      <c r="BL119" s="17" t="s">
        <v>195</v>
      </c>
      <c r="BM119" s="230" t="s">
        <v>214</v>
      </c>
    </row>
    <row r="120" s="2" customFormat="1">
      <c r="A120" s="38"/>
      <c r="B120" s="39"/>
      <c r="C120" s="40"/>
      <c r="D120" s="232" t="s">
        <v>165</v>
      </c>
      <c r="E120" s="40"/>
      <c r="F120" s="233" t="s">
        <v>215</v>
      </c>
      <c r="G120" s="40"/>
      <c r="H120" s="40"/>
      <c r="I120" s="136"/>
      <c r="J120" s="40"/>
      <c r="K120" s="40"/>
      <c r="L120" s="44"/>
      <c r="M120" s="234"/>
      <c r="N120" s="235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165</v>
      </c>
      <c r="AU120" s="17" t="s">
        <v>85</v>
      </c>
    </row>
    <row r="121" s="2" customFormat="1">
      <c r="A121" s="38"/>
      <c r="B121" s="39"/>
      <c r="C121" s="40"/>
      <c r="D121" s="232" t="s">
        <v>216</v>
      </c>
      <c r="E121" s="40"/>
      <c r="F121" s="258" t="s">
        <v>217</v>
      </c>
      <c r="G121" s="40"/>
      <c r="H121" s="40"/>
      <c r="I121" s="136"/>
      <c r="J121" s="40"/>
      <c r="K121" s="40"/>
      <c r="L121" s="44"/>
      <c r="M121" s="234"/>
      <c r="N121" s="235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216</v>
      </c>
      <c r="AU121" s="17" t="s">
        <v>85</v>
      </c>
    </row>
    <row r="122" s="2" customFormat="1" ht="16.5" customHeight="1">
      <c r="A122" s="38"/>
      <c r="B122" s="39"/>
      <c r="C122" s="259" t="s">
        <v>218</v>
      </c>
      <c r="D122" s="259" t="s">
        <v>199</v>
      </c>
      <c r="E122" s="260" t="s">
        <v>219</v>
      </c>
      <c r="F122" s="261" t="s">
        <v>220</v>
      </c>
      <c r="G122" s="262" t="s">
        <v>162</v>
      </c>
      <c r="H122" s="263">
        <v>48</v>
      </c>
      <c r="I122" s="264"/>
      <c r="J122" s="265">
        <f>ROUND(I122*H122,2)</f>
        <v>0</v>
      </c>
      <c r="K122" s="261" t="s">
        <v>213</v>
      </c>
      <c r="L122" s="266"/>
      <c r="M122" s="267" t="s">
        <v>19</v>
      </c>
      <c r="N122" s="268" t="s">
        <v>45</v>
      </c>
      <c r="O122" s="84"/>
      <c r="P122" s="228">
        <f>O122*H122</f>
        <v>0</v>
      </c>
      <c r="Q122" s="228">
        <v>4.0000000000000003E-05</v>
      </c>
      <c r="R122" s="228">
        <f>Q122*H122</f>
        <v>0.0019200000000000003</v>
      </c>
      <c r="S122" s="228">
        <v>0</v>
      </c>
      <c r="T122" s="22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0" t="s">
        <v>203</v>
      </c>
      <c r="AT122" s="230" t="s">
        <v>199</v>
      </c>
      <c r="AU122" s="230" t="s">
        <v>85</v>
      </c>
      <c r="AY122" s="17" t="s">
        <v>158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7" t="s">
        <v>82</v>
      </c>
      <c r="BK122" s="231">
        <f>ROUND(I122*H122,2)</f>
        <v>0</v>
      </c>
      <c r="BL122" s="17" t="s">
        <v>195</v>
      </c>
      <c r="BM122" s="230" t="s">
        <v>221</v>
      </c>
    </row>
    <row r="123" s="2" customFormat="1">
      <c r="A123" s="38"/>
      <c r="B123" s="39"/>
      <c r="C123" s="40"/>
      <c r="D123" s="232" t="s">
        <v>165</v>
      </c>
      <c r="E123" s="40"/>
      <c r="F123" s="233" t="s">
        <v>220</v>
      </c>
      <c r="G123" s="40"/>
      <c r="H123" s="40"/>
      <c r="I123" s="136"/>
      <c r="J123" s="40"/>
      <c r="K123" s="40"/>
      <c r="L123" s="44"/>
      <c r="M123" s="234"/>
      <c r="N123" s="235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165</v>
      </c>
      <c r="AU123" s="17" t="s">
        <v>85</v>
      </c>
    </row>
    <row r="124" s="13" customFormat="1">
      <c r="A124" s="13"/>
      <c r="B124" s="236"/>
      <c r="C124" s="237"/>
      <c r="D124" s="232" t="s">
        <v>166</v>
      </c>
      <c r="E124" s="238" t="s">
        <v>19</v>
      </c>
      <c r="F124" s="239" t="s">
        <v>2238</v>
      </c>
      <c r="G124" s="237"/>
      <c r="H124" s="240">
        <v>40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166</v>
      </c>
      <c r="AU124" s="246" t="s">
        <v>85</v>
      </c>
      <c r="AV124" s="13" t="s">
        <v>85</v>
      </c>
      <c r="AW124" s="13" t="s">
        <v>34</v>
      </c>
      <c r="AX124" s="13" t="s">
        <v>82</v>
      </c>
      <c r="AY124" s="246" t="s">
        <v>158</v>
      </c>
    </row>
    <row r="125" s="13" customFormat="1">
      <c r="A125" s="13"/>
      <c r="B125" s="236"/>
      <c r="C125" s="237"/>
      <c r="D125" s="232" t="s">
        <v>166</v>
      </c>
      <c r="E125" s="237"/>
      <c r="F125" s="239" t="s">
        <v>2239</v>
      </c>
      <c r="G125" s="237"/>
      <c r="H125" s="240">
        <v>48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166</v>
      </c>
      <c r="AU125" s="246" t="s">
        <v>85</v>
      </c>
      <c r="AV125" s="13" t="s">
        <v>85</v>
      </c>
      <c r="AW125" s="13" t="s">
        <v>4</v>
      </c>
      <c r="AX125" s="13" t="s">
        <v>82</v>
      </c>
      <c r="AY125" s="246" t="s">
        <v>158</v>
      </c>
    </row>
    <row r="126" s="2" customFormat="1" ht="21.75" customHeight="1">
      <c r="A126" s="38"/>
      <c r="B126" s="39"/>
      <c r="C126" s="219" t="s">
        <v>156</v>
      </c>
      <c r="D126" s="219" t="s">
        <v>159</v>
      </c>
      <c r="E126" s="220" t="s">
        <v>224</v>
      </c>
      <c r="F126" s="221" t="s">
        <v>225</v>
      </c>
      <c r="G126" s="222" t="s">
        <v>202</v>
      </c>
      <c r="H126" s="223">
        <v>1</v>
      </c>
      <c r="I126" s="224"/>
      <c r="J126" s="225">
        <f>ROUND(I126*H126,2)</f>
        <v>0</v>
      </c>
      <c r="K126" s="221" t="s">
        <v>213</v>
      </c>
      <c r="L126" s="44"/>
      <c r="M126" s="226" t="s">
        <v>19</v>
      </c>
      <c r="N126" s="227" t="s">
        <v>45</v>
      </c>
      <c r="O126" s="84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195</v>
      </c>
      <c r="AT126" s="230" t="s">
        <v>159</v>
      </c>
      <c r="AU126" s="230" t="s">
        <v>85</v>
      </c>
      <c r="AY126" s="17" t="s">
        <v>158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82</v>
      </c>
      <c r="BK126" s="231">
        <f>ROUND(I126*H126,2)</f>
        <v>0</v>
      </c>
      <c r="BL126" s="17" t="s">
        <v>195</v>
      </c>
      <c r="BM126" s="230" t="s">
        <v>226</v>
      </c>
    </row>
    <row r="127" s="2" customFormat="1">
      <c r="A127" s="38"/>
      <c r="B127" s="39"/>
      <c r="C127" s="40"/>
      <c r="D127" s="232" t="s">
        <v>165</v>
      </c>
      <c r="E127" s="40"/>
      <c r="F127" s="233" t="s">
        <v>225</v>
      </c>
      <c r="G127" s="40"/>
      <c r="H127" s="40"/>
      <c r="I127" s="136"/>
      <c r="J127" s="40"/>
      <c r="K127" s="40"/>
      <c r="L127" s="44"/>
      <c r="M127" s="234"/>
      <c r="N127" s="235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165</v>
      </c>
      <c r="AU127" s="17" t="s">
        <v>85</v>
      </c>
    </row>
    <row r="128" s="13" customFormat="1">
      <c r="A128" s="13"/>
      <c r="B128" s="236"/>
      <c r="C128" s="237"/>
      <c r="D128" s="232" t="s">
        <v>166</v>
      </c>
      <c r="E128" s="238" t="s">
        <v>19</v>
      </c>
      <c r="F128" s="239" t="s">
        <v>243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85</v>
      </c>
      <c r="AV128" s="13" t="s">
        <v>85</v>
      </c>
      <c r="AW128" s="13" t="s">
        <v>34</v>
      </c>
      <c r="AX128" s="13" t="s">
        <v>82</v>
      </c>
      <c r="AY128" s="246" t="s">
        <v>158</v>
      </c>
    </row>
    <row r="129" s="2" customFormat="1" ht="16.5" customHeight="1">
      <c r="A129" s="38"/>
      <c r="B129" s="39"/>
      <c r="C129" s="259" t="s">
        <v>228</v>
      </c>
      <c r="D129" s="259" t="s">
        <v>199</v>
      </c>
      <c r="E129" s="260" t="s">
        <v>229</v>
      </c>
      <c r="F129" s="261" t="s">
        <v>230</v>
      </c>
      <c r="G129" s="262" t="s">
        <v>202</v>
      </c>
      <c r="H129" s="263">
        <v>1</v>
      </c>
      <c r="I129" s="264"/>
      <c r="J129" s="265">
        <f>ROUND(I129*H129,2)</f>
        <v>0</v>
      </c>
      <c r="K129" s="261" t="s">
        <v>19</v>
      </c>
      <c r="L129" s="266"/>
      <c r="M129" s="267" t="s">
        <v>19</v>
      </c>
      <c r="N129" s="268" t="s">
        <v>45</v>
      </c>
      <c r="O129" s="84"/>
      <c r="P129" s="228">
        <f>O129*H129</f>
        <v>0</v>
      </c>
      <c r="Q129" s="228">
        <v>0.001</v>
      </c>
      <c r="R129" s="228">
        <f>Q129*H129</f>
        <v>0.001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203</v>
      </c>
      <c r="AT129" s="230" t="s">
        <v>199</v>
      </c>
      <c r="AU129" s="230" t="s">
        <v>85</v>
      </c>
      <c r="AY129" s="17" t="s">
        <v>158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82</v>
      </c>
      <c r="BK129" s="231">
        <f>ROUND(I129*H129,2)</f>
        <v>0</v>
      </c>
      <c r="BL129" s="17" t="s">
        <v>195</v>
      </c>
      <c r="BM129" s="230" t="s">
        <v>231</v>
      </c>
    </row>
    <row r="130" s="2" customFormat="1">
      <c r="A130" s="38"/>
      <c r="B130" s="39"/>
      <c r="C130" s="40"/>
      <c r="D130" s="232" t="s">
        <v>165</v>
      </c>
      <c r="E130" s="40"/>
      <c r="F130" s="233" t="s">
        <v>232</v>
      </c>
      <c r="G130" s="40"/>
      <c r="H130" s="40"/>
      <c r="I130" s="136"/>
      <c r="J130" s="40"/>
      <c r="K130" s="40"/>
      <c r="L130" s="44"/>
      <c r="M130" s="234"/>
      <c r="N130" s="23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85</v>
      </c>
    </row>
    <row r="131" s="13" customFormat="1">
      <c r="A131" s="13"/>
      <c r="B131" s="236"/>
      <c r="C131" s="237"/>
      <c r="D131" s="232" t="s">
        <v>166</v>
      </c>
      <c r="E131" s="238" t="s">
        <v>19</v>
      </c>
      <c r="F131" s="239" t="s">
        <v>243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166</v>
      </c>
      <c r="AU131" s="246" t="s">
        <v>85</v>
      </c>
      <c r="AV131" s="13" t="s">
        <v>85</v>
      </c>
      <c r="AW131" s="13" t="s">
        <v>34</v>
      </c>
      <c r="AX131" s="13" t="s">
        <v>82</v>
      </c>
      <c r="AY131" s="246" t="s">
        <v>158</v>
      </c>
    </row>
    <row r="132" s="2" customFormat="1" ht="21.75" customHeight="1">
      <c r="A132" s="38"/>
      <c r="B132" s="39"/>
      <c r="C132" s="219" t="s">
        <v>233</v>
      </c>
      <c r="D132" s="219" t="s">
        <v>159</v>
      </c>
      <c r="E132" s="220" t="s">
        <v>234</v>
      </c>
      <c r="F132" s="221" t="s">
        <v>235</v>
      </c>
      <c r="G132" s="222" t="s">
        <v>202</v>
      </c>
      <c r="H132" s="223">
        <v>1</v>
      </c>
      <c r="I132" s="224"/>
      <c r="J132" s="225">
        <f>ROUND(I132*H132,2)</f>
        <v>0</v>
      </c>
      <c r="K132" s="221" t="s">
        <v>19</v>
      </c>
      <c r="L132" s="44"/>
      <c r="M132" s="226" t="s">
        <v>19</v>
      </c>
      <c r="N132" s="227" t="s">
        <v>45</v>
      </c>
      <c r="O132" s="84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236</v>
      </c>
      <c r="AT132" s="230" t="s">
        <v>159</v>
      </c>
      <c r="AU132" s="230" t="s">
        <v>85</v>
      </c>
      <c r="AY132" s="17" t="s">
        <v>158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82</v>
      </c>
      <c r="BK132" s="231">
        <f>ROUND(I132*H132,2)</f>
        <v>0</v>
      </c>
      <c r="BL132" s="17" t="s">
        <v>236</v>
      </c>
      <c r="BM132" s="230" t="s">
        <v>237</v>
      </c>
    </row>
    <row r="133" s="2" customFormat="1">
      <c r="A133" s="38"/>
      <c r="B133" s="39"/>
      <c r="C133" s="40"/>
      <c r="D133" s="232" t="s">
        <v>165</v>
      </c>
      <c r="E133" s="40"/>
      <c r="F133" s="233" t="s">
        <v>235</v>
      </c>
      <c r="G133" s="40"/>
      <c r="H133" s="40"/>
      <c r="I133" s="136"/>
      <c r="J133" s="40"/>
      <c r="K133" s="40"/>
      <c r="L133" s="44"/>
      <c r="M133" s="234"/>
      <c r="N133" s="235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165</v>
      </c>
      <c r="AU133" s="17" t="s">
        <v>85</v>
      </c>
    </row>
    <row r="134" s="2" customFormat="1" ht="16.5" customHeight="1">
      <c r="A134" s="38"/>
      <c r="B134" s="39"/>
      <c r="C134" s="259" t="s">
        <v>238</v>
      </c>
      <c r="D134" s="259" t="s">
        <v>199</v>
      </c>
      <c r="E134" s="260" t="s">
        <v>239</v>
      </c>
      <c r="F134" s="261" t="s">
        <v>240</v>
      </c>
      <c r="G134" s="262" t="s">
        <v>202</v>
      </c>
      <c r="H134" s="263">
        <v>1</v>
      </c>
      <c r="I134" s="264"/>
      <c r="J134" s="265">
        <f>ROUND(I134*H134,2)</f>
        <v>0</v>
      </c>
      <c r="K134" s="261" t="s">
        <v>19</v>
      </c>
      <c r="L134" s="266"/>
      <c r="M134" s="267" t="s">
        <v>19</v>
      </c>
      <c r="N134" s="268" t="s">
        <v>45</v>
      </c>
      <c r="O134" s="84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241</v>
      </c>
      <c r="AT134" s="230" t="s">
        <v>199</v>
      </c>
      <c r="AU134" s="230" t="s">
        <v>85</v>
      </c>
      <c r="AY134" s="17" t="s">
        <v>158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82</v>
      </c>
      <c r="BK134" s="231">
        <f>ROUND(I134*H134,2)</f>
        <v>0</v>
      </c>
      <c r="BL134" s="17" t="s">
        <v>236</v>
      </c>
      <c r="BM134" s="230" t="s">
        <v>242</v>
      </c>
    </row>
    <row r="135" s="2" customFormat="1">
      <c r="A135" s="38"/>
      <c r="B135" s="39"/>
      <c r="C135" s="40"/>
      <c r="D135" s="232" t="s">
        <v>165</v>
      </c>
      <c r="E135" s="40"/>
      <c r="F135" s="233" t="s">
        <v>240</v>
      </c>
      <c r="G135" s="40"/>
      <c r="H135" s="40"/>
      <c r="I135" s="136"/>
      <c r="J135" s="40"/>
      <c r="K135" s="40"/>
      <c r="L135" s="44"/>
      <c r="M135" s="234"/>
      <c r="N135" s="235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165</v>
      </c>
      <c r="AU135" s="17" t="s">
        <v>85</v>
      </c>
    </row>
    <row r="136" s="13" customFormat="1">
      <c r="A136" s="13"/>
      <c r="B136" s="236"/>
      <c r="C136" s="237"/>
      <c r="D136" s="232" t="s">
        <v>166</v>
      </c>
      <c r="E136" s="238" t="s">
        <v>19</v>
      </c>
      <c r="F136" s="239" t="s">
        <v>243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166</v>
      </c>
      <c r="AU136" s="246" t="s">
        <v>85</v>
      </c>
      <c r="AV136" s="13" t="s">
        <v>85</v>
      </c>
      <c r="AW136" s="13" t="s">
        <v>34</v>
      </c>
      <c r="AX136" s="13" t="s">
        <v>82</v>
      </c>
      <c r="AY136" s="246" t="s">
        <v>158</v>
      </c>
    </row>
    <row r="137" s="12" customFormat="1" ht="25.92" customHeight="1">
      <c r="A137" s="12"/>
      <c r="B137" s="205"/>
      <c r="C137" s="206"/>
      <c r="D137" s="207" t="s">
        <v>73</v>
      </c>
      <c r="E137" s="208" t="s">
        <v>244</v>
      </c>
      <c r="F137" s="208" t="s">
        <v>245</v>
      </c>
      <c r="G137" s="206"/>
      <c r="H137" s="206"/>
      <c r="I137" s="209"/>
      <c r="J137" s="210">
        <f>BK137</f>
        <v>0</v>
      </c>
      <c r="K137" s="206"/>
      <c r="L137" s="211"/>
      <c r="M137" s="212"/>
      <c r="N137" s="213"/>
      <c r="O137" s="213"/>
      <c r="P137" s="214">
        <f>SUM(P138:P228)</f>
        <v>0</v>
      </c>
      <c r="Q137" s="213"/>
      <c r="R137" s="214">
        <f>SUM(R138:R228)</f>
        <v>0.66306999999999994</v>
      </c>
      <c r="S137" s="213"/>
      <c r="T137" s="215">
        <f>SUM(T138:T228)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176</v>
      </c>
      <c r="AT137" s="217" t="s">
        <v>73</v>
      </c>
      <c r="AU137" s="217" t="s">
        <v>74</v>
      </c>
      <c r="AY137" s="216" t="s">
        <v>158</v>
      </c>
      <c r="BK137" s="218">
        <f>SUM(BK138:BK228)</f>
        <v>0</v>
      </c>
    </row>
    <row r="138" s="2" customFormat="1" ht="33" customHeight="1">
      <c r="A138" s="38"/>
      <c r="B138" s="39"/>
      <c r="C138" s="219" t="s">
        <v>246</v>
      </c>
      <c r="D138" s="219" t="s">
        <v>159</v>
      </c>
      <c r="E138" s="220" t="s">
        <v>247</v>
      </c>
      <c r="F138" s="221" t="s">
        <v>248</v>
      </c>
      <c r="G138" s="222" t="s">
        <v>202</v>
      </c>
      <c r="H138" s="223">
        <v>8</v>
      </c>
      <c r="I138" s="224"/>
      <c r="J138" s="225">
        <f>ROUND(I138*H138,2)</f>
        <v>0</v>
      </c>
      <c r="K138" s="221" t="s">
        <v>213</v>
      </c>
      <c r="L138" s="44"/>
      <c r="M138" s="226" t="s">
        <v>19</v>
      </c>
      <c r="N138" s="227" t="s">
        <v>45</v>
      </c>
      <c r="O138" s="84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249</v>
      </c>
      <c r="AT138" s="230" t="s">
        <v>159</v>
      </c>
      <c r="AU138" s="230" t="s">
        <v>82</v>
      </c>
      <c r="AY138" s="17" t="s">
        <v>158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82</v>
      </c>
      <c r="BK138" s="231">
        <f>ROUND(I138*H138,2)</f>
        <v>0</v>
      </c>
      <c r="BL138" s="17" t="s">
        <v>249</v>
      </c>
      <c r="BM138" s="230" t="s">
        <v>250</v>
      </c>
    </row>
    <row r="139" s="2" customFormat="1">
      <c r="A139" s="38"/>
      <c r="B139" s="39"/>
      <c r="C139" s="40"/>
      <c r="D139" s="232" t="s">
        <v>165</v>
      </c>
      <c r="E139" s="40"/>
      <c r="F139" s="233" t="s">
        <v>251</v>
      </c>
      <c r="G139" s="40"/>
      <c r="H139" s="40"/>
      <c r="I139" s="136"/>
      <c r="J139" s="40"/>
      <c r="K139" s="40"/>
      <c r="L139" s="44"/>
      <c r="M139" s="234"/>
      <c r="N139" s="235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165</v>
      </c>
      <c r="AU139" s="17" t="s">
        <v>82</v>
      </c>
    </row>
    <row r="140" s="2" customFormat="1" ht="33" customHeight="1">
      <c r="A140" s="38"/>
      <c r="B140" s="39"/>
      <c r="C140" s="259" t="s">
        <v>252</v>
      </c>
      <c r="D140" s="259" t="s">
        <v>199</v>
      </c>
      <c r="E140" s="260" t="s">
        <v>253</v>
      </c>
      <c r="F140" s="261" t="s">
        <v>254</v>
      </c>
      <c r="G140" s="262" t="s">
        <v>202</v>
      </c>
      <c r="H140" s="263">
        <v>8</v>
      </c>
      <c r="I140" s="264"/>
      <c r="J140" s="265">
        <f>ROUND(I140*H140,2)</f>
        <v>0</v>
      </c>
      <c r="K140" s="261" t="s">
        <v>213</v>
      </c>
      <c r="L140" s="266"/>
      <c r="M140" s="267" t="s">
        <v>19</v>
      </c>
      <c r="N140" s="268" t="s">
        <v>45</v>
      </c>
      <c r="O140" s="84"/>
      <c r="P140" s="228">
        <f>O140*H140</f>
        <v>0</v>
      </c>
      <c r="Q140" s="228">
        <v>0.0080999999999999996</v>
      </c>
      <c r="R140" s="228">
        <f>Q140*H140</f>
        <v>0.064799999999999996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255</v>
      </c>
      <c r="AT140" s="230" t="s">
        <v>199</v>
      </c>
      <c r="AU140" s="230" t="s">
        <v>82</v>
      </c>
      <c r="AY140" s="17" t="s">
        <v>158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82</v>
      </c>
      <c r="BK140" s="231">
        <f>ROUND(I140*H140,2)</f>
        <v>0</v>
      </c>
      <c r="BL140" s="17" t="s">
        <v>255</v>
      </c>
      <c r="BM140" s="230" t="s">
        <v>1300</v>
      </c>
    </row>
    <row r="141" s="2" customFormat="1">
      <c r="A141" s="38"/>
      <c r="B141" s="39"/>
      <c r="C141" s="40"/>
      <c r="D141" s="232" t="s">
        <v>165</v>
      </c>
      <c r="E141" s="40"/>
      <c r="F141" s="233" t="s">
        <v>254</v>
      </c>
      <c r="G141" s="40"/>
      <c r="H141" s="40"/>
      <c r="I141" s="136"/>
      <c r="J141" s="40"/>
      <c r="K141" s="40"/>
      <c r="L141" s="44"/>
      <c r="M141" s="234"/>
      <c r="N141" s="235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165</v>
      </c>
      <c r="AU141" s="17" t="s">
        <v>82</v>
      </c>
    </row>
    <row r="142" s="13" customFormat="1">
      <c r="A142" s="13"/>
      <c r="B142" s="236"/>
      <c r="C142" s="237"/>
      <c r="D142" s="232" t="s">
        <v>166</v>
      </c>
      <c r="E142" s="238" t="s">
        <v>19</v>
      </c>
      <c r="F142" s="239" t="s">
        <v>2240</v>
      </c>
      <c r="G142" s="237"/>
      <c r="H142" s="240">
        <v>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166</v>
      </c>
      <c r="AU142" s="246" t="s">
        <v>82</v>
      </c>
      <c r="AV142" s="13" t="s">
        <v>85</v>
      </c>
      <c r="AW142" s="13" t="s">
        <v>34</v>
      </c>
      <c r="AX142" s="13" t="s">
        <v>82</v>
      </c>
      <c r="AY142" s="246" t="s">
        <v>158</v>
      </c>
    </row>
    <row r="143" s="2" customFormat="1" ht="21.75" customHeight="1">
      <c r="A143" s="38"/>
      <c r="B143" s="39"/>
      <c r="C143" s="219" t="s">
        <v>8</v>
      </c>
      <c r="D143" s="219" t="s">
        <v>159</v>
      </c>
      <c r="E143" s="220" t="s">
        <v>257</v>
      </c>
      <c r="F143" s="221" t="s">
        <v>258</v>
      </c>
      <c r="G143" s="222" t="s">
        <v>202</v>
      </c>
      <c r="H143" s="223">
        <v>1</v>
      </c>
      <c r="I143" s="224"/>
      <c r="J143" s="225">
        <f>ROUND(I143*H143,2)</f>
        <v>0</v>
      </c>
      <c r="K143" s="221" t="s">
        <v>213</v>
      </c>
      <c r="L143" s="44"/>
      <c r="M143" s="226" t="s">
        <v>19</v>
      </c>
      <c r="N143" s="227" t="s">
        <v>45</v>
      </c>
      <c r="O143" s="84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236</v>
      </c>
      <c r="AT143" s="230" t="s">
        <v>159</v>
      </c>
      <c r="AU143" s="230" t="s">
        <v>82</v>
      </c>
      <c r="AY143" s="17" t="s">
        <v>158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82</v>
      </c>
      <c r="BK143" s="231">
        <f>ROUND(I143*H143,2)</f>
        <v>0</v>
      </c>
      <c r="BL143" s="17" t="s">
        <v>236</v>
      </c>
      <c r="BM143" s="230" t="s">
        <v>259</v>
      </c>
    </row>
    <row r="144" s="2" customFormat="1">
      <c r="A144" s="38"/>
      <c r="B144" s="39"/>
      <c r="C144" s="40"/>
      <c r="D144" s="232" t="s">
        <v>165</v>
      </c>
      <c r="E144" s="40"/>
      <c r="F144" s="233" t="s">
        <v>260</v>
      </c>
      <c r="G144" s="40"/>
      <c r="H144" s="40"/>
      <c r="I144" s="136"/>
      <c r="J144" s="40"/>
      <c r="K144" s="40"/>
      <c r="L144" s="44"/>
      <c r="M144" s="234"/>
      <c r="N144" s="235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82</v>
      </c>
    </row>
    <row r="145" s="2" customFormat="1">
      <c r="A145" s="38"/>
      <c r="B145" s="39"/>
      <c r="C145" s="40"/>
      <c r="D145" s="232" t="s">
        <v>216</v>
      </c>
      <c r="E145" s="40"/>
      <c r="F145" s="258" t="s">
        <v>261</v>
      </c>
      <c r="G145" s="40"/>
      <c r="H145" s="40"/>
      <c r="I145" s="136"/>
      <c r="J145" s="40"/>
      <c r="K145" s="40"/>
      <c r="L145" s="44"/>
      <c r="M145" s="234"/>
      <c r="N145" s="235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216</v>
      </c>
      <c r="AU145" s="17" t="s">
        <v>82</v>
      </c>
    </row>
    <row r="146" s="13" customFormat="1">
      <c r="A146" s="13"/>
      <c r="B146" s="236"/>
      <c r="C146" s="237"/>
      <c r="D146" s="232" t="s">
        <v>166</v>
      </c>
      <c r="E146" s="238" t="s">
        <v>19</v>
      </c>
      <c r="F146" s="239" t="s">
        <v>2241</v>
      </c>
      <c r="G146" s="237"/>
      <c r="H146" s="240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166</v>
      </c>
      <c r="AU146" s="246" t="s">
        <v>82</v>
      </c>
      <c r="AV146" s="13" t="s">
        <v>85</v>
      </c>
      <c r="AW146" s="13" t="s">
        <v>34</v>
      </c>
      <c r="AX146" s="13" t="s">
        <v>82</v>
      </c>
      <c r="AY146" s="246" t="s">
        <v>158</v>
      </c>
    </row>
    <row r="147" s="2" customFormat="1" ht="21.75" customHeight="1">
      <c r="A147" s="38"/>
      <c r="B147" s="39"/>
      <c r="C147" s="219" t="s">
        <v>195</v>
      </c>
      <c r="D147" s="219" t="s">
        <v>159</v>
      </c>
      <c r="E147" s="220" t="s">
        <v>262</v>
      </c>
      <c r="F147" s="221" t="s">
        <v>263</v>
      </c>
      <c r="G147" s="222" t="s">
        <v>202</v>
      </c>
      <c r="H147" s="223">
        <v>6</v>
      </c>
      <c r="I147" s="224"/>
      <c r="J147" s="225">
        <f>ROUND(I147*H147,2)</f>
        <v>0</v>
      </c>
      <c r="K147" s="221" t="s">
        <v>213</v>
      </c>
      <c r="L147" s="44"/>
      <c r="M147" s="226" t="s">
        <v>19</v>
      </c>
      <c r="N147" s="227" t="s">
        <v>45</v>
      </c>
      <c r="O147" s="84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236</v>
      </c>
      <c r="AT147" s="230" t="s">
        <v>159</v>
      </c>
      <c r="AU147" s="230" t="s">
        <v>82</v>
      </c>
      <c r="AY147" s="17" t="s">
        <v>158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82</v>
      </c>
      <c r="BK147" s="231">
        <f>ROUND(I147*H147,2)</f>
        <v>0</v>
      </c>
      <c r="BL147" s="17" t="s">
        <v>236</v>
      </c>
      <c r="BM147" s="230" t="s">
        <v>264</v>
      </c>
    </row>
    <row r="148" s="2" customFormat="1">
      <c r="A148" s="38"/>
      <c r="B148" s="39"/>
      <c r="C148" s="40"/>
      <c r="D148" s="232" t="s">
        <v>165</v>
      </c>
      <c r="E148" s="40"/>
      <c r="F148" s="233" t="s">
        <v>265</v>
      </c>
      <c r="G148" s="40"/>
      <c r="H148" s="40"/>
      <c r="I148" s="136"/>
      <c r="J148" s="40"/>
      <c r="K148" s="40"/>
      <c r="L148" s="44"/>
      <c r="M148" s="234"/>
      <c r="N148" s="235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165</v>
      </c>
      <c r="AU148" s="17" t="s">
        <v>82</v>
      </c>
    </row>
    <row r="149" s="2" customFormat="1">
      <c r="A149" s="38"/>
      <c r="B149" s="39"/>
      <c r="C149" s="40"/>
      <c r="D149" s="232" t="s">
        <v>216</v>
      </c>
      <c r="E149" s="40"/>
      <c r="F149" s="258" t="s">
        <v>261</v>
      </c>
      <c r="G149" s="40"/>
      <c r="H149" s="40"/>
      <c r="I149" s="136"/>
      <c r="J149" s="40"/>
      <c r="K149" s="40"/>
      <c r="L149" s="44"/>
      <c r="M149" s="234"/>
      <c r="N149" s="235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216</v>
      </c>
      <c r="AU149" s="17" t="s">
        <v>82</v>
      </c>
    </row>
    <row r="150" s="13" customFormat="1">
      <c r="A150" s="13"/>
      <c r="B150" s="236"/>
      <c r="C150" s="237"/>
      <c r="D150" s="232" t="s">
        <v>166</v>
      </c>
      <c r="E150" s="238" t="s">
        <v>19</v>
      </c>
      <c r="F150" s="239" t="s">
        <v>2242</v>
      </c>
      <c r="G150" s="237"/>
      <c r="H150" s="240">
        <v>6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166</v>
      </c>
      <c r="AU150" s="246" t="s">
        <v>82</v>
      </c>
      <c r="AV150" s="13" t="s">
        <v>85</v>
      </c>
      <c r="AW150" s="13" t="s">
        <v>34</v>
      </c>
      <c r="AX150" s="13" t="s">
        <v>82</v>
      </c>
      <c r="AY150" s="246" t="s">
        <v>158</v>
      </c>
    </row>
    <row r="151" s="2" customFormat="1" ht="21.75" customHeight="1">
      <c r="A151" s="38"/>
      <c r="B151" s="39"/>
      <c r="C151" s="219" t="s">
        <v>266</v>
      </c>
      <c r="D151" s="219" t="s">
        <v>159</v>
      </c>
      <c r="E151" s="220" t="s">
        <v>267</v>
      </c>
      <c r="F151" s="221" t="s">
        <v>268</v>
      </c>
      <c r="G151" s="222" t="s">
        <v>202</v>
      </c>
      <c r="H151" s="223">
        <v>1</v>
      </c>
      <c r="I151" s="224"/>
      <c r="J151" s="225">
        <f>ROUND(I151*H151,2)</f>
        <v>0</v>
      </c>
      <c r="K151" s="221" t="s">
        <v>213</v>
      </c>
      <c r="L151" s="44"/>
      <c r="M151" s="226" t="s">
        <v>19</v>
      </c>
      <c r="N151" s="227" t="s">
        <v>45</v>
      </c>
      <c r="O151" s="84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236</v>
      </c>
      <c r="AT151" s="230" t="s">
        <v>159</v>
      </c>
      <c r="AU151" s="230" t="s">
        <v>82</v>
      </c>
      <c r="AY151" s="17" t="s">
        <v>158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82</v>
      </c>
      <c r="BK151" s="231">
        <f>ROUND(I151*H151,2)</f>
        <v>0</v>
      </c>
      <c r="BL151" s="17" t="s">
        <v>236</v>
      </c>
      <c r="BM151" s="230" t="s">
        <v>269</v>
      </c>
    </row>
    <row r="152" s="2" customFormat="1">
      <c r="A152" s="38"/>
      <c r="B152" s="39"/>
      <c r="C152" s="40"/>
      <c r="D152" s="232" t="s">
        <v>165</v>
      </c>
      <c r="E152" s="40"/>
      <c r="F152" s="233" t="s">
        <v>268</v>
      </c>
      <c r="G152" s="40"/>
      <c r="H152" s="40"/>
      <c r="I152" s="136"/>
      <c r="J152" s="40"/>
      <c r="K152" s="40"/>
      <c r="L152" s="44"/>
      <c r="M152" s="234"/>
      <c r="N152" s="235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165</v>
      </c>
      <c r="AU152" s="17" t="s">
        <v>82</v>
      </c>
    </row>
    <row r="153" s="13" customFormat="1">
      <c r="A153" s="13"/>
      <c r="B153" s="236"/>
      <c r="C153" s="237"/>
      <c r="D153" s="232" t="s">
        <v>166</v>
      </c>
      <c r="E153" s="238" t="s">
        <v>19</v>
      </c>
      <c r="F153" s="239" t="s">
        <v>2241</v>
      </c>
      <c r="G153" s="237"/>
      <c r="H153" s="240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166</v>
      </c>
      <c r="AU153" s="246" t="s">
        <v>82</v>
      </c>
      <c r="AV153" s="13" t="s">
        <v>85</v>
      </c>
      <c r="AW153" s="13" t="s">
        <v>34</v>
      </c>
      <c r="AX153" s="13" t="s">
        <v>82</v>
      </c>
      <c r="AY153" s="246" t="s">
        <v>158</v>
      </c>
    </row>
    <row r="154" s="2" customFormat="1" ht="21.75" customHeight="1">
      <c r="A154" s="38"/>
      <c r="B154" s="39"/>
      <c r="C154" s="219" t="s">
        <v>271</v>
      </c>
      <c r="D154" s="219" t="s">
        <v>159</v>
      </c>
      <c r="E154" s="220" t="s">
        <v>272</v>
      </c>
      <c r="F154" s="221" t="s">
        <v>273</v>
      </c>
      <c r="G154" s="222" t="s">
        <v>202</v>
      </c>
      <c r="H154" s="223">
        <v>9</v>
      </c>
      <c r="I154" s="224"/>
      <c r="J154" s="225">
        <f>ROUND(I154*H154,2)</f>
        <v>0</v>
      </c>
      <c r="K154" s="221" t="s">
        <v>213</v>
      </c>
      <c r="L154" s="44"/>
      <c r="M154" s="226" t="s">
        <v>19</v>
      </c>
      <c r="N154" s="227" t="s">
        <v>45</v>
      </c>
      <c r="O154" s="84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236</v>
      </c>
      <c r="AT154" s="230" t="s">
        <v>159</v>
      </c>
      <c r="AU154" s="230" t="s">
        <v>82</v>
      </c>
      <c r="AY154" s="17" t="s">
        <v>158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82</v>
      </c>
      <c r="BK154" s="231">
        <f>ROUND(I154*H154,2)</f>
        <v>0</v>
      </c>
      <c r="BL154" s="17" t="s">
        <v>236</v>
      </c>
      <c r="BM154" s="230" t="s">
        <v>274</v>
      </c>
    </row>
    <row r="155" s="2" customFormat="1">
      <c r="A155" s="38"/>
      <c r="B155" s="39"/>
      <c r="C155" s="40"/>
      <c r="D155" s="232" t="s">
        <v>165</v>
      </c>
      <c r="E155" s="40"/>
      <c r="F155" s="233" t="s">
        <v>275</v>
      </c>
      <c r="G155" s="40"/>
      <c r="H155" s="40"/>
      <c r="I155" s="136"/>
      <c r="J155" s="40"/>
      <c r="K155" s="40"/>
      <c r="L155" s="44"/>
      <c r="M155" s="234"/>
      <c r="N155" s="235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165</v>
      </c>
      <c r="AU155" s="17" t="s">
        <v>82</v>
      </c>
    </row>
    <row r="156" s="13" customFormat="1">
      <c r="A156" s="13"/>
      <c r="B156" s="236"/>
      <c r="C156" s="237"/>
      <c r="D156" s="232" t="s">
        <v>166</v>
      </c>
      <c r="E156" s="238" t="s">
        <v>19</v>
      </c>
      <c r="F156" s="239" t="s">
        <v>2243</v>
      </c>
      <c r="G156" s="237"/>
      <c r="H156" s="240">
        <v>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166</v>
      </c>
      <c r="AU156" s="246" t="s">
        <v>82</v>
      </c>
      <c r="AV156" s="13" t="s">
        <v>85</v>
      </c>
      <c r="AW156" s="13" t="s">
        <v>34</v>
      </c>
      <c r="AX156" s="13" t="s">
        <v>82</v>
      </c>
      <c r="AY156" s="246" t="s">
        <v>158</v>
      </c>
    </row>
    <row r="157" s="2" customFormat="1" ht="21.75" customHeight="1">
      <c r="A157" s="38"/>
      <c r="B157" s="39"/>
      <c r="C157" s="219" t="s">
        <v>277</v>
      </c>
      <c r="D157" s="219" t="s">
        <v>159</v>
      </c>
      <c r="E157" s="220" t="s">
        <v>278</v>
      </c>
      <c r="F157" s="221" t="s">
        <v>279</v>
      </c>
      <c r="G157" s="222" t="s">
        <v>202</v>
      </c>
      <c r="H157" s="223">
        <v>1</v>
      </c>
      <c r="I157" s="224"/>
      <c r="J157" s="225">
        <f>ROUND(I157*H157,2)</f>
        <v>0</v>
      </c>
      <c r="K157" s="221" t="s">
        <v>213</v>
      </c>
      <c r="L157" s="44"/>
      <c r="M157" s="226" t="s">
        <v>19</v>
      </c>
      <c r="N157" s="227" t="s">
        <v>45</v>
      </c>
      <c r="O157" s="84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236</v>
      </c>
      <c r="AT157" s="230" t="s">
        <v>159</v>
      </c>
      <c r="AU157" s="230" t="s">
        <v>82</v>
      </c>
      <c r="AY157" s="17" t="s">
        <v>158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82</v>
      </c>
      <c r="BK157" s="231">
        <f>ROUND(I157*H157,2)</f>
        <v>0</v>
      </c>
      <c r="BL157" s="17" t="s">
        <v>236</v>
      </c>
      <c r="BM157" s="230" t="s">
        <v>280</v>
      </c>
    </row>
    <row r="158" s="2" customFormat="1">
      <c r="A158" s="38"/>
      <c r="B158" s="39"/>
      <c r="C158" s="40"/>
      <c r="D158" s="232" t="s">
        <v>165</v>
      </c>
      <c r="E158" s="40"/>
      <c r="F158" s="233" t="s">
        <v>281</v>
      </c>
      <c r="G158" s="40"/>
      <c r="H158" s="40"/>
      <c r="I158" s="136"/>
      <c r="J158" s="40"/>
      <c r="K158" s="40"/>
      <c r="L158" s="44"/>
      <c r="M158" s="234"/>
      <c r="N158" s="235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165</v>
      </c>
      <c r="AU158" s="17" t="s">
        <v>82</v>
      </c>
    </row>
    <row r="159" s="13" customFormat="1">
      <c r="A159" s="13"/>
      <c r="B159" s="236"/>
      <c r="C159" s="237"/>
      <c r="D159" s="232" t="s">
        <v>166</v>
      </c>
      <c r="E159" s="238" t="s">
        <v>19</v>
      </c>
      <c r="F159" s="239" t="s">
        <v>2241</v>
      </c>
      <c r="G159" s="237"/>
      <c r="H159" s="240">
        <v>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166</v>
      </c>
      <c r="AU159" s="246" t="s">
        <v>82</v>
      </c>
      <c r="AV159" s="13" t="s">
        <v>85</v>
      </c>
      <c r="AW159" s="13" t="s">
        <v>34</v>
      </c>
      <c r="AX159" s="13" t="s">
        <v>82</v>
      </c>
      <c r="AY159" s="246" t="s">
        <v>158</v>
      </c>
    </row>
    <row r="160" s="2" customFormat="1" ht="21.75" customHeight="1">
      <c r="A160" s="38"/>
      <c r="B160" s="39"/>
      <c r="C160" s="219" t="s">
        <v>282</v>
      </c>
      <c r="D160" s="219" t="s">
        <v>159</v>
      </c>
      <c r="E160" s="220" t="s">
        <v>283</v>
      </c>
      <c r="F160" s="221" t="s">
        <v>284</v>
      </c>
      <c r="G160" s="222" t="s">
        <v>202</v>
      </c>
      <c r="H160" s="223">
        <v>1</v>
      </c>
      <c r="I160" s="224"/>
      <c r="J160" s="225">
        <f>ROUND(I160*H160,2)</f>
        <v>0</v>
      </c>
      <c r="K160" s="221" t="s">
        <v>213</v>
      </c>
      <c r="L160" s="44"/>
      <c r="M160" s="226" t="s">
        <v>19</v>
      </c>
      <c r="N160" s="227" t="s">
        <v>45</v>
      </c>
      <c r="O160" s="84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236</v>
      </c>
      <c r="AT160" s="230" t="s">
        <v>159</v>
      </c>
      <c r="AU160" s="230" t="s">
        <v>82</v>
      </c>
      <c r="AY160" s="17" t="s">
        <v>158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82</v>
      </c>
      <c r="BK160" s="231">
        <f>ROUND(I160*H160,2)</f>
        <v>0</v>
      </c>
      <c r="BL160" s="17" t="s">
        <v>236</v>
      </c>
      <c r="BM160" s="230" t="s">
        <v>285</v>
      </c>
    </row>
    <row r="161" s="2" customFormat="1">
      <c r="A161" s="38"/>
      <c r="B161" s="39"/>
      <c r="C161" s="40"/>
      <c r="D161" s="232" t="s">
        <v>165</v>
      </c>
      <c r="E161" s="40"/>
      <c r="F161" s="233" t="s">
        <v>286</v>
      </c>
      <c r="G161" s="40"/>
      <c r="H161" s="40"/>
      <c r="I161" s="136"/>
      <c r="J161" s="40"/>
      <c r="K161" s="40"/>
      <c r="L161" s="44"/>
      <c r="M161" s="234"/>
      <c r="N161" s="235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165</v>
      </c>
      <c r="AU161" s="17" t="s">
        <v>82</v>
      </c>
    </row>
    <row r="162" s="13" customFormat="1">
      <c r="A162" s="13"/>
      <c r="B162" s="236"/>
      <c r="C162" s="237"/>
      <c r="D162" s="232" t="s">
        <v>166</v>
      </c>
      <c r="E162" s="238" t="s">
        <v>19</v>
      </c>
      <c r="F162" s="239" t="s">
        <v>2244</v>
      </c>
      <c r="G162" s="237"/>
      <c r="H162" s="240">
        <v>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166</v>
      </c>
      <c r="AU162" s="246" t="s">
        <v>82</v>
      </c>
      <c r="AV162" s="13" t="s">
        <v>85</v>
      </c>
      <c r="AW162" s="13" t="s">
        <v>34</v>
      </c>
      <c r="AX162" s="13" t="s">
        <v>82</v>
      </c>
      <c r="AY162" s="246" t="s">
        <v>158</v>
      </c>
    </row>
    <row r="163" s="2" customFormat="1" ht="16.5" customHeight="1">
      <c r="A163" s="38"/>
      <c r="B163" s="39"/>
      <c r="C163" s="219" t="s">
        <v>7</v>
      </c>
      <c r="D163" s="219" t="s">
        <v>159</v>
      </c>
      <c r="E163" s="220" t="s">
        <v>288</v>
      </c>
      <c r="F163" s="221" t="s">
        <v>289</v>
      </c>
      <c r="G163" s="222" t="s">
        <v>202</v>
      </c>
      <c r="H163" s="223">
        <v>4</v>
      </c>
      <c r="I163" s="224"/>
      <c r="J163" s="225">
        <f>ROUND(I163*H163,2)</f>
        <v>0</v>
      </c>
      <c r="K163" s="221" t="s">
        <v>213</v>
      </c>
      <c r="L163" s="44"/>
      <c r="M163" s="226" t="s">
        <v>19</v>
      </c>
      <c r="N163" s="227" t="s">
        <v>45</v>
      </c>
      <c r="O163" s="84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236</v>
      </c>
      <c r="AT163" s="230" t="s">
        <v>159</v>
      </c>
      <c r="AU163" s="230" t="s">
        <v>82</v>
      </c>
      <c r="AY163" s="17" t="s">
        <v>158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82</v>
      </c>
      <c r="BK163" s="231">
        <f>ROUND(I163*H163,2)</f>
        <v>0</v>
      </c>
      <c r="BL163" s="17" t="s">
        <v>236</v>
      </c>
      <c r="BM163" s="230" t="s">
        <v>290</v>
      </c>
    </row>
    <row r="164" s="2" customFormat="1">
      <c r="A164" s="38"/>
      <c r="B164" s="39"/>
      <c r="C164" s="40"/>
      <c r="D164" s="232" t="s">
        <v>165</v>
      </c>
      <c r="E164" s="40"/>
      <c r="F164" s="233" t="s">
        <v>291</v>
      </c>
      <c r="G164" s="40"/>
      <c r="H164" s="40"/>
      <c r="I164" s="136"/>
      <c r="J164" s="40"/>
      <c r="K164" s="40"/>
      <c r="L164" s="44"/>
      <c r="M164" s="234"/>
      <c r="N164" s="235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165</v>
      </c>
      <c r="AU164" s="17" t="s">
        <v>82</v>
      </c>
    </row>
    <row r="165" s="13" customFormat="1">
      <c r="A165" s="13"/>
      <c r="B165" s="236"/>
      <c r="C165" s="237"/>
      <c r="D165" s="232" t="s">
        <v>166</v>
      </c>
      <c r="E165" s="238" t="s">
        <v>19</v>
      </c>
      <c r="F165" s="239" t="s">
        <v>2245</v>
      </c>
      <c r="G165" s="237"/>
      <c r="H165" s="240">
        <v>4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166</v>
      </c>
      <c r="AU165" s="246" t="s">
        <v>82</v>
      </c>
      <c r="AV165" s="13" t="s">
        <v>85</v>
      </c>
      <c r="AW165" s="13" t="s">
        <v>34</v>
      </c>
      <c r="AX165" s="13" t="s">
        <v>82</v>
      </c>
      <c r="AY165" s="246" t="s">
        <v>158</v>
      </c>
    </row>
    <row r="166" s="2" customFormat="1" ht="16.5" customHeight="1">
      <c r="A166" s="38"/>
      <c r="B166" s="39"/>
      <c r="C166" s="219" t="s">
        <v>293</v>
      </c>
      <c r="D166" s="219" t="s">
        <v>159</v>
      </c>
      <c r="E166" s="220" t="s">
        <v>305</v>
      </c>
      <c r="F166" s="221" t="s">
        <v>306</v>
      </c>
      <c r="G166" s="222" t="s">
        <v>202</v>
      </c>
      <c r="H166" s="223">
        <v>4</v>
      </c>
      <c r="I166" s="224"/>
      <c r="J166" s="225">
        <f>ROUND(I166*H166,2)</f>
        <v>0</v>
      </c>
      <c r="K166" s="221" t="s">
        <v>213</v>
      </c>
      <c r="L166" s="44"/>
      <c r="M166" s="226" t="s">
        <v>19</v>
      </c>
      <c r="N166" s="227" t="s">
        <v>45</v>
      </c>
      <c r="O166" s="84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236</v>
      </c>
      <c r="AT166" s="230" t="s">
        <v>159</v>
      </c>
      <c r="AU166" s="230" t="s">
        <v>82</v>
      </c>
      <c r="AY166" s="17" t="s">
        <v>158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82</v>
      </c>
      <c r="BK166" s="231">
        <f>ROUND(I166*H166,2)</f>
        <v>0</v>
      </c>
      <c r="BL166" s="17" t="s">
        <v>236</v>
      </c>
      <c r="BM166" s="230" t="s">
        <v>307</v>
      </c>
    </row>
    <row r="167" s="2" customFormat="1">
      <c r="A167" s="38"/>
      <c r="B167" s="39"/>
      <c r="C167" s="40"/>
      <c r="D167" s="232" t="s">
        <v>165</v>
      </c>
      <c r="E167" s="40"/>
      <c r="F167" s="233" t="s">
        <v>308</v>
      </c>
      <c r="G167" s="40"/>
      <c r="H167" s="40"/>
      <c r="I167" s="136"/>
      <c r="J167" s="40"/>
      <c r="K167" s="40"/>
      <c r="L167" s="44"/>
      <c r="M167" s="234"/>
      <c r="N167" s="235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165</v>
      </c>
      <c r="AU167" s="17" t="s">
        <v>82</v>
      </c>
    </row>
    <row r="168" s="13" customFormat="1">
      <c r="A168" s="13"/>
      <c r="B168" s="236"/>
      <c r="C168" s="237"/>
      <c r="D168" s="232" t="s">
        <v>166</v>
      </c>
      <c r="E168" s="238" t="s">
        <v>19</v>
      </c>
      <c r="F168" s="239" t="s">
        <v>2245</v>
      </c>
      <c r="G168" s="237"/>
      <c r="H168" s="240">
        <v>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166</v>
      </c>
      <c r="AU168" s="246" t="s">
        <v>82</v>
      </c>
      <c r="AV168" s="13" t="s">
        <v>85</v>
      </c>
      <c r="AW168" s="13" t="s">
        <v>34</v>
      </c>
      <c r="AX168" s="13" t="s">
        <v>82</v>
      </c>
      <c r="AY168" s="246" t="s">
        <v>158</v>
      </c>
    </row>
    <row r="169" s="2" customFormat="1" ht="21.75" customHeight="1">
      <c r="A169" s="38"/>
      <c r="B169" s="39"/>
      <c r="C169" s="219" t="s">
        <v>298</v>
      </c>
      <c r="D169" s="219" t="s">
        <v>159</v>
      </c>
      <c r="E169" s="220" t="s">
        <v>310</v>
      </c>
      <c r="F169" s="221" t="s">
        <v>311</v>
      </c>
      <c r="G169" s="222" t="s">
        <v>202</v>
      </c>
      <c r="H169" s="223">
        <v>1</v>
      </c>
      <c r="I169" s="224"/>
      <c r="J169" s="225">
        <f>ROUND(I169*H169,2)</f>
        <v>0</v>
      </c>
      <c r="K169" s="221" t="s">
        <v>213</v>
      </c>
      <c r="L169" s="44"/>
      <c r="M169" s="226" t="s">
        <v>19</v>
      </c>
      <c r="N169" s="227" t="s">
        <v>45</v>
      </c>
      <c r="O169" s="84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236</v>
      </c>
      <c r="AT169" s="230" t="s">
        <v>159</v>
      </c>
      <c r="AU169" s="230" t="s">
        <v>82</v>
      </c>
      <c r="AY169" s="17" t="s">
        <v>158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82</v>
      </c>
      <c r="BK169" s="231">
        <f>ROUND(I169*H169,2)</f>
        <v>0</v>
      </c>
      <c r="BL169" s="17" t="s">
        <v>236</v>
      </c>
      <c r="BM169" s="230" t="s">
        <v>312</v>
      </c>
    </row>
    <row r="170" s="2" customFormat="1">
      <c r="A170" s="38"/>
      <c r="B170" s="39"/>
      <c r="C170" s="40"/>
      <c r="D170" s="232" t="s">
        <v>165</v>
      </c>
      <c r="E170" s="40"/>
      <c r="F170" s="233" t="s">
        <v>313</v>
      </c>
      <c r="G170" s="40"/>
      <c r="H170" s="40"/>
      <c r="I170" s="136"/>
      <c r="J170" s="40"/>
      <c r="K170" s="40"/>
      <c r="L170" s="44"/>
      <c r="M170" s="234"/>
      <c r="N170" s="235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165</v>
      </c>
      <c r="AU170" s="17" t="s">
        <v>82</v>
      </c>
    </row>
    <row r="171" s="13" customFormat="1">
      <c r="A171" s="13"/>
      <c r="B171" s="236"/>
      <c r="C171" s="237"/>
      <c r="D171" s="232" t="s">
        <v>166</v>
      </c>
      <c r="E171" s="238" t="s">
        <v>19</v>
      </c>
      <c r="F171" s="239" t="s">
        <v>2241</v>
      </c>
      <c r="G171" s="237"/>
      <c r="H171" s="240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166</v>
      </c>
      <c r="AU171" s="246" t="s">
        <v>82</v>
      </c>
      <c r="AV171" s="13" t="s">
        <v>85</v>
      </c>
      <c r="AW171" s="13" t="s">
        <v>34</v>
      </c>
      <c r="AX171" s="13" t="s">
        <v>82</v>
      </c>
      <c r="AY171" s="246" t="s">
        <v>158</v>
      </c>
    </row>
    <row r="172" s="2" customFormat="1" ht="21.75" customHeight="1">
      <c r="A172" s="38"/>
      <c r="B172" s="39"/>
      <c r="C172" s="219" t="s">
        <v>304</v>
      </c>
      <c r="D172" s="219" t="s">
        <v>159</v>
      </c>
      <c r="E172" s="220" t="s">
        <v>315</v>
      </c>
      <c r="F172" s="221" t="s">
        <v>316</v>
      </c>
      <c r="G172" s="222" t="s">
        <v>202</v>
      </c>
      <c r="H172" s="223">
        <v>8</v>
      </c>
      <c r="I172" s="224"/>
      <c r="J172" s="225">
        <f>ROUND(I172*H172,2)</f>
        <v>0</v>
      </c>
      <c r="K172" s="221" t="s">
        <v>213</v>
      </c>
      <c r="L172" s="44"/>
      <c r="M172" s="226" t="s">
        <v>19</v>
      </c>
      <c r="N172" s="227" t="s">
        <v>45</v>
      </c>
      <c r="O172" s="84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236</v>
      </c>
      <c r="AT172" s="230" t="s">
        <v>159</v>
      </c>
      <c r="AU172" s="230" t="s">
        <v>82</v>
      </c>
      <c r="AY172" s="17" t="s">
        <v>158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82</v>
      </c>
      <c r="BK172" s="231">
        <f>ROUND(I172*H172,2)</f>
        <v>0</v>
      </c>
      <c r="BL172" s="17" t="s">
        <v>236</v>
      </c>
      <c r="BM172" s="230" t="s">
        <v>317</v>
      </c>
    </row>
    <row r="173" s="2" customFormat="1">
      <c r="A173" s="38"/>
      <c r="B173" s="39"/>
      <c r="C173" s="40"/>
      <c r="D173" s="232" t="s">
        <v>165</v>
      </c>
      <c r="E173" s="40"/>
      <c r="F173" s="233" t="s">
        <v>316</v>
      </c>
      <c r="G173" s="40"/>
      <c r="H173" s="40"/>
      <c r="I173" s="136"/>
      <c r="J173" s="40"/>
      <c r="K173" s="40"/>
      <c r="L173" s="44"/>
      <c r="M173" s="234"/>
      <c r="N173" s="235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165</v>
      </c>
      <c r="AU173" s="17" t="s">
        <v>82</v>
      </c>
    </row>
    <row r="174" s="13" customFormat="1">
      <c r="A174" s="13"/>
      <c r="B174" s="236"/>
      <c r="C174" s="237"/>
      <c r="D174" s="232" t="s">
        <v>166</v>
      </c>
      <c r="E174" s="238" t="s">
        <v>19</v>
      </c>
      <c r="F174" s="239" t="s">
        <v>2246</v>
      </c>
      <c r="G174" s="237"/>
      <c r="H174" s="240">
        <v>8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166</v>
      </c>
      <c r="AU174" s="246" t="s">
        <v>82</v>
      </c>
      <c r="AV174" s="13" t="s">
        <v>85</v>
      </c>
      <c r="AW174" s="13" t="s">
        <v>34</v>
      </c>
      <c r="AX174" s="13" t="s">
        <v>82</v>
      </c>
      <c r="AY174" s="246" t="s">
        <v>158</v>
      </c>
    </row>
    <row r="175" s="2" customFormat="1" ht="21.75" customHeight="1">
      <c r="A175" s="38"/>
      <c r="B175" s="39"/>
      <c r="C175" s="219" t="s">
        <v>309</v>
      </c>
      <c r="D175" s="219" t="s">
        <v>159</v>
      </c>
      <c r="E175" s="220" t="s">
        <v>320</v>
      </c>
      <c r="F175" s="221" t="s">
        <v>321</v>
      </c>
      <c r="G175" s="222" t="s">
        <v>202</v>
      </c>
      <c r="H175" s="223">
        <v>2</v>
      </c>
      <c r="I175" s="224"/>
      <c r="J175" s="225">
        <f>ROUND(I175*H175,2)</f>
        <v>0</v>
      </c>
      <c r="K175" s="221" t="s">
        <v>213</v>
      </c>
      <c r="L175" s="44"/>
      <c r="M175" s="226" t="s">
        <v>19</v>
      </c>
      <c r="N175" s="227" t="s">
        <v>45</v>
      </c>
      <c r="O175" s="84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236</v>
      </c>
      <c r="AT175" s="230" t="s">
        <v>159</v>
      </c>
      <c r="AU175" s="230" t="s">
        <v>82</v>
      </c>
      <c r="AY175" s="17" t="s">
        <v>158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82</v>
      </c>
      <c r="BK175" s="231">
        <f>ROUND(I175*H175,2)</f>
        <v>0</v>
      </c>
      <c r="BL175" s="17" t="s">
        <v>236</v>
      </c>
      <c r="BM175" s="230" t="s">
        <v>322</v>
      </c>
    </row>
    <row r="176" s="2" customFormat="1">
      <c r="A176" s="38"/>
      <c r="B176" s="39"/>
      <c r="C176" s="40"/>
      <c r="D176" s="232" t="s">
        <v>165</v>
      </c>
      <c r="E176" s="40"/>
      <c r="F176" s="233" t="s">
        <v>321</v>
      </c>
      <c r="G176" s="40"/>
      <c r="H176" s="40"/>
      <c r="I176" s="136"/>
      <c r="J176" s="40"/>
      <c r="K176" s="40"/>
      <c r="L176" s="44"/>
      <c r="M176" s="234"/>
      <c r="N176" s="235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165</v>
      </c>
      <c r="AU176" s="17" t="s">
        <v>82</v>
      </c>
    </row>
    <row r="177" s="13" customFormat="1">
      <c r="A177" s="13"/>
      <c r="B177" s="236"/>
      <c r="C177" s="237"/>
      <c r="D177" s="232" t="s">
        <v>166</v>
      </c>
      <c r="E177" s="238" t="s">
        <v>19</v>
      </c>
      <c r="F177" s="239" t="s">
        <v>2247</v>
      </c>
      <c r="G177" s="237"/>
      <c r="H177" s="240">
        <v>2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166</v>
      </c>
      <c r="AU177" s="246" t="s">
        <v>82</v>
      </c>
      <c r="AV177" s="13" t="s">
        <v>85</v>
      </c>
      <c r="AW177" s="13" t="s">
        <v>34</v>
      </c>
      <c r="AX177" s="13" t="s">
        <v>82</v>
      </c>
      <c r="AY177" s="246" t="s">
        <v>158</v>
      </c>
    </row>
    <row r="178" s="2" customFormat="1" ht="21.75" customHeight="1">
      <c r="A178" s="38"/>
      <c r="B178" s="39"/>
      <c r="C178" s="219" t="s">
        <v>314</v>
      </c>
      <c r="D178" s="219" t="s">
        <v>159</v>
      </c>
      <c r="E178" s="220" t="s">
        <v>325</v>
      </c>
      <c r="F178" s="221" t="s">
        <v>326</v>
      </c>
      <c r="G178" s="222" t="s">
        <v>202</v>
      </c>
      <c r="H178" s="223">
        <v>2</v>
      </c>
      <c r="I178" s="224"/>
      <c r="J178" s="225">
        <f>ROUND(I178*H178,2)</f>
        <v>0</v>
      </c>
      <c r="K178" s="221" t="s">
        <v>213</v>
      </c>
      <c r="L178" s="44"/>
      <c r="M178" s="226" t="s">
        <v>19</v>
      </c>
      <c r="N178" s="227" t="s">
        <v>45</v>
      </c>
      <c r="O178" s="84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236</v>
      </c>
      <c r="AT178" s="230" t="s">
        <v>159</v>
      </c>
      <c r="AU178" s="230" t="s">
        <v>82</v>
      </c>
      <c r="AY178" s="17" t="s">
        <v>158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82</v>
      </c>
      <c r="BK178" s="231">
        <f>ROUND(I178*H178,2)</f>
        <v>0</v>
      </c>
      <c r="BL178" s="17" t="s">
        <v>236</v>
      </c>
      <c r="BM178" s="230" t="s">
        <v>327</v>
      </c>
    </row>
    <row r="179" s="2" customFormat="1">
      <c r="A179" s="38"/>
      <c r="B179" s="39"/>
      <c r="C179" s="40"/>
      <c r="D179" s="232" t="s">
        <v>165</v>
      </c>
      <c r="E179" s="40"/>
      <c r="F179" s="233" t="s">
        <v>326</v>
      </c>
      <c r="G179" s="40"/>
      <c r="H179" s="40"/>
      <c r="I179" s="136"/>
      <c r="J179" s="40"/>
      <c r="K179" s="40"/>
      <c r="L179" s="44"/>
      <c r="M179" s="234"/>
      <c r="N179" s="235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165</v>
      </c>
      <c r="AU179" s="17" t="s">
        <v>82</v>
      </c>
    </row>
    <row r="180" s="2" customFormat="1" ht="21.75" customHeight="1">
      <c r="A180" s="38"/>
      <c r="B180" s="39"/>
      <c r="C180" s="259" t="s">
        <v>319</v>
      </c>
      <c r="D180" s="259" t="s">
        <v>199</v>
      </c>
      <c r="E180" s="260" t="s">
        <v>329</v>
      </c>
      <c r="F180" s="261" t="s">
        <v>330</v>
      </c>
      <c r="G180" s="262" t="s">
        <v>202</v>
      </c>
      <c r="H180" s="263">
        <v>2</v>
      </c>
      <c r="I180" s="264"/>
      <c r="J180" s="265">
        <f>ROUND(I180*H180,2)</f>
        <v>0</v>
      </c>
      <c r="K180" s="261" t="s">
        <v>213</v>
      </c>
      <c r="L180" s="266"/>
      <c r="M180" s="267" t="s">
        <v>19</v>
      </c>
      <c r="N180" s="268" t="s">
        <v>45</v>
      </c>
      <c r="O180" s="84"/>
      <c r="P180" s="228">
        <f>O180*H180</f>
        <v>0</v>
      </c>
      <c r="Q180" s="228">
        <v>0.0037000000000000002</v>
      </c>
      <c r="R180" s="228">
        <f>Q180*H180</f>
        <v>0.0074000000000000003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241</v>
      </c>
      <c r="AT180" s="230" t="s">
        <v>199</v>
      </c>
      <c r="AU180" s="230" t="s">
        <v>82</v>
      </c>
      <c r="AY180" s="17" t="s">
        <v>158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82</v>
      </c>
      <c r="BK180" s="231">
        <f>ROUND(I180*H180,2)</f>
        <v>0</v>
      </c>
      <c r="BL180" s="17" t="s">
        <v>236</v>
      </c>
      <c r="BM180" s="230" t="s">
        <v>331</v>
      </c>
    </row>
    <row r="181" s="2" customFormat="1">
      <c r="A181" s="38"/>
      <c r="B181" s="39"/>
      <c r="C181" s="40"/>
      <c r="D181" s="232" t="s">
        <v>165</v>
      </c>
      <c r="E181" s="40"/>
      <c r="F181" s="233" t="s">
        <v>330</v>
      </c>
      <c r="G181" s="40"/>
      <c r="H181" s="40"/>
      <c r="I181" s="136"/>
      <c r="J181" s="40"/>
      <c r="K181" s="40"/>
      <c r="L181" s="44"/>
      <c r="M181" s="234"/>
      <c r="N181" s="235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165</v>
      </c>
      <c r="AU181" s="17" t="s">
        <v>82</v>
      </c>
    </row>
    <row r="182" s="13" customFormat="1">
      <c r="A182" s="13"/>
      <c r="B182" s="236"/>
      <c r="C182" s="237"/>
      <c r="D182" s="232" t="s">
        <v>166</v>
      </c>
      <c r="E182" s="238" t="s">
        <v>19</v>
      </c>
      <c r="F182" s="239" t="s">
        <v>2247</v>
      </c>
      <c r="G182" s="237"/>
      <c r="H182" s="240">
        <v>2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166</v>
      </c>
      <c r="AU182" s="246" t="s">
        <v>82</v>
      </c>
      <c r="AV182" s="13" t="s">
        <v>85</v>
      </c>
      <c r="AW182" s="13" t="s">
        <v>34</v>
      </c>
      <c r="AX182" s="13" t="s">
        <v>82</v>
      </c>
      <c r="AY182" s="246" t="s">
        <v>158</v>
      </c>
    </row>
    <row r="183" s="2" customFormat="1" ht="33" customHeight="1">
      <c r="A183" s="38"/>
      <c r="B183" s="39"/>
      <c r="C183" s="219" t="s">
        <v>324</v>
      </c>
      <c r="D183" s="219" t="s">
        <v>159</v>
      </c>
      <c r="E183" s="220" t="s">
        <v>333</v>
      </c>
      <c r="F183" s="221" t="s">
        <v>334</v>
      </c>
      <c r="G183" s="222" t="s">
        <v>162</v>
      </c>
      <c r="H183" s="223">
        <v>300</v>
      </c>
      <c r="I183" s="224"/>
      <c r="J183" s="225">
        <f>ROUND(I183*H183,2)</f>
        <v>0</v>
      </c>
      <c r="K183" s="221" t="s">
        <v>213</v>
      </c>
      <c r="L183" s="44"/>
      <c r="M183" s="226" t="s">
        <v>19</v>
      </c>
      <c r="N183" s="227" t="s">
        <v>45</v>
      </c>
      <c r="O183" s="84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236</v>
      </c>
      <c r="AT183" s="230" t="s">
        <v>159</v>
      </c>
      <c r="AU183" s="230" t="s">
        <v>82</v>
      </c>
      <c r="AY183" s="17" t="s">
        <v>158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82</v>
      </c>
      <c r="BK183" s="231">
        <f>ROUND(I183*H183,2)</f>
        <v>0</v>
      </c>
      <c r="BL183" s="17" t="s">
        <v>236</v>
      </c>
      <c r="BM183" s="230" t="s">
        <v>335</v>
      </c>
    </row>
    <row r="184" s="2" customFormat="1">
      <c r="A184" s="38"/>
      <c r="B184" s="39"/>
      <c r="C184" s="40"/>
      <c r="D184" s="232" t="s">
        <v>165</v>
      </c>
      <c r="E184" s="40"/>
      <c r="F184" s="233" t="s">
        <v>334</v>
      </c>
      <c r="G184" s="40"/>
      <c r="H184" s="40"/>
      <c r="I184" s="136"/>
      <c r="J184" s="40"/>
      <c r="K184" s="40"/>
      <c r="L184" s="44"/>
      <c r="M184" s="234"/>
      <c r="N184" s="235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165</v>
      </c>
      <c r="AU184" s="17" t="s">
        <v>82</v>
      </c>
    </row>
    <row r="185" s="2" customFormat="1" ht="16.5" customHeight="1">
      <c r="A185" s="38"/>
      <c r="B185" s="39"/>
      <c r="C185" s="259" t="s">
        <v>328</v>
      </c>
      <c r="D185" s="259" t="s">
        <v>199</v>
      </c>
      <c r="E185" s="260" t="s">
        <v>337</v>
      </c>
      <c r="F185" s="261" t="s">
        <v>338</v>
      </c>
      <c r="G185" s="262" t="s">
        <v>162</v>
      </c>
      <c r="H185" s="263">
        <v>345</v>
      </c>
      <c r="I185" s="264"/>
      <c r="J185" s="265">
        <f>ROUND(I185*H185,2)</f>
        <v>0</v>
      </c>
      <c r="K185" s="261" t="s">
        <v>19</v>
      </c>
      <c r="L185" s="266"/>
      <c r="M185" s="267" t="s">
        <v>19</v>
      </c>
      <c r="N185" s="268" t="s">
        <v>45</v>
      </c>
      <c r="O185" s="84"/>
      <c r="P185" s="228">
        <f>O185*H185</f>
        <v>0</v>
      </c>
      <c r="Q185" s="228">
        <v>0.00012999999999999999</v>
      </c>
      <c r="R185" s="228">
        <f>Q185*H185</f>
        <v>0.044849999999999994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241</v>
      </c>
      <c r="AT185" s="230" t="s">
        <v>199</v>
      </c>
      <c r="AU185" s="230" t="s">
        <v>82</v>
      </c>
      <c r="AY185" s="17" t="s">
        <v>158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82</v>
      </c>
      <c r="BK185" s="231">
        <f>ROUND(I185*H185,2)</f>
        <v>0</v>
      </c>
      <c r="BL185" s="17" t="s">
        <v>236</v>
      </c>
      <c r="BM185" s="230" t="s">
        <v>339</v>
      </c>
    </row>
    <row r="186" s="2" customFormat="1">
      <c r="A186" s="38"/>
      <c r="B186" s="39"/>
      <c r="C186" s="40"/>
      <c r="D186" s="232" t="s">
        <v>165</v>
      </c>
      <c r="E186" s="40"/>
      <c r="F186" s="233" t="s">
        <v>338</v>
      </c>
      <c r="G186" s="40"/>
      <c r="H186" s="40"/>
      <c r="I186" s="136"/>
      <c r="J186" s="40"/>
      <c r="K186" s="40"/>
      <c r="L186" s="44"/>
      <c r="M186" s="234"/>
      <c r="N186" s="235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165</v>
      </c>
      <c r="AU186" s="17" t="s">
        <v>82</v>
      </c>
    </row>
    <row r="187" s="13" customFormat="1">
      <c r="A187" s="13"/>
      <c r="B187" s="236"/>
      <c r="C187" s="237"/>
      <c r="D187" s="232" t="s">
        <v>166</v>
      </c>
      <c r="E187" s="238" t="s">
        <v>19</v>
      </c>
      <c r="F187" s="239" t="s">
        <v>2248</v>
      </c>
      <c r="G187" s="237"/>
      <c r="H187" s="240">
        <v>300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166</v>
      </c>
      <c r="AU187" s="246" t="s">
        <v>82</v>
      </c>
      <c r="AV187" s="13" t="s">
        <v>85</v>
      </c>
      <c r="AW187" s="13" t="s">
        <v>34</v>
      </c>
      <c r="AX187" s="13" t="s">
        <v>82</v>
      </c>
      <c r="AY187" s="246" t="s">
        <v>158</v>
      </c>
    </row>
    <row r="188" s="13" customFormat="1">
      <c r="A188" s="13"/>
      <c r="B188" s="236"/>
      <c r="C188" s="237"/>
      <c r="D188" s="232" t="s">
        <v>166</v>
      </c>
      <c r="E188" s="237"/>
      <c r="F188" s="239" t="s">
        <v>1329</v>
      </c>
      <c r="G188" s="237"/>
      <c r="H188" s="240">
        <v>345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166</v>
      </c>
      <c r="AU188" s="246" t="s">
        <v>82</v>
      </c>
      <c r="AV188" s="13" t="s">
        <v>85</v>
      </c>
      <c r="AW188" s="13" t="s">
        <v>4</v>
      </c>
      <c r="AX188" s="13" t="s">
        <v>82</v>
      </c>
      <c r="AY188" s="246" t="s">
        <v>158</v>
      </c>
    </row>
    <row r="189" s="2" customFormat="1" ht="21.75" customHeight="1">
      <c r="A189" s="38"/>
      <c r="B189" s="39"/>
      <c r="C189" s="219" t="s">
        <v>332</v>
      </c>
      <c r="D189" s="219" t="s">
        <v>159</v>
      </c>
      <c r="E189" s="220" t="s">
        <v>342</v>
      </c>
      <c r="F189" s="221" t="s">
        <v>343</v>
      </c>
      <c r="G189" s="222" t="s">
        <v>162</v>
      </c>
      <c r="H189" s="223">
        <v>300</v>
      </c>
      <c r="I189" s="224"/>
      <c r="J189" s="225">
        <f>ROUND(I189*H189,2)</f>
        <v>0</v>
      </c>
      <c r="K189" s="221" t="s">
        <v>19</v>
      </c>
      <c r="L189" s="44"/>
      <c r="M189" s="226" t="s">
        <v>19</v>
      </c>
      <c r="N189" s="227" t="s">
        <v>45</v>
      </c>
      <c r="O189" s="84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236</v>
      </c>
      <c r="AT189" s="230" t="s">
        <v>159</v>
      </c>
      <c r="AU189" s="230" t="s">
        <v>82</v>
      </c>
      <c r="AY189" s="17" t="s">
        <v>158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82</v>
      </c>
      <c r="BK189" s="231">
        <f>ROUND(I189*H189,2)</f>
        <v>0</v>
      </c>
      <c r="BL189" s="17" t="s">
        <v>236</v>
      </c>
      <c r="BM189" s="230" t="s">
        <v>344</v>
      </c>
    </row>
    <row r="190" s="2" customFormat="1">
      <c r="A190" s="38"/>
      <c r="B190" s="39"/>
      <c r="C190" s="40"/>
      <c r="D190" s="232" t="s">
        <v>165</v>
      </c>
      <c r="E190" s="40"/>
      <c r="F190" s="233" t="s">
        <v>343</v>
      </c>
      <c r="G190" s="40"/>
      <c r="H190" s="40"/>
      <c r="I190" s="136"/>
      <c r="J190" s="40"/>
      <c r="K190" s="40"/>
      <c r="L190" s="44"/>
      <c r="M190" s="234"/>
      <c r="N190" s="235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165</v>
      </c>
      <c r="AU190" s="17" t="s">
        <v>82</v>
      </c>
    </row>
    <row r="191" s="2" customFormat="1" ht="16.5" customHeight="1">
      <c r="A191" s="38"/>
      <c r="B191" s="39"/>
      <c r="C191" s="259" t="s">
        <v>336</v>
      </c>
      <c r="D191" s="259" t="s">
        <v>199</v>
      </c>
      <c r="E191" s="260" t="s">
        <v>346</v>
      </c>
      <c r="F191" s="261" t="s">
        <v>347</v>
      </c>
      <c r="G191" s="262" t="s">
        <v>162</v>
      </c>
      <c r="H191" s="263">
        <v>345</v>
      </c>
      <c r="I191" s="264"/>
      <c r="J191" s="265">
        <f>ROUND(I191*H191,2)</f>
        <v>0</v>
      </c>
      <c r="K191" s="261" t="s">
        <v>19</v>
      </c>
      <c r="L191" s="266"/>
      <c r="M191" s="267" t="s">
        <v>19</v>
      </c>
      <c r="N191" s="268" t="s">
        <v>45</v>
      </c>
      <c r="O191" s="84"/>
      <c r="P191" s="228">
        <f>O191*H191</f>
        <v>0</v>
      </c>
      <c r="Q191" s="228">
        <v>0.00024000000000000001</v>
      </c>
      <c r="R191" s="228">
        <f>Q191*H191</f>
        <v>0.082799999999999999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241</v>
      </c>
      <c r="AT191" s="230" t="s">
        <v>199</v>
      </c>
      <c r="AU191" s="230" t="s">
        <v>82</v>
      </c>
      <c r="AY191" s="17" t="s">
        <v>158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82</v>
      </c>
      <c r="BK191" s="231">
        <f>ROUND(I191*H191,2)</f>
        <v>0</v>
      </c>
      <c r="BL191" s="17" t="s">
        <v>236</v>
      </c>
      <c r="BM191" s="230" t="s">
        <v>348</v>
      </c>
    </row>
    <row r="192" s="2" customFormat="1">
      <c r="A192" s="38"/>
      <c r="B192" s="39"/>
      <c r="C192" s="40"/>
      <c r="D192" s="232" t="s">
        <v>165</v>
      </c>
      <c r="E192" s="40"/>
      <c r="F192" s="233" t="s">
        <v>347</v>
      </c>
      <c r="G192" s="40"/>
      <c r="H192" s="40"/>
      <c r="I192" s="136"/>
      <c r="J192" s="40"/>
      <c r="K192" s="40"/>
      <c r="L192" s="44"/>
      <c r="M192" s="234"/>
      <c r="N192" s="235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165</v>
      </c>
      <c r="AU192" s="17" t="s">
        <v>82</v>
      </c>
    </row>
    <row r="193" s="13" customFormat="1">
      <c r="A193" s="13"/>
      <c r="B193" s="236"/>
      <c r="C193" s="237"/>
      <c r="D193" s="232" t="s">
        <v>166</v>
      </c>
      <c r="E193" s="238" t="s">
        <v>19</v>
      </c>
      <c r="F193" s="239" t="s">
        <v>2248</v>
      </c>
      <c r="G193" s="237"/>
      <c r="H193" s="240">
        <v>300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166</v>
      </c>
      <c r="AU193" s="246" t="s">
        <v>82</v>
      </c>
      <c r="AV193" s="13" t="s">
        <v>85</v>
      </c>
      <c r="AW193" s="13" t="s">
        <v>34</v>
      </c>
      <c r="AX193" s="13" t="s">
        <v>82</v>
      </c>
      <c r="AY193" s="246" t="s">
        <v>158</v>
      </c>
    </row>
    <row r="194" s="13" customFormat="1">
      <c r="A194" s="13"/>
      <c r="B194" s="236"/>
      <c r="C194" s="237"/>
      <c r="D194" s="232" t="s">
        <v>166</v>
      </c>
      <c r="E194" s="237"/>
      <c r="F194" s="239" t="s">
        <v>1329</v>
      </c>
      <c r="G194" s="237"/>
      <c r="H194" s="240">
        <v>345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166</v>
      </c>
      <c r="AU194" s="246" t="s">
        <v>82</v>
      </c>
      <c r="AV194" s="13" t="s">
        <v>85</v>
      </c>
      <c r="AW194" s="13" t="s">
        <v>4</v>
      </c>
      <c r="AX194" s="13" t="s">
        <v>82</v>
      </c>
      <c r="AY194" s="246" t="s">
        <v>158</v>
      </c>
    </row>
    <row r="195" s="2" customFormat="1" ht="21.75" customHeight="1">
      <c r="A195" s="38"/>
      <c r="B195" s="39"/>
      <c r="C195" s="219" t="s">
        <v>203</v>
      </c>
      <c r="D195" s="219" t="s">
        <v>159</v>
      </c>
      <c r="E195" s="220" t="s">
        <v>352</v>
      </c>
      <c r="F195" s="221" t="s">
        <v>353</v>
      </c>
      <c r="G195" s="222" t="s">
        <v>162</v>
      </c>
      <c r="H195" s="223">
        <v>280</v>
      </c>
      <c r="I195" s="224"/>
      <c r="J195" s="225">
        <f>ROUND(I195*H195,2)</f>
        <v>0</v>
      </c>
      <c r="K195" s="221" t="s">
        <v>213</v>
      </c>
      <c r="L195" s="44"/>
      <c r="M195" s="226" t="s">
        <v>19</v>
      </c>
      <c r="N195" s="227" t="s">
        <v>45</v>
      </c>
      <c r="O195" s="84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236</v>
      </c>
      <c r="AT195" s="230" t="s">
        <v>159</v>
      </c>
      <c r="AU195" s="230" t="s">
        <v>82</v>
      </c>
      <c r="AY195" s="17" t="s">
        <v>158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82</v>
      </c>
      <c r="BK195" s="231">
        <f>ROUND(I195*H195,2)</f>
        <v>0</v>
      </c>
      <c r="BL195" s="17" t="s">
        <v>236</v>
      </c>
      <c r="BM195" s="230" t="s">
        <v>354</v>
      </c>
    </row>
    <row r="196" s="2" customFormat="1">
      <c r="A196" s="38"/>
      <c r="B196" s="39"/>
      <c r="C196" s="40"/>
      <c r="D196" s="232" t="s">
        <v>165</v>
      </c>
      <c r="E196" s="40"/>
      <c r="F196" s="233" t="s">
        <v>355</v>
      </c>
      <c r="G196" s="40"/>
      <c r="H196" s="40"/>
      <c r="I196" s="136"/>
      <c r="J196" s="40"/>
      <c r="K196" s="40"/>
      <c r="L196" s="44"/>
      <c r="M196" s="234"/>
      <c r="N196" s="235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165</v>
      </c>
      <c r="AU196" s="17" t="s">
        <v>82</v>
      </c>
    </row>
    <row r="197" s="2" customFormat="1" ht="16.5" customHeight="1">
      <c r="A197" s="38"/>
      <c r="B197" s="39"/>
      <c r="C197" s="259" t="s">
        <v>345</v>
      </c>
      <c r="D197" s="259" t="s">
        <v>199</v>
      </c>
      <c r="E197" s="260" t="s">
        <v>357</v>
      </c>
      <c r="F197" s="261" t="s">
        <v>358</v>
      </c>
      <c r="G197" s="262" t="s">
        <v>162</v>
      </c>
      <c r="H197" s="263">
        <v>230</v>
      </c>
      <c r="I197" s="264"/>
      <c r="J197" s="265">
        <f>ROUND(I197*H197,2)</f>
        <v>0</v>
      </c>
      <c r="K197" s="261" t="s">
        <v>19</v>
      </c>
      <c r="L197" s="266"/>
      <c r="M197" s="267" t="s">
        <v>19</v>
      </c>
      <c r="N197" s="268" t="s">
        <v>45</v>
      </c>
      <c r="O197" s="84"/>
      <c r="P197" s="228">
        <f>O197*H197</f>
        <v>0</v>
      </c>
      <c r="Q197" s="228">
        <v>0.0016199999999999999</v>
      </c>
      <c r="R197" s="228">
        <f>Q197*H197</f>
        <v>0.37259999999999999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241</v>
      </c>
      <c r="AT197" s="230" t="s">
        <v>199</v>
      </c>
      <c r="AU197" s="230" t="s">
        <v>82</v>
      </c>
      <c r="AY197" s="17" t="s">
        <v>158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82</v>
      </c>
      <c r="BK197" s="231">
        <f>ROUND(I197*H197,2)</f>
        <v>0</v>
      </c>
      <c r="BL197" s="17" t="s">
        <v>236</v>
      </c>
      <c r="BM197" s="230" t="s">
        <v>359</v>
      </c>
    </row>
    <row r="198" s="2" customFormat="1">
      <c r="A198" s="38"/>
      <c r="B198" s="39"/>
      <c r="C198" s="40"/>
      <c r="D198" s="232" t="s">
        <v>165</v>
      </c>
      <c r="E198" s="40"/>
      <c r="F198" s="233" t="s">
        <v>358</v>
      </c>
      <c r="G198" s="40"/>
      <c r="H198" s="40"/>
      <c r="I198" s="136"/>
      <c r="J198" s="40"/>
      <c r="K198" s="40"/>
      <c r="L198" s="44"/>
      <c r="M198" s="234"/>
      <c r="N198" s="235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165</v>
      </c>
      <c r="AU198" s="17" t="s">
        <v>82</v>
      </c>
    </row>
    <row r="199" s="13" customFormat="1">
      <c r="A199" s="13"/>
      <c r="B199" s="236"/>
      <c r="C199" s="237"/>
      <c r="D199" s="232" t="s">
        <v>166</v>
      </c>
      <c r="E199" s="238" t="s">
        <v>19</v>
      </c>
      <c r="F199" s="239" t="s">
        <v>2249</v>
      </c>
      <c r="G199" s="237"/>
      <c r="H199" s="240">
        <v>200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166</v>
      </c>
      <c r="AU199" s="246" t="s">
        <v>82</v>
      </c>
      <c r="AV199" s="13" t="s">
        <v>85</v>
      </c>
      <c r="AW199" s="13" t="s">
        <v>34</v>
      </c>
      <c r="AX199" s="13" t="s">
        <v>82</v>
      </c>
      <c r="AY199" s="246" t="s">
        <v>158</v>
      </c>
    </row>
    <row r="200" s="13" customFormat="1">
      <c r="A200" s="13"/>
      <c r="B200" s="236"/>
      <c r="C200" s="237"/>
      <c r="D200" s="232" t="s">
        <v>166</v>
      </c>
      <c r="E200" s="237"/>
      <c r="F200" s="239" t="s">
        <v>350</v>
      </c>
      <c r="G200" s="237"/>
      <c r="H200" s="240">
        <v>230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166</v>
      </c>
      <c r="AU200" s="246" t="s">
        <v>82</v>
      </c>
      <c r="AV200" s="13" t="s">
        <v>85</v>
      </c>
      <c r="AW200" s="13" t="s">
        <v>4</v>
      </c>
      <c r="AX200" s="13" t="s">
        <v>82</v>
      </c>
      <c r="AY200" s="246" t="s">
        <v>158</v>
      </c>
    </row>
    <row r="201" s="2" customFormat="1" ht="16.5" customHeight="1">
      <c r="A201" s="38"/>
      <c r="B201" s="39"/>
      <c r="C201" s="259" t="s">
        <v>351</v>
      </c>
      <c r="D201" s="259" t="s">
        <v>199</v>
      </c>
      <c r="E201" s="260" t="s">
        <v>1842</v>
      </c>
      <c r="F201" s="261" t="s">
        <v>1843</v>
      </c>
      <c r="G201" s="262" t="s">
        <v>162</v>
      </c>
      <c r="H201" s="263">
        <v>92</v>
      </c>
      <c r="I201" s="264"/>
      <c r="J201" s="265">
        <f>ROUND(I201*H201,2)</f>
        <v>0</v>
      </c>
      <c r="K201" s="261" t="s">
        <v>213</v>
      </c>
      <c r="L201" s="266"/>
      <c r="M201" s="267" t="s">
        <v>19</v>
      </c>
      <c r="N201" s="268" t="s">
        <v>45</v>
      </c>
      <c r="O201" s="84"/>
      <c r="P201" s="228">
        <f>O201*H201</f>
        <v>0</v>
      </c>
      <c r="Q201" s="228">
        <v>0.00089999999999999998</v>
      </c>
      <c r="R201" s="228">
        <f>Q201*H201</f>
        <v>0.082799999999999999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255</v>
      </c>
      <c r="AT201" s="230" t="s">
        <v>199</v>
      </c>
      <c r="AU201" s="230" t="s">
        <v>82</v>
      </c>
      <c r="AY201" s="17" t="s">
        <v>158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82</v>
      </c>
      <c r="BK201" s="231">
        <f>ROUND(I201*H201,2)</f>
        <v>0</v>
      </c>
      <c r="BL201" s="17" t="s">
        <v>255</v>
      </c>
      <c r="BM201" s="230" t="s">
        <v>1844</v>
      </c>
    </row>
    <row r="202" s="2" customFormat="1">
      <c r="A202" s="38"/>
      <c r="B202" s="39"/>
      <c r="C202" s="40"/>
      <c r="D202" s="232" t="s">
        <v>165</v>
      </c>
      <c r="E202" s="40"/>
      <c r="F202" s="233" t="s">
        <v>1843</v>
      </c>
      <c r="G202" s="40"/>
      <c r="H202" s="40"/>
      <c r="I202" s="136"/>
      <c r="J202" s="40"/>
      <c r="K202" s="40"/>
      <c r="L202" s="44"/>
      <c r="M202" s="234"/>
      <c r="N202" s="235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165</v>
      </c>
      <c r="AU202" s="17" t="s">
        <v>82</v>
      </c>
    </row>
    <row r="203" s="13" customFormat="1">
      <c r="A203" s="13"/>
      <c r="B203" s="236"/>
      <c r="C203" s="237"/>
      <c r="D203" s="232" t="s">
        <v>166</v>
      </c>
      <c r="E203" s="238" t="s">
        <v>19</v>
      </c>
      <c r="F203" s="239" t="s">
        <v>2250</v>
      </c>
      <c r="G203" s="237"/>
      <c r="H203" s="240">
        <v>80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166</v>
      </c>
      <c r="AU203" s="246" t="s">
        <v>82</v>
      </c>
      <c r="AV203" s="13" t="s">
        <v>85</v>
      </c>
      <c r="AW203" s="13" t="s">
        <v>34</v>
      </c>
      <c r="AX203" s="13" t="s">
        <v>82</v>
      </c>
      <c r="AY203" s="246" t="s">
        <v>158</v>
      </c>
    </row>
    <row r="204" s="13" customFormat="1">
      <c r="A204" s="13"/>
      <c r="B204" s="236"/>
      <c r="C204" s="237"/>
      <c r="D204" s="232" t="s">
        <v>166</v>
      </c>
      <c r="E204" s="237"/>
      <c r="F204" s="239" t="s">
        <v>1362</v>
      </c>
      <c r="G204" s="237"/>
      <c r="H204" s="240">
        <v>92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166</v>
      </c>
      <c r="AU204" s="246" t="s">
        <v>82</v>
      </c>
      <c r="AV204" s="13" t="s">
        <v>85</v>
      </c>
      <c r="AW204" s="13" t="s">
        <v>4</v>
      </c>
      <c r="AX204" s="13" t="s">
        <v>82</v>
      </c>
      <c r="AY204" s="246" t="s">
        <v>158</v>
      </c>
    </row>
    <row r="205" s="2" customFormat="1" ht="21.75" customHeight="1">
      <c r="A205" s="38"/>
      <c r="B205" s="39"/>
      <c r="C205" s="219" t="s">
        <v>356</v>
      </c>
      <c r="D205" s="219" t="s">
        <v>159</v>
      </c>
      <c r="E205" s="220" t="s">
        <v>362</v>
      </c>
      <c r="F205" s="221" t="s">
        <v>363</v>
      </c>
      <c r="G205" s="222" t="s">
        <v>162</v>
      </c>
      <c r="H205" s="223">
        <v>40</v>
      </c>
      <c r="I205" s="224"/>
      <c r="J205" s="225">
        <f>ROUND(I205*H205,2)</f>
        <v>0</v>
      </c>
      <c r="K205" s="221" t="s">
        <v>213</v>
      </c>
      <c r="L205" s="44"/>
      <c r="M205" s="226" t="s">
        <v>19</v>
      </c>
      <c r="N205" s="227" t="s">
        <v>45</v>
      </c>
      <c r="O205" s="84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236</v>
      </c>
      <c r="AT205" s="230" t="s">
        <v>159</v>
      </c>
      <c r="AU205" s="230" t="s">
        <v>82</v>
      </c>
      <c r="AY205" s="17" t="s">
        <v>158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82</v>
      </c>
      <c r="BK205" s="231">
        <f>ROUND(I205*H205,2)</f>
        <v>0</v>
      </c>
      <c r="BL205" s="17" t="s">
        <v>236</v>
      </c>
      <c r="BM205" s="230" t="s">
        <v>364</v>
      </c>
    </row>
    <row r="206" s="2" customFormat="1">
      <c r="A206" s="38"/>
      <c r="B206" s="39"/>
      <c r="C206" s="40"/>
      <c r="D206" s="232" t="s">
        <v>165</v>
      </c>
      <c r="E206" s="40"/>
      <c r="F206" s="233" t="s">
        <v>365</v>
      </c>
      <c r="G206" s="40"/>
      <c r="H206" s="40"/>
      <c r="I206" s="136"/>
      <c r="J206" s="40"/>
      <c r="K206" s="40"/>
      <c r="L206" s="44"/>
      <c r="M206" s="234"/>
      <c r="N206" s="235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165</v>
      </c>
      <c r="AU206" s="17" t="s">
        <v>82</v>
      </c>
    </row>
    <row r="207" s="2" customFormat="1" ht="16.5" customHeight="1">
      <c r="A207" s="38"/>
      <c r="B207" s="39"/>
      <c r="C207" s="259" t="s">
        <v>361</v>
      </c>
      <c r="D207" s="259" t="s">
        <v>199</v>
      </c>
      <c r="E207" s="260" t="s">
        <v>367</v>
      </c>
      <c r="F207" s="261" t="s">
        <v>368</v>
      </c>
      <c r="G207" s="262" t="s">
        <v>162</v>
      </c>
      <c r="H207" s="263">
        <v>46</v>
      </c>
      <c r="I207" s="264"/>
      <c r="J207" s="265">
        <f>ROUND(I207*H207,2)</f>
        <v>0</v>
      </c>
      <c r="K207" s="261" t="s">
        <v>19</v>
      </c>
      <c r="L207" s="266"/>
      <c r="M207" s="267" t="s">
        <v>19</v>
      </c>
      <c r="N207" s="268" t="s">
        <v>45</v>
      </c>
      <c r="O207" s="84"/>
      <c r="P207" s="228">
        <f>O207*H207</f>
        <v>0</v>
      </c>
      <c r="Q207" s="228">
        <v>0.00017000000000000001</v>
      </c>
      <c r="R207" s="228">
        <f>Q207*H207</f>
        <v>0.0078200000000000006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255</v>
      </c>
      <c r="AT207" s="230" t="s">
        <v>199</v>
      </c>
      <c r="AU207" s="230" t="s">
        <v>82</v>
      </c>
      <c r="AY207" s="17" t="s">
        <v>158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82</v>
      </c>
      <c r="BK207" s="231">
        <f>ROUND(I207*H207,2)</f>
        <v>0</v>
      </c>
      <c r="BL207" s="17" t="s">
        <v>255</v>
      </c>
      <c r="BM207" s="230" t="s">
        <v>369</v>
      </c>
    </row>
    <row r="208" s="2" customFormat="1">
      <c r="A208" s="38"/>
      <c r="B208" s="39"/>
      <c r="C208" s="40"/>
      <c r="D208" s="232" t="s">
        <v>165</v>
      </c>
      <c r="E208" s="40"/>
      <c r="F208" s="233" t="s">
        <v>368</v>
      </c>
      <c r="G208" s="40"/>
      <c r="H208" s="40"/>
      <c r="I208" s="136"/>
      <c r="J208" s="40"/>
      <c r="K208" s="40"/>
      <c r="L208" s="44"/>
      <c r="M208" s="234"/>
      <c r="N208" s="235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165</v>
      </c>
      <c r="AU208" s="17" t="s">
        <v>82</v>
      </c>
    </row>
    <row r="209" s="13" customFormat="1">
      <c r="A209" s="13"/>
      <c r="B209" s="236"/>
      <c r="C209" s="237"/>
      <c r="D209" s="232" t="s">
        <v>166</v>
      </c>
      <c r="E209" s="238" t="s">
        <v>19</v>
      </c>
      <c r="F209" s="239" t="s">
        <v>2251</v>
      </c>
      <c r="G209" s="237"/>
      <c r="H209" s="240">
        <v>40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166</v>
      </c>
      <c r="AU209" s="246" t="s">
        <v>82</v>
      </c>
      <c r="AV209" s="13" t="s">
        <v>85</v>
      </c>
      <c r="AW209" s="13" t="s">
        <v>34</v>
      </c>
      <c r="AX209" s="13" t="s">
        <v>82</v>
      </c>
      <c r="AY209" s="246" t="s">
        <v>158</v>
      </c>
    </row>
    <row r="210" s="13" customFormat="1">
      <c r="A210" s="13"/>
      <c r="B210" s="236"/>
      <c r="C210" s="237"/>
      <c r="D210" s="232" t="s">
        <v>166</v>
      </c>
      <c r="E210" s="237"/>
      <c r="F210" s="239" t="s">
        <v>1383</v>
      </c>
      <c r="G210" s="237"/>
      <c r="H210" s="240">
        <v>46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166</v>
      </c>
      <c r="AU210" s="246" t="s">
        <v>82</v>
      </c>
      <c r="AV210" s="13" t="s">
        <v>85</v>
      </c>
      <c r="AW210" s="13" t="s">
        <v>4</v>
      </c>
      <c r="AX210" s="13" t="s">
        <v>82</v>
      </c>
      <c r="AY210" s="246" t="s">
        <v>158</v>
      </c>
    </row>
    <row r="211" s="2" customFormat="1" ht="16.5" customHeight="1">
      <c r="A211" s="38"/>
      <c r="B211" s="39"/>
      <c r="C211" s="219" t="s">
        <v>366</v>
      </c>
      <c r="D211" s="219" t="s">
        <v>159</v>
      </c>
      <c r="E211" s="220" t="s">
        <v>373</v>
      </c>
      <c r="F211" s="221" t="s">
        <v>374</v>
      </c>
      <c r="G211" s="222" t="s">
        <v>202</v>
      </c>
      <c r="H211" s="223">
        <v>10</v>
      </c>
      <c r="I211" s="224"/>
      <c r="J211" s="225">
        <f>ROUND(I211*H211,2)</f>
        <v>0</v>
      </c>
      <c r="K211" s="221" t="s">
        <v>213</v>
      </c>
      <c r="L211" s="44"/>
      <c r="M211" s="226" t="s">
        <v>19</v>
      </c>
      <c r="N211" s="227" t="s">
        <v>45</v>
      </c>
      <c r="O211" s="84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236</v>
      </c>
      <c r="AT211" s="230" t="s">
        <v>159</v>
      </c>
      <c r="AU211" s="230" t="s">
        <v>82</v>
      </c>
      <c r="AY211" s="17" t="s">
        <v>158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82</v>
      </c>
      <c r="BK211" s="231">
        <f>ROUND(I211*H211,2)</f>
        <v>0</v>
      </c>
      <c r="BL211" s="17" t="s">
        <v>236</v>
      </c>
      <c r="BM211" s="230" t="s">
        <v>375</v>
      </c>
    </row>
    <row r="212" s="2" customFormat="1">
      <c r="A212" s="38"/>
      <c r="B212" s="39"/>
      <c r="C212" s="40"/>
      <c r="D212" s="232" t="s">
        <v>165</v>
      </c>
      <c r="E212" s="40"/>
      <c r="F212" s="233" t="s">
        <v>376</v>
      </c>
      <c r="G212" s="40"/>
      <c r="H212" s="40"/>
      <c r="I212" s="136"/>
      <c r="J212" s="40"/>
      <c r="K212" s="40"/>
      <c r="L212" s="44"/>
      <c r="M212" s="234"/>
      <c r="N212" s="235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165</v>
      </c>
      <c r="AU212" s="17" t="s">
        <v>82</v>
      </c>
    </row>
    <row r="213" s="13" customFormat="1">
      <c r="A213" s="13"/>
      <c r="B213" s="236"/>
      <c r="C213" s="237"/>
      <c r="D213" s="232" t="s">
        <v>166</v>
      </c>
      <c r="E213" s="238" t="s">
        <v>19</v>
      </c>
      <c r="F213" s="239" t="s">
        <v>2252</v>
      </c>
      <c r="G213" s="237"/>
      <c r="H213" s="240">
        <v>10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166</v>
      </c>
      <c r="AU213" s="246" t="s">
        <v>82</v>
      </c>
      <c r="AV213" s="13" t="s">
        <v>85</v>
      </c>
      <c r="AW213" s="13" t="s">
        <v>34</v>
      </c>
      <c r="AX213" s="13" t="s">
        <v>82</v>
      </c>
      <c r="AY213" s="246" t="s">
        <v>158</v>
      </c>
    </row>
    <row r="214" s="2" customFormat="1" ht="21.75" customHeight="1">
      <c r="A214" s="38"/>
      <c r="B214" s="39"/>
      <c r="C214" s="259" t="s">
        <v>372</v>
      </c>
      <c r="D214" s="259" t="s">
        <v>199</v>
      </c>
      <c r="E214" s="260" t="s">
        <v>383</v>
      </c>
      <c r="F214" s="261" t="s">
        <v>384</v>
      </c>
      <c r="G214" s="262" t="s">
        <v>202</v>
      </c>
      <c r="H214" s="263">
        <v>4</v>
      </c>
      <c r="I214" s="264"/>
      <c r="J214" s="265">
        <f>ROUND(I214*H214,2)</f>
        <v>0</v>
      </c>
      <c r="K214" s="261" t="s">
        <v>19</v>
      </c>
      <c r="L214" s="266"/>
      <c r="M214" s="267" t="s">
        <v>19</v>
      </c>
      <c r="N214" s="268" t="s">
        <v>45</v>
      </c>
      <c r="O214" s="84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241</v>
      </c>
      <c r="AT214" s="230" t="s">
        <v>199</v>
      </c>
      <c r="AU214" s="230" t="s">
        <v>82</v>
      </c>
      <c r="AY214" s="17" t="s">
        <v>158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82</v>
      </c>
      <c r="BK214" s="231">
        <f>ROUND(I214*H214,2)</f>
        <v>0</v>
      </c>
      <c r="BL214" s="17" t="s">
        <v>236</v>
      </c>
      <c r="BM214" s="230" t="s">
        <v>385</v>
      </c>
    </row>
    <row r="215" s="2" customFormat="1">
      <c r="A215" s="38"/>
      <c r="B215" s="39"/>
      <c r="C215" s="40"/>
      <c r="D215" s="232" t="s">
        <v>165</v>
      </c>
      <c r="E215" s="40"/>
      <c r="F215" s="233" t="s">
        <v>384</v>
      </c>
      <c r="G215" s="40"/>
      <c r="H215" s="40"/>
      <c r="I215" s="136"/>
      <c r="J215" s="40"/>
      <c r="K215" s="40"/>
      <c r="L215" s="44"/>
      <c r="M215" s="234"/>
      <c r="N215" s="235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165</v>
      </c>
      <c r="AU215" s="17" t="s">
        <v>82</v>
      </c>
    </row>
    <row r="216" s="13" customFormat="1">
      <c r="A216" s="13"/>
      <c r="B216" s="236"/>
      <c r="C216" s="237"/>
      <c r="D216" s="232" t="s">
        <v>166</v>
      </c>
      <c r="E216" s="238" t="s">
        <v>19</v>
      </c>
      <c r="F216" s="239" t="s">
        <v>2253</v>
      </c>
      <c r="G216" s="237"/>
      <c r="H216" s="240">
        <v>4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166</v>
      </c>
      <c r="AU216" s="246" t="s">
        <v>82</v>
      </c>
      <c r="AV216" s="13" t="s">
        <v>85</v>
      </c>
      <c r="AW216" s="13" t="s">
        <v>34</v>
      </c>
      <c r="AX216" s="13" t="s">
        <v>82</v>
      </c>
      <c r="AY216" s="246" t="s">
        <v>158</v>
      </c>
    </row>
    <row r="217" s="2" customFormat="1" ht="21.75" customHeight="1">
      <c r="A217" s="38"/>
      <c r="B217" s="39"/>
      <c r="C217" s="259" t="s">
        <v>377</v>
      </c>
      <c r="D217" s="259" t="s">
        <v>199</v>
      </c>
      <c r="E217" s="260" t="s">
        <v>388</v>
      </c>
      <c r="F217" s="261" t="s">
        <v>389</v>
      </c>
      <c r="G217" s="262" t="s">
        <v>202</v>
      </c>
      <c r="H217" s="263">
        <v>6</v>
      </c>
      <c r="I217" s="264"/>
      <c r="J217" s="265">
        <f>ROUND(I217*H217,2)</f>
        <v>0</v>
      </c>
      <c r="K217" s="261" t="s">
        <v>19</v>
      </c>
      <c r="L217" s="266"/>
      <c r="M217" s="267" t="s">
        <v>19</v>
      </c>
      <c r="N217" s="268" t="s">
        <v>45</v>
      </c>
      <c r="O217" s="84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241</v>
      </c>
      <c r="AT217" s="230" t="s">
        <v>199</v>
      </c>
      <c r="AU217" s="230" t="s">
        <v>82</v>
      </c>
      <c r="AY217" s="17" t="s">
        <v>158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82</v>
      </c>
      <c r="BK217" s="231">
        <f>ROUND(I217*H217,2)</f>
        <v>0</v>
      </c>
      <c r="BL217" s="17" t="s">
        <v>236</v>
      </c>
      <c r="BM217" s="230" t="s">
        <v>390</v>
      </c>
    </row>
    <row r="218" s="2" customFormat="1">
      <c r="A218" s="38"/>
      <c r="B218" s="39"/>
      <c r="C218" s="40"/>
      <c r="D218" s="232" t="s">
        <v>165</v>
      </c>
      <c r="E218" s="40"/>
      <c r="F218" s="233" t="s">
        <v>389</v>
      </c>
      <c r="G218" s="40"/>
      <c r="H218" s="40"/>
      <c r="I218" s="136"/>
      <c r="J218" s="40"/>
      <c r="K218" s="40"/>
      <c r="L218" s="44"/>
      <c r="M218" s="234"/>
      <c r="N218" s="235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165</v>
      </c>
      <c r="AU218" s="17" t="s">
        <v>82</v>
      </c>
    </row>
    <row r="219" s="13" customFormat="1">
      <c r="A219" s="13"/>
      <c r="B219" s="236"/>
      <c r="C219" s="237"/>
      <c r="D219" s="232" t="s">
        <v>166</v>
      </c>
      <c r="E219" s="238" t="s">
        <v>19</v>
      </c>
      <c r="F219" s="239" t="s">
        <v>2254</v>
      </c>
      <c r="G219" s="237"/>
      <c r="H219" s="240">
        <v>6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166</v>
      </c>
      <c r="AU219" s="246" t="s">
        <v>82</v>
      </c>
      <c r="AV219" s="13" t="s">
        <v>85</v>
      </c>
      <c r="AW219" s="13" t="s">
        <v>34</v>
      </c>
      <c r="AX219" s="13" t="s">
        <v>82</v>
      </c>
      <c r="AY219" s="246" t="s">
        <v>158</v>
      </c>
    </row>
    <row r="220" s="2" customFormat="1" ht="33" customHeight="1">
      <c r="A220" s="38"/>
      <c r="B220" s="39"/>
      <c r="C220" s="259" t="s">
        <v>382</v>
      </c>
      <c r="D220" s="259" t="s">
        <v>199</v>
      </c>
      <c r="E220" s="260" t="s">
        <v>393</v>
      </c>
      <c r="F220" s="261" t="s">
        <v>394</v>
      </c>
      <c r="G220" s="262" t="s">
        <v>202</v>
      </c>
      <c r="H220" s="263">
        <v>10</v>
      </c>
      <c r="I220" s="264"/>
      <c r="J220" s="265">
        <f>ROUND(I220*H220,2)</f>
        <v>0</v>
      </c>
      <c r="K220" s="261" t="s">
        <v>19</v>
      </c>
      <c r="L220" s="266"/>
      <c r="M220" s="267" t="s">
        <v>19</v>
      </c>
      <c r="N220" s="268" t="s">
        <v>45</v>
      </c>
      <c r="O220" s="84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241</v>
      </c>
      <c r="AT220" s="230" t="s">
        <v>199</v>
      </c>
      <c r="AU220" s="230" t="s">
        <v>82</v>
      </c>
      <c r="AY220" s="17" t="s">
        <v>158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82</v>
      </c>
      <c r="BK220" s="231">
        <f>ROUND(I220*H220,2)</f>
        <v>0</v>
      </c>
      <c r="BL220" s="17" t="s">
        <v>236</v>
      </c>
      <c r="BM220" s="230" t="s">
        <v>395</v>
      </c>
    </row>
    <row r="221" s="2" customFormat="1">
      <c r="A221" s="38"/>
      <c r="B221" s="39"/>
      <c r="C221" s="40"/>
      <c r="D221" s="232" t="s">
        <v>165</v>
      </c>
      <c r="E221" s="40"/>
      <c r="F221" s="233" t="s">
        <v>394</v>
      </c>
      <c r="G221" s="40"/>
      <c r="H221" s="40"/>
      <c r="I221" s="136"/>
      <c r="J221" s="40"/>
      <c r="K221" s="40"/>
      <c r="L221" s="44"/>
      <c r="M221" s="234"/>
      <c r="N221" s="235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165</v>
      </c>
      <c r="AU221" s="17" t="s">
        <v>82</v>
      </c>
    </row>
    <row r="222" s="13" customFormat="1">
      <c r="A222" s="13"/>
      <c r="B222" s="236"/>
      <c r="C222" s="237"/>
      <c r="D222" s="232" t="s">
        <v>166</v>
      </c>
      <c r="E222" s="238" t="s">
        <v>19</v>
      </c>
      <c r="F222" s="239" t="s">
        <v>2255</v>
      </c>
      <c r="G222" s="237"/>
      <c r="H222" s="240">
        <v>10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166</v>
      </c>
      <c r="AU222" s="246" t="s">
        <v>82</v>
      </c>
      <c r="AV222" s="13" t="s">
        <v>85</v>
      </c>
      <c r="AW222" s="13" t="s">
        <v>34</v>
      </c>
      <c r="AX222" s="13" t="s">
        <v>82</v>
      </c>
      <c r="AY222" s="246" t="s">
        <v>158</v>
      </c>
    </row>
    <row r="223" s="2" customFormat="1" ht="21.75" customHeight="1">
      <c r="A223" s="38"/>
      <c r="B223" s="39"/>
      <c r="C223" s="219" t="s">
        <v>387</v>
      </c>
      <c r="D223" s="219" t="s">
        <v>159</v>
      </c>
      <c r="E223" s="220" t="s">
        <v>398</v>
      </c>
      <c r="F223" s="221" t="s">
        <v>399</v>
      </c>
      <c r="G223" s="222" t="s">
        <v>202</v>
      </c>
      <c r="H223" s="223">
        <v>10</v>
      </c>
      <c r="I223" s="224"/>
      <c r="J223" s="225">
        <f>ROUND(I223*H223,2)</f>
        <v>0</v>
      </c>
      <c r="K223" s="221" t="s">
        <v>19</v>
      </c>
      <c r="L223" s="44"/>
      <c r="M223" s="226" t="s">
        <v>19</v>
      </c>
      <c r="N223" s="227" t="s">
        <v>45</v>
      </c>
      <c r="O223" s="84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236</v>
      </c>
      <c r="AT223" s="230" t="s">
        <v>159</v>
      </c>
      <c r="AU223" s="230" t="s">
        <v>82</v>
      </c>
      <c r="AY223" s="17" t="s">
        <v>158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82</v>
      </c>
      <c r="BK223" s="231">
        <f>ROUND(I223*H223,2)</f>
        <v>0</v>
      </c>
      <c r="BL223" s="17" t="s">
        <v>236</v>
      </c>
      <c r="BM223" s="230" t="s">
        <v>400</v>
      </c>
    </row>
    <row r="224" s="2" customFormat="1">
      <c r="A224" s="38"/>
      <c r="B224" s="39"/>
      <c r="C224" s="40"/>
      <c r="D224" s="232" t="s">
        <v>165</v>
      </c>
      <c r="E224" s="40"/>
      <c r="F224" s="233" t="s">
        <v>401</v>
      </c>
      <c r="G224" s="40"/>
      <c r="H224" s="40"/>
      <c r="I224" s="136"/>
      <c r="J224" s="40"/>
      <c r="K224" s="40"/>
      <c r="L224" s="44"/>
      <c r="M224" s="234"/>
      <c r="N224" s="235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165</v>
      </c>
      <c r="AU224" s="17" t="s">
        <v>82</v>
      </c>
    </row>
    <row r="225" s="13" customFormat="1">
      <c r="A225" s="13"/>
      <c r="B225" s="236"/>
      <c r="C225" s="237"/>
      <c r="D225" s="232" t="s">
        <v>166</v>
      </c>
      <c r="E225" s="238" t="s">
        <v>19</v>
      </c>
      <c r="F225" s="239" t="s">
        <v>2255</v>
      </c>
      <c r="G225" s="237"/>
      <c r="H225" s="240">
        <v>10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166</v>
      </c>
      <c r="AU225" s="246" t="s">
        <v>82</v>
      </c>
      <c r="AV225" s="13" t="s">
        <v>85</v>
      </c>
      <c r="AW225" s="13" t="s">
        <v>34</v>
      </c>
      <c r="AX225" s="13" t="s">
        <v>82</v>
      </c>
      <c r="AY225" s="246" t="s">
        <v>158</v>
      </c>
    </row>
    <row r="226" s="2" customFormat="1" ht="16.5" customHeight="1">
      <c r="A226" s="38"/>
      <c r="B226" s="39"/>
      <c r="C226" s="219" t="s">
        <v>392</v>
      </c>
      <c r="D226" s="219" t="s">
        <v>159</v>
      </c>
      <c r="E226" s="220" t="s">
        <v>404</v>
      </c>
      <c r="F226" s="221" t="s">
        <v>405</v>
      </c>
      <c r="G226" s="222" t="s">
        <v>202</v>
      </c>
      <c r="H226" s="223">
        <v>1</v>
      </c>
      <c r="I226" s="224"/>
      <c r="J226" s="225">
        <f>ROUND(I226*H226,2)</f>
        <v>0</v>
      </c>
      <c r="K226" s="221" t="s">
        <v>19</v>
      </c>
      <c r="L226" s="44"/>
      <c r="M226" s="226" t="s">
        <v>19</v>
      </c>
      <c r="N226" s="227" t="s">
        <v>45</v>
      </c>
      <c r="O226" s="84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236</v>
      </c>
      <c r="AT226" s="230" t="s">
        <v>159</v>
      </c>
      <c r="AU226" s="230" t="s">
        <v>82</v>
      </c>
      <c r="AY226" s="17" t="s">
        <v>158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82</v>
      </c>
      <c r="BK226" s="231">
        <f>ROUND(I226*H226,2)</f>
        <v>0</v>
      </c>
      <c r="BL226" s="17" t="s">
        <v>236</v>
      </c>
      <c r="BM226" s="230" t="s">
        <v>406</v>
      </c>
    </row>
    <row r="227" s="2" customFormat="1">
      <c r="A227" s="38"/>
      <c r="B227" s="39"/>
      <c r="C227" s="40"/>
      <c r="D227" s="232" t="s">
        <v>165</v>
      </c>
      <c r="E227" s="40"/>
      <c r="F227" s="233" t="s">
        <v>405</v>
      </c>
      <c r="G227" s="40"/>
      <c r="H227" s="40"/>
      <c r="I227" s="136"/>
      <c r="J227" s="40"/>
      <c r="K227" s="40"/>
      <c r="L227" s="44"/>
      <c r="M227" s="234"/>
      <c r="N227" s="235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165</v>
      </c>
      <c r="AU227" s="17" t="s">
        <v>82</v>
      </c>
    </row>
    <row r="228" s="13" customFormat="1">
      <c r="A228" s="13"/>
      <c r="B228" s="236"/>
      <c r="C228" s="237"/>
      <c r="D228" s="232" t="s">
        <v>166</v>
      </c>
      <c r="E228" s="238" t="s">
        <v>19</v>
      </c>
      <c r="F228" s="239" t="s">
        <v>2256</v>
      </c>
      <c r="G228" s="237"/>
      <c r="H228" s="240">
        <v>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166</v>
      </c>
      <c r="AU228" s="246" t="s">
        <v>82</v>
      </c>
      <c r="AV228" s="13" t="s">
        <v>85</v>
      </c>
      <c r="AW228" s="13" t="s">
        <v>34</v>
      </c>
      <c r="AX228" s="13" t="s">
        <v>82</v>
      </c>
      <c r="AY228" s="246" t="s">
        <v>158</v>
      </c>
    </row>
    <row r="229" s="12" customFormat="1" ht="25.92" customHeight="1">
      <c r="A229" s="12"/>
      <c r="B229" s="205"/>
      <c r="C229" s="206"/>
      <c r="D229" s="207" t="s">
        <v>73</v>
      </c>
      <c r="E229" s="208" t="s">
        <v>408</v>
      </c>
      <c r="F229" s="208" t="s">
        <v>409</v>
      </c>
      <c r="G229" s="206"/>
      <c r="H229" s="206"/>
      <c r="I229" s="209"/>
      <c r="J229" s="210">
        <f>BK229</f>
        <v>0</v>
      </c>
      <c r="K229" s="206"/>
      <c r="L229" s="211"/>
      <c r="M229" s="212"/>
      <c r="N229" s="213"/>
      <c r="O229" s="213"/>
      <c r="P229" s="214">
        <f>P230+SUM(P231:P530)+P589+P593</f>
        <v>0</v>
      </c>
      <c r="Q229" s="213"/>
      <c r="R229" s="214">
        <f>R230+SUM(R231:R530)+R589+R593</f>
        <v>82.475605999999999</v>
      </c>
      <c r="S229" s="213"/>
      <c r="T229" s="215">
        <f>T230+SUM(T231:T530)+T589+T593</f>
        <v>23.199999999999999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6" t="s">
        <v>176</v>
      </c>
      <c r="AT229" s="217" t="s">
        <v>73</v>
      </c>
      <c r="AU229" s="217" t="s">
        <v>74</v>
      </c>
      <c r="AY229" s="216" t="s">
        <v>158</v>
      </c>
      <c r="BK229" s="218">
        <f>BK230+SUM(BK231:BK530)+BK589+BK593</f>
        <v>0</v>
      </c>
    </row>
    <row r="230" s="2" customFormat="1" ht="55.5" customHeight="1">
      <c r="A230" s="38"/>
      <c r="B230" s="39"/>
      <c r="C230" s="219" t="s">
        <v>397</v>
      </c>
      <c r="D230" s="219" t="s">
        <v>159</v>
      </c>
      <c r="E230" s="220" t="s">
        <v>1301</v>
      </c>
      <c r="F230" s="221" t="s">
        <v>1302</v>
      </c>
      <c r="G230" s="222" t="s">
        <v>1303</v>
      </c>
      <c r="H230" s="223">
        <v>8</v>
      </c>
      <c r="I230" s="224"/>
      <c r="J230" s="225">
        <f>ROUND(I230*H230,2)</f>
        <v>0</v>
      </c>
      <c r="K230" s="221" t="s">
        <v>19</v>
      </c>
      <c r="L230" s="44"/>
      <c r="M230" s="226" t="s">
        <v>19</v>
      </c>
      <c r="N230" s="227" t="s">
        <v>45</v>
      </c>
      <c r="O230" s="84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236</v>
      </c>
      <c r="AT230" s="230" t="s">
        <v>159</v>
      </c>
      <c r="AU230" s="230" t="s">
        <v>82</v>
      </c>
      <c r="AY230" s="17" t="s">
        <v>158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82</v>
      </c>
      <c r="BK230" s="231">
        <f>ROUND(I230*H230,2)</f>
        <v>0</v>
      </c>
      <c r="BL230" s="17" t="s">
        <v>236</v>
      </c>
      <c r="BM230" s="230" t="s">
        <v>1855</v>
      </c>
    </row>
    <row r="231" s="2" customFormat="1">
      <c r="A231" s="38"/>
      <c r="B231" s="39"/>
      <c r="C231" s="40"/>
      <c r="D231" s="232" t="s">
        <v>165</v>
      </c>
      <c r="E231" s="40"/>
      <c r="F231" s="233" t="s">
        <v>1305</v>
      </c>
      <c r="G231" s="40"/>
      <c r="H231" s="40"/>
      <c r="I231" s="136"/>
      <c r="J231" s="40"/>
      <c r="K231" s="40"/>
      <c r="L231" s="44"/>
      <c r="M231" s="234"/>
      <c r="N231" s="235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165</v>
      </c>
      <c r="AU231" s="17" t="s">
        <v>82</v>
      </c>
    </row>
    <row r="232" s="13" customFormat="1">
      <c r="A232" s="13"/>
      <c r="B232" s="236"/>
      <c r="C232" s="237"/>
      <c r="D232" s="232" t="s">
        <v>166</v>
      </c>
      <c r="E232" s="238" t="s">
        <v>19</v>
      </c>
      <c r="F232" s="239" t="s">
        <v>2257</v>
      </c>
      <c r="G232" s="237"/>
      <c r="H232" s="240">
        <v>8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166</v>
      </c>
      <c r="AU232" s="246" t="s">
        <v>82</v>
      </c>
      <c r="AV232" s="13" t="s">
        <v>85</v>
      </c>
      <c r="AW232" s="13" t="s">
        <v>34</v>
      </c>
      <c r="AX232" s="13" t="s">
        <v>82</v>
      </c>
      <c r="AY232" s="246" t="s">
        <v>158</v>
      </c>
    </row>
    <row r="233" s="2" customFormat="1" ht="21.75" customHeight="1">
      <c r="A233" s="38"/>
      <c r="B233" s="39"/>
      <c r="C233" s="219" t="s">
        <v>403</v>
      </c>
      <c r="D233" s="219" t="s">
        <v>159</v>
      </c>
      <c r="E233" s="220" t="s">
        <v>426</v>
      </c>
      <c r="F233" s="221" t="s">
        <v>427</v>
      </c>
      <c r="G233" s="222" t="s">
        <v>162</v>
      </c>
      <c r="H233" s="223">
        <v>62</v>
      </c>
      <c r="I233" s="224"/>
      <c r="J233" s="225">
        <f>ROUND(I233*H233,2)</f>
        <v>0</v>
      </c>
      <c r="K233" s="221" t="s">
        <v>19</v>
      </c>
      <c r="L233" s="44"/>
      <c r="M233" s="226" t="s">
        <v>19</v>
      </c>
      <c r="N233" s="227" t="s">
        <v>45</v>
      </c>
      <c r="O233" s="84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236</v>
      </c>
      <c r="AT233" s="230" t="s">
        <v>159</v>
      </c>
      <c r="AU233" s="230" t="s">
        <v>82</v>
      </c>
      <c r="AY233" s="17" t="s">
        <v>158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82</v>
      </c>
      <c r="BK233" s="231">
        <f>ROUND(I233*H233,2)</f>
        <v>0</v>
      </c>
      <c r="BL233" s="17" t="s">
        <v>236</v>
      </c>
      <c r="BM233" s="230" t="s">
        <v>428</v>
      </c>
    </row>
    <row r="234" s="2" customFormat="1">
      <c r="A234" s="38"/>
      <c r="B234" s="39"/>
      <c r="C234" s="40"/>
      <c r="D234" s="232" t="s">
        <v>165</v>
      </c>
      <c r="E234" s="40"/>
      <c r="F234" s="233" t="s">
        <v>427</v>
      </c>
      <c r="G234" s="40"/>
      <c r="H234" s="40"/>
      <c r="I234" s="136"/>
      <c r="J234" s="40"/>
      <c r="K234" s="40"/>
      <c r="L234" s="44"/>
      <c r="M234" s="234"/>
      <c r="N234" s="235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165</v>
      </c>
      <c r="AU234" s="17" t="s">
        <v>82</v>
      </c>
    </row>
    <row r="235" s="2" customFormat="1" ht="16.5" customHeight="1">
      <c r="A235" s="38"/>
      <c r="B235" s="39"/>
      <c r="C235" s="259" t="s">
        <v>222</v>
      </c>
      <c r="D235" s="259" t="s">
        <v>199</v>
      </c>
      <c r="E235" s="260" t="s">
        <v>430</v>
      </c>
      <c r="F235" s="261" t="s">
        <v>431</v>
      </c>
      <c r="G235" s="262" t="s">
        <v>162</v>
      </c>
      <c r="H235" s="263">
        <v>71.299999999999997</v>
      </c>
      <c r="I235" s="264"/>
      <c r="J235" s="265">
        <f>ROUND(I235*H235,2)</f>
        <v>0</v>
      </c>
      <c r="K235" s="261" t="s">
        <v>19</v>
      </c>
      <c r="L235" s="266"/>
      <c r="M235" s="267" t="s">
        <v>19</v>
      </c>
      <c r="N235" s="268" t="s">
        <v>45</v>
      </c>
      <c r="O235" s="84"/>
      <c r="P235" s="228">
        <f>O235*H235</f>
        <v>0</v>
      </c>
      <c r="Q235" s="228">
        <v>0.00012</v>
      </c>
      <c r="R235" s="228">
        <f>Q235*H235</f>
        <v>0.0085559999999999994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241</v>
      </c>
      <c r="AT235" s="230" t="s">
        <v>199</v>
      </c>
      <c r="AU235" s="230" t="s">
        <v>82</v>
      </c>
      <c r="AY235" s="17" t="s">
        <v>158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82</v>
      </c>
      <c r="BK235" s="231">
        <f>ROUND(I235*H235,2)</f>
        <v>0</v>
      </c>
      <c r="BL235" s="17" t="s">
        <v>236</v>
      </c>
      <c r="BM235" s="230" t="s">
        <v>432</v>
      </c>
    </row>
    <row r="236" s="2" customFormat="1">
      <c r="A236" s="38"/>
      <c r="B236" s="39"/>
      <c r="C236" s="40"/>
      <c r="D236" s="232" t="s">
        <v>165</v>
      </c>
      <c r="E236" s="40"/>
      <c r="F236" s="233" t="s">
        <v>431</v>
      </c>
      <c r="G236" s="40"/>
      <c r="H236" s="40"/>
      <c r="I236" s="136"/>
      <c r="J236" s="40"/>
      <c r="K236" s="40"/>
      <c r="L236" s="44"/>
      <c r="M236" s="234"/>
      <c r="N236" s="235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165</v>
      </c>
      <c r="AU236" s="17" t="s">
        <v>82</v>
      </c>
    </row>
    <row r="237" s="13" customFormat="1">
      <c r="A237" s="13"/>
      <c r="B237" s="236"/>
      <c r="C237" s="237"/>
      <c r="D237" s="232" t="s">
        <v>166</v>
      </c>
      <c r="E237" s="238" t="s">
        <v>19</v>
      </c>
      <c r="F237" s="239" t="s">
        <v>2258</v>
      </c>
      <c r="G237" s="237"/>
      <c r="H237" s="240">
        <v>62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166</v>
      </c>
      <c r="AU237" s="246" t="s">
        <v>82</v>
      </c>
      <c r="AV237" s="13" t="s">
        <v>85</v>
      </c>
      <c r="AW237" s="13" t="s">
        <v>34</v>
      </c>
      <c r="AX237" s="13" t="s">
        <v>82</v>
      </c>
      <c r="AY237" s="246" t="s">
        <v>158</v>
      </c>
    </row>
    <row r="238" s="13" customFormat="1">
      <c r="A238" s="13"/>
      <c r="B238" s="236"/>
      <c r="C238" s="237"/>
      <c r="D238" s="232" t="s">
        <v>166</v>
      </c>
      <c r="E238" s="237"/>
      <c r="F238" s="239" t="s">
        <v>2259</v>
      </c>
      <c r="G238" s="237"/>
      <c r="H238" s="240">
        <v>71.299999999999997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166</v>
      </c>
      <c r="AU238" s="246" t="s">
        <v>82</v>
      </c>
      <c r="AV238" s="13" t="s">
        <v>85</v>
      </c>
      <c r="AW238" s="13" t="s">
        <v>4</v>
      </c>
      <c r="AX238" s="13" t="s">
        <v>82</v>
      </c>
      <c r="AY238" s="246" t="s">
        <v>158</v>
      </c>
    </row>
    <row r="239" s="2" customFormat="1" ht="21.75" customHeight="1">
      <c r="A239" s="38"/>
      <c r="B239" s="39"/>
      <c r="C239" s="219" t="s">
        <v>415</v>
      </c>
      <c r="D239" s="219" t="s">
        <v>159</v>
      </c>
      <c r="E239" s="220" t="s">
        <v>436</v>
      </c>
      <c r="F239" s="221" t="s">
        <v>437</v>
      </c>
      <c r="G239" s="222" t="s">
        <v>162</v>
      </c>
      <c r="H239" s="223">
        <v>295</v>
      </c>
      <c r="I239" s="224"/>
      <c r="J239" s="225">
        <f>ROUND(I239*H239,2)</f>
        <v>0</v>
      </c>
      <c r="K239" s="221" t="s">
        <v>213</v>
      </c>
      <c r="L239" s="44"/>
      <c r="M239" s="226" t="s">
        <v>19</v>
      </c>
      <c r="N239" s="227" t="s">
        <v>45</v>
      </c>
      <c r="O239" s="84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236</v>
      </c>
      <c r="AT239" s="230" t="s">
        <v>159</v>
      </c>
      <c r="AU239" s="230" t="s">
        <v>82</v>
      </c>
      <c r="AY239" s="17" t="s">
        <v>158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82</v>
      </c>
      <c r="BK239" s="231">
        <f>ROUND(I239*H239,2)</f>
        <v>0</v>
      </c>
      <c r="BL239" s="17" t="s">
        <v>236</v>
      </c>
      <c r="BM239" s="230" t="s">
        <v>438</v>
      </c>
    </row>
    <row r="240" s="2" customFormat="1">
      <c r="A240" s="38"/>
      <c r="B240" s="39"/>
      <c r="C240" s="40"/>
      <c r="D240" s="232" t="s">
        <v>165</v>
      </c>
      <c r="E240" s="40"/>
      <c r="F240" s="233" t="s">
        <v>437</v>
      </c>
      <c r="G240" s="40"/>
      <c r="H240" s="40"/>
      <c r="I240" s="136"/>
      <c r="J240" s="40"/>
      <c r="K240" s="40"/>
      <c r="L240" s="44"/>
      <c r="M240" s="234"/>
      <c r="N240" s="235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165</v>
      </c>
      <c r="AU240" s="17" t="s">
        <v>82</v>
      </c>
    </row>
    <row r="241" s="2" customFormat="1" ht="16.5" customHeight="1">
      <c r="A241" s="38"/>
      <c r="B241" s="39"/>
      <c r="C241" s="259" t="s">
        <v>420</v>
      </c>
      <c r="D241" s="259" t="s">
        <v>199</v>
      </c>
      <c r="E241" s="260" t="s">
        <v>440</v>
      </c>
      <c r="F241" s="261" t="s">
        <v>441</v>
      </c>
      <c r="G241" s="262" t="s">
        <v>162</v>
      </c>
      <c r="H241" s="263">
        <v>322</v>
      </c>
      <c r="I241" s="264"/>
      <c r="J241" s="265">
        <f>ROUND(I241*H241,2)</f>
        <v>0</v>
      </c>
      <c r="K241" s="261" t="s">
        <v>19</v>
      </c>
      <c r="L241" s="266"/>
      <c r="M241" s="267" t="s">
        <v>19</v>
      </c>
      <c r="N241" s="268" t="s">
        <v>45</v>
      </c>
      <c r="O241" s="84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241</v>
      </c>
      <c r="AT241" s="230" t="s">
        <v>199</v>
      </c>
      <c r="AU241" s="230" t="s">
        <v>82</v>
      </c>
      <c r="AY241" s="17" t="s">
        <v>158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82</v>
      </c>
      <c r="BK241" s="231">
        <f>ROUND(I241*H241,2)</f>
        <v>0</v>
      </c>
      <c r="BL241" s="17" t="s">
        <v>236</v>
      </c>
      <c r="BM241" s="230" t="s">
        <v>442</v>
      </c>
    </row>
    <row r="242" s="2" customFormat="1">
      <c r="A242" s="38"/>
      <c r="B242" s="39"/>
      <c r="C242" s="40"/>
      <c r="D242" s="232" t="s">
        <v>165</v>
      </c>
      <c r="E242" s="40"/>
      <c r="F242" s="233" t="s">
        <v>441</v>
      </c>
      <c r="G242" s="40"/>
      <c r="H242" s="40"/>
      <c r="I242" s="136"/>
      <c r="J242" s="40"/>
      <c r="K242" s="40"/>
      <c r="L242" s="44"/>
      <c r="M242" s="234"/>
      <c r="N242" s="235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165</v>
      </c>
      <c r="AU242" s="17" t="s">
        <v>82</v>
      </c>
    </row>
    <row r="243" s="13" customFormat="1">
      <c r="A243" s="13"/>
      <c r="B243" s="236"/>
      <c r="C243" s="237"/>
      <c r="D243" s="232" t="s">
        <v>166</v>
      </c>
      <c r="E243" s="238" t="s">
        <v>19</v>
      </c>
      <c r="F243" s="239" t="s">
        <v>2260</v>
      </c>
      <c r="G243" s="237"/>
      <c r="H243" s="240">
        <v>280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166</v>
      </c>
      <c r="AU243" s="246" t="s">
        <v>82</v>
      </c>
      <c r="AV243" s="13" t="s">
        <v>85</v>
      </c>
      <c r="AW243" s="13" t="s">
        <v>34</v>
      </c>
      <c r="AX243" s="13" t="s">
        <v>82</v>
      </c>
      <c r="AY243" s="246" t="s">
        <v>158</v>
      </c>
    </row>
    <row r="244" s="13" customFormat="1">
      <c r="A244" s="13"/>
      <c r="B244" s="236"/>
      <c r="C244" s="237"/>
      <c r="D244" s="232" t="s">
        <v>166</v>
      </c>
      <c r="E244" s="237"/>
      <c r="F244" s="239" t="s">
        <v>2261</v>
      </c>
      <c r="G244" s="237"/>
      <c r="H244" s="240">
        <v>322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166</v>
      </c>
      <c r="AU244" s="246" t="s">
        <v>82</v>
      </c>
      <c r="AV244" s="13" t="s">
        <v>85</v>
      </c>
      <c r="AW244" s="13" t="s">
        <v>4</v>
      </c>
      <c r="AX244" s="13" t="s">
        <v>82</v>
      </c>
      <c r="AY244" s="246" t="s">
        <v>158</v>
      </c>
    </row>
    <row r="245" s="2" customFormat="1" ht="16.5" customHeight="1">
      <c r="A245" s="38"/>
      <c r="B245" s="39"/>
      <c r="C245" s="259" t="s">
        <v>425</v>
      </c>
      <c r="D245" s="259" t="s">
        <v>199</v>
      </c>
      <c r="E245" s="260" t="s">
        <v>446</v>
      </c>
      <c r="F245" s="261" t="s">
        <v>447</v>
      </c>
      <c r="G245" s="262" t="s">
        <v>162</v>
      </c>
      <c r="H245" s="263">
        <v>17.25</v>
      </c>
      <c r="I245" s="264"/>
      <c r="J245" s="265">
        <f>ROUND(I245*H245,2)</f>
        <v>0</v>
      </c>
      <c r="K245" s="261" t="s">
        <v>19</v>
      </c>
      <c r="L245" s="266"/>
      <c r="M245" s="267" t="s">
        <v>19</v>
      </c>
      <c r="N245" s="268" t="s">
        <v>45</v>
      </c>
      <c r="O245" s="84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241</v>
      </c>
      <c r="AT245" s="230" t="s">
        <v>199</v>
      </c>
      <c r="AU245" s="230" t="s">
        <v>82</v>
      </c>
      <c r="AY245" s="17" t="s">
        <v>158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82</v>
      </c>
      <c r="BK245" s="231">
        <f>ROUND(I245*H245,2)</f>
        <v>0</v>
      </c>
      <c r="BL245" s="17" t="s">
        <v>236</v>
      </c>
      <c r="BM245" s="230" t="s">
        <v>448</v>
      </c>
    </row>
    <row r="246" s="2" customFormat="1">
      <c r="A246" s="38"/>
      <c r="B246" s="39"/>
      <c r="C246" s="40"/>
      <c r="D246" s="232" t="s">
        <v>165</v>
      </c>
      <c r="E246" s="40"/>
      <c r="F246" s="233" t="s">
        <v>447</v>
      </c>
      <c r="G246" s="40"/>
      <c r="H246" s="40"/>
      <c r="I246" s="136"/>
      <c r="J246" s="40"/>
      <c r="K246" s="40"/>
      <c r="L246" s="44"/>
      <c r="M246" s="234"/>
      <c r="N246" s="235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165</v>
      </c>
      <c r="AU246" s="17" t="s">
        <v>82</v>
      </c>
    </row>
    <row r="247" s="13" customFormat="1">
      <c r="A247" s="13"/>
      <c r="B247" s="236"/>
      <c r="C247" s="237"/>
      <c r="D247" s="232" t="s">
        <v>166</v>
      </c>
      <c r="E247" s="238" t="s">
        <v>19</v>
      </c>
      <c r="F247" s="239" t="s">
        <v>2262</v>
      </c>
      <c r="G247" s="237"/>
      <c r="H247" s="240">
        <v>15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166</v>
      </c>
      <c r="AU247" s="246" t="s">
        <v>82</v>
      </c>
      <c r="AV247" s="13" t="s">
        <v>85</v>
      </c>
      <c r="AW247" s="13" t="s">
        <v>34</v>
      </c>
      <c r="AX247" s="13" t="s">
        <v>82</v>
      </c>
      <c r="AY247" s="246" t="s">
        <v>158</v>
      </c>
    </row>
    <row r="248" s="13" customFormat="1">
      <c r="A248" s="13"/>
      <c r="B248" s="236"/>
      <c r="C248" s="237"/>
      <c r="D248" s="232" t="s">
        <v>166</v>
      </c>
      <c r="E248" s="237"/>
      <c r="F248" s="239" t="s">
        <v>1346</v>
      </c>
      <c r="G248" s="237"/>
      <c r="H248" s="240">
        <v>17.25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166</v>
      </c>
      <c r="AU248" s="246" t="s">
        <v>82</v>
      </c>
      <c r="AV248" s="13" t="s">
        <v>85</v>
      </c>
      <c r="AW248" s="13" t="s">
        <v>4</v>
      </c>
      <c r="AX248" s="13" t="s">
        <v>82</v>
      </c>
      <c r="AY248" s="246" t="s">
        <v>158</v>
      </c>
    </row>
    <row r="249" s="2" customFormat="1" ht="21.75" customHeight="1">
      <c r="A249" s="38"/>
      <c r="B249" s="39"/>
      <c r="C249" s="219" t="s">
        <v>429</v>
      </c>
      <c r="D249" s="219" t="s">
        <v>159</v>
      </c>
      <c r="E249" s="220" t="s">
        <v>451</v>
      </c>
      <c r="F249" s="221" t="s">
        <v>452</v>
      </c>
      <c r="G249" s="222" t="s">
        <v>162</v>
      </c>
      <c r="H249" s="223">
        <v>190</v>
      </c>
      <c r="I249" s="224"/>
      <c r="J249" s="225">
        <f>ROUND(I249*H249,2)</f>
        <v>0</v>
      </c>
      <c r="K249" s="221" t="s">
        <v>19</v>
      </c>
      <c r="L249" s="44"/>
      <c r="M249" s="226" t="s">
        <v>19</v>
      </c>
      <c r="N249" s="227" t="s">
        <v>45</v>
      </c>
      <c r="O249" s="84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236</v>
      </c>
      <c r="AT249" s="230" t="s">
        <v>159</v>
      </c>
      <c r="AU249" s="230" t="s">
        <v>82</v>
      </c>
      <c r="AY249" s="17" t="s">
        <v>158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82</v>
      </c>
      <c r="BK249" s="231">
        <f>ROUND(I249*H249,2)</f>
        <v>0</v>
      </c>
      <c r="BL249" s="17" t="s">
        <v>236</v>
      </c>
      <c r="BM249" s="230" t="s">
        <v>453</v>
      </c>
    </row>
    <row r="250" s="2" customFormat="1">
      <c r="A250" s="38"/>
      <c r="B250" s="39"/>
      <c r="C250" s="40"/>
      <c r="D250" s="232" t="s">
        <v>165</v>
      </c>
      <c r="E250" s="40"/>
      <c r="F250" s="233" t="s">
        <v>452</v>
      </c>
      <c r="G250" s="40"/>
      <c r="H250" s="40"/>
      <c r="I250" s="136"/>
      <c r="J250" s="40"/>
      <c r="K250" s="40"/>
      <c r="L250" s="44"/>
      <c r="M250" s="234"/>
      <c r="N250" s="235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165</v>
      </c>
      <c r="AU250" s="17" t="s">
        <v>82</v>
      </c>
    </row>
    <row r="251" s="2" customFormat="1" ht="21.75" customHeight="1">
      <c r="A251" s="38"/>
      <c r="B251" s="39"/>
      <c r="C251" s="259" t="s">
        <v>435</v>
      </c>
      <c r="D251" s="259" t="s">
        <v>199</v>
      </c>
      <c r="E251" s="260" t="s">
        <v>455</v>
      </c>
      <c r="F251" s="261" t="s">
        <v>456</v>
      </c>
      <c r="G251" s="262" t="s">
        <v>162</v>
      </c>
      <c r="H251" s="263">
        <v>218.5</v>
      </c>
      <c r="I251" s="264"/>
      <c r="J251" s="265">
        <f>ROUND(I251*H251,2)</f>
        <v>0</v>
      </c>
      <c r="K251" s="261" t="s">
        <v>19</v>
      </c>
      <c r="L251" s="266"/>
      <c r="M251" s="267" t="s">
        <v>19</v>
      </c>
      <c r="N251" s="268" t="s">
        <v>45</v>
      </c>
      <c r="O251" s="84"/>
      <c r="P251" s="228">
        <f>O251*H251</f>
        <v>0</v>
      </c>
      <c r="Q251" s="228">
        <v>0.00042000000000000002</v>
      </c>
      <c r="R251" s="228">
        <f>Q251*H251</f>
        <v>0.091770000000000004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241</v>
      </c>
      <c r="AT251" s="230" t="s">
        <v>199</v>
      </c>
      <c r="AU251" s="230" t="s">
        <v>82</v>
      </c>
      <c r="AY251" s="17" t="s">
        <v>158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82</v>
      </c>
      <c r="BK251" s="231">
        <f>ROUND(I251*H251,2)</f>
        <v>0</v>
      </c>
      <c r="BL251" s="17" t="s">
        <v>236</v>
      </c>
      <c r="BM251" s="230" t="s">
        <v>457</v>
      </c>
    </row>
    <row r="252" s="2" customFormat="1">
      <c r="A252" s="38"/>
      <c r="B252" s="39"/>
      <c r="C252" s="40"/>
      <c r="D252" s="232" t="s">
        <v>165</v>
      </c>
      <c r="E252" s="40"/>
      <c r="F252" s="233" t="s">
        <v>456</v>
      </c>
      <c r="G252" s="40"/>
      <c r="H252" s="40"/>
      <c r="I252" s="136"/>
      <c r="J252" s="40"/>
      <c r="K252" s="40"/>
      <c r="L252" s="44"/>
      <c r="M252" s="234"/>
      <c r="N252" s="235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165</v>
      </c>
      <c r="AU252" s="17" t="s">
        <v>82</v>
      </c>
    </row>
    <row r="253" s="13" customFormat="1">
      <c r="A253" s="13"/>
      <c r="B253" s="236"/>
      <c r="C253" s="237"/>
      <c r="D253" s="232" t="s">
        <v>166</v>
      </c>
      <c r="E253" s="238" t="s">
        <v>19</v>
      </c>
      <c r="F253" s="239" t="s">
        <v>2263</v>
      </c>
      <c r="G253" s="237"/>
      <c r="H253" s="240">
        <v>190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166</v>
      </c>
      <c r="AU253" s="246" t="s">
        <v>82</v>
      </c>
      <c r="AV253" s="13" t="s">
        <v>85</v>
      </c>
      <c r="AW253" s="13" t="s">
        <v>34</v>
      </c>
      <c r="AX253" s="13" t="s">
        <v>82</v>
      </c>
      <c r="AY253" s="246" t="s">
        <v>158</v>
      </c>
    </row>
    <row r="254" s="13" customFormat="1">
      <c r="A254" s="13"/>
      <c r="B254" s="236"/>
      <c r="C254" s="237"/>
      <c r="D254" s="232" t="s">
        <v>166</v>
      </c>
      <c r="E254" s="237"/>
      <c r="F254" s="239" t="s">
        <v>2264</v>
      </c>
      <c r="G254" s="237"/>
      <c r="H254" s="240">
        <v>218.5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166</v>
      </c>
      <c r="AU254" s="246" t="s">
        <v>82</v>
      </c>
      <c r="AV254" s="13" t="s">
        <v>85</v>
      </c>
      <c r="AW254" s="13" t="s">
        <v>4</v>
      </c>
      <c r="AX254" s="13" t="s">
        <v>82</v>
      </c>
      <c r="AY254" s="246" t="s">
        <v>158</v>
      </c>
    </row>
    <row r="255" s="2" customFormat="1" ht="21.75" customHeight="1">
      <c r="A255" s="38"/>
      <c r="B255" s="39"/>
      <c r="C255" s="259" t="s">
        <v>439</v>
      </c>
      <c r="D255" s="259" t="s">
        <v>199</v>
      </c>
      <c r="E255" s="260" t="s">
        <v>460</v>
      </c>
      <c r="F255" s="261" t="s">
        <v>461</v>
      </c>
      <c r="G255" s="262" t="s">
        <v>202</v>
      </c>
      <c r="H255" s="263">
        <v>2</v>
      </c>
      <c r="I255" s="264"/>
      <c r="J255" s="265">
        <f>ROUND(I255*H255,2)</f>
        <v>0</v>
      </c>
      <c r="K255" s="261" t="s">
        <v>19</v>
      </c>
      <c r="L255" s="266"/>
      <c r="M255" s="267" t="s">
        <v>19</v>
      </c>
      <c r="N255" s="268" t="s">
        <v>45</v>
      </c>
      <c r="O255" s="84"/>
      <c r="P255" s="228">
        <f>O255*H255</f>
        <v>0</v>
      </c>
      <c r="Q255" s="228">
        <v>0.00042000000000000002</v>
      </c>
      <c r="R255" s="228">
        <f>Q255*H255</f>
        <v>0.00084000000000000003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241</v>
      </c>
      <c r="AT255" s="230" t="s">
        <v>199</v>
      </c>
      <c r="AU255" s="230" t="s">
        <v>82</v>
      </c>
      <c r="AY255" s="17" t="s">
        <v>158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82</v>
      </c>
      <c r="BK255" s="231">
        <f>ROUND(I255*H255,2)</f>
        <v>0</v>
      </c>
      <c r="BL255" s="17" t="s">
        <v>236</v>
      </c>
      <c r="BM255" s="230" t="s">
        <v>462</v>
      </c>
    </row>
    <row r="256" s="2" customFormat="1">
      <c r="A256" s="38"/>
      <c r="B256" s="39"/>
      <c r="C256" s="40"/>
      <c r="D256" s="232" t="s">
        <v>165</v>
      </c>
      <c r="E256" s="40"/>
      <c r="F256" s="233" t="s">
        <v>461</v>
      </c>
      <c r="G256" s="40"/>
      <c r="H256" s="40"/>
      <c r="I256" s="136"/>
      <c r="J256" s="40"/>
      <c r="K256" s="40"/>
      <c r="L256" s="44"/>
      <c r="M256" s="234"/>
      <c r="N256" s="235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165</v>
      </c>
      <c r="AU256" s="17" t="s">
        <v>82</v>
      </c>
    </row>
    <row r="257" s="13" customFormat="1">
      <c r="A257" s="13"/>
      <c r="B257" s="236"/>
      <c r="C257" s="237"/>
      <c r="D257" s="232" t="s">
        <v>166</v>
      </c>
      <c r="E257" s="238" t="s">
        <v>19</v>
      </c>
      <c r="F257" s="239" t="s">
        <v>2265</v>
      </c>
      <c r="G257" s="237"/>
      <c r="H257" s="240">
        <v>2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166</v>
      </c>
      <c r="AU257" s="246" t="s">
        <v>82</v>
      </c>
      <c r="AV257" s="13" t="s">
        <v>85</v>
      </c>
      <c r="AW257" s="13" t="s">
        <v>34</v>
      </c>
      <c r="AX257" s="13" t="s">
        <v>82</v>
      </c>
      <c r="AY257" s="246" t="s">
        <v>158</v>
      </c>
    </row>
    <row r="258" s="2" customFormat="1" ht="21.75" customHeight="1">
      <c r="A258" s="38"/>
      <c r="B258" s="39"/>
      <c r="C258" s="219" t="s">
        <v>445</v>
      </c>
      <c r="D258" s="219" t="s">
        <v>159</v>
      </c>
      <c r="E258" s="220" t="s">
        <v>465</v>
      </c>
      <c r="F258" s="221" t="s">
        <v>466</v>
      </c>
      <c r="G258" s="222" t="s">
        <v>162</v>
      </c>
      <c r="H258" s="223">
        <v>190</v>
      </c>
      <c r="I258" s="224"/>
      <c r="J258" s="225">
        <f>ROUND(I258*H258,2)</f>
        <v>0</v>
      </c>
      <c r="K258" s="221" t="s">
        <v>213</v>
      </c>
      <c r="L258" s="44"/>
      <c r="M258" s="226" t="s">
        <v>19</v>
      </c>
      <c r="N258" s="227" t="s">
        <v>45</v>
      </c>
      <c r="O258" s="84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0" t="s">
        <v>236</v>
      </c>
      <c r="AT258" s="230" t="s">
        <v>159</v>
      </c>
      <c r="AU258" s="230" t="s">
        <v>82</v>
      </c>
      <c r="AY258" s="17" t="s">
        <v>158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7" t="s">
        <v>82</v>
      </c>
      <c r="BK258" s="231">
        <f>ROUND(I258*H258,2)</f>
        <v>0</v>
      </c>
      <c r="BL258" s="17" t="s">
        <v>236</v>
      </c>
      <c r="BM258" s="230" t="s">
        <v>467</v>
      </c>
    </row>
    <row r="259" s="2" customFormat="1">
      <c r="A259" s="38"/>
      <c r="B259" s="39"/>
      <c r="C259" s="40"/>
      <c r="D259" s="232" t="s">
        <v>165</v>
      </c>
      <c r="E259" s="40"/>
      <c r="F259" s="233" t="s">
        <v>468</v>
      </c>
      <c r="G259" s="40"/>
      <c r="H259" s="40"/>
      <c r="I259" s="136"/>
      <c r="J259" s="40"/>
      <c r="K259" s="40"/>
      <c r="L259" s="44"/>
      <c r="M259" s="234"/>
      <c r="N259" s="235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165</v>
      </c>
      <c r="AU259" s="17" t="s">
        <v>82</v>
      </c>
    </row>
    <row r="260" s="2" customFormat="1" ht="16.5" customHeight="1">
      <c r="A260" s="38"/>
      <c r="B260" s="39"/>
      <c r="C260" s="259" t="s">
        <v>450</v>
      </c>
      <c r="D260" s="259" t="s">
        <v>199</v>
      </c>
      <c r="E260" s="260" t="s">
        <v>470</v>
      </c>
      <c r="F260" s="261" t="s">
        <v>471</v>
      </c>
      <c r="G260" s="262" t="s">
        <v>162</v>
      </c>
      <c r="H260" s="263">
        <v>218.5</v>
      </c>
      <c r="I260" s="264"/>
      <c r="J260" s="265">
        <f>ROUND(I260*H260,2)</f>
        <v>0</v>
      </c>
      <c r="K260" s="261" t="s">
        <v>213</v>
      </c>
      <c r="L260" s="266"/>
      <c r="M260" s="267" t="s">
        <v>19</v>
      </c>
      <c r="N260" s="268" t="s">
        <v>45</v>
      </c>
      <c r="O260" s="84"/>
      <c r="P260" s="228">
        <f>O260*H260</f>
        <v>0</v>
      </c>
      <c r="Q260" s="228">
        <v>0.00048000000000000001</v>
      </c>
      <c r="R260" s="228">
        <f>Q260*H260</f>
        <v>0.10488</v>
      </c>
      <c r="S260" s="228">
        <v>0</v>
      </c>
      <c r="T260" s="22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0" t="s">
        <v>241</v>
      </c>
      <c r="AT260" s="230" t="s">
        <v>199</v>
      </c>
      <c r="AU260" s="230" t="s">
        <v>82</v>
      </c>
      <c r="AY260" s="17" t="s">
        <v>158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7" t="s">
        <v>82</v>
      </c>
      <c r="BK260" s="231">
        <f>ROUND(I260*H260,2)</f>
        <v>0</v>
      </c>
      <c r="BL260" s="17" t="s">
        <v>236</v>
      </c>
      <c r="BM260" s="230" t="s">
        <v>472</v>
      </c>
    </row>
    <row r="261" s="2" customFormat="1">
      <c r="A261" s="38"/>
      <c r="B261" s="39"/>
      <c r="C261" s="40"/>
      <c r="D261" s="232" t="s">
        <v>165</v>
      </c>
      <c r="E261" s="40"/>
      <c r="F261" s="233" t="s">
        <v>471</v>
      </c>
      <c r="G261" s="40"/>
      <c r="H261" s="40"/>
      <c r="I261" s="136"/>
      <c r="J261" s="40"/>
      <c r="K261" s="40"/>
      <c r="L261" s="44"/>
      <c r="M261" s="234"/>
      <c r="N261" s="235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165</v>
      </c>
      <c r="AU261" s="17" t="s">
        <v>82</v>
      </c>
    </row>
    <row r="262" s="13" customFormat="1">
      <c r="A262" s="13"/>
      <c r="B262" s="236"/>
      <c r="C262" s="237"/>
      <c r="D262" s="232" t="s">
        <v>166</v>
      </c>
      <c r="E262" s="238" t="s">
        <v>19</v>
      </c>
      <c r="F262" s="239" t="s">
        <v>2266</v>
      </c>
      <c r="G262" s="237"/>
      <c r="H262" s="240">
        <v>190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166</v>
      </c>
      <c r="AU262" s="246" t="s">
        <v>82</v>
      </c>
      <c r="AV262" s="13" t="s">
        <v>85</v>
      </c>
      <c r="AW262" s="13" t="s">
        <v>34</v>
      </c>
      <c r="AX262" s="13" t="s">
        <v>82</v>
      </c>
      <c r="AY262" s="246" t="s">
        <v>158</v>
      </c>
    </row>
    <row r="263" s="13" customFormat="1">
      <c r="A263" s="13"/>
      <c r="B263" s="236"/>
      <c r="C263" s="237"/>
      <c r="D263" s="232" t="s">
        <v>166</v>
      </c>
      <c r="E263" s="237"/>
      <c r="F263" s="239" t="s">
        <v>2264</v>
      </c>
      <c r="G263" s="237"/>
      <c r="H263" s="240">
        <v>218.5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166</v>
      </c>
      <c r="AU263" s="246" t="s">
        <v>82</v>
      </c>
      <c r="AV263" s="13" t="s">
        <v>85</v>
      </c>
      <c r="AW263" s="13" t="s">
        <v>4</v>
      </c>
      <c r="AX263" s="13" t="s">
        <v>82</v>
      </c>
      <c r="AY263" s="246" t="s">
        <v>158</v>
      </c>
    </row>
    <row r="264" s="2" customFormat="1" ht="21.75" customHeight="1">
      <c r="A264" s="38"/>
      <c r="B264" s="39"/>
      <c r="C264" s="219" t="s">
        <v>454</v>
      </c>
      <c r="D264" s="219" t="s">
        <v>159</v>
      </c>
      <c r="E264" s="220" t="s">
        <v>492</v>
      </c>
      <c r="F264" s="221" t="s">
        <v>493</v>
      </c>
      <c r="G264" s="222" t="s">
        <v>162</v>
      </c>
      <c r="H264" s="223">
        <v>190</v>
      </c>
      <c r="I264" s="224"/>
      <c r="J264" s="225">
        <f>ROUND(I264*H264,2)</f>
        <v>0</v>
      </c>
      <c r="K264" s="221" t="s">
        <v>213</v>
      </c>
      <c r="L264" s="44"/>
      <c r="M264" s="226" t="s">
        <v>19</v>
      </c>
      <c r="N264" s="227" t="s">
        <v>45</v>
      </c>
      <c r="O264" s="84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236</v>
      </c>
      <c r="AT264" s="230" t="s">
        <v>159</v>
      </c>
      <c r="AU264" s="230" t="s">
        <v>82</v>
      </c>
      <c r="AY264" s="17" t="s">
        <v>158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82</v>
      </c>
      <c r="BK264" s="231">
        <f>ROUND(I264*H264,2)</f>
        <v>0</v>
      </c>
      <c r="BL264" s="17" t="s">
        <v>236</v>
      </c>
      <c r="BM264" s="230" t="s">
        <v>494</v>
      </c>
    </row>
    <row r="265" s="2" customFormat="1">
      <c r="A265" s="38"/>
      <c r="B265" s="39"/>
      <c r="C265" s="40"/>
      <c r="D265" s="232" t="s">
        <v>165</v>
      </c>
      <c r="E265" s="40"/>
      <c r="F265" s="233" t="s">
        <v>495</v>
      </c>
      <c r="G265" s="40"/>
      <c r="H265" s="40"/>
      <c r="I265" s="136"/>
      <c r="J265" s="40"/>
      <c r="K265" s="40"/>
      <c r="L265" s="44"/>
      <c r="M265" s="234"/>
      <c r="N265" s="235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165</v>
      </c>
      <c r="AU265" s="17" t="s">
        <v>82</v>
      </c>
    </row>
    <row r="266" s="2" customFormat="1" ht="16.5" customHeight="1">
      <c r="A266" s="38"/>
      <c r="B266" s="39"/>
      <c r="C266" s="259" t="s">
        <v>459</v>
      </c>
      <c r="D266" s="259" t="s">
        <v>199</v>
      </c>
      <c r="E266" s="260" t="s">
        <v>497</v>
      </c>
      <c r="F266" s="261" t="s">
        <v>498</v>
      </c>
      <c r="G266" s="262" t="s">
        <v>162</v>
      </c>
      <c r="H266" s="263">
        <v>218.5</v>
      </c>
      <c r="I266" s="264"/>
      <c r="J266" s="265">
        <f>ROUND(I266*H266,2)</f>
        <v>0</v>
      </c>
      <c r="K266" s="261" t="s">
        <v>19</v>
      </c>
      <c r="L266" s="266"/>
      <c r="M266" s="267" t="s">
        <v>19</v>
      </c>
      <c r="N266" s="268" t="s">
        <v>45</v>
      </c>
      <c r="O266" s="84"/>
      <c r="P266" s="228">
        <f>O266*H266</f>
        <v>0</v>
      </c>
      <c r="Q266" s="228">
        <v>0.00062</v>
      </c>
      <c r="R266" s="228">
        <f>Q266*H266</f>
        <v>0.13547000000000001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255</v>
      </c>
      <c r="AT266" s="230" t="s">
        <v>199</v>
      </c>
      <c r="AU266" s="230" t="s">
        <v>82</v>
      </c>
      <c r="AY266" s="17" t="s">
        <v>158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82</v>
      </c>
      <c r="BK266" s="231">
        <f>ROUND(I266*H266,2)</f>
        <v>0</v>
      </c>
      <c r="BL266" s="17" t="s">
        <v>255</v>
      </c>
      <c r="BM266" s="230" t="s">
        <v>499</v>
      </c>
    </row>
    <row r="267" s="2" customFormat="1">
      <c r="A267" s="38"/>
      <c r="B267" s="39"/>
      <c r="C267" s="40"/>
      <c r="D267" s="232" t="s">
        <v>165</v>
      </c>
      <c r="E267" s="40"/>
      <c r="F267" s="233" t="s">
        <v>498</v>
      </c>
      <c r="G267" s="40"/>
      <c r="H267" s="40"/>
      <c r="I267" s="136"/>
      <c r="J267" s="40"/>
      <c r="K267" s="40"/>
      <c r="L267" s="44"/>
      <c r="M267" s="234"/>
      <c r="N267" s="235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165</v>
      </c>
      <c r="AU267" s="17" t="s">
        <v>82</v>
      </c>
    </row>
    <row r="268" s="13" customFormat="1">
      <c r="A268" s="13"/>
      <c r="B268" s="236"/>
      <c r="C268" s="237"/>
      <c r="D268" s="232" t="s">
        <v>166</v>
      </c>
      <c r="E268" s="238" t="s">
        <v>19</v>
      </c>
      <c r="F268" s="239" t="s">
        <v>2267</v>
      </c>
      <c r="G268" s="237"/>
      <c r="H268" s="240">
        <v>190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166</v>
      </c>
      <c r="AU268" s="246" t="s">
        <v>82</v>
      </c>
      <c r="AV268" s="13" t="s">
        <v>85</v>
      </c>
      <c r="AW268" s="13" t="s">
        <v>34</v>
      </c>
      <c r="AX268" s="13" t="s">
        <v>82</v>
      </c>
      <c r="AY268" s="246" t="s">
        <v>158</v>
      </c>
    </row>
    <row r="269" s="13" customFormat="1">
      <c r="A269" s="13"/>
      <c r="B269" s="236"/>
      <c r="C269" s="237"/>
      <c r="D269" s="232" t="s">
        <v>166</v>
      </c>
      <c r="E269" s="237"/>
      <c r="F269" s="239" t="s">
        <v>2264</v>
      </c>
      <c r="G269" s="237"/>
      <c r="H269" s="240">
        <v>218.5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166</v>
      </c>
      <c r="AU269" s="246" t="s">
        <v>82</v>
      </c>
      <c r="AV269" s="13" t="s">
        <v>85</v>
      </c>
      <c r="AW269" s="13" t="s">
        <v>4</v>
      </c>
      <c r="AX269" s="13" t="s">
        <v>82</v>
      </c>
      <c r="AY269" s="246" t="s">
        <v>158</v>
      </c>
    </row>
    <row r="270" s="2" customFormat="1" ht="16.5" customHeight="1">
      <c r="A270" s="38"/>
      <c r="B270" s="39"/>
      <c r="C270" s="219" t="s">
        <v>464</v>
      </c>
      <c r="D270" s="219" t="s">
        <v>159</v>
      </c>
      <c r="E270" s="220" t="s">
        <v>503</v>
      </c>
      <c r="F270" s="221" t="s">
        <v>504</v>
      </c>
      <c r="G270" s="222" t="s">
        <v>202</v>
      </c>
      <c r="H270" s="223">
        <v>54</v>
      </c>
      <c r="I270" s="224"/>
      <c r="J270" s="225">
        <f>ROUND(I270*H270,2)</f>
        <v>0</v>
      </c>
      <c r="K270" s="221" t="s">
        <v>19</v>
      </c>
      <c r="L270" s="44"/>
      <c r="M270" s="226" t="s">
        <v>19</v>
      </c>
      <c r="N270" s="227" t="s">
        <v>45</v>
      </c>
      <c r="O270" s="84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236</v>
      </c>
      <c r="AT270" s="230" t="s">
        <v>159</v>
      </c>
      <c r="AU270" s="230" t="s">
        <v>82</v>
      </c>
      <c r="AY270" s="17" t="s">
        <v>158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82</v>
      </c>
      <c r="BK270" s="231">
        <f>ROUND(I270*H270,2)</f>
        <v>0</v>
      </c>
      <c r="BL270" s="17" t="s">
        <v>236</v>
      </c>
      <c r="BM270" s="230" t="s">
        <v>505</v>
      </c>
    </row>
    <row r="271" s="2" customFormat="1">
      <c r="A271" s="38"/>
      <c r="B271" s="39"/>
      <c r="C271" s="40"/>
      <c r="D271" s="232" t="s">
        <v>165</v>
      </c>
      <c r="E271" s="40"/>
      <c r="F271" s="233" t="s">
        <v>504</v>
      </c>
      <c r="G271" s="40"/>
      <c r="H271" s="40"/>
      <c r="I271" s="136"/>
      <c r="J271" s="40"/>
      <c r="K271" s="40"/>
      <c r="L271" s="44"/>
      <c r="M271" s="234"/>
      <c r="N271" s="235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165</v>
      </c>
      <c r="AU271" s="17" t="s">
        <v>82</v>
      </c>
    </row>
    <row r="272" s="2" customFormat="1" ht="16.5" customHeight="1">
      <c r="A272" s="38"/>
      <c r="B272" s="39"/>
      <c r="C272" s="259" t="s">
        <v>469</v>
      </c>
      <c r="D272" s="259" t="s">
        <v>199</v>
      </c>
      <c r="E272" s="260" t="s">
        <v>506</v>
      </c>
      <c r="F272" s="261" t="s">
        <v>507</v>
      </c>
      <c r="G272" s="262" t="s">
        <v>508</v>
      </c>
      <c r="H272" s="263">
        <v>54</v>
      </c>
      <c r="I272" s="264"/>
      <c r="J272" s="265">
        <f>ROUND(I272*H272,2)</f>
        <v>0</v>
      </c>
      <c r="K272" s="261" t="s">
        <v>19</v>
      </c>
      <c r="L272" s="266"/>
      <c r="M272" s="267" t="s">
        <v>19</v>
      </c>
      <c r="N272" s="268" t="s">
        <v>45</v>
      </c>
      <c r="O272" s="84"/>
      <c r="P272" s="228">
        <f>O272*H272</f>
        <v>0</v>
      </c>
      <c r="Q272" s="228">
        <v>0.00062</v>
      </c>
      <c r="R272" s="228">
        <f>Q272*H272</f>
        <v>0.033480000000000003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241</v>
      </c>
      <c r="AT272" s="230" t="s">
        <v>199</v>
      </c>
      <c r="AU272" s="230" t="s">
        <v>82</v>
      </c>
      <c r="AY272" s="17" t="s">
        <v>158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82</v>
      </c>
      <c r="BK272" s="231">
        <f>ROUND(I272*H272,2)</f>
        <v>0</v>
      </c>
      <c r="BL272" s="17" t="s">
        <v>236</v>
      </c>
      <c r="BM272" s="230" t="s">
        <v>509</v>
      </c>
    </row>
    <row r="273" s="2" customFormat="1">
      <c r="A273" s="38"/>
      <c r="B273" s="39"/>
      <c r="C273" s="40"/>
      <c r="D273" s="232" t="s">
        <v>165</v>
      </c>
      <c r="E273" s="40"/>
      <c r="F273" s="233" t="s">
        <v>507</v>
      </c>
      <c r="G273" s="40"/>
      <c r="H273" s="40"/>
      <c r="I273" s="136"/>
      <c r="J273" s="40"/>
      <c r="K273" s="40"/>
      <c r="L273" s="44"/>
      <c r="M273" s="234"/>
      <c r="N273" s="235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165</v>
      </c>
      <c r="AU273" s="17" t="s">
        <v>82</v>
      </c>
    </row>
    <row r="274" s="13" customFormat="1">
      <c r="A274" s="13"/>
      <c r="B274" s="236"/>
      <c r="C274" s="237"/>
      <c r="D274" s="232" t="s">
        <v>166</v>
      </c>
      <c r="E274" s="238" t="s">
        <v>19</v>
      </c>
      <c r="F274" s="239" t="s">
        <v>2268</v>
      </c>
      <c r="G274" s="237"/>
      <c r="H274" s="240">
        <v>54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166</v>
      </c>
      <c r="AU274" s="246" t="s">
        <v>82</v>
      </c>
      <c r="AV274" s="13" t="s">
        <v>85</v>
      </c>
      <c r="AW274" s="13" t="s">
        <v>34</v>
      </c>
      <c r="AX274" s="13" t="s">
        <v>82</v>
      </c>
      <c r="AY274" s="246" t="s">
        <v>158</v>
      </c>
    </row>
    <row r="275" s="2" customFormat="1" ht="21.75" customHeight="1">
      <c r="A275" s="38"/>
      <c r="B275" s="39"/>
      <c r="C275" s="259" t="s">
        <v>474</v>
      </c>
      <c r="D275" s="259" t="s">
        <v>199</v>
      </c>
      <c r="E275" s="260" t="s">
        <v>512</v>
      </c>
      <c r="F275" s="261" t="s">
        <v>513</v>
      </c>
      <c r="G275" s="262" t="s">
        <v>508</v>
      </c>
      <c r="H275" s="263">
        <v>10</v>
      </c>
      <c r="I275" s="264"/>
      <c r="J275" s="265">
        <f>ROUND(I275*H275,2)</f>
        <v>0</v>
      </c>
      <c r="K275" s="261" t="s">
        <v>19</v>
      </c>
      <c r="L275" s="266"/>
      <c r="M275" s="267" t="s">
        <v>19</v>
      </c>
      <c r="N275" s="268" t="s">
        <v>45</v>
      </c>
      <c r="O275" s="84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0" t="s">
        <v>241</v>
      </c>
      <c r="AT275" s="230" t="s">
        <v>199</v>
      </c>
      <c r="AU275" s="230" t="s">
        <v>82</v>
      </c>
      <c r="AY275" s="17" t="s">
        <v>158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7" t="s">
        <v>82</v>
      </c>
      <c r="BK275" s="231">
        <f>ROUND(I275*H275,2)</f>
        <v>0</v>
      </c>
      <c r="BL275" s="17" t="s">
        <v>236</v>
      </c>
      <c r="BM275" s="230" t="s">
        <v>514</v>
      </c>
    </row>
    <row r="276" s="2" customFormat="1">
      <c r="A276" s="38"/>
      <c r="B276" s="39"/>
      <c r="C276" s="40"/>
      <c r="D276" s="232" t="s">
        <v>165</v>
      </c>
      <c r="E276" s="40"/>
      <c r="F276" s="233" t="s">
        <v>513</v>
      </c>
      <c r="G276" s="40"/>
      <c r="H276" s="40"/>
      <c r="I276" s="136"/>
      <c r="J276" s="40"/>
      <c r="K276" s="40"/>
      <c r="L276" s="44"/>
      <c r="M276" s="234"/>
      <c r="N276" s="235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165</v>
      </c>
      <c r="AU276" s="17" t="s">
        <v>82</v>
      </c>
    </row>
    <row r="277" s="2" customFormat="1" ht="21.75" customHeight="1">
      <c r="A277" s="38"/>
      <c r="B277" s="39"/>
      <c r="C277" s="219" t="s">
        <v>479</v>
      </c>
      <c r="D277" s="219" t="s">
        <v>159</v>
      </c>
      <c r="E277" s="220" t="s">
        <v>517</v>
      </c>
      <c r="F277" s="221" t="s">
        <v>518</v>
      </c>
      <c r="G277" s="222" t="s">
        <v>202</v>
      </c>
      <c r="H277" s="223">
        <v>236</v>
      </c>
      <c r="I277" s="224"/>
      <c r="J277" s="225">
        <f>ROUND(I277*H277,2)</f>
        <v>0</v>
      </c>
      <c r="K277" s="221" t="s">
        <v>213</v>
      </c>
      <c r="L277" s="44"/>
      <c r="M277" s="226" t="s">
        <v>19</v>
      </c>
      <c r="N277" s="227" t="s">
        <v>45</v>
      </c>
      <c r="O277" s="84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236</v>
      </c>
      <c r="AT277" s="230" t="s">
        <v>159</v>
      </c>
      <c r="AU277" s="230" t="s">
        <v>82</v>
      </c>
      <c r="AY277" s="17" t="s">
        <v>158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82</v>
      </c>
      <c r="BK277" s="231">
        <f>ROUND(I277*H277,2)</f>
        <v>0</v>
      </c>
      <c r="BL277" s="17" t="s">
        <v>236</v>
      </c>
      <c r="BM277" s="230" t="s">
        <v>519</v>
      </c>
    </row>
    <row r="278" s="2" customFormat="1">
      <c r="A278" s="38"/>
      <c r="B278" s="39"/>
      <c r="C278" s="40"/>
      <c r="D278" s="232" t="s">
        <v>165</v>
      </c>
      <c r="E278" s="40"/>
      <c r="F278" s="233" t="s">
        <v>518</v>
      </c>
      <c r="G278" s="40"/>
      <c r="H278" s="40"/>
      <c r="I278" s="136"/>
      <c r="J278" s="40"/>
      <c r="K278" s="40"/>
      <c r="L278" s="44"/>
      <c r="M278" s="234"/>
      <c r="N278" s="235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165</v>
      </c>
      <c r="AU278" s="17" t="s">
        <v>82</v>
      </c>
    </row>
    <row r="279" s="13" customFormat="1">
      <c r="A279" s="13"/>
      <c r="B279" s="236"/>
      <c r="C279" s="237"/>
      <c r="D279" s="232" t="s">
        <v>166</v>
      </c>
      <c r="E279" s="238" t="s">
        <v>19</v>
      </c>
      <c r="F279" s="239" t="s">
        <v>2269</v>
      </c>
      <c r="G279" s="237"/>
      <c r="H279" s="240">
        <v>236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166</v>
      </c>
      <c r="AU279" s="246" t="s">
        <v>82</v>
      </c>
      <c r="AV279" s="13" t="s">
        <v>85</v>
      </c>
      <c r="AW279" s="13" t="s">
        <v>34</v>
      </c>
      <c r="AX279" s="13" t="s">
        <v>82</v>
      </c>
      <c r="AY279" s="246" t="s">
        <v>158</v>
      </c>
    </row>
    <row r="280" s="2" customFormat="1" ht="16.5" customHeight="1">
      <c r="A280" s="38"/>
      <c r="B280" s="39"/>
      <c r="C280" s="219" t="s">
        <v>485</v>
      </c>
      <c r="D280" s="219" t="s">
        <v>159</v>
      </c>
      <c r="E280" s="220" t="s">
        <v>522</v>
      </c>
      <c r="F280" s="221" t="s">
        <v>523</v>
      </c>
      <c r="G280" s="222" t="s">
        <v>162</v>
      </c>
      <c r="H280" s="223">
        <v>100</v>
      </c>
      <c r="I280" s="224"/>
      <c r="J280" s="225">
        <f>ROUND(I280*H280,2)</f>
        <v>0</v>
      </c>
      <c r="K280" s="221" t="s">
        <v>213</v>
      </c>
      <c r="L280" s="44"/>
      <c r="M280" s="226" t="s">
        <v>19</v>
      </c>
      <c r="N280" s="227" t="s">
        <v>45</v>
      </c>
      <c r="O280" s="84"/>
      <c r="P280" s="228">
        <f>O280*H280</f>
        <v>0</v>
      </c>
      <c r="Q280" s="228">
        <v>5.0000000000000002E-05</v>
      </c>
      <c r="R280" s="228">
        <f>Q280*H280</f>
        <v>0.0050000000000000001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236</v>
      </c>
      <c r="AT280" s="230" t="s">
        <v>159</v>
      </c>
      <c r="AU280" s="230" t="s">
        <v>82</v>
      </c>
      <c r="AY280" s="17" t="s">
        <v>158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82</v>
      </c>
      <c r="BK280" s="231">
        <f>ROUND(I280*H280,2)</f>
        <v>0</v>
      </c>
      <c r="BL280" s="17" t="s">
        <v>236</v>
      </c>
      <c r="BM280" s="230" t="s">
        <v>524</v>
      </c>
    </row>
    <row r="281" s="2" customFormat="1">
      <c r="A281" s="38"/>
      <c r="B281" s="39"/>
      <c r="C281" s="40"/>
      <c r="D281" s="232" t="s">
        <v>165</v>
      </c>
      <c r="E281" s="40"/>
      <c r="F281" s="233" t="s">
        <v>525</v>
      </c>
      <c r="G281" s="40"/>
      <c r="H281" s="40"/>
      <c r="I281" s="136"/>
      <c r="J281" s="40"/>
      <c r="K281" s="40"/>
      <c r="L281" s="44"/>
      <c r="M281" s="234"/>
      <c r="N281" s="235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165</v>
      </c>
      <c r="AU281" s="17" t="s">
        <v>82</v>
      </c>
    </row>
    <row r="282" s="2" customFormat="1">
      <c r="A282" s="38"/>
      <c r="B282" s="39"/>
      <c r="C282" s="40"/>
      <c r="D282" s="232" t="s">
        <v>216</v>
      </c>
      <c r="E282" s="40"/>
      <c r="F282" s="258" t="s">
        <v>526</v>
      </c>
      <c r="G282" s="40"/>
      <c r="H282" s="40"/>
      <c r="I282" s="136"/>
      <c r="J282" s="40"/>
      <c r="K282" s="40"/>
      <c r="L282" s="44"/>
      <c r="M282" s="234"/>
      <c r="N282" s="235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216</v>
      </c>
      <c r="AU282" s="17" t="s">
        <v>82</v>
      </c>
    </row>
    <row r="283" s="13" customFormat="1">
      <c r="A283" s="13"/>
      <c r="B283" s="236"/>
      <c r="C283" s="237"/>
      <c r="D283" s="232" t="s">
        <v>166</v>
      </c>
      <c r="E283" s="238" t="s">
        <v>19</v>
      </c>
      <c r="F283" s="239" t="s">
        <v>2270</v>
      </c>
      <c r="G283" s="237"/>
      <c r="H283" s="240">
        <v>100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166</v>
      </c>
      <c r="AU283" s="246" t="s">
        <v>82</v>
      </c>
      <c r="AV283" s="13" t="s">
        <v>85</v>
      </c>
      <c r="AW283" s="13" t="s">
        <v>34</v>
      </c>
      <c r="AX283" s="13" t="s">
        <v>82</v>
      </c>
      <c r="AY283" s="246" t="s">
        <v>158</v>
      </c>
    </row>
    <row r="284" s="2" customFormat="1" ht="16.5" customHeight="1">
      <c r="A284" s="38"/>
      <c r="B284" s="39"/>
      <c r="C284" s="259" t="s">
        <v>491</v>
      </c>
      <c r="D284" s="259" t="s">
        <v>199</v>
      </c>
      <c r="E284" s="260" t="s">
        <v>529</v>
      </c>
      <c r="F284" s="261" t="s">
        <v>530</v>
      </c>
      <c r="G284" s="262" t="s">
        <v>531</v>
      </c>
      <c r="H284" s="263">
        <v>74.400000000000006</v>
      </c>
      <c r="I284" s="264"/>
      <c r="J284" s="265">
        <f>ROUND(I284*H284,2)</f>
        <v>0</v>
      </c>
      <c r="K284" s="261" t="s">
        <v>213</v>
      </c>
      <c r="L284" s="266"/>
      <c r="M284" s="267" t="s">
        <v>19</v>
      </c>
      <c r="N284" s="268" t="s">
        <v>45</v>
      </c>
      <c r="O284" s="84"/>
      <c r="P284" s="228">
        <f>O284*H284</f>
        <v>0</v>
      </c>
      <c r="Q284" s="228">
        <v>0.001</v>
      </c>
      <c r="R284" s="228">
        <f>Q284*H284</f>
        <v>0.074400000000000008</v>
      </c>
      <c r="S284" s="228">
        <v>0</v>
      </c>
      <c r="T284" s="22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0" t="s">
        <v>241</v>
      </c>
      <c r="AT284" s="230" t="s">
        <v>199</v>
      </c>
      <c r="AU284" s="230" t="s">
        <v>82</v>
      </c>
      <c r="AY284" s="17" t="s">
        <v>158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7" t="s">
        <v>82</v>
      </c>
      <c r="BK284" s="231">
        <f>ROUND(I284*H284,2)</f>
        <v>0</v>
      </c>
      <c r="BL284" s="17" t="s">
        <v>236</v>
      </c>
      <c r="BM284" s="230" t="s">
        <v>532</v>
      </c>
    </row>
    <row r="285" s="2" customFormat="1">
      <c r="A285" s="38"/>
      <c r="B285" s="39"/>
      <c r="C285" s="40"/>
      <c r="D285" s="232" t="s">
        <v>165</v>
      </c>
      <c r="E285" s="40"/>
      <c r="F285" s="233" t="s">
        <v>530</v>
      </c>
      <c r="G285" s="40"/>
      <c r="H285" s="40"/>
      <c r="I285" s="136"/>
      <c r="J285" s="40"/>
      <c r="K285" s="40"/>
      <c r="L285" s="44"/>
      <c r="M285" s="234"/>
      <c r="N285" s="235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165</v>
      </c>
      <c r="AU285" s="17" t="s">
        <v>82</v>
      </c>
    </row>
    <row r="286" s="13" customFormat="1">
      <c r="A286" s="13"/>
      <c r="B286" s="236"/>
      <c r="C286" s="237"/>
      <c r="D286" s="232" t="s">
        <v>166</v>
      </c>
      <c r="E286" s="238" t="s">
        <v>19</v>
      </c>
      <c r="F286" s="239" t="s">
        <v>2271</v>
      </c>
      <c r="G286" s="237"/>
      <c r="H286" s="240">
        <v>62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166</v>
      </c>
      <c r="AU286" s="246" t="s">
        <v>82</v>
      </c>
      <c r="AV286" s="13" t="s">
        <v>85</v>
      </c>
      <c r="AW286" s="13" t="s">
        <v>34</v>
      </c>
      <c r="AX286" s="13" t="s">
        <v>82</v>
      </c>
      <c r="AY286" s="246" t="s">
        <v>158</v>
      </c>
    </row>
    <row r="287" s="13" customFormat="1">
      <c r="A287" s="13"/>
      <c r="B287" s="236"/>
      <c r="C287" s="237"/>
      <c r="D287" s="232" t="s">
        <v>166</v>
      </c>
      <c r="E287" s="237"/>
      <c r="F287" s="239" t="s">
        <v>2272</v>
      </c>
      <c r="G287" s="237"/>
      <c r="H287" s="240">
        <v>74.400000000000006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166</v>
      </c>
      <c r="AU287" s="246" t="s">
        <v>82</v>
      </c>
      <c r="AV287" s="13" t="s">
        <v>85</v>
      </c>
      <c r="AW287" s="13" t="s">
        <v>4</v>
      </c>
      <c r="AX287" s="13" t="s">
        <v>82</v>
      </c>
      <c r="AY287" s="246" t="s">
        <v>158</v>
      </c>
    </row>
    <row r="288" s="2" customFormat="1" ht="21.75" customHeight="1">
      <c r="A288" s="38"/>
      <c r="B288" s="39"/>
      <c r="C288" s="219" t="s">
        <v>496</v>
      </c>
      <c r="D288" s="219" t="s">
        <v>159</v>
      </c>
      <c r="E288" s="220" t="s">
        <v>536</v>
      </c>
      <c r="F288" s="221" t="s">
        <v>537</v>
      </c>
      <c r="G288" s="222" t="s">
        <v>162</v>
      </c>
      <c r="H288" s="223">
        <v>317</v>
      </c>
      <c r="I288" s="224"/>
      <c r="J288" s="225">
        <f>ROUND(I288*H288,2)</f>
        <v>0</v>
      </c>
      <c r="K288" s="221" t="s">
        <v>19</v>
      </c>
      <c r="L288" s="44"/>
      <c r="M288" s="226" t="s">
        <v>19</v>
      </c>
      <c r="N288" s="227" t="s">
        <v>45</v>
      </c>
      <c r="O288" s="84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236</v>
      </c>
      <c r="AT288" s="230" t="s">
        <v>159</v>
      </c>
      <c r="AU288" s="230" t="s">
        <v>82</v>
      </c>
      <c r="AY288" s="17" t="s">
        <v>158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82</v>
      </c>
      <c r="BK288" s="231">
        <f>ROUND(I288*H288,2)</f>
        <v>0</v>
      </c>
      <c r="BL288" s="17" t="s">
        <v>236</v>
      </c>
      <c r="BM288" s="230" t="s">
        <v>538</v>
      </c>
    </row>
    <row r="289" s="2" customFormat="1">
      <c r="A289" s="38"/>
      <c r="B289" s="39"/>
      <c r="C289" s="40"/>
      <c r="D289" s="232" t="s">
        <v>165</v>
      </c>
      <c r="E289" s="40"/>
      <c r="F289" s="233" t="s">
        <v>539</v>
      </c>
      <c r="G289" s="40"/>
      <c r="H289" s="40"/>
      <c r="I289" s="136"/>
      <c r="J289" s="40"/>
      <c r="K289" s="40"/>
      <c r="L289" s="44"/>
      <c r="M289" s="234"/>
      <c r="N289" s="235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165</v>
      </c>
      <c r="AU289" s="17" t="s">
        <v>82</v>
      </c>
    </row>
    <row r="290" s="13" customFormat="1">
      <c r="A290" s="13"/>
      <c r="B290" s="236"/>
      <c r="C290" s="237"/>
      <c r="D290" s="232" t="s">
        <v>166</v>
      </c>
      <c r="E290" s="238" t="s">
        <v>19</v>
      </c>
      <c r="F290" s="239" t="s">
        <v>2273</v>
      </c>
      <c r="G290" s="237"/>
      <c r="H290" s="240">
        <v>317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166</v>
      </c>
      <c r="AU290" s="246" t="s">
        <v>82</v>
      </c>
      <c r="AV290" s="13" t="s">
        <v>85</v>
      </c>
      <c r="AW290" s="13" t="s">
        <v>34</v>
      </c>
      <c r="AX290" s="13" t="s">
        <v>82</v>
      </c>
      <c r="AY290" s="246" t="s">
        <v>158</v>
      </c>
    </row>
    <row r="291" s="2" customFormat="1" ht="16.5" customHeight="1">
      <c r="A291" s="38"/>
      <c r="B291" s="39"/>
      <c r="C291" s="259" t="s">
        <v>502</v>
      </c>
      <c r="D291" s="259" t="s">
        <v>199</v>
      </c>
      <c r="E291" s="260" t="s">
        <v>542</v>
      </c>
      <c r="F291" s="261" t="s">
        <v>543</v>
      </c>
      <c r="G291" s="262" t="s">
        <v>531</v>
      </c>
      <c r="H291" s="263">
        <v>399.42000000000002</v>
      </c>
      <c r="I291" s="264"/>
      <c r="J291" s="265">
        <f>ROUND(I291*H291,2)</f>
        <v>0</v>
      </c>
      <c r="K291" s="261" t="s">
        <v>213</v>
      </c>
      <c r="L291" s="266"/>
      <c r="M291" s="267" t="s">
        <v>19</v>
      </c>
      <c r="N291" s="268" t="s">
        <v>45</v>
      </c>
      <c r="O291" s="84"/>
      <c r="P291" s="228">
        <f>O291*H291</f>
        <v>0</v>
      </c>
      <c r="Q291" s="228">
        <v>0.001</v>
      </c>
      <c r="R291" s="228">
        <f>Q291*H291</f>
        <v>0.39942</v>
      </c>
      <c r="S291" s="228">
        <v>0</v>
      </c>
      <c r="T291" s="22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0" t="s">
        <v>241</v>
      </c>
      <c r="AT291" s="230" t="s">
        <v>199</v>
      </c>
      <c r="AU291" s="230" t="s">
        <v>82</v>
      </c>
      <c r="AY291" s="17" t="s">
        <v>158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7" t="s">
        <v>82</v>
      </c>
      <c r="BK291" s="231">
        <f>ROUND(I291*H291,2)</f>
        <v>0</v>
      </c>
      <c r="BL291" s="17" t="s">
        <v>236</v>
      </c>
      <c r="BM291" s="230" t="s">
        <v>544</v>
      </c>
    </row>
    <row r="292" s="2" customFormat="1">
      <c r="A292" s="38"/>
      <c r="B292" s="39"/>
      <c r="C292" s="40"/>
      <c r="D292" s="232" t="s">
        <v>165</v>
      </c>
      <c r="E292" s="40"/>
      <c r="F292" s="233" t="s">
        <v>543</v>
      </c>
      <c r="G292" s="40"/>
      <c r="H292" s="40"/>
      <c r="I292" s="136"/>
      <c r="J292" s="40"/>
      <c r="K292" s="40"/>
      <c r="L292" s="44"/>
      <c r="M292" s="234"/>
      <c r="N292" s="235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165</v>
      </c>
      <c r="AU292" s="17" t="s">
        <v>82</v>
      </c>
    </row>
    <row r="293" s="2" customFormat="1">
      <c r="A293" s="38"/>
      <c r="B293" s="39"/>
      <c r="C293" s="40"/>
      <c r="D293" s="232" t="s">
        <v>181</v>
      </c>
      <c r="E293" s="40"/>
      <c r="F293" s="258" t="s">
        <v>545</v>
      </c>
      <c r="G293" s="40"/>
      <c r="H293" s="40"/>
      <c r="I293" s="136"/>
      <c r="J293" s="40"/>
      <c r="K293" s="40"/>
      <c r="L293" s="44"/>
      <c r="M293" s="234"/>
      <c r="N293" s="235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181</v>
      </c>
      <c r="AU293" s="17" t="s">
        <v>82</v>
      </c>
    </row>
    <row r="294" s="13" customFormat="1">
      <c r="A294" s="13"/>
      <c r="B294" s="236"/>
      <c r="C294" s="237"/>
      <c r="D294" s="232" t="s">
        <v>166</v>
      </c>
      <c r="E294" s="238" t="s">
        <v>19</v>
      </c>
      <c r="F294" s="239" t="s">
        <v>2274</v>
      </c>
      <c r="G294" s="237"/>
      <c r="H294" s="240">
        <v>332.85000000000002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166</v>
      </c>
      <c r="AU294" s="246" t="s">
        <v>82</v>
      </c>
      <c r="AV294" s="13" t="s">
        <v>85</v>
      </c>
      <c r="AW294" s="13" t="s">
        <v>34</v>
      </c>
      <c r="AX294" s="13" t="s">
        <v>82</v>
      </c>
      <c r="AY294" s="246" t="s">
        <v>158</v>
      </c>
    </row>
    <row r="295" s="13" customFormat="1">
      <c r="A295" s="13"/>
      <c r="B295" s="236"/>
      <c r="C295" s="237"/>
      <c r="D295" s="232" t="s">
        <v>166</v>
      </c>
      <c r="E295" s="237"/>
      <c r="F295" s="239" t="s">
        <v>2275</v>
      </c>
      <c r="G295" s="237"/>
      <c r="H295" s="240">
        <v>399.42000000000002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166</v>
      </c>
      <c r="AU295" s="246" t="s">
        <v>82</v>
      </c>
      <c r="AV295" s="13" t="s">
        <v>85</v>
      </c>
      <c r="AW295" s="13" t="s">
        <v>4</v>
      </c>
      <c r="AX295" s="13" t="s">
        <v>82</v>
      </c>
      <c r="AY295" s="246" t="s">
        <v>158</v>
      </c>
    </row>
    <row r="296" s="2" customFormat="1" ht="16.5" customHeight="1">
      <c r="A296" s="38"/>
      <c r="B296" s="39"/>
      <c r="C296" s="219" t="s">
        <v>236</v>
      </c>
      <c r="D296" s="219" t="s">
        <v>159</v>
      </c>
      <c r="E296" s="220" t="s">
        <v>549</v>
      </c>
      <c r="F296" s="221" t="s">
        <v>550</v>
      </c>
      <c r="G296" s="222" t="s">
        <v>202</v>
      </c>
      <c r="H296" s="223">
        <v>12</v>
      </c>
      <c r="I296" s="224"/>
      <c r="J296" s="225">
        <f>ROUND(I296*H296,2)</f>
        <v>0</v>
      </c>
      <c r="K296" s="221" t="s">
        <v>213</v>
      </c>
      <c r="L296" s="44"/>
      <c r="M296" s="226" t="s">
        <v>19</v>
      </c>
      <c r="N296" s="227" t="s">
        <v>45</v>
      </c>
      <c r="O296" s="84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0" t="s">
        <v>195</v>
      </c>
      <c r="AT296" s="230" t="s">
        <v>159</v>
      </c>
      <c r="AU296" s="230" t="s">
        <v>82</v>
      </c>
      <c r="AY296" s="17" t="s">
        <v>158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7" t="s">
        <v>82</v>
      </c>
      <c r="BK296" s="231">
        <f>ROUND(I296*H296,2)</f>
        <v>0</v>
      </c>
      <c r="BL296" s="17" t="s">
        <v>195</v>
      </c>
      <c r="BM296" s="230" t="s">
        <v>551</v>
      </c>
    </row>
    <row r="297" s="2" customFormat="1">
      <c r="A297" s="38"/>
      <c r="B297" s="39"/>
      <c r="C297" s="40"/>
      <c r="D297" s="232" t="s">
        <v>165</v>
      </c>
      <c r="E297" s="40"/>
      <c r="F297" s="233" t="s">
        <v>552</v>
      </c>
      <c r="G297" s="40"/>
      <c r="H297" s="40"/>
      <c r="I297" s="136"/>
      <c r="J297" s="40"/>
      <c r="K297" s="40"/>
      <c r="L297" s="44"/>
      <c r="M297" s="234"/>
      <c r="N297" s="235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165</v>
      </c>
      <c r="AU297" s="17" t="s">
        <v>82</v>
      </c>
    </row>
    <row r="298" s="2" customFormat="1">
      <c r="A298" s="38"/>
      <c r="B298" s="39"/>
      <c r="C298" s="40"/>
      <c r="D298" s="232" t="s">
        <v>216</v>
      </c>
      <c r="E298" s="40"/>
      <c r="F298" s="258" t="s">
        <v>553</v>
      </c>
      <c r="G298" s="40"/>
      <c r="H298" s="40"/>
      <c r="I298" s="136"/>
      <c r="J298" s="40"/>
      <c r="K298" s="40"/>
      <c r="L298" s="44"/>
      <c r="M298" s="234"/>
      <c r="N298" s="235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216</v>
      </c>
      <c r="AU298" s="17" t="s">
        <v>82</v>
      </c>
    </row>
    <row r="299" s="2" customFormat="1" ht="16.5" customHeight="1">
      <c r="A299" s="38"/>
      <c r="B299" s="39"/>
      <c r="C299" s="259" t="s">
        <v>511</v>
      </c>
      <c r="D299" s="259" t="s">
        <v>199</v>
      </c>
      <c r="E299" s="260" t="s">
        <v>555</v>
      </c>
      <c r="F299" s="261" t="s">
        <v>556</v>
      </c>
      <c r="G299" s="262" t="s">
        <v>202</v>
      </c>
      <c r="H299" s="263">
        <v>12</v>
      </c>
      <c r="I299" s="264"/>
      <c r="J299" s="265">
        <f>ROUND(I299*H299,2)</f>
        <v>0</v>
      </c>
      <c r="K299" s="261" t="s">
        <v>213</v>
      </c>
      <c r="L299" s="266"/>
      <c r="M299" s="267" t="s">
        <v>19</v>
      </c>
      <c r="N299" s="268" t="s">
        <v>45</v>
      </c>
      <c r="O299" s="84"/>
      <c r="P299" s="228">
        <f>O299*H299</f>
        <v>0</v>
      </c>
      <c r="Q299" s="228">
        <v>0.00016000000000000001</v>
      </c>
      <c r="R299" s="228">
        <f>Q299*H299</f>
        <v>0.0019200000000000003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241</v>
      </c>
      <c r="AT299" s="230" t="s">
        <v>199</v>
      </c>
      <c r="AU299" s="230" t="s">
        <v>82</v>
      </c>
      <c r="AY299" s="17" t="s">
        <v>158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82</v>
      </c>
      <c r="BK299" s="231">
        <f>ROUND(I299*H299,2)</f>
        <v>0</v>
      </c>
      <c r="BL299" s="17" t="s">
        <v>236</v>
      </c>
      <c r="BM299" s="230" t="s">
        <v>557</v>
      </c>
    </row>
    <row r="300" s="2" customFormat="1">
      <c r="A300" s="38"/>
      <c r="B300" s="39"/>
      <c r="C300" s="40"/>
      <c r="D300" s="232" t="s">
        <v>165</v>
      </c>
      <c r="E300" s="40"/>
      <c r="F300" s="233" t="s">
        <v>556</v>
      </c>
      <c r="G300" s="40"/>
      <c r="H300" s="40"/>
      <c r="I300" s="136"/>
      <c r="J300" s="40"/>
      <c r="K300" s="40"/>
      <c r="L300" s="44"/>
      <c r="M300" s="234"/>
      <c r="N300" s="235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165</v>
      </c>
      <c r="AU300" s="17" t="s">
        <v>82</v>
      </c>
    </row>
    <row r="301" s="13" customFormat="1">
      <c r="A301" s="13"/>
      <c r="B301" s="236"/>
      <c r="C301" s="237"/>
      <c r="D301" s="232" t="s">
        <v>166</v>
      </c>
      <c r="E301" s="238" t="s">
        <v>19</v>
      </c>
      <c r="F301" s="239" t="s">
        <v>2276</v>
      </c>
      <c r="G301" s="237"/>
      <c r="H301" s="240">
        <v>12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166</v>
      </c>
      <c r="AU301" s="246" t="s">
        <v>82</v>
      </c>
      <c r="AV301" s="13" t="s">
        <v>85</v>
      </c>
      <c r="AW301" s="13" t="s">
        <v>34</v>
      </c>
      <c r="AX301" s="13" t="s">
        <v>82</v>
      </c>
      <c r="AY301" s="246" t="s">
        <v>158</v>
      </c>
    </row>
    <row r="302" s="2" customFormat="1" ht="16.5" customHeight="1">
      <c r="A302" s="38"/>
      <c r="B302" s="39"/>
      <c r="C302" s="219" t="s">
        <v>516</v>
      </c>
      <c r="D302" s="219" t="s">
        <v>159</v>
      </c>
      <c r="E302" s="220" t="s">
        <v>559</v>
      </c>
      <c r="F302" s="221" t="s">
        <v>560</v>
      </c>
      <c r="G302" s="222" t="s">
        <v>202</v>
      </c>
      <c r="H302" s="223">
        <v>64</v>
      </c>
      <c r="I302" s="224"/>
      <c r="J302" s="225">
        <f>ROUND(I302*H302,2)</f>
        <v>0</v>
      </c>
      <c r="K302" s="221" t="s">
        <v>213</v>
      </c>
      <c r="L302" s="44"/>
      <c r="M302" s="226" t="s">
        <v>19</v>
      </c>
      <c r="N302" s="227" t="s">
        <v>45</v>
      </c>
      <c r="O302" s="84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195</v>
      </c>
      <c r="AT302" s="230" t="s">
        <v>159</v>
      </c>
      <c r="AU302" s="230" t="s">
        <v>82</v>
      </c>
      <c r="AY302" s="17" t="s">
        <v>158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82</v>
      </c>
      <c r="BK302" s="231">
        <f>ROUND(I302*H302,2)</f>
        <v>0</v>
      </c>
      <c r="BL302" s="17" t="s">
        <v>195</v>
      </c>
      <c r="BM302" s="230" t="s">
        <v>561</v>
      </c>
    </row>
    <row r="303" s="2" customFormat="1">
      <c r="A303" s="38"/>
      <c r="B303" s="39"/>
      <c r="C303" s="40"/>
      <c r="D303" s="232" t="s">
        <v>165</v>
      </c>
      <c r="E303" s="40"/>
      <c r="F303" s="233" t="s">
        <v>562</v>
      </c>
      <c r="G303" s="40"/>
      <c r="H303" s="40"/>
      <c r="I303" s="136"/>
      <c r="J303" s="40"/>
      <c r="K303" s="40"/>
      <c r="L303" s="44"/>
      <c r="M303" s="234"/>
      <c r="N303" s="235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165</v>
      </c>
      <c r="AU303" s="17" t="s">
        <v>82</v>
      </c>
    </row>
    <row r="304" s="2" customFormat="1">
      <c r="A304" s="38"/>
      <c r="B304" s="39"/>
      <c r="C304" s="40"/>
      <c r="D304" s="232" t="s">
        <v>216</v>
      </c>
      <c r="E304" s="40"/>
      <c r="F304" s="258" t="s">
        <v>553</v>
      </c>
      <c r="G304" s="40"/>
      <c r="H304" s="40"/>
      <c r="I304" s="136"/>
      <c r="J304" s="40"/>
      <c r="K304" s="40"/>
      <c r="L304" s="44"/>
      <c r="M304" s="234"/>
      <c r="N304" s="235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216</v>
      </c>
      <c r="AU304" s="17" t="s">
        <v>82</v>
      </c>
    </row>
    <row r="305" s="2" customFormat="1" ht="21.75" customHeight="1">
      <c r="A305" s="38"/>
      <c r="B305" s="39"/>
      <c r="C305" s="259" t="s">
        <v>521</v>
      </c>
      <c r="D305" s="259" t="s">
        <v>199</v>
      </c>
      <c r="E305" s="260" t="s">
        <v>564</v>
      </c>
      <c r="F305" s="261" t="s">
        <v>565</v>
      </c>
      <c r="G305" s="262" t="s">
        <v>202</v>
      </c>
      <c r="H305" s="263">
        <v>38</v>
      </c>
      <c r="I305" s="264"/>
      <c r="J305" s="265">
        <f>ROUND(I305*H305,2)</f>
        <v>0</v>
      </c>
      <c r="K305" s="261" t="s">
        <v>213</v>
      </c>
      <c r="L305" s="266"/>
      <c r="M305" s="267" t="s">
        <v>19</v>
      </c>
      <c r="N305" s="268" t="s">
        <v>45</v>
      </c>
      <c r="O305" s="84"/>
      <c r="P305" s="228">
        <f>O305*H305</f>
        <v>0</v>
      </c>
      <c r="Q305" s="228">
        <v>0.00025999999999999998</v>
      </c>
      <c r="R305" s="228">
        <f>Q305*H305</f>
        <v>0.0098799999999999999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241</v>
      </c>
      <c r="AT305" s="230" t="s">
        <v>199</v>
      </c>
      <c r="AU305" s="230" t="s">
        <v>82</v>
      </c>
      <c r="AY305" s="17" t="s">
        <v>158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82</v>
      </c>
      <c r="BK305" s="231">
        <f>ROUND(I305*H305,2)</f>
        <v>0</v>
      </c>
      <c r="BL305" s="17" t="s">
        <v>236</v>
      </c>
      <c r="BM305" s="230" t="s">
        <v>566</v>
      </c>
    </row>
    <row r="306" s="2" customFormat="1">
      <c r="A306" s="38"/>
      <c r="B306" s="39"/>
      <c r="C306" s="40"/>
      <c r="D306" s="232" t="s">
        <v>165</v>
      </c>
      <c r="E306" s="40"/>
      <c r="F306" s="233" t="s">
        <v>565</v>
      </c>
      <c r="G306" s="40"/>
      <c r="H306" s="40"/>
      <c r="I306" s="136"/>
      <c r="J306" s="40"/>
      <c r="K306" s="40"/>
      <c r="L306" s="44"/>
      <c r="M306" s="234"/>
      <c r="N306" s="235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165</v>
      </c>
      <c r="AU306" s="17" t="s">
        <v>82</v>
      </c>
    </row>
    <row r="307" s="2" customFormat="1" ht="21.75" customHeight="1">
      <c r="A307" s="38"/>
      <c r="B307" s="39"/>
      <c r="C307" s="259" t="s">
        <v>528</v>
      </c>
      <c r="D307" s="259" t="s">
        <v>199</v>
      </c>
      <c r="E307" s="260" t="s">
        <v>568</v>
      </c>
      <c r="F307" s="261" t="s">
        <v>569</v>
      </c>
      <c r="G307" s="262" t="s">
        <v>202</v>
      </c>
      <c r="H307" s="263">
        <v>26</v>
      </c>
      <c r="I307" s="264"/>
      <c r="J307" s="265">
        <f>ROUND(I307*H307,2)</f>
        <v>0</v>
      </c>
      <c r="K307" s="261" t="s">
        <v>213</v>
      </c>
      <c r="L307" s="266"/>
      <c r="M307" s="267" t="s">
        <v>19</v>
      </c>
      <c r="N307" s="268" t="s">
        <v>45</v>
      </c>
      <c r="O307" s="84"/>
      <c r="P307" s="228">
        <f>O307*H307</f>
        <v>0</v>
      </c>
      <c r="Q307" s="228">
        <v>0.00069999999999999999</v>
      </c>
      <c r="R307" s="228">
        <f>Q307*H307</f>
        <v>0.018200000000000001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241</v>
      </c>
      <c r="AT307" s="230" t="s">
        <v>199</v>
      </c>
      <c r="AU307" s="230" t="s">
        <v>82</v>
      </c>
      <c r="AY307" s="17" t="s">
        <v>158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82</v>
      </c>
      <c r="BK307" s="231">
        <f>ROUND(I307*H307,2)</f>
        <v>0</v>
      </c>
      <c r="BL307" s="17" t="s">
        <v>236</v>
      </c>
      <c r="BM307" s="230" t="s">
        <v>570</v>
      </c>
    </row>
    <row r="308" s="2" customFormat="1">
      <c r="A308" s="38"/>
      <c r="B308" s="39"/>
      <c r="C308" s="40"/>
      <c r="D308" s="232" t="s">
        <v>165</v>
      </c>
      <c r="E308" s="40"/>
      <c r="F308" s="233" t="s">
        <v>569</v>
      </c>
      <c r="G308" s="40"/>
      <c r="H308" s="40"/>
      <c r="I308" s="136"/>
      <c r="J308" s="40"/>
      <c r="K308" s="40"/>
      <c r="L308" s="44"/>
      <c r="M308" s="234"/>
      <c r="N308" s="235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165</v>
      </c>
      <c r="AU308" s="17" t="s">
        <v>82</v>
      </c>
    </row>
    <row r="309" s="2" customFormat="1" ht="21.75" customHeight="1">
      <c r="A309" s="38"/>
      <c r="B309" s="39"/>
      <c r="C309" s="219" t="s">
        <v>535</v>
      </c>
      <c r="D309" s="219" t="s">
        <v>159</v>
      </c>
      <c r="E309" s="220" t="s">
        <v>572</v>
      </c>
      <c r="F309" s="221" t="s">
        <v>573</v>
      </c>
      <c r="G309" s="222" t="s">
        <v>202</v>
      </c>
      <c r="H309" s="223">
        <v>1</v>
      </c>
      <c r="I309" s="224"/>
      <c r="J309" s="225">
        <f>ROUND(I309*H309,2)</f>
        <v>0</v>
      </c>
      <c r="K309" s="221" t="s">
        <v>19</v>
      </c>
      <c r="L309" s="44"/>
      <c r="M309" s="226" t="s">
        <v>19</v>
      </c>
      <c r="N309" s="227" t="s">
        <v>45</v>
      </c>
      <c r="O309" s="84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236</v>
      </c>
      <c r="AT309" s="230" t="s">
        <v>159</v>
      </c>
      <c r="AU309" s="230" t="s">
        <v>82</v>
      </c>
      <c r="AY309" s="17" t="s">
        <v>158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82</v>
      </c>
      <c r="BK309" s="231">
        <f>ROUND(I309*H309,2)</f>
        <v>0</v>
      </c>
      <c r="BL309" s="17" t="s">
        <v>236</v>
      </c>
      <c r="BM309" s="230" t="s">
        <v>574</v>
      </c>
    </row>
    <row r="310" s="2" customFormat="1">
      <c r="A310" s="38"/>
      <c r="B310" s="39"/>
      <c r="C310" s="40"/>
      <c r="D310" s="232" t="s">
        <v>165</v>
      </c>
      <c r="E310" s="40"/>
      <c r="F310" s="233" t="s">
        <v>573</v>
      </c>
      <c r="G310" s="40"/>
      <c r="H310" s="40"/>
      <c r="I310" s="136"/>
      <c r="J310" s="40"/>
      <c r="K310" s="40"/>
      <c r="L310" s="44"/>
      <c r="M310" s="234"/>
      <c r="N310" s="235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165</v>
      </c>
      <c r="AU310" s="17" t="s">
        <v>82</v>
      </c>
    </row>
    <row r="311" s="2" customFormat="1" ht="21.75" customHeight="1">
      <c r="A311" s="38"/>
      <c r="B311" s="39"/>
      <c r="C311" s="219" t="s">
        <v>541</v>
      </c>
      <c r="D311" s="219" t="s">
        <v>159</v>
      </c>
      <c r="E311" s="220" t="s">
        <v>576</v>
      </c>
      <c r="F311" s="221" t="s">
        <v>577</v>
      </c>
      <c r="G311" s="222" t="s">
        <v>162</v>
      </c>
      <c r="H311" s="223">
        <v>1195</v>
      </c>
      <c r="I311" s="224"/>
      <c r="J311" s="225">
        <f>ROUND(I311*H311,2)</f>
        <v>0</v>
      </c>
      <c r="K311" s="221" t="s">
        <v>213</v>
      </c>
      <c r="L311" s="44"/>
      <c r="M311" s="226" t="s">
        <v>19</v>
      </c>
      <c r="N311" s="227" t="s">
        <v>45</v>
      </c>
      <c r="O311" s="84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236</v>
      </c>
      <c r="AT311" s="230" t="s">
        <v>159</v>
      </c>
      <c r="AU311" s="230" t="s">
        <v>82</v>
      </c>
      <c r="AY311" s="17" t="s">
        <v>158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82</v>
      </c>
      <c r="BK311" s="231">
        <f>ROUND(I311*H311,2)</f>
        <v>0</v>
      </c>
      <c r="BL311" s="17" t="s">
        <v>236</v>
      </c>
      <c r="BM311" s="230" t="s">
        <v>578</v>
      </c>
    </row>
    <row r="312" s="2" customFormat="1">
      <c r="A312" s="38"/>
      <c r="B312" s="39"/>
      <c r="C312" s="40"/>
      <c r="D312" s="232" t="s">
        <v>165</v>
      </c>
      <c r="E312" s="40"/>
      <c r="F312" s="233" t="s">
        <v>579</v>
      </c>
      <c r="G312" s="40"/>
      <c r="H312" s="40"/>
      <c r="I312" s="136"/>
      <c r="J312" s="40"/>
      <c r="K312" s="40"/>
      <c r="L312" s="44"/>
      <c r="M312" s="234"/>
      <c r="N312" s="235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165</v>
      </c>
      <c r="AU312" s="17" t="s">
        <v>82</v>
      </c>
    </row>
    <row r="313" s="13" customFormat="1">
      <c r="A313" s="13"/>
      <c r="B313" s="236"/>
      <c r="C313" s="237"/>
      <c r="D313" s="232" t="s">
        <v>166</v>
      </c>
      <c r="E313" s="238" t="s">
        <v>19</v>
      </c>
      <c r="F313" s="239" t="s">
        <v>2277</v>
      </c>
      <c r="G313" s="237"/>
      <c r="H313" s="240">
        <v>1195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166</v>
      </c>
      <c r="AU313" s="246" t="s">
        <v>82</v>
      </c>
      <c r="AV313" s="13" t="s">
        <v>85</v>
      </c>
      <c r="AW313" s="13" t="s">
        <v>34</v>
      </c>
      <c r="AX313" s="13" t="s">
        <v>82</v>
      </c>
      <c r="AY313" s="246" t="s">
        <v>158</v>
      </c>
    </row>
    <row r="314" s="2" customFormat="1" ht="16.5" customHeight="1">
      <c r="A314" s="38"/>
      <c r="B314" s="39"/>
      <c r="C314" s="219" t="s">
        <v>548</v>
      </c>
      <c r="D314" s="219" t="s">
        <v>159</v>
      </c>
      <c r="E314" s="220" t="s">
        <v>582</v>
      </c>
      <c r="F314" s="221" t="s">
        <v>583</v>
      </c>
      <c r="G314" s="222" t="s">
        <v>162</v>
      </c>
      <c r="H314" s="223">
        <v>1195</v>
      </c>
      <c r="I314" s="224"/>
      <c r="J314" s="225">
        <f>ROUND(I314*H314,2)</f>
        <v>0</v>
      </c>
      <c r="K314" s="221" t="s">
        <v>213</v>
      </c>
      <c r="L314" s="44"/>
      <c r="M314" s="226" t="s">
        <v>19</v>
      </c>
      <c r="N314" s="227" t="s">
        <v>45</v>
      </c>
      <c r="O314" s="84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0" t="s">
        <v>236</v>
      </c>
      <c r="AT314" s="230" t="s">
        <v>159</v>
      </c>
      <c r="AU314" s="230" t="s">
        <v>82</v>
      </c>
      <c r="AY314" s="17" t="s">
        <v>158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7" t="s">
        <v>82</v>
      </c>
      <c r="BK314" s="231">
        <f>ROUND(I314*H314,2)</f>
        <v>0</v>
      </c>
      <c r="BL314" s="17" t="s">
        <v>236</v>
      </c>
      <c r="BM314" s="230" t="s">
        <v>584</v>
      </c>
    </row>
    <row r="315" s="2" customFormat="1">
      <c r="A315" s="38"/>
      <c r="B315" s="39"/>
      <c r="C315" s="40"/>
      <c r="D315" s="232" t="s">
        <v>165</v>
      </c>
      <c r="E315" s="40"/>
      <c r="F315" s="233" t="s">
        <v>583</v>
      </c>
      <c r="G315" s="40"/>
      <c r="H315" s="40"/>
      <c r="I315" s="136"/>
      <c r="J315" s="40"/>
      <c r="K315" s="40"/>
      <c r="L315" s="44"/>
      <c r="M315" s="234"/>
      <c r="N315" s="235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165</v>
      </c>
      <c r="AU315" s="17" t="s">
        <v>82</v>
      </c>
    </row>
    <row r="316" s="13" customFormat="1">
      <c r="A316" s="13"/>
      <c r="B316" s="236"/>
      <c r="C316" s="237"/>
      <c r="D316" s="232" t="s">
        <v>166</v>
      </c>
      <c r="E316" s="238" t="s">
        <v>19</v>
      </c>
      <c r="F316" s="239" t="s">
        <v>2277</v>
      </c>
      <c r="G316" s="237"/>
      <c r="H316" s="240">
        <v>1195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166</v>
      </c>
      <c r="AU316" s="246" t="s">
        <v>82</v>
      </c>
      <c r="AV316" s="13" t="s">
        <v>85</v>
      </c>
      <c r="AW316" s="13" t="s">
        <v>34</v>
      </c>
      <c r="AX316" s="13" t="s">
        <v>82</v>
      </c>
      <c r="AY316" s="246" t="s">
        <v>158</v>
      </c>
    </row>
    <row r="317" s="2" customFormat="1" ht="21.75" customHeight="1">
      <c r="A317" s="38"/>
      <c r="B317" s="39"/>
      <c r="C317" s="219" t="s">
        <v>554</v>
      </c>
      <c r="D317" s="219" t="s">
        <v>159</v>
      </c>
      <c r="E317" s="220" t="s">
        <v>586</v>
      </c>
      <c r="F317" s="221" t="s">
        <v>587</v>
      </c>
      <c r="G317" s="222" t="s">
        <v>162</v>
      </c>
      <c r="H317" s="223">
        <v>300</v>
      </c>
      <c r="I317" s="224"/>
      <c r="J317" s="225">
        <f>ROUND(I317*H317,2)</f>
        <v>0</v>
      </c>
      <c r="K317" s="221" t="s">
        <v>213</v>
      </c>
      <c r="L317" s="44"/>
      <c r="M317" s="226" t="s">
        <v>19</v>
      </c>
      <c r="N317" s="227" t="s">
        <v>45</v>
      </c>
      <c r="O317" s="84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236</v>
      </c>
      <c r="AT317" s="230" t="s">
        <v>159</v>
      </c>
      <c r="AU317" s="230" t="s">
        <v>82</v>
      </c>
      <c r="AY317" s="17" t="s">
        <v>158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82</v>
      </c>
      <c r="BK317" s="231">
        <f>ROUND(I317*H317,2)</f>
        <v>0</v>
      </c>
      <c r="BL317" s="17" t="s">
        <v>236</v>
      </c>
      <c r="BM317" s="230" t="s">
        <v>588</v>
      </c>
    </row>
    <row r="318" s="2" customFormat="1">
      <c r="A318" s="38"/>
      <c r="B318" s="39"/>
      <c r="C318" s="40"/>
      <c r="D318" s="232" t="s">
        <v>165</v>
      </c>
      <c r="E318" s="40"/>
      <c r="F318" s="233" t="s">
        <v>589</v>
      </c>
      <c r="G318" s="40"/>
      <c r="H318" s="40"/>
      <c r="I318" s="136"/>
      <c r="J318" s="40"/>
      <c r="K318" s="40"/>
      <c r="L318" s="44"/>
      <c r="M318" s="234"/>
      <c r="N318" s="235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165</v>
      </c>
      <c r="AU318" s="17" t="s">
        <v>82</v>
      </c>
    </row>
    <row r="319" s="2" customFormat="1" ht="21.75" customHeight="1">
      <c r="A319" s="38"/>
      <c r="B319" s="39"/>
      <c r="C319" s="259" t="s">
        <v>558</v>
      </c>
      <c r="D319" s="259" t="s">
        <v>199</v>
      </c>
      <c r="E319" s="260" t="s">
        <v>591</v>
      </c>
      <c r="F319" s="261" t="s">
        <v>592</v>
      </c>
      <c r="G319" s="262" t="s">
        <v>162</v>
      </c>
      <c r="H319" s="263">
        <v>360</v>
      </c>
      <c r="I319" s="264"/>
      <c r="J319" s="265">
        <f>ROUND(I319*H319,2)</f>
        <v>0</v>
      </c>
      <c r="K319" s="261" t="s">
        <v>213</v>
      </c>
      <c r="L319" s="266"/>
      <c r="M319" s="267" t="s">
        <v>19</v>
      </c>
      <c r="N319" s="268" t="s">
        <v>45</v>
      </c>
      <c r="O319" s="84"/>
      <c r="P319" s="228">
        <f>O319*H319</f>
        <v>0</v>
      </c>
      <c r="Q319" s="228">
        <v>0.00068999999999999997</v>
      </c>
      <c r="R319" s="228">
        <f>Q319*H319</f>
        <v>0.24839999999999998</v>
      </c>
      <c r="S319" s="228">
        <v>0</v>
      </c>
      <c r="T319" s="22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0" t="s">
        <v>241</v>
      </c>
      <c r="AT319" s="230" t="s">
        <v>199</v>
      </c>
      <c r="AU319" s="230" t="s">
        <v>82</v>
      </c>
      <c r="AY319" s="17" t="s">
        <v>158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7" t="s">
        <v>82</v>
      </c>
      <c r="BK319" s="231">
        <f>ROUND(I319*H319,2)</f>
        <v>0</v>
      </c>
      <c r="BL319" s="17" t="s">
        <v>236</v>
      </c>
      <c r="BM319" s="230" t="s">
        <v>593</v>
      </c>
    </row>
    <row r="320" s="2" customFormat="1">
      <c r="A320" s="38"/>
      <c r="B320" s="39"/>
      <c r="C320" s="40"/>
      <c r="D320" s="232" t="s">
        <v>165</v>
      </c>
      <c r="E320" s="40"/>
      <c r="F320" s="233" t="s">
        <v>592</v>
      </c>
      <c r="G320" s="40"/>
      <c r="H320" s="40"/>
      <c r="I320" s="136"/>
      <c r="J320" s="40"/>
      <c r="K320" s="40"/>
      <c r="L320" s="44"/>
      <c r="M320" s="234"/>
      <c r="N320" s="235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165</v>
      </c>
      <c r="AU320" s="17" t="s">
        <v>82</v>
      </c>
    </row>
    <row r="321" s="13" customFormat="1">
      <c r="A321" s="13"/>
      <c r="B321" s="236"/>
      <c r="C321" s="237"/>
      <c r="D321" s="232" t="s">
        <v>166</v>
      </c>
      <c r="E321" s="238" t="s">
        <v>19</v>
      </c>
      <c r="F321" s="239" t="s">
        <v>2278</v>
      </c>
      <c r="G321" s="237"/>
      <c r="H321" s="240">
        <v>300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166</v>
      </c>
      <c r="AU321" s="246" t="s">
        <v>82</v>
      </c>
      <c r="AV321" s="13" t="s">
        <v>85</v>
      </c>
      <c r="AW321" s="13" t="s">
        <v>34</v>
      </c>
      <c r="AX321" s="13" t="s">
        <v>82</v>
      </c>
      <c r="AY321" s="246" t="s">
        <v>158</v>
      </c>
    </row>
    <row r="322" s="13" customFormat="1">
      <c r="A322" s="13"/>
      <c r="B322" s="236"/>
      <c r="C322" s="237"/>
      <c r="D322" s="232" t="s">
        <v>166</v>
      </c>
      <c r="E322" s="237"/>
      <c r="F322" s="239" t="s">
        <v>2279</v>
      </c>
      <c r="G322" s="237"/>
      <c r="H322" s="240">
        <v>360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166</v>
      </c>
      <c r="AU322" s="246" t="s">
        <v>82</v>
      </c>
      <c r="AV322" s="13" t="s">
        <v>85</v>
      </c>
      <c r="AW322" s="13" t="s">
        <v>4</v>
      </c>
      <c r="AX322" s="13" t="s">
        <v>82</v>
      </c>
      <c r="AY322" s="246" t="s">
        <v>158</v>
      </c>
    </row>
    <row r="323" s="2" customFormat="1" ht="21.75" customHeight="1">
      <c r="A323" s="38"/>
      <c r="B323" s="39"/>
      <c r="C323" s="219" t="s">
        <v>563</v>
      </c>
      <c r="D323" s="219" t="s">
        <v>159</v>
      </c>
      <c r="E323" s="220" t="s">
        <v>597</v>
      </c>
      <c r="F323" s="221" t="s">
        <v>598</v>
      </c>
      <c r="G323" s="222" t="s">
        <v>162</v>
      </c>
      <c r="H323" s="223">
        <v>440</v>
      </c>
      <c r="I323" s="224"/>
      <c r="J323" s="225">
        <f>ROUND(I323*H323,2)</f>
        <v>0</v>
      </c>
      <c r="K323" s="221" t="s">
        <v>213</v>
      </c>
      <c r="L323" s="44"/>
      <c r="M323" s="226" t="s">
        <v>19</v>
      </c>
      <c r="N323" s="227" t="s">
        <v>45</v>
      </c>
      <c r="O323" s="84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236</v>
      </c>
      <c r="AT323" s="230" t="s">
        <v>159</v>
      </c>
      <c r="AU323" s="230" t="s">
        <v>82</v>
      </c>
      <c r="AY323" s="17" t="s">
        <v>158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82</v>
      </c>
      <c r="BK323" s="231">
        <f>ROUND(I323*H323,2)</f>
        <v>0</v>
      </c>
      <c r="BL323" s="17" t="s">
        <v>236</v>
      </c>
      <c r="BM323" s="230" t="s">
        <v>599</v>
      </c>
    </row>
    <row r="324" s="2" customFormat="1">
      <c r="A324" s="38"/>
      <c r="B324" s="39"/>
      <c r="C324" s="40"/>
      <c r="D324" s="232" t="s">
        <v>165</v>
      </c>
      <c r="E324" s="40"/>
      <c r="F324" s="233" t="s">
        <v>600</v>
      </c>
      <c r="G324" s="40"/>
      <c r="H324" s="40"/>
      <c r="I324" s="136"/>
      <c r="J324" s="40"/>
      <c r="K324" s="40"/>
      <c r="L324" s="44"/>
      <c r="M324" s="234"/>
      <c r="N324" s="235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165</v>
      </c>
      <c r="AU324" s="17" t="s">
        <v>82</v>
      </c>
    </row>
    <row r="325" s="2" customFormat="1" ht="21.75" customHeight="1">
      <c r="A325" s="38"/>
      <c r="B325" s="39"/>
      <c r="C325" s="259" t="s">
        <v>567</v>
      </c>
      <c r="D325" s="259" t="s">
        <v>199</v>
      </c>
      <c r="E325" s="260" t="s">
        <v>602</v>
      </c>
      <c r="F325" s="261" t="s">
        <v>603</v>
      </c>
      <c r="G325" s="262" t="s">
        <v>162</v>
      </c>
      <c r="H325" s="263">
        <v>300</v>
      </c>
      <c r="I325" s="264"/>
      <c r="J325" s="265">
        <f>ROUND(I325*H325,2)</f>
        <v>0</v>
      </c>
      <c r="K325" s="261" t="s">
        <v>213</v>
      </c>
      <c r="L325" s="266"/>
      <c r="M325" s="267" t="s">
        <v>19</v>
      </c>
      <c r="N325" s="268" t="s">
        <v>45</v>
      </c>
      <c r="O325" s="84"/>
      <c r="P325" s="228">
        <f>O325*H325</f>
        <v>0</v>
      </c>
      <c r="Q325" s="228">
        <v>0.00055000000000000003</v>
      </c>
      <c r="R325" s="228">
        <f>Q325*H325</f>
        <v>0.16500000000000001</v>
      </c>
      <c r="S325" s="228">
        <v>0</v>
      </c>
      <c r="T325" s="22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0" t="s">
        <v>241</v>
      </c>
      <c r="AT325" s="230" t="s">
        <v>199</v>
      </c>
      <c r="AU325" s="230" t="s">
        <v>82</v>
      </c>
      <c r="AY325" s="17" t="s">
        <v>158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7" t="s">
        <v>82</v>
      </c>
      <c r="BK325" s="231">
        <f>ROUND(I325*H325,2)</f>
        <v>0</v>
      </c>
      <c r="BL325" s="17" t="s">
        <v>236</v>
      </c>
      <c r="BM325" s="230" t="s">
        <v>604</v>
      </c>
    </row>
    <row r="326" s="2" customFormat="1">
      <c r="A326" s="38"/>
      <c r="B326" s="39"/>
      <c r="C326" s="40"/>
      <c r="D326" s="232" t="s">
        <v>165</v>
      </c>
      <c r="E326" s="40"/>
      <c r="F326" s="233" t="s">
        <v>603</v>
      </c>
      <c r="G326" s="40"/>
      <c r="H326" s="40"/>
      <c r="I326" s="136"/>
      <c r="J326" s="40"/>
      <c r="K326" s="40"/>
      <c r="L326" s="44"/>
      <c r="M326" s="234"/>
      <c r="N326" s="235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165</v>
      </c>
      <c r="AU326" s="17" t="s">
        <v>82</v>
      </c>
    </row>
    <row r="327" s="13" customFormat="1">
      <c r="A327" s="13"/>
      <c r="B327" s="236"/>
      <c r="C327" s="237"/>
      <c r="D327" s="232" t="s">
        <v>166</v>
      </c>
      <c r="E327" s="238" t="s">
        <v>19</v>
      </c>
      <c r="F327" s="239" t="s">
        <v>2280</v>
      </c>
      <c r="G327" s="237"/>
      <c r="H327" s="240">
        <v>250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166</v>
      </c>
      <c r="AU327" s="246" t="s">
        <v>82</v>
      </c>
      <c r="AV327" s="13" t="s">
        <v>85</v>
      </c>
      <c r="AW327" s="13" t="s">
        <v>34</v>
      </c>
      <c r="AX327" s="13" t="s">
        <v>82</v>
      </c>
      <c r="AY327" s="246" t="s">
        <v>158</v>
      </c>
    </row>
    <row r="328" s="13" customFormat="1">
      <c r="A328" s="13"/>
      <c r="B328" s="236"/>
      <c r="C328" s="237"/>
      <c r="D328" s="232" t="s">
        <v>166</v>
      </c>
      <c r="E328" s="237"/>
      <c r="F328" s="239" t="s">
        <v>2281</v>
      </c>
      <c r="G328" s="237"/>
      <c r="H328" s="240">
        <v>300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166</v>
      </c>
      <c r="AU328" s="246" t="s">
        <v>82</v>
      </c>
      <c r="AV328" s="13" t="s">
        <v>85</v>
      </c>
      <c r="AW328" s="13" t="s">
        <v>4</v>
      </c>
      <c r="AX328" s="13" t="s">
        <v>82</v>
      </c>
      <c r="AY328" s="246" t="s">
        <v>158</v>
      </c>
    </row>
    <row r="329" s="2" customFormat="1" ht="21.75" customHeight="1">
      <c r="A329" s="38"/>
      <c r="B329" s="39"/>
      <c r="C329" s="259" t="s">
        <v>571</v>
      </c>
      <c r="D329" s="259" t="s">
        <v>199</v>
      </c>
      <c r="E329" s="260" t="s">
        <v>1882</v>
      </c>
      <c r="F329" s="261" t="s">
        <v>1883</v>
      </c>
      <c r="G329" s="262" t="s">
        <v>162</v>
      </c>
      <c r="H329" s="263">
        <v>228</v>
      </c>
      <c r="I329" s="264"/>
      <c r="J329" s="265">
        <f>ROUND(I329*H329,2)</f>
        <v>0</v>
      </c>
      <c r="K329" s="261" t="s">
        <v>213</v>
      </c>
      <c r="L329" s="266"/>
      <c r="M329" s="267" t="s">
        <v>19</v>
      </c>
      <c r="N329" s="268" t="s">
        <v>45</v>
      </c>
      <c r="O329" s="84"/>
      <c r="P329" s="228">
        <f>O329*H329</f>
        <v>0</v>
      </c>
      <c r="Q329" s="228">
        <v>0.00042999999999999999</v>
      </c>
      <c r="R329" s="228">
        <f>Q329*H329</f>
        <v>0.098040000000000002</v>
      </c>
      <c r="S329" s="228">
        <v>0</v>
      </c>
      <c r="T329" s="22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0" t="s">
        <v>255</v>
      </c>
      <c r="AT329" s="230" t="s">
        <v>199</v>
      </c>
      <c r="AU329" s="230" t="s">
        <v>82</v>
      </c>
      <c r="AY329" s="17" t="s">
        <v>158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7" t="s">
        <v>82</v>
      </c>
      <c r="BK329" s="231">
        <f>ROUND(I329*H329,2)</f>
        <v>0</v>
      </c>
      <c r="BL329" s="17" t="s">
        <v>255</v>
      </c>
      <c r="BM329" s="230" t="s">
        <v>1884</v>
      </c>
    </row>
    <row r="330" s="2" customFormat="1">
      <c r="A330" s="38"/>
      <c r="B330" s="39"/>
      <c r="C330" s="40"/>
      <c r="D330" s="232" t="s">
        <v>165</v>
      </c>
      <c r="E330" s="40"/>
      <c r="F330" s="233" t="s">
        <v>1883</v>
      </c>
      <c r="G330" s="40"/>
      <c r="H330" s="40"/>
      <c r="I330" s="136"/>
      <c r="J330" s="40"/>
      <c r="K330" s="40"/>
      <c r="L330" s="44"/>
      <c r="M330" s="234"/>
      <c r="N330" s="235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165</v>
      </c>
      <c r="AU330" s="17" t="s">
        <v>82</v>
      </c>
    </row>
    <row r="331" s="13" customFormat="1">
      <c r="A331" s="13"/>
      <c r="B331" s="236"/>
      <c r="C331" s="237"/>
      <c r="D331" s="232" t="s">
        <v>166</v>
      </c>
      <c r="E331" s="238" t="s">
        <v>19</v>
      </c>
      <c r="F331" s="239" t="s">
        <v>2263</v>
      </c>
      <c r="G331" s="237"/>
      <c r="H331" s="240">
        <v>190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166</v>
      </c>
      <c r="AU331" s="246" t="s">
        <v>82</v>
      </c>
      <c r="AV331" s="13" t="s">
        <v>85</v>
      </c>
      <c r="AW331" s="13" t="s">
        <v>34</v>
      </c>
      <c r="AX331" s="13" t="s">
        <v>82</v>
      </c>
      <c r="AY331" s="246" t="s">
        <v>158</v>
      </c>
    </row>
    <row r="332" s="13" customFormat="1">
      <c r="A332" s="13"/>
      <c r="B332" s="236"/>
      <c r="C332" s="237"/>
      <c r="D332" s="232" t="s">
        <v>166</v>
      </c>
      <c r="E332" s="237"/>
      <c r="F332" s="239" t="s">
        <v>1379</v>
      </c>
      <c r="G332" s="237"/>
      <c r="H332" s="240">
        <v>228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166</v>
      </c>
      <c r="AU332" s="246" t="s">
        <v>82</v>
      </c>
      <c r="AV332" s="13" t="s">
        <v>85</v>
      </c>
      <c r="AW332" s="13" t="s">
        <v>4</v>
      </c>
      <c r="AX332" s="13" t="s">
        <v>82</v>
      </c>
      <c r="AY332" s="246" t="s">
        <v>158</v>
      </c>
    </row>
    <row r="333" s="2" customFormat="1" ht="21.75" customHeight="1">
      <c r="A333" s="38"/>
      <c r="B333" s="39"/>
      <c r="C333" s="219" t="s">
        <v>575</v>
      </c>
      <c r="D333" s="219" t="s">
        <v>159</v>
      </c>
      <c r="E333" s="220" t="s">
        <v>608</v>
      </c>
      <c r="F333" s="221" t="s">
        <v>609</v>
      </c>
      <c r="G333" s="222" t="s">
        <v>162</v>
      </c>
      <c r="H333" s="223">
        <v>425</v>
      </c>
      <c r="I333" s="224"/>
      <c r="J333" s="225">
        <f>ROUND(I333*H333,2)</f>
        <v>0</v>
      </c>
      <c r="K333" s="221" t="s">
        <v>213</v>
      </c>
      <c r="L333" s="44"/>
      <c r="M333" s="226" t="s">
        <v>19</v>
      </c>
      <c r="N333" s="227" t="s">
        <v>45</v>
      </c>
      <c r="O333" s="84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0" t="s">
        <v>236</v>
      </c>
      <c r="AT333" s="230" t="s">
        <v>159</v>
      </c>
      <c r="AU333" s="230" t="s">
        <v>82</v>
      </c>
      <c r="AY333" s="17" t="s">
        <v>158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7" t="s">
        <v>82</v>
      </c>
      <c r="BK333" s="231">
        <f>ROUND(I333*H333,2)</f>
        <v>0</v>
      </c>
      <c r="BL333" s="17" t="s">
        <v>236</v>
      </c>
      <c r="BM333" s="230" t="s">
        <v>610</v>
      </c>
    </row>
    <row r="334" s="2" customFormat="1">
      <c r="A334" s="38"/>
      <c r="B334" s="39"/>
      <c r="C334" s="40"/>
      <c r="D334" s="232" t="s">
        <v>165</v>
      </c>
      <c r="E334" s="40"/>
      <c r="F334" s="233" t="s">
        <v>611</v>
      </c>
      <c r="G334" s="40"/>
      <c r="H334" s="40"/>
      <c r="I334" s="136"/>
      <c r="J334" s="40"/>
      <c r="K334" s="40"/>
      <c r="L334" s="44"/>
      <c r="M334" s="234"/>
      <c r="N334" s="235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165</v>
      </c>
      <c r="AU334" s="17" t="s">
        <v>82</v>
      </c>
    </row>
    <row r="335" s="2" customFormat="1" ht="21.75" customHeight="1">
      <c r="A335" s="38"/>
      <c r="B335" s="39"/>
      <c r="C335" s="259" t="s">
        <v>581</v>
      </c>
      <c r="D335" s="259" t="s">
        <v>199</v>
      </c>
      <c r="E335" s="260" t="s">
        <v>613</v>
      </c>
      <c r="F335" s="261" t="s">
        <v>614</v>
      </c>
      <c r="G335" s="262" t="s">
        <v>162</v>
      </c>
      <c r="H335" s="263">
        <v>510</v>
      </c>
      <c r="I335" s="264"/>
      <c r="J335" s="265">
        <f>ROUND(I335*H335,2)</f>
        <v>0</v>
      </c>
      <c r="K335" s="261" t="s">
        <v>213</v>
      </c>
      <c r="L335" s="266"/>
      <c r="M335" s="267" t="s">
        <v>19</v>
      </c>
      <c r="N335" s="268" t="s">
        <v>45</v>
      </c>
      <c r="O335" s="84"/>
      <c r="P335" s="228">
        <f>O335*H335</f>
        <v>0</v>
      </c>
      <c r="Q335" s="228">
        <v>0.00025999999999999998</v>
      </c>
      <c r="R335" s="228">
        <f>Q335*H335</f>
        <v>0.1326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241</v>
      </c>
      <c r="AT335" s="230" t="s">
        <v>199</v>
      </c>
      <c r="AU335" s="230" t="s">
        <v>82</v>
      </c>
      <c r="AY335" s="17" t="s">
        <v>158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82</v>
      </c>
      <c r="BK335" s="231">
        <f>ROUND(I335*H335,2)</f>
        <v>0</v>
      </c>
      <c r="BL335" s="17" t="s">
        <v>236</v>
      </c>
      <c r="BM335" s="230" t="s">
        <v>615</v>
      </c>
    </row>
    <row r="336" s="2" customFormat="1">
      <c r="A336" s="38"/>
      <c r="B336" s="39"/>
      <c r="C336" s="40"/>
      <c r="D336" s="232" t="s">
        <v>165</v>
      </c>
      <c r="E336" s="40"/>
      <c r="F336" s="233" t="s">
        <v>614</v>
      </c>
      <c r="G336" s="40"/>
      <c r="H336" s="40"/>
      <c r="I336" s="136"/>
      <c r="J336" s="40"/>
      <c r="K336" s="40"/>
      <c r="L336" s="44"/>
      <c r="M336" s="234"/>
      <c r="N336" s="235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165</v>
      </c>
      <c r="AU336" s="17" t="s">
        <v>82</v>
      </c>
    </row>
    <row r="337" s="13" customFormat="1">
      <c r="A337" s="13"/>
      <c r="B337" s="236"/>
      <c r="C337" s="237"/>
      <c r="D337" s="232" t="s">
        <v>166</v>
      </c>
      <c r="E337" s="238" t="s">
        <v>19</v>
      </c>
      <c r="F337" s="239" t="s">
        <v>2282</v>
      </c>
      <c r="G337" s="237"/>
      <c r="H337" s="240">
        <v>425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166</v>
      </c>
      <c r="AU337" s="246" t="s">
        <v>82</v>
      </c>
      <c r="AV337" s="13" t="s">
        <v>85</v>
      </c>
      <c r="AW337" s="13" t="s">
        <v>34</v>
      </c>
      <c r="AX337" s="13" t="s">
        <v>82</v>
      </c>
      <c r="AY337" s="246" t="s">
        <v>158</v>
      </c>
    </row>
    <row r="338" s="13" customFormat="1">
      <c r="A338" s="13"/>
      <c r="B338" s="236"/>
      <c r="C338" s="237"/>
      <c r="D338" s="232" t="s">
        <v>166</v>
      </c>
      <c r="E338" s="237"/>
      <c r="F338" s="239" t="s">
        <v>2283</v>
      </c>
      <c r="G338" s="237"/>
      <c r="H338" s="240">
        <v>510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166</v>
      </c>
      <c r="AU338" s="246" t="s">
        <v>82</v>
      </c>
      <c r="AV338" s="13" t="s">
        <v>85</v>
      </c>
      <c r="AW338" s="13" t="s">
        <v>4</v>
      </c>
      <c r="AX338" s="13" t="s">
        <v>82</v>
      </c>
      <c r="AY338" s="246" t="s">
        <v>158</v>
      </c>
    </row>
    <row r="339" s="2" customFormat="1" ht="16.5" customHeight="1">
      <c r="A339" s="38"/>
      <c r="B339" s="39"/>
      <c r="C339" s="219" t="s">
        <v>585</v>
      </c>
      <c r="D339" s="219" t="s">
        <v>159</v>
      </c>
      <c r="E339" s="220" t="s">
        <v>619</v>
      </c>
      <c r="F339" s="221" t="s">
        <v>620</v>
      </c>
      <c r="G339" s="222" t="s">
        <v>162</v>
      </c>
      <c r="H339" s="223">
        <v>30</v>
      </c>
      <c r="I339" s="224"/>
      <c r="J339" s="225">
        <f>ROUND(I339*H339,2)</f>
        <v>0</v>
      </c>
      <c r="K339" s="221" t="s">
        <v>213</v>
      </c>
      <c r="L339" s="44"/>
      <c r="M339" s="226" t="s">
        <v>19</v>
      </c>
      <c r="N339" s="227" t="s">
        <v>45</v>
      </c>
      <c r="O339" s="84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236</v>
      </c>
      <c r="AT339" s="230" t="s">
        <v>159</v>
      </c>
      <c r="AU339" s="230" t="s">
        <v>82</v>
      </c>
      <c r="AY339" s="17" t="s">
        <v>158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82</v>
      </c>
      <c r="BK339" s="231">
        <f>ROUND(I339*H339,2)</f>
        <v>0</v>
      </c>
      <c r="BL339" s="17" t="s">
        <v>236</v>
      </c>
      <c r="BM339" s="230" t="s">
        <v>621</v>
      </c>
    </row>
    <row r="340" s="2" customFormat="1">
      <c r="A340" s="38"/>
      <c r="B340" s="39"/>
      <c r="C340" s="40"/>
      <c r="D340" s="232" t="s">
        <v>165</v>
      </c>
      <c r="E340" s="40"/>
      <c r="F340" s="233" t="s">
        <v>622</v>
      </c>
      <c r="G340" s="40"/>
      <c r="H340" s="40"/>
      <c r="I340" s="136"/>
      <c r="J340" s="40"/>
      <c r="K340" s="40"/>
      <c r="L340" s="44"/>
      <c r="M340" s="234"/>
      <c r="N340" s="235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165</v>
      </c>
      <c r="AU340" s="17" t="s">
        <v>82</v>
      </c>
    </row>
    <row r="341" s="2" customFormat="1" ht="21.75" customHeight="1">
      <c r="A341" s="38"/>
      <c r="B341" s="39"/>
      <c r="C341" s="259" t="s">
        <v>590</v>
      </c>
      <c r="D341" s="259" t="s">
        <v>199</v>
      </c>
      <c r="E341" s="260" t="s">
        <v>624</v>
      </c>
      <c r="F341" s="261" t="s">
        <v>625</v>
      </c>
      <c r="G341" s="262" t="s">
        <v>162</v>
      </c>
      <c r="H341" s="263">
        <v>34.5</v>
      </c>
      <c r="I341" s="264"/>
      <c r="J341" s="265">
        <f>ROUND(I341*H341,2)</f>
        <v>0</v>
      </c>
      <c r="K341" s="261" t="s">
        <v>19</v>
      </c>
      <c r="L341" s="266"/>
      <c r="M341" s="267" t="s">
        <v>19</v>
      </c>
      <c r="N341" s="268" t="s">
        <v>45</v>
      </c>
      <c r="O341" s="84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0" t="s">
        <v>241</v>
      </c>
      <c r="AT341" s="230" t="s">
        <v>199</v>
      </c>
      <c r="AU341" s="230" t="s">
        <v>82</v>
      </c>
      <c r="AY341" s="17" t="s">
        <v>158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7" t="s">
        <v>82</v>
      </c>
      <c r="BK341" s="231">
        <f>ROUND(I341*H341,2)</f>
        <v>0</v>
      </c>
      <c r="BL341" s="17" t="s">
        <v>236</v>
      </c>
      <c r="BM341" s="230" t="s">
        <v>626</v>
      </c>
    </row>
    <row r="342" s="2" customFormat="1">
      <c r="A342" s="38"/>
      <c r="B342" s="39"/>
      <c r="C342" s="40"/>
      <c r="D342" s="232" t="s">
        <v>165</v>
      </c>
      <c r="E342" s="40"/>
      <c r="F342" s="233" t="s">
        <v>625</v>
      </c>
      <c r="G342" s="40"/>
      <c r="H342" s="40"/>
      <c r="I342" s="136"/>
      <c r="J342" s="40"/>
      <c r="K342" s="40"/>
      <c r="L342" s="44"/>
      <c r="M342" s="234"/>
      <c r="N342" s="235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165</v>
      </c>
      <c r="AU342" s="17" t="s">
        <v>82</v>
      </c>
    </row>
    <row r="343" s="13" customFormat="1">
      <c r="A343" s="13"/>
      <c r="B343" s="236"/>
      <c r="C343" s="237"/>
      <c r="D343" s="232" t="s">
        <v>166</v>
      </c>
      <c r="E343" s="238" t="s">
        <v>19</v>
      </c>
      <c r="F343" s="239" t="s">
        <v>2284</v>
      </c>
      <c r="G343" s="237"/>
      <c r="H343" s="240">
        <v>30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166</v>
      </c>
      <c r="AU343" s="246" t="s">
        <v>82</v>
      </c>
      <c r="AV343" s="13" t="s">
        <v>85</v>
      </c>
      <c r="AW343" s="13" t="s">
        <v>34</v>
      </c>
      <c r="AX343" s="13" t="s">
        <v>82</v>
      </c>
      <c r="AY343" s="246" t="s">
        <v>158</v>
      </c>
    </row>
    <row r="344" s="13" customFormat="1">
      <c r="A344" s="13"/>
      <c r="B344" s="236"/>
      <c r="C344" s="237"/>
      <c r="D344" s="232" t="s">
        <v>166</v>
      </c>
      <c r="E344" s="237"/>
      <c r="F344" s="239" t="s">
        <v>1846</v>
      </c>
      <c r="G344" s="237"/>
      <c r="H344" s="240">
        <v>34.5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166</v>
      </c>
      <c r="AU344" s="246" t="s">
        <v>82</v>
      </c>
      <c r="AV344" s="13" t="s">
        <v>85</v>
      </c>
      <c r="AW344" s="13" t="s">
        <v>4</v>
      </c>
      <c r="AX344" s="13" t="s">
        <v>82</v>
      </c>
      <c r="AY344" s="246" t="s">
        <v>158</v>
      </c>
    </row>
    <row r="345" s="2" customFormat="1" ht="21.75" customHeight="1">
      <c r="A345" s="38"/>
      <c r="B345" s="39"/>
      <c r="C345" s="219" t="s">
        <v>596</v>
      </c>
      <c r="D345" s="219" t="s">
        <v>159</v>
      </c>
      <c r="E345" s="220" t="s">
        <v>630</v>
      </c>
      <c r="F345" s="221" t="s">
        <v>631</v>
      </c>
      <c r="G345" s="222" t="s">
        <v>202</v>
      </c>
      <c r="H345" s="223">
        <v>216</v>
      </c>
      <c r="I345" s="224"/>
      <c r="J345" s="225">
        <f>ROUND(I345*H345,2)</f>
        <v>0</v>
      </c>
      <c r="K345" s="221" t="s">
        <v>19</v>
      </c>
      <c r="L345" s="44"/>
      <c r="M345" s="226" t="s">
        <v>19</v>
      </c>
      <c r="N345" s="227" t="s">
        <v>45</v>
      </c>
      <c r="O345" s="84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236</v>
      </c>
      <c r="AT345" s="230" t="s">
        <v>159</v>
      </c>
      <c r="AU345" s="230" t="s">
        <v>82</v>
      </c>
      <c r="AY345" s="17" t="s">
        <v>158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82</v>
      </c>
      <c r="BK345" s="231">
        <f>ROUND(I345*H345,2)</f>
        <v>0</v>
      </c>
      <c r="BL345" s="17" t="s">
        <v>236</v>
      </c>
      <c r="BM345" s="230" t="s">
        <v>632</v>
      </c>
    </row>
    <row r="346" s="2" customFormat="1">
      <c r="A346" s="38"/>
      <c r="B346" s="39"/>
      <c r="C346" s="40"/>
      <c r="D346" s="232" t="s">
        <v>165</v>
      </c>
      <c r="E346" s="40"/>
      <c r="F346" s="233" t="s">
        <v>631</v>
      </c>
      <c r="G346" s="40"/>
      <c r="H346" s="40"/>
      <c r="I346" s="136"/>
      <c r="J346" s="40"/>
      <c r="K346" s="40"/>
      <c r="L346" s="44"/>
      <c r="M346" s="234"/>
      <c r="N346" s="235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165</v>
      </c>
      <c r="AU346" s="17" t="s">
        <v>82</v>
      </c>
    </row>
    <row r="347" s="2" customFormat="1">
      <c r="A347" s="38"/>
      <c r="B347" s="39"/>
      <c r="C347" s="40"/>
      <c r="D347" s="232" t="s">
        <v>181</v>
      </c>
      <c r="E347" s="40"/>
      <c r="F347" s="258" t="s">
        <v>633</v>
      </c>
      <c r="G347" s="40"/>
      <c r="H347" s="40"/>
      <c r="I347" s="136"/>
      <c r="J347" s="40"/>
      <c r="K347" s="40"/>
      <c r="L347" s="44"/>
      <c r="M347" s="234"/>
      <c r="N347" s="235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181</v>
      </c>
      <c r="AU347" s="17" t="s">
        <v>82</v>
      </c>
    </row>
    <row r="348" s="13" customFormat="1">
      <c r="A348" s="13"/>
      <c r="B348" s="236"/>
      <c r="C348" s="237"/>
      <c r="D348" s="232" t="s">
        <v>166</v>
      </c>
      <c r="E348" s="238" t="s">
        <v>19</v>
      </c>
      <c r="F348" s="239" t="s">
        <v>2285</v>
      </c>
      <c r="G348" s="237"/>
      <c r="H348" s="240">
        <v>216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166</v>
      </c>
      <c r="AU348" s="246" t="s">
        <v>82</v>
      </c>
      <c r="AV348" s="13" t="s">
        <v>85</v>
      </c>
      <c r="AW348" s="13" t="s">
        <v>34</v>
      </c>
      <c r="AX348" s="13" t="s">
        <v>82</v>
      </c>
      <c r="AY348" s="246" t="s">
        <v>158</v>
      </c>
    </row>
    <row r="349" s="2" customFormat="1" ht="21.75" customHeight="1">
      <c r="A349" s="38"/>
      <c r="B349" s="39"/>
      <c r="C349" s="219" t="s">
        <v>601</v>
      </c>
      <c r="D349" s="219" t="s">
        <v>159</v>
      </c>
      <c r="E349" s="220" t="s">
        <v>636</v>
      </c>
      <c r="F349" s="221" t="s">
        <v>637</v>
      </c>
      <c r="G349" s="222" t="s">
        <v>202</v>
      </c>
      <c r="H349" s="223">
        <v>64</v>
      </c>
      <c r="I349" s="224"/>
      <c r="J349" s="225">
        <f>ROUND(I349*H349,2)</f>
        <v>0</v>
      </c>
      <c r="K349" s="221" t="s">
        <v>19</v>
      </c>
      <c r="L349" s="44"/>
      <c r="M349" s="226" t="s">
        <v>19</v>
      </c>
      <c r="N349" s="227" t="s">
        <v>45</v>
      </c>
      <c r="O349" s="84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236</v>
      </c>
      <c r="AT349" s="230" t="s">
        <v>159</v>
      </c>
      <c r="AU349" s="230" t="s">
        <v>82</v>
      </c>
      <c r="AY349" s="17" t="s">
        <v>158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82</v>
      </c>
      <c r="BK349" s="231">
        <f>ROUND(I349*H349,2)</f>
        <v>0</v>
      </c>
      <c r="BL349" s="17" t="s">
        <v>236</v>
      </c>
      <c r="BM349" s="230" t="s">
        <v>638</v>
      </c>
    </row>
    <row r="350" s="2" customFormat="1">
      <c r="A350" s="38"/>
      <c r="B350" s="39"/>
      <c r="C350" s="40"/>
      <c r="D350" s="232" t="s">
        <v>165</v>
      </c>
      <c r="E350" s="40"/>
      <c r="F350" s="233" t="s">
        <v>637</v>
      </c>
      <c r="G350" s="40"/>
      <c r="H350" s="40"/>
      <c r="I350" s="136"/>
      <c r="J350" s="40"/>
      <c r="K350" s="40"/>
      <c r="L350" s="44"/>
      <c r="M350" s="234"/>
      <c r="N350" s="235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165</v>
      </c>
      <c r="AU350" s="17" t="s">
        <v>82</v>
      </c>
    </row>
    <row r="351" s="2" customFormat="1" ht="21.75" customHeight="1">
      <c r="A351" s="38"/>
      <c r="B351" s="39"/>
      <c r="C351" s="219" t="s">
        <v>607</v>
      </c>
      <c r="D351" s="219" t="s">
        <v>159</v>
      </c>
      <c r="E351" s="220" t="s">
        <v>640</v>
      </c>
      <c r="F351" s="221" t="s">
        <v>641</v>
      </c>
      <c r="G351" s="222" t="s">
        <v>202</v>
      </c>
      <c r="H351" s="223">
        <v>64</v>
      </c>
      <c r="I351" s="224"/>
      <c r="J351" s="225">
        <f>ROUND(I351*H351,2)</f>
        <v>0</v>
      </c>
      <c r="K351" s="221" t="s">
        <v>213</v>
      </c>
      <c r="L351" s="44"/>
      <c r="M351" s="226" t="s">
        <v>19</v>
      </c>
      <c r="N351" s="227" t="s">
        <v>45</v>
      </c>
      <c r="O351" s="84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0" t="s">
        <v>236</v>
      </c>
      <c r="AT351" s="230" t="s">
        <v>159</v>
      </c>
      <c r="AU351" s="230" t="s">
        <v>82</v>
      </c>
      <c r="AY351" s="17" t="s">
        <v>158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7" t="s">
        <v>82</v>
      </c>
      <c r="BK351" s="231">
        <f>ROUND(I351*H351,2)</f>
        <v>0</v>
      </c>
      <c r="BL351" s="17" t="s">
        <v>236</v>
      </c>
      <c r="BM351" s="230" t="s">
        <v>642</v>
      </c>
    </row>
    <row r="352" s="2" customFormat="1">
      <c r="A352" s="38"/>
      <c r="B352" s="39"/>
      <c r="C352" s="40"/>
      <c r="D352" s="232" t="s">
        <v>165</v>
      </c>
      <c r="E352" s="40"/>
      <c r="F352" s="233" t="s">
        <v>643</v>
      </c>
      <c r="G352" s="40"/>
      <c r="H352" s="40"/>
      <c r="I352" s="136"/>
      <c r="J352" s="40"/>
      <c r="K352" s="40"/>
      <c r="L352" s="44"/>
      <c r="M352" s="234"/>
      <c r="N352" s="235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165</v>
      </c>
      <c r="AU352" s="17" t="s">
        <v>82</v>
      </c>
    </row>
    <row r="353" s="13" customFormat="1">
      <c r="A353" s="13"/>
      <c r="B353" s="236"/>
      <c r="C353" s="237"/>
      <c r="D353" s="232" t="s">
        <v>166</v>
      </c>
      <c r="E353" s="238" t="s">
        <v>19</v>
      </c>
      <c r="F353" s="239" t="s">
        <v>2286</v>
      </c>
      <c r="G353" s="237"/>
      <c r="H353" s="240">
        <v>64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166</v>
      </c>
      <c r="AU353" s="246" t="s">
        <v>82</v>
      </c>
      <c r="AV353" s="13" t="s">
        <v>85</v>
      </c>
      <c r="AW353" s="13" t="s">
        <v>34</v>
      </c>
      <c r="AX353" s="13" t="s">
        <v>82</v>
      </c>
      <c r="AY353" s="246" t="s">
        <v>158</v>
      </c>
    </row>
    <row r="354" s="2" customFormat="1" ht="21.75" customHeight="1">
      <c r="A354" s="38"/>
      <c r="B354" s="39"/>
      <c r="C354" s="219" t="s">
        <v>612</v>
      </c>
      <c r="D354" s="219" t="s">
        <v>159</v>
      </c>
      <c r="E354" s="220" t="s">
        <v>646</v>
      </c>
      <c r="F354" s="221" t="s">
        <v>647</v>
      </c>
      <c r="G354" s="222" t="s">
        <v>202</v>
      </c>
      <c r="H354" s="223">
        <v>16</v>
      </c>
      <c r="I354" s="224"/>
      <c r="J354" s="225">
        <f>ROUND(I354*H354,2)</f>
        <v>0</v>
      </c>
      <c r="K354" s="221" t="s">
        <v>19</v>
      </c>
      <c r="L354" s="44"/>
      <c r="M354" s="226" t="s">
        <v>19</v>
      </c>
      <c r="N354" s="227" t="s">
        <v>45</v>
      </c>
      <c r="O354" s="84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0" t="s">
        <v>236</v>
      </c>
      <c r="AT354" s="230" t="s">
        <v>159</v>
      </c>
      <c r="AU354" s="230" t="s">
        <v>82</v>
      </c>
      <c r="AY354" s="17" t="s">
        <v>158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7" t="s">
        <v>82</v>
      </c>
      <c r="BK354" s="231">
        <f>ROUND(I354*H354,2)</f>
        <v>0</v>
      </c>
      <c r="BL354" s="17" t="s">
        <v>236</v>
      </c>
      <c r="BM354" s="230" t="s">
        <v>648</v>
      </c>
    </row>
    <row r="355" s="2" customFormat="1">
      <c r="A355" s="38"/>
      <c r="B355" s="39"/>
      <c r="C355" s="40"/>
      <c r="D355" s="232" t="s">
        <v>165</v>
      </c>
      <c r="E355" s="40"/>
      <c r="F355" s="233" t="s">
        <v>647</v>
      </c>
      <c r="G355" s="40"/>
      <c r="H355" s="40"/>
      <c r="I355" s="136"/>
      <c r="J355" s="40"/>
      <c r="K355" s="40"/>
      <c r="L355" s="44"/>
      <c r="M355" s="234"/>
      <c r="N355" s="235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165</v>
      </c>
      <c r="AU355" s="17" t="s">
        <v>82</v>
      </c>
    </row>
    <row r="356" s="2" customFormat="1" ht="21.75" customHeight="1">
      <c r="A356" s="38"/>
      <c r="B356" s="39"/>
      <c r="C356" s="219" t="s">
        <v>618</v>
      </c>
      <c r="D356" s="219" t="s">
        <v>159</v>
      </c>
      <c r="E356" s="220" t="s">
        <v>650</v>
      </c>
      <c r="F356" s="221" t="s">
        <v>651</v>
      </c>
      <c r="G356" s="222" t="s">
        <v>202</v>
      </c>
      <c r="H356" s="223">
        <v>16</v>
      </c>
      <c r="I356" s="224"/>
      <c r="J356" s="225">
        <f>ROUND(I356*H356,2)</f>
        <v>0</v>
      </c>
      <c r="K356" s="221" t="s">
        <v>213</v>
      </c>
      <c r="L356" s="44"/>
      <c r="M356" s="226" t="s">
        <v>19</v>
      </c>
      <c r="N356" s="227" t="s">
        <v>45</v>
      </c>
      <c r="O356" s="84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0" t="s">
        <v>236</v>
      </c>
      <c r="AT356" s="230" t="s">
        <v>159</v>
      </c>
      <c r="AU356" s="230" t="s">
        <v>82</v>
      </c>
      <c r="AY356" s="17" t="s">
        <v>158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7" t="s">
        <v>82</v>
      </c>
      <c r="BK356" s="231">
        <f>ROUND(I356*H356,2)</f>
        <v>0</v>
      </c>
      <c r="BL356" s="17" t="s">
        <v>236</v>
      </c>
      <c r="BM356" s="230" t="s">
        <v>652</v>
      </c>
    </row>
    <row r="357" s="2" customFormat="1">
      <c r="A357" s="38"/>
      <c r="B357" s="39"/>
      <c r="C357" s="40"/>
      <c r="D357" s="232" t="s">
        <v>165</v>
      </c>
      <c r="E357" s="40"/>
      <c r="F357" s="233" t="s">
        <v>653</v>
      </c>
      <c r="G357" s="40"/>
      <c r="H357" s="40"/>
      <c r="I357" s="136"/>
      <c r="J357" s="40"/>
      <c r="K357" s="40"/>
      <c r="L357" s="44"/>
      <c r="M357" s="234"/>
      <c r="N357" s="235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165</v>
      </c>
      <c r="AU357" s="17" t="s">
        <v>82</v>
      </c>
    </row>
    <row r="358" s="13" customFormat="1">
      <c r="A358" s="13"/>
      <c r="B358" s="236"/>
      <c r="C358" s="237"/>
      <c r="D358" s="232" t="s">
        <v>166</v>
      </c>
      <c r="E358" s="238" t="s">
        <v>19</v>
      </c>
      <c r="F358" s="239" t="s">
        <v>2287</v>
      </c>
      <c r="G358" s="237"/>
      <c r="H358" s="240">
        <v>16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166</v>
      </c>
      <c r="AU358" s="246" t="s">
        <v>82</v>
      </c>
      <c r="AV358" s="13" t="s">
        <v>85</v>
      </c>
      <c r="AW358" s="13" t="s">
        <v>34</v>
      </c>
      <c r="AX358" s="13" t="s">
        <v>82</v>
      </c>
      <c r="AY358" s="246" t="s">
        <v>158</v>
      </c>
    </row>
    <row r="359" s="2" customFormat="1" ht="21.75" customHeight="1">
      <c r="A359" s="38"/>
      <c r="B359" s="39"/>
      <c r="C359" s="219" t="s">
        <v>623</v>
      </c>
      <c r="D359" s="219" t="s">
        <v>159</v>
      </c>
      <c r="E359" s="220" t="s">
        <v>656</v>
      </c>
      <c r="F359" s="221" t="s">
        <v>657</v>
      </c>
      <c r="G359" s="222" t="s">
        <v>202</v>
      </c>
      <c r="H359" s="223">
        <v>8</v>
      </c>
      <c r="I359" s="224"/>
      <c r="J359" s="225">
        <f>ROUND(I359*H359,2)</f>
        <v>0</v>
      </c>
      <c r="K359" s="221" t="s">
        <v>19</v>
      </c>
      <c r="L359" s="44"/>
      <c r="M359" s="226" t="s">
        <v>19</v>
      </c>
      <c r="N359" s="227" t="s">
        <v>45</v>
      </c>
      <c r="O359" s="84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0" t="s">
        <v>236</v>
      </c>
      <c r="AT359" s="230" t="s">
        <v>159</v>
      </c>
      <c r="AU359" s="230" t="s">
        <v>82</v>
      </c>
      <c r="AY359" s="17" t="s">
        <v>158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7" t="s">
        <v>82</v>
      </c>
      <c r="BK359" s="231">
        <f>ROUND(I359*H359,2)</f>
        <v>0</v>
      </c>
      <c r="BL359" s="17" t="s">
        <v>236</v>
      </c>
      <c r="BM359" s="230" t="s">
        <v>658</v>
      </c>
    </row>
    <row r="360" s="2" customFormat="1">
      <c r="A360" s="38"/>
      <c r="B360" s="39"/>
      <c r="C360" s="40"/>
      <c r="D360" s="232" t="s">
        <v>165</v>
      </c>
      <c r="E360" s="40"/>
      <c r="F360" s="233" t="s">
        <v>657</v>
      </c>
      <c r="G360" s="40"/>
      <c r="H360" s="40"/>
      <c r="I360" s="136"/>
      <c r="J360" s="40"/>
      <c r="K360" s="40"/>
      <c r="L360" s="44"/>
      <c r="M360" s="234"/>
      <c r="N360" s="235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165</v>
      </c>
      <c r="AU360" s="17" t="s">
        <v>82</v>
      </c>
    </row>
    <row r="361" s="2" customFormat="1" ht="21.75" customHeight="1">
      <c r="A361" s="38"/>
      <c r="B361" s="39"/>
      <c r="C361" s="219" t="s">
        <v>629</v>
      </c>
      <c r="D361" s="219" t="s">
        <v>159</v>
      </c>
      <c r="E361" s="220" t="s">
        <v>660</v>
      </c>
      <c r="F361" s="221" t="s">
        <v>661</v>
      </c>
      <c r="G361" s="222" t="s">
        <v>202</v>
      </c>
      <c r="H361" s="223">
        <v>8</v>
      </c>
      <c r="I361" s="224"/>
      <c r="J361" s="225">
        <f>ROUND(I361*H361,2)</f>
        <v>0</v>
      </c>
      <c r="K361" s="221" t="s">
        <v>213</v>
      </c>
      <c r="L361" s="44"/>
      <c r="M361" s="226" t="s">
        <v>19</v>
      </c>
      <c r="N361" s="227" t="s">
        <v>45</v>
      </c>
      <c r="O361" s="84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0" t="s">
        <v>236</v>
      </c>
      <c r="AT361" s="230" t="s">
        <v>159</v>
      </c>
      <c r="AU361" s="230" t="s">
        <v>82</v>
      </c>
      <c r="AY361" s="17" t="s">
        <v>158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7" t="s">
        <v>82</v>
      </c>
      <c r="BK361" s="231">
        <f>ROUND(I361*H361,2)</f>
        <v>0</v>
      </c>
      <c r="BL361" s="17" t="s">
        <v>236</v>
      </c>
      <c r="BM361" s="230" t="s">
        <v>662</v>
      </c>
    </row>
    <row r="362" s="2" customFormat="1">
      <c r="A362" s="38"/>
      <c r="B362" s="39"/>
      <c r="C362" s="40"/>
      <c r="D362" s="232" t="s">
        <v>165</v>
      </c>
      <c r="E362" s="40"/>
      <c r="F362" s="233" t="s">
        <v>663</v>
      </c>
      <c r="G362" s="40"/>
      <c r="H362" s="40"/>
      <c r="I362" s="136"/>
      <c r="J362" s="40"/>
      <c r="K362" s="40"/>
      <c r="L362" s="44"/>
      <c r="M362" s="234"/>
      <c r="N362" s="235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165</v>
      </c>
      <c r="AU362" s="17" t="s">
        <v>82</v>
      </c>
    </row>
    <row r="363" s="13" customFormat="1">
      <c r="A363" s="13"/>
      <c r="B363" s="236"/>
      <c r="C363" s="237"/>
      <c r="D363" s="232" t="s">
        <v>166</v>
      </c>
      <c r="E363" s="238" t="s">
        <v>19</v>
      </c>
      <c r="F363" s="239" t="s">
        <v>2288</v>
      </c>
      <c r="G363" s="237"/>
      <c r="H363" s="240">
        <v>8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166</v>
      </c>
      <c r="AU363" s="246" t="s">
        <v>82</v>
      </c>
      <c r="AV363" s="13" t="s">
        <v>85</v>
      </c>
      <c r="AW363" s="13" t="s">
        <v>34</v>
      </c>
      <c r="AX363" s="13" t="s">
        <v>82</v>
      </c>
      <c r="AY363" s="246" t="s">
        <v>158</v>
      </c>
    </row>
    <row r="364" s="2" customFormat="1" ht="21.75" customHeight="1">
      <c r="A364" s="38"/>
      <c r="B364" s="39"/>
      <c r="C364" s="219" t="s">
        <v>635</v>
      </c>
      <c r="D364" s="219" t="s">
        <v>159</v>
      </c>
      <c r="E364" s="220" t="s">
        <v>676</v>
      </c>
      <c r="F364" s="221" t="s">
        <v>677</v>
      </c>
      <c r="G364" s="222" t="s">
        <v>202</v>
      </c>
      <c r="H364" s="223">
        <v>8</v>
      </c>
      <c r="I364" s="224"/>
      <c r="J364" s="225">
        <f>ROUND(I364*H364,2)</f>
        <v>0</v>
      </c>
      <c r="K364" s="221" t="s">
        <v>19</v>
      </c>
      <c r="L364" s="44"/>
      <c r="M364" s="226" t="s">
        <v>19</v>
      </c>
      <c r="N364" s="227" t="s">
        <v>45</v>
      </c>
      <c r="O364" s="84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236</v>
      </c>
      <c r="AT364" s="230" t="s">
        <v>159</v>
      </c>
      <c r="AU364" s="230" t="s">
        <v>82</v>
      </c>
      <c r="AY364" s="17" t="s">
        <v>158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82</v>
      </c>
      <c r="BK364" s="231">
        <f>ROUND(I364*H364,2)</f>
        <v>0</v>
      </c>
      <c r="BL364" s="17" t="s">
        <v>236</v>
      </c>
      <c r="BM364" s="230" t="s">
        <v>678</v>
      </c>
    </row>
    <row r="365" s="2" customFormat="1">
      <c r="A365" s="38"/>
      <c r="B365" s="39"/>
      <c r="C365" s="40"/>
      <c r="D365" s="232" t="s">
        <v>165</v>
      </c>
      <c r="E365" s="40"/>
      <c r="F365" s="233" t="s">
        <v>677</v>
      </c>
      <c r="G365" s="40"/>
      <c r="H365" s="40"/>
      <c r="I365" s="136"/>
      <c r="J365" s="40"/>
      <c r="K365" s="40"/>
      <c r="L365" s="44"/>
      <c r="M365" s="234"/>
      <c r="N365" s="235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165</v>
      </c>
      <c r="AU365" s="17" t="s">
        <v>82</v>
      </c>
    </row>
    <row r="366" s="2" customFormat="1" ht="21.75" customHeight="1">
      <c r="A366" s="38"/>
      <c r="B366" s="39"/>
      <c r="C366" s="219" t="s">
        <v>639</v>
      </c>
      <c r="D366" s="219" t="s">
        <v>159</v>
      </c>
      <c r="E366" s="220" t="s">
        <v>680</v>
      </c>
      <c r="F366" s="221" t="s">
        <v>681</v>
      </c>
      <c r="G366" s="222" t="s">
        <v>202</v>
      </c>
      <c r="H366" s="223">
        <v>8</v>
      </c>
      <c r="I366" s="224"/>
      <c r="J366" s="225">
        <f>ROUND(I366*H366,2)</f>
        <v>0</v>
      </c>
      <c r="K366" s="221" t="s">
        <v>213</v>
      </c>
      <c r="L366" s="44"/>
      <c r="M366" s="226" t="s">
        <v>19</v>
      </c>
      <c r="N366" s="227" t="s">
        <v>45</v>
      </c>
      <c r="O366" s="84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0" t="s">
        <v>236</v>
      </c>
      <c r="AT366" s="230" t="s">
        <v>159</v>
      </c>
      <c r="AU366" s="230" t="s">
        <v>82</v>
      </c>
      <c r="AY366" s="17" t="s">
        <v>158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7" t="s">
        <v>82</v>
      </c>
      <c r="BK366" s="231">
        <f>ROUND(I366*H366,2)</f>
        <v>0</v>
      </c>
      <c r="BL366" s="17" t="s">
        <v>236</v>
      </c>
      <c r="BM366" s="230" t="s">
        <v>682</v>
      </c>
    </row>
    <row r="367" s="2" customFormat="1">
      <c r="A367" s="38"/>
      <c r="B367" s="39"/>
      <c r="C367" s="40"/>
      <c r="D367" s="232" t="s">
        <v>165</v>
      </c>
      <c r="E367" s="40"/>
      <c r="F367" s="233" t="s">
        <v>683</v>
      </c>
      <c r="G367" s="40"/>
      <c r="H367" s="40"/>
      <c r="I367" s="136"/>
      <c r="J367" s="40"/>
      <c r="K367" s="40"/>
      <c r="L367" s="44"/>
      <c r="M367" s="234"/>
      <c r="N367" s="235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165</v>
      </c>
      <c r="AU367" s="17" t="s">
        <v>82</v>
      </c>
    </row>
    <row r="368" s="13" customFormat="1">
      <c r="A368" s="13"/>
      <c r="B368" s="236"/>
      <c r="C368" s="237"/>
      <c r="D368" s="232" t="s">
        <v>166</v>
      </c>
      <c r="E368" s="238" t="s">
        <v>19</v>
      </c>
      <c r="F368" s="239" t="s">
        <v>2288</v>
      </c>
      <c r="G368" s="237"/>
      <c r="H368" s="240">
        <v>8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166</v>
      </c>
      <c r="AU368" s="246" t="s">
        <v>82</v>
      </c>
      <c r="AV368" s="13" t="s">
        <v>85</v>
      </c>
      <c r="AW368" s="13" t="s">
        <v>34</v>
      </c>
      <c r="AX368" s="13" t="s">
        <v>82</v>
      </c>
      <c r="AY368" s="246" t="s">
        <v>158</v>
      </c>
    </row>
    <row r="369" s="2" customFormat="1" ht="21.75" customHeight="1">
      <c r="A369" s="38"/>
      <c r="B369" s="39"/>
      <c r="C369" s="219" t="s">
        <v>645</v>
      </c>
      <c r="D369" s="219" t="s">
        <v>159</v>
      </c>
      <c r="E369" s="220" t="s">
        <v>686</v>
      </c>
      <c r="F369" s="221" t="s">
        <v>687</v>
      </c>
      <c r="G369" s="222" t="s">
        <v>202</v>
      </c>
      <c r="H369" s="223">
        <v>4</v>
      </c>
      <c r="I369" s="224"/>
      <c r="J369" s="225">
        <f>ROUND(I369*H369,2)</f>
        <v>0</v>
      </c>
      <c r="K369" s="221" t="s">
        <v>213</v>
      </c>
      <c r="L369" s="44"/>
      <c r="M369" s="226" t="s">
        <v>19</v>
      </c>
      <c r="N369" s="227" t="s">
        <v>45</v>
      </c>
      <c r="O369" s="84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0" t="s">
        <v>236</v>
      </c>
      <c r="AT369" s="230" t="s">
        <v>159</v>
      </c>
      <c r="AU369" s="230" t="s">
        <v>82</v>
      </c>
      <c r="AY369" s="17" t="s">
        <v>158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7" t="s">
        <v>82</v>
      </c>
      <c r="BK369" s="231">
        <f>ROUND(I369*H369,2)</f>
        <v>0</v>
      </c>
      <c r="BL369" s="17" t="s">
        <v>236</v>
      </c>
      <c r="BM369" s="230" t="s">
        <v>688</v>
      </c>
    </row>
    <row r="370" s="2" customFormat="1">
      <c r="A370" s="38"/>
      <c r="B370" s="39"/>
      <c r="C370" s="40"/>
      <c r="D370" s="232" t="s">
        <v>165</v>
      </c>
      <c r="E370" s="40"/>
      <c r="F370" s="233" t="s">
        <v>687</v>
      </c>
      <c r="G370" s="40"/>
      <c r="H370" s="40"/>
      <c r="I370" s="136"/>
      <c r="J370" s="40"/>
      <c r="K370" s="40"/>
      <c r="L370" s="44"/>
      <c r="M370" s="234"/>
      <c r="N370" s="235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165</v>
      </c>
      <c r="AU370" s="17" t="s">
        <v>82</v>
      </c>
    </row>
    <row r="371" s="2" customFormat="1" ht="16.5" customHeight="1">
      <c r="A371" s="38"/>
      <c r="B371" s="39"/>
      <c r="C371" s="259" t="s">
        <v>649</v>
      </c>
      <c r="D371" s="259" t="s">
        <v>199</v>
      </c>
      <c r="E371" s="260" t="s">
        <v>690</v>
      </c>
      <c r="F371" s="261" t="s">
        <v>691</v>
      </c>
      <c r="G371" s="262" t="s">
        <v>202</v>
      </c>
      <c r="H371" s="263">
        <v>4</v>
      </c>
      <c r="I371" s="264"/>
      <c r="J371" s="265">
        <f>ROUND(I371*H371,2)</f>
        <v>0</v>
      </c>
      <c r="K371" s="261" t="s">
        <v>19</v>
      </c>
      <c r="L371" s="266"/>
      <c r="M371" s="267" t="s">
        <v>19</v>
      </c>
      <c r="N371" s="268" t="s">
        <v>45</v>
      </c>
      <c r="O371" s="84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241</v>
      </c>
      <c r="AT371" s="230" t="s">
        <v>199</v>
      </c>
      <c r="AU371" s="230" t="s">
        <v>82</v>
      </c>
      <c r="AY371" s="17" t="s">
        <v>158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82</v>
      </c>
      <c r="BK371" s="231">
        <f>ROUND(I371*H371,2)</f>
        <v>0</v>
      </c>
      <c r="BL371" s="17" t="s">
        <v>236</v>
      </c>
      <c r="BM371" s="230" t="s">
        <v>692</v>
      </c>
    </row>
    <row r="372" s="2" customFormat="1">
      <c r="A372" s="38"/>
      <c r="B372" s="39"/>
      <c r="C372" s="40"/>
      <c r="D372" s="232" t="s">
        <v>165</v>
      </c>
      <c r="E372" s="40"/>
      <c r="F372" s="233" t="s">
        <v>691</v>
      </c>
      <c r="G372" s="40"/>
      <c r="H372" s="40"/>
      <c r="I372" s="136"/>
      <c r="J372" s="40"/>
      <c r="K372" s="40"/>
      <c r="L372" s="44"/>
      <c r="M372" s="234"/>
      <c r="N372" s="235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165</v>
      </c>
      <c r="AU372" s="17" t="s">
        <v>82</v>
      </c>
    </row>
    <row r="373" s="13" customFormat="1">
      <c r="A373" s="13"/>
      <c r="B373" s="236"/>
      <c r="C373" s="237"/>
      <c r="D373" s="232" t="s">
        <v>166</v>
      </c>
      <c r="E373" s="238" t="s">
        <v>19</v>
      </c>
      <c r="F373" s="239" t="s">
        <v>2245</v>
      </c>
      <c r="G373" s="237"/>
      <c r="H373" s="240">
        <v>4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166</v>
      </c>
      <c r="AU373" s="246" t="s">
        <v>82</v>
      </c>
      <c r="AV373" s="13" t="s">
        <v>85</v>
      </c>
      <c r="AW373" s="13" t="s">
        <v>34</v>
      </c>
      <c r="AX373" s="13" t="s">
        <v>82</v>
      </c>
      <c r="AY373" s="246" t="s">
        <v>158</v>
      </c>
    </row>
    <row r="374" s="2" customFormat="1" ht="21.75" customHeight="1">
      <c r="A374" s="38"/>
      <c r="B374" s="39"/>
      <c r="C374" s="219" t="s">
        <v>655</v>
      </c>
      <c r="D374" s="219" t="s">
        <v>159</v>
      </c>
      <c r="E374" s="220" t="s">
        <v>694</v>
      </c>
      <c r="F374" s="221" t="s">
        <v>695</v>
      </c>
      <c r="G374" s="222" t="s">
        <v>202</v>
      </c>
      <c r="H374" s="223">
        <v>4</v>
      </c>
      <c r="I374" s="224"/>
      <c r="J374" s="225">
        <f>ROUND(I374*H374,2)</f>
        <v>0</v>
      </c>
      <c r="K374" s="221" t="s">
        <v>213</v>
      </c>
      <c r="L374" s="44"/>
      <c r="M374" s="226" t="s">
        <v>19</v>
      </c>
      <c r="N374" s="227" t="s">
        <v>45</v>
      </c>
      <c r="O374" s="84"/>
      <c r="P374" s="228">
        <f>O374*H374</f>
        <v>0</v>
      </c>
      <c r="Q374" s="228">
        <v>0.57010000000000005</v>
      </c>
      <c r="R374" s="228">
        <f>Q374*H374</f>
        <v>2.2804000000000002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236</v>
      </c>
      <c r="AT374" s="230" t="s">
        <v>159</v>
      </c>
      <c r="AU374" s="230" t="s">
        <v>82</v>
      </c>
      <c r="AY374" s="17" t="s">
        <v>158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82</v>
      </c>
      <c r="BK374" s="231">
        <f>ROUND(I374*H374,2)</f>
        <v>0</v>
      </c>
      <c r="BL374" s="17" t="s">
        <v>236</v>
      </c>
      <c r="BM374" s="230" t="s">
        <v>696</v>
      </c>
    </row>
    <row r="375" s="2" customFormat="1">
      <c r="A375" s="38"/>
      <c r="B375" s="39"/>
      <c r="C375" s="40"/>
      <c r="D375" s="232" t="s">
        <v>165</v>
      </c>
      <c r="E375" s="40"/>
      <c r="F375" s="233" t="s">
        <v>697</v>
      </c>
      <c r="G375" s="40"/>
      <c r="H375" s="40"/>
      <c r="I375" s="136"/>
      <c r="J375" s="40"/>
      <c r="K375" s="40"/>
      <c r="L375" s="44"/>
      <c r="M375" s="234"/>
      <c r="N375" s="235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165</v>
      </c>
      <c r="AU375" s="17" t="s">
        <v>82</v>
      </c>
    </row>
    <row r="376" s="2" customFormat="1">
      <c r="A376" s="38"/>
      <c r="B376" s="39"/>
      <c r="C376" s="40"/>
      <c r="D376" s="232" t="s">
        <v>216</v>
      </c>
      <c r="E376" s="40"/>
      <c r="F376" s="258" t="s">
        <v>413</v>
      </c>
      <c r="G376" s="40"/>
      <c r="H376" s="40"/>
      <c r="I376" s="136"/>
      <c r="J376" s="40"/>
      <c r="K376" s="40"/>
      <c r="L376" s="44"/>
      <c r="M376" s="234"/>
      <c r="N376" s="235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216</v>
      </c>
      <c r="AU376" s="17" t="s">
        <v>82</v>
      </c>
    </row>
    <row r="377" s="2" customFormat="1" ht="16.5" customHeight="1">
      <c r="A377" s="38"/>
      <c r="B377" s="39"/>
      <c r="C377" s="259" t="s">
        <v>659</v>
      </c>
      <c r="D377" s="259" t="s">
        <v>199</v>
      </c>
      <c r="E377" s="260" t="s">
        <v>699</v>
      </c>
      <c r="F377" s="261" t="s">
        <v>700</v>
      </c>
      <c r="G377" s="262" t="s">
        <v>202</v>
      </c>
      <c r="H377" s="263">
        <v>4</v>
      </c>
      <c r="I377" s="264"/>
      <c r="J377" s="265">
        <f>ROUND(I377*H377,2)</f>
        <v>0</v>
      </c>
      <c r="K377" s="261" t="s">
        <v>19</v>
      </c>
      <c r="L377" s="266"/>
      <c r="M377" s="267" t="s">
        <v>19</v>
      </c>
      <c r="N377" s="268" t="s">
        <v>45</v>
      </c>
      <c r="O377" s="84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0" t="s">
        <v>241</v>
      </c>
      <c r="AT377" s="230" t="s">
        <v>199</v>
      </c>
      <c r="AU377" s="230" t="s">
        <v>82</v>
      </c>
      <c r="AY377" s="17" t="s">
        <v>158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7" t="s">
        <v>82</v>
      </c>
      <c r="BK377" s="231">
        <f>ROUND(I377*H377,2)</f>
        <v>0</v>
      </c>
      <c r="BL377" s="17" t="s">
        <v>236</v>
      </c>
      <c r="BM377" s="230" t="s">
        <v>701</v>
      </c>
    </row>
    <row r="378" s="2" customFormat="1">
      <c r="A378" s="38"/>
      <c r="B378" s="39"/>
      <c r="C378" s="40"/>
      <c r="D378" s="232" t="s">
        <v>165</v>
      </c>
      <c r="E378" s="40"/>
      <c r="F378" s="233" t="s">
        <v>700</v>
      </c>
      <c r="G378" s="40"/>
      <c r="H378" s="40"/>
      <c r="I378" s="136"/>
      <c r="J378" s="40"/>
      <c r="K378" s="40"/>
      <c r="L378" s="44"/>
      <c r="M378" s="234"/>
      <c r="N378" s="235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165</v>
      </c>
      <c r="AU378" s="17" t="s">
        <v>82</v>
      </c>
    </row>
    <row r="379" s="13" customFormat="1">
      <c r="A379" s="13"/>
      <c r="B379" s="236"/>
      <c r="C379" s="237"/>
      <c r="D379" s="232" t="s">
        <v>166</v>
      </c>
      <c r="E379" s="238" t="s">
        <v>19</v>
      </c>
      <c r="F379" s="239" t="s">
        <v>2289</v>
      </c>
      <c r="G379" s="237"/>
      <c r="H379" s="240">
        <v>4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166</v>
      </c>
      <c r="AU379" s="246" t="s">
        <v>82</v>
      </c>
      <c r="AV379" s="13" t="s">
        <v>85</v>
      </c>
      <c r="AW379" s="13" t="s">
        <v>34</v>
      </c>
      <c r="AX379" s="13" t="s">
        <v>82</v>
      </c>
      <c r="AY379" s="246" t="s">
        <v>158</v>
      </c>
    </row>
    <row r="380" s="2" customFormat="1" ht="16.5" customHeight="1">
      <c r="A380" s="38"/>
      <c r="B380" s="39"/>
      <c r="C380" s="219" t="s">
        <v>665</v>
      </c>
      <c r="D380" s="219" t="s">
        <v>159</v>
      </c>
      <c r="E380" s="220" t="s">
        <v>709</v>
      </c>
      <c r="F380" s="221" t="s">
        <v>710</v>
      </c>
      <c r="G380" s="222" t="s">
        <v>202</v>
      </c>
      <c r="H380" s="223">
        <v>1</v>
      </c>
      <c r="I380" s="224"/>
      <c r="J380" s="225">
        <f>ROUND(I380*H380,2)</f>
        <v>0</v>
      </c>
      <c r="K380" s="221" t="s">
        <v>213</v>
      </c>
      <c r="L380" s="44"/>
      <c r="M380" s="226" t="s">
        <v>19</v>
      </c>
      <c r="N380" s="227" t="s">
        <v>45</v>
      </c>
      <c r="O380" s="84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0" t="s">
        <v>236</v>
      </c>
      <c r="AT380" s="230" t="s">
        <v>159</v>
      </c>
      <c r="AU380" s="230" t="s">
        <v>82</v>
      </c>
      <c r="AY380" s="17" t="s">
        <v>158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7" t="s">
        <v>82</v>
      </c>
      <c r="BK380" s="231">
        <f>ROUND(I380*H380,2)</f>
        <v>0</v>
      </c>
      <c r="BL380" s="17" t="s">
        <v>236</v>
      </c>
      <c r="BM380" s="230" t="s">
        <v>711</v>
      </c>
    </row>
    <row r="381" s="2" customFormat="1">
      <c r="A381" s="38"/>
      <c r="B381" s="39"/>
      <c r="C381" s="40"/>
      <c r="D381" s="232" t="s">
        <v>165</v>
      </c>
      <c r="E381" s="40"/>
      <c r="F381" s="233" t="s">
        <v>710</v>
      </c>
      <c r="G381" s="40"/>
      <c r="H381" s="40"/>
      <c r="I381" s="136"/>
      <c r="J381" s="40"/>
      <c r="K381" s="40"/>
      <c r="L381" s="44"/>
      <c r="M381" s="234"/>
      <c r="N381" s="235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165</v>
      </c>
      <c r="AU381" s="17" t="s">
        <v>82</v>
      </c>
    </row>
    <row r="382" s="2" customFormat="1" ht="16.5" customHeight="1">
      <c r="A382" s="38"/>
      <c r="B382" s="39"/>
      <c r="C382" s="259" t="s">
        <v>669</v>
      </c>
      <c r="D382" s="259" t="s">
        <v>199</v>
      </c>
      <c r="E382" s="260" t="s">
        <v>713</v>
      </c>
      <c r="F382" s="261" t="s">
        <v>714</v>
      </c>
      <c r="G382" s="262" t="s">
        <v>202</v>
      </c>
      <c r="H382" s="263">
        <v>1</v>
      </c>
      <c r="I382" s="264"/>
      <c r="J382" s="265">
        <f>ROUND(I382*H382,2)</f>
        <v>0</v>
      </c>
      <c r="K382" s="261" t="s">
        <v>19</v>
      </c>
      <c r="L382" s="266"/>
      <c r="M382" s="267" t="s">
        <v>19</v>
      </c>
      <c r="N382" s="268" t="s">
        <v>45</v>
      </c>
      <c r="O382" s="84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241</v>
      </c>
      <c r="AT382" s="230" t="s">
        <v>199</v>
      </c>
      <c r="AU382" s="230" t="s">
        <v>82</v>
      </c>
      <c r="AY382" s="17" t="s">
        <v>158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82</v>
      </c>
      <c r="BK382" s="231">
        <f>ROUND(I382*H382,2)</f>
        <v>0</v>
      </c>
      <c r="BL382" s="17" t="s">
        <v>236</v>
      </c>
      <c r="BM382" s="230" t="s">
        <v>715</v>
      </c>
    </row>
    <row r="383" s="2" customFormat="1">
      <c r="A383" s="38"/>
      <c r="B383" s="39"/>
      <c r="C383" s="40"/>
      <c r="D383" s="232" t="s">
        <v>165</v>
      </c>
      <c r="E383" s="40"/>
      <c r="F383" s="233" t="s">
        <v>714</v>
      </c>
      <c r="G383" s="40"/>
      <c r="H383" s="40"/>
      <c r="I383" s="136"/>
      <c r="J383" s="40"/>
      <c r="K383" s="40"/>
      <c r="L383" s="44"/>
      <c r="M383" s="234"/>
      <c r="N383" s="235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165</v>
      </c>
      <c r="AU383" s="17" t="s">
        <v>82</v>
      </c>
    </row>
    <row r="384" s="13" customFormat="1">
      <c r="A384" s="13"/>
      <c r="B384" s="236"/>
      <c r="C384" s="237"/>
      <c r="D384" s="232" t="s">
        <v>166</v>
      </c>
      <c r="E384" s="238" t="s">
        <v>19</v>
      </c>
      <c r="F384" s="239" t="s">
        <v>2256</v>
      </c>
      <c r="G384" s="237"/>
      <c r="H384" s="240">
        <v>1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166</v>
      </c>
      <c r="AU384" s="246" t="s">
        <v>82</v>
      </c>
      <c r="AV384" s="13" t="s">
        <v>85</v>
      </c>
      <c r="AW384" s="13" t="s">
        <v>34</v>
      </c>
      <c r="AX384" s="13" t="s">
        <v>82</v>
      </c>
      <c r="AY384" s="246" t="s">
        <v>158</v>
      </c>
    </row>
    <row r="385" s="2" customFormat="1" ht="16.5" customHeight="1">
      <c r="A385" s="38"/>
      <c r="B385" s="39"/>
      <c r="C385" s="259" t="s">
        <v>675</v>
      </c>
      <c r="D385" s="259" t="s">
        <v>199</v>
      </c>
      <c r="E385" s="260" t="s">
        <v>717</v>
      </c>
      <c r="F385" s="261" t="s">
        <v>718</v>
      </c>
      <c r="G385" s="262" t="s">
        <v>202</v>
      </c>
      <c r="H385" s="263">
        <v>5</v>
      </c>
      <c r="I385" s="264"/>
      <c r="J385" s="265">
        <f>ROUND(I385*H385,2)</f>
        <v>0</v>
      </c>
      <c r="K385" s="261" t="s">
        <v>19</v>
      </c>
      <c r="L385" s="266"/>
      <c r="M385" s="267" t="s">
        <v>19</v>
      </c>
      <c r="N385" s="268" t="s">
        <v>45</v>
      </c>
      <c r="O385" s="84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241</v>
      </c>
      <c r="AT385" s="230" t="s">
        <v>199</v>
      </c>
      <c r="AU385" s="230" t="s">
        <v>82</v>
      </c>
      <c r="AY385" s="17" t="s">
        <v>158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82</v>
      </c>
      <c r="BK385" s="231">
        <f>ROUND(I385*H385,2)</f>
        <v>0</v>
      </c>
      <c r="BL385" s="17" t="s">
        <v>236</v>
      </c>
      <c r="BM385" s="230" t="s">
        <v>719</v>
      </c>
    </row>
    <row r="386" s="2" customFormat="1">
      <c r="A386" s="38"/>
      <c r="B386" s="39"/>
      <c r="C386" s="40"/>
      <c r="D386" s="232" t="s">
        <v>165</v>
      </c>
      <c r="E386" s="40"/>
      <c r="F386" s="233" t="s">
        <v>718</v>
      </c>
      <c r="G386" s="40"/>
      <c r="H386" s="40"/>
      <c r="I386" s="136"/>
      <c r="J386" s="40"/>
      <c r="K386" s="40"/>
      <c r="L386" s="44"/>
      <c r="M386" s="234"/>
      <c r="N386" s="235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165</v>
      </c>
      <c r="AU386" s="17" t="s">
        <v>82</v>
      </c>
    </row>
    <row r="387" s="13" customFormat="1">
      <c r="A387" s="13"/>
      <c r="B387" s="236"/>
      <c r="C387" s="237"/>
      <c r="D387" s="232" t="s">
        <v>166</v>
      </c>
      <c r="E387" s="238" t="s">
        <v>19</v>
      </c>
      <c r="F387" s="239" t="s">
        <v>2290</v>
      </c>
      <c r="G387" s="237"/>
      <c r="H387" s="240">
        <v>5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166</v>
      </c>
      <c r="AU387" s="246" t="s">
        <v>82</v>
      </c>
      <c r="AV387" s="13" t="s">
        <v>85</v>
      </c>
      <c r="AW387" s="13" t="s">
        <v>34</v>
      </c>
      <c r="AX387" s="13" t="s">
        <v>82</v>
      </c>
      <c r="AY387" s="246" t="s">
        <v>158</v>
      </c>
    </row>
    <row r="388" s="2" customFormat="1" ht="16.5" customHeight="1">
      <c r="A388" s="38"/>
      <c r="B388" s="39"/>
      <c r="C388" s="219" t="s">
        <v>679</v>
      </c>
      <c r="D388" s="219" t="s">
        <v>159</v>
      </c>
      <c r="E388" s="220" t="s">
        <v>722</v>
      </c>
      <c r="F388" s="221" t="s">
        <v>723</v>
      </c>
      <c r="G388" s="222" t="s">
        <v>202</v>
      </c>
      <c r="H388" s="223">
        <v>4</v>
      </c>
      <c r="I388" s="224"/>
      <c r="J388" s="225">
        <f>ROUND(I388*H388,2)</f>
        <v>0</v>
      </c>
      <c r="K388" s="221" t="s">
        <v>213</v>
      </c>
      <c r="L388" s="44"/>
      <c r="M388" s="226" t="s">
        <v>19</v>
      </c>
      <c r="N388" s="227" t="s">
        <v>45</v>
      </c>
      <c r="O388" s="84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236</v>
      </c>
      <c r="AT388" s="230" t="s">
        <v>159</v>
      </c>
      <c r="AU388" s="230" t="s">
        <v>82</v>
      </c>
      <c r="AY388" s="17" t="s">
        <v>158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82</v>
      </c>
      <c r="BK388" s="231">
        <f>ROUND(I388*H388,2)</f>
        <v>0</v>
      </c>
      <c r="BL388" s="17" t="s">
        <v>236</v>
      </c>
      <c r="BM388" s="230" t="s">
        <v>724</v>
      </c>
    </row>
    <row r="389" s="2" customFormat="1">
      <c r="A389" s="38"/>
      <c r="B389" s="39"/>
      <c r="C389" s="40"/>
      <c r="D389" s="232" t="s">
        <v>165</v>
      </c>
      <c r="E389" s="40"/>
      <c r="F389" s="233" t="s">
        <v>723</v>
      </c>
      <c r="G389" s="40"/>
      <c r="H389" s="40"/>
      <c r="I389" s="136"/>
      <c r="J389" s="40"/>
      <c r="K389" s="40"/>
      <c r="L389" s="44"/>
      <c r="M389" s="234"/>
      <c r="N389" s="235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165</v>
      </c>
      <c r="AU389" s="17" t="s">
        <v>82</v>
      </c>
    </row>
    <row r="390" s="2" customFormat="1" ht="16.5" customHeight="1">
      <c r="A390" s="38"/>
      <c r="B390" s="39"/>
      <c r="C390" s="259" t="s">
        <v>685</v>
      </c>
      <c r="D390" s="259" t="s">
        <v>199</v>
      </c>
      <c r="E390" s="260" t="s">
        <v>2291</v>
      </c>
      <c r="F390" s="261" t="s">
        <v>2292</v>
      </c>
      <c r="G390" s="262" t="s">
        <v>202</v>
      </c>
      <c r="H390" s="263">
        <v>2</v>
      </c>
      <c r="I390" s="264"/>
      <c r="J390" s="265">
        <f>ROUND(I390*H390,2)</f>
        <v>0</v>
      </c>
      <c r="K390" s="261" t="s">
        <v>19</v>
      </c>
      <c r="L390" s="266"/>
      <c r="M390" s="267" t="s">
        <v>19</v>
      </c>
      <c r="N390" s="268" t="s">
        <v>45</v>
      </c>
      <c r="O390" s="84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0" t="s">
        <v>241</v>
      </c>
      <c r="AT390" s="230" t="s">
        <v>199</v>
      </c>
      <c r="AU390" s="230" t="s">
        <v>82</v>
      </c>
      <c r="AY390" s="17" t="s">
        <v>158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7" t="s">
        <v>82</v>
      </c>
      <c r="BK390" s="231">
        <f>ROUND(I390*H390,2)</f>
        <v>0</v>
      </c>
      <c r="BL390" s="17" t="s">
        <v>236</v>
      </c>
      <c r="BM390" s="230" t="s">
        <v>732</v>
      </c>
    </row>
    <row r="391" s="2" customFormat="1">
      <c r="A391" s="38"/>
      <c r="B391" s="39"/>
      <c r="C391" s="40"/>
      <c r="D391" s="232" t="s">
        <v>165</v>
      </c>
      <c r="E391" s="40"/>
      <c r="F391" s="233" t="s">
        <v>2292</v>
      </c>
      <c r="G391" s="40"/>
      <c r="H391" s="40"/>
      <c r="I391" s="136"/>
      <c r="J391" s="40"/>
      <c r="K391" s="40"/>
      <c r="L391" s="44"/>
      <c r="M391" s="234"/>
      <c r="N391" s="235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165</v>
      </c>
      <c r="AU391" s="17" t="s">
        <v>82</v>
      </c>
    </row>
    <row r="392" s="13" customFormat="1">
      <c r="A392" s="13"/>
      <c r="B392" s="236"/>
      <c r="C392" s="237"/>
      <c r="D392" s="232" t="s">
        <v>166</v>
      </c>
      <c r="E392" s="238" t="s">
        <v>19</v>
      </c>
      <c r="F392" s="239" t="s">
        <v>2293</v>
      </c>
      <c r="G392" s="237"/>
      <c r="H392" s="240">
        <v>2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166</v>
      </c>
      <c r="AU392" s="246" t="s">
        <v>82</v>
      </c>
      <c r="AV392" s="13" t="s">
        <v>85</v>
      </c>
      <c r="AW392" s="13" t="s">
        <v>34</v>
      </c>
      <c r="AX392" s="13" t="s">
        <v>82</v>
      </c>
      <c r="AY392" s="246" t="s">
        <v>158</v>
      </c>
    </row>
    <row r="393" s="2" customFormat="1" ht="16.5" customHeight="1">
      <c r="A393" s="38"/>
      <c r="B393" s="39"/>
      <c r="C393" s="259" t="s">
        <v>689</v>
      </c>
      <c r="D393" s="259" t="s">
        <v>199</v>
      </c>
      <c r="E393" s="260" t="s">
        <v>1898</v>
      </c>
      <c r="F393" s="261" t="s">
        <v>1899</v>
      </c>
      <c r="G393" s="262" t="s">
        <v>202</v>
      </c>
      <c r="H393" s="263">
        <v>2</v>
      </c>
      <c r="I393" s="264"/>
      <c r="J393" s="265">
        <f>ROUND(I393*H393,2)</f>
        <v>0</v>
      </c>
      <c r="K393" s="261" t="s">
        <v>19</v>
      </c>
      <c r="L393" s="266"/>
      <c r="M393" s="267" t="s">
        <v>19</v>
      </c>
      <c r="N393" s="268" t="s">
        <v>45</v>
      </c>
      <c r="O393" s="84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0" t="s">
        <v>241</v>
      </c>
      <c r="AT393" s="230" t="s">
        <v>199</v>
      </c>
      <c r="AU393" s="230" t="s">
        <v>82</v>
      </c>
      <c r="AY393" s="17" t="s">
        <v>158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7" t="s">
        <v>82</v>
      </c>
      <c r="BK393" s="231">
        <f>ROUND(I393*H393,2)</f>
        <v>0</v>
      </c>
      <c r="BL393" s="17" t="s">
        <v>236</v>
      </c>
      <c r="BM393" s="230" t="s">
        <v>728</v>
      </c>
    </row>
    <row r="394" s="2" customFormat="1">
      <c r="A394" s="38"/>
      <c r="B394" s="39"/>
      <c r="C394" s="40"/>
      <c r="D394" s="232" t="s">
        <v>165</v>
      </c>
      <c r="E394" s="40"/>
      <c r="F394" s="233" t="s">
        <v>1899</v>
      </c>
      <c r="G394" s="40"/>
      <c r="H394" s="40"/>
      <c r="I394" s="136"/>
      <c r="J394" s="40"/>
      <c r="K394" s="40"/>
      <c r="L394" s="44"/>
      <c r="M394" s="234"/>
      <c r="N394" s="235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165</v>
      </c>
      <c r="AU394" s="17" t="s">
        <v>82</v>
      </c>
    </row>
    <row r="395" s="13" customFormat="1">
      <c r="A395" s="13"/>
      <c r="B395" s="236"/>
      <c r="C395" s="237"/>
      <c r="D395" s="232" t="s">
        <v>166</v>
      </c>
      <c r="E395" s="238" t="s">
        <v>19</v>
      </c>
      <c r="F395" s="239" t="s">
        <v>2293</v>
      </c>
      <c r="G395" s="237"/>
      <c r="H395" s="240">
        <v>2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166</v>
      </c>
      <c r="AU395" s="246" t="s">
        <v>82</v>
      </c>
      <c r="AV395" s="13" t="s">
        <v>85</v>
      </c>
      <c r="AW395" s="13" t="s">
        <v>34</v>
      </c>
      <c r="AX395" s="13" t="s">
        <v>82</v>
      </c>
      <c r="AY395" s="246" t="s">
        <v>158</v>
      </c>
    </row>
    <row r="396" s="2" customFormat="1" ht="16.5" customHeight="1">
      <c r="A396" s="38"/>
      <c r="B396" s="39"/>
      <c r="C396" s="219" t="s">
        <v>693</v>
      </c>
      <c r="D396" s="219" t="s">
        <v>159</v>
      </c>
      <c r="E396" s="220" t="s">
        <v>742</v>
      </c>
      <c r="F396" s="221" t="s">
        <v>743</v>
      </c>
      <c r="G396" s="222" t="s">
        <v>202</v>
      </c>
      <c r="H396" s="223">
        <v>4</v>
      </c>
      <c r="I396" s="224"/>
      <c r="J396" s="225">
        <f>ROUND(I396*H396,2)</f>
        <v>0</v>
      </c>
      <c r="K396" s="221" t="s">
        <v>213</v>
      </c>
      <c r="L396" s="44"/>
      <c r="M396" s="226" t="s">
        <v>19</v>
      </c>
      <c r="N396" s="227" t="s">
        <v>45</v>
      </c>
      <c r="O396" s="84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0" t="s">
        <v>236</v>
      </c>
      <c r="AT396" s="230" t="s">
        <v>159</v>
      </c>
      <c r="AU396" s="230" t="s">
        <v>82</v>
      </c>
      <c r="AY396" s="17" t="s">
        <v>158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7" t="s">
        <v>82</v>
      </c>
      <c r="BK396" s="231">
        <f>ROUND(I396*H396,2)</f>
        <v>0</v>
      </c>
      <c r="BL396" s="17" t="s">
        <v>236</v>
      </c>
      <c r="BM396" s="230" t="s">
        <v>744</v>
      </c>
    </row>
    <row r="397" s="2" customFormat="1">
      <c r="A397" s="38"/>
      <c r="B397" s="39"/>
      <c r="C397" s="40"/>
      <c r="D397" s="232" t="s">
        <v>165</v>
      </c>
      <c r="E397" s="40"/>
      <c r="F397" s="233" t="s">
        <v>743</v>
      </c>
      <c r="G397" s="40"/>
      <c r="H397" s="40"/>
      <c r="I397" s="136"/>
      <c r="J397" s="40"/>
      <c r="K397" s="40"/>
      <c r="L397" s="44"/>
      <c r="M397" s="234"/>
      <c r="N397" s="235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165</v>
      </c>
      <c r="AU397" s="17" t="s">
        <v>82</v>
      </c>
    </row>
    <row r="398" s="13" customFormat="1">
      <c r="A398" s="13"/>
      <c r="B398" s="236"/>
      <c r="C398" s="237"/>
      <c r="D398" s="232" t="s">
        <v>166</v>
      </c>
      <c r="E398" s="238" t="s">
        <v>19</v>
      </c>
      <c r="F398" s="239" t="s">
        <v>2289</v>
      </c>
      <c r="G398" s="237"/>
      <c r="H398" s="240">
        <v>4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166</v>
      </c>
      <c r="AU398" s="246" t="s">
        <v>82</v>
      </c>
      <c r="AV398" s="13" t="s">
        <v>85</v>
      </c>
      <c r="AW398" s="13" t="s">
        <v>34</v>
      </c>
      <c r="AX398" s="13" t="s">
        <v>82</v>
      </c>
      <c r="AY398" s="246" t="s">
        <v>158</v>
      </c>
    </row>
    <row r="399" s="2" customFormat="1" ht="16.5" customHeight="1">
      <c r="A399" s="38"/>
      <c r="B399" s="39"/>
      <c r="C399" s="219" t="s">
        <v>698</v>
      </c>
      <c r="D399" s="219" t="s">
        <v>159</v>
      </c>
      <c r="E399" s="220" t="s">
        <v>747</v>
      </c>
      <c r="F399" s="221" t="s">
        <v>748</v>
      </c>
      <c r="G399" s="222" t="s">
        <v>202</v>
      </c>
      <c r="H399" s="223">
        <v>8</v>
      </c>
      <c r="I399" s="224"/>
      <c r="J399" s="225">
        <f>ROUND(I399*H399,2)</f>
        <v>0</v>
      </c>
      <c r="K399" s="221" t="s">
        <v>213</v>
      </c>
      <c r="L399" s="44"/>
      <c r="M399" s="226" t="s">
        <v>19</v>
      </c>
      <c r="N399" s="227" t="s">
        <v>45</v>
      </c>
      <c r="O399" s="84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0" t="s">
        <v>236</v>
      </c>
      <c r="AT399" s="230" t="s">
        <v>159</v>
      </c>
      <c r="AU399" s="230" t="s">
        <v>82</v>
      </c>
      <c r="AY399" s="17" t="s">
        <v>158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7" t="s">
        <v>82</v>
      </c>
      <c r="BK399" s="231">
        <f>ROUND(I399*H399,2)</f>
        <v>0</v>
      </c>
      <c r="BL399" s="17" t="s">
        <v>236</v>
      </c>
      <c r="BM399" s="230" t="s">
        <v>749</v>
      </c>
    </row>
    <row r="400" s="2" customFormat="1">
      <c r="A400" s="38"/>
      <c r="B400" s="39"/>
      <c r="C400" s="40"/>
      <c r="D400" s="232" t="s">
        <v>165</v>
      </c>
      <c r="E400" s="40"/>
      <c r="F400" s="233" t="s">
        <v>748</v>
      </c>
      <c r="G400" s="40"/>
      <c r="H400" s="40"/>
      <c r="I400" s="136"/>
      <c r="J400" s="40"/>
      <c r="K400" s="40"/>
      <c r="L400" s="44"/>
      <c r="M400" s="234"/>
      <c r="N400" s="235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165</v>
      </c>
      <c r="AU400" s="17" t="s">
        <v>82</v>
      </c>
    </row>
    <row r="401" s="2" customFormat="1" ht="16.5" customHeight="1">
      <c r="A401" s="38"/>
      <c r="B401" s="39"/>
      <c r="C401" s="259" t="s">
        <v>703</v>
      </c>
      <c r="D401" s="259" t="s">
        <v>199</v>
      </c>
      <c r="E401" s="260" t="s">
        <v>751</v>
      </c>
      <c r="F401" s="261" t="s">
        <v>752</v>
      </c>
      <c r="G401" s="262" t="s">
        <v>202</v>
      </c>
      <c r="H401" s="263">
        <v>8</v>
      </c>
      <c r="I401" s="264"/>
      <c r="J401" s="265">
        <f>ROUND(I401*H401,2)</f>
        <v>0</v>
      </c>
      <c r="K401" s="261" t="s">
        <v>19</v>
      </c>
      <c r="L401" s="266"/>
      <c r="M401" s="267" t="s">
        <v>19</v>
      </c>
      <c r="N401" s="268" t="s">
        <v>45</v>
      </c>
      <c r="O401" s="84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241</v>
      </c>
      <c r="AT401" s="230" t="s">
        <v>199</v>
      </c>
      <c r="AU401" s="230" t="s">
        <v>82</v>
      </c>
      <c r="AY401" s="17" t="s">
        <v>158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82</v>
      </c>
      <c r="BK401" s="231">
        <f>ROUND(I401*H401,2)</f>
        <v>0</v>
      </c>
      <c r="BL401" s="17" t="s">
        <v>236</v>
      </c>
      <c r="BM401" s="230" t="s">
        <v>753</v>
      </c>
    </row>
    <row r="402" s="2" customFormat="1">
      <c r="A402" s="38"/>
      <c r="B402" s="39"/>
      <c r="C402" s="40"/>
      <c r="D402" s="232" t="s">
        <v>165</v>
      </c>
      <c r="E402" s="40"/>
      <c r="F402" s="233" t="s">
        <v>752</v>
      </c>
      <c r="G402" s="40"/>
      <c r="H402" s="40"/>
      <c r="I402" s="136"/>
      <c r="J402" s="40"/>
      <c r="K402" s="40"/>
      <c r="L402" s="44"/>
      <c r="M402" s="234"/>
      <c r="N402" s="235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165</v>
      </c>
      <c r="AU402" s="17" t="s">
        <v>82</v>
      </c>
    </row>
    <row r="403" s="13" customFormat="1">
      <c r="A403" s="13"/>
      <c r="B403" s="236"/>
      <c r="C403" s="237"/>
      <c r="D403" s="232" t="s">
        <v>166</v>
      </c>
      <c r="E403" s="238" t="s">
        <v>19</v>
      </c>
      <c r="F403" s="239" t="s">
        <v>2294</v>
      </c>
      <c r="G403" s="237"/>
      <c r="H403" s="240">
        <v>8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166</v>
      </c>
      <c r="AU403" s="246" t="s">
        <v>82</v>
      </c>
      <c r="AV403" s="13" t="s">
        <v>85</v>
      </c>
      <c r="AW403" s="13" t="s">
        <v>34</v>
      </c>
      <c r="AX403" s="13" t="s">
        <v>82</v>
      </c>
      <c r="AY403" s="246" t="s">
        <v>158</v>
      </c>
    </row>
    <row r="404" s="2" customFormat="1" ht="21.75" customHeight="1">
      <c r="A404" s="38"/>
      <c r="B404" s="39"/>
      <c r="C404" s="219" t="s">
        <v>708</v>
      </c>
      <c r="D404" s="219" t="s">
        <v>159</v>
      </c>
      <c r="E404" s="220" t="s">
        <v>756</v>
      </c>
      <c r="F404" s="221" t="s">
        <v>757</v>
      </c>
      <c r="G404" s="222" t="s">
        <v>202</v>
      </c>
      <c r="H404" s="223">
        <v>8</v>
      </c>
      <c r="I404" s="224"/>
      <c r="J404" s="225">
        <f>ROUND(I404*H404,2)</f>
        <v>0</v>
      </c>
      <c r="K404" s="221" t="s">
        <v>213</v>
      </c>
      <c r="L404" s="44"/>
      <c r="M404" s="226" t="s">
        <v>19</v>
      </c>
      <c r="N404" s="227" t="s">
        <v>45</v>
      </c>
      <c r="O404" s="84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0" t="s">
        <v>236</v>
      </c>
      <c r="AT404" s="230" t="s">
        <v>159</v>
      </c>
      <c r="AU404" s="230" t="s">
        <v>82</v>
      </c>
      <c r="AY404" s="17" t="s">
        <v>158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7" t="s">
        <v>82</v>
      </c>
      <c r="BK404" s="231">
        <f>ROUND(I404*H404,2)</f>
        <v>0</v>
      </c>
      <c r="BL404" s="17" t="s">
        <v>236</v>
      </c>
      <c r="BM404" s="230" t="s">
        <v>758</v>
      </c>
    </row>
    <row r="405" s="2" customFormat="1">
      <c r="A405" s="38"/>
      <c r="B405" s="39"/>
      <c r="C405" s="40"/>
      <c r="D405" s="232" t="s">
        <v>165</v>
      </c>
      <c r="E405" s="40"/>
      <c r="F405" s="233" t="s">
        <v>757</v>
      </c>
      <c r="G405" s="40"/>
      <c r="H405" s="40"/>
      <c r="I405" s="136"/>
      <c r="J405" s="40"/>
      <c r="K405" s="40"/>
      <c r="L405" s="44"/>
      <c r="M405" s="234"/>
      <c r="N405" s="235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165</v>
      </c>
      <c r="AU405" s="17" t="s">
        <v>82</v>
      </c>
    </row>
    <row r="406" s="2" customFormat="1" ht="21.75" customHeight="1">
      <c r="A406" s="38"/>
      <c r="B406" s="39"/>
      <c r="C406" s="259" t="s">
        <v>712</v>
      </c>
      <c r="D406" s="259" t="s">
        <v>199</v>
      </c>
      <c r="E406" s="260" t="s">
        <v>767</v>
      </c>
      <c r="F406" s="261" t="s">
        <v>768</v>
      </c>
      <c r="G406" s="262" t="s">
        <v>202</v>
      </c>
      <c r="H406" s="263">
        <v>8</v>
      </c>
      <c r="I406" s="264"/>
      <c r="J406" s="265">
        <f>ROUND(I406*H406,2)</f>
        <v>0</v>
      </c>
      <c r="K406" s="261" t="s">
        <v>19</v>
      </c>
      <c r="L406" s="266"/>
      <c r="M406" s="267" t="s">
        <v>19</v>
      </c>
      <c r="N406" s="268" t="s">
        <v>45</v>
      </c>
      <c r="O406" s="84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0" t="s">
        <v>241</v>
      </c>
      <c r="AT406" s="230" t="s">
        <v>199</v>
      </c>
      <c r="AU406" s="230" t="s">
        <v>82</v>
      </c>
      <c r="AY406" s="17" t="s">
        <v>158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7" t="s">
        <v>82</v>
      </c>
      <c r="BK406" s="231">
        <f>ROUND(I406*H406,2)</f>
        <v>0</v>
      </c>
      <c r="BL406" s="17" t="s">
        <v>236</v>
      </c>
      <c r="BM406" s="230" t="s">
        <v>769</v>
      </c>
    </row>
    <row r="407" s="2" customFormat="1">
      <c r="A407" s="38"/>
      <c r="B407" s="39"/>
      <c r="C407" s="40"/>
      <c r="D407" s="232" t="s">
        <v>165</v>
      </c>
      <c r="E407" s="40"/>
      <c r="F407" s="233" t="s">
        <v>768</v>
      </c>
      <c r="G407" s="40"/>
      <c r="H407" s="40"/>
      <c r="I407" s="136"/>
      <c r="J407" s="40"/>
      <c r="K407" s="40"/>
      <c r="L407" s="44"/>
      <c r="M407" s="234"/>
      <c r="N407" s="235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165</v>
      </c>
      <c r="AU407" s="17" t="s">
        <v>82</v>
      </c>
    </row>
    <row r="408" s="13" customFormat="1">
      <c r="A408" s="13"/>
      <c r="B408" s="236"/>
      <c r="C408" s="237"/>
      <c r="D408" s="232" t="s">
        <v>166</v>
      </c>
      <c r="E408" s="238" t="s">
        <v>19</v>
      </c>
      <c r="F408" s="239" t="s">
        <v>2294</v>
      </c>
      <c r="G408" s="237"/>
      <c r="H408" s="240">
        <v>8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166</v>
      </c>
      <c r="AU408" s="246" t="s">
        <v>82</v>
      </c>
      <c r="AV408" s="13" t="s">
        <v>85</v>
      </c>
      <c r="AW408" s="13" t="s">
        <v>34</v>
      </c>
      <c r="AX408" s="13" t="s">
        <v>82</v>
      </c>
      <c r="AY408" s="246" t="s">
        <v>158</v>
      </c>
    </row>
    <row r="409" s="2" customFormat="1" ht="16.5" customHeight="1">
      <c r="A409" s="38"/>
      <c r="B409" s="39"/>
      <c r="C409" s="259" t="s">
        <v>716</v>
      </c>
      <c r="D409" s="259" t="s">
        <v>199</v>
      </c>
      <c r="E409" s="260" t="s">
        <v>776</v>
      </c>
      <c r="F409" s="261" t="s">
        <v>777</v>
      </c>
      <c r="G409" s="262" t="s">
        <v>202</v>
      </c>
      <c r="H409" s="263">
        <v>4</v>
      </c>
      <c r="I409" s="264"/>
      <c r="J409" s="265">
        <f>ROUND(I409*H409,2)</f>
        <v>0</v>
      </c>
      <c r="K409" s="261" t="s">
        <v>19</v>
      </c>
      <c r="L409" s="266"/>
      <c r="M409" s="267" t="s">
        <v>19</v>
      </c>
      <c r="N409" s="268" t="s">
        <v>45</v>
      </c>
      <c r="O409" s="84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0" t="s">
        <v>241</v>
      </c>
      <c r="AT409" s="230" t="s">
        <v>199</v>
      </c>
      <c r="AU409" s="230" t="s">
        <v>82</v>
      </c>
      <c r="AY409" s="17" t="s">
        <v>158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7" t="s">
        <v>82</v>
      </c>
      <c r="BK409" s="231">
        <f>ROUND(I409*H409,2)</f>
        <v>0</v>
      </c>
      <c r="BL409" s="17" t="s">
        <v>236</v>
      </c>
      <c r="BM409" s="230" t="s">
        <v>778</v>
      </c>
    </row>
    <row r="410" s="2" customFormat="1">
      <c r="A410" s="38"/>
      <c r="B410" s="39"/>
      <c r="C410" s="40"/>
      <c r="D410" s="232" t="s">
        <v>165</v>
      </c>
      <c r="E410" s="40"/>
      <c r="F410" s="233" t="s">
        <v>777</v>
      </c>
      <c r="G410" s="40"/>
      <c r="H410" s="40"/>
      <c r="I410" s="136"/>
      <c r="J410" s="40"/>
      <c r="K410" s="40"/>
      <c r="L410" s="44"/>
      <c r="M410" s="234"/>
      <c r="N410" s="235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165</v>
      </c>
      <c r="AU410" s="17" t="s">
        <v>82</v>
      </c>
    </row>
    <row r="411" s="13" customFormat="1">
      <c r="A411" s="13"/>
      <c r="B411" s="236"/>
      <c r="C411" s="237"/>
      <c r="D411" s="232" t="s">
        <v>166</v>
      </c>
      <c r="E411" s="238" t="s">
        <v>19</v>
      </c>
      <c r="F411" s="239" t="s">
        <v>2289</v>
      </c>
      <c r="G411" s="237"/>
      <c r="H411" s="240">
        <v>4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166</v>
      </c>
      <c r="AU411" s="246" t="s">
        <v>82</v>
      </c>
      <c r="AV411" s="13" t="s">
        <v>85</v>
      </c>
      <c r="AW411" s="13" t="s">
        <v>34</v>
      </c>
      <c r="AX411" s="13" t="s">
        <v>82</v>
      </c>
      <c r="AY411" s="246" t="s">
        <v>158</v>
      </c>
    </row>
    <row r="412" s="2" customFormat="1" ht="16.5" customHeight="1">
      <c r="A412" s="38"/>
      <c r="B412" s="39"/>
      <c r="C412" s="259" t="s">
        <v>721</v>
      </c>
      <c r="D412" s="259" t="s">
        <v>199</v>
      </c>
      <c r="E412" s="260" t="s">
        <v>781</v>
      </c>
      <c r="F412" s="261" t="s">
        <v>782</v>
      </c>
      <c r="G412" s="262" t="s">
        <v>202</v>
      </c>
      <c r="H412" s="263">
        <v>4</v>
      </c>
      <c r="I412" s="264"/>
      <c r="J412" s="265">
        <f>ROUND(I412*H412,2)</f>
        <v>0</v>
      </c>
      <c r="K412" s="261" t="s">
        <v>19</v>
      </c>
      <c r="L412" s="266"/>
      <c r="M412" s="267" t="s">
        <v>19</v>
      </c>
      <c r="N412" s="268" t="s">
        <v>45</v>
      </c>
      <c r="O412" s="84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0" t="s">
        <v>241</v>
      </c>
      <c r="AT412" s="230" t="s">
        <v>199</v>
      </c>
      <c r="AU412" s="230" t="s">
        <v>82</v>
      </c>
      <c r="AY412" s="17" t="s">
        <v>158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7" t="s">
        <v>82</v>
      </c>
      <c r="BK412" s="231">
        <f>ROUND(I412*H412,2)</f>
        <v>0</v>
      </c>
      <c r="BL412" s="17" t="s">
        <v>236</v>
      </c>
      <c r="BM412" s="230" t="s">
        <v>783</v>
      </c>
    </row>
    <row r="413" s="2" customFormat="1">
      <c r="A413" s="38"/>
      <c r="B413" s="39"/>
      <c r="C413" s="40"/>
      <c r="D413" s="232" t="s">
        <v>165</v>
      </c>
      <c r="E413" s="40"/>
      <c r="F413" s="233" t="s">
        <v>782</v>
      </c>
      <c r="G413" s="40"/>
      <c r="H413" s="40"/>
      <c r="I413" s="136"/>
      <c r="J413" s="40"/>
      <c r="K413" s="40"/>
      <c r="L413" s="44"/>
      <c r="M413" s="234"/>
      <c r="N413" s="235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165</v>
      </c>
      <c r="AU413" s="17" t="s">
        <v>82</v>
      </c>
    </row>
    <row r="414" s="13" customFormat="1">
      <c r="A414" s="13"/>
      <c r="B414" s="236"/>
      <c r="C414" s="237"/>
      <c r="D414" s="232" t="s">
        <v>166</v>
      </c>
      <c r="E414" s="238" t="s">
        <v>19</v>
      </c>
      <c r="F414" s="239" t="s">
        <v>2289</v>
      </c>
      <c r="G414" s="237"/>
      <c r="H414" s="240">
        <v>4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166</v>
      </c>
      <c r="AU414" s="246" t="s">
        <v>82</v>
      </c>
      <c r="AV414" s="13" t="s">
        <v>85</v>
      </c>
      <c r="AW414" s="13" t="s">
        <v>34</v>
      </c>
      <c r="AX414" s="13" t="s">
        <v>82</v>
      </c>
      <c r="AY414" s="246" t="s">
        <v>158</v>
      </c>
    </row>
    <row r="415" s="2" customFormat="1" ht="21.75" customHeight="1">
      <c r="A415" s="38"/>
      <c r="B415" s="39"/>
      <c r="C415" s="219" t="s">
        <v>725</v>
      </c>
      <c r="D415" s="219" t="s">
        <v>159</v>
      </c>
      <c r="E415" s="220" t="s">
        <v>785</v>
      </c>
      <c r="F415" s="221" t="s">
        <v>786</v>
      </c>
      <c r="G415" s="222" t="s">
        <v>202</v>
      </c>
      <c r="H415" s="223">
        <v>4</v>
      </c>
      <c r="I415" s="224"/>
      <c r="J415" s="225">
        <f>ROUND(I415*H415,2)</f>
        <v>0</v>
      </c>
      <c r="K415" s="221" t="s">
        <v>213</v>
      </c>
      <c r="L415" s="44"/>
      <c r="M415" s="226" t="s">
        <v>19</v>
      </c>
      <c r="N415" s="227" t="s">
        <v>45</v>
      </c>
      <c r="O415" s="84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0" t="s">
        <v>236</v>
      </c>
      <c r="AT415" s="230" t="s">
        <v>159</v>
      </c>
      <c r="AU415" s="230" t="s">
        <v>82</v>
      </c>
      <c r="AY415" s="17" t="s">
        <v>158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7" t="s">
        <v>82</v>
      </c>
      <c r="BK415" s="231">
        <f>ROUND(I415*H415,2)</f>
        <v>0</v>
      </c>
      <c r="BL415" s="17" t="s">
        <v>236</v>
      </c>
      <c r="BM415" s="230" t="s">
        <v>787</v>
      </c>
    </row>
    <row r="416" s="2" customFormat="1">
      <c r="A416" s="38"/>
      <c r="B416" s="39"/>
      <c r="C416" s="40"/>
      <c r="D416" s="232" t="s">
        <v>165</v>
      </c>
      <c r="E416" s="40"/>
      <c r="F416" s="233" t="s">
        <v>786</v>
      </c>
      <c r="G416" s="40"/>
      <c r="H416" s="40"/>
      <c r="I416" s="136"/>
      <c r="J416" s="40"/>
      <c r="K416" s="40"/>
      <c r="L416" s="44"/>
      <c r="M416" s="234"/>
      <c r="N416" s="235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165</v>
      </c>
      <c r="AU416" s="17" t="s">
        <v>82</v>
      </c>
    </row>
    <row r="417" s="2" customFormat="1" ht="16.5" customHeight="1">
      <c r="A417" s="38"/>
      <c r="B417" s="39"/>
      <c r="C417" s="259" t="s">
        <v>729</v>
      </c>
      <c r="D417" s="259" t="s">
        <v>199</v>
      </c>
      <c r="E417" s="260" t="s">
        <v>789</v>
      </c>
      <c r="F417" s="261" t="s">
        <v>790</v>
      </c>
      <c r="G417" s="262" t="s">
        <v>202</v>
      </c>
      <c r="H417" s="263">
        <v>4</v>
      </c>
      <c r="I417" s="264"/>
      <c r="J417" s="265">
        <f>ROUND(I417*H417,2)</f>
        <v>0</v>
      </c>
      <c r="K417" s="261" t="s">
        <v>19</v>
      </c>
      <c r="L417" s="266"/>
      <c r="M417" s="267" t="s">
        <v>19</v>
      </c>
      <c r="N417" s="268" t="s">
        <v>45</v>
      </c>
      <c r="O417" s="84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0" t="s">
        <v>241</v>
      </c>
      <c r="AT417" s="230" t="s">
        <v>199</v>
      </c>
      <c r="AU417" s="230" t="s">
        <v>82</v>
      </c>
      <c r="AY417" s="17" t="s">
        <v>158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7" t="s">
        <v>82</v>
      </c>
      <c r="BK417" s="231">
        <f>ROUND(I417*H417,2)</f>
        <v>0</v>
      </c>
      <c r="BL417" s="17" t="s">
        <v>236</v>
      </c>
      <c r="BM417" s="230" t="s">
        <v>791</v>
      </c>
    </row>
    <row r="418" s="2" customFormat="1">
      <c r="A418" s="38"/>
      <c r="B418" s="39"/>
      <c r="C418" s="40"/>
      <c r="D418" s="232" t="s">
        <v>165</v>
      </c>
      <c r="E418" s="40"/>
      <c r="F418" s="233" t="s">
        <v>790</v>
      </c>
      <c r="G418" s="40"/>
      <c r="H418" s="40"/>
      <c r="I418" s="136"/>
      <c r="J418" s="40"/>
      <c r="K418" s="40"/>
      <c r="L418" s="44"/>
      <c r="M418" s="234"/>
      <c r="N418" s="235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165</v>
      </c>
      <c r="AU418" s="17" t="s">
        <v>82</v>
      </c>
    </row>
    <row r="419" s="13" customFormat="1">
      <c r="A419" s="13"/>
      <c r="B419" s="236"/>
      <c r="C419" s="237"/>
      <c r="D419" s="232" t="s">
        <v>166</v>
      </c>
      <c r="E419" s="238" t="s">
        <v>19</v>
      </c>
      <c r="F419" s="239" t="s">
        <v>2289</v>
      </c>
      <c r="G419" s="237"/>
      <c r="H419" s="240">
        <v>4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166</v>
      </c>
      <c r="AU419" s="246" t="s">
        <v>82</v>
      </c>
      <c r="AV419" s="13" t="s">
        <v>85</v>
      </c>
      <c r="AW419" s="13" t="s">
        <v>34</v>
      </c>
      <c r="AX419" s="13" t="s">
        <v>82</v>
      </c>
      <c r="AY419" s="246" t="s">
        <v>158</v>
      </c>
    </row>
    <row r="420" s="2" customFormat="1" ht="21.75" customHeight="1">
      <c r="A420" s="38"/>
      <c r="B420" s="39"/>
      <c r="C420" s="219" t="s">
        <v>733</v>
      </c>
      <c r="D420" s="219" t="s">
        <v>159</v>
      </c>
      <c r="E420" s="220" t="s">
        <v>793</v>
      </c>
      <c r="F420" s="221" t="s">
        <v>794</v>
      </c>
      <c r="G420" s="222" t="s">
        <v>202</v>
      </c>
      <c r="H420" s="223">
        <v>8</v>
      </c>
      <c r="I420" s="224"/>
      <c r="J420" s="225">
        <f>ROUND(I420*H420,2)</f>
        <v>0</v>
      </c>
      <c r="K420" s="221" t="s">
        <v>213</v>
      </c>
      <c r="L420" s="44"/>
      <c r="M420" s="226" t="s">
        <v>19</v>
      </c>
      <c r="N420" s="227" t="s">
        <v>45</v>
      </c>
      <c r="O420" s="84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236</v>
      </c>
      <c r="AT420" s="230" t="s">
        <v>159</v>
      </c>
      <c r="AU420" s="230" t="s">
        <v>82</v>
      </c>
      <c r="AY420" s="17" t="s">
        <v>158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82</v>
      </c>
      <c r="BK420" s="231">
        <f>ROUND(I420*H420,2)</f>
        <v>0</v>
      </c>
      <c r="BL420" s="17" t="s">
        <v>236</v>
      </c>
      <c r="BM420" s="230" t="s">
        <v>795</v>
      </c>
    </row>
    <row r="421" s="2" customFormat="1">
      <c r="A421" s="38"/>
      <c r="B421" s="39"/>
      <c r="C421" s="40"/>
      <c r="D421" s="232" t="s">
        <v>165</v>
      </c>
      <c r="E421" s="40"/>
      <c r="F421" s="233" t="s">
        <v>794</v>
      </c>
      <c r="G421" s="40"/>
      <c r="H421" s="40"/>
      <c r="I421" s="136"/>
      <c r="J421" s="40"/>
      <c r="K421" s="40"/>
      <c r="L421" s="44"/>
      <c r="M421" s="234"/>
      <c r="N421" s="235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165</v>
      </c>
      <c r="AU421" s="17" t="s">
        <v>82</v>
      </c>
    </row>
    <row r="422" s="2" customFormat="1" ht="21.75" customHeight="1">
      <c r="A422" s="38"/>
      <c r="B422" s="39"/>
      <c r="C422" s="259" t="s">
        <v>737</v>
      </c>
      <c r="D422" s="259" t="s">
        <v>199</v>
      </c>
      <c r="E422" s="260" t="s">
        <v>797</v>
      </c>
      <c r="F422" s="261" t="s">
        <v>798</v>
      </c>
      <c r="G422" s="262" t="s">
        <v>202</v>
      </c>
      <c r="H422" s="263">
        <v>8</v>
      </c>
      <c r="I422" s="264"/>
      <c r="J422" s="265">
        <f>ROUND(I422*H422,2)</f>
        <v>0</v>
      </c>
      <c r="K422" s="261" t="s">
        <v>19</v>
      </c>
      <c r="L422" s="266"/>
      <c r="M422" s="267" t="s">
        <v>19</v>
      </c>
      <c r="N422" s="268" t="s">
        <v>45</v>
      </c>
      <c r="O422" s="84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0" t="s">
        <v>241</v>
      </c>
      <c r="AT422" s="230" t="s">
        <v>199</v>
      </c>
      <c r="AU422" s="230" t="s">
        <v>82</v>
      </c>
      <c r="AY422" s="17" t="s">
        <v>158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7" t="s">
        <v>82</v>
      </c>
      <c r="BK422" s="231">
        <f>ROUND(I422*H422,2)</f>
        <v>0</v>
      </c>
      <c r="BL422" s="17" t="s">
        <v>236</v>
      </c>
      <c r="BM422" s="230" t="s">
        <v>799</v>
      </c>
    </row>
    <row r="423" s="2" customFormat="1">
      <c r="A423" s="38"/>
      <c r="B423" s="39"/>
      <c r="C423" s="40"/>
      <c r="D423" s="232" t="s">
        <v>165</v>
      </c>
      <c r="E423" s="40"/>
      <c r="F423" s="233" t="s">
        <v>798</v>
      </c>
      <c r="G423" s="40"/>
      <c r="H423" s="40"/>
      <c r="I423" s="136"/>
      <c r="J423" s="40"/>
      <c r="K423" s="40"/>
      <c r="L423" s="44"/>
      <c r="M423" s="234"/>
      <c r="N423" s="235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165</v>
      </c>
      <c r="AU423" s="17" t="s">
        <v>82</v>
      </c>
    </row>
    <row r="424" s="13" customFormat="1">
      <c r="A424" s="13"/>
      <c r="B424" s="236"/>
      <c r="C424" s="237"/>
      <c r="D424" s="232" t="s">
        <v>166</v>
      </c>
      <c r="E424" s="238" t="s">
        <v>19</v>
      </c>
      <c r="F424" s="239" t="s">
        <v>2294</v>
      </c>
      <c r="G424" s="237"/>
      <c r="H424" s="240">
        <v>8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166</v>
      </c>
      <c r="AU424" s="246" t="s">
        <v>82</v>
      </c>
      <c r="AV424" s="13" t="s">
        <v>85</v>
      </c>
      <c r="AW424" s="13" t="s">
        <v>34</v>
      </c>
      <c r="AX424" s="13" t="s">
        <v>82</v>
      </c>
      <c r="AY424" s="246" t="s">
        <v>158</v>
      </c>
    </row>
    <row r="425" s="2" customFormat="1" ht="16.5" customHeight="1">
      <c r="A425" s="38"/>
      <c r="B425" s="39"/>
      <c r="C425" s="259" t="s">
        <v>741</v>
      </c>
      <c r="D425" s="259" t="s">
        <v>199</v>
      </c>
      <c r="E425" s="260" t="s">
        <v>802</v>
      </c>
      <c r="F425" s="261" t="s">
        <v>803</v>
      </c>
      <c r="G425" s="262" t="s">
        <v>202</v>
      </c>
      <c r="H425" s="263">
        <v>8</v>
      </c>
      <c r="I425" s="264"/>
      <c r="J425" s="265">
        <f>ROUND(I425*H425,2)</f>
        <v>0</v>
      </c>
      <c r="K425" s="261" t="s">
        <v>19</v>
      </c>
      <c r="L425" s="266"/>
      <c r="M425" s="267" t="s">
        <v>19</v>
      </c>
      <c r="N425" s="268" t="s">
        <v>45</v>
      </c>
      <c r="O425" s="84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0" t="s">
        <v>241</v>
      </c>
      <c r="AT425" s="230" t="s">
        <v>199</v>
      </c>
      <c r="AU425" s="230" t="s">
        <v>82</v>
      </c>
      <c r="AY425" s="17" t="s">
        <v>158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7" t="s">
        <v>82</v>
      </c>
      <c r="BK425" s="231">
        <f>ROUND(I425*H425,2)</f>
        <v>0</v>
      </c>
      <c r="BL425" s="17" t="s">
        <v>236</v>
      </c>
      <c r="BM425" s="230" t="s">
        <v>804</v>
      </c>
    </row>
    <row r="426" s="2" customFormat="1">
      <c r="A426" s="38"/>
      <c r="B426" s="39"/>
      <c r="C426" s="40"/>
      <c r="D426" s="232" t="s">
        <v>165</v>
      </c>
      <c r="E426" s="40"/>
      <c r="F426" s="233" t="s">
        <v>803</v>
      </c>
      <c r="G426" s="40"/>
      <c r="H426" s="40"/>
      <c r="I426" s="136"/>
      <c r="J426" s="40"/>
      <c r="K426" s="40"/>
      <c r="L426" s="44"/>
      <c r="M426" s="234"/>
      <c r="N426" s="235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165</v>
      </c>
      <c r="AU426" s="17" t="s">
        <v>82</v>
      </c>
    </row>
    <row r="427" s="13" customFormat="1">
      <c r="A427" s="13"/>
      <c r="B427" s="236"/>
      <c r="C427" s="237"/>
      <c r="D427" s="232" t="s">
        <v>166</v>
      </c>
      <c r="E427" s="238" t="s">
        <v>19</v>
      </c>
      <c r="F427" s="239" t="s">
        <v>2294</v>
      </c>
      <c r="G427" s="237"/>
      <c r="H427" s="240">
        <v>8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166</v>
      </c>
      <c r="AU427" s="246" t="s">
        <v>82</v>
      </c>
      <c r="AV427" s="13" t="s">
        <v>85</v>
      </c>
      <c r="AW427" s="13" t="s">
        <v>34</v>
      </c>
      <c r="AX427" s="13" t="s">
        <v>82</v>
      </c>
      <c r="AY427" s="246" t="s">
        <v>158</v>
      </c>
    </row>
    <row r="428" s="2" customFormat="1" ht="16.5" customHeight="1">
      <c r="A428" s="38"/>
      <c r="B428" s="39"/>
      <c r="C428" s="259" t="s">
        <v>746</v>
      </c>
      <c r="D428" s="259" t="s">
        <v>199</v>
      </c>
      <c r="E428" s="260" t="s">
        <v>806</v>
      </c>
      <c r="F428" s="261" t="s">
        <v>807</v>
      </c>
      <c r="G428" s="262" t="s">
        <v>202</v>
      </c>
      <c r="H428" s="263">
        <v>8</v>
      </c>
      <c r="I428" s="264"/>
      <c r="J428" s="265">
        <f>ROUND(I428*H428,2)</f>
        <v>0</v>
      </c>
      <c r="K428" s="261" t="s">
        <v>19</v>
      </c>
      <c r="L428" s="266"/>
      <c r="M428" s="267" t="s">
        <v>19</v>
      </c>
      <c r="N428" s="268" t="s">
        <v>45</v>
      </c>
      <c r="O428" s="84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0" t="s">
        <v>241</v>
      </c>
      <c r="AT428" s="230" t="s">
        <v>199</v>
      </c>
      <c r="AU428" s="230" t="s">
        <v>82</v>
      </c>
      <c r="AY428" s="17" t="s">
        <v>158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7" t="s">
        <v>82</v>
      </c>
      <c r="BK428" s="231">
        <f>ROUND(I428*H428,2)</f>
        <v>0</v>
      </c>
      <c r="BL428" s="17" t="s">
        <v>236</v>
      </c>
      <c r="BM428" s="230" t="s">
        <v>808</v>
      </c>
    </row>
    <row r="429" s="2" customFormat="1">
      <c r="A429" s="38"/>
      <c r="B429" s="39"/>
      <c r="C429" s="40"/>
      <c r="D429" s="232" t="s">
        <v>165</v>
      </c>
      <c r="E429" s="40"/>
      <c r="F429" s="233" t="s">
        <v>807</v>
      </c>
      <c r="G429" s="40"/>
      <c r="H429" s="40"/>
      <c r="I429" s="136"/>
      <c r="J429" s="40"/>
      <c r="K429" s="40"/>
      <c r="L429" s="44"/>
      <c r="M429" s="234"/>
      <c r="N429" s="235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165</v>
      </c>
      <c r="AU429" s="17" t="s">
        <v>82</v>
      </c>
    </row>
    <row r="430" s="13" customFormat="1">
      <c r="A430" s="13"/>
      <c r="B430" s="236"/>
      <c r="C430" s="237"/>
      <c r="D430" s="232" t="s">
        <v>166</v>
      </c>
      <c r="E430" s="238" t="s">
        <v>19</v>
      </c>
      <c r="F430" s="239" t="s">
        <v>2294</v>
      </c>
      <c r="G430" s="237"/>
      <c r="H430" s="240">
        <v>8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166</v>
      </c>
      <c r="AU430" s="246" t="s">
        <v>82</v>
      </c>
      <c r="AV430" s="13" t="s">
        <v>85</v>
      </c>
      <c r="AW430" s="13" t="s">
        <v>34</v>
      </c>
      <c r="AX430" s="13" t="s">
        <v>82</v>
      </c>
      <c r="AY430" s="246" t="s">
        <v>158</v>
      </c>
    </row>
    <row r="431" s="2" customFormat="1" ht="21.75" customHeight="1">
      <c r="A431" s="38"/>
      <c r="B431" s="39"/>
      <c r="C431" s="219" t="s">
        <v>750</v>
      </c>
      <c r="D431" s="219" t="s">
        <v>159</v>
      </c>
      <c r="E431" s="220" t="s">
        <v>811</v>
      </c>
      <c r="F431" s="221" t="s">
        <v>812</v>
      </c>
      <c r="G431" s="222" t="s">
        <v>202</v>
      </c>
      <c r="H431" s="223">
        <v>8</v>
      </c>
      <c r="I431" s="224"/>
      <c r="J431" s="225">
        <f>ROUND(I431*H431,2)</f>
        <v>0</v>
      </c>
      <c r="K431" s="221" t="s">
        <v>213</v>
      </c>
      <c r="L431" s="44"/>
      <c r="M431" s="226" t="s">
        <v>19</v>
      </c>
      <c r="N431" s="227" t="s">
        <v>45</v>
      </c>
      <c r="O431" s="84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0" t="s">
        <v>236</v>
      </c>
      <c r="AT431" s="230" t="s">
        <v>159</v>
      </c>
      <c r="AU431" s="230" t="s">
        <v>82</v>
      </c>
      <c r="AY431" s="17" t="s">
        <v>158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7" t="s">
        <v>82</v>
      </c>
      <c r="BK431" s="231">
        <f>ROUND(I431*H431,2)</f>
        <v>0</v>
      </c>
      <c r="BL431" s="17" t="s">
        <v>236</v>
      </c>
      <c r="BM431" s="230" t="s">
        <v>813</v>
      </c>
    </row>
    <row r="432" s="2" customFormat="1">
      <c r="A432" s="38"/>
      <c r="B432" s="39"/>
      <c r="C432" s="40"/>
      <c r="D432" s="232" t="s">
        <v>165</v>
      </c>
      <c r="E432" s="40"/>
      <c r="F432" s="233" t="s">
        <v>812</v>
      </c>
      <c r="G432" s="40"/>
      <c r="H432" s="40"/>
      <c r="I432" s="136"/>
      <c r="J432" s="40"/>
      <c r="K432" s="40"/>
      <c r="L432" s="44"/>
      <c r="M432" s="234"/>
      <c r="N432" s="235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165</v>
      </c>
      <c r="AU432" s="17" t="s">
        <v>82</v>
      </c>
    </row>
    <row r="433" s="2" customFormat="1" ht="16.5" customHeight="1">
      <c r="A433" s="38"/>
      <c r="B433" s="39"/>
      <c r="C433" s="259" t="s">
        <v>755</v>
      </c>
      <c r="D433" s="259" t="s">
        <v>199</v>
      </c>
      <c r="E433" s="260" t="s">
        <v>815</v>
      </c>
      <c r="F433" s="261" t="s">
        <v>816</v>
      </c>
      <c r="G433" s="262" t="s">
        <v>202</v>
      </c>
      <c r="H433" s="263">
        <v>8</v>
      </c>
      <c r="I433" s="264"/>
      <c r="J433" s="265">
        <f>ROUND(I433*H433,2)</f>
        <v>0</v>
      </c>
      <c r="K433" s="261" t="s">
        <v>19</v>
      </c>
      <c r="L433" s="266"/>
      <c r="M433" s="267" t="s">
        <v>19</v>
      </c>
      <c r="N433" s="268" t="s">
        <v>45</v>
      </c>
      <c r="O433" s="84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0" t="s">
        <v>241</v>
      </c>
      <c r="AT433" s="230" t="s">
        <v>199</v>
      </c>
      <c r="AU433" s="230" t="s">
        <v>82</v>
      </c>
      <c r="AY433" s="17" t="s">
        <v>158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7" t="s">
        <v>82</v>
      </c>
      <c r="BK433" s="231">
        <f>ROUND(I433*H433,2)</f>
        <v>0</v>
      </c>
      <c r="BL433" s="17" t="s">
        <v>236</v>
      </c>
      <c r="BM433" s="230" t="s">
        <v>817</v>
      </c>
    </row>
    <row r="434" s="2" customFormat="1">
      <c r="A434" s="38"/>
      <c r="B434" s="39"/>
      <c r="C434" s="40"/>
      <c r="D434" s="232" t="s">
        <v>165</v>
      </c>
      <c r="E434" s="40"/>
      <c r="F434" s="233" t="s">
        <v>816</v>
      </c>
      <c r="G434" s="40"/>
      <c r="H434" s="40"/>
      <c r="I434" s="136"/>
      <c r="J434" s="40"/>
      <c r="K434" s="40"/>
      <c r="L434" s="44"/>
      <c r="M434" s="234"/>
      <c r="N434" s="235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165</v>
      </c>
      <c r="AU434" s="17" t="s">
        <v>82</v>
      </c>
    </row>
    <row r="435" s="13" customFormat="1">
      <c r="A435" s="13"/>
      <c r="B435" s="236"/>
      <c r="C435" s="237"/>
      <c r="D435" s="232" t="s">
        <v>166</v>
      </c>
      <c r="E435" s="238" t="s">
        <v>19</v>
      </c>
      <c r="F435" s="239" t="s">
        <v>2294</v>
      </c>
      <c r="G435" s="237"/>
      <c r="H435" s="240">
        <v>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166</v>
      </c>
      <c r="AU435" s="246" t="s">
        <v>82</v>
      </c>
      <c r="AV435" s="13" t="s">
        <v>85</v>
      </c>
      <c r="AW435" s="13" t="s">
        <v>34</v>
      </c>
      <c r="AX435" s="13" t="s">
        <v>82</v>
      </c>
      <c r="AY435" s="246" t="s">
        <v>158</v>
      </c>
    </row>
    <row r="436" s="2" customFormat="1" ht="21.75" customHeight="1">
      <c r="A436" s="38"/>
      <c r="B436" s="39"/>
      <c r="C436" s="259" t="s">
        <v>760</v>
      </c>
      <c r="D436" s="259" t="s">
        <v>199</v>
      </c>
      <c r="E436" s="260" t="s">
        <v>818</v>
      </c>
      <c r="F436" s="261" t="s">
        <v>819</v>
      </c>
      <c r="G436" s="262" t="s">
        <v>202</v>
      </c>
      <c r="H436" s="263">
        <v>2</v>
      </c>
      <c r="I436" s="264"/>
      <c r="J436" s="265">
        <f>ROUND(I436*H436,2)</f>
        <v>0</v>
      </c>
      <c r="K436" s="261" t="s">
        <v>19</v>
      </c>
      <c r="L436" s="266"/>
      <c r="M436" s="267" t="s">
        <v>19</v>
      </c>
      <c r="N436" s="268" t="s">
        <v>45</v>
      </c>
      <c r="O436" s="84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0" t="s">
        <v>241</v>
      </c>
      <c r="AT436" s="230" t="s">
        <v>199</v>
      </c>
      <c r="AU436" s="230" t="s">
        <v>82</v>
      </c>
      <c r="AY436" s="17" t="s">
        <v>158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7" t="s">
        <v>82</v>
      </c>
      <c r="BK436" s="231">
        <f>ROUND(I436*H436,2)</f>
        <v>0</v>
      </c>
      <c r="BL436" s="17" t="s">
        <v>236</v>
      </c>
      <c r="BM436" s="230" t="s">
        <v>820</v>
      </c>
    </row>
    <row r="437" s="2" customFormat="1">
      <c r="A437" s="38"/>
      <c r="B437" s="39"/>
      <c r="C437" s="40"/>
      <c r="D437" s="232" t="s">
        <v>165</v>
      </c>
      <c r="E437" s="40"/>
      <c r="F437" s="233" t="s">
        <v>819</v>
      </c>
      <c r="G437" s="40"/>
      <c r="H437" s="40"/>
      <c r="I437" s="136"/>
      <c r="J437" s="40"/>
      <c r="K437" s="40"/>
      <c r="L437" s="44"/>
      <c r="M437" s="234"/>
      <c r="N437" s="235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165</v>
      </c>
      <c r="AU437" s="17" t="s">
        <v>82</v>
      </c>
    </row>
    <row r="438" s="2" customFormat="1" ht="16.5" customHeight="1">
      <c r="A438" s="38"/>
      <c r="B438" s="39"/>
      <c r="C438" s="259" t="s">
        <v>766</v>
      </c>
      <c r="D438" s="259" t="s">
        <v>199</v>
      </c>
      <c r="E438" s="260" t="s">
        <v>822</v>
      </c>
      <c r="F438" s="261" t="s">
        <v>823</v>
      </c>
      <c r="G438" s="262" t="s">
        <v>202</v>
      </c>
      <c r="H438" s="263">
        <v>2</v>
      </c>
      <c r="I438" s="264"/>
      <c r="J438" s="265">
        <f>ROUND(I438*H438,2)</f>
        <v>0</v>
      </c>
      <c r="K438" s="261" t="s">
        <v>19</v>
      </c>
      <c r="L438" s="266"/>
      <c r="M438" s="267" t="s">
        <v>19</v>
      </c>
      <c r="N438" s="268" t="s">
        <v>45</v>
      </c>
      <c r="O438" s="84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0" t="s">
        <v>241</v>
      </c>
      <c r="AT438" s="230" t="s">
        <v>199</v>
      </c>
      <c r="AU438" s="230" t="s">
        <v>82</v>
      </c>
      <c r="AY438" s="17" t="s">
        <v>158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7" t="s">
        <v>82</v>
      </c>
      <c r="BK438" s="231">
        <f>ROUND(I438*H438,2)</f>
        <v>0</v>
      </c>
      <c r="BL438" s="17" t="s">
        <v>236</v>
      </c>
      <c r="BM438" s="230" t="s">
        <v>824</v>
      </c>
    </row>
    <row r="439" s="2" customFormat="1">
      <c r="A439" s="38"/>
      <c r="B439" s="39"/>
      <c r="C439" s="40"/>
      <c r="D439" s="232" t="s">
        <v>165</v>
      </c>
      <c r="E439" s="40"/>
      <c r="F439" s="233" t="s">
        <v>823</v>
      </c>
      <c r="G439" s="40"/>
      <c r="H439" s="40"/>
      <c r="I439" s="136"/>
      <c r="J439" s="40"/>
      <c r="K439" s="40"/>
      <c r="L439" s="44"/>
      <c r="M439" s="234"/>
      <c r="N439" s="235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165</v>
      </c>
      <c r="AU439" s="17" t="s">
        <v>82</v>
      </c>
    </row>
    <row r="440" s="13" customFormat="1">
      <c r="A440" s="13"/>
      <c r="B440" s="236"/>
      <c r="C440" s="237"/>
      <c r="D440" s="232" t="s">
        <v>166</v>
      </c>
      <c r="E440" s="238" t="s">
        <v>19</v>
      </c>
      <c r="F440" s="239" t="s">
        <v>2295</v>
      </c>
      <c r="G440" s="237"/>
      <c r="H440" s="240">
        <v>2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166</v>
      </c>
      <c r="AU440" s="246" t="s">
        <v>82</v>
      </c>
      <c r="AV440" s="13" t="s">
        <v>85</v>
      </c>
      <c r="AW440" s="13" t="s">
        <v>34</v>
      </c>
      <c r="AX440" s="13" t="s">
        <v>82</v>
      </c>
      <c r="AY440" s="246" t="s">
        <v>158</v>
      </c>
    </row>
    <row r="441" s="2" customFormat="1" ht="16.5" customHeight="1">
      <c r="A441" s="38"/>
      <c r="B441" s="39"/>
      <c r="C441" s="219" t="s">
        <v>771</v>
      </c>
      <c r="D441" s="219" t="s">
        <v>159</v>
      </c>
      <c r="E441" s="220" t="s">
        <v>827</v>
      </c>
      <c r="F441" s="221" t="s">
        <v>828</v>
      </c>
      <c r="G441" s="222" t="s">
        <v>202</v>
      </c>
      <c r="H441" s="223">
        <v>8</v>
      </c>
      <c r="I441" s="224"/>
      <c r="J441" s="225">
        <f>ROUND(I441*H441,2)</f>
        <v>0</v>
      </c>
      <c r="K441" s="221" t="s">
        <v>19</v>
      </c>
      <c r="L441" s="44"/>
      <c r="M441" s="226" t="s">
        <v>19</v>
      </c>
      <c r="N441" s="227" t="s">
        <v>45</v>
      </c>
      <c r="O441" s="84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0" t="s">
        <v>236</v>
      </c>
      <c r="AT441" s="230" t="s">
        <v>159</v>
      </c>
      <c r="AU441" s="230" t="s">
        <v>82</v>
      </c>
      <c r="AY441" s="17" t="s">
        <v>158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7" t="s">
        <v>82</v>
      </c>
      <c r="BK441" s="231">
        <f>ROUND(I441*H441,2)</f>
        <v>0</v>
      </c>
      <c r="BL441" s="17" t="s">
        <v>236</v>
      </c>
      <c r="BM441" s="230" t="s">
        <v>829</v>
      </c>
    </row>
    <row r="442" s="2" customFormat="1">
      <c r="A442" s="38"/>
      <c r="B442" s="39"/>
      <c r="C442" s="40"/>
      <c r="D442" s="232" t="s">
        <v>165</v>
      </c>
      <c r="E442" s="40"/>
      <c r="F442" s="233" t="s">
        <v>828</v>
      </c>
      <c r="G442" s="40"/>
      <c r="H442" s="40"/>
      <c r="I442" s="136"/>
      <c r="J442" s="40"/>
      <c r="K442" s="40"/>
      <c r="L442" s="44"/>
      <c r="M442" s="234"/>
      <c r="N442" s="235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165</v>
      </c>
      <c r="AU442" s="17" t="s">
        <v>82</v>
      </c>
    </row>
    <row r="443" s="2" customFormat="1" ht="16.5" customHeight="1">
      <c r="A443" s="38"/>
      <c r="B443" s="39"/>
      <c r="C443" s="259" t="s">
        <v>775</v>
      </c>
      <c r="D443" s="259" t="s">
        <v>199</v>
      </c>
      <c r="E443" s="260" t="s">
        <v>831</v>
      </c>
      <c r="F443" s="261" t="s">
        <v>832</v>
      </c>
      <c r="G443" s="262" t="s">
        <v>202</v>
      </c>
      <c r="H443" s="263">
        <v>8</v>
      </c>
      <c r="I443" s="264"/>
      <c r="J443" s="265">
        <f>ROUND(I443*H443,2)</f>
        <v>0</v>
      </c>
      <c r="K443" s="261" t="s">
        <v>19</v>
      </c>
      <c r="L443" s="266"/>
      <c r="M443" s="267" t="s">
        <v>19</v>
      </c>
      <c r="N443" s="268" t="s">
        <v>45</v>
      </c>
      <c r="O443" s="84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0" t="s">
        <v>241</v>
      </c>
      <c r="AT443" s="230" t="s">
        <v>199</v>
      </c>
      <c r="AU443" s="230" t="s">
        <v>82</v>
      </c>
      <c r="AY443" s="17" t="s">
        <v>158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7" t="s">
        <v>82</v>
      </c>
      <c r="BK443" s="231">
        <f>ROUND(I443*H443,2)</f>
        <v>0</v>
      </c>
      <c r="BL443" s="17" t="s">
        <v>236</v>
      </c>
      <c r="BM443" s="230" t="s">
        <v>833</v>
      </c>
    </row>
    <row r="444" s="2" customFormat="1">
      <c r="A444" s="38"/>
      <c r="B444" s="39"/>
      <c r="C444" s="40"/>
      <c r="D444" s="232" t="s">
        <v>165</v>
      </c>
      <c r="E444" s="40"/>
      <c r="F444" s="233" t="s">
        <v>832</v>
      </c>
      <c r="G444" s="40"/>
      <c r="H444" s="40"/>
      <c r="I444" s="136"/>
      <c r="J444" s="40"/>
      <c r="K444" s="40"/>
      <c r="L444" s="44"/>
      <c r="M444" s="234"/>
      <c r="N444" s="235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165</v>
      </c>
      <c r="AU444" s="17" t="s">
        <v>82</v>
      </c>
    </row>
    <row r="445" s="13" customFormat="1">
      <c r="A445" s="13"/>
      <c r="B445" s="236"/>
      <c r="C445" s="237"/>
      <c r="D445" s="232" t="s">
        <v>166</v>
      </c>
      <c r="E445" s="238" t="s">
        <v>19</v>
      </c>
      <c r="F445" s="239" t="s">
        <v>2296</v>
      </c>
      <c r="G445" s="237"/>
      <c r="H445" s="240">
        <v>8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166</v>
      </c>
      <c r="AU445" s="246" t="s">
        <v>82</v>
      </c>
      <c r="AV445" s="13" t="s">
        <v>85</v>
      </c>
      <c r="AW445" s="13" t="s">
        <v>34</v>
      </c>
      <c r="AX445" s="13" t="s">
        <v>82</v>
      </c>
      <c r="AY445" s="246" t="s">
        <v>158</v>
      </c>
    </row>
    <row r="446" s="2" customFormat="1" ht="21.75" customHeight="1">
      <c r="A446" s="38"/>
      <c r="B446" s="39"/>
      <c r="C446" s="219" t="s">
        <v>780</v>
      </c>
      <c r="D446" s="219" t="s">
        <v>159</v>
      </c>
      <c r="E446" s="220" t="s">
        <v>836</v>
      </c>
      <c r="F446" s="221" t="s">
        <v>837</v>
      </c>
      <c r="G446" s="222" t="s">
        <v>202</v>
      </c>
      <c r="H446" s="223">
        <v>4</v>
      </c>
      <c r="I446" s="224"/>
      <c r="J446" s="225">
        <f>ROUND(I446*H446,2)</f>
        <v>0</v>
      </c>
      <c r="K446" s="221" t="s">
        <v>213</v>
      </c>
      <c r="L446" s="44"/>
      <c r="M446" s="226" t="s">
        <v>19</v>
      </c>
      <c r="N446" s="227" t="s">
        <v>45</v>
      </c>
      <c r="O446" s="84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0" t="s">
        <v>236</v>
      </c>
      <c r="AT446" s="230" t="s">
        <v>159</v>
      </c>
      <c r="AU446" s="230" t="s">
        <v>82</v>
      </c>
      <c r="AY446" s="17" t="s">
        <v>158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7" t="s">
        <v>82</v>
      </c>
      <c r="BK446" s="231">
        <f>ROUND(I446*H446,2)</f>
        <v>0</v>
      </c>
      <c r="BL446" s="17" t="s">
        <v>236</v>
      </c>
      <c r="BM446" s="230" t="s">
        <v>838</v>
      </c>
    </row>
    <row r="447" s="2" customFormat="1">
      <c r="A447" s="38"/>
      <c r="B447" s="39"/>
      <c r="C447" s="40"/>
      <c r="D447" s="232" t="s">
        <v>165</v>
      </c>
      <c r="E447" s="40"/>
      <c r="F447" s="233" t="s">
        <v>837</v>
      </c>
      <c r="G447" s="40"/>
      <c r="H447" s="40"/>
      <c r="I447" s="136"/>
      <c r="J447" s="40"/>
      <c r="K447" s="40"/>
      <c r="L447" s="44"/>
      <c r="M447" s="234"/>
      <c r="N447" s="235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165</v>
      </c>
      <c r="AU447" s="17" t="s">
        <v>82</v>
      </c>
    </row>
    <row r="448" s="2" customFormat="1" ht="16.5" customHeight="1">
      <c r="A448" s="38"/>
      <c r="B448" s="39"/>
      <c r="C448" s="259" t="s">
        <v>784</v>
      </c>
      <c r="D448" s="259" t="s">
        <v>199</v>
      </c>
      <c r="E448" s="260" t="s">
        <v>840</v>
      </c>
      <c r="F448" s="261" t="s">
        <v>841</v>
      </c>
      <c r="G448" s="262" t="s">
        <v>202</v>
      </c>
      <c r="H448" s="263">
        <v>4</v>
      </c>
      <c r="I448" s="264"/>
      <c r="J448" s="265">
        <f>ROUND(I448*H448,2)</f>
        <v>0</v>
      </c>
      <c r="K448" s="261" t="s">
        <v>19</v>
      </c>
      <c r="L448" s="266"/>
      <c r="M448" s="267" t="s">
        <v>19</v>
      </c>
      <c r="N448" s="268" t="s">
        <v>45</v>
      </c>
      <c r="O448" s="84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0" t="s">
        <v>241</v>
      </c>
      <c r="AT448" s="230" t="s">
        <v>199</v>
      </c>
      <c r="AU448" s="230" t="s">
        <v>82</v>
      </c>
      <c r="AY448" s="17" t="s">
        <v>158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7" t="s">
        <v>82</v>
      </c>
      <c r="BK448" s="231">
        <f>ROUND(I448*H448,2)</f>
        <v>0</v>
      </c>
      <c r="BL448" s="17" t="s">
        <v>236</v>
      </c>
      <c r="BM448" s="230" t="s">
        <v>842</v>
      </c>
    </row>
    <row r="449" s="2" customFormat="1">
      <c r="A449" s="38"/>
      <c r="B449" s="39"/>
      <c r="C449" s="40"/>
      <c r="D449" s="232" t="s">
        <v>165</v>
      </c>
      <c r="E449" s="40"/>
      <c r="F449" s="233" t="s">
        <v>841</v>
      </c>
      <c r="G449" s="40"/>
      <c r="H449" s="40"/>
      <c r="I449" s="136"/>
      <c r="J449" s="40"/>
      <c r="K449" s="40"/>
      <c r="L449" s="44"/>
      <c r="M449" s="234"/>
      <c r="N449" s="235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165</v>
      </c>
      <c r="AU449" s="17" t="s">
        <v>82</v>
      </c>
    </row>
    <row r="450" s="13" customFormat="1">
      <c r="A450" s="13"/>
      <c r="B450" s="236"/>
      <c r="C450" s="237"/>
      <c r="D450" s="232" t="s">
        <v>166</v>
      </c>
      <c r="E450" s="238" t="s">
        <v>19</v>
      </c>
      <c r="F450" s="239" t="s">
        <v>2289</v>
      </c>
      <c r="G450" s="237"/>
      <c r="H450" s="240">
        <v>4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166</v>
      </c>
      <c r="AU450" s="246" t="s">
        <v>82</v>
      </c>
      <c r="AV450" s="13" t="s">
        <v>85</v>
      </c>
      <c r="AW450" s="13" t="s">
        <v>34</v>
      </c>
      <c r="AX450" s="13" t="s">
        <v>82</v>
      </c>
      <c r="AY450" s="246" t="s">
        <v>158</v>
      </c>
    </row>
    <row r="451" s="2" customFormat="1" ht="21.75" customHeight="1">
      <c r="A451" s="38"/>
      <c r="B451" s="39"/>
      <c r="C451" s="259" t="s">
        <v>788</v>
      </c>
      <c r="D451" s="259" t="s">
        <v>199</v>
      </c>
      <c r="E451" s="260" t="s">
        <v>844</v>
      </c>
      <c r="F451" s="261" t="s">
        <v>845</v>
      </c>
      <c r="G451" s="262" t="s">
        <v>202</v>
      </c>
      <c r="H451" s="263">
        <v>8</v>
      </c>
      <c r="I451" s="264"/>
      <c r="J451" s="265">
        <f>ROUND(I451*H451,2)</f>
        <v>0</v>
      </c>
      <c r="K451" s="261" t="s">
        <v>19</v>
      </c>
      <c r="L451" s="266"/>
      <c r="M451" s="267" t="s">
        <v>19</v>
      </c>
      <c r="N451" s="268" t="s">
        <v>45</v>
      </c>
      <c r="O451" s="84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0" t="s">
        <v>241</v>
      </c>
      <c r="AT451" s="230" t="s">
        <v>199</v>
      </c>
      <c r="AU451" s="230" t="s">
        <v>82</v>
      </c>
      <c r="AY451" s="17" t="s">
        <v>158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7" t="s">
        <v>82</v>
      </c>
      <c r="BK451" s="231">
        <f>ROUND(I451*H451,2)</f>
        <v>0</v>
      </c>
      <c r="BL451" s="17" t="s">
        <v>236</v>
      </c>
      <c r="BM451" s="230" t="s">
        <v>846</v>
      </c>
    </row>
    <row r="452" s="2" customFormat="1">
      <c r="A452" s="38"/>
      <c r="B452" s="39"/>
      <c r="C452" s="40"/>
      <c r="D452" s="232" t="s">
        <v>165</v>
      </c>
      <c r="E452" s="40"/>
      <c r="F452" s="233" t="s">
        <v>845</v>
      </c>
      <c r="G452" s="40"/>
      <c r="H452" s="40"/>
      <c r="I452" s="136"/>
      <c r="J452" s="40"/>
      <c r="K452" s="40"/>
      <c r="L452" s="44"/>
      <c r="M452" s="234"/>
      <c r="N452" s="235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165</v>
      </c>
      <c r="AU452" s="17" t="s">
        <v>82</v>
      </c>
    </row>
    <row r="453" s="2" customFormat="1" ht="21.75" customHeight="1">
      <c r="A453" s="38"/>
      <c r="B453" s="39"/>
      <c r="C453" s="219" t="s">
        <v>792</v>
      </c>
      <c r="D453" s="219" t="s">
        <v>159</v>
      </c>
      <c r="E453" s="220" t="s">
        <v>848</v>
      </c>
      <c r="F453" s="221" t="s">
        <v>849</v>
      </c>
      <c r="G453" s="222" t="s">
        <v>202</v>
      </c>
      <c r="H453" s="223">
        <v>4</v>
      </c>
      <c r="I453" s="224"/>
      <c r="J453" s="225">
        <f>ROUND(I453*H453,2)</f>
        <v>0</v>
      </c>
      <c r="K453" s="221" t="s">
        <v>213</v>
      </c>
      <c r="L453" s="44"/>
      <c r="M453" s="226" t="s">
        <v>19</v>
      </c>
      <c r="N453" s="227" t="s">
        <v>45</v>
      </c>
      <c r="O453" s="84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0" t="s">
        <v>236</v>
      </c>
      <c r="AT453" s="230" t="s">
        <v>159</v>
      </c>
      <c r="AU453" s="230" t="s">
        <v>82</v>
      </c>
      <c r="AY453" s="17" t="s">
        <v>158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7" t="s">
        <v>82</v>
      </c>
      <c r="BK453" s="231">
        <f>ROUND(I453*H453,2)</f>
        <v>0</v>
      </c>
      <c r="BL453" s="17" t="s">
        <v>236</v>
      </c>
      <c r="BM453" s="230" t="s">
        <v>850</v>
      </c>
    </row>
    <row r="454" s="2" customFormat="1">
      <c r="A454" s="38"/>
      <c r="B454" s="39"/>
      <c r="C454" s="40"/>
      <c r="D454" s="232" t="s">
        <v>165</v>
      </c>
      <c r="E454" s="40"/>
      <c r="F454" s="233" t="s">
        <v>849</v>
      </c>
      <c r="G454" s="40"/>
      <c r="H454" s="40"/>
      <c r="I454" s="136"/>
      <c r="J454" s="40"/>
      <c r="K454" s="40"/>
      <c r="L454" s="44"/>
      <c r="M454" s="234"/>
      <c r="N454" s="235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165</v>
      </c>
      <c r="AU454" s="17" t="s">
        <v>82</v>
      </c>
    </row>
    <row r="455" s="13" customFormat="1">
      <c r="A455" s="13"/>
      <c r="B455" s="236"/>
      <c r="C455" s="237"/>
      <c r="D455" s="232" t="s">
        <v>166</v>
      </c>
      <c r="E455" s="238" t="s">
        <v>19</v>
      </c>
      <c r="F455" s="239" t="s">
        <v>2289</v>
      </c>
      <c r="G455" s="237"/>
      <c r="H455" s="240">
        <v>4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166</v>
      </c>
      <c r="AU455" s="246" t="s">
        <v>82</v>
      </c>
      <c r="AV455" s="13" t="s">
        <v>85</v>
      </c>
      <c r="AW455" s="13" t="s">
        <v>34</v>
      </c>
      <c r="AX455" s="13" t="s">
        <v>82</v>
      </c>
      <c r="AY455" s="246" t="s">
        <v>158</v>
      </c>
    </row>
    <row r="456" s="2" customFormat="1" ht="21.75" customHeight="1">
      <c r="A456" s="38"/>
      <c r="B456" s="39"/>
      <c r="C456" s="219" t="s">
        <v>796</v>
      </c>
      <c r="D456" s="219" t="s">
        <v>159</v>
      </c>
      <c r="E456" s="220" t="s">
        <v>853</v>
      </c>
      <c r="F456" s="221" t="s">
        <v>854</v>
      </c>
      <c r="G456" s="222" t="s">
        <v>202</v>
      </c>
      <c r="H456" s="223">
        <v>4</v>
      </c>
      <c r="I456" s="224"/>
      <c r="J456" s="225">
        <f>ROUND(I456*H456,2)</f>
        <v>0</v>
      </c>
      <c r="K456" s="221" t="s">
        <v>213</v>
      </c>
      <c r="L456" s="44"/>
      <c r="M456" s="226" t="s">
        <v>19</v>
      </c>
      <c r="N456" s="227" t="s">
        <v>45</v>
      </c>
      <c r="O456" s="84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0" t="s">
        <v>236</v>
      </c>
      <c r="AT456" s="230" t="s">
        <v>159</v>
      </c>
      <c r="AU456" s="230" t="s">
        <v>82</v>
      </c>
      <c r="AY456" s="17" t="s">
        <v>158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7" t="s">
        <v>82</v>
      </c>
      <c r="BK456" s="231">
        <f>ROUND(I456*H456,2)</f>
        <v>0</v>
      </c>
      <c r="BL456" s="17" t="s">
        <v>236</v>
      </c>
      <c r="BM456" s="230" t="s">
        <v>855</v>
      </c>
    </row>
    <row r="457" s="2" customFormat="1">
      <c r="A457" s="38"/>
      <c r="B457" s="39"/>
      <c r="C457" s="40"/>
      <c r="D457" s="232" t="s">
        <v>165</v>
      </c>
      <c r="E457" s="40"/>
      <c r="F457" s="233" t="s">
        <v>854</v>
      </c>
      <c r="G457" s="40"/>
      <c r="H457" s="40"/>
      <c r="I457" s="136"/>
      <c r="J457" s="40"/>
      <c r="K457" s="40"/>
      <c r="L457" s="44"/>
      <c r="M457" s="234"/>
      <c r="N457" s="235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165</v>
      </c>
      <c r="AU457" s="17" t="s">
        <v>82</v>
      </c>
    </row>
    <row r="458" s="13" customFormat="1">
      <c r="A458" s="13"/>
      <c r="B458" s="236"/>
      <c r="C458" s="237"/>
      <c r="D458" s="232" t="s">
        <v>166</v>
      </c>
      <c r="E458" s="238" t="s">
        <v>19</v>
      </c>
      <c r="F458" s="239" t="s">
        <v>2289</v>
      </c>
      <c r="G458" s="237"/>
      <c r="H458" s="240">
        <v>4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166</v>
      </c>
      <c r="AU458" s="246" t="s">
        <v>82</v>
      </c>
      <c r="AV458" s="13" t="s">
        <v>85</v>
      </c>
      <c r="AW458" s="13" t="s">
        <v>34</v>
      </c>
      <c r="AX458" s="13" t="s">
        <v>82</v>
      </c>
      <c r="AY458" s="246" t="s">
        <v>158</v>
      </c>
    </row>
    <row r="459" s="2" customFormat="1" ht="16.5" customHeight="1">
      <c r="A459" s="38"/>
      <c r="B459" s="39"/>
      <c r="C459" s="259" t="s">
        <v>801</v>
      </c>
      <c r="D459" s="259" t="s">
        <v>199</v>
      </c>
      <c r="E459" s="260" t="s">
        <v>861</v>
      </c>
      <c r="F459" s="261" t="s">
        <v>862</v>
      </c>
      <c r="G459" s="262" t="s">
        <v>202</v>
      </c>
      <c r="H459" s="263">
        <v>4</v>
      </c>
      <c r="I459" s="264"/>
      <c r="J459" s="265">
        <f>ROUND(I459*H459,2)</f>
        <v>0</v>
      </c>
      <c r="K459" s="261" t="s">
        <v>19</v>
      </c>
      <c r="L459" s="266"/>
      <c r="M459" s="267" t="s">
        <v>19</v>
      </c>
      <c r="N459" s="268" t="s">
        <v>45</v>
      </c>
      <c r="O459" s="84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0" t="s">
        <v>241</v>
      </c>
      <c r="AT459" s="230" t="s">
        <v>199</v>
      </c>
      <c r="AU459" s="230" t="s">
        <v>82</v>
      </c>
      <c r="AY459" s="17" t="s">
        <v>158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7" t="s">
        <v>82</v>
      </c>
      <c r="BK459" s="231">
        <f>ROUND(I459*H459,2)</f>
        <v>0</v>
      </c>
      <c r="BL459" s="17" t="s">
        <v>236</v>
      </c>
      <c r="BM459" s="230" t="s">
        <v>863</v>
      </c>
    </row>
    <row r="460" s="2" customFormat="1">
      <c r="A460" s="38"/>
      <c r="B460" s="39"/>
      <c r="C460" s="40"/>
      <c r="D460" s="232" t="s">
        <v>165</v>
      </c>
      <c r="E460" s="40"/>
      <c r="F460" s="233" t="s">
        <v>862</v>
      </c>
      <c r="G460" s="40"/>
      <c r="H460" s="40"/>
      <c r="I460" s="136"/>
      <c r="J460" s="40"/>
      <c r="K460" s="40"/>
      <c r="L460" s="44"/>
      <c r="M460" s="234"/>
      <c r="N460" s="235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165</v>
      </c>
      <c r="AU460" s="17" t="s">
        <v>82</v>
      </c>
    </row>
    <row r="461" s="13" customFormat="1">
      <c r="A461" s="13"/>
      <c r="B461" s="236"/>
      <c r="C461" s="237"/>
      <c r="D461" s="232" t="s">
        <v>166</v>
      </c>
      <c r="E461" s="238" t="s">
        <v>19</v>
      </c>
      <c r="F461" s="239" t="s">
        <v>2289</v>
      </c>
      <c r="G461" s="237"/>
      <c r="H461" s="240">
        <v>4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166</v>
      </c>
      <c r="AU461" s="246" t="s">
        <v>82</v>
      </c>
      <c r="AV461" s="13" t="s">
        <v>85</v>
      </c>
      <c r="AW461" s="13" t="s">
        <v>34</v>
      </c>
      <c r="AX461" s="13" t="s">
        <v>82</v>
      </c>
      <c r="AY461" s="246" t="s">
        <v>158</v>
      </c>
    </row>
    <row r="462" s="2" customFormat="1" ht="16.5" customHeight="1">
      <c r="A462" s="38"/>
      <c r="B462" s="39"/>
      <c r="C462" s="259" t="s">
        <v>805</v>
      </c>
      <c r="D462" s="259" t="s">
        <v>199</v>
      </c>
      <c r="E462" s="260" t="s">
        <v>865</v>
      </c>
      <c r="F462" s="261" t="s">
        <v>866</v>
      </c>
      <c r="G462" s="262" t="s">
        <v>202</v>
      </c>
      <c r="H462" s="263">
        <v>36</v>
      </c>
      <c r="I462" s="264"/>
      <c r="J462" s="265">
        <f>ROUND(I462*H462,2)</f>
        <v>0</v>
      </c>
      <c r="K462" s="261" t="s">
        <v>19</v>
      </c>
      <c r="L462" s="266"/>
      <c r="M462" s="267" t="s">
        <v>19</v>
      </c>
      <c r="N462" s="268" t="s">
        <v>45</v>
      </c>
      <c r="O462" s="84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0" t="s">
        <v>241</v>
      </c>
      <c r="AT462" s="230" t="s">
        <v>199</v>
      </c>
      <c r="AU462" s="230" t="s">
        <v>82</v>
      </c>
      <c r="AY462" s="17" t="s">
        <v>158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7" t="s">
        <v>82</v>
      </c>
      <c r="BK462" s="231">
        <f>ROUND(I462*H462,2)</f>
        <v>0</v>
      </c>
      <c r="BL462" s="17" t="s">
        <v>236</v>
      </c>
      <c r="BM462" s="230" t="s">
        <v>867</v>
      </c>
    </row>
    <row r="463" s="2" customFormat="1">
      <c r="A463" s="38"/>
      <c r="B463" s="39"/>
      <c r="C463" s="40"/>
      <c r="D463" s="232" t="s">
        <v>165</v>
      </c>
      <c r="E463" s="40"/>
      <c r="F463" s="233" t="s">
        <v>866</v>
      </c>
      <c r="G463" s="40"/>
      <c r="H463" s="40"/>
      <c r="I463" s="136"/>
      <c r="J463" s="40"/>
      <c r="K463" s="40"/>
      <c r="L463" s="44"/>
      <c r="M463" s="234"/>
      <c r="N463" s="235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165</v>
      </c>
      <c r="AU463" s="17" t="s">
        <v>82</v>
      </c>
    </row>
    <row r="464" s="13" customFormat="1">
      <c r="A464" s="13"/>
      <c r="B464" s="236"/>
      <c r="C464" s="237"/>
      <c r="D464" s="232" t="s">
        <v>166</v>
      </c>
      <c r="E464" s="238" t="s">
        <v>19</v>
      </c>
      <c r="F464" s="239" t="s">
        <v>2297</v>
      </c>
      <c r="G464" s="237"/>
      <c r="H464" s="240">
        <v>36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166</v>
      </c>
      <c r="AU464" s="246" t="s">
        <v>82</v>
      </c>
      <c r="AV464" s="13" t="s">
        <v>85</v>
      </c>
      <c r="AW464" s="13" t="s">
        <v>34</v>
      </c>
      <c r="AX464" s="13" t="s">
        <v>82</v>
      </c>
      <c r="AY464" s="246" t="s">
        <v>158</v>
      </c>
    </row>
    <row r="465" s="2" customFormat="1" ht="16.5" customHeight="1">
      <c r="A465" s="38"/>
      <c r="B465" s="39"/>
      <c r="C465" s="259" t="s">
        <v>810</v>
      </c>
      <c r="D465" s="259" t="s">
        <v>199</v>
      </c>
      <c r="E465" s="260" t="s">
        <v>870</v>
      </c>
      <c r="F465" s="261" t="s">
        <v>871</v>
      </c>
      <c r="G465" s="262" t="s">
        <v>202</v>
      </c>
      <c r="H465" s="263">
        <v>33</v>
      </c>
      <c r="I465" s="264"/>
      <c r="J465" s="265">
        <f>ROUND(I465*H465,2)</f>
        <v>0</v>
      </c>
      <c r="K465" s="261" t="s">
        <v>19</v>
      </c>
      <c r="L465" s="266"/>
      <c r="M465" s="267" t="s">
        <v>19</v>
      </c>
      <c r="N465" s="268" t="s">
        <v>45</v>
      </c>
      <c r="O465" s="84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0" t="s">
        <v>241</v>
      </c>
      <c r="AT465" s="230" t="s">
        <v>199</v>
      </c>
      <c r="AU465" s="230" t="s">
        <v>82</v>
      </c>
      <c r="AY465" s="17" t="s">
        <v>158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7" t="s">
        <v>82</v>
      </c>
      <c r="BK465" s="231">
        <f>ROUND(I465*H465,2)</f>
        <v>0</v>
      </c>
      <c r="BL465" s="17" t="s">
        <v>236</v>
      </c>
      <c r="BM465" s="230" t="s">
        <v>872</v>
      </c>
    </row>
    <row r="466" s="2" customFormat="1">
      <c r="A466" s="38"/>
      <c r="B466" s="39"/>
      <c r="C466" s="40"/>
      <c r="D466" s="232" t="s">
        <v>165</v>
      </c>
      <c r="E466" s="40"/>
      <c r="F466" s="233" t="s">
        <v>871</v>
      </c>
      <c r="G466" s="40"/>
      <c r="H466" s="40"/>
      <c r="I466" s="136"/>
      <c r="J466" s="40"/>
      <c r="K466" s="40"/>
      <c r="L466" s="44"/>
      <c r="M466" s="234"/>
      <c r="N466" s="235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165</v>
      </c>
      <c r="AU466" s="17" t="s">
        <v>82</v>
      </c>
    </row>
    <row r="467" s="13" customFormat="1">
      <c r="A467" s="13"/>
      <c r="B467" s="236"/>
      <c r="C467" s="237"/>
      <c r="D467" s="232" t="s">
        <v>166</v>
      </c>
      <c r="E467" s="238" t="s">
        <v>19</v>
      </c>
      <c r="F467" s="239" t="s">
        <v>2298</v>
      </c>
      <c r="G467" s="237"/>
      <c r="H467" s="240">
        <v>33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166</v>
      </c>
      <c r="AU467" s="246" t="s">
        <v>82</v>
      </c>
      <c r="AV467" s="13" t="s">
        <v>85</v>
      </c>
      <c r="AW467" s="13" t="s">
        <v>34</v>
      </c>
      <c r="AX467" s="13" t="s">
        <v>82</v>
      </c>
      <c r="AY467" s="246" t="s">
        <v>158</v>
      </c>
    </row>
    <row r="468" s="2" customFormat="1" ht="16.5" customHeight="1">
      <c r="A468" s="38"/>
      <c r="B468" s="39"/>
      <c r="C468" s="259" t="s">
        <v>814</v>
      </c>
      <c r="D468" s="259" t="s">
        <v>199</v>
      </c>
      <c r="E468" s="260" t="s">
        <v>875</v>
      </c>
      <c r="F468" s="261" t="s">
        <v>876</v>
      </c>
      <c r="G468" s="262" t="s">
        <v>877</v>
      </c>
      <c r="H468" s="263">
        <v>14</v>
      </c>
      <c r="I468" s="264"/>
      <c r="J468" s="265">
        <f>ROUND(I468*H468,2)</f>
        <v>0</v>
      </c>
      <c r="K468" s="261" t="s">
        <v>19</v>
      </c>
      <c r="L468" s="266"/>
      <c r="M468" s="267" t="s">
        <v>19</v>
      </c>
      <c r="N468" s="268" t="s">
        <v>45</v>
      </c>
      <c r="O468" s="84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0" t="s">
        <v>241</v>
      </c>
      <c r="AT468" s="230" t="s">
        <v>199</v>
      </c>
      <c r="AU468" s="230" t="s">
        <v>82</v>
      </c>
      <c r="AY468" s="17" t="s">
        <v>158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7" t="s">
        <v>82</v>
      </c>
      <c r="BK468" s="231">
        <f>ROUND(I468*H468,2)</f>
        <v>0</v>
      </c>
      <c r="BL468" s="17" t="s">
        <v>236</v>
      </c>
      <c r="BM468" s="230" t="s">
        <v>878</v>
      </c>
    </row>
    <row r="469" s="2" customFormat="1">
      <c r="A469" s="38"/>
      <c r="B469" s="39"/>
      <c r="C469" s="40"/>
      <c r="D469" s="232" t="s">
        <v>165</v>
      </c>
      <c r="E469" s="40"/>
      <c r="F469" s="233" t="s">
        <v>876</v>
      </c>
      <c r="G469" s="40"/>
      <c r="H469" s="40"/>
      <c r="I469" s="136"/>
      <c r="J469" s="40"/>
      <c r="K469" s="40"/>
      <c r="L469" s="44"/>
      <c r="M469" s="234"/>
      <c r="N469" s="235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165</v>
      </c>
      <c r="AU469" s="17" t="s">
        <v>82</v>
      </c>
    </row>
    <row r="470" s="2" customFormat="1" ht="16.5" customHeight="1">
      <c r="A470" s="38"/>
      <c r="B470" s="39"/>
      <c r="C470" s="259" t="s">
        <v>255</v>
      </c>
      <c r="D470" s="259" t="s">
        <v>199</v>
      </c>
      <c r="E470" s="260" t="s">
        <v>880</v>
      </c>
      <c r="F470" s="261" t="s">
        <v>881</v>
      </c>
      <c r="G470" s="262" t="s">
        <v>202</v>
      </c>
      <c r="H470" s="263">
        <v>8</v>
      </c>
      <c r="I470" s="264"/>
      <c r="J470" s="265">
        <f>ROUND(I470*H470,2)</f>
        <v>0</v>
      </c>
      <c r="K470" s="261" t="s">
        <v>19</v>
      </c>
      <c r="L470" s="266"/>
      <c r="M470" s="267" t="s">
        <v>19</v>
      </c>
      <c r="N470" s="268" t="s">
        <v>45</v>
      </c>
      <c r="O470" s="84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0" t="s">
        <v>241</v>
      </c>
      <c r="AT470" s="230" t="s">
        <v>199</v>
      </c>
      <c r="AU470" s="230" t="s">
        <v>82</v>
      </c>
      <c r="AY470" s="17" t="s">
        <v>158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7" t="s">
        <v>82</v>
      </c>
      <c r="BK470" s="231">
        <f>ROUND(I470*H470,2)</f>
        <v>0</v>
      </c>
      <c r="BL470" s="17" t="s">
        <v>236</v>
      </c>
      <c r="BM470" s="230" t="s">
        <v>882</v>
      </c>
    </row>
    <row r="471" s="2" customFormat="1">
      <c r="A471" s="38"/>
      <c r="B471" s="39"/>
      <c r="C471" s="40"/>
      <c r="D471" s="232" t="s">
        <v>165</v>
      </c>
      <c r="E471" s="40"/>
      <c r="F471" s="233" t="s">
        <v>881</v>
      </c>
      <c r="G471" s="40"/>
      <c r="H471" s="40"/>
      <c r="I471" s="136"/>
      <c r="J471" s="40"/>
      <c r="K471" s="40"/>
      <c r="L471" s="44"/>
      <c r="M471" s="234"/>
      <c r="N471" s="235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165</v>
      </c>
      <c r="AU471" s="17" t="s">
        <v>82</v>
      </c>
    </row>
    <row r="472" s="13" customFormat="1">
      <c r="A472" s="13"/>
      <c r="B472" s="236"/>
      <c r="C472" s="237"/>
      <c r="D472" s="232" t="s">
        <v>166</v>
      </c>
      <c r="E472" s="238" t="s">
        <v>19</v>
      </c>
      <c r="F472" s="239" t="s">
        <v>2294</v>
      </c>
      <c r="G472" s="237"/>
      <c r="H472" s="240">
        <v>8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166</v>
      </c>
      <c r="AU472" s="246" t="s">
        <v>82</v>
      </c>
      <c r="AV472" s="13" t="s">
        <v>85</v>
      </c>
      <c r="AW472" s="13" t="s">
        <v>34</v>
      </c>
      <c r="AX472" s="13" t="s">
        <v>82</v>
      </c>
      <c r="AY472" s="246" t="s">
        <v>158</v>
      </c>
    </row>
    <row r="473" s="2" customFormat="1" ht="16.5" customHeight="1">
      <c r="A473" s="38"/>
      <c r="B473" s="39"/>
      <c r="C473" s="259" t="s">
        <v>821</v>
      </c>
      <c r="D473" s="259" t="s">
        <v>199</v>
      </c>
      <c r="E473" s="260" t="s">
        <v>885</v>
      </c>
      <c r="F473" s="261" t="s">
        <v>886</v>
      </c>
      <c r="G473" s="262" t="s">
        <v>202</v>
      </c>
      <c r="H473" s="263">
        <v>6</v>
      </c>
      <c r="I473" s="264"/>
      <c r="J473" s="265">
        <f>ROUND(I473*H473,2)</f>
        <v>0</v>
      </c>
      <c r="K473" s="261" t="s">
        <v>19</v>
      </c>
      <c r="L473" s="266"/>
      <c r="M473" s="267" t="s">
        <v>19</v>
      </c>
      <c r="N473" s="268" t="s">
        <v>45</v>
      </c>
      <c r="O473" s="84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0" t="s">
        <v>241</v>
      </c>
      <c r="AT473" s="230" t="s">
        <v>199</v>
      </c>
      <c r="AU473" s="230" t="s">
        <v>82</v>
      </c>
      <c r="AY473" s="17" t="s">
        <v>158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7" t="s">
        <v>82</v>
      </c>
      <c r="BK473" s="231">
        <f>ROUND(I473*H473,2)</f>
        <v>0</v>
      </c>
      <c r="BL473" s="17" t="s">
        <v>236</v>
      </c>
      <c r="BM473" s="230" t="s">
        <v>887</v>
      </c>
    </row>
    <row r="474" s="2" customFormat="1">
      <c r="A474" s="38"/>
      <c r="B474" s="39"/>
      <c r="C474" s="40"/>
      <c r="D474" s="232" t="s">
        <v>165</v>
      </c>
      <c r="E474" s="40"/>
      <c r="F474" s="233" t="s">
        <v>886</v>
      </c>
      <c r="G474" s="40"/>
      <c r="H474" s="40"/>
      <c r="I474" s="136"/>
      <c r="J474" s="40"/>
      <c r="K474" s="40"/>
      <c r="L474" s="44"/>
      <c r="M474" s="234"/>
      <c r="N474" s="235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165</v>
      </c>
      <c r="AU474" s="17" t="s">
        <v>82</v>
      </c>
    </row>
    <row r="475" s="13" customFormat="1">
      <c r="A475" s="13"/>
      <c r="B475" s="236"/>
      <c r="C475" s="237"/>
      <c r="D475" s="232" t="s">
        <v>166</v>
      </c>
      <c r="E475" s="238" t="s">
        <v>19</v>
      </c>
      <c r="F475" s="239" t="s">
        <v>2299</v>
      </c>
      <c r="G475" s="237"/>
      <c r="H475" s="240">
        <v>6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166</v>
      </c>
      <c r="AU475" s="246" t="s">
        <v>82</v>
      </c>
      <c r="AV475" s="13" t="s">
        <v>85</v>
      </c>
      <c r="AW475" s="13" t="s">
        <v>34</v>
      </c>
      <c r="AX475" s="13" t="s">
        <v>82</v>
      </c>
      <c r="AY475" s="246" t="s">
        <v>158</v>
      </c>
    </row>
    <row r="476" s="2" customFormat="1" ht="21.75" customHeight="1">
      <c r="A476" s="38"/>
      <c r="B476" s="39"/>
      <c r="C476" s="219" t="s">
        <v>826</v>
      </c>
      <c r="D476" s="219" t="s">
        <v>159</v>
      </c>
      <c r="E476" s="220" t="s">
        <v>890</v>
      </c>
      <c r="F476" s="221" t="s">
        <v>891</v>
      </c>
      <c r="G476" s="222" t="s">
        <v>202</v>
      </c>
      <c r="H476" s="223">
        <v>4</v>
      </c>
      <c r="I476" s="224"/>
      <c r="J476" s="225">
        <f>ROUND(I476*H476,2)</f>
        <v>0</v>
      </c>
      <c r="K476" s="221" t="s">
        <v>213</v>
      </c>
      <c r="L476" s="44"/>
      <c r="M476" s="226" t="s">
        <v>19</v>
      </c>
      <c r="N476" s="227" t="s">
        <v>45</v>
      </c>
      <c r="O476" s="84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0" t="s">
        <v>236</v>
      </c>
      <c r="AT476" s="230" t="s">
        <v>159</v>
      </c>
      <c r="AU476" s="230" t="s">
        <v>82</v>
      </c>
      <c r="AY476" s="17" t="s">
        <v>158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7" t="s">
        <v>82</v>
      </c>
      <c r="BK476" s="231">
        <f>ROUND(I476*H476,2)</f>
        <v>0</v>
      </c>
      <c r="BL476" s="17" t="s">
        <v>236</v>
      </c>
      <c r="BM476" s="230" t="s">
        <v>892</v>
      </c>
    </row>
    <row r="477" s="2" customFormat="1">
      <c r="A477" s="38"/>
      <c r="B477" s="39"/>
      <c r="C477" s="40"/>
      <c r="D477" s="232" t="s">
        <v>165</v>
      </c>
      <c r="E477" s="40"/>
      <c r="F477" s="233" t="s">
        <v>891</v>
      </c>
      <c r="G477" s="40"/>
      <c r="H477" s="40"/>
      <c r="I477" s="136"/>
      <c r="J477" s="40"/>
      <c r="K477" s="40"/>
      <c r="L477" s="44"/>
      <c r="M477" s="234"/>
      <c r="N477" s="235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165</v>
      </c>
      <c r="AU477" s="17" t="s">
        <v>82</v>
      </c>
    </row>
    <row r="478" s="2" customFormat="1" ht="16.5" customHeight="1">
      <c r="A478" s="38"/>
      <c r="B478" s="39"/>
      <c r="C478" s="259" t="s">
        <v>830</v>
      </c>
      <c r="D478" s="259" t="s">
        <v>199</v>
      </c>
      <c r="E478" s="260" t="s">
        <v>894</v>
      </c>
      <c r="F478" s="261" t="s">
        <v>895</v>
      </c>
      <c r="G478" s="262" t="s">
        <v>202</v>
      </c>
      <c r="H478" s="263">
        <v>4</v>
      </c>
      <c r="I478" s="264"/>
      <c r="J478" s="265">
        <f>ROUND(I478*H478,2)</f>
        <v>0</v>
      </c>
      <c r="K478" s="261" t="s">
        <v>19</v>
      </c>
      <c r="L478" s="266"/>
      <c r="M478" s="267" t="s">
        <v>19</v>
      </c>
      <c r="N478" s="268" t="s">
        <v>45</v>
      </c>
      <c r="O478" s="84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0" t="s">
        <v>241</v>
      </c>
      <c r="AT478" s="230" t="s">
        <v>199</v>
      </c>
      <c r="AU478" s="230" t="s">
        <v>82</v>
      </c>
      <c r="AY478" s="17" t="s">
        <v>158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7" t="s">
        <v>82</v>
      </c>
      <c r="BK478" s="231">
        <f>ROUND(I478*H478,2)</f>
        <v>0</v>
      </c>
      <c r="BL478" s="17" t="s">
        <v>236</v>
      </c>
      <c r="BM478" s="230" t="s">
        <v>896</v>
      </c>
    </row>
    <row r="479" s="2" customFormat="1">
      <c r="A479" s="38"/>
      <c r="B479" s="39"/>
      <c r="C479" s="40"/>
      <c r="D479" s="232" t="s">
        <v>165</v>
      </c>
      <c r="E479" s="40"/>
      <c r="F479" s="233" t="s">
        <v>895</v>
      </c>
      <c r="G479" s="40"/>
      <c r="H479" s="40"/>
      <c r="I479" s="136"/>
      <c r="J479" s="40"/>
      <c r="K479" s="40"/>
      <c r="L479" s="44"/>
      <c r="M479" s="234"/>
      <c r="N479" s="235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165</v>
      </c>
      <c r="AU479" s="17" t="s">
        <v>82</v>
      </c>
    </row>
    <row r="480" s="13" customFormat="1">
      <c r="A480" s="13"/>
      <c r="B480" s="236"/>
      <c r="C480" s="237"/>
      <c r="D480" s="232" t="s">
        <v>166</v>
      </c>
      <c r="E480" s="238" t="s">
        <v>19</v>
      </c>
      <c r="F480" s="239" t="s">
        <v>2245</v>
      </c>
      <c r="G480" s="237"/>
      <c r="H480" s="240">
        <v>4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166</v>
      </c>
      <c r="AU480" s="246" t="s">
        <v>82</v>
      </c>
      <c r="AV480" s="13" t="s">
        <v>85</v>
      </c>
      <c r="AW480" s="13" t="s">
        <v>34</v>
      </c>
      <c r="AX480" s="13" t="s">
        <v>82</v>
      </c>
      <c r="AY480" s="246" t="s">
        <v>158</v>
      </c>
    </row>
    <row r="481" s="2" customFormat="1" ht="16.5" customHeight="1">
      <c r="A481" s="38"/>
      <c r="B481" s="39"/>
      <c r="C481" s="219" t="s">
        <v>835</v>
      </c>
      <c r="D481" s="219" t="s">
        <v>159</v>
      </c>
      <c r="E481" s="220" t="s">
        <v>899</v>
      </c>
      <c r="F481" s="221" t="s">
        <v>900</v>
      </c>
      <c r="G481" s="222" t="s">
        <v>202</v>
      </c>
      <c r="H481" s="223">
        <v>1</v>
      </c>
      <c r="I481" s="224"/>
      <c r="J481" s="225">
        <f>ROUND(I481*H481,2)</f>
        <v>0</v>
      </c>
      <c r="K481" s="221" t="s">
        <v>213</v>
      </c>
      <c r="L481" s="44"/>
      <c r="M481" s="226" t="s">
        <v>19</v>
      </c>
      <c r="N481" s="227" t="s">
        <v>45</v>
      </c>
      <c r="O481" s="84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0" t="s">
        <v>236</v>
      </c>
      <c r="AT481" s="230" t="s">
        <v>159</v>
      </c>
      <c r="AU481" s="230" t="s">
        <v>82</v>
      </c>
      <c r="AY481" s="17" t="s">
        <v>158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7" t="s">
        <v>82</v>
      </c>
      <c r="BK481" s="231">
        <f>ROUND(I481*H481,2)</f>
        <v>0</v>
      </c>
      <c r="BL481" s="17" t="s">
        <v>236</v>
      </c>
      <c r="BM481" s="230" t="s">
        <v>901</v>
      </c>
    </row>
    <row r="482" s="2" customFormat="1">
      <c r="A482" s="38"/>
      <c r="B482" s="39"/>
      <c r="C482" s="40"/>
      <c r="D482" s="232" t="s">
        <v>165</v>
      </c>
      <c r="E482" s="40"/>
      <c r="F482" s="233" t="s">
        <v>902</v>
      </c>
      <c r="G482" s="40"/>
      <c r="H482" s="40"/>
      <c r="I482" s="136"/>
      <c r="J482" s="40"/>
      <c r="K482" s="40"/>
      <c r="L482" s="44"/>
      <c r="M482" s="234"/>
      <c r="N482" s="235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165</v>
      </c>
      <c r="AU482" s="17" t="s">
        <v>82</v>
      </c>
    </row>
    <row r="483" s="2" customFormat="1" ht="16.5" customHeight="1">
      <c r="A483" s="38"/>
      <c r="B483" s="39"/>
      <c r="C483" s="259" t="s">
        <v>839</v>
      </c>
      <c r="D483" s="259" t="s">
        <v>199</v>
      </c>
      <c r="E483" s="260" t="s">
        <v>904</v>
      </c>
      <c r="F483" s="261" t="s">
        <v>905</v>
      </c>
      <c r="G483" s="262" t="s">
        <v>202</v>
      </c>
      <c r="H483" s="263">
        <v>1</v>
      </c>
      <c r="I483" s="264"/>
      <c r="J483" s="265">
        <f>ROUND(I483*H483,2)</f>
        <v>0</v>
      </c>
      <c r="K483" s="261" t="s">
        <v>19</v>
      </c>
      <c r="L483" s="266"/>
      <c r="M483" s="267" t="s">
        <v>19</v>
      </c>
      <c r="N483" s="268" t="s">
        <v>45</v>
      </c>
      <c r="O483" s="84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0" t="s">
        <v>241</v>
      </c>
      <c r="AT483" s="230" t="s">
        <v>199</v>
      </c>
      <c r="AU483" s="230" t="s">
        <v>82</v>
      </c>
      <c r="AY483" s="17" t="s">
        <v>158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7" t="s">
        <v>82</v>
      </c>
      <c r="BK483" s="231">
        <f>ROUND(I483*H483,2)</f>
        <v>0</v>
      </c>
      <c r="BL483" s="17" t="s">
        <v>236</v>
      </c>
      <c r="BM483" s="230" t="s">
        <v>906</v>
      </c>
    </row>
    <row r="484" s="2" customFormat="1">
      <c r="A484" s="38"/>
      <c r="B484" s="39"/>
      <c r="C484" s="40"/>
      <c r="D484" s="232" t="s">
        <v>165</v>
      </c>
      <c r="E484" s="40"/>
      <c r="F484" s="233" t="s">
        <v>905</v>
      </c>
      <c r="G484" s="40"/>
      <c r="H484" s="40"/>
      <c r="I484" s="136"/>
      <c r="J484" s="40"/>
      <c r="K484" s="40"/>
      <c r="L484" s="44"/>
      <c r="M484" s="234"/>
      <c r="N484" s="235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165</v>
      </c>
      <c r="AU484" s="17" t="s">
        <v>82</v>
      </c>
    </row>
    <row r="485" s="13" customFormat="1">
      <c r="A485" s="13"/>
      <c r="B485" s="236"/>
      <c r="C485" s="237"/>
      <c r="D485" s="232" t="s">
        <v>166</v>
      </c>
      <c r="E485" s="238" t="s">
        <v>19</v>
      </c>
      <c r="F485" s="239" t="s">
        <v>2241</v>
      </c>
      <c r="G485" s="237"/>
      <c r="H485" s="240">
        <v>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166</v>
      </c>
      <c r="AU485" s="246" t="s">
        <v>82</v>
      </c>
      <c r="AV485" s="13" t="s">
        <v>85</v>
      </c>
      <c r="AW485" s="13" t="s">
        <v>34</v>
      </c>
      <c r="AX485" s="13" t="s">
        <v>82</v>
      </c>
      <c r="AY485" s="246" t="s">
        <v>158</v>
      </c>
    </row>
    <row r="486" s="2" customFormat="1" ht="16.5" customHeight="1">
      <c r="A486" s="38"/>
      <c r="B486" s="39"/>
      <c r="C486" s="219" t="s">
        <v>843</v>
      </c>
      <c r="D486" s="219" t="s">
        <v>159</v>
      </c>
      <c r="E486" s="220" t="s">
        <v>909</v>
      </c>
      <c r="F486" s="221" t="s">
        <v>910</v>
      </c>
      <c r="G486" s="222" t="s">
        <v>202</v>
      </c>
      <c r="H486" s="223">
        <v>4</v>
      </c>
      <c r="I486" s="224"/>
      <c r="J486" s="225">
        <f>ROUND(I486*H486,2)</f>
        <v>0</v>
      </c>
      <c r="K486" s="221" t="s">
        <v>19</v>
      </c>
      <c r="L486" s="44"/>
      <c r="M486" s="226" t="s">
        <v>19</v>
      </c>
      <c r="N486" s="227" t="s">
        <v>45</v>
      </c>
      <c r="O486" s="84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0" t="s">
        <v>236</v>
      </c>
      <c r="AT486" s="230" t="s">
        <v>159</v>
      </c>
      <c r="AU486" s="230" t="s">
        <v>82</v>
      </c>
      <c r="AY486" s="17" t="s">
        <v>158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7" t="s">
        <v>82</v>
      </c>
      <c r="BK486" s="231">
        <f>ROUND(I486*H486,2)</f>
        <v>0</v>
      </c>
      <c r="BL486" s="17" t="s">
        <v>236</v>
      </c>
      <c r="BM486" s="230" t="s">
        <v>911</v>
      </c>
    </row>
    <row r="487" s="2" customFormat="1">
      <c r="A487" s="38"/>
      <c r="B487" s="39"/>
      <c r="C487" s="40"/>
      <c r="D487" s="232" t="s">
        <v>165</v>
      </c>
      <c r="E487" s="40"/>
      <c r="F487" s="233" t="s">
        <v>910</v>
      </c>
      <c r="G487" s="40"/>
      <c r="H487" s="40"/>
      <c r="I487" s="136"/>
      <c r="J487" s="40"/>
      <c r="K487" s="40"/>
      <c r="L487" s="44"/>
      <c r="M487" s="234"/>
      <c r="N487" s="235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165</v>
      </c>
      <c r="AU487" s="17" t="s">
        <v>82</v>
      </c>
    </row>
    <row r="488" s="2" customFormat="1" ht="16.5" customHeight="1">
      <c r="A488" s="38"/>
      <c r="B488" s="39"/>
      <c r="C488" s="259" t="s">
        <v>847</v>
      </c>
      <c r="D488" s="259" t="s">
        <v>199</v>
      </c>
      <c r="E488" s="260" t="s">
        <v>913</v>
      </c>
      <c r="F488" s="261" t="s">
        <v>914</v>
      </c>
      <c r="G488" s="262" t="s">
        <v>202</v>
      </c>
      <c r="H488" s="263">
        <v>4</v>
      </c>
      <c r="I488" s="264"/>
      <c r="J488" s="265">
        <f>ROUND(I488*H488,2)</f>
        <v>0</v>
      </c>
      <c r="K488" s="261" t="s">
        <v>19</v>
      </c>
      <c r="L488" s="266"/>
      <c r="M488" s="267" t="s">
        <v>19</v>
      </c>
      <c r="N488" s="268" t="s">
        <v>45</v>
      </c>
      <c r="O488" s="84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0" t="s">
        <v>241</v>
      </c>
      <c r="AT488" s="230" t="s">
        <v>199</v>
      </c>
      <c r="AU488" s="230" t="s">
        <v>82</v>
      </c>
      <c r="AY488" s="17" t="s">
        <v>158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7" t="s">
        <v>82</v>
      </c>
      <c r="BK488" s="231">
        <f>ROUND(I488*H488,2)</f>
        <v>0</v>
      </c>
      <c r="BL488" s="17" t="s">
        <v>236</v>
      </c>
      <c r="BM488" s="230" t="s">
        <v>915</v>
      </c>
    </row>
    <row r="489" s="2" customFormat="1">
      <c r="A489" s="38"/>
      <c r="B489" s="39"/>
      <c r="C489" s="40"/>
      <c r="D489" s="232" t="s">
        <v>165</v>
      </c>
      <c r="E489" s="40"/>
      <c r="F489" s="233" t="s">
        <v>914</v>
      </c>
      <c r="G489" s="40"/>
      <c r="H489" s="40"/>
      <c r="I489" s="136"/>
      <c r="J489" s="40"/>
      <c r="K489" s="40"/>
      <c r="L489" s="44"/>
      <c r="M489" s="234"/>
      <c r="N489" s="235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165</v>
      </c>
      <c r="AU489" s="17" t="s">
        <v>82</v>
      </c>
    </row>
    <row r="490" s="13" customFormat="1">
      <c r="A490" s="13"/>
      <c r="B490" s="236"/>
      <c r="C490" s="237"/>
      <c r="D490" s="232" t="s">
        <v>166</v>
      </c>
      <c r="E490" s="238" t="s">
        <v>19</v>
      </c>
      <c r="F490" s="239" t="s">
        <v>2245</v>
      </c>
      <c r="G490" s="237"/>
      <c r="H490" s="240">
        <v>4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166</v>
      </c>
      <c r="AU490" s="246" t="s">
        <v>82</v>
      </c>
      <c r="AV490" s="13" t="s">
        <v>85</v>
      </c>
      <c r="AW490" s="13" t="s">
        <v>34</v>
      </c>
      <c r="AX490" s="13" t="s">
        <v>82</v>
      </c>
      <c r="AY490" s="246" t="s">
        <v>158</v>
      </c>
    </row>
    <row r="491" s="2" customFormat="1" ht="21.75" customHeight="1">
      <c r="A491" s="38"/>
      <c r="B491" s="39"/>
      <c r="C491" s="219" t="s">
        <v>852</v>
      </c>
      <c r="D491" s="219" t="s">
        <v>159</v>
      </c>
      <c r="E491" s="220" t="s">
        <v>918</v>
      </c>
      <c r="F491" s="221" t="s">
        <v>919</v>
      </c>
      <c r="G491" s="222" t="s">
        <v>202</v>
      </c>
      <c r="H491" s="223">
        <v>1</v>
      </c>
      <c r="I491" s="224"/>
      <c r="J491" s="225">
        <f>ROUND(I491*H491,2)</f>
        <v>0</v>
      </c>
      <c r="K491" s="221" t="s">
        <v>19</v>
      </c>
      <c r="L491" s="44"/>
      <c r="M491" s="226" t="s">
        <v>19</v>
      </c>
      <c r="N491" s="227" t="s">
        <v>45</v>
      </c>
      <c r="O491" s="84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0" t="s">
        <v>236</v>
      </c>
      <c r="AT491" s="230" t="s">
        <v>159</v>
      </c>
      <c r="AU491" s="230" t="s">
        <v>82</v>
      </c>
      <c r="AY491" s="17" t="s">
        <v>158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7" t="s">
        <v>82</v>
      </c>
      <c r="BK491" s="231">
        <f>ROUND(I491*H491,2)</f>
        <v>0</v>
      </c>
      <c r="BL491" s="17" t="s">
        <v>236</v>
      </c>
      <c r="BM491" s="230" t="s">
        <v>920</v>
      </c>
    </row>
    <row r="492" s="2" customFormat="1">
      <c r="A492" s="38"/>
      <c r="B492" s="39"/>
      <c r="C492" s="40"/>
      <c r="D492" s="232" t="s">
        <v>165</v>
      </c>
      <c r="E492" s="40"/>
      <c r="F492" s="233" t="s">
        <v>919</v>
      </c>
      <c r="G492" s="40"/>
      <c r="H492" s="40"/>
      <c r="I492" s="136"/>
      <c r="J492" s="40"/>
      <c r="K492" s="40"/>
      <c r="L492" s="44"/>
      <c r="M492" s="234"/>
      <c r="N492" s="235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165</v>
      </c>
      <c r="AU492" s="17" t="s">
        <v>82</v>
      </c>
    </row>
    <row r="493" s="2" customFormat="1" ht="33" customHeight="1">
      <c r="A493" s="38"/>
      <c r="B493" s="39"/>
      <c r="C493" s="259" t="s">
        <v>856</v>
      </c>
      <c r="D493" s="259" t="s">
        <v>199</v>
      </c>
      <c r="E493" s="260" t="s">
        <v>922</v>
      </c>
      <c r="F493" s="261" t="s">
        <v>923</v>
      </c>
      <c r="G493" s="262" t="s">
        <v>202</v>
      </c>
      <c r="H493" s="263">
        <v>1</v>
      </c>
      <c r="I493" s="264"/>
      <c r="J493" s="265">
        <f>ROUND(I493*H493,2)</f>
        <v>0</v>
      </c>
      <c r="K493" s="261" t="s">
        <v>19</v>
      </c>
      <c r="L493" s="266"/>
      <c r="M493" s="267" t="s">
        <v>19</v>
      </c>
      <c r="N493" s="268" t="s">
        <v>45</v>
      </c>
      <c r="O493" s="84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0" t="s">
        <v>241</v>
      </c>
      <c r="AT493" s="230" t="s">
        <v>199</v>
      </c>
      <c r="AU493" s="230" t="s">
        <v>82</v>
      </c>
      <c r="AY493" s="17" t="s">
        <v>158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7" t="s">
        <v>82</v>
      </c>
      <c r="BK493" s="231">
        <f>ROUND(I493*H493,2)</f>
        <v>0</v>
      </c>
      <c r="BL493" s="17" t="s">
        <v>236</v>
      </c>
      <c r="BM493" s="230" t="s">
        <v>924</v>
      </c>
    </row>
    <row r="494" s="2" customFormat="1">
      <c r="A494" s="38"/>
      <c r="B494" s="39"/>
      <c r="C494" s="40"/>
      <c r="D494" s="232" t="s">
        <v>165</v>
      </c>
      <c r="E494" s="40"/>
      <c r="F494" s="233" t="s">
        <v>1418</v>
      </c>
      <c r="G494" s="40"/>
      <c r="H494" s="40"/>
      <c r="I494" s="136"/>
      <c r="J494" s="40"/>
      <c r="K494" s="40"/>
      <c r="L494" s="44"/>
      <c r="M494" s="234"/>
      <c r="N494" s="235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165</v>
      </c>
      <c r="AU494" s="17" t="s">
        <v>82</v>
      </c>
    </row>
    <row r="495" s="13" customFormat="1">
      <c r="A495" s="13"/>
      <c r="B495" s="236"/>
      <c r="C495" s="237"/>
      <c r="D495" s="232" t="s">
        <v>166</v>
      </c>
      <c r="E495" s="238" t="s">
        <v>19</v>
      </c>
      <c r="F495" s="239" t="s">
        <v>2300</v>
      </c>
      <c r="G495" s="237"/>
      <c r="H495" s="240">
        <v>1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166</v>
      </c>
      <c r="AU495" s="246" t="s">
        <v>82</v>
      </c>
      <c r="AV495" s="13" t="s">
        <v>85</v>
      </c>
      <c r="AW495" s="13" t="s">
        <v>34</v>
      </c>
      <c r="AX495" s="13" t="s">
        <v>82</v>
      </c>
      <c r="AY495" s="246" t="s">
        <v>158</v>
      </c>
    </row>
    <row r="496" s="2" customFormat="1" ht="16.5" customHeight="1">
      <c r="A496" s="38"/>
      <c r="B496" s="39"/>
      <c r="C496" s="259" t="s">
        <v>860</v>
      </c>
      <c r="D496" s="259" t="s">
        <v>199</v>
      </c>
      <c r="E496" s="260" t="s">
        <v>928</v>
      </c>
      <c r="F496" s="261" t="s">
        <v>929</v>
      </c>
      <c r="G496" s="262" t="s">
        <v>202</v>
      </c>
      <c r="H496" s="263">
        <v>1</v>
      </c>
      <c r="I496" s="264"/>
      <c r="J496" s="265">
        <f>ROUND(I496*H496,2)</f>
        <v>0</v>
      </c>
      <c r="K496" s="261" t="s">
        <v>19</v>
      </c>
      <c r="L496" s="266"/>
      <c r="M496" s="267" t="s">
        <v>19</v>
      </c>
      <c r="N496" s="268" t="s">
        <v>45</v>
      </c>
      <c r="O496" s="84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0" t="s">
        <v>241</v>
      </c>
      <c r="AT496" s="230" t="s">
        <v>199</v>
      </c>
      <c r="AU496" s="230" t="s">
        <v>82</v>
      </c>
      <c r="AY496" s="17" t="s">
        <v>158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7" t="s">
        <v>82</v>
      </c>
      <c r="BK496" s="231">
        <f>ROUND(I496*H496,2)</f>
        <v>0</v>
      </c>
      <c r="BL496" s="17" t="s">
        <v>236</v>
      </c>
      <c r="BM496" s="230" t="s">
        <v>930</v>
      </c>
    </row>
    <row r="497" s="2" customFormat="1">
      <c r="A497" s="38"/>
      <c r="B497" s="39"/>
      <c r="C497" s="40"/>
      <c r="D497" s="232" t="s">
        <v>165</v>
      </c>
      <c r="E497" s="40"/>
      <c r="F497" s="233" t="s">
        <v>929</v>
      </c>
      <c r="G497" s="40"/>
      <c r="H497" s="40"/>
      <c r="I497" s="136"/>
      <c r="J497" s="40"/>
      <c r="K497" s="40"/>
      <c r="L497" s="44"/>
      <c r="M497" s="234"/>
      <c r="N497" s="235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165</v>
      </c>
      <c r="AU497" s="17" t="s">
        <v>82</v>
      </c>
    </row>
    <row r="498" s="13" customFormat="1">
      <c r="A498" s="13"/>
      <c r="B498" s="236"/>
      <c r="C498" s="237"/>
      <c r="D498" s="232" t="s">
        <v>166</v>
      </c>
      <c r="E498" s="238" t="s">
        <v>19</v>
      </c>
      <c r="F498" s="239" t="s">
        <v>2241</v>
      </c>
      <c r="G498" s="237"/>
      <c r="H498" s="240">
        <v>1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166</v>
      </c>
      <c r="AU498" s="246" t="s">
        <v>82</v>
      </c>
      <c r="AV498" s="13" t="s">
        <v>85</v>
      </c>
      <c r="AW498" s="13" t="s">
        <v>34</v>
      </c>
      <c r="AX498" s="13" t="s">
        <v>82</v>
      </c>
      <c r="AY498" s="246" t="s">
        <v>158</v>
      </c>
    </row>
    <row r="499" s="2" customFormat="1" ht="16.5" customHeight="1">
      <c r="A499" s="38"/>
      <c r="B499" s="39"/>
      <c r="C499" s="259" t="s">
        <v>864</v>
      </c>
      <c r="D499" s="259" t="s">
        <v>199</v>
      </c>
      <c r="E499" s="260" t="s">
        <v>932</v>
      </c>
      <c r="F499" s="261" t="s">
        <v>933</v>
      </c>
      <c r="G499" s="262" t="s">
        <v>202</v>
      </c>
      <c r="H499" s="263">
        <v>1</v>
      </c>
      <c r="I499" s="264"/>
      <c r="J499" s="265">
        <f>ROUND(I499*H499,2)</f>
        <v>0</v>
      </c>
      <c r="K499" s="261" t="s">
        <v>19</v>
      </c>
      <c r="L499" s="266"/>
      <c r="M499" s="267" t="s">
        <v>19</v>
      </c>
      <c r="N499" s="268" t="s">
        <v>45</v>
      </c>
      <c r="O499" s="84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0" t="s">
        <v>241</v>
      </c>
      <c r="AT499" s="230" t="s">
        <v>199</v>
      </c>
      <c r="AU499" s="230" t="s">
        <v>82</v>
      </c>
      <c r="AY499" s="17" t="s">
        <v>158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7" t="s">
        <v>82</v>
      </c>
      <c r="BK499" s="231">
        <f>ROUND(I499*H499,2)</f>
        <v>0</v>
      </c>
      <c r="BL499" s="17" t="s">
        <v>236</v>
      </c>
      <c r="BM499" s="230" t="s">
        <v>934</v>
      </c>
    </row>
    <row r="500" s="2" customFormat="1">
      <c r="A500" s="38"/>
      <c r="B500" s="39"/>
      <c r="C500" s="40"/>
      <c r="D500" s="232" t="s">
        <v>165</v>
      </c>
      <c r="E500" s="40"/>
      <c r="F500" s="233" t="s">
        <v>933</v>
      </c>
      <c r="G500" s="40"/>
      <c r="H500" s="40"/>
      <c r="I500" s="136"/>
      <c r="J500" s="40"/>
      <c r="K500" s="40"/>
      <c r="L500" s="44"/>
      <c r="M500" s="234"/>
      <c r="N500" s="235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165</v>
      </c>
      <c r="AU500" s="17" t="s">
        <v>82</v>
      </c>
    </row>
    <row r="501" s="13" customFormat="1">
      <c r="A501" s="13"/>
      <c r="B501" s="236"/>
      <c r="C501" s="237"/>
      <c r="D501" s="232" t="s">
        <v>166</v>
      </c>
      <c r="E501" s="238" t="s">
        <v>19</v>
      </c>
      <c r="F501" s="239" t="s">
        <v>2241</v>
      </c>
      <c r="G501" s="237"/>
      <c r="H501" s="240">
        <v>1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166</v>
      </c>
      <c r="AU501" s="246" t="s">
        <v>82</v>
      </c>
      <c r="AV501" s="13" t="s">
        <v>85</v>
      </c>
      <c r="AW501" s="13" t="s">
        <v>34</v>
      </c>
      <c r="AX501" s="13" t="s">
        <v>82</v>
      </c>
      <c r="AY501" s="246" t="s">
        <v>158</v>
      </c>
    </row>
    <row r="502" s="2" customFormat="1" ht="16.5" customHeight="1">
      <c r="A502" s="38"/>
      <c r="B502" s="39"/>
      <c r="C502" s="219" t="s">
        <v>869</v>
      </c>
      <c r="D502" s="219" t="s">
        <v>159</v>
      </c>
      <c r="E502" s="220" t="s">
        <v>937</v>
      </c>
      <c r="F502" s="221" t="s">
        <v>938</v>
      </c>
      <c r="G502" s="222" t="s">
        <v>202</v>
      </c>
      <c r="H502" s="223">
        <v>1</v>
      </c>
      <c r="I502" s="224"/>
      <c r="J502" s="225">
        <f>ROUND(I502*H502,2)</f>
        <v>0</v>
      </c>
      <c r="K502" s="221" t="s">
        <v>213</v>
      </c>
      <c r="L502" s="44"/>
      <c r="M502" s="226" t="s">
        <v>19</v>
      </c>
      <c r="N502" s="227" t="s">
        <v>45</v>
      </c>
      <c r="O502" s="84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0" t="s">
        <v>236</v>
      </c>
      <c r="AT502" s="230" t="s">
        <v>159</v>
      </c>
      <c r="AU502" s="230" t="s">
        <v>82</v>
      </c>
      <c r="AY502" s="17" t="s">
        <v>158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7" t="s">
        <v>82</v>
      </c>
      <c r="BK502" s="231">
        <f>ROUND(I502*H502,2)</f>
        <v>0</v>
      </c>
      <c r="BL502" s="17" t="s">
        <v>236</v>
      </c>
      <c r="BM502" s="230" t="s">
        <v>939</v>
      </c>
    </row>
    <row r="503" s="2" customFormat="1">
      <c r="A503" s="38"/>
      <c r="B503" s="39"/>
      <c r="C503" s="40"/>
      <c r="D503" s="232" t="s">
        <v>165</v>
      </c>
      <c r="E503" s="40"/>
      <c r="F503" s="233" t="s">
        <v>940</v>
      </c>
      <c r="G503" s="40"/>
      <c r="H503" s="40"/>
      <c r="I503" s="136"/>
      <c r="J503" s="40"/>
      <c r="K503" s="40"/>
      <c r="L503" s="44"/>
      <c r="M503" s="234"/>
      <c r="N503" s="235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165</v>
      </c>
      <c r="AU503" s="17" t="s">
        <v>82</v>
      </c>
    </row>
    <row r="504" s="13" customFormat="1">
      <c r="A504" s="13"/>
      <c r="B504" s="236"/>
      <c r="C504" s="237"/>
      <c r="D504" s="232" t="s">
        <v>166</v>
      </c>
      <c r="E504" s="238" t="s">
        <v>19</v>
      </c>
      <c r="F504" s="239" t="s">
        <v>2241</v>
      </c>
      <c r="G504" s="237"/>
      <c r="H504" s="240">
        <v>1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166</v>
      </c>
      <c r="AU504" s="246" t="s">
        <v>82</v>
      </c>
      <c r="AV504" s="13" t="s">
        <v>85</v>
      </c>
      <c r="AW504" s="13" t="s">
        <v>34</v>
      </c>
      <c r="AX504" s="13" t="s">
        <v>82</v>
      </c>
      <c r="AY504" s="246" t="s">
        <v>158</v>
      </c>
    </row>
    <row r="505" s="2" customFormat="1" ht="21.75" customHeight="1">
      <c r="A505" s="38"/>
      <c r="B505" s="39"/>
      <c r="C505" s="219" t="s">
        <v>874</v>
      </c>
      <c r="D505" s="219" t="s">
        <v>159</v>
      </c>
      <c r="E505" s="220" t="s">
        <v>943</v>
      </c>
      <c r="F505" s="221" t="s">
        <v>944</v>
      </c>
      <c r="G505" s="222" t="s">
        <v>202</v>
      </c>
      <c r="H505" s="223">
        <v>1</v>
      </c>
      <c r="I505" s="224"/>
      <c r="J505" s="225">
        <f>ROUND(I505*H505,2)</f>
        <v>0</v>
      </c>
      <c r="K505" s="221" t="s">
        <v>213</v>
      </c>
      <c r="L505" s="44"/>
      <c r="M505" s="226" t="s">
        <v>19</v>
      </c>
      <c r="N505" s="227" t="s">
        <v>45</v>
      </c>
      <c r="O505" s="84"/>
      <c r="P505" s="228">
        <f>O505*H505</f>
        <v>0</v>
      </c>
      <c r="Q505" s="228">
        <v>0</v>
      </c>
      <c r="R505" s="228">
        <f>Q505*H505</f>
        <v>0</v>
      </c>
      <c r="S505" s="228">
        <v>0</v>
      </c>
      <c r="T505" s="229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0" t="s">
        <v>236</v>
      </c>
      <c r="AT505" s="230" t="s">
        <v>159</v>
      </c>
      <c r="AU505" s="230" t="s">
        <v>82</v>
      </c>
      <c r="AY505" s="17" t="s">
        <v>158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7" t="s">
        <v>82</v>
      </c>
      <c r="BK505" s="231">
        <f>ROUND(I505*H505,2)</f>
        <v>0</v>
      </c>
      <c r="BL505" s="17" t="s">
        <v>236</v>
      </c>
      <c r="BM505" s="230" t="s">
        <v>945</v>
      </c>
    </row>
    <row r="506" s="2" customFormat="1">
      <c r="A506" s="38"/>
      <c r="B506" s="39"/>
      <c r="C506" s="40"/>
      <c r="D506" s="232" t="s">
        <v>165</v>
      </c>
      <c r="E506" s="40"/>
      <c r="F506" s="233" t="s">
        <v>944</v>
      </c>
      <c r="G506" s="40"/>
      <c r="H506" s="40"/>
      <c r="I506" s="136"/>
      <c r="J506" s="40"/>
      <c r="K506" s="40"/>
      <c r="L506" s="44"/>
      <c r="M506" s="234"/>
      <c r="N506" s="235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165</v>
      </c>
      <c r="AU506" s="17" t="s">
        <v>82</v>
      </c>
    </row>
    <row r="507" s="13" customFormat="1">
      <c r="A507" s="13"/>
      <c r="B507" s="236"/>
      <c r="C507" s="237"/>
      <c r="D507" s="232" t="s">
        <v>166</v>
      </c>
      <c r="E507" s="238" t="s">
        <v>19</v>
      </c>
      <c r="F507" s="239" t="s">
        <v>2241</v>
      </c>
      <c r="G507" s="237"/>
      <c r="H507" s="240">
        <v>1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166</v>
      </c>
      <c r="AU507" s="246" t="s">
        <v>82</v>
      </c>
      <c r="AV507" s="13" t="s">
        <v>85</v>
      </c>
      <c r="AW507" s="13" t="s">
        <v>34</v>
      </c>
      <c r="AX507" s="13" t="s">
        <v>82</v>
      </c>
      <c r="AY507" s="246" t="s">
        <v>158</v>
      </c>
    </row>
    <row r="508" s="2" customFormat="1" ht="21.75" customHeight="1">
      <c r="A508" s="38"/>
      <c r="B508" s="39"/>
      <c r="C508" s="219" t="s">
        <v>879</v>
      </c>
      <c r="D508" s="219" t="s">
        <v>159</v>
      </c>
      <c r="E508" s="220" t="s">
        <v>948</v>
      </c>
      <c r="F508" s="221" t="s">
        <v>949</v>
      </c>
      <c r="G508" s="222" t="s">
        <v>202</v>
      </c>
      <c r="H508" s="223">
        <v>15</v>
      </c>
      <c r="I508" s="224"/>
      <c r="J508" s="225">
        <f>ROUND(I508*H508,2)</f>
        <v>0</v>
      </c>
      <c r="K508" s="221" t="s">
        <v>213</v>
      </c>
      <c r="L508" s="44"/>
      <c r="M508" s="226" t="s">
        <v>19</v>
      </c>
      <c r="N508" s="227" t="s">
        <v>45</v>
      </c>
      <c r="O508" s="84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0" t="s">
        <v>236</v>
      </c>
      <c r="AT508" s="230" t="s">
        <v>159</v>
      </c>
      <c r="AU508" s="230" t="s">
        <v>82</v>
      </c>
      <c r="AY508" s="17" t="s">
        <v>158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7" t="s">
        <v>82</v>
      </c>
      <c r="BK508" s="231">
        <f>ROUND(I508*H508,2)</f>
        <v>0</v>
      </c>
      <c r="BL508" s="17" t="s">
        <v>236</v>
      </c>
      <c r="BM508" s="230" t="s">
        <v>950</v>
      </c>
    </row>
    <row r="509" s="2" customFormat="1">
      <c r="A509" s="38"/>
      <c r="B509" s="39"/>
      <c r="C509" s="40"/>
      <c r="D509" s="232" t="s">
        <v>165</v>
      </c>
      <c r="E509" s="40"/>
      <c r="F509" s="233" t="s">
        <v>949</v>
      </c>
      <c r="G509" s="40"/>
      <c r="H509" s="40"/>
      <c r="I509" s="136"/>
      <c r="J509" s="40"/>
      <c r="K509" s="40"/>
      <c r="L509" s="44"/>
      <c r="M509" s="234"/>
      <c r="N509" s="235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165</v>
      </c>
      <c r="AU509" s="17" t="s">
        <v>82</v>
      </c>
    </row>
    <row r="510" s="13" customFormat="1">
      <c r="A510" s="13"/>
      <c r="B510" s="236"/>
      <c r="C510" s="237"/>
      <c r="D510" s="232" t="s">
        <v>166</v>
      </c>
      <c r="E510" s="238" t="s">
        <v>19</v>
      </c>
      <c r="F510" s="239" t="s">
        <v>2301</v>
      </c>
      <c r="G510" s="237"/>
      <c r="H510" s="240">
        <v>15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166</v>
      </c>
      <c r="AU510" s="246" t="s">
        <v>82</v>
      </c>
      <c r="AV510" s="13" t="s">
        <v>85</v>
      </c>
      <c r="AW510" s="13" t="s">
        <v>34</v>
      </c>
      <c r="AX510" s="13" t="s">
        <v>82</v>
      </c>
      <c r="AY510" s="246" t="s">
        <v>158</v>
      </c>
    </row>
    <row r="511" s="2" customFormat="1" ht="21.75" customHeight="1">
      <c r="A511" s="38"/>
      <c r="B511" s="39"/>
      <c r="C511" s="219" t="s">
        <v>884</v>
      </c>
      <c r="D511" s="219" t="s">
        <v>159</v>
      </c>
      <c r="E511" s="220" t="s">
        <v>953</v>
      </c>
      <c r="F511" s="221" t="s">
        <v>954</v>
      </c>
      <c r="G511" s="222" t="s">
        <v>202</v>
      </c>
      <c r="H511" s="223">
        <v>4</v>
      </c>
      <c r="I511" s="224"/>
      <c r="J511" s="225">
        <f>ROUND(I511*H511,2)</f>
        <v>0</v>
      </c>
      <c r="K511" s="221" t="s">
        <v>213</v>
      </c>
      <c r="L511" s="44"/>
      <c r="M511" s="226" t="s">
        <v>19</v>
      </c>
      <c r="N511" s="227" t="s">
        <v>45</v>
      </c>
      <c r="O511" s="84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0" t="s">
        <v>236</v>
      </c>
      <c r="AT511" s="230" t="s">
        <v>159</v>
      </c>
      <c r="AU511" s="230" t="s">
        <v>82</v>
      </c>
      <c r="AY511" s="17" t="s">
        <v>158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7" t="s">
        <v>82</v>
      </c>
      <c r="BK511" s="231">
        <f>ROUND(I511*H511,2)</f>
        <v>0</v>
      </c>
      <c r="BL511" s="17" t="s">
        <v>236</v>
      </c>
      <c r="BM511" s="230" t="s">
        <v>955</v>
      </c>
    </row>
    <row r="512" s="2" customFormat="1">
      <c r="A512" s="38"/>
      <c r="B512" s="39"/>
      <c r="C512" s="40"/>
      <c r="D512" s="232" t="s">
        <v>165</v>
      </c>
      <c r="E512" s="40"/>
      <c r="F512" s="233" t="s">
        <v>954</v>
      </c>
      <c r="G512" s="40"/>
      <c r="H512" s="40"/>
      <c r="I512" s="136"/>
      <c r="J512" s="40"/>
      <c r="K512" s="40"/>
      <c r="L512" s="44"/>
      <c r="M512" s="234"/>
      <c r="N512" s="235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165</v>
      </c>
      <c r="AU512" s="17" t="s">
        <v>82</v>
      </c>
    </row>
    <row r="513" s="13" customFormat="1">
      <c r="A513" s="13"/>
      <c r="B513" s="236"/>
      <c r="C513" s="237"/>
      <c r="D513" s="232" t="s">
        <v>166</v>
      </c>
      <c r="E513" s="238" t="s">
        <v>19</v>
      </c>
      <c r="F513" s="239" t="s">
        <v>2245</v>
      </c>
      <c r="G513" s="237"/>
      <c r="H513" s="240">
        <v>4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166</v>
      </c>
      <c r="AU513" s="246" t="s">
        <v>82</v>
      </c>
      <c r="AV513" s="13" t="s">
        <v>85</v>
      </c>
      <c r="AW513" s="13" t="s">
        <v>34</v>
      </c>
      <c r="AX513" s="13" t="s">
        <v>82</v>
      </c>
      <c r="AY513" s="246" t="s">
        <v>158</v>
      </c>
    </row>
    <row r="514" s="2" customFormat="1" ht="21.75" customHeight="1">
      <c r="A514" s="38"/>
      <c r="B514" s="39"/>
      <c r="C514" s="219" t="s">
        <v>889</v>
      </c>
      <c r="D514" s="219" t="s">
        <v>159</v>
      </c>
      <c r="E514" s="220" t="s">
        <v>958</v>
      </c>
      <c r="F514" s="221" t="s">
        <v>959</v>
      </c>
      <c r="G514" s="222" t="s">
        <v>202</v>
      </c>
      <c r="H514" s="223">
        <v>1</v>
      </c>
      <c r="I514" s="224"/>
      <c r="J514" s="225">
        <f>ROUND(I514*H514,2)</f>
        <v>0</v>
      </c>
      <c r="K514" s="221" t="s">
        <v>213</v>
      </c>
      <c r="L514" s="44"/>
      <c r="M514" s="226" t="s">
        <v>19</v>
      </c>
      <c r="N514" s="227" t="s">
        <v>45</v>
      </c>
      <c r="O514" s="84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0" t="s">
        <v>236</v>
      </c>
      <c r="AT514" s="230" t="s">
        <v>159</v>
      </c>
      <c r="AU514" s="230" t="s">
        <v>82</v>
      </c>
      <c r="AY514" s="17" t="s">
        <v>158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7" t="s">
        <v>82</v>
      </c>
      <c r="BK514" s="231">
        <f>ROUND(I514*H514,2)</f>
        <v>0</v>
      </c>
      <c r="BL514" s="17" t="s">
        <v>236</v>
      </c>
      <c r="BM514" s="230" t="s">
        <v>960</v>
      </c>
    </row>
    <row r="515" s="2" customFormat="1">
      <c r="A515" s="38"/>
      <c r="B515" s="39"/>
      <c r="C515" s="40"/>
      <c r="D515" s="232" t="s">
        <v>165</v>
      </c>
      <c r="E515" s="40"/>
      <c r="F515" s="233" t="s">
        <v>959</v>
      </c>
      <c r="G515" s="40"/>
      <c r="H515" s="40"/>
      <c r="I515" s="136"/>
      <c r="J515" s="40"/>
      <c r="K515" s="40"/>
      <c r="L515" s="44"/>
      <c r="M515" s="234"/>
      <c r="N515" s="235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165</v>
      </c>
      <c r="AU515" s="17" t="s">
        <v>82</v>
      </c>
    </row>
    <row r="516" s="13" customFormat="1">
      <c r="A516" s="13"/>
      <c r="B516" s="236"/>
      <c r="C516" s="237"/>
      <c r="D516" s="232" t="s">
        <v>166</v>
      </c>
      <c r="E516" s="238" t="s">
        <v>19</v>
      </c>
      <c r="F516" s="239" t="s">
        <v>2241</v>
      </c>
      <c r="G516" s="237"/>
      <c r="H516" s="240">
        <v>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166</v>
      </c>
      <c r="AU516" s="246" t="s">
        <v>82</v>
      </c>
      <c r="AV516" s="13" t="s">
        <v>85</v>
      </c>
      <c r="AW516" s="13" t="s">
        <v>34</v>
      </c>
      <c r="AX516" s="13" t="s">
        <v>82</v>
      </c>
      <c r="AY516" s="246" t="s">
        <v>158</v>
      </c>
    </row>
    <row r="517" s="2" customFormat="1" ht="21.75" customHeight="1">
      <c r="A517" s="38"/>
      <c r="B517" s="39"/>
      <c r="C517" s="219" t="s">
        <v>893</v>
      </c>
      <c r="D517" s="219" t="s">
        <v>159</v>
      </c>
      <c r="E517" s="220" t="s">
        <v>962</v>
      </c>
      <c r="F517" s="221" t="s">
        <v>963</v>
      </c>
      <c r="G517" s="222" t="s">
        <v>202</v>
      </c>
      <c r="H517" s="223">
        <v>1</v>
      </c>
      <c r="I517" s="224"/>
      <c r="J517" s="225">
        <f>ROUND(I517*H517,2)</f>
        <v>0</v>
      </c>
      <c r="K517" s="221" t="s">
        <v>19</v>
      </c>
      <c r="L517" s="44"/>
      <c r="M517" s="226" t="s">
        <v>19</v>
      </c>
      <c r="N517" s="227" t="s">
        <v>45</v>
      </c>
      <c r="O517" s="84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0" t="s">
        <v>236</v>
      </c>
      <c r="AT517" s="230" t="s">
        <v>159</v>
      </c>
      <c r="AU517" s="230" t="s">
        <v>82</v>
      </c>
      <c r="AY517" s="17" t="s">
        <v>158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7" t="s">
        <v>82</v>
      </c>
      <c r="BK517" s="231">
        <f>ROUND(I517*H517,2)</f>
        <v>0</v>
      </c>
      <c r="BL517" s="17" t="s">
        <v>236</v>
      </c>
      <c r="BM517" s="230" t="s">
        <v>964</v>
      </c>
    </row>
    <row r="518" s="2" customFormat="1">
      <c r="A518" s="38"/>
      <c r="B518" s="39"/>
      <c r="C518" s="40"/>
      <c r="D518" s="232" t="s">
        <v>165</v>
      </c>
      <c r="E518" s="40"/>
      <c r="F518" s="233" t="s">
        <v>963</v>
      </c>
      <c r="G518" s="40"/>
      <c r="H518" s="40"/>
      <c r="I518" s="136"/>
      <c r="J518" s="40"/>
      <c r="K518" s="40"/>
      <c r="L518" s="44"/>
      <c r="M518" s="234"/>
      <c r="N518" s="235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165</v>
      </c>
      <c r="AU518" s="17" t="s">
        <v>82</v>
      </c>
    </row>
    <row r="519" s="13" customFormat="1">
      <c r="A519" s="13"/>
      <c r="B519" s="236"/>
      <c r="C519" s="237"/>
      <c r="D519" s="232" t="s">
        <v>166</v>
      </c>
      <c r="E519" s="238" t="s">
        <v>19</v>
      </c>
      <c r="F519" s="239" t="s">
        <v>2241</v>
      </c>
      <c r="G519" s="237"/>
      <c r="H519" s="240">
        <v>1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166</v>
      </c>
      <c r="AU519" s="246" t="s">
        <v>82</v>
      </c>
      <c r="AV519" s="13" t="s">
        <v>85</v>
      </c>
      <c r="AW519" s="13" t="s">
        <v>34</v>
      </c>
      <c r="AX519" s="13" t="s">
        <v>82</v>
      </c>
      <c r="AY519" s="246" t="s">
        <v>158</v>
      </c>
    </row>
    <row r="520" s="2" customFormat="1" ht="21.75" customHeight="1">
      <c r="A520" s="38"/>
      <c r="B520" s="39"/>
      <c r="C520" s="219" t="s">
        <v>898</v>
      </c>
      <c r="D520" s="219" t="s">
        <v>159</v>
      </c>
      <c r="E520" s="220" t="s">
        <v>966</v>
      </c>
      <c r="F520" s="221" t="s">
        <v>967</v>
      </c>
      <c r="G520" s="222" t="s">
        <v>202</v>
      </c>
      <c r="H520" s="223">
        <v>1</v>
      </c>
      <c r="I520" s="224"/>
      <c r="J520" s="225">
        <f>ROUND(I520*H520,2)</f>
        <v>0</v>
      </c>
      <c r="K520" s="221" t="s">
        <v>19</v>
      </c>
      <c r="L520" s="44"/>
      <c r="M520" s="226" t="s">
        <v>19</v>
      </c>
      <c r="N520" s="227" t="s">
        <v>45</v>
      </c>
      <c r="O520" s="84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0" t="s">
        <v>236</v>
      </c>
      <c r="AT520" s="230" t="s">
        <v>159</v>
      </c>
      <c r="AU520" s="230" t="s">
        <v>82</v>
      </c>
      <c r="AY520" s="17" t="s">
        <v>158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7" t="s">
        <v>82</v>
      </c>
      <c r="BK520" s="231">
        <f>ROUND(I520*H520,2)</f>
        <v>0</v>
      </c>
      <c r="BL520" s="17" t="s">
        <v>236</v>
      </c>
      <c r="BM520" s="230" t="s">
        <v>968</v>
      </c>
    </row>
    <row r="521" s="2" customFormat="1">
      <c r="A521" s="38"/>
      <c r="B521" s="39"/>
      <c r="C521" s="40"/>
      <c r="D521" s="232" t="s">
        <v>165</v>
      </c>
      <c r="E521" s="40"/>
      <c r="F521" s="233" t="s">
        <v>967</v>
      </c>
      <c r="G521" s="40"/>
      <c r="H521" s="40"/>
      <c r="I521" s="136"/>
      <c r="J521" s="40"/>
      <c r="K521" s="40"/>
      <c r="L521" s="44"/>
      <c r="M521" s="234"/>
      <c r="N521" s="235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165</v>
      </c>
      <c r="AU521" s="17" t="s">
        <v>82</v>
      </c>
    </row>
    <row r="522" s="13" customFormat="1">
      <c r="A522" s="13"/>
      <c r="B522" s="236"/>
      <c r="C522" s="237"/>
      <c r="D522" s="232" t="s">
        <v>166</v>
      </c>
      <c r="E522" s="238" t="s">
        <v>19</v>
      </c>
      <c r="F522" s="239" t="s">
        <v>2241</v>
      </c>
      <c r="G522" s="237"/>
      <c r="H522" s="240">
        <v>1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166</v>
      </c>
      <c r="AU522" s="246" t="s">
        <v>82</v>
      </c>
      <c r="AV522" s="13" t="s">
        <v>85</v>
      </c>
      <c r="AW522" s="13" t="s">
        <v>34</v>
      </c>
      <c r="AX522" s="13" t="s">
        <v>82</v>
      </c>
      <c r="AY522" s="246" t="s">
        <v>158</v>
      </c>
    </row>
    <row r="523" s="2" customFormat="1" ht="16.5" customHeight="1">
      <c r="A523" s="38"/>
      <c r="B523" s="39"/>
      <c r="C523" s="219" t="s">
        <v>903</v>
      </c>
      <c r="D523" s="219" t="s">
        <v>159</v>
      </c>
      <c r="E523" s="220" t="s">
        <v>971</v>
      </c>
      <c r="F523" s="221" t="s">
        <v>972</v>
      </c>
      <c r="G523" s="222" t="s">
        <v>202</v>
      </c>
      <c r="H523" s="223">
        <v>1</v>
      </c>
      <c r="I523" s="224"/>
      <c r="J523" s="225">
        <f>ROUND(I523*H523,2)</f>
        <v>0</v>
      </c>
      <c r="K523" s="221" t="s">
        <v>19</v>
      </c>
      <c r="L523" s="44"/>
      <c r="M523" s="226" t="s">
        <v>19</v>
      </c>
      <c r="N523" s="227" t="s">
        <v>45</v>
      </c>
      <c r="O523" s="84"/>
      <c r="P523" s="228">
        <f>O523*H523</f>
        <v>0</v>
      </c>
      <c r="Q523" s="228">
        <v>0</v>
      </c>
      <c r="R523" s="228">
        <f>Q523*H523</f>
        <v>0</v>
      </c>
      <c r="S523" s="228">
        <v>0</v>
      </c>
      <c r="T523" s="229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0" t="s">
        <v>236</v>
      </c>
      <c r="AT523" s="230" t="s">
        <v>159</v>
      </c>
      <c r="AU523" s="230" t="s">
        <v>82</v>
      </c>
      <c r="AY523" s="17" t="s">
        <v>158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7" t="s">
        <v>82</v>
      </c>
      <c r="BK523" s="231">
        <f>ROUND(I523*H523,2)</f>
        <v>0</v>
      </c>
      <c r="BL523" s="17" t="s">
        <v>236</v>
      </c>
      <c r="BM523" s="230" t="s">
        <v>973</v>
      </c>
    </row>
    <row r="524" s="2" customFormat="1">
      <c r="A524" s="38"/>
      <c r="B524" s="39"/>
      <c r="C524" s="40"/>
      <c r="D524" s="232" t="s">
        <v>165</v>
      </c>
      <c r="E524" s="40"/>
      <c r="F524" s="233" t="s">
        <v>972</v>
      </c>
      <c r="G524" s="40"/>
      <c r="H524" s="40"/>
      <c r="I524" s="136"/>
      <c r="J524" s="40"/>
      <c r="K524" s="40"/>
      <c r="L524" s="44"/>
      <c r="M524" s="234"/>
      <c r="N524" s="235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165</v>
      </c>
      <c r="AU524" s="17" t="s">
        <v>82</v>
      </c>
    </row>
    <row r="525" s="13" customFormat="1">
      <c r="A525" s="13"/>
      <c r="B525" s="236"/>
      <c r="C525" s="237"/>
      <c r="D525" s="232" t="s">
        <v>166</v>
      </c>
      <c r="E525" s="238" t="s">
        <v>19</v>
      </c>
      <c r="F525" s="239" t="s">
        <v>2241</v>
      </c>
      <c r="G525" s="237"/>
      <c r="H525" s="240">
        <v>1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166</v>
      </c>
      <c r="AU525" s="246" t="s">
        <v>82</v>
      </c>
      <c r="AV525" s="13" t="s">
        <v>85</v>
      </c>
      <c r="AW525" s="13" t="s">
        <v>34</v>
      </c>
      <c r="AX525" s="13" t="s">
        <v>82</v>
      </c>
      <c r="AY525" s="246" t="s">
        <v>158</v>
      </c>
    </row>
    <row r="526" s="2" customFormat="1" ht="16.5" customHeight="1">
      <c r="A526" s="38"/>
      <c r="B526" s="39"/>
      <c r="C526" s="219" t="s">
        <v>908</v>
      </c>
      <c r="D526" s="219" t="s">
        <v>159</v>
      </c>
      <c r="E526" s="220" t="s">
        <v>975</v>
      </c>
      <c r="F526" s="221" t="s">
        <v>976</v>
      </c>
      <c r="G526" s="222" t="s">
        <v>977</v>
      </c>
      <c r="H526" s="223">
        <v>1</v>
      </c>
      <c r="I526" s="224"/>
      <c r="J526" s="225">
        <f>ROUND(I526*H526,2)</f>
        <v>0</v>
      </c>
      <c r="K526" s="221" t="s">
        <v>19</v>
      </c>
      <c r="L526" s="44"/>
      <c r="M526" s="226" t="s">
        <v>19</v>
      </c>
      <c r="N526" s="227" t="s">
        <v>45</v>
      </c>
      <c r="O526" s="84"/>
      <c r="P526" s="228">
        <f>O526*H526</f>
        <v>0</v>
      </c>
      <c r="Q526" s="228">
        <v>0</v>
      </c>
      <c r="R526" s="228">
        <f>Q526*H526</f>
        <v>0</v>
      </c>
      <c r="S526" s="228">
        <v>0</v>
      </c>
      <c r="T526" s="229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0" t="s">
        <v>236</v>
      </c>
      <c r="AT526" s="230" t="s">
        <v>159</v>
      </c>
      <c r="AU526" s="230" t="s">
        <v>82</v>
      </c>
      <c r="AY526" s="17" t="s">
        <v>158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7" t="s">
        <v>82</v>
      </c>
      <c r="BK526" s="231">
        <f>ROUND(I526*H526,2)</f>
        <v>0</v>
      </c>
      <c r="BL526" s="17" t="s">
        <v>236</v>
      </c>
      <c r="BM526" s="230" t="s">
        <v>978</v>
      </c>
    </row>
    <row r="527" s="2" customFormat="1">
      <c r="A527" s="38"/>
      <c r="B527" s="39"/>
      <c r="C527" s="40"/>
      <c r="D527" s="232" t="s">
        <v>165</v>
      </c>
      <c r="E527" s="40"/>
      <c r="F527" s="233" t="s">
        <v>979</v>
      </c>
      <c r="G527" s="40"/>
      <c r="H527" s="40"/>
      <c r="I527" s="136"/>
      <c r="J527" s="40"/>
      <c r="K527" s="40"/>
      <c r="L527" s="44"/>
      <c r="M527" s="234"/>
      <c r="N527" s="235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165</v>
      </c>
      <c r="AU527" s="17" t="s">
        <v>82</v>
      </c>
    </row>
    <row r="528" s="2" customFormat="1" ht="16.5" customHeight="1">
      <c r="A528" s="38"/>
      <c r="B528" s="39"/>
      <c r="C528" s="219" t="s">
        <v>912</v>
      </c>
      <c r="D528" s="219" t="s">
        <v>159</v>
      </c>
      <c r="E528" s="220" t="s">
        <v>981</v>
      </c>
      <c r="F528" s="221" t="s">
        <v>982</v>
      </c>
      <c r="G528" s="222" t="s">
        <v>977</v>
      </c>
      <c r="H528" s="223">
        <v>1</v>
      </c>
      <c r="I528" s="224"/>
      <c r="J528" s="225">
        <f>ROUND(I528*H528,2)</f>
        <v>0</v>
      </c>
      <c r="K528" s="221" t="s">
        <v>19</v>
      </c>
      <c r="L528" s="44"/>
      <c r="M528" s="226" t="s">
        <v>19</v>
      </c>
      <c r="N528" s="227" t="s">
        <v>45</v>
      </c>
      <c r="O528" s="84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0" t="s">
        <v>236</v>
      </c>
      <c r="AT528" s="230" t="s">
        <v>159</v>
      </c>
      <c r="AU528" s="230" t="s">
        <v>82</v>
      </c>
      <c r="AY528" s="17" t="s">
        <v>158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7" t="s">
        <v>82</v>
      </c>
      <c r="BK528" s="231">
        <f>ROUND(I528*H528,2)</f>
        <v>0</v>
      </c>
      <c r="BL528" s="17" t="s">
        <v>236</v>
      </c>
      <c r="BM528" s="230" t="s">
        <v>983</v>
      </c>
    </row>
    <row r="529" s="2" customFormat="1">
      <c r="A529" s="38"/>
      <c r="B529" s="39"/>
      <c r="C529" s="40"/>
      <c r="D529" s="232" t="s">
        <v>165</v>
      </c>
      <c r="E529" s="40"/>
      <c r="F529" s="233" t="s">
        <v>984</v>
      </c>
      <c r="G529" s="40"/>
      <c r="H529" s="40"/>
      <c r="I529" s="136"/>
      <c r="J529" s="40"/>
      <c r="K529" s="40"/>
      <c r="L529" s="44"/>
      <c r="M529" s="234"/>
      <c r="N529" s="235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165</v>
      </c>
      <c r="AU529" s="17" t="s">
        <v>82</v>
      </c>
    </row>
    <row r="530" s="12" customFormat="1" ht="22.8" customHeight="1">
      <c r="A530" s="12"/>
      <c r="B530" s="205"/>
      <c r="C530" s="206"/>
      <c r="D530" s="207" t="s">
        <v>73</v>
      </c>
      <c r="E530" s="269" t="s">
        <v>82</v>
      </c>
      <c r="F530" s="269" t="s">
        <v>985</v>
      </c>
      <c r="G530" s="206"/>
      <c r="H530" s="206"/>
      <c r="I530" s="209"/>
      <c r="J530" s="270">
        <f>BK530</f>
        <v>0</v>
      </c>
      <c r="K530" s="206"/>
      <c r="L530" s="211"/>
      <c r="M530" s="212"/>
      <c r="N530" s="213"/>
      <c r="O530" s="213"/>
      <c r="P530" s="214">
        <f>SUM(P531:P588)</f>
        <v>0</v>
      </c>
      <c r="Q530" s="213"/>
      <c r="R530" s="214">
        <f>SUM(R531:R588)</f>
        <v>28.716350000000002</v>
      </c>
      <c r="S530" s="213"/>
      <c r="T530" s="215">
        <f>SUM(T531:T588)</f>
        <v>23.199999999999999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6" t="s">
        <v>82</v>
      </c>
      <c r="AT530" s="217" t="s">
        <v>73</v>
      </c>
      <c r="AU530" s="217" t="s">
        <v>82</v>
      </c>
      <c r="AY530" s="216" t="s">
        <v>158</v>
      </c>
      <c r="BK530" s="218">
        <f>SUM(BK531:BK588)</f>
        <v>0</v>
      </c>
    </row>
    <row r="531" s="2" customFormat="1" ht="21.75" customHeight="1">
      <c r="A531" s="38"/>
      <c r="B531" s="39"/>
      <c r="C531" s="219" t="s">
        <v>917</v>
      </c>
      <c r="D531" s="219" t="s">
        <v>159</v>
      </c>
      <c r="E531" s="220" t="s">
        <v>987</v>
      </c>
      <c r="F531" s="221" t="s">
        <v>988</v>
      </c>
      <c r="G531" s="222" t="s">
        <v>202</v>
      </c>
      <c r="H531" s="223">
        <v>4</v>
      </c>
      <c r="I531" s="224"/>
      <c r="J531" s="225">
        <f>ROUND(I531*H531,2)</f>
        <v>0</v>
      </c>
      <c r="K531" s="221" t="s">
        <v>213</v>
      </c>
      <c r="L531" s="44"/>
      <c r="M531" s="226" t="s">
        <v>19</v>
      </c>
      <c r="N531" s="227" t="s">
        <v>45</v>
      </c>
      <c r="O531" s="84"/>
      <c r="P531" s="228">
        <f>O531*H531</f>
        <v>0</v>
      </c>
      <c r="Q531" s="228">
        <v>0.00064999999999999997</v>
      </c>
      <c r="R531" s="228">
        <f>Q531*H531</f>
        <v>0.0025999999999999999</v>
      </c>
      <c r="S531" s="228">
        <v>0</v>
      </c>
      <c r="T531" s="229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0" t="s">
        <v>249</v>
      </c>
      <c r="AT531" s="230" t="s">
        <v>159</v>
      </c>
      <c r="AU531" s="230" t="s">
        <v>85</v>
      </c>
      <c r="AY531" s="17" t="s">
        <v>158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7" t="s">
        <v>82</v>
      </c>
      <c r="BK531" s="231">
        <f>ROUND(I531*H531,2)</f>
        <v>0</v>
      </c>
      <c r="BL531" s="17" t="s">
        <v>249</v>
      </c>
      <c r="BM531" s="230" t="s">
        <v>989</v>
      </c>
    </row>
    <row r="532" s="2" customFormat="1">
      <c r="A532" s="38"/>
      <c r="B532" s="39"/>
      <c r="C532" s="40"/>
      <c r="D532" s="232" t="s">
        <v>165</v>
      </c>
      <c r="E532" s="40"/>
      <c r="F532" s="233" t="s">
        <v>990</v>
      </c>
      <c r="G532" s="40"/>
      <c r="H532" s="40"/>
      <c r="I532" s="136"/>
      <c r="J532" s="40"/>
      <c r="K532" s="40"/>
      <c r="L532" s="44"/>
      <c r="M532" s="234"/>
      <c r="N532" s="235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165</v>
      </c>
      <c r="AU532" s="17" t="s">
        <v>85</v>
      </c>
    </row>
    <row r="533" s="2" customFormat="1">
      <c r="A533" s="38"/>
      <c r="B533" s="39"/>
      <c r="C533" s="40"/>
      <c r="D533" s="232" t="s">
        <v>216</v>
      </c>
      <c r="E533" s="40"/>
      <c r="F533" s="258" t="s">
        <v>991</v>
      </c>
      <c r="G533" s="40"/>
      <c r="H533" s="40"/>
      <c r="I533" s="136"/>
      <c r="J533" s="40"/>
      <c r="K533" s="40"/>
      <c r="L533" s="44"/>
      <c r="M533" s="234"/>
      <c r="N533" s="235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216</v>
      </c>
      <c r="AU533" s="17" t="s">
        <v>85</v>
      </c>
    </row>
    <row r="534" s="13" customFormat="1">
      <c r="A534" s="13"/>
      <c r="B534" s="236"/>
      <c r="C534" s="237"/>
      <c r="D534" s="232" t="s">
        <v>166</v>
      </c>
      <c r="E534" s="238" t="s">
        <v>19</v>
      </c>
      <c r="F534" s="239" t="s">
        <v>2302</v>
      </c>
      <c r="G534" s="237"/>
      <c r="H534" s="240">
        <v>4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166</v>
      </c>
      <c r="AU534" s="246" t="s">
        <v>85</v>
      </c>
      <c r="AV534" s="13" t="s">
        <v>85</v>
      </c>
      <c r="AW534" s="13" t="s">
        <v>34</v>
      </c>
      <c r="AX534" s="13" t="s">
        <v>82</v>
      </c>
      <c r="AY534" s="246" t="s">
        <v>158</v>
      </c>
    </row>
    <row r="535" s="2" customFormat="1" ht="21.75" customHeight="1">
      <c r="A535" s="38"/>
      <c r="B535" s="39"/>
      <c r="C535" s="219" t="s">
        <v>921</v>
      </c>
      <c r="D535" s="219" t="s">
        <v>159</v>
      </c>
      <c r="E535" s="220" t="s">
        <v>994</v>
      </c>
      <c r="F535" s="221" t="s">
        <v>995</v>
      </c>
      <c r="G535" s="222" t="s">
        <v>202</v>
      </c>
      <c r="H535" s="223">
        <v>4</v>
      </c>
      <c r="I535" s="224"/>
      <c r="J535" s="225">
        <f>ROUND(I535*H535,2)</f>
        <v>0</v>
      </c>
      <c r="K535" s="221" t="s">
        <v>213</v>
      </c>
      <c r="L535" s="44"/>
      <c r="M535" s="226" t="s">
        <v>19</v>
      </c>
      <c r="N535" s="227" t="s">
        <v>45</v>
      </c>
      <c r="O535" s="84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0" t="s">
        <v>249</v>
      </c>
      <c r="AT535" s="230" t="s">
        <v>159</v>
      </c>
      <c r="AU535" s="230" t="s">
        <v>85</v>
      </c>
      <c r="AY535" s="17" t="s">
        <v>158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7" t="s">
        <v>82</v>
      </c>
      <c r="BK535" s="231">
        <f>ROUND(I535*H535,2)</f>
        <v>0</v>
      </c>
      <c r="BL535" s="17" t="s">
        <v>249</v>
      </c>
      <c r="BM535" s="230" t="s">
        <v>996</v>
      </c>
    </row>
    <row r="536" s="2" customFormat="1">
      <c r="A536" s="38"/>
      <c r="B536" s="39"/>
      <c r="C536" s="40"/>
      <c r="D536" s="232" t="s">
        <v>165</v>
      </c>
      <c r="E536" s="40"/>
      <c r="F536" s="233" t="s">
        <v>997</v>
      </c>
      <c r="G536" s="40"/>
      <c r="H536" s="40"/>
      <c r="I536" s="136"/>
      <c r="J536" s="40"/>
      <c r="K536" s="40"/>
      <c r="L536" s="44"/>
      <c r="M536" s="234"/>
      <c r="N536" s="235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165</v>
      </c>
      <c r="AU536" s="17" t="s">
        <v>85</v>
      </c>
    </row>
    <row r="537" s="2" customFormat="1">
      <c r="A537" s="38"/>
      <c r="B537" s="39"/>
      <c r="C537" s="40"/>
      <c r="D537" s="232" t="s">
        <v>216</v>
      </c>
      <c r="E537" s="40"/>
      <c r="F537" s="258" t="s">
        <v>991</v>
      </c>
      <c r="G537" s="40"/>
      <c r="H537" s="40"/>
      <c r="I537" s="136"/>
      <c r="J537" s="40"/>
      <c r="K537" s="40"/>
      <c r="L537" s="44"/>
      <c r="M537" s="234"/>
      <c r="N537" s="235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216</v>
      </c>
      <c r="AU537" s="17" t="s">
        <v>85</v>
      </c>
    </row>
    <row r="538" s="13" customFormat="1">
      <c r="A538" s="13"/>
      <c r="B538" s="236"/>
      <c r="C538" s="237"/>
      <c r="D538" s="232" t="s">
        <v>166</v>
      </c>
      <c r="E538" s="238" t="s">
        <v>19</v>
      </c>
      <c r="F538" s="239" t="s">
        <v>2302</v>
      </c>
      <c r="G538" s="237"/>
      <c r="H538" s="240">
        <v>4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166</v>
      </c>
      <c r="AU538" s="246" t="s">
        <v>85</v>
      </c>
      <c r="AV538" s="13" t="s">
        <v>85</v>
      </c>
      <c r="AW538" s="13" t="s">
        <v>34</v>
      </c>
      <c r="AX538" s="13" t="s">
        <v>82</v>
      </c>
      <c r="AY538" s="246" t="s">
        <v>158</v>
      </c>
    </row>
    <row r="539" s="2" customFormat="1" ht="21.75" customHeight="1">
      <c r="A539" s="38"/>
      <c r="B539" s="39"/>
      <c r="C539" s="259" t="s">
        <v>927</v>
      </c>
      <c r="D539" s="259" t="s">
        <v>199</v>
      </c>
      <c r="E539" s="260" t="s">
        <v>999</v>
      </c>
      <c r="F539" s="261" t="s">
        <v>1000</v>
      </c>
      <c r="G539" s="262" t="s">
        <v>202</v>
      </c>
      <c r="H539" s="263">
        <v>28</v>
      </c>
      <c r="I539" s="264"/>
      <c r="J539" s="265">
        <f>ROUND(I539*H539,2)</f>
        <v>0</v>
      </c>
      <c r="K539" s="261" t="s">
        <v>213</v>
      </c>
      <c r="L539" s="266"/>
      <c r="M539" s="267" t="s">
        <v>19</v>
      </c>
      <c r="N539" s="268" t="s">
        <v>45</v>
      </c>
      <c r="O539" s="84"/>
      <c r="P539" s="228">
        <f>O539*H539</f>
        <v>0</v>
      </c>
      <c r="Q539" s="228">
        <v>0</v>
      </c>
      <c r="R539" s="228">
        <f>Q539*H539</f>
        <v>0</v>
      </c>
      <c r="S539" s="228">
        <v>0</v>
      </c>
      <c r="T539" s="229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30" t="s">
        <v>249</v>
      </c>
      <c r="AT539" s="230" t="s">
        <v>199</v>
      </c>
      <c r="AU539" s="230" t="s">
        <v>85</v>
      </c>
      <c r="AY539" s="17" t="s">
        <v>158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7" t="s">
        <v>82</v>
      </c>
      <c r="BK539" s="231">
        <f>ROUND(I539*H539,2)</f>
        <v>0</v>
      </c>
      <c r="BL539" s="17" t="s">
        <v>249</v>
      </c>
      <c r="BM539" s="230" t="s">
        <v>1001</v>
      </c>
    </row>
    <row r="540" s="2" customFormat="1">
      <c r="A540" s="38"/>
      <c r="B540" s="39"/>
      <c r="C540" s="40"/>
      <c r="D540" s="232" t="s">
        <v>165</v>
      </c>
      <c r="E540" s="40"/>
      <c r="F540" s="233" t="s">
        <v>1000</v>
      </c>
      <c r="G540" s="40"/>
      <c r="H540" s="40"/>
      <c r="I540" s="136"/>
      <c r="J540" s="40"/>
      <c r="K540" s="40"/>
      <c r="L540" s="44"/>
      <c r="M540" s="234"/>
      <c r="N540" s="235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165</v>
      </c>
      <c r="AU540" s="17" t="s">
        <v>85</v>
      </c>
    </row>
    <row r="541" s="13" customFormat="1">
      <c r="A541" s="13"/>
      <c r="B541" s="236"/>
      <c r="C541" s="237"/>
      <c r="D541" s="232" t="s">
        <v>166</v>
      </c>
      <c r="E541" s="238" t="s">
        <v>19</v>
      </c>
      <c r="F541" s="239" t="s">
        <v>2303</v>
      </c>
      <c r="G541" s="237"/>
      <c r="H541" s="240">
        <v>28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166</v>
      </c>
      <c r="AU541" s="246" t="s">
        <v>85</v>
      </c>
      <c r="AV541" s="13" t="s">
        <v>85</v>
      </c>
      <c r="AW541" s="13" t="s">
        <v>34</v>
      </c>
      <c r="AX541" s="13" t="s">
        <v>82</v>
      </c>
      <c r="AY541" s="246" t="s">
        <v>158</v>
      </c>
    </row>
    <row r="542" s="2" customFormat="1" ht="21.75" customHeight="1">
      <c r="A542" s="38"/>
      <c r="B542" s="39"/>
      <c r="C542" s="219" t="s">
        <v>931</v>
      </c>
      <c r="D542" s="219" t="s">
        <v>159</v>
      </c>
      <c r="E542" s="220" t="s">
        <v>1004</v>
      </c>
      <c r="F542" s="221" t="s">
        <v>1005</v>
      </c>
      <c r="G542" s="222" t="s">
        <v>162</v>
      </c>
      <c r="H542" s="223">
        <v>175</v>
      </c>
      <c r="I542" s="224"/>
      <c r="J542" s="225">
        <f>ROUND(I542*H542,2)</f>
        <v>0</v>
      </c>
      <c r="K542" s="221" t="s">
        <v>213</v>
      </c>
      <c r="L542" s="44"/>
      <c r="M542" s="226" t="s">
        <v>19</v>
      </c>
      <c r="N542" s="227" t="s">
        <v>45</v>
      </c>
      <c r="O542" s="84"/>
      <c r="P542" s="228">
        <f>O542*H542</f>
        <v>0</v>
      </c>
      <c r="Q542" s="228">
        <v>0.00014999999999999999</v>
      </c>
      <c r="R542" s="228">
        <f>Q542*H542</f>
        <v>0.026249999999999999</v>
      </c>
      <c r="S542" s="228">
        <v>0</v>
      </c>
      <c r="T542" s="229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0" t="s">
        <v>195</v>
      </c>
      <c r="AT542" s="230" t="s">
        <v>159</v>
      </c>
      <c r="AU542" s="230" t="s">
        <v>85</v>
      </c>
      <c r="AY542" s="17" t="s">
        <v>158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7" t="s">
        <v>82</v>
      </c>
      <c r="BK542" s="231">
        <f>ROUND(I542*H542,2)</f>
        <v>0</v>
      </c>
      <c r="BL542" s="17" t="s">
        <v>195</v>
      </c>
      <c r="BM542" s="230" t="s">
        <v>1006</v>
      </c>
    </row>
    <row r="543" s="2" customFormat="1">
      <c r="A543" s="38"/>
      <c r="B543" s="39"/>
      <c r="C543" s="40"/>
      <c r="D543" s="232" t="s">
        <v>165</v>
      </c>
      <c r="E543" s="40"/>
      <c r="F543" s="233" t="s">
        <v>1007</v>
      </c>
      <c r="G543" s="40"/>
      <c r="H543" s="40"/>
      <c r="I543" s="136"/>
      <c r="J543" s="40"/>
      <c r="K543" s="40"/>
      <c r="L543" s="44"/>
      <c r="M543" s="234"/>
      <c r="N543" s="235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165</v>
      </c>
      <c r="AU543" s="17" t="s">
        <v>85</v>
      </c>
    </row>
    <row r="544" s="2" customFormat="1">
      <c r="A544" s="38"/>
      <c r="B544" s="39"/>
      <c r="C544" s="40"/>
      <c r="D544" s="232" t="s">
        <v>216</v>
      </c>
      <c r="E544" s="40"/>
      <c r="F544" s="258" t="s">
        <v>991</v>
      </c>
      <c r="G544" s="40"/>
      <c r="H544" s="40"/>
      <c r="I544" s="136"/>
      <c r="J544" s="40"/>
      <c r="K544" s="40"/>
      <c r="L544" s="44"/>
      <c r="M544" s="234"/>
      <c r="N544" s="235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216</v>
      </c>
      <c r="AU544" s="17" t="s">
        <v>85</v>
      </c>
    </row>
    <row r="545" s="13" customFormat="1">
      <c r="A545" s="13"/>
      <c r="B545" s="236"/>
      <c r="C545" s="237"/>
      <c r="D545" s="232" t="s">
        <v>166</v>
      </c>
      <c r="E545" s="238" t="s">
        <v>19</v>
      </c>
      <c r="F545" s="239" t="s">
        <v>2304</v>
      </c>
      <c r="G545" s="237"/>
      <c r="H545" s="240">
        <v>175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6" t="s">
        <v>166</v>
      </c>
      <c r="AU545" s="246" t="s">
        <v>85</v>
      </c>
      <c r="AV545" s="13" t="s">
        <v>85</v>
      </c>
      <c r="AW545" s="13" t="s">
        <v>34</v>
      </c>
      <c r="AX545" s="13" t="s">
        <v>82</v>
      </c>
      <c r="AY545" s="246" t="s">
        <v>158</v>
      </c>
    </row>
    <row r="546" s="2" customFormat="1" ht="21.75" customHeight="1">
      <c r="A546" s="38"/>
      <c r="B546" s="39"/>
      <c r="C546" s="219" t="s">
        <v>936</v>
      </c>
      <c r="D546" s="219" t="s">
        <v>159</v>
      </c>
      <c r="E546" s="220" t="s">
        <v>1010</v>
      </c>
      <c r="F546" s="221" t="s">
        <v>1011</v>
      </c>
      <c r="G546" s="222" t="s">
        <v>162</v>
      </c>
      <c r="H546" s="223">
        <v>175</v>
      </c>
      <c r="I546" s="224"/>
      <c r="J546" s="225">
        <f>ROUND(I546*H546,2)</f>
        <v>0</v>
      </c>
      <c r="K546" s="221" t="s">
        <v>213</v>
      </c>
      <c r="L546" s="44"/>
      <c r="M546" s="226" t="s">
        <v>19</v>
      </c>
      <c r="N546" s="227" t="s">
        <v>45</v>
      </c>
      <c r="O546" s="84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0" t="s">
        <v>249</v>
      </c>
      <c r="AT546" s="230" t="s">
        <v>159</v>
      </c>
      <c r="AU546" s="230" t="s">
        <v>85</v>
      </c>
      <c r="AY546" s="17" t="s">
        <v>158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7" t="s">
        <v>82</v>
      </c>
      <c r="BK546" s="231">
        <f>ROUND(I546*H546,2)</f>
        <v>0</v>
      </c>
      <c r="BL546" s="17" t="s">
        <v>249</v>
      </c>
      <c r="BM546" s="230" t="s">
        <v>1012</v>
      </c>
    </row>
    <row r="547" s="2" customFormat="1">
      <c r="A547" s="38"/>
      <c r="B547" s="39"/>
      <c r="C547" s="40"/>
      <c r="D547" s="232" t="s">
        <v>165</v>
      </c>
      <c r="E547" s="40"/>
      <c r="F547" s="233" t="s">
        <v>1013</v>
      </c>
      <c r="G547" s="40"/>
      <c r="H547" s="40"/>
      <c r="I547" s="136"/>
      <c r="J547" s="40"/>
      <c r="K547" s="40"/>
      <c r="L547" s="44"/>
      <c r="M547" s="234"/>
      <c r="N547" s="235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165</v>
      </c>
      <c r="AU547" s="17" t="s">
        <v>85</v>
      </c>
    </row>
    <row r="548" s="2" customFormat="1">
      <c r="A548" s="38"/>
      <c r="B548" s="39"/>
      <c r="C548" s="40"/>
      <c r="D548" s="232" t="s">
        <v>216</v>
      </c>
      <c r="E548" s="40"/>
      <c r="F548" s="258" t="s">
        <v>991</v>
      </c>
      <c r="G548" s="40"/>
      <c r="H548" s="40"/>
      <c r="I548" s="136"/>
      <c r="J548" s="40"/>
      <c r="K548" s="40"/>
      <c r="L548" s="44"/>
      <c r="M548" s="234"/>
      <c r="N548" s="235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216</v>
      </c>
      <c r="AU548" s="17" t="s">
        <v>85</v>
      </c>
    </row>
    <row r="549" s="13" customFormat="1">
      <c r="A549" s="13"/>
      <c r="B549" s="236"/>
      <c r="C549" s="237"/>
      <c r="D549" s="232" t="s">
        <v>166</v>
      </c>
      <c r="E549" s="238" t="s">
        <v>19</v>
      </c>
      <c r="F549" s="239" t="s">
        <v>2304</v>
      </c>
      <c r="G549" s="237"/>
      <c r="H549" s="240">
        <v>175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6" t="s">
        <v>166</v>
      </c>
      <c r="AU549" s="246" t="s">
        <v>85</v>
      </c>
      <c r="AV549" s="13" t="s">
        <v>85</v>
      </c>
      <c r="AW549" s="13" t="s">
        <v>34</v>
      </c>
      <c r="AX549" s="13" t="s">
        <v>82</v>
      </c>
      <c r="AY549" s="246" t="s">
        <v>158</v>
      </c>
    </row>
    <row r="550" s="2" customFormat="1" ht="21.75" customHeight="1">
      <c r="A550" s="38"/>
      <c r="B550" s="39"/>
      <c r="C550" s="259" t="s">
        <v>942</v>
      </c>
      <c r="D550" s="259" t="s">
        <v>199</v>
      </c>
      <c r="E550" s="260" t="s">
        <v>1015</v>
      </c>
      <c r="F550" s="261" t="s">
        <v>1016</v>
      </c>
      <c r="G550" s="262" t="s">
        <v>202</v>
      </c>
      <c r="H550" s="263">
        <v>50</v>
      </c>
      <c r="I550" s="264"/>
      <c r="J550" s="265">
        <f>ROUND(I550*H550,2)</f>
        <v>0</v>
      </c>
      <c r="K550" s="261" t="s">
        <v>213</v>
      </c>
      <c r="L550" s="266"/>
      <c r="M550" s="267" t="s">
        <v>19</v>
      </c>
      <c r="N550" s="268" t="s">
        <v>45</v>
      </c>
      <c r="O550" s="84"/>
      <c r="P550" s="228">
        <f>O550*H550</f>
        <v>0</v>
      </c>
      <c r="Q550" s="228">
        <v>0.012500000000000001</v>
      </c>
      <c r="R550" s="228">
        <f>Q550*H550</f>
        <v>0.625</v>
      </c>
      <c r="S550" s="228">
        <v>0</v>
      </c>
      <c r="T550" s="229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0" t="s">
        <v>249</v>
      </c>
      <c r="AT550" s="230" t="s">
        <v>199</v>
      </c>
      <c r="AU550" s="230" t="s">
        <v>85</v>
      </c>
      <c r="AY550" s="17" t="s">
        <v>158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7" t="s">
        <v>82</v>
      </c>
      <c r="BK550" s="231">
        <f>ROUND(I550*H550,2)</f>
        <v>0</v>
      </c>
      <c r="BL550" s="17" t="s">
        <v>249</v>
      </c>
      <c r="BM550" s="230" t="s">
        <v>1017</v>
      </c>
    </row>
    <row r="551" s="2" customFormat="1">
      <c r="A551" s="38"/>
      <c r="B551" s="39"/>
      <c r="C551" s="40"/>
      <c r="D551" s="232" t="s">
        <v>165</v>
      </c>
      <c r="E551" s="40"/>
      <c r="F551" s="233" t="s">
        <v>1016</v>
      </c>
      <c r="G551" s="40"/>
      <c r="H551" s="40"/>
      <c r="I551" s="136"/>
      <c r="J551" s="40"/>
      <c r="K551" s="40"/>
      <c r="L551" s="44"/>
      <c r="M551" s="234"/>
      <c r="N551" s="235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165</v>
      </c>
      <c r="AU551" s="17" t="s">
        <v>85</v>
      </c>
    </row>
    <row r="552" s="13" customFormat="1">
      <c r="A552" s="13"/>
      <c r="B552" s="236"/>
      <c r="C552" s="237"/>
      <c r="D552" s="232" t="s">
        <v>166</v>
      </c>
      <c r="E552" s="238" t="s">
        <v>19</v>
      </c>
      <c r="F552" s="239" t="s">
        <v>2305</v>
      </c>
      <c r="G552" s="237"/>
      <c r="H552" s="240">
        <v>50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166</v>
      </c>
      <c r="AU552" s="246" t="s">
        <v>85</v>
      </c>
      <c r="AV552" s="13" t="s">
        <v>85</v>
      </c>
      <c r="AW552" s="13" t="s">
        <v>34</v>
      </c>
      <c r="AX552" s="13" t="s">
        <v>82</v>
      </c>
      <c r="AY552" s="246" t="s">
        <v>158</v>
      </c>
    </row>
    <row r="553" s="2" customFormat="1" ht="21.75" customHeight="1">
      <c r="A553" s="38"/>
      <c r="B553" s="39"/>
      <c r="C553" s="219" t="s">
        <v>947</v>
      </c>
      <c r="D553" s="219" t="s">
        <v>159</v>
      </c>
      <c r="E553" s="220" t="s">
        <v>1020</v>
      </c>
      <c r="F553" s="221" t="s">
        <v>1021</v>
      </c>
      <c r="G553" s="222" t="s">
        <v>194</v>
      </c>
      <c r="H553" s="223">
        <v>145</v>
      </c>
      <c r="I553" s="224"/>
      <c r="J553" s="225">
        <f>ROUND(I553*H553,2)</f>
        <v>0</v>
      </c>
      <c r="K553" s="221" t="s">
        <v>213</v>
      </c>
      <c r="L553" s="44"/>
      <c r="M553" s="226" t="s">
        <v>19</v>
      </c>
      <c r="N553" s="227" t="s">
        <v>45</v>
      </c>
      <c r="O553" s="84"/>
      <c r="P553" s="228">
        <f>O553*H553</f>
        <v>0</v>
      </c>
      <c r="Q553" s="228">
        <v>0</v>
      </c>
      <c r="R553" s="228">
        <f>Q553*H553</f>
        <v>0</v>
      </c>
      <c r="S553" s="228">
        <v>0.16</v>
      </c>
      <c r="T553" s="229">
        <f>S553*H553</f>
        <v>23.199999999999999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0" t="s">
        <v>163</v>
      </c>
      <c r="AT553" s="230" t="s">
        <v>159</v>
      </c>
      <c r="AU553" s="230" t="s">
        <v>85</v>
      </c>
      <c r="AY553" s="17" t="s">
        <v>158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7" t="s">
        <v>82</v>
      </c>
      <c r="BK553" s="231">
        <f>ROUND(I553*H553,2)</f>
        <v>0</v>
      </c>
      <c r="BL553" s="17" t="s">
        <v>163</v>
      </c>
      <c r="BM553" s="230" t="s">
        <v>1022</v>
      </c>
    </row>
    <row r="554" s="2" customFormat="1">
      <c r="A554" s="38"/>
      <c r="B554" s="39"/>
      <c r="C554" s="40"/>
      <c r="D554" s="232" t="s">
        <v>165</v>
      </c>
      <c r="E554" s="40"/>
      <c r="F554" s="233" t="s">
        <v>1021</v>
      </c>
      <c r="G554" s="40"/>
      <c r="H554" s="40"/>
      <c r="I554" s="136"/>
      <c r="J554" s="40"/>
      <c r="K554" s="40"/>
      <c r="L554" s="44"/>
      <c r="M554" s="234"/>
      <c r="N554" s="235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165</v>
      </c>
      <c r="AU554" s="17" t="s">
        <v>85</v>
      </c>
    </row>
    <row r="555" s="13" customFormat="1">
      <c r="A555" s="13"/>
      <c r="B555" s="236"/>
      <c r="C555" s="237"/>
      <c r="D555" s="232" t="s">
        <v>166</v>
      </c>
      <c r="E555" s="238" t="s">
        <v>19</v>
      </c>
      <c r="F555" s="239" t="s">
        <v>2306</v>
      </c>
      <c r="G555" s="237"/>
      <c r="H555" s="240">
        <v>125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166</v>
      </c>
      <c r="AU555" s="246" t="s">
        <v>85</v>
      </c>
      <c r="AV555" s="13" t="s">
        <v>85</v>
      </c>
      <c r="AW555" s="13" t="s">
        <v>34</v>
      </c>
      <c r="AX555" s="13" t="s">
        <v>74</v>
      </c>
      <c r="AY555" s="246" t="s">
        <v>158</v>
      </c>
    </row>
    <row r="556" s="13" customFormat="1">
      <c r="A556" s="13"/>
      <c r="B556" s="236"/>
      <c r="C556" s="237"/>
      <c r="D556" s="232" t="s">
        <v>166</v>
      </c>
      <c r="E556" s="238" t="s">
        <v>19</v>
      </c>
      <c r="F556" s="239" t="s">
        <v>2307</v>
      </c>
      <c r="G556" s="237"/>
      <c r="H556" s="240">
        <v>20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166</v>
      </c>
      <c r="AU556" s="246" t="s">
        <v>85</v>
      </c>
      <c r="AV556" s="13" t="s">
        <v>85</v>
      </c>
      <c r="AW556" s="13" t="s">
        <v>34</v>
      </c>
      <c r="AX556" s="13" t="s">
        <v>74</v>
      </c>
      <c r="AY556" s="246" t="s">
        <v>158</v>
      </c>
    </row>
    <row r="557" s="14" customFormat="1">
      <c r="A557" s="14"/>
      <c r="B557" s="247"/>
      <c r="C557" s="248"/>
      <c r="D557" s="232" t="s">
        <v>166</v>
      </c>
      <c r="E557" s="249" t="s">
        <v>19</v>
      </c>
      <c r="F557" s="250" t="s">
        <v>175</v>
      </c>
      <c r="G557" s="248"/>
      <c r="H557" s="251">
        <v>145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166</v>
      </c>
      <c r="AU557" s="257" t="s">
        <v>85</v>
      </c>
      <c r="AV557" s="14" t="s">
        <v>163</v>
      </c>
      <c r="AW557" s="14" t="s">
        <v>34</v>
      </c>
      <c r="AX557" s="14" t="s">
        <v>82</v>
      </c>
      <c r="AY557" s="257" t="s">
        <v>158</v>
      </c>
    </row>
    <row r="558" s="2" customFormat="1" ht="21.75" customHeight="1">
      <c r="A558" s="38"/>
      <c r="B558" s="39"/>
      <c r="C558" s="219" t="s">
        <v>952</v>
      </c>
      <c r="D558" s="219" t="s">
        <v>159</v>
      </c>
      <c r="E558" s="220" t="s">
        <v>1025</v>
      </c>
      <c r="F558" s="221" t="s">
        <v>1026</v>
      </c>
      <c r="G558" s="222" t="s">
        <v>1027</v>
      </c>
      <c r="H558" s="223">
        <v>39.200000000000003</v>
      </c>
      <c r="I558" s="224"/>
      <c r="J558" s="225">
        <f>ROUND(I558*H558,2)</f>
        <v>0</v>
      </c>
      <c r="K558" s="221" t="s">
        <v>213</v>
      </c>
      <c r="L558" s="44"/>
      <c r="M558" s="226" t="s">
        <v>19</v>
      </c>
      <c r="N558" s="227" t="s">
        <v>45</v>
      </c>
      <c r="O558" s="84"/>
      <c r="P558" s="228">
        <f>O558*H558</f>
        <v>0</v>
      </c>
      <c r="Q558" s="228">
        <v>0</v>
      </c>
      <c r="R558" s="228">
        <f>Q558*H558</f>
        <v>0</v>
      </c>
      <c r="S558" s="228">
        <v>0</v>
      </c>
      <c r="T558" s="229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30" t="s">
        <v>163</v>
      </c>
      <c r="AT558" s="230" t="s">
        <v>159</v>
      </c>
      <c r="AU558" s="230" t="s">
        <v>85</v>
      </c>
      <c r="AY558" s="17" t="s">
        <v>158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7" t="s">
        <v>82</v>
      </c>
      <c r="BK558" s="231">
        <f>ROUND(I558*H558,2)</f>
        <v>0</v>
      </c>
      <c r="BL558" s="17" t="s">
        <v>163</v>
      </c>
      <c r="BM558" s="230" t="s">
        <v>1028</v>
      </c>
    </row>
    <row r="559" s="2" customFormat="1">
      <c r="A559" s="38"/>
      <c r="B559" s="39"/>
      <c r="C559" s="40"/>
      <c r="D559" s="232" t="s">
        <v>165</v>
      </c>
      <c r="E559" s="40"/>
      <c r="F559" s="233" t="s">
        <v>1029</v>
      </c>
      <c r="G559" s="40"/>
      <c r="H559" s="40"/>
      <c r="I559" s="136"/>
      <c r="J559" s="40"/>
      <c r="K559" s="40"/>
      <c r="L559" s="44"/>
      <c r="M559" s="234"/>
      <c r="N559" s="235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165</v>
      </c>
      <c r="AU559" s="17" t="s">
        <v>85</v>
      </c>
    </row>
    <row r="560" s="2" customFormat="1">
      <c r="A560" s="38"/>
      <c r="B560" s="39"/>
      <c r="C560" s="40"/>
      <c r="D560" s="232" t="s">
        <v>216</v>
      </c>
      <c r="E560" s="40"/>
      <c r="F560" s="258" t="s">
        <v>1030</v>
      </c>
      <c r="G560" s="40"/>
      <c r="H560" s="40"/>
      <c r="I560" s="136"/>
      <c r="J560" s="40"/>
      <c r="K560" s="40"/>
      <c r="L560" s="44"/>
      <c r="M560" s="234"/>
      <c r="N560" s="235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216</v>
      </c>
      <c r="AU560" s="17" t="s">
        <v>85</v>
      </c>
    </row>
    <row r="561" s="13" customFormat="1">
      <c r="A561" s="13"/>
      <c r="B561" s="236"/>
      <c r="C561" s="237"/>
      <c r="D561" s="232" t="s">
        <v>166</v>
      </c>
      <c r="E561" s="238" t="s">
        <v>19</v>
      </c>
      <c r="F561" s="239" t="s">
        <v>2308</v>
      </c>
      <c r="G561" s="237"/>
      <c r="H561" s="240">
        <v>39.200000000000003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166</v>
      </c>
      <c r="AU561" s="246" t="s">
        <v>85</v>
      </c>
      <c r="AV561" s="13" t="s">
        <v>85</v>
      </c>
      <c r="AW561" s="13" t="s">
        <v>34</v>
      </c>
      <c r="AX561" s="13" t="s">
        <v>82</v>
      </c>
      <c r="AY561" s="246" t="s">
        <v>158</v>
      </c>
    </row>
    <row r="562" s="2" customFormat="1" ht="21.75" customHeight="1">
      <c r="A562" s="38"/>
      <c r="B562" s="39"/>
      <c r="C562" s="219" t="s">
        <v>957</v>
      </c>
      <c r="D562" s="219" t="s">
        <v>159</v>
      </c>
      <c r="E562" s="220" t="s">
        <v>1043</v>
      </c>
      <c r="F562" s="221" t="s">
        <v>1044</v>
      </c>
      <c r="G562" s="222" t="s">
        <v>194</v>
      </c>
      <c r="H562" s="223">
        <v>250</v>
      </c>
      <c r="I562" s="224"/>
      <c r="J562" s="225">
        <f>ROUND(I562*H562,2)</f>
        <v>0</v>
      </c>
      <c r="K562" s="221" t="s">
        <v>19</v>
      </c>
      <c r="L562" s="44"/>
      <c r="M562" s="226" t="s">
        <v>19</v>
      </c>
      <c r="N562" s="227" t="s">
        <v>45</v>
      </c>
      <c r="O562" s="84"/>
      <c r="P562" s="228">
        <f>O562*H562</f>
        <v>0</v>
      </c>
      <c r="Q562" s="228">
        <v>0.084250000000000005</v>
      </c>
      <c r="R562" s="228">
        <f>Q562*H562</f>
        <v>21.0625</v>
      </c>
      <c r="S562" s="228">
        <v>0</v>
      </c>
      <c r="T562" s="229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0" t="s">
        <v>163</v>
      </c>
      <c r="AT562" s="230" t="s">
        <v>159</v>
      </c>
      <c r="AU562" s="230" t="s">
        <v>85</v>
      </c>
      <c r="AY562" s="17" t="s">
        <v>158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7" t="s">
        <v>82</v>
      </c>
      <c r="BK562" s="231">
        <f>ROUND(I562*H562,2)</f>
        <v>0</v>
      </c>
      <c r="BL562" s="17" t="s">
        <v>163</v>
      </c>
      <c r="BM562" s="230" t="s">
        <v>1045</v>
      </c>
    </row>
    <row r="563" s="2" customFormat="1">
      <c r="A563" s="38"/>
      <c r="B563" s="39"/>
      <c r="C563" s="40"/>
      <c r="D563" s="232" t="s">
        <v>165</v>
      </c>
      <c r="E563" s="40"/>
      <c r="F563" s="233" t="s">
        <v>1044</v>
      </c>
      <c r="G563" s="40"/>
      <c r="H563" s="40"/>
      <c r="I563" s="136"/>
      <c r="J563" s="40"/>
      <c r="K563" s="40"/>
      <c r="L563" s="44"/>
      <c r="M563" s="234"/>
      <c r="N563" s="235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165</v>
      </c>
      <c r="AU563" s="17" t="s">
        <v>85</v>
      </c>
    </row>
    <row r="564" s="13" customFormat="1">
      <c r="A564" s="13"/>
      <c r="B564" s="236"/>
      <c r="C564" s="237"/>
      <c r="D564" s="232" t="s">
        <v>166</v>
      </c>
      <c r="E564" s="238" t="s">
        <v>19</v>
      </c>
      <c r="F564" s="239" t="s">
        <v>2309</v>
      </c>
      <c r="G564" s="237"/>
      <c r="H564" s="240">
        <v>250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166</v>
      </c>
      <c r="AU564" s="246" t="s">
        <v>85</v>
      </c>
      <c r="AV564" s="13" t="s">
        <v>85</v>
      </c>
      <c r="AW564" s="13" t="s">
        <v>34</v>
      </c>
      <c r="AX564" s="13" t="s">
        <v>82</v>
      </c>
      <c r="AY564" s="246" t="s">
        <v>158</v>
      </c>
    </row>
    <row r="565" s="2" customFormat="1" ht="16.5" customHeight="1">
      <c r="A565" s="38"/>
      <c r="B565" s="39"/>
      <c r="C565" s="259" t="s">
        <v>961</v>
      </c>
      <c r="D565" s="259" t="s">
        <v>199</v>
      </c>
      <c r="E565" s="260" t="s">
        <v>1048</v>
      </c>
      <c r="F565" s="261" t="s">
        <v>1049</v>
      </c>
      <c r="G565" s="262" t="s">
        <v>194</v>
      </c>
      <c r="H565" s="263">
        <v>50</v>
      </c>
      <c r="I565" s="264"/>
      <c r="J565" s="265">
        <f>ROUND(I565*H565,2)</f>
        <v>0</v>
      </c>
      <c r="K565" s="261" t="s">
        <v>19</v>
      </c>
      <c r="L565" s="266"/>
      <c r="M565" s="267" t="s">
        <v>19</v>
      </c>
      <c r="N565" s="268" t="s">
        <v>45</v>
      </c>
      <c r="O565" s="84"/>
      <c r="P565" s="228">
        <f>O565*H565</f>
        <v>0</v>
      </c>
      <c r="Q565" s="228">
        <v>0.14000000000000001</v>
      </c>
      <c r="R565" s="228">
        <f>Q565*H565</f>
        <v>7.0000000000000009</v>
      </c>
      <c r="S565" s="228">
        <v>0</v>
      </c>
      <c r="T565" s="229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0" t="s">
        <v>218</v>
      </c>
      <c r="AT565" s="230" t="s">
        <v>199</v>
      </c>
      <c r="AU565" s="230" t="s">
        <v>85</v>
      </c>
      <c r="AY565" s="17" t="s">
        <v>158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7" t="s">
        <v>82</v>
      </c>
      <c r="BK565" s="231">
        <f>ROUND(I565*H565,2)</f>
        <v>0</v>
      </c>
      <c r="BL565" s="17" t="s">
        <v>163</v>
      </c>
      <c r="BM565" s="230" t="s">
        <v>1050</v>
      </c>
    </row>
    <row r="566" s="2" customFormat="1">
      <c r="A566" s="38"/>
      <c r="B566" s="39"/>
      <c r="C566" s="40"/>
      <c r="D566" s="232" t="s">
        <v>165</v>
      </c>
      <c r="E566" s="40"/>
      <c r="F566" s="233" t="s">
        <v>1049</v>
      </c>
      <c r="G566" s="40"/>
      <c r="H566" s="40"/>
      <c r="I566" s="136"/>
      <c r="J566" s="40"/>
      <c r="K566" s="40"/>
      <c r="L566" s="44"/>
      <c r="M566" s="234"/>
      <c r="N566" s="235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165</v>
      </c>
      <c r="AU566" s="17" t="s">
        <v>85</v>
      </c>
    </row>
    <row r="567" s="13" customFormat="1">
      <c r="A567" s="13"/>
      <c r="B567" s="236"/>
      <c r="C567" s="237"/>
      <c r="D567" s="232" t="s">
        <v>166</v>
      </c>
      <c r="E567" s="238" t="s">
        <v>19</v>
      </c>
      <c r="F567" s="239" t="s">
        <v>2310</v>
      </c>
      <c r="G567" s="237"/>
      <c r="H567" s="240">
        <v>50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166</v>
      </c>
      <c r="AU567" s="246" t="s">
        <v>85</v>
      </c>
      <c r="AV567" s="13" t="s">
        <v>85</v>
      </c>
      <c r="AW567" s="13" t="s">
        <v>34</v>
      </c>
      <c r="AX567" s="13" t="s">
        <v>82</v>
      </c>
      <c r="AY567" s="246" t="s">
        <v>158</v>
      </c>
    </row>
    <row r="568" s="2" customFormat="1" ht="21.75" customHeight="1">
      <c r="A568" s="38"/>
      <c r="B568" s="39"/>
      <c r="C568" s="219" t="s">
        <v>965</v>
      </c>
      <c r="D568" s="219" t="s">
        <v>159</v>
      </c>
      <c r="E568" s="220" t="s">
        <v>1033</v>
      </c>
      <c r="F568" s="221" t="s">
        <v>1034</v>
      </c>
      <c r="G568" s="222" t="s">
        <v>1035</v>
      </c>
      <c r="H568" s="223">
        <v>51.32</v>
      </c>
      <c r="I568" s="224"/>
      <c r="J568" s="225">
        <f>ROUND(I568*H568,2)</f>
        <v>0</v>
      </c>
      <c r="K568" s="221" t="s">
        <v>213</v>
      </c>
      <c r="L568" s="44"/>
      <c r="M568" s="226" t="s">
        <v>19</v>
      </c>
      <c r="N568" s="227" t="s">
        <v>45</v>
      </c>
      <c r="O568" s="84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0" t="s">
        <v>163</v>
      </c>
      <c r="AT568" s="230" t="s">
        <v>159</v>
      </c>
      <c r="AU568" s="230" t="s">
        <v>85</v>
      </c>
      <c r="AY568" s="17" t="s">
        <v>158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7" t="s">
        <v>82</v>
      </c>
      <c r="BK568" s="231">
        <f>ROUND(I568*H568,2)</f>
        <v>0</v>
      </c>
      <c r="BL568" s="17" t="s">
        <v>163</v>
      </c>
      <c r="BM568" s="230" t="s">
        <v>1036</v>
      </c>
    </row>
    <row r="569" s="2" customFormat="1">
      <c r="A569" s="38"/>
      <c r="B569" s="39"/>
      <c r="C569" s="40"/>
      <c r="D569" s="232" t="s">
        <v>165</v>
      </c>
      <c r="E569" s="40"/>
      <c r="F569" s="233" t="s">
        <v>1037</v>
      </c>
      <c r="G569" s="40"/>
      <c r="H569" s="40"/>
      <c r="I569" s="136"/>
      <c r="J569" s="40"/>
      <c r="K569" s="40"/>
      <c r="L569" s="44"/>
      <c r="M569" s="234"/>
      <c r="N569" s="235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165</v>
      </c>
      <c r="AU569" s="17" t="s">
        <v>85</v>
      </c>
    </row>
    <row r="570" s="2" customFormat="1">
      <c r="A570" s="38"/>
      <c r="B570" s="39"/>
      <c r="C570" s="40"/>
      <c r="D570" s="232" t="s">
        <v>216</v>
      </c>
      <c r="E570" s="40"/>
      <c r="F570" s="258" t="s">
        <v>1038</v>
      </c>
      <c r="G570" s="40"/>
      <c r="H570" s="40"/>
      <c r="I570" s="136"/>
      <c r="J570" s="40"/>
      <c r="K570" s="40"/>
      <c r="L570" s="44"/>
      <c r="M570" s="234"/>
      <c r="N570" s="235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216</v>
      </c>
      <c r="AU570" s="17" t="s">
        <v>85</v>
      </c>
    </row>
    <row r="571" s="2" customFormat="1">
      <c r="A571" s="38"/>
      <c r="B571" s="39"/>
      <c r="C571" s="40"/>
      <c r="D571" s="232" t="s">
        <v>181</v>
      </c>
      <c r="E571" s="40"/>
      <c r="F571" s="258" t="s">
        <v>1039</v>
      </c>
      <c r="G571" s="40"/>
      <c r="H571" s="40"/>
      <c r="I571" s="136"/>
      <c r="J571" s="40"/>
      <c r="K571" s="40"/>
      <c r="L571" s="44"/>
      <c r="M571" s="234"/>
      <c r="N571" s="235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181</v>
      </c>
      <c r="AU571" s="17" t="s">
        <v>85</v>
      </c>
    </row>
    <row r="572" s="13" customFormat="1">
      <c r="A572" s="13"/>
      <c r="B572" s="236"/>
      <c r="C572" s="237"/>
      <c r="D572" s="232" t="s">
        <v>166</v>
      </c>
      <c r="E572" s="238" t="s">
        <v>19</v>
      </c>
      <c r="F572" s="239" t="s">
        <v>2311</v>
      </c>
      <c r="G572" s="237"/>
      <c r="H572" s="240">
        <v>36.600000000000001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6" t="s">
        <v>166</v>
      </c>
      <c r="AU572" s="246" t="s">
        <v>85</v>
      </c>
      <c r="AV572" s="13" t="s">
        <v>85</v>
      </c>
      <c r="AW572" s="13" t="s">
        <v>34</v>
      </c>
      <c r="AX572" s="13" t="s">
        <v>74</v>
      </c>
      <c r="AY572" s="246" t="s">
        <v>158</v>
      </c>
    </row>
    <row r="573" s="13" customFormat="1">
      <c r="A573" s="13"/>
      <c r="B573" s="236"/>
      <c r="C573" s="237"/>
      <c r="D573" s="232" t="s">
        <v>166</v>
      </c>
      <c r="E573" s="238" t="s">
        <v>19</v>
      </c>
      <c r="F573" s="239" t="s">
        <v>2312</v>
      </c>
      <c r="G573" s="237"/>
      <c r="H573" s="240">
        <v>14.720000000000001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166</v>
      </c>
      <c r="AU573" s="246" t="s">
        <v>85</v>
      </c>
      <c r="AV573" s="13" t="s">
        <v>85</v>
      </c>
      <c r="AW573" s="13" t="s">
        <v>34</v>
      </c>
      <c r="AX573" s="13" t="s">
        <v>74</v>
      </c>
      <c r="AY573" s="246" t="s">
        <v>158</v>
      </c>
    </row>
    <row r="574" s="14" customFormat="1">
      <c r="A574" s="14"/>
      <c r="B574" s="247"/>
      <c r="C574" s="248"/>
      <c r="D574" s="232" t="s">
        <v>166</v>
      </c>
      <c r="E574" s="249" t="s">
        <v>19</v>
      </c>
      <c r="F574" s="250" t="s">
        <v>175</v>
      </c>
      <c r="G574" s="248"/>
      <c r="H574" s="251">
        <v>51.32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7" t="s">
        <v>166</v>
      </c>
      <c r="AU574" s="257" t="s">
        <v>85</v>
      </c>
      <c r="AV574" s="14" t="s">
        <v>163</v>
      </c>
      <c r="AW574" s="14" t="s">
        <v>34</v>
      </c>
      <c r="AX574" s="14" t="s">
        <v>82</v>
      </c>
      <c r="AY574" s="257" t="s">
        <v>158</v>
      </c>
    </row>
    <row r="575" s="2" customFormat="1" ht="16.5" customHeight="1">
      <c r="A575" s="38"/>
      <c r="B575" s="39"/>
      <c r="C575" s="219" t="s">
        <v>970</v>
      </c>
      <c r="D575" s="219" t="s">
        <v>159</v>
      </c>
      <c r="E575" s="220" t="s">
        <v>1053</v>
      </c>
      <c r="F575" s="221" t="s">
        <v>1054</v>
      </c>
      <c r="G575" s="222" t="s">
        <v>1035</v>
      </c>
      <c r="H575" s="223">
        <v>51.32</v>
      </c>
      <c r="I575" s="224"/>
      <c r="J575" s="225">
        <f>ROUND(I575*H575,2)</f>
        <v>0</v>
      </c>
      <c r="K575" s="221" t="s">
        <v>213</v>
      </c>
      <c r="L575" s="44"/>
      <c r="M575" s="226" t="s">
        <v>19</v>
      </c>
      <c r="N575" s="227" t="s">
        <v>45</v>
      </c>
      <c r="O575" s="84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30" t="s">
        <v>163</v>
      </c>
      <c r="AT575" s="230" t="s">
        <v>159</v>
      </c>
      <c r="AU575" s="230" t="s">
        <v>85</v>
      </c>
      <c r="AY575" s="17" t="s">
        <v>158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7" t="s">
        <v>82</v>
      </c>
      <c r="BK575" s="231">
        <f>ROUND(I575*H575,2)</f>
        <v>0</v>
      </c>
      <c r="BL575" s="17" t="s">
        <v>163</v>
      </c>
      <c r="BM575" s="230" t="s">
        <v>1055</v>
      </c>
    </row>
    <row r="576" s="2" customFormat="1">
      <c r="A576" s="38"/>
      <c r="B576" s="39"/>
      <c r="C576" s="40"/>
      <c r="D576" s="232" t="s">
        <v>165</v>
      </c>
      <c r="E576" s="40"/>
      <c r="F576" s="233" t="s">
        <v>1054</v>
      </c>
      <c r="G576" s="40"/>
      <c r="H576" s="40"/>
      <c r="I576" s="136"/>
      <c r="J576" s="40"/>
      <c r="K576" s="40"/>
      <c r="L576" s="44"/>
      <c r="M576" s="234"/>
      <c r="N576" s="235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165</v>
      </c>
      <c r="AU576" s="17" t="s">
        <v>85</v>
      </c>
    </row>
    <row r="577" s="13" customFormat="1">
      <c r="A577" s="13"/>
      <c r="B577" s="236"/>
      <c r="C577" s="237"/>
      <c r="D577" s="232" t="s">
        <v>166</v>
      </c>
      <c r="E577" s="238" t="s">
        <v>19</v>
      </c>
      <c r="F577" s="239" t="s">
        <v>2311</v>
      </c>
      <c r="G577" s="237"/>
      <c r="H577" s="240">
        <v>36.600000000000001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6" t="s">
        <v>166</v>
      </c>
      <c r="AU577" s="246" t="s">
        <v>85</v>
      </c>
      <c r="AV577" s="13" t="s">
        <v>85</v>
      </c>
      <c r="AW577" s="13" t="s">
        <v>34</v>
      </c>
      <c r="AX577" s="13" t="s">
        <v>74</v>
      </c>
      <c r="AY577" s="246" t="s">
        <v>158</v>
      </c>
    </row>
    <row r="578" s="13" customFormat="1">
      <c r="A578" s="13"/>
      <c r="B578" s="236"/>
      <c r="C578" s="237"/>
      <c r="D578" s="232" t="s">
        <v>166</v>
      </c>
      <c r="E578" s="238" t="s">
        <v>19</v>
      </c>
      <c r="F578" s="239" t="s">
        <v>2312</v>
      </c>
      <c r="G578" s="237"/>
      <c r="H578" s="240">
        <v>14.720000000000001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6" t="s">
        <v>166</v>
      </c>
      <c r="AU578" s="246" t="s">
        <v>85</v>
      </c>
      <c r="AV578" s="13" t="s">
        <v>85</v>
      </c>
      <c r="AW578" s="13" t="s">
        <v>34</v>
      </c>
      <c r="AX578" s="13" t="s">
        <v>74</v>
      </c>
      <c r="AY578" s="246" t="s">
        <v>158</v>
      </c>
    </row>
    <row r="579" s="14" customFormat="1">
      <c r="A579" s="14"/>
      <c r="B579" s="247"/>
      <c r="C579" s="248"/>
      <c r="D579" s="232" t="s">
        <v>166</v>
      </c>
      <c r="E579" s="249" t="s">
        <v>19</v>
      </c>
      <c r="F579" s="250" t="s">
        <v>175</v>
      </c>
      <c r="G579" s="248"/>
      <c r="H579" s="251">
        <v>51.32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7" t="s">
        <v>166</v>
      </c>
      <c r="AU579" s="257" t="s">
        <v>85</v>
      </c>
      <c r="AV579" s="14" t="s">
        <v>163</v>
      </c>
      <c r="AW579" s="14" t="s">
        <v>34</v>
      </c>
      <c r="AX579" s="14" t="s">
        <v>82</v>
      </c>
      <c r="AY579" s="257" t="s">
        <v>158</v>
      </c>
    </row>
    <row r="580" s="2" customFormat="1" ht="21.75" customHeight="1">
      <c r="A580" s="38"/>
      <c r="B580" s="39"/>
      <c r="C580" s="219" t="s">
        <v>974</v>
      </c>
      <c r="D580" s="219" t="s">
        <v>159</v>
      </c>
      <c r="E580" s="220" t="s">
        <v>1057</v>
      </c>
      <c r="F580" s="221" t="s">
        <v>1058</v>
      </c>
      <c r="G580" s="222" t="s">
        <v>1059</v>
      </c>
      <c r="H580" s="223">
        <v>87.244</v>
      </c>
      <c r="I580" s="224"/>
      <c r="J580" s="225">
        <f>ROUND(I580*H580,2)</f>
        <v>0</v>
      </c>
      <c r="K580" s="221" t="s">
        <v>213</v>
      </c>
      <c r="L580" s="44"/>
      <c r="M580" s="226" t="s">
        <v>19</v>
      </c>
      <c r="N580" s="227" t="s">
        <v>45</v>
      </c>
      <c r="O580" s="84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0" t="s">
        <v>163</v>
      </c>
      <c r="AT580" s="230" t="s">
        <v>159</v>
      </c>
      <c r="AU580" s="230" t="s">
        <v>85</v>
      </c>
      <c r="AY580" s="17" t="s">
        <v>158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7" t="s">
        <v>82</v>
      </c>
      <c r="BK580" s="231">
        <f>ROUND(I580*H580,2)</f>
        <v>0</v>
      </c>
      <c r="BL580" s="17" t="s">
        <v>163</v>
      </c>
      <c r="BM580" s="230" t="s">
        <v>1060</v>
      </c>
    </row>
    <row r="581" s="2" customFormat="1">
      <c r="A581" s="38"/>
      <c r="B581" s="39"/>
      <c r="C581" s="40"/>
      <c r="D581" s="232" t="s">
        <v>165</v>
      </c>
      <c r="E581" s="40"/>
      <c r="F581" s="233" t="s">
        <v>1061</v>
      </c>
      <c r="G581" s="40"/>
      <c r="H581" s="40"/>
      <c r="I581" s="136"/>
      <c r="J581" s="40"/>
      <c r="K581" s="40"/>
      <c r="L581" s="44"/>
      <c r="M581" s="234"/>
      <c r="N581" s="235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165</v>
      </c>
      <c r="AU581" s="17" t="s">
        <v>85</v>
      </c>
    </row>
    <row r="582" s="2" customFormat="1">
      <c r="A582" s="38"/>
      <c r="B582" s="39"/>
      <c r="C582" s="40"/>
      <c r="D582" s="232" t="s">
        <v>216</v>
      </c>
      <c r="E582" s="40"/>
      <c r="F582" s="258" t="s">
        <v>1062</v>
      </c>
      <c r="G582" s="40"/>
      <c r="H582" s="40"/>
      <c r="I582" s="136"/>
      <c r="J582" s="40"/>
      <c r="K582" s="40"/>
      <c r="L582" s="44"/>
      <c r="M582" s="234"/>
      <c r="N582" s="235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216</v>
      </c>
      <c r="AU582" s="17" t="s">
        <v>85</v>
      </c>
    </row>
    <row r="583" s="13" customFormat="1">
      <c r="A583" s="13"/>
      <c r="B583" s="236"/>
      <c r="C583" s="237"/>
      <c r="D583" s="232" t="s">
        <v>166</v>
      </c>
      <c r="E583" s="238" t="s">
        <v>19</v>
      </c>
      <c r="F583" s="239" t="s">
        <v>2313</v>
      </c>
      <c r="G583" s="237"/>
      <c r="H583" s="240">
        <v>62.219999999999999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6" t="s">
        <v>166</v>
      </c>
      <c r="AU583" s="246" t="s">
        <v>85</v>
      </c>
      <c r="AV583" s="13" t="s">
        <v>85</v>
      </c>
      <c r="AW583" s="13" t="s">
        <v>34</v>
      </c>
      <c r="AX583" s="13" t="s">
        <v>74</v>
      </c>
      <c r="AY583" s="246" t="s">
        <v>158</v>
      </c>
    </row>
    <row r="584" s="13" customFormat="1">
      <c r="A584" s="13"/>
      <c r="B584" s="236"/>
      <c r="C584" s="237"/>
      <c r="D584" s="232" t="s">
        <v>166</v>
      </c>
      <c r="E584" s="238" t="s">
        <v>19</v>
      </c>
      <c r="F584" s="239" t="s">
        <v>2314</v>
      </c>
      <c r="G584" s="237"/>
      <c r="H584" s="240">
        <v>25.024000000000001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6" t="s">
        <v>166</v>
      </c>
      <c r="AU584" s="246" t="s">
        <v>85</v>
      </c>
      <c r="AV584" s="13" t="s">
        <v>85</v>
      </c>
      <c r="AW584" s="13" t="s">
        <v>34</v>
      </c>
      <c r="AX584" s="13" t="s">
        <v>74</v>
      </c>
      <c r="AY584" s="246" t="s">
        <v>158</v>
      </c>
    </row>
    <row r="585" s="14" customFormat="1">
      <c r="A585" s="14"/>
      <c r="B585" s="247"/>
      <c r="C585" s="248"/>
      <c r="D585" s="232" t="s">
        <v>166</v>
      </c>
      <c r="E585" s="249" t="s">
        <v>19</v>
      </c>
      <c r="F585" s="250" t="s">
        <v>175</v>
      </c>
      <c r="G585" s="248"/>
      <c r="H585" s="251">
        <v>87.244</v>
      </c>
      <c r="I585" s="252"/>
      <c r="J585" s="248"/>
      <c r="K585" s="248"/>
      <c r="L585" s="253"/>
      <c r="M585" s="254"/>
      <c r="N585" s="255"/>
      <c r="O585" s="255"/>
      <c r="P585" s="255"/>
      <c r="Q585" s="255"/>
      <c r="R585" s="255"/>
      <c r="S585" s="255"/>
      <c r="T585" s="25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7" t="s">
        <v>166</v>
      </c>
      <c r="AU585" s="257" t="s">
        <v>85</v>
      </c>
      <c r="AV585" s="14" t="s">
        <v>163</v>
      </c>
      <c r="AW585" s="14" t="s">
        <v>34</v>
      </c>
      <c r="AX585" s="14" t="s">
        <v>82</v>
      </c>
      <c r="AY585" s="257" t="s">
        <v>158</v>
      </c>
    </row>
    <row r="586" s="2" customFormat="1" ht="16.5" customHeight="1">
      <c r="A586" s="38"/>
      <c r="B586" s="39"/>
      <c r="C586" s="219" t="s">
        <v>980</v>
      </c>
      <c r="D586" s="219" t="s">
        <v>159</v>
      </c>
      <c r="E586" s="220" t="s">
        <v>1066</v>
      </c>
      <c r="F586" s="221" t="s">
        <v>1067</v>
      </c>
      <c r="G586" s="222" t="s">
        <v>194</v>
      </c>
      <c r="H586" s="223">
        <v>640.5</v>
      </c>
      <c r="I586" s="224"/>
      <c r="J586" s="225">
        <f>ROUND(I586*H586,2)</f>
        <v>0</v>
      </c>
      <c r="K586" s="221" t="s">
        <v>213</v>
      </c>
      <c r="L586" s="44"/>
      <c r="M586" s="226" t="s">
        <v>19</v>
      </c>
      <c r="N586" s="227" t="s">
        <v>45</v>
      </c>
      <c r="O586" s="84"/>
      <c r="P586" s="228">
        <f>O586*H586</f>
        <v>0</v>
      </c>
      <c r="Q586" s="228">
        <v>0</v>
      </c>
      <c r="R586" s="228">
        <f>Q586*H586</f>
        <v>0</v>
      </c>
      <c r="S586" s="228">
        <v>0</v>
      </c>
      <c r="T586" s="229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0" t="s">
        <v>163</v>
      </c>
      <c r="AT586" s="230" t="s">
        <v>159</v>
      </c>
      <c r="AU586" s="230" t="s">
        <v>85</v>
      </c>
      <c r="AY586" s="17" t="s">
        <v>158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7" t="s">
        <v>82</v>
      </c>
      <c r="BK586" s="231">
        <f>ROUND(I586*H586,2)</f>
        <v>0</v>
      </c>
      <c r="BL586" s="17" t="s">
        <v>163</v>
      </c>
      <c r="BM586" s="230" t="s">
        <v>1068</v>
      </c>
    </row>
    <row r="587" s="2" customFormat="1">
      <c r="A587" s="38"/>
      <c r="B587" s="39"/>
      <c r="C587" s="40"/>
      <c r="D587" s="232" t="s">
        <v>165</v>
      </c>
      <c r="E587" s="40"/>
      <c r="F587" s="233" t="s">
        <v>1067</v>
      </c>
      <c r="G587" s="40"/>
      <c r="H587" s="40"/>
      <c r="I587" s="136"/>
      <c r="J587" s="40"/>
      <c r="K587" s="40"/>
      <c r="L587" s="44"/>
      <c r="M587" s="234"/>
      <c r="N587" s="235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165</v>
      </c>
      <c r="AU587" s="17" t="s">
        <v>85</v>
      </c>
    </row>
    <row r="588" s="13" customFormat="1">
      <c r="A588" s="13"/>
      <c r="B588" s="236"/>
      <c r="C588" s="237"/>
      <c r="D588" s="232" t="s">
        <v>166</v>
      </c>
      <c r="E588" s="238" t="s">
        <v>19</v>
      </c>
      <c r="F588" s="239" t="s">
        <v>2315</v>
      </c>
      <c r="G588" s="237"/>
      <c r="H588" s="240">
        <v>640.5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166</v>
      </c>
      <c r="AU588" s="246" t="s">
        <v>85</v>
      </c>
      <c r="AV588" s="13" t="s">
        <v>85</v>
      </c>
      <c r="AW588" s="13" t="s">
        <v>34</v>
      </c>
      <c r="AX588" s="13" t="s">
        <v>82</v>
      </c>
      <c r="AY588" s="246" t="s">
        <v>158</v>
      </c>
    </row>
    <row r="589" s="12" customFormat="1" ht="22.8" customHeight="1">
      <c r="A589" s="12"/>
      <c r="B589" s="205"/>
      <c r="C589" s="206"/>
      <c r="D589" s="207" t="s">
        <v>73</v>
      </c>
      <c r="E589" s="269" t="s">
        <v>85</v>
      </c>
      <c r="F589" s="269" t="s">
        <v>1070</v>
      </c>
      <c r="G589" s="206"/>
      <c r="H589" s="206"/>
      <c r="I589" s="209"/>
      <c r="J589" s="270">
        <f>BK589</f>
        <v>0</v>
      </c>
      <c r="K589" s="206"/>
      <c r="L589" s="211"/>
      <c r="M589" s="212"/>
      <c r="N589" s="213"/>
      <c r="O589" s="213"/>
      <c r="P589" s="214">
        <f>SUM(P590:P592)</f>
        <v>0</v>
      </c>
      <c r="Q589" s="213"/>
      <c r="R589" s="214">
        <f>SUM(R590:R592)</f>
        <v>0</v>
      </c>
      <c r="S589" s="213"/>
      <c r="T589" s="215">
        <f>SUM(T590:T592)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6" t="s">
        <v>82</v>
      </c>
      <c r="AT589" s="217" t="s">
        <v>73</v>
      </c>
      <c r="AU589" s="217" t="s">
        <v>82</v>
      </c>
      <c r="AY589" s="216" t="s">
        <v>158</v>
      </c>
      <c r="BK589" s="218">
        <f>SUM(BK590:BK592)</f>
        <v>0</v>
      </c>
    </row>
    <row r="590" s="2" customFormat="1" ht="21.75" customHeight="1">
      <c r="A590" s="38"/>
      <c r="B590" s="39"/>
      <c r="C590" s="219" t="s">
        <v>986</v>
      </c>
      <c r="D590" s="219" t="s">
        <v>159</v>
      </c>
      <c r="E590" s="220" t="s">
        <v>1072</v>
      </c>
      <c r="F590" s="221" t="s">
        <v>1073</v>
      </c>
      <c r="G590" s="222" t="s">
        <v>194</v>
      </c>
      <c r="H590" s="223">
        <v>305</v>
      </c>
      <c r="I590" s="224"/>
      <c r="J590" s="225">
        <f>ROUND(I590*H590,2)</f>
        <v>0</v>
      </c>
      <c r="K590" s="221" t="s">
        <v>19</v>
      </c>
      <c r="L590" s="44"/>
      <c r="M590" s="226" t="s">
        <v>19</v>
      </c>
      <c r="N590" s="227" t="s">
        <v>45</v>
      </c>
      <c r="O590" s="84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0" t="s">
        <v>163</v>
      </c>
      <c r="AT590" s="230" t="s">
        <v>159</v>
      </c>
      <c r="AU590" s="230" t="s">
        <v>85</v>
      </c>
      <c r="AY590" s="17" t="s">
        <v>158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7" t="s">
        <v>82</v>
      </c>
      <c r="BK590" s="231">
        <f>ROUND(I590*H590,2)</f>
        <v>0</v>
      </c>
      <c r="BL590" s="17" t="s">
        <v>163</v>
      </c>
      <c r="BM590" s="230" t="s">
        <v>1074</v>
      </c>
    </row>
    <row r="591" s="2" customFormat="1">
      <c r="A591" s="38"/>
      <c r="B591" s="39"/>
      <c r="C591" s="40"/>
      <c r="D591" s="232" t="s">
        <v>165</v>
      </c>
      <c r="E591" s="40"/>
      <c r="F591" s="233" t="s">
        <v>1073</v>
      </c>
      <c r="G591" s="40"/>
      <c r="H591" s="40"/>
      <c r="I591" s="136"/>
      <c r="J591" s="40"/>
      <c r="K591" s="40"/>
      <c r="L591" s="44"/>
      <c r="M591" s="234"/>
      <c r="N591" s="235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165</v>
      </c>
      <c r="AU591" s="17" t="s">
        <v>85</v>
      </c>
    </row>
    <row r="592" s="13" customFormat="1">
      <c r="A592" s="13"/>
      <c r="B592" s="236"/>
      <c r="C592" s="237"/>
      <c r="D592" s="232" t="s">
        <v>166</v>
      </c>
      <c r="E592" s="238" t="s">
        <v>19</v>
      </c>
      <c r="F592" s="239" t="s">
        <v>2316</v>
      </c>
      <c r="G592" s="237"/>
      <c r="H592" s="240">
        <v>305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6" t="s">
        <v>166</v>
      </c>
      <c r="AU592" s="246" t="s">
        <v>85</v>
      </c>
      <c r="AV592" s="13" t="s">
        <v>85</v>
      </c>
      <c r="AW592" s="13" t="s">
        <v>34</v>
      </c>
      <c r="AX592" s="13" t="s">
        <v>82</v>
      </c>
      <c r="AY592" s="246" t="s">
        <v>158</v>
      </c>
    </row>
    <row r="593" s="12" customFormat="1" ht="22.8" customHeight="1">
      <c r="A593" s="12"/>
      <c r="B593" s="205"/>
      <c r="C593" s="206"/>
      <c r="D593" s="207" t="s">
        <v>73</v>
      </c>
      <c r="E593" s="269" t="s">
        <v>191</v>
      </c>
      <c r="F593" s="269" t="s">
        <v>1076</v>
      </c>
      <c r="G593" s="206"/>
      <c r="H593" s="206"/>
      <c r="I593" s="209"/>
      <c r="J593" s="270">
        <f>BK593</f>
        <v>0</v>
      </c>
      <c r="K593" s="206"/>
      <c r="L593" s="211"/>
      <c r="M593" s="212"/>
      <c r="N593" s="213"/>
      <c r="O593" s="213"/>
      <c r="P593" s="214">
        <f>SUM(P594:P627)</f>
        <v>0</v>
      </c>
      <c r="Q593" s="213"/>
      <c r="R593" s="214">
        <f>SUM(R594:R627)</f>
        <v>49.951000000000001</v>
      </c>
      <c r="S593" s="213"/>
      <c r="T593" s="215">
        <f>SUM(T594:T627)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16" t="s">
        <v>82</v>
      </c>
      <c r="AT593" s="217" t="s">
        <v>73</v>
      </c>
      <c r="AU593" s="217" t="s">
        <v>82</v>
      </c>
      <c r="AY593" s="216" t="s">
        <v>158</v>
      </c>
      <c r="BK593" s="218">
        <f>SUM(BK594:BK627)</f>
        <v>0</v>
      </c>
    </row>
    <row r="594" s="2" customFormat="1" ht="21.75" customHeight="1">
      <c r="A594" s="38"/>
      <c r="B594" s="39"/>
      <c r="C594" s="219" t="s">
        <v>993</v>
      </c>
      <c r="D594" s="219" t="s">
        <v>159</v>
      </c>
      <c r="E594" s="220" t="s">
        <v>1078</v>
      </c>
      <c r="F594" s="221" t="s">
        <v>1079</v>
      </c>
      <c r="G594" s="222" t="s">
        <v>194</v>
      </c>
      <c r="H594" s="223">
        <v>62.5</v>
      </c>
      <c r="I594" s="224"/>
      <c r="J594" s="225">
        <f>ROUND(I594*H594,2)</f>
        <v>0</v>
      </c>
      <c r="K594" s="221" t="s">
        <v>19</v>
      </c>
      <c r="L594" s="44"/>
      <c r="M594" s="226" t="s">
        <v>19</v>
      </c>
      <c r="N594" s="227" t="s">
        <v>45</v>
      </c>
      <c r="O594" s="84"/>
      <c r="P594" s="228">
        <f>O594*H594</f>
        <v>0</v>
      </c>
      <c r="Q594" s="228">
        <v>0</v>
      </c>
      <c r="R594" s="228">
        <f>Q594*H594</f>
        <v>0</v>
      </c>
      <c r="S594" s="228">
        <v>0</v>
      </c>
      <c r="T594" s="229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0" t="s">
        <v>163</v>
      </c>
      <c r="AT594" s="230" t="s">
        <v>159</v>
      </c>
      <c r="AU594" s="230" t="s">
        <v>85</v>
      </c>
      <c r="AY594" s="17" t="s">
        <v>158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17" t="s">
        <v>82</v>
      </c>
      <c r="BK594" s="231">
        <f>ROUND(I594*H594,2)</f>
        <v>0</v>
      </c>
      <c r="BL594" s="17" t="s">
        <v>163</v>
      </c>
      <c r="BM594" s="230" t="s">
        <v>1080</v>
      </c>
    </row>
    <row r="595" s="2" customFormat="1">
      <c r="A595" s="38"/>
      <c r="B595" s="39"/>
      <c r="C595" s="40"/>
      <c r="D595" s="232" t="s">
        <v>165</v>
      </c>
      <c r="E595" s="40"/>
      <c r="F595" s="233" t="s">
        <v>1079</v>
      </c>
      <c r="G595" s="40"/>
      <c r="H595" s="40"/>
      <c r="I595" s="136"/>
      <c r="J595" s="40"/>
      <c r="K595" s="40"/>
      <c r="L595" s="44"/>
      <c r="M595" s="234"/>
      <c r="N595" s="235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165</v>
      </c>
      <c r="AU595" s="17" t="s">
        <v>85</v>
      </c>
    </row>
    <row r="596" s="13" customFormat="1">
      <c r="A596" s="13"/>
      <c r="B596" s="236"/>
      <c r="C596" s="237"/>
      <c r="D596" s="232" t="s">
        <v>166</v>
      </c>
      <c r="E596" s="238" t="s">
        <v>19</v>
      </c>
      <c r="F596" s="239" t="s">
        <v>2317</v>
      </c>
      <c r="G596" s="237"/>
      <c r="H596" s="240">
        <v>62.5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166</v>
      </c>
      <c r="AU596" s="246" t="s">
        <v>85</v>
      </c>
      <c r="AV596" s="13" t="s">
        <v>85</v>
      </c>
      <c r="AW596" s="13" t="s">
        <v>34</v>
      </c>
      <c r="AX596" s="13" t="s">
        <v>82</v>
      </c>
      <c r="AY596" s="246" t="s">
        <v>158</v>
      </c>
    </row>
    <row r="597" s="2" customFormat="1" ht="16.5" customHeight="1">
      <c r="A597" s="38"/>
      <c r="B597" s="39"/>
      <c r="C597" s="259" t="s">
        <v>998</v>
      </c>
      <c r="D597" s="259" t="s">
        <v>199</v>
      </c>
      <c r="E597" s="260" t="s">
        <v>1083</v>
      </c>
      <c r="F597" s="261" t="s">
        <v>1084</v>
      </c>
      <c r="G597" s="262" t="s">
        <v>1059</v>
      </c>
      <c r="H597" s="263">
        <v>8.4380000000000006</v>
      </c>
      <c r="I597" s="264"/>
      <c r="J597" s="265">
        <f>ROUND(I597*H597,2)</f>
        <v>0</v>
      </c>
      <c r="K597" s="261" t="s">
        <v>213</v>
      </c>
      <c r="L597" s="266"/>
      <c r="M597" s="267" t="s">
        <v>19</v>
      </c>
      <c r="N597" s="268" t="s">
        <v>45</v>
      </c>
      <c r="O597" s="84"/>
      <c r="P597" s="228">
        <f>O597*H597</f>
        <v>0</v>
      </c>
      <c r="Q597" s="228">
        <v>1</v>
      </c>
      <c r="R597" s="228">
        <f>Q597*H597</f>
        <v>8.4380000000000006</v>
      </c>
      <c r="S597" s="228">
        <v>0</v>
      </c>
      <c r="T597" s="229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30" t="s">
        <v>241</v>
      </c>
      <c r="AT597" s="230" t="s">
        <v>199</v>
      </c>
      <c r="AU597" s="230" t="s">
        <v>85</v>
      </c>
      <c r="AY597" s="17" t="s">
        <v>158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7" t="s">
        <v>82</v>
      </c>
      <c r="BK597" s="231">
        <f>ROUND(I597*H597,2)</f>
        <v>0</v>
      </c>
      <c r="BL597" s="17" t="s">
        <v>236</v>
      </c>
      <c r="BM597" s="230" t="s">
        <v>1085</v>
      </c>
    </row>
    <row r="598" s="2" customFormat="1">
      <c r="A598" s="38"/>
      <c r="B598" s="39"/>
      <c r="C598" s="40"/>
      <c r="D598" s="232" t="s">
        <v>165</v>
      </c>
      <c r="E598" s="40"/>
      <c r="F598" s="233" t="s">
        <v>1084</v>
      </c>
      <c r="G598" s="40"/>
      <c r="H598" s="40"/>
      <c r="I598" s="136"/>
      <c r="J598" s="40"/>
      <c r="K598" s="40"/>
      <c r="L598" s="44"/>
      <c r="M598" s="234"/>
      <c r="N598" s="235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165</v>
      </c>
      <c r="AU598" s="17" t="s">
        <v>85</v>
      </c>
    </row>
    <row r="599" s="13" customFormat="1">
      <c r="A599" s="13"/>
      <c r="B599" s="236"/>
      <c r="C599" s="237"/>
      <c r="D599" s="232" t="s">
        <v>166</v>
      </c>
      <c r="E599" s="238" t="s">
        <v>19</v>
      </c>
      <c r="F599" s="239" t="s">
        <v>2318</v>
      </c>
      <c r="G599" s="237"/>
      <c r="H599" s="240">
        <v>8.4380000000000006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166</v>
      </c>
      <c r="AU599" s="246" t="s">
        <v>85</v>
      </c>
      <c r="AV599" s="13" t="s">
        <v>85</v>
      </c>
      <c r="AW599" s="13" t="s">
        <v>34</v>
      </c>
      <c r="AX599" s="13" t="s">
        <v>82</v>
      </c>
      <c r="AY599" s="246" t="s">
        <v>158</v>
      </c>
    </row>
    <row r="600" s="2" customFormat="1" ht="16.5" customHeight="1">
      <c r="A600" s="38"/>
      <c r="B600" s="39"/>
      <c r="C600" s="219" t="s">
        <v>1003</v>
      </c>
      <c r="D600" s="219" t="s">
        <v>159</v>
      </c>
      <c r="E600" s="220" t="s">
        <v>1088</v>
      </c>
      <c r="F600" s="221" t="s">
        <v>1089</v>
      </c>
      <c r="G600" s="222" t="s">
        <v>194</v>
      </c>
      <c r="H600" s="223">
        <v>102.5</v>
      </c>
      <c r="I600" s="224"/>
      <c r="J600" s="225">
        <f>ROUND(I600*H600,2)</f>
        <v>0</v>
      </c>
      <c r="K600" s="221" t="s">
        <v>19</v>
      </c>
      <c r="L600" s="44"/>
      <c r="M600" s="226" t="s">
        <v>19</v>
      </c>
      <c r="N600" s="227" t="s">
        <v>45</v>
      </c>
      <c r="O600" s="84"/>
      <c r="P600" s="228">
        <f>O600*H600</f>
        <v>0</v>
      </c>
      <c r="Q600" s="228">
        <v>0</v>
      </c>
      <c r="R600" s="228">
        <f>Q600*H600</f>
        <v>0</v>
      </c>
      <c r="S600" s="228">
        <v>0</v>
      </c>
      <c r="T600" s="229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0" t="s">
        <v>163</v>
      </c>
      <c r="AT600" s="230" t="s">
        <v>159</v>
      </c>
      <c r="AU600" s="230" t="s">
        <v>85</v>
      </c>
      <c r="AY600" s="17" t="s">
        <v>158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7" t="s">
        <v>82</v>
      </c>
      <c r="BK600" s="231">
        <f>ROUND(I600*H600,2)</f>
        <v>0</v>
      </c>
      <c r="BL600" s="17" t="s">
        <v>163</v>
      </c>
      <c r="BM600" s="230" t="s">
        <v>1090</v>
      </c>
    </row>
    <row r="601" s="2" customFormat="1">
      <c r="A601" s="38"/>
      <c r="B601" s="39"/>
      <c r="C601" s="40"/>
      <c r="D601" s="232" t="s">
        <v>165</v>
      </c>
      <c r="E601" s="40"/>
      <c r="F601" s="233" t="s">
        <v>1089</v>
      </c>
      <c r="G601" s="40"/>
      <c r="H601" s="40"/>
      <c r="I601" s="136"/>
      <c r="J601" s="40"/>
      <c r="K601" s="40"/>
      <c r="L601" s="44"/>
      <c r="M601" s="234"/>
      <c r="N601" s="235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165</v>
      </c>
      <c r="AU601" s="17" t="s">
        <v>85</v>
      </c>
    </row>
    <row r="602" s="13" customFormat="1">
      <c r="A602" s="13"/>
      <c r="B602" s="236"/>
      <c r="C602" s="237"/>
      <c r="D602" s="232" t="s">
        <v>166</v>
      </c>
      <c r="E602" s="238" t="s">
        <v>19</v>
      </c>
      <c r="F602" s="239" t="s">
        <v>2319</v>
      </c>
      <c r="G602" s="237"/>
      <c r="H602" s="240">
        <v>40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166</v>
      </c>
      <c r="AU602" s="246" t="s">
        <v>85</v>
      </c>
      <c r="AV602" s="13" t="s">
        <v>85</v>
      </c>
      <c r="AW602" s="13" t="s">
        <v>34</v>
      </c>
      <c r="AX602" s="13" t="s">
        <v>74</v>
      </c>
      <c r="AY602" s="246" t="s">
        <v>158</v>
      </c>
    </row>
    <row r="603" s="13" customFormat="1">
      <c r="A603" s="13"/>
      <c r="B603" s="236"/>
      <c r="C603" s="237"/>
      <c r="D603" s="232" t="s">
        <v>166</v>
      </c>
      <c r="E603" s="238" t="s">
        <v>19</v>
      </c>
      <c r="F603" s="239" t="s">
        <v>2320</v>
      </c>
      <c r="G603" s="237"/>
      <c r="H603" s="240">
        <v>62.5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166</v>
      </c>
      <c r="AU603" s="246" t="s">
        <v>85</v>
      </c>
      <c r="AV603" s="13" t="s">
        <v>85</v>
      </c>
      <c r="AW603" s="13" t="s">
        <v>34</v>
      </c>
      <c r="AX603" s="13" t="s">
        <v>74</v>
      </c>
      <c r="AY603" s="246" t="s">
        <v>158</v>
      </c>
    </row>
    <row r="604" s="14" customFormat="1">
      <c r="A604" s="14"/>
      <c r="B604" s="247"/>
      <c r="C604" s="248"/>
      <c r="D604" s="232" t="s">
        <v>166</v>
      </c>
      <c r="E604" s="249" t="s">
        <v>19</v>
      </c>
      <c r="F604" s="250" t="s">
        <v>175</v>
      </c>
      <c r="G604" s="248"/>
      <c r="H604" s="251">
        <v>102.5</v>
      </c>
      <c r="I604" s="252"/>
      <c r="J604" s="248"/>
      <c r="K604" s="248"/>
      <c r="L604" s="253"/>
      <c r="M604" s="254"/>
      <c r="N604" s="255"/>
      <c r="O604" s="255"/>
      <c r="P604" s="255"/>
      <c r="Q604" s="255"/>
      <c r="R604" s="255"/>
      <c r="S604" s="255"/>
      <c r="T604" s="25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7" t="s">
        <v>166</v>
      </c>
      <c r="AU604" s="257" t="s">
        <v>85</v>
      </c>
      <c r="AV604" s="14" t="s">
        <v>163</v>
      </c>
      <c r="AW604" s="14" t="s">
        <v>34</v>
      </c>
      <c r="AX604" s="14" t="s">
        <v>82</v>
      </c>
      <c r="AY604" s="257" t="s">
        <v>158</v>
      </c>
    </row>
    <row r="605" s="2" customFormat="1" ht="16.5" customHeight="1">
      <c r="A605" s="38"/>
      <c r="B605" s="39"/>
      <c r="C605" s="259" t="s">
        <v>1009</v>
      </c>
      <c r="D605" s="259" t="s">
        <v>199</v>
      </c>
      <c r="E605" s="260" t="s">
        <v>1092</v>
      </c>
      <c r="F605" s="261" t="s">
        <v>1093</v>
      </c>
      <c r="G605" s="262" t="s">
        <v>1059</v>
      </c>
      <c r="H605" s="263">
        <v>41.512999999999998</v>
      </c>
      <c r="I605" s="264"/>
      <c r="J605" s="265">
        <f>ROUND(I605*H605,2)</f>
        <v>0</v>
      </c>
      <c r="K605" s="261" t="s">
        <v>213</v>
      </c>
      <c r="L605" s="266"/>
      <c r="M605" s="267" t="s">
        <v>19</v>
      </c>
      <c r="N605" s="268" t="s">
        <v>45</v>
      </c>
      <c r="O605" s="84"/>
      <c r="P605" s="228">
        <f>O605*H605</f>
        <v>0</v>
      </c>
      <c r="Q605" s="228">
        <v>1</v>
      </c>
      <c r="R605" s="228">
        <f>Q605*H605</f>
        <v>41.512999999999998</v>
      </c>
      <c r="S605" s="228">
        <v>0</v>
      </c>
      <c r="T605" s="229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30" t="s">
        <v>241</v>
      </c>
      <c r="AT605" s="230" t="s">
        <v>199</v>
      </c>
      <c r="AU605" s="230" t="s">
        <v>85</v>
      </c>
      <c r="AY605" s="17" t="s">
        <v>158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7" t="s">
        <v>82</v>
      </c>
      <c r="BK605" s="231">
        <f>ROUND(I605*H605,2)</f>
        <v>0</v>
      </c>
      <c r="BL605" s="17" t="s">
        <v>236</v>
      </c>
      <c r="BM605" s="230" t="s">
        <v>1094</v>
      </c>
    </row>
    <row r="606" s="2" customFormat="1">
      <c r="A606" s="38"/>
      <c r="B606" s="39"/>
      <c r="C606" s="40"/>
      <c r="D606" s="232" t="s">
        <v>165</v>
      </c>
      <c r="E606" s="40"/>
      <c r="F606" s="233" t="s">
        <v>1093</v>
      </c>
      <c r="G606" s="40"/>
      <c r="H606" s="40"/>
      <c r="I606" s="136"/>
      <c r="J606" s="40"/>
      <c r="K606" s="40"/>
      <c r="L606" s="44"/>
      <c r="M606" s="234"/>
      <c r="N606" s="235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165</v>
      </c>
      <c r="AU606" s="17" t="s">
        <v>85</v>
      </c>
    </row>
    <row r="607" s="13" customFormat="1">
      <c r="A607" s="13"/>
      <c r="B607" s="236"/>
      <c r="C607" s="237"/>
      <c r="D607" s="232" t="s">
        <v>166</v>
      </c>
      <c r="E607" s="238" t="s">
        <v>19</v>
      </c>
      <c r="F607" s="239" t="s">
        <v>2321</v>
      </c>
      <c r="G607" s="237"/>
      <c r="H607" s="240">
        <v>16.199999999999999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166</v>
      </c>
      <c r="AU607" s="246" t="s">
        <v>85</v>
      </c>
      <c r="AV607" s="13" t="s">
        <v>85</v>
      </c>
      <c r="AW607" s="13" t="s">
        <v>34</v>
      </c>
      <c r="AX607" s="13" t="s">
        <v>74</v>
      </c>
      <c r="AY607" s="246" t="s">
        <v>158</v>
      </c>
    </row>
    <row r="608" s="13" customFormat="1">
      <c r="A608" s="13"/>
      <c r="B608" s="236"/>
      <c r="C608" s="237"/>
      <c r="D608" s="232" t="s">
        <v>166</v>
      </c>
      <c r="E608" s="238" t="s">
        <v>19</v>
      </c>
      <c r="F608" s="239" t="s">
        <v>2322</v>
      </c>
      <c r="G608" s="237"/>
      <c r="H608" s="240">
        <v>25.312999999999999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6" t="s">
        <v>166</v>
      </c>
      <c r="AU608" s="246" t="s">
        <v>85</v>
      </c>
      <c r="AV608" s="13" t="s">
        <v>85</v>
      </c>
      <c r="AW608" s="13" t="s">
        <v>34</v>
      </c>
      <c r="AX608" s="13" t="s">
        <v>74</v>
      </c>
      <c r="AY608" s="246" t="s">
        <v>158</v>
      </c>
    </row>
    <row r="609" s="14" customFormat="1">
      <c r="A609" s="14"/>
      <c r="B609" s="247"/>
      <c r="C609" s="248"/>
      <c r="D609" s="232" t="s">
        <v>166</v>
      </c>
      <c r="E609" s="249" t="s">
        <v>19</v>
      </c>
      <c r="F609" s="250" t="s">
        <v>175</v>
      </c>
      <c r="G609" s="248"/>
      <c r="H609" s="251">
        <v>41.512999999999998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7" t="s">
        <v>166</v>
      </c>
      <c r="AU609" s="257" t="s">
        <v>85</v>
      </c>
      <c r="AV609" s="14" t="s">
        <v>163</v>
      </c>
      <c r="AW609" s="14" t="s">
        <v>34</v>
      </c>
      <c r="AX609" s="14" t="s">
        <v>82</v>
      </c>
      <c r="AY609" s="257" t="s">
        <v>158</v>
      </c>
    </row>
    <row r="610" s="2" customFormat="1" ht="16.5" customHeight="1">
      <c r="A610" s="38"/>
      <c r="B610" s="39"/>
      <c r="C610" s="219" t="s">
        <v>1014</v>
      </c>
      <c r="D610" s="219" t="s">
        <v>159</v>
      </c>
      <c r="E610" s="220" t="s">
        <v>2323</v>
      </c>
      <c r="F610" s="221" t="s">
        <v>2324</v>
      </c>
      <c r="G610" s="222" t="s">
        <v>194</v>
      </c>
      <c r="H610" s="223">
        <v>55.75</v>
      </c>
      <c r="I610" s="224"/>
      <c r="J610" s="225">
        <f>ROUND(I610*H610,2)</f>
        <v>0</v>
      </c>
      <c r="K610" s="221" t="s">
        <v>19</v>
      </c>
      <c r="L610" s="44"/>
      <c r="M610" s="226" t="s">
        <v>19</v>
      </c>
      <c r="N610" s="227" t="s">
        <v>45</v>
      </c>
      <c r="O610" s="84"/>
      <c r="P610" s="228">
        <f>O610*H610</f>
        <v>0</v>
      </c>
      <c r="Q610" s="228">
        <v>0</v>
      </c>
      <c r="R610" s="228">
        <f>Q610*H610</f>
        <v>0</v>
      </c>
      <c r="S610" s="228">
        <v>0</v>
      </c>
      <c r="T610" s="229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30" t="s">
        <v>163</v>
      </c>
      <c r="AT610" s="230" t="s">
        <v>159</v>
      </c>
      <c r="AU610" s="230" t="s">
        <v>85</v>
      </c>
      <c r="AY610" s="17" t="s">
        <v>158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7" t="s">
        <v>82</v>
      </c>
      <c r="BK610" s="231">
        <f>ROUND(I610*H610,2)</f>
        <v>0</v>
      </c>
      <c r="BL610" s="17" t="s">
        <v>163</v>
      </c>
      <c r="BM610" s="230" t="s">
        <v>2325</v>
      </c>
    </row>
    <row r="611" s="2" customFormat="1">
      <c r="A611" s="38"/>
      <c r="B611" s="39"/>
      <c r="C611" s="40"/>
      <c r="D611" s="232" t="s">
        <v>165</v>
      </c>
      <c r="E611" s="40"/>
      <c r="F611" s="233" t="s">
        <v>2324</v>
      </c>
      <c r="G611" s="40"/>
      <c r="H611" s="40"/>
      <c r="I611" s="136"/>
      <c r="J611" s="40"/>
      <c r="K611" s="40"/>
      <c r="L611" s="44"/>
      <c r="M611" s="234"/>
      <c r="N611" s="235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165</v>
      </c>
      <c r="AU611" s="17" t="s">
        <v>85</v>
      </c>
    </row>
    <row r="612" s="13" customFormat="1">
      <c r="A612" s="13"/>
      <c r="B612" s="236"/>
      <c r="C612" s="237"/>
      <c r="D612" s="232" t="s">
        <v>166</v>
      </c>
      <c r="E612" s="238" t="s">
        <v>19</v>
      </c>
      <c r="F612" s="239" t="s">
        <v>2326</v>
      </c>
      <c r="G612" s="237"/>
      <c r="H612" s="240">
        <v>41.25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166</v>
      </c>
      <c r="AU612" s="246" t="s">
        <v>85</v>
      </c>
      <c r="AV612" s="13" t="s">
        <v>85</v>
      </c>
      <c r="AW612" s="13" t="s">
        <v>34</v>
      </c>
      <c r="AX612" s="13" t="s">
        <v>74</v>
      </c>
      <c r="AY612" s="246" t="s">
        <v>158</v>
      </c>
    </row>
    <row r="613" s="13" customFormat="1">
      <c r="A613" s="13"/>
      <c r="B613" s="236"/>
      <c r="C613" s="237"/>
      <c r="D613" s="232" t="s">
        <v>166</v>
      </c>
      <c r="E613" s="238" t="s">
        <v>19</v>
      </c>
      <c r="F613" s="239" t="s">
        <v>2327</v>
      </c>
      <c r="G613" s="237"/>
      <c r="H613" s="240">
        <v>7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6" t="s">
        <v>166</v>
      </c>
      <c r="AU613" s="246" t="s">
        <v>85</v>
      </c>
      <c r="AV613" s="13" t="s">
        <v>85</v>
      </c>
      <c r="AW613" s="13" t="s">
        <v>34</v>
      </c>
      <c r="AX613" s="13" t="s">
        <v>74</v>
      </c>
      <c r="AY613" s="246" t="s">
        <v>158</v>
      </c>
    </row>
    <row r="614" s="13" customFormat="1">
      <c r="A614" s="13"/>
      <c r="B614" s="236"/>
      <c r="C614" s="237"/>
      <c r="D614" s="232" t="s">
        <v>166</v>
      </c>
      <c r="E614" s="238" t="s">
        <v>19</v>
      </c>
      <c r="F614" s="239" t="s">
        <v>2328</v>
      </c>
      <c r="G614" s="237"/>
      <c r="H614" s="240">
        <v>7.5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6" t="s">
        <v>166</v>
      </c>
      <c r="AU614" s="246" t="s">
        <v>85</v>
      </c>
      <c r="AV614" s="13" t="s">
        <v>85</v>
      </c>
      <c r="AW614" s="13" t="s">
        <v>34</v>
      </c>
      <c r="AX614" s="13" t="s">
        <v>74</v>
      </c>
      <c r="AY614" s="246" t="s">
        <v>158</v>
      </c>
    </row>
    <row r="615" s="14" customFormat="1">
      <c r="A615" s="14"/>
      <c r="B615" s="247"/>
      <c r="C615" s="248"/>
      <c r="D615" s="232" t="s">
        <v>166</v>
      </c>
      <c r="E615" s="249" t="s">
        <v>19</v>
      </c>
      <c r="F615" s="250" t="s">
        <v>175</v>
      </c>
      <c r="G615" s="248"/>
      <c r="H615" s="251">
        <v>55.75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7" t="s">
        <v>166</v>
      </c>
      <c r="AU615" s="257" t="s">
        <v>85</v>
      </c>
      <c r="AV615" s="14" t="s">
        <v>163</v>
      </c>
      <c r="AW615" s="14" t="s">
        <v>34</v>
      </c>
      <c r="AX615" s="14" t="s">
        <v>82</v>
      </c>
      <c r="AY615" s="257" t="s">
        <v>158</v>
      </c>
    </row>
    <row r="616" s="2" customFormat="1" ht="16.5" customHeight="1">
      <c r="A616" s="38"/>
      <c r="B616" s="39"/>
      <c r="C616" s="219" t="s">
        <v>1019</v>
      </c>
      <c r="D616" s="219" t="s">
        <v>159</v>
      </c>
      <c r="E616" s="220" t="s">
        <v>2329</v>
      </c>
      <c r="F616" s="221" t="s">
        <v>2330</v>
      </c>
      <c r="G616" s="222" t="s">
        <v>194</v>
      </c>
      <c r="H616" s="223">
        <v>55.75</v>
      </c>
      <c r="I616" s="224"/>
      <c r="J616" s="225">
        <f>ROUND(I616*H616,2)</f>
        <v>0</v>
      </c>
      <c r="K616" s="221" t="s">
        <v>19</v>
      </c>
      <c r="L616" s="44"/>
      <c r="M616" s="226" t="s">
        <v>19</v>
      </c>
      <c r="N616" s="227" t="s">
        <v>45</v>
      </c>
      <c r="O616" s="84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30" t="s">
        <v>163</v>
      </c>
      <c r="AT616" s="230" t="s">
        <v>159</v>
      </c>
      <c r="AU616" s="230" t="s">
        <v>85</v>
      </c>
      <c r="AY616" s="17" t="s">
        <v>158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7" t="s">
        <v>82</v>
      </c>
      <c r="BK616" s="231">
        <f>ROUND(I616*H616,2)</f>
        <v>0</v>
      </c>
      <c r="BL616" s="17" t="s">
        <v>163</v>
      </c>
      <c r="BM616" s="230" t="s">
        <v>2331</v>
      </c>
    </row>
    <row r="617" s="2" customFormat="1">
      <c r="A617" s="38"/>
      <c r="B617" s="39"/>
      <c r="C617" s="40"/>
      <c r="D617" s="232" t="s">
        <v>165</v>
      </c>
      <c r="E617" s="40"/>
      <c r="F617" s="233" t="s">
        <v>2330</v>
      </c>
      <c r="G617" s="40"/>
      <c r="H617" s="40"/>
      <c r="I617" s="136"/>
      <c r="J617" s="40"/>
      <c r="K617" s="40"/>
      <c r="L617" s="44"/>
      <c r="M617" s="234"/>
      <c r="N617" s="235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165</v>
      </c>
      <c r="AU617" s="17" t="s">
        <v>85</v>
      </c>
    </row>
    <row r="618" s="13" customFormat="1">
      <c r="A618" s="13"/>
      <c r="B618" s="236"/>
      <c r="C618" s="237"/>
      <c r="D618" s="232" t="s">
        <v>166</v>
      </c>
      <c r="E618" s="238" t="s">
        <v>19</v>
      </c>
      <c r="F618" s="239" t="s">
        <v>2326</v>
      </c>
      <c r="G618" s="237"/>
      <c r="H618" s="240">
        <v>41.25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166</v>
      </c>
      <c r="AU618" s="246" t="s">
        <v>85</v>
      </c>
      <c r="AV618" s="13" t="s">
        <v>85</v>
      </c>
      <c r="AW618" s="13" t="s">
        <v>34</v>
      </c>
      <c r="AX618" s="13" t="s">
        <v>74</v>
      </c>
      <c r="AY618" s="246" t="s">
        <v>158</v>
      </c>
    </row>
    <row r="619" s="13" customFormat="1">
      <c r="A619" s="13"/>
      <c r="B619" s="236"/>
      <c r="C619" s="237"/>
      <c r="D619" s="232" t="s">
        <v>166</v>
      </c>
      <c r="E619" s="238" t="s">
        <v>19</v>
      </c>
      <c r="F619" s="239" t="s">
        <v>2327</v>
      </c>
      <c r="G619" s="237"/>
      <c r="H619" s="240">
        <v>7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166</v>
      </c>
      <c r="AU619" s="246" t="s">
        <v>85</v>
      </c>
      <c r="AV619" s="13" t="s">
        <v>85</v>
      </c>
      <c r="AW619" s="13" t="s">
        <v>34</v>
      </c>
      <c r="AX619" s="13" t="s">
        <v>74</v>
      </c>
      <c r="AY619" s="246" t="s">
        <v>158</v>
      </c>
    </row>
    <row r="620" s="13" customFormat="1">
      <c r="A620" s="13"/>
      <c r="B620" s="236"/>
      <c r="C620" s="237"/>
      <c r="D620" s="232" t="s">
        <v>166</v>
      </c>
      <c r="E620" s="238" t="s">
        <v>19</v>
      </c>
      <c r="F620" s="239" t="s">
        <v>2328</v>
      </c>
      <c r="G620" s="237"/>
      <c r="H620" s="240">
        <v>7.5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166</v>
      </c>
      <c r="AU620" s="246" t="s">
        <v>85</v>
      </c>
      <c r="AV620" s="13" t="s">
        <v>85</v>
      </c>
      <c r="AW620" s="13" t="s">
        <v>34</v>
      </c>
      <c r="AX620" s="13" t="s">
        <v>74</v>
      </c>
      <c r="AY620" s="246" t="s">
        <v>158</v>
      </c>
    </row>
    <row r="621" s="14" customFormat="1">
      <c r="A621" s="14"/>
      <c r="B621" s="247"/>
      <c r="C621" s="248"/>
      <c r="D621" s="232" t="s">
        <v>166</v>
      </c>
      <c r="E621" s="249" t="s">
        <v>19</v>
      </c>
      <c r="F621" s="250" t="s">
        <v>175</v>
      </c>
      <c r="G621" s="248"/>
      <c r="H621" s="251">
        <v>55.75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166</v>
      </c>
      <c r="AU621" s="257" t="s">
        <v>85</v>
      </c>
      <c r="AV621" s="14" t="s">
        <v>163</v>
      </c>
      <c r="AW621" s="14" t="s">
        <v>34</v>
      </c>
      <c r="AX621" s="14" t="s">
        <v>82</v>
      </c>
      <c r="AY621" s="257" t="s">
        <v>158</v>
      </c>
    </row>
    <row r="622" s="2" customFormat="1" ht="16.5" customHeight="1">
      <c r="A622" s="38"/>
      <c r="B622" s="39"/>
      <c r="C622" s="219" t="s">
        <v>1024</v>
      </c>
      <c r="D622" s="219" t="s">
        <v>159</v>
      </c>
      <c r="E622" s="220" t="s">
        <v>2332</v>
      </c>
      <c r="F622" s="221" t="s">
        <v>2330</v>
      </c>
      <c r="G622" s="222" t="s">
        <v>194</v>
      </c>
      <c r="H622" s="223">
        <v>55.75</v>
      </c>
      <c r="I622" s="224"/>
      <c r="J622" s="225">
        <f>ROUND(I622*H622,2)</f>
        <v>0</v>
      </c>
      <c r="K622" s="221" t="s">
        <v>19</v>
      </c>
      <c r="L622" s="44"/>
      <c r="M622" s="226" t="s">
        <v>19</v>
      </c>
      <c r="N622" s="227" t="s">
        <v>45</v>
      </c>
      <c r="O622" s="84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30" t="s">
        <v>163</v>
      </c>
      <c r="AT622" s="230" t="s">
        <v>159</v>
      </c>
      <c r="AU622" s="230" t="s">
        <v>85</v>
      </c>
      <c r="AY622" s="17" t="s">
        <v>158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7" t="s">
        <v>82</v>
      </c>
      <c r="BK622" s="231">
        <f>ROUND(I622*H622,2)</f>
        <v>0</v>
      </c>
      <c r="BL622" s="17" t="s">
        <v>163</v>
      </c>
      <c r="BM622" s="230" t="s">
        <v>2333</v>
      </c>
    </row>
    <row r="623" s="2" customFormat="1">
      <c r="A623" s="38"/>
      <c r="B623" s="39"/>
      <c r="C623" s="40"/>
      <c r="D623" s="232" t="s">
        <v>165</v>
      </c>
      <c r="E623" s="40"/>
      <c r="F623" s="233" t="s">
        <v>2334</v>
      </c>
      <c r="G623" s="40"/>
      <c r="H623" s="40"/>
      <c r="I623" s="136"/>
      <c r="J623" s="40"/>
      <c r="K623" s="40"/>
      <c r="L623" s="44"/>
      <c r="M623" s="234"/>
      <c r="N623" s="235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165</v>
      </c>
      <c r="AU623" s="17" t="s">
        <v>85</v>
      </c>
    </row>
    <row r="624" s="13" customFormat="1">
      <c r="A624" s="13"/>
      <c r="B624" s="236"/>
      <c r="C624" s="237"/>
      <c r="D624" s="232" t="s">
        <v>166</v>
      </c>
      <c r="E624" s="238" t="s">
        <v>19</v>
      </c>
      <c r="F624" s="239" t="s">
        <v>2326</v>
      </c>
      <c r="G624" s="237"/>
      <c r="H624" s="240">
        <v>41.25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166</v>
      </c>
      <c r="AU624" s="246" t="s">
        <v>85</v>
      </c>
      <c r="AV624" s="13" t="s">
        <v>85</v>
      </c>
      <c r="AW624" s="13" t="s">
        <v>34</v>
      </c>
      <c r="AX624" s="13" t="s">
        <v>74</v>
      </c>
      <c r="AY624" s="246" t="s">
        <v>158</v>
      </c>
    </row>
    <row r="625" s="13" customFormat="1">
      <c r="A625" s="13"/>
      <c r="B625" s="236"/>
      <c r="C625" s="237"/>
      <c r="D625" s="232" t="s">
        <v>166</v>
      </c>
      <c r="E625" s="238" t="s">
        <v>19</v>
      </c>
      <c r="F625" s="239" t="s">
        <v>2327</v>
      </c>
      <c r="G625" s="237"/>
      <c r="H625" s="240">
        <v>7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166</v>
      </c>
      <c r="AU625" s="246" t="s">
        <v>85</v>
      </c>
      <c r="AV625" s="13" t="s">
        <v>85</v>
      </c>
      <c r="AW625" s="13" t="s">
        <v>34</v>
      </c>
      <c r="AX625" s="13" t="s">
        <v>74</v>
      </c>
      <c r="AY625" s="246" t="s">
        <v>158</v>
      </c>
    </row>
    <row r="626" s="13" customFormat="1">
      <c r="A626" s="13"/>
      <c r="B626" s="236"/>
      <c r="C626" s="237"/>
      <c r="D626" s="232" t="s">
        <v>166</v>
      </c>
      <c r="E626" s="238" t="s">
        <v>19</v>
      </c>
      <c r="F626" s="239" t="s">
        <v>2328</v>
      </c>
      <c r="G626" s="237"/>
      <c r="H626" s="240">
        <v>7.5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166</v>
      </c>
      <c r="AU626" s="246" t="s">
        <v>85</v>
      </c>
      <c r="AV626" s="13" t="s">
        <v>85</v>
      </c>
      <c r="AW626" s="13" t="s">
        <v>34</v>
      </c>
      <c r="AX626" s="13" t="s">
        <v>74</v>
      </c>
      <c r="AY626" s="246" t="s">
        <v>158</v>
      </c>
    </row>
    <row r="627" s="14" customFormat="1">
      <c r="A627" s="14"/>
      <c r="B627" s="247"/>
      <c r="C627" s="248"/>
      <c r="D627" s="232" t="s">
        <v>166</v>
      </c>
      <c r="E627" s="249" t="s">
        <v>19</v>
      </c>
      <c r="F627" s="250" t="s">
        <v>175</v>
      </c>
      <c r="G627" s="248"/>
      <c r="H627" s="251">
        <v>55.75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7" t="s">
        <v>166</v>
      </c>
      <c r="AU627" s="257" t="s">
        <v>85</v>
      </c>
      <c r="AV627" s="14" t="s">
        <v>163</v>
      </c>
      <c r="AW627" s="14" t="s">
        <v>34</v>
      </c>
      <c r="AX627" s="14" t="s">
        <v>82</v>
      </c>
      <c r="AY627" s="257" t="s">
        <v>158</v>
      </c>
    </row>
    <row r="628" s="12" customFormat="1" ht="25.92" customHeight="1">
      <c r="A628" s="12"/>
      <c r="B628" s="205"/>
      <c r="C628" s="206"/>
      <c r="D628" s="207" t="s">
        <v>73</v>
      </c>
      <c r="E628" s="208" t="s">
        <v>1096</v>
      </c>
      <c r="F628" s="208" t="s">
        <v>1097</v>
      </c>
      <c r="G628" s="206"/>
      <c r="H628" s="206"/>
      <c r="I628" s="209"/>
      <c r="J628" s="210">
        <f>BK628</f>
        <v>0</v>
      </c>
      <c r="K628" s="206"/>
      <c r="L628" s="211"/>
      <c r="M628" s="212"/>
      <c r="N628" s="213"/>
      <c r="O628" s="213"/>
      <c r="P628" s="214">
        <f>SUM(P629:P787)</f>
        <v>0</v>
      </c>
      <c r="Q628" s="213"/>
      <c r="R628" s="214">
        <f>SUM(R629:R787)</f>
        <v>59.586439130000002</v>
      </c>
      <c r="S628" s="213"/>
      <c r="T628" s="215">
        <f>SUM(T629:T787)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16" t="s">
        <v>176</v>
      </c>
      <c r="AT628" s="217" t="s">
        <v>73</v>
      </c>
      <c r="AU628" s="217" t="s">
        <v>74</v>
      </c>
      <c r="AY628" s="216" t="s">
        <v>158</v>
      </c>
      <c r="BK628" s="218">
        <f>SUM(BK629:BK787)</f>
        <v>0</v>
      </c>
    </row>
    <row r="629" s="2" customFormat="1" ht="16.5" customHeight="1">
      <c r="A629" s="38"/>
      <c r="B629" s="39"/>
      <c r="C629" s="219" t="s">
        <v>1032</v>
      </c>
      <c r="D629" s="219" t="s">
        <v>159</v>
      </c>
      <c r="E629" s="220" t="s">
        <v>1099</v>
      </c>
      <c r="F629" s="221" t="s">
        <v>1100</v>
      </c>
      <c r="G629" s="222" t="s">
        <v>202</v>
      </c>
      <c r="H629" s="223">
        <v>10</v>
      </c>
      <c r="I629" s="224"/>
      <c r="J629" s="225">
        <f>ROUND(I629*H629,2)</f>
        <v>0</v>
      </c>
      <c r="K629" s="221" t="s">
        <v>213</v>
      </c>
      <c r="L629" s="44"/>
      <c r="M629" s="226" t="s">
        <v>19</v>
      </c>
      <c r="N629" s="227" t="s">
        <v>45</v>
      </c>
      <c r="O629" s="84"/>
      <c r="P629" s="228">
        <f>O629*H629</f>
        <v>0</v>
      </c>
      <c r="Q629" s="228">
        <v>0</v>
      </c>
      <c r="R629" s="228">
        <f>Q629*H629</f>
        <v>0</v>
      </c>
      <c r="S629" s="228">
        <v>0</v>
      </c>
      <c r="T629" s="229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0" t="s">
        <v>236</v>
      </c>
      <c r="AT629" s="230" t="s">
        <v>159</v>
      </c>
      <c r="AU629" s="230" t="s">
        <v>82</v>
      </c>
      <c r="AY629" s="17" t="s">
        <v>158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7" t="s">
        <v>82</v>
      </c>
      <c r="BK629" s="231">
        <f>ROUND(I629*H629,2)</f>
        <v>0</v>
      </c>
      <c r="BL629" s="17" t="s">
        <v>236</v>
      </c>
      <c r="BM629" s="230" t="s">
        <v>1101</v>
      </c>
    </row>
    <row r="630" s="2" customFormat="1">
      <c r="A630" s="38"/>
      <c r="B630" s="39"/>
      <c r="C630" s="40"/>
      <c r="D630" s="232" t="s">
        <v>165</v>
      </c>
      <c r="E630" s="40"/>
      <c r="F630" s="233" t="s">
        <v>1102</v>
      </c>
      <c r="G630" s="40"/>
      <c r="H630" s="40"/>
      <c r="I630" s="136"/>
      <c r="J630" s="40"/>
      <c r="K630" s="40"/>
      <c r="L630" s="44"/>
      <c r="M630" s="234"/>
      <c r="N630" s="235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165</v>
      </c>
      <c r="AU630" s="17" t="s">
        <v>82</v>
      </c>
    </row>
    <row r="631" s="13" customFormat="1">
      <c r="A631" s="13"/>
      <c r="B631" s="236"/>
      <c r="C631" s="237"/>
      <c r="D631" s="232" t="s">
        <v>166</v>
      </c>
      <c r="E631" s="238" t="s">
        <v>19</v>
      </c>
      <c r="F631" s="239" t="s">
        <v>2252</v>
      </c>
      <c r="G631" s="237"/>
      <c r="H631" s="240">
        <v>10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166</v>
      </c>
      <c r="AU631" s="246" t="s">
        <v>82</v>
      </c>
      <c r="AV631" s="13" t="s">
        <v>85</v>
      </c>
      <c r="AW631" s="13" t="s">
        <v>34</v>
      </c>
      <c r="AX631" s="13" t="s">
        <v>82</v>
      </c>
      <c r="AY631" s="246" t="s">
        <v>158</v>
      </c>
    </row>
    <row r="632" s="2" customFormat="1" ht="21.75" customHeight="1">
      <c r="A632" s="38"/>
      <c r="B632" s="39"/>
      <c r="C632" s="219" t="s">
        <v>1042</v>
      </c>
      <c r="D632" s="219" t="s">
        <v>159</v>
      </c>
      <c r="E632" s="220" t="s">
        <v>1104</v>
      </c>
      <c r="F632" s="221" t="s">
        <v>1105</v>
      </c>
      <c r="G632" s="222" t="s">
        <v>1106</v>
      </c>
      <c r="H632" s="223">
        <v>0.40000000000000002</v>
      </c>
      <c r="I632" s="224"/>
      <c r="J632" s="225">
        <f>ROUND(I632*H632,2)</f>
        <v>0</v>
      </c>
      <c r="K632" s="221" t="s">
        <v>19</v>
      </c>
      <c r="L632" s="44"/>
      <c r="M632" s="226" t="s">
        <v>19</v>
      </c>
      <c r="N632" s="227" t="s">
        <v>45</v>
      </c>
      <c r="O632" s="84"/>
      <c r="P632" s="228">
        <f>O632*H632</f>
        <v>0</v>
      </c>
      <c r="Q632" s="228">
        <v>0.0088000000000000005</v>
      </c>
      <c r="R632" s="228">
        <f>Q632*H632</f>
        <v>0.0035200000000000006</v>
      </c>
      <c r="S632" s="228">
        <v>0</v>
      </c>
      <c r="T632" s="229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0" t="s">
        <v>236</v>
      </c>
      <c r="AT632" s="230" t="s">
        <v>159</v>
      </c>
      <c r="AU632" s="230" t="s">
        <v>82</v>
      </c>
      <c r="AY632" s="17" t="s">
        <v>158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7" t="s">
        <v>82</v>
      </c>
      <c r="BK632" s="231">
        <f>ROUND(I632*H632,2)</f>
        <v>0</v>
      </c>
      <c r="BL632" s="17" t="s">
        <v>236</v>
      </c>
      <c r="BM632" s="230" t="s">
        <v>1107</v>
      </c>
    </row>
    <row r="633" s="2" customFormat="1">
      <c r="A633" s="38"/>
      <c r="B633" s="39"/>
      <c r="C633" s="40"/>
      <c r="D633" s="232" t="s">
        <v>165</v>
      </c>
      <c r="E633" s="40"/>
      <c r="F633" s="233" t="s">
        <v>1105</v>
      </c>
      <c r="G633" s="40"/>
      <c r="H633" s="40"/>
      <c r="I633" s="136"/>
      <c r="J633" s="40"/>
      <c r="K633" s="40"/>
      <c r="L633" s="44"/>
      <c r="M633" s="234"/>
      <c r="N633" s="235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165</v>
      </c>
      <c r="AU633" s="17" t="s">
        <v>82</v>
      </c>
    </row>
    <row r="634" s="13" customFormat="1">
      <c r="A634" s="13"/>
      <c r="B634" s="236"/>
      <c r="C634" s="237"/>
      <c r="D634" s="232" t="s">
        <v>166</v>
      </c>
      <c r="E634" s="238" t="s">
        <v>19</v>
      </c>
      <c r="F634" s="239" t="s">
        <v>2335</v>
      </c>
      <c r="G634" s="237"/>
      <c r="H634" s="240">
        <v>0.40000000000000002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166</v>
      </c>
      <c r="AU634" s="246" t="s">
        <v>82</v>
      </c>
      <c r="AV634" s="13" t="s">
        <v>85</v>
      </c>
      <c r="AW634" s="13" t="s">
        <v>34</v>
      </c>
      <c r="AX634" s="13" t="s">
        <v>82</v>
      </c>
      <c r="AY634" s="246" t="s">
        <v>158</v>
      </c>
    </row>
    <row r="635" s="2" customFormat="1" ht="16.5" customHeight="1">
      <c r="A635" s="38"/>
      <c r="B635" s="39"/>
      <c r="C635" s="219" t="s">
        <v>1047</v>
      </c>
      <c r="D635" s="219" t="s">
        <v>159</v>
      </c>
      <c r="E635" s="220" t="s">
        <v>1110</v>
      </c>
      <c r="F635" s="221" t="s">
        <v>1111</v>
      </c>
      <c r="G635" s="222" t="s">
        <v>1106</v>
      </c>
      <c r="H635" s="223">
        <v>0.40000000000000002</v>
      </c>
      <c r="I635" s="224"/>
      <c r="J635" s="225">
        <f>ROUND(I635*H635,2)</f>
        <v>0</v>
      </c>
      <c r="K635" s="221" t="s">
        <v>19</v>
      </c>
      <c r="L635" s="44"/>
      <c r="M635" s="226" t="s">
        <v>19</v>
      </c>
      <c r="N635" s="227" t="s">
        <v>45</v>
      </c>
      <c r="O635" s="84"/>
      <c r="P635" s="228">
        <f>O635*H635</f>
        <v>0</v>
      </c>
      <c r="Q635" s="228">
        <v>0.0099000000000000008</v>
      </c>
      <c r="R635" s="228">
        <f>Q635*H635</f>
        <v>0.0039600000000000008</v>
      </c>
      <c r="S635" s="228">
        <v>0</v>
      </c>
      <c r="T635" s="229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0" t="s">
        <v>236</v>
      </c>
      <c r="AT635" s="230" t="s">
        <v>159</v>
      </c>
      <c r="AU635" s="230" t="s">
        <v>82</v>
      </c>
      <c r="AY635" s="17" t="s">
        <v>158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7" t="s">
        <v>82</v>
      </c>
      <c r="BK635" s="231">
        <f>ROUND(I635*H635,2)</f>
        <v>0</v>
      </c>
      <c r="BL635" s="17" t="s">
        <v>236</v>
      </c>
      <c r="BM635" s="230" t="s">
        <v>1112</v>
      </c>
    </row>
    <row r="636" s="2" customFormat="1">
      <c r="A636" s="38"/>
      <c r="B636" s="39"/>
      <c r="C636" s="40"/>
      <c r="D636" s="232" t="s">
        <v>165</v>
      </c>
      <c r="E636" s="40"/>
      <c r="F636" s="233" t="s">
        <v>1111</v>
      </c>
      <c r="G636" s="40"/>
      <c r="H636" s="40"/>
      <c r="I636" s="136"/>
      <c r="J636" s="40"/>
      <c r="K636" s="40"/>
      <c r="L636" s="44"/>
      <c r="M636" s="234"/>
      <c r="N636" s="235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165</v>
      </c>
      <c r="AU636" s="17" t="s">
        <v>82</v>
      </c>
    </row>
    <row r="637" s="13" customFormat="1">
      <c r="A637" s="13"/>
      <c r="B637" s="236"/>
      <c r="C637" s="237"/>
      <c r="D637" s="232" t="s">
        <v>166</v>
      </c>
      <c r="E637" s="238" t="s">
        <v>19</v>
      </c>
      <c r="F637" s="239" t="s">
        <v>2335</v>
      </c>
      <c r="G637" s="237"/>
      <c r="H637" s="240">
        <v>0.40000000000000002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6" t="s">
        <v>166</v>
      </c>
      <c r="AU637" s="246" t="s">
        <v>82</v>
      </c>
      <c r="AV637" s="13" t="s">
        <v>85</v>
      </c>
      <c r="AW637" s="13" t="s">
        <v>34</v>
      </c>
      <c r="AX637" s="13" t="s">
        <v>82</v>
      </c>
      <c r="AY637" s="246" t="s">
        <v>158</v>
      </c>
    </row>
    <row r="638" s="2" customFormat="1" ht="16.5" customHeight="1">
      <c r="A638" s="38"/>
      <c r="B638" s="39"/>
      <c r="C638" s="219" t="s">
        <v>1052</v>
      </c>
      <c r="D638" s="219" t="s">
        <v>159</v>
      </c>
      <c r="E638" s="220" t="s">
        <v>1754</v>
      </c>
      <c r="F638" s="221" t="s">
        <v>1755</v>
      </c>
      <c r="G638" s="222" t="s">
        <v>1035</v>
      </c>
      <c r="H638" s="223">
        <v>10.5</v>
      </c>
      <c r="I638" s="224"/>
      <c r="J638" s="225">
        <f>ROUND(I638*H638,2)</f>
        <v>0</v>
      </c>
      <c r="K638" s="221" t="s">
        <v>19</v>
      </c>
      <c r="L638" s="44"/>
      <c r="M638" s="226" t="s">
        <v>19</v>
      </c>
      <c r="N638" s="227" t="s">
        <v>45</v>
      </c>
      <c r="O638" s="84"/>
      <c r="P638" s="228">
        <f>O638*H638</f>
        <v>0</v>
      </c>
      <c r="Q638" s="228">
        <v>0</v>
      </c>
      <c r="R638" s="228">
        <f>Q638*H638</f>
        <v>0</v>
      </c>
      <c r="S638" s="228">
        <v>0</v>
      </c>
      <c r="T638" s="229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30" t="s">
        <v>236</v>
      </c>
      <c r="AT638" s="230" t="s">
        <v>159</v>
      </c>
      <c r="AU638" s="230" t="s">
        <v>82</v>
      </c>
      <c r="AY638" s="17" t="s">
        <v>158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7" t="s">
        <v>82</v>
      </c>
      <c r="BK638" s="231">
        <f>ROUND(I638*H638,2)</f>
        <v>0</v>
      </c>
      <c r="BL638" s="17" t="s">
        <v>236</v>
      </c>
      <c r="BM638" s="230" t="s">
        <v>1937</v>
      </c>
    </row>
    <row r="639" s="2" customFormat="1">
      <c r="A639" s="38"/>
      <c r="B639" s="39"/>
      <c r="C639" s="40"/>
      <c r="D639" s="232" t="s">
        <v>165</v>
      </c>
      <c r="E639" s="40"/>
      <c r="F639" s="233" t="s">
        <v>1755</v>
      </c>
      <c r="G639" s="40"/>
      <c r="H639" s="40"/>
      <c r="I639" s="136"/>
      <c r="J639" s="40"/>
      <c r="K639" s="40"/>
      <c r="L639" s="44"/>
      <c r="M639" s="234"/>
      <c r="N639" s="235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165</v>
      </c>
      <c r="AU639" s="17" t="s">
        <v>82</v>
      </c>
    </row>
    <row r="640" s="13" customFormat="1">
      <c r="A640" s="13"/>
      <c r="B640" s="236"/>
      <c r="C640" s="237"/>
      <c r="D640" s="232" t="s">
        <v>166</v>
      </c>
      <c r="E640" s="238" t="s">
        <v>19</v>
      </c>
      <c r="F640" s="239" t="s">
        <v>2336</v>
      </c>
      <c r="G640" s="237"/>
      <c r="H640" s="240">
        <v>10.5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166</v>
      </c>
      <c r="AU640" s="246" t="s">
        <v>82</v>
      </c>
      <c r="AV640" s="13" t="s">
        <v>85</v>
      </c>
      <c r="AW640" s="13" t="s">
        <v>34</v>
      </c>
      <c r="AX640" s="13" t="s">
        <v>82</v>
      </c>
      <c r="AY640" s="246" t="s">
        <v>158</v>
      </c>
    </row>
    <row r="641" s="2" customFormat="1" ht="33" customHeight="1">
      <c r="A641" s="38"/>
      <c r="B641" s="39"/>
      <c r="C641" s="219" t="s">
        <v>1056</v>
      </c>
      <c r="D641" s="219" t="s">
        <v>159</v>
      </c>
      <c r="E641" s="220" t="s">
        <v>2337</v>
      </c>
      <c r="F641" s="221" t="s">
        <v>2338</v>
      </c>
      <c r="G641" s="222" t="s">
        <v>162</v>
      </c>
      <c r="H641" s="223">
        <v>12</v>
      </c>
      <c r="I641" s="224"/>
      <c r="J641" s="225">
        <f>ROUND(I641*H641,2)</f>
        <v>0</v>
      </c>
      <c r="K641" s="221" t="s">
        <v>213</v>
      </c>
      <c r="L641" s="44"/>
      <c r="M641" s="226" t="s">
        <v>19</v>
      </c>
      <c r="N641" s="227" t="s">
        <v>45</v>
      </c>
      <c r="O641" s="84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0" t="s">
        <v>236</v>
      </c>
      <c r="AT641" s="230" t="s">
        <v>159</v>
      </c>
      <c r="AU641" s="230" t="s">
        <v>82</v>
      </c>
      <c r="AY641" s="17" t="s">
        <v>158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7" t="s">
        <v>82</v>
      </c>
      <c r="BK641" s="231">
        <f>ROUND(I641*H641,2)</f>
        <v>0</v>
      </c>
      <c r="BL641" s="17" t="s">
        <v>236</v>
      </c>
      <c r="BM641" s="230" t="s">
        <v>1939</v>
      </c>
    </row>
    <row r="642" s="2" customFormat="1">
      <c r="A642" s="38"/>
      <c r="B642" s="39"/>
      <c r="C642" s="40"/>
      <c r="D642" s="232" t="s">
        <v>165</v>
      </c>
      <c r="E642" s="40"/>
      <c r="F642" s="233" t="s">
        <v>2339</v>
      </c>
      <c r="G642" s="40"/>
      <c r="H642" s="40"/>
      <c r="I642" s="136"/>
      <c r="J642" s="40"/>
      <c r="K642" s="40"/>
      <c r="L642" s="44"/>
      <c r="M642" s="234"/>
      <c r="N642" s="235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165</v>
      </c>
      <c r="AU642" s="17" t="s">
        <v>82</v>
      </c>
    </row>
    <row r="643" s="2" customFormat="1">
      <c r="A643" s="38"/>
      <c r="B643" s="39"/>
      <c r="C643" s="40"/>
      <c r="D643" s="232" t="s">
        <v>216</v>
      </c>
      <c r="E643" s="40"/>
      <c r="F643" s="258" t="s">
        <v>2340</v>
      </c>
      <c r="G643" s="40"/>
      <c r="H643" s="40"/>
      <c r="I643" s="136"/>
      <c r="J643" s="40"/>
      <c r="K643" s="40"/>
      <c r="L643" s="44"/>
      <c r="M643" s="234"/>
      <c r="N643" s="235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216</v>
      </c>
      <c r="AU643" s="17" t="s">
        <v>82</v>
      </c>
    </row>
    <row r="644" s="13" customFormat="1">
      <c r="A644" s="13"/>
      <c r="B644" s="236"/>
      <c r="C644" s="237"/>
      <c r="D644" s="232" t="s">
        <v>166</v>
      </c>
      <c r="E644" s="238" t="s">
        <v>19</v>
      </c>
      <c r="F644" s="239" t="s">
        <v>2276</v>
      </c>
      <c r="G644" s="237"/>
      <c r="H644" s="240">
        <v>12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166</v>
      </c>
      <c r="AU644" s="246" t="s">
        <v>82</v>
      </c>
      <c r="AV644" s="13" t="s">
        <v>85</v>
      </c>
      <c r="AW644" s="13" t="s">
        <v>34</v>
      </c>
      <c r="AX644" s="13" t="s">
        <v>82</v>
      </c>
      <c r="AY644" s="246" t="s">
        <v>158</v>
      </c>
    </row>
    <row r="645" s="2" customFormat="1" ht="16.5" customHeight="1">
      <c r="A645" s="38"/>
      <c r="B645" s="39"/>
      <c r="C645" s="219" t="s">
        <v>1065</v>
      </c>
      <c r="D645" s="219" t="s">
        <v>159</v>
      </c>
      <c r="E645" s="220" t="s">
        <v>1762</v>
      </c>
      <c r="F645" s="221" t="s">
        <v>1763</v>
      </c>
      <c r="G645" s="222" t="s">
        <v>1035</v>
      </c>
      <c r="H645" s="223">
        <v>3.5</v>
      </c>
      <c r="I645" s="224"/>
      <c r="J645" s="225">
        <f>ROUND(I645*H645,2)</f>
        <v>0</v>
      </c>
      <c r="K645" s="221" t="s">
        <v>19</v>
      </c>
      <c r="L645" s="44"/>
      <c r="M645" s="226" t="s">
        <v>19</v>
      </c>
      <c r="N645" s="227" t="s">
        <v>45</v>
      </c>
      <c r="O645" s="84"/>
      <c r="P645" s="228">
        <f>O645*H645</f>
        <v>0</v>
      </c>
      <c r="Q645" s="228">
        <v>0</v>
      </c>
      <c r="R645" s="228">
        <f>Q645*H645</f>
        <v>0</v>
      </c>
      <c r="S645" s="228">
        <v>0</v>
      </c>
      <c r="T645" s="229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0" t="s">
        <v>236</v>
      </c>
      <c r="AT645" s="230" t="s">
        <v>159</v>
      </c>
      <c r="AU645" s="230" t="s">
        <v>82</v>
      </c>
      <c r="AY645" s="17" t="s">
        <v>158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7" t="s">
        <v>82</v>
      </c>
      <c r="BK645" s="231">
        <f>ROUND(I645*H645,2)</f>
        <v>0</v>
      </c>
      <c r="BL645" s="17" t="s">
        <v>236</v>
      </c>
      <c r="BM645" s="230" t="s">
        <v>1941</v>
      </c>
    </row>
    <row r="646" s="2" customFormat="1">
      <c r="A646" s="38"/>
      <c r="B646" s="39"/>
      <c r="C646" s="40"/>
      <c r="D646" s="232" t="s">
        <v>165</v>
      </c>
      <c r="E646" s="40"/>
      <c r="F646" s="233" t="s">
        <v>1763</v>
      </c>
      <c r="G646" s="40"/>
      <c r="H646" s="40"/>
      <c r="I646" s="136"/>
      <c r="J646" s="40"/>
      <c r="K646" s="40"/>
      <c r="L646" s="44"/>
      <c r="M646" s="234"/>
      <c r="N646" s="235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165</v>
      </c>
      <c r="AU646" s="17" t="s">
        <v>82</v>
      </c>
    </row>
    <row r="647" s="13" customFormat="1">
      <c r="A647" s="13"/>
      <c r="B647" s="236"/>
      <c r="C647" s="237"/>
      <c r="D647" s="232" t="s">
        <v>166</v>
      </c>
      <c r="E647" s="238" t="s">
        <v>19</v>
      </c>
      <c r="F647" s="239" t="s">
        <v>2341</v>
      </c>
      <c r="G647" s="237"/>
      <c r="H647" s="240">
        <v>3.5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166</v>
      </c>
      <c r="AU647" s="246" t="s">
        <v>82</v>
      </c>
      <c r="AV647" s="13" t="s">
        <v>85</v>
      </c>
      <c r="AW647" s="13" t="s">
        <v>34</v>
      </c>
      <c r="AX647" s="13" t="s">
        <v>82</v>
      </c>
      <c r="AY647" s="246" t="s">
        <v>158</v>
      </c>
    </row>
    <row r="648" s="2" customFormat="1" ht="21.75" customHeight="1">
      <c r="A648" s="38"/>
      <c r="B648" s="39"/>
      <c r="C648" s="219" t="s">
        <v>1071</v>
      </c>
      <c r="D648" s="219" t="s">
        <v>159</v>
      </c>
      <c r="E648" s="220" t="s">
        <v>1943</v>
      </c>
      <c r="F648" s="221" t="s">
        <v>1944</v>
      </c>
      <c r="G648" s="222" t="s">
        <v>1035</v>
      </c>
      <c r="H648" s="223">
        <v>14</v>
      </c>
      <c r="I648" s="224"/>
      <c r="J648" s="225">
        <f>ROUND(I648*H648,2)</f>
        <v>0</v>
      </c>
      <c r="K648" s="221" t="s">
        <v>213</v>
      </c>
      <c r="L648" s="44"/>
      <c r="M648" s="226" t="s">
        <v>19</v>
      </c>
      <c r="N648" s="227" t="s">
        <v>45</v>
      </c>
      <c r="O648" s="84"/>
      <c r="P648" s="228">
        <f>O648*H648</f>
        <v>0</v>
      </c>
      <c r="Q648" s="228">
        <v>0</v>
      </c>
      <c r="R648" s="228">
        <f>Q648*H648</f>
        <v>0</v>
      </c>
      <c r="S648" s="228">
        <v>0</v>
      </c>
      <c r="T648" s="229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0" t="s">
        <v>163</v>
      </c>
      <c r="AT648" s="230" t="s">
        <v>159</v>
      </c>
      <c r="AU648" s="230" t="s">
        <v>82</v>
      </c>
      <c r="AY648" s="17" t="s">
        <v>158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7" t="s">
        <v>82</v>
      </c>
      <c r="BK648" s="231">
        <f>ROUND(I648*H648,2)</f>
        <v>0</v>
      </c>
      <c r="BL648" s="17" t="s">
        <v>163</v>
      </c>
      <c r="BM648" s="230" t="s">
        <v>1945</v>
      </c>
    </row>
    <row r="649" s="2" customFormat="1">
      <c r="A649" s="38"/>
      <c r="B649" s="39"/>
      <c r="C649" s="40"/>
      <c r="D649" s="232" t="s">
        <v>165</v>
      </c>
      <c r="E649" s="40"/>
      <c r="F649" s="233" t="s">
        <v>1946</v>
      </c>
      <c r="G649" s="40"/>
      <c r="H649" s="40"/>
      <c r="I649" s="136"/>
      <c r="J649" s="40"/>
      <c r="K649" s="40"/>
      <c r="L649" s="44"/>
      <c r="M649" s="234"/>
      <c r="N649" s="235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165</v>
      </c>
      <c r="AU649" s="17" t="s">
        <v>82</v>
      </c>
    </row>
    <row r="650" s="2" customFormat="1">
      <c r="A650" s="38"/>
      <c r="B650" s="39"/>
      <c r="C650" s="40"/>
      <c r="D650" s="232" t="s">
        <v>216</v>
      </c>
      <c r="E650" s="40"/>
      <c r="F650" s="258" t="s">
        <v>1947</v>
      </c>
      <c r="G650" s="40"/>
      <c r="H650" s="40"/>
      <c r="I650" s="136"/>
      <c r="J650" s="40"/>
      <c r="K650" s="40"/>
      <c r="L650" s="44"/>
      <c r="M650" s="234"/>
      <c r="N650" s="235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216</v>
      </c>
      <c r="AU650" s="17" t="s">
        <v>82</v>
      </c>
    </row>
    <row r="651" s="13" customFormat="1">
      <c r="A651" s="13"/>
      <c r="B651" s="236"/>
      <c r="C651" s="237"/>
      <c r="D651" s="232" t="s">
        <v>166</v>
      </c>
      <c r="E651" s="238" t="s">
        <v>19</v>
      </c>
      <c r="F651" s="239" t="s">
        <v>1771</v>
      </c>
      <c r="G651" s="237"/>
      <c r="H651" s="240">
        <v>10.5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6" t="s">
        <v>166</v>
      </c>
      <c r="AU651" s="246" t="s">
        <v>82</v>
      </c>
      <c r="AV651" s="13" t="s">
        <v>85</v>
      </c>
      <c r="AW651" s="13" t="s">
        <v>34</v>
      </c>
      <c r="AX651" s="13" t="s">
        <v>74</v>
      </c>
      <c r="AY651" s="246" t="s">
        <v>158</v>
      </c>
    </row>
    <row r="652" s="13" customFormat="1">
      <c r="A652" s="13"/>
      <c r="B652" s="236"/>
      <c r="C652" s="237"/>
      <c r="D652" s="232" t="s">
        <v>166</v>
      </c>
      <c r="E652" s="238" t="s">
        <v>19</v>
      </c>
      <c r="F652" s="239" t="s">
        <v>1772</v>
      </c>
      <c r="G652" s="237"/>
      <c r="H652" s="240">
        <v>3.5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166</v>
      </c>
      <c r="AU652" s="246" t="s">
        <v>82</v>
      </c>
      <c r="AV652" s="13" t="s">
        <v>85</v>
      </c>
      <c r="AW652" s="13" t="s">
        <v>34</v>
      </c>
      <c r="AX652" s="13" t="s">
        <v>74</v>
      </c>
      <c r="AY652" s="246" t="s">
        <v>158</v>
      </c>
    </row>
    <row r="653" s="14" customFormat="1">
      <c r="A653" s="14"/>
      <c r="B653" s="247"/>
      <c r="C653" s="248"/>
      <c r="D653" s="232" t="s">
        <v>166</v>
      </c>
      <c r="E653" s="249" t="s">
        <v>19</v>
      </c>
      <c r="F653" s="250" t="s">
        <v>175</v>
      </c>
      <c r="G653" s="248"/>
      <c r="H653" s="251">
        <v>14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166</v>
      </c>
      <c r="AU653" s="257" t="s">
        <v>82</v>
      </c>
      <c r="AV653" s="14" t="s">
        <v>163</v>
      </c>
      <c r="AW653" s="14" t="s">
        <v>34</v>
      </c>
      <c r="AX653" s="14" t="s">
        <v>82</v>
      </c>
      <c r="AY653" s="257" t="s">
        <v>158</v>
      </c>
    </row>
    <row r="654" s="2" customFormat="1" ht="21.75" customHeight="1">
      <c r="A654" s="38"/>
      <c r="B654" s="39"/>
      <c r="C654" s="219" t="s">
        <v>1077</v>
      </c>
      <c r="D654" s="219" t="s">
        <v>159</v>
      </c>
      <c r="E654" s="220" t="s">
        <v>1114</v>
      </c>
      <c r="F654" s="221" t="s">
        <v>1115</v>
      </c>
      <c r="G654" s="222" t="s">
        <v>194</v>
      </c>
      <c r="H654" s="223">
        <v>250</v>
      </c>
      <c r="I654" s="224"/>
      <c r="J654" s="225">
        <f>ROUND(I654*H654,2)</f>
        <v>0</v>
      </c>
      <c r="K654" s="221" t="s">
        <v>213</v>
      </c>
      <c r="L654" s="44"/>
      <c r="M654" s="226" t="s">
        <v>19</v>
      </c>
      <c r="N654" s="227" t="s">
        <v>45</v>
      </c>
      <c r="O654" s="84"/>
      <c r="P654" s="228">
        <f>O654*H654</f>
        <v>0</v>
      </c>
      <c r="Q654" s="228">
        <v>0</v>
      </c>
      <c r="R654" s="228">
        <f>Q654*H654</f>
        <v>0</v>
      </c>
      <c r="S654" s="228">
        <v>0</v>
      </c>
      <c r="T654" s="229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30" t="s">
        <v>236</v>
      </c>
      <c r="AT654" s="230" t="s">
        <v>159</v>
      </c>
      <c r="AU654" s="230" t="s">
        <v>82</v>
      </c>
      <c r="AY654" s="17" t="s">
        <v>158</v>
      </c>
      <c r="BE654" s="231">
        <f>IF(N654="základní",J654,0)</f>
        <v>0</v>
      </c>
      <c r="BF654" s="231">
        <f>IF(N654="snížená",J654,0)</f>
        <v>0</v>
      </c>
      <c r="BG654" s="231">
        <f>IF(N654="zákl. přenesená",J654,0)</f>
        <v>0</v>
      </c>
      <c r="BH654" s="231">
        <f>IF(N654="sníž. přenesená",J654,0)</f>
        <v>0</v>
      </c>
      <c r="BI654" s="231">
        <f>IF(N654="nulová",J654,0)</f>
        <v>0</v>
      </c>
      <c r="BJ654" s="17" t="s">
        <v>82</v>
      </c>
      <c r="BK654" s="231">
        <f>ROUND(I654*H654,2)</f>
        <v>0</v>
      </c>
      <c r="BL654" s="17" t="s">
        <v>236</v>
      </c>
      <c r="BM654" s="230" t="s">
        <v>1116</v>
      </c>
    </row>
    <row r="655" s="2" customFormat="1">
      <c r="A655" s="38"/>
      <c r="B655" s="39"/>
      <c r="C655" s="40"/>
      <c r="D655" s="232" t="s">
        <v>165</v>
      </c>
      <c r="E655" s="40"/>
      <c r="F655" s="233" t="s">
        <v>1117</v>
      </c>
      <c r="G655" s="40"/>
      <c r="H655" s="40"/>
      <c r="I655" s="136"/>
      <c r="J655" s="40"/>
      <c r="K655" s="40"/>
      <c r="L655" s="44"/>
      <c r="M655" s="234"/>
      <c r="N655" s="235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165</v>
      </c>
      <c r="AU655" s="17" t="s">
        <v>82</v>
      </c>
    </row>
    <row r="656" s="2" customFormat="1">
      <c r="A656" s="38"/>
      <c r="B656" s="39"/>
      <c r="C656" s="40"/>
      <c r="D656" s="232" t="s">
        <v>216</v>
      </c>
      <c r="E656" s="40"/>
      <c r="F656" s="258" t="s">
        <v>1118</v>
      </c>
      <c r="G656" s="40"/>
      <c r="H656" s="40"/>
      <c r="I656" s="136"/>
      <c r="J656" s="40"/>
      <c r="K656" s="40"/>
      <c r="L656" s="44"/>
      <c r="M656" s="234"/>
      <c r="N656" s="235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216</v>
      </c>
      <c r="AU656" s="17" t="s">
        <v>82</v>
      </c>
    </row>
    <row r="657" s="13" customFormat="1">
      <c r="A657" s="13"/>
      <c r="B657" s="236"/>
      <c r="C657" s="237"/>
      <c r="D657" s="232" t="s">
        <v>166</v>
      </c>
      <c r="E657" s="238" t="s">
        <v>19</v>
      </c>
      <c r="F657" s="239" t="s">
        <v>2309</v>
      </c>
      <c r="G657" s="237"/>
      <c r="H657" s="240">
        <v>250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166</v>
      </c>
      <c r="AU657" s="246" t="s">
        <v>82</v>
      </c>
      <c r="AV657" s="13" t="s">
        <v>85</v>
      </c>
      <c r="AW657" s="13" t="s">
        <v>34</v>
      </c>
      <c r="AX657" s="13" t="s">
        <v>82</v>
      </c>
      <c r="AY657" s="246" t="s">
        <v>158</v>
      </c>
    </row>
    <row r="658" s="2" customFormat="1" ht="21.75" customHeight="1">
      <c r="A658" s="38"/>
      <c r="B658" s="39"/>
      <c r="C658" s="219" t="s">
        <v>1082</v>
      </c>
      <c r="D658" s="219" t="s">
        <v>159</v>
      </c>
      <c r="E658" s="220" t="s">
        <v>1120</v>
      </c>
      <c r="F658" s="221" t="s">
        <v>1121</v>
      </c>
      <c r="G658" s="222" t="s">
        <v>194</v>
      </c>
      <c r="H658" s="223">
        <v>250</v>
      </c>
      <c r="I658" s="224"/>
      <c r="J658" s="225">
        <f>ROUND(I658*H658,2)</f>
        <v>0</v>
      </c>
      <c r="K658" s="221" t="s">
        <v>213</v>
      </c>
      <c r="L658" s="44"/>
      <c r="M658" s="226" t="s">
        <v>19</v>
      </c>
      <c r="N658" s="227" t="s">
        <v>45</v>
      </c>
      <c r="O658" s="84"/>
      <c r="P658" s="228">
        <f>O658*H658</f>
        <v>0</v>
      </c>
      <c r="Q658" s="228">
        <v>0</v>
      </c>
      <c r="R658" s="228">
        <f>Q658*H658</f>
        <v>0</v>
      </c>
      <c r="S658" s="228">
        <v>0</v>
      </c>
      <c r="T658" s="229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0" t="s">
        <v>236</v>
      </c>
      <c r="AT658" s="230" t="s">
        <v>159</v>
      </c>
      <c r="AU658" s="230" t="s">
        <v>82</v>
      </c>
      <c r="AY658" s="17" t="s">
        <v>158</v>
      </c>
      <c r="BE658" s="231">
        <f>IF(N658="základní",J658,0)</f>
        <v>0</v>
      </c>
      <c r="BF658" s="231">
        <f>IF(N658="snížená",J658,0)</f>
        <v>0</v>
      </c>
      <c r="BG658" s="231">
        <f>IF(N658="zákl. přenesená",J658,0)</f>
        <v>0</v>
      </c>
      <c r="BH658" s="231">
        <f>IF(N658="sníž. přenesená",J658,0)</f>
        <v>0</v>
      </c>
      <c r="BI658" s="231">
        <f>IF(N658="nulová",J658,0)</f>
        <v>0</v>
      </c>
      <c r="BJ658" s="17" t="s">
        <v>82</v>
      </c>
      <c r="BK658" s="231">
        <f>ROUND(I658*H658,2)</f>
        <v>0</v>
      </c>
      <c r="BL658" s="17" t="s">
        <v>236</v>
      </c>
      <c r="BM658" s="230" t="s">
        <v>1122</v>
      </c>
    </row>
    <row r="659" s="2" customFormat="1">
      <c r="A659" s="38"/>
      <c r="B659" s="39"/>
      <c r="C659" s="40"/>
      <c r="D659" s="232" t="s">
        <v>165</v>
      </c>
      <c r="E659" s="40"/>
      <c r="F659" s="233" t="s">
        <v>1123</v>
      </c>
      <c r="G659" s="40"/>
      <c r="H659" s="40"/>
      <c r="I659" s="136"/>
      <c r="J659" s="40"/>
      <c r="K659" s="40"/>
      <c r="L659" s="44"/>
      <c r="M659" s="234"/>
      <c r="N659" s="235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165</v>
      </c>
      <c r="AU659" s="17" t="s">
        <v>82</v>
      </c>
    </row>
    <row r="660" s="2" customFormat="1">
      <c r="A660" s="38"/>
      <c r="B660" s="39"/>
      <c r="C660" s="40"/>
      <c r="D660" s="232" t="s">
        <v>216</v>
      </c>
      <c r="E660" s="40"/>
      <c r="F660" s="258" t="s">
        <v>1124</v>
      </c>
      <c r="G660" s="40"/>
      <c r="H660" s="40"/>
      <c r="I660" s="136"/>
      <c r="J660" s="40"/>
      <c r="K660" s="40"/>
      <c r="L660" s="44"/>
      <c r="M660" s="234"/>
      <c r="N660" s="235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216</v>
      </c>
      <c r="AU660" s="17" t="s">
        <v>82</v>
      </c>
    </row>
    <row r="661" s="13" customFormat="1">
      <c r="A661" s="13"/>
      <c r="B661" s="236"/>
      <c r="C661" s="237"/>
      <c r="D661" s="232" t="s">
        <v>166</v>
      </c>
      <c r="E661" s="238" t="s">
        <v>19</v>
      </c>
      <c r="F661" s="239" t="s">
        <v>2309</v>
      </c>
      <c r="G661" s="237"/>
      <c r="H661" s="240">
        <v>250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6" t="s">
        <v>166</v>
      </c>
      <c r="AU661" s="246" t="s">
        <v>82</v>
      </c>
      <c r="AV661" s="13" t="s">
        <v>85</v>
      </c>
      <c r="AW661" s="13" t="s">
        <v>34</v>
      </c>
      <c r="AX661" s="13" t="s">
        <v>82</v>
      </c>
      <c r="AY661" s="246" t="s">
        <v>158</v>
      </c>
    </row>
    <row r="662" s="2" customFormat="1" ht="21.75" customHeight="1">
      <c r="A662" s="38"/>
      <c r="B662" s="39"/>
      <c r="C662" s="219" t="s">
        <v>1087</v>
      </c>
      <c r="D662" s="219" t="s">
        <v>159</v>
      </c>
      <c r="E662" s="220" t="s">
        <v>1126</v>
      </c>
      <c r="F662" s="221" t="s">
        <v>1127</v>
      </c>
      <c r="G662" s="222" t="s">
        <v>162</v>
      </c>
      <c r="H662" s="223">
        <v>10</v>
      </c>
      <c r="I662" s="224"/>
      <c r="J662" s="225">
        <f>ROUND(I662*H662,2)</f>
        <v>0</v>
      </c>
      <c r="K662" s="221" t="s">
        <v>213</v>
      </c>
      <c r="L662" s="44"/>
      <c r="M662" s="226" t="s">
        <v>19</v>
      </c>
      <c r="N662" s="227" t="s">
        <v>45</v>
      </c>
      <c r="O662" s="84"/>
      <c r="P662" s="228">
        <f>O662*H662</f>
        <v>0</v>
      </c>
      <c r="Q662" s="228">
        <v>0</v>
      </c>
      <c r="R662" s="228">
        <f>Q662*H662</f>
        <v>0</v>
      </c>
      <c r="S662" s="228">
        <v>0</v>
      </c>
      <c r="T662" s="229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30" t="s">
        <v>236</v>
      </c>
      <c r="AT662" s="230" t="s">
        <v>159</v>
      </c>
      <c r="AU662" s="230" t="s">
        <v>82</v>
      </c>
      <c r="AY662" s="17" t="s">
        <v>158</v>
      </c>
      <c r="BE662" s="231">
        <f>IF(N662="základní",J662,0)</f>
        <v>0</v>
      </c>
      <c r="BF662" s="231">
        <f>IF(N662="snížená",J662,0)</f>
        <v>0</v>
      </c>
      <c r="BG662" s="231">
        <f>IF(N662="zákl. přenesená",J662,0)</f>
        <v>0</v>
      </c>
      <c r="BH662" s="231">
        <f>IF(N662="sníž. přenesená",J662,0)</f>
        <v>0</v>
      </c>
      <c r="BI662" s="231">
        <f>IF(N662="nulová",J662,0)</f>
        <v>0</v>
      </c>
      <c r="BJ662" s="17" t="s">
        <v>82</v>
      </c>
      <c r="BK662" s="231">
        <f>ROUND(I662*H662,2)</f>
        <v>0</v>
      </c>
      <c r="BL662" s="17" t="s">
        <v>236</v>
      </c>
      <c r="BM662" s="230" t="s">
        <v>1128</v>
      </c>
    </row>
    <row r="663" s="2" customFormat="1">
      <c r="A663" s="38"/>
      <c r="B663" s="39"/>
      <c r="C663" s="40"/>
      <c r="D663" s="232" t="s">
        <v>165</v>
      </c>
      <c r="E663" s="40"/>
      <c r="F663" s="233" t="s">
        <v>1129</v>
      </c>
      <c r="G663" s="40"/>
      <c r="H663" s="40"/>
      <c r="I663" s="136"/>
      <c r="J663" s="40"/>
      <c r="K663" s="40"/>
      <c r="L663" s="44"/>
      <c r="M663" s="234"/>
      <c r="N663" s="235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165</v>
      </c>
      <c r="AU663" s="17" t="s">
        <v>82</v>
      </c>
    </row>
    <row r="664" s="2" customFormat="1">
      <c r="A664" s="38"/>
      <c r="B664" s="39"/>
      <c r="C664" s="40"/>
      <c r="D664" s="232" t="s">
        <v>216</v>
      </c>
      <c r="E664" s="40"/>
      <c r="F664" s="258" t="s">
        <v>1118</v>
      </c>
      <c r="G664" s="40"/>
      <c r="H664" s="40"/>
      <c r="I664" s="136"/>
      <c r="J664" s="40"/>
      <c r="K664" s="40"/>
      <c r="L664" s="44"/>
      <c r="M664" s="234"/>
      <c r="N664" s="235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216</v>
      </c>
      <c r="AU664" s="17" t="s">
        <v>82</v>
      </c>
    </row>
    <row r="665" s="13" customFormat="1">
      <c r="A665" s="13"/>
      <c r="B665" s="236"/>
      <c r="C665" s="237"/>
      <c r="D665" s="232" t="s">
        <v>166</v>
      </c>
      <c r="E665" s="238" t="s">
        <v>19</v>
      </c>
      <c r="F665" s="239" t="s">
        <v>2342</v>
      </c>
      <c r="G665" s="237"/>
      <c r="H665" s="240">
        <v>10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6" t="s">
        <v>166</v>
      </c>
      <c r="AU665" s="246" t="s">
        <v>82</v>
      </c>
      <c r="AV665" s="13" t="s">
        <v>85</v>
      </c>
      <c r="AW665" s="13" t="s">
        <v>34</v>
      </c>
      <c r="AX665" s="13" t="s">
        <v>82</v>
      </c>
      <c r="AY665" s="246" t="s">
        <v>158</v>
      </c>
    </row>
    <row r="666" s="2" customFormat="1" ht="21.75" customHeight="1">
      <c r="A666" s="38"/>
      <c r="B666" s="39"/>
      <c r="C666" s="219" t="s">
        <v>1091</v>
      </c>
      <c r="D666" s="219" t="s">
        <v>159</v>
      </c>
      <c r="E666" s="220" t="s">
        <v>1132</v>
      </c>
      <c r="F666" s="221" t="s">
        <v>1133</v>
      </c>
      <c r="G666" s="222" t="s">
        <v>162</v>
      </c>
      <c r="H666" s="223">
        <v>10</v>
      </c>
      <c r="I666" s="224"/>
      <c r="J666" s="225">
        <f>ROUND(I666*H666,2)</f>
        <v>0</v>
      </c>
      <c r="K666" s="221" t="s">
        <v>213</v>
      </c>
      <c r="L666" s="44"/>
      <c r="M666" s="226" t="s">
        <v>19</v>
      </c>
      <c r="N666" s="227" t="s">
        <v>45</v>
      </c>
      <c r="O666" s="84"/>
      <c r="P666" s="228">
        <f>O666*H666</f>
        <v>0</v>
      </c>
      <c r="Q666" s="228">
        <v>0</v>
      </c>
      <c r="R666" s="228">
        <f>Q666*H666</f>
        <v>0</v>
      </c>
      <c r="S666" s="228">
        <v>0</v>
      </c>
      <c r="T666" s="229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0" t="s">
        <v>236</v>
      </c>
      <c r="AT666" s="230" t="s">
        <v>159</v>
      </c>
      <c r="AU666" s="230" t="s">
        <v>82</v>
      </c>
      <c r="AY666" s="17" t="s">
        <v>158</v>
      </c>
      <c r="BE666" s="231">
        <f>IF(N666="základní",J666,0)</f>
        <v>0</v>
      </c>
      <c r="BF666" s="231">
        <f>IF(N666="snížená",J666,0)</f>
        <v>0</v>
      </c>
      <c r="BG666" s="231">
        <f>IF(N666="zákl. přenesená",J666,0)</f>
        <v>0</v>
      </c>
      <c r="BH666" s="231">
        <f>IF(N666="sníž. přenesená",J666,0)</f>
        <v>0</v>
      </c>
      <c r="BI666" s="231">
        <f>IF(N666="nulová",J666,0)</f>
        <v>0</v>
      </c>
      <c r="BJ666" s="17" t="s">
        <v>82</v>
      </c>
      <c r="BK666" s="231">
        <f>ROUND(I666*H666,2)</f>
        <v>0</v>
      </c>
      <c r="BL666" s="17" t="s">
        <v>236</v>
      </c>
      <c r="BM666" s="230" t="s">
        <v>1134</v>
      </c>
    </row>
    <row r="667" s="2" customFormat="1">
      <c r="A667" s="38"/>
      <c r="B667" s="39"/>
      <c r="C667" s="40"/>
      <c r="D667" s="232" t="s">
        <v>165</v>
      </c>
      <c r="E667" s="40"/>
      <c r="F667" s="233" t="s">
        <v>1135</v>
      </c>
      <c r="G667" s="40"/>
      <c r="H667" s="40"/>
      <c r="I667" s="136"/>
      <c r="J667" s="40"/>
      <c r="K667" s="40"/>
      <c r="L667" s="44"/>
      <c r="M667" s="234"/>
      <c r="N667" s="235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165</v>
      </c>
      <c r="AU667" s="17" t="s">
        <v>82</v>
      </c>
    </row>
    <row r="668" s="2" customFormat="1">
      <c r="A668" s="38"/>
      <c r="B668" s="39"/>
      <c r="C668" s="40"/>
      <c r="D668" s="232" t="s">
        <v>216</v>
      </c>
      <c r="E668" s="40"/>
      <c r="F668" s="258" t="s">
        <v>1124</v>
      </c>
      <c r="G668" s="40"/>
      <c r="H668" s="40"/>
      <c r="I668" s="136"/>
      <c r="J668" s="40"/>
      <c r="K668" s="40"/>
      <c r="L668" s="44"/>
      <c r="M668" s="234"/>
      <c r="N668" s="235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216</v>
      </c>
      <c r="AU668" s="17" t="s">
        <v>82</v>
      </c>
    </row>
    <row r="669" s="13" customFormat="1">
      <c r="A669" s="13"/>
      <c r="B669" s="236"/>
      <c r="C669" s="237"/>
      <c r="D669" s="232" t="s">
        <v>166</v>
      </c>
      <c r="E669" s="238" t="s">
        <v>19</v>
      </c>
      <c r="F669" s="239" t="s">
        <v>2342</v>
      </c>
      <c r="G669" s="237"/>
      <c r="H669" s="240">
        <v>10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6" t="s">
        <v>166</v>
      </c>
      <c r="AU669" s="246" t="s">
        <v>82</v>
      </c>
      <c r="AV669" s="13" t="s">
        <v>85</v>
      </c>
      <c r="AW669" s="13" t="s">
        <v>34</v>
      </c>
      <c r="AX669" s="13" t="s">
        <v>82</v>
      </c>
      <c r="AY669" s="246" t="s">
        <v>158</v>
      </c>
    </row>
    <row r="670" s="2" customFormat="1" ht="16.5" customHeight="1">
      <c r="A670" s="38"/>
      <c r="B670" s="39"/>
      <c r="C670" s="259" t="s">
        <v>1098</v>
      </c>
      <c r="D670" s="259" t="s">
        <v>199</v>
      </c>
      <c r="E670" s="260" t="s">
        <v>1137</v>
      </c>
      <c r="F670" s="261" t="s">
        <v>1138</v>
      </c>
      <c r="G670" s="262" t="s">
        <v>162</v>
      </c>
      <c r="H670" s="263">
        <v>10</v>
      </c>
      <c r="I670" s="264"/>
      <c r="J670" s="265">
        <f>ROUND(I670*H670,2)</f>
        <v>0</v>
      </c>
      <c r="K670" s="261" t="s">
        <v>213</v>
      </c>
      <c r="L670" s="266"/>
      <c r="M670" s="267" t="s">
        <v>19</v>
      </c>
      <c r="N670" s="268" t="s">
        <v>45</v>
      </c>
      <c r="O670" s="84"/>
      <c r="P670" s="228">
        <f>O670*H670</f>
        <v>0</v>
      </c>
      <c r="Q670" s="228">
        <v>0.045999999999999999</v>
      </c>
      <c r="R670" s="228">
        <f>Q670*H670</f>
        <v>0.45999999999999996</v>
      </c>
      <c r="S670" s="228">
        <v>0</v>
      </c>
      <c r="T670" s="229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0" t="s">
        <v>255</v>
      </c>
      <c r="AT670" s="230" t="s">
        <v>199</v>
      </c>
      <c r="AU670" s="230" t="s">
        <v>82</v>
      </c>
      <c r="AY670" s="17" t="s">
        <v>158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17" t="s">
        <v>82</v>
      </c>
      <c r="BK670" s="231">
        <f>ROUND(I670*H670,2)</f>
        <v>0</v>
      </c>
      <c r="BL670" s="17" t="s">
        <v>255</v>
      </c>
      <c r="BM670" s="230" t="s">
        <v>1139</v>
      </c>
    </row>
    <row r="671" s="2" customFormat="1">
      <c r="A671" s="38"/>
      <c r="B671" s="39"/>
      <c r="C671" s="40"/>
      <c r="D671" s="232" t="s">
        <v>165</v>
      </c>
      <c r="E671" s="40"/>
      <c r="F671" s="233" t="s">
        <v>1138</v>
      </c>
      <c r="G671" s="40"/>
      <c r="H671" s="40"/>
      <c r="I671" s="136"/>
      <c r="J671" s="40"/>
      <c r="K671" s="40"/>
      <c r="L671" s="44"/>
      <c r="M671" s="234"/>
      <c r="N671" s="235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165</v>
      </c>
      <c r="AU671" s="17" t="s">
        <v>82</v>
      </c>
    </row>
    <row r="672" s="13" customFormat="1">
      <c r="A672" s="13"/>
      <c r="B672" s="236"/>
      <c r="C672" s="237"/>
      <c r="D672" s="232" t="s">
        <v>166</v>
      </c>
      <c r="E672" s="238" t="s">
        <v>19</v>
      </c>
      <c r="F672" s="239" t="s">
        <v>2252</v>
      </c>
      <c r="G672" s="237"/>
      <c r="H672" s="240">
        <v>10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6" t="s">
        <v>166</v>
      </c>
      <c r="AU672" s="246" t="s">
        <v>82</v>
      </c>
      <c r="AV672" s="13" t="s">
        <v>85</v>
      </c>
      <c r="AW672" s="13" t="s">
        <v>34</v>
      </c>
      <c r="AX672" s="13" t="s">
        <v>82</v>
      </c>
      <c r="AY672" s="246" t="s">
        <v>158</v>
      </c>
    </row>
    <row r="673" s="2" customFormat="1" ht="21.75" customHeight="1">
      <c r="A673" s="38"/>
      <c r="B673" s="39"/>
      <c r="C673" s="219" t="s">
        <v>1103</v>
      </c>
      <c r="D673" s="219" t="s">
        <v>159</v>
      </c>
      <c r="E673" s="220" t="s">
        <v>1141</v>
      </c>
      <c r="F673" s="221" t="s">
        <v>1142</v>
      </c>
      <c r="G673" s="222" t="s">
        <v>162</v>
      </c>
      <c r="H673" s="223">
        <v>12</v>
      </c>
      <c r="I673" s="224"/>
      <c r="J673" s="225">
        <f>ROUND(I673*H673,2)</f>
        <v>0</v>
      </c>
      <c r="K673" s="221" t="s">
        <v>213</v>
      </c>
      <c r="L673" s="44"/>
      <c r="M673" s="226" t="s">
        <v>19</v>
      </c>
      <c r="N673" s="227" t="s">
        <v>45</v>
      </c>
      <c r="O673" s="84"/>
      <c r="P673" s="228">
        <f>O673*H673</f>
        <v>0</v>
      </c>
      <c r="Q673" s="228">
        <v>0</v>
      </c>
      <c r="R673" s="228">
        <f>Q673*H673</f>
        <v>0</v>
      </c>
      <c r="S673" s="228">
        <v>0</v>
      </c>
      <c r="T673" s="229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0" t="s">
        <v>236</v>
      </c>
      <c r="AT673" s="230" t="s">
        <v>159</v>
      </c>
      <c r="AU673" s="230" t="s">
        <v>82</v>
      </c>
      <c r="AY673" s="17" t="s">
        <v>158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7" t="s">
        <v>82</v>
      </c>
      <c r="BK673" s="231">
        <f>ROUND(I673*H673,2)</f>
        <v>0</v>
      </c>
      <c r="BL673" s="17" t="s">
        <v>236</v>
      </c>
      <c r="BM673" s="230" t="s">
        <v>1143</v>
      </c>
    </row>
    <row r="674" s="2" customFormat="1">
      <c r="A674" s="38"/>
      <c r="B674" s="39"/>
      <c r="C674" s="40"/>
      <c r="D674" s="232" t="s">
        <v>165</v>
      </c>
      <c r="E674" s="40"/>
      <c r="F674" s="233" t="s">
        <v>1144</v>
      </c>
      <c r="G674" s="40"/>
      <c r="H674" s="40"/>
      <c r="I674" s="136"/>
      <c r="J674" s="40"/>
      <c r="K674" s="40"/>
      <c r="L674" s="44"/>
      <c r="M674" s="234"/>
      <c r="N674" s="235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165</v>
      </c>
      <c r="AU674" s="17" t="s">
        <v>82</v>
      </c>
    </row>
    <row r="675" s="2" customFormat="1">
      <c r="A675" s="38"/>
      <c r="B675" s="39"/>
      <c r="C675" s="40"/>
      <c r="D675" s="232" t="s">
        <v>216</v>
      </c>
      <c r="E675" s="40"/>
      <c r="F675" s="258" t="s">
        <v>1118</v>
      </c>
      <c r="G675" s="40"/>
      <c r="H675" s="40"/>
      <c r="I675" s="136"/>
      <c r="J675" s="40"/>
      <c r="K675" s="40"/>
      <c r="L675" s="44"/>
      <c r="M675" s="234"/>
      <c r="N675" s="235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216</v>
      </c>
      <c r="AU675" s="17" t="s">
        <v>82</v>
      </c>
    </row>
    <row r="676" s="13" customFormat="1">
      <c r="A676" s="13"/>
      <c r="B676" s="236"/>
      <c r="C676" s="237"/>
      <c r="D676" s="232" t="s">
        <v>166</v>
      </c>
      <c r="E676" s="238" t="s">
        <v>19</v>
      </c>
      <c r="F676" s="239" t="s">
        <v>2343</v>
      </c>
      <c r="G676" s="237"/>
      <c r="H676" s="240">
        <v>12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6" t="s">
        <v>166</v>
      </c>
      <c r="AU676" s="246" t="s">
        <v>82</v>
      </c>
      <c r="AV676" s="13" t="s">
        <v>85</v>
      </c>
      <c r="AW676" s="13" t="s">
        <v>34</v>
      </c>
      <c r="AX676" s="13" t="s">
        <v>82</v>
      </c>
      <c r="AY676" s="246" t="s">
        <v>158</v>
      </c>
    </row>
    <row r="677" s="2" customFormat="1" ht="21.75" customHeight="1">
      <c r="A677" s="38"/>
      <c r="B677" s="39"/>
      <c r="C677" s="219" t="s">
        <v>1109</v>
      </c>
      <c r="D677" s="219" t="s">
        <v>159</v>
      </c>
      <c r="E677" s="220" t="s">
        <v>1147</v>
      </c>
      <c r="F677" s="221" t="s">
        <v>1148</v>
      </c>
      <c r="G677" s="222" t="s">
        <v>162</v>
      </c>
      <c r="H677" s="223">
        <v>12</v>
      </c>
      <c r="I677" s="224"/>
      <c r="J677" s="225">
        <f>ROUND(I677*H677,2)</f>
        <v>0</v>
      </c>
      <c r="K677" s="221" t="s">
        <v>213</v>
      </c>
      <c r="L677" s="44"/>
      <c r="M677" s="226" t="s">
        <v>19</v>
      </c>
      <c r="N677" s="227" t="s">
        <v>45</v>
      </c>
      <c r="O677" s="84"/>
      <c r="P677" s="228">
        <f>O677*H677</f>
        <v>0</v>
      </c>
      <c r="Q677" s="228">
        <v>0</v>
      </c>
      <c r="R677" s="228">
        <f>Q677*H677</f>
        <v>0</v>
      </c>
      <c r="S677" s="228">
        <v>0</v>
      </c>
      <c r="T677" s="229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30" t="s">
        <v>236</v>
      </c>
      <c r="AT677" s="230" t="s">
        <v>159</v>
      </c>
      <c r="AU677" s="230" t="s">
        <v>82</v>
      </c>
      <c r="AY677" s="17" t="s">
        <v>158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7" t="s">
        <v>82</v>
      </c>
      <c r="BK677" s="231">
        <f>ROUND(I677*H677,2)</f>
        <v>0</v>
      </c>
      <c r="BL677" s="17" t="s">
        <v>236</v>
      </c>
      <c r="BM677" s="230" t="s">
        <v>1149</v>
      </c>
    </row>
    <row r="678" s="2" customFormat="1">
      <c r="A678" s="38"/>
      <c r="B678" s="39"/>
      <c r="C678" s="40"/>
      <c r="D678" s="232" t="s">
        <v>165</v>
      </c>
      <c r="E678" s="40"/>
      <c r="F678" s="233" t="s">
        <v>1150</v>
      </c>
      <c r="G678" s="40"/>
      <c r="H678" s="40"/>
      <c r="I678" s="136"/>
      <c r="J678" s="40"/>
      <c r="K678" s="40"/>
      <c r="L678" s="44"/>
      <c r="M678" s="234"/>
      <c r="N678" s="235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165</v>
      </c>
      <c r="AU678" s="17" t="s">
        <v>82</v>
      </c>
    </row>
    <row r="679" s="2" customFormat="1">
      <c r="A679" s="38"/>
      <c r="B679" s="39"/>
      <c r="C679" s="40"/>
      <c r="D679" s="232" t="s">
        <v>216</v>
      </c>
      <c r="E679" s="40"/>
      <c r="F679" s="258" t="s">
        <v>1124</v>
      </c>
      <c r="G679" s="40"/>
      <c r="H679" s="40"/>
      <c r="I679" s="136"/>
      <c r="J679" s="40"/>
      <c r="K679" s="40"/>
      <c r="L679" s="44"/>
      <c r="M679" s="234"/>
      <c r="N679" s="235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216</v>
      </c>
      <c r="AU679" s="17" t="s">
        <v>82</v>
      </c>
    </row>
    <row r="680" s="13" customFormat="1">
      <c r="A680" s="13"/>
      <c r="B680" s="236"/>
      <c r="C680" s="237"/>
      <c r="D680" s="232" t="s">
        <v>166</v>
      </c>
      <c r="E680" s="238" t="s">
        <v>19</v>
      </c>
      <c r="F680" s="239" t="s">
        <v>2343</v>
      </c>
      <c r="G680" s="237"/>
      <c r="H680" s="240">
        <v>12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6" t="s">
        <v>166</v>
      </c>
      <c r="AU680" s="246" t="s">
        <v>82</v>
      </c>
      <c r="AV680" s="13" t="s">
        <v>85</v>
      </c>
      <c r="AW680" s="13" t="s">
        <v>34</v>
      </c>
      <c r="AX680" s="13" t="s">
        <v>82</v>
      </c>
      <c r="AY680" s="246" t="s">
        <v>158</v>
      </c>
    </row>
    <row r="681" s="2" customFormat="1" ht="16.5" customHeight="1">
      <c r="A681" s="38"/>
      <c r="B681" s="39"/>
      <c r="C681" s="259" t="s">
        <v>1113</v>
      </c>
      <c r="D681" s="259" t="s">
        <v>199</v>
      </c>
      <c r="E681" s="260" t="s">
        <v>1152</v>
      </c>
      <c r="F681" s="261" t="s">
        <v>1153</v>
      </c>
      <c r="G681" s="262" t="s">
        <v>162</v>
      </c>
      <c r="H681" s="263">
        <v>12</v>
      </c>
      <c r="I681" s="264"/>
      <c r="J681" s="265">
        <f>ROUND(I681*H681,2)</f>
        <v>0</v>
      </c>
      <c r="K681" s="261" t="s">
        <v>213</v>
      </c>
      <c r="L681" s="266"/>
      <c r="M681" s="267" t="s">
        <v>19</v>
      </c>
      <c r="N681" s="268" t="s">
        <v>45</v>
      </c>
      <c r="O681" s="84"/>
      <c r="P681" s="228">
        <f>O681*H681</f>
        <v>0</v>
      </c>
      <c r="Q681" s="228">
        <v>0.080000000000000002</v>
      </c>
      <c r="R681" s="228">
        <f>Q681*H681</f>
        <v>0.95999999999999996</v>
      </c>
      <c r="S681" s="228">
        <v>0</v>
      </c>
      <c r="T681" s="229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0" t="s">
        <v>255</v>
      </c>
      <c r="AT681" s="230" t="s">
        <v>199</v>
      </c>
      <c r="AU681" s="230" t="s">
        <v>82</v>
      </c>
      <c r="AY681" s="17" t="s">
        <v>158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7" t="s">
        <v>82</v>
      </c>
      <c r="BK681" s="231">
        <f>ROUND(I681*H681,2)</f>
        <v>0</v>
      </c>
      <c r="BL681" s="17" t="s">
        <v>255</v>
      </c>
      <c r="BM681" s="230" t="s">
        <v>1154</v>
      </c>
    </row>
    <row r="682" s="2" customFormat="1">
      <c r="A682" s="38"/>
      <c r="B682" s="39"/>
      <c r="C682" s="40"/>
      <c r="D682" s="232" t="s">
        <v>165</v>
      </c>
      <c r="E682" s="40"/>
      <c r="F682" s="233" t="s">
        <v>1153</v>
      </c>
      <c r="G682" s="40"/>
      <c r="H682" s="40"/>
      <c r="I682" s="136"/>
      <c r="J682" s="40"/>
      <c r="K682" s="40"/>
      <c r="L682" s="44"/>
      <c r="M682" s="234"/>
      <c r="N682" s="235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165</v>
      </c>
      <c r="AU682" s="17" t="s">
        <v>82</v>
      </c>
    </row>
    <row r="683" s="13" customFormat="1">
      <c r="A683" s="13"/>
      <c r="B683" s="236"/>
      <c r="C683" s="237"/>
      <c r="D683" s="232" t="s">
        <v>166</v>
      </c>
      <c r="E683" s="238" t="s">
        <v>19</v>
      </c>
      <c r="F683" s="239" t="s">
        <v>2276</v>
      </c>
      <c r="G683" s="237"/>
      <c r="H683" s="240">
        <v>12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166</v>
      </c>
      <c r="AU683" s="246" t="s">
        <v>82</v>
      </c>
      <c r="AV683" s="13" t="s">
        <v>85</v>
      </c>
      <c r="AW683" s="13" t="s">
        <v>34</v>
      </c>
      <c r="AX683" s="13" t="s">
        <v>82</v>
      </c>
      <c r="AY683" s="246" t="s">
        <v>158</v>
      </c>
    </row>
    <row r="684" s="2" customFormat="1" ht="21.75" customHeight="1">
      <c r="A684" s="38"/>
      <c r="B684" s="39"/>
      <c r="C684" s="219" t="s">
        <v>1119</v>
      </c>
      <c r="D684" s="219" t="s">
        <v>159</v>
      </c>
      <c r="E684" s="220" t="s">
        <v>1157</v>
      </c>
      <c r="F684" s="221" t="s">
        <v>1158</v>
      </c>
      <c r="G684" s="222" t="s">
        <v>1035</v>
      </c>
      <c r="H684" s="223">
        <v>6.5119999999999996</v>
      </c>
      <c r="I684" s="224"/>
      <c r="J684" s="225">
        <f>ROUND(I684*H684,2)</f>
        <v>0</v>
      </c>
      <c r="K684" s="221" t="s">
        <v>19</v>
      </c>
      <c r="L684" s="44"/>
      <c r="M684" s="226" t="s">
        <v>19</v>
      </c>
      <c r="N684" s="227" t="s">
        <v>45</v>
      </c>
      <c r="O684" s="84"/>
      <c r="P684" s="228">
        <f>O684*H684</f>
        <v>0</v>
      </c>
      <c r="Q684" s="228">
        <v>0</v>
      </c>
      <c r="R684" s="228">
        <f>Q684*H684</f>
        <v>0</v>
      </c>
      <c r="S684" s="228">
        <v>0</v>
      </c>
      <c r="T684" s="229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0" t="s">
        <v>236</v>
      </c>
      <c r="AT684" s="230" t="s">
        <v>159</v>
      </c>
      <c r="AU684" s="230" t="s">
        <v>82</v>
      </c>
      <c r="AY684" s="17" t="s">
        <v>158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7" t="s">
        <v>82</v>
      </c>
      <c r="BK684" s="231">
        <f>ROUND(I684*H684,2)</f>
        <v>0</v>
      </c>
      <c r="BL684" s="17" t="s">
        <v>236</v>
      </c>
      <c r="BM684" s="230" t="s">
        <v>1159</v>
      </c>
    </row>
    <row r="685" s="2" customFormat="1">
      <c r="A685" s="38"/>
      <c r="B685" s="39"/>
      <c r="C685" s="40"/>
      <c r="D685" s="232" t="s">
        <v>165</v>
      </c>
      <c r="E685" s="40"/>
      <c r="F685" s="233" t="s">
        <v>1158</v>
      </c>
      <c r="G685" s="40"/>
      <c r="H685" s="40"/>
      <c r="I685" s="136"/>
      <c r="J685" s="40"/>
      <c r="K685" s="40"/>
      <c r="L685" s="44"/>
      <c r="M685" s="234"/>
      <c r="N685" s="235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165</v>
      </c>
      <c r="AU685" s="17" t="s">
        <v>82</v>
      </c>
    </row>
    <row r="686" s="13" customFormat="1">
      <c r="A686" s="13"/>
      <c r="B686" s="236"/>
      <c r="C686" s="237"/>
      <c r="D686" s="232" t="s">
        <v>166</v>
      </c>
      <c r="E686" s="238" t="s">
        <v>19</v>
      </c>
      <c r="F686" s="239" t="s">
        <v>2344</v>
      </c>
      <c r="G686" s="237"/>
      <c r="H686" s="240">
        <v>6.5119999999999996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6" t="s">
        <v>166</v>
      </c>
      <c r="AU686" s="246" t="s">
        <v>82</v>
      </c>
      <c r="AV686" s="13" t="s">
        <v>85</v>
      </c>
      <c r="AW686" s="13" t="s">
        <v>34</v>
      </c>
      <c r="AX686" s="13" t="s">
        <v>82</v>
      </c>
      <c r="AY686" s="246" t="s">
        <v>158</v>
      </c>
    </row>
    <row r="687" s="2" customFormat="1" ht="21.75" customHeight="1">
      <c r="A687" s="38"/>
      <c r="B687" s="39"/>
      <c r="C687" s="219" t="s">
        <v>1125</v>
      </c>
      <c r="D687" s="219" t="s">
        <v>159</v>
      </c>
      <c r="E687" s="220" t="s">
        <v>1162</v>
      </c>
      <c r="F687" s="221" t="s">
        <v>1163</v>
      </c>
      <c r="G687" s="222" t="s">
        <v>1035</v>
      </c>
      <c r="H687" s="223">
        <v>6.5119999999999996</v>
      </c>
      <c r="I687" s="224"/>
      <c r="J687" s="225">
        <f>ROUND(I687*H687,2)</f>
        <v>0</v>
      </c>
      <c r="K687" s="221" t="s">
        <v>19</v>
      </c>
      <c r="L687" s="44"/>
      <c r="M687" s="226" t="s">
        <v>19</v>
      </c>
      <c r="N687" s="227" t="s">
        <v>45</v>
      </c>
      <c r="O687" s="84"/>
      <c r="P687" s="228">
        <f>O687*H687</f>
        <v>0</v>
      </c>
      <c r="Q687" s="228">
        <v>2.2563399999999998</v>
      </c>
      <c r="R687" s="228">
        <f>Q687*H687</f>
        <v>14.693286079999998</v>
      </c>
      <c r="S687" s="228">
        <v>0</v>
      </c>
      <c r="T687" s="229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30" t="s">
        <v>236</v>
      </c>
      <c r="AT687" s="230" t="s">
        <v>159</v>
      </c>
      <c r="AU687" s="230" t="s">
        <v>82</v>
      </c>
      <c r="AY687" s="17" t="s">
        <v>158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7" t="s">
        <v>82</v>
      </c>
      <c r="BK687" s="231">
        <f>ROUND(I687*H687,2)</f>
        <v>0</v>
      </c>
      <c r="BL687" s="17" t="s">
        <v>236</v>
      </c>
      <c r="BM687" s="230" t="s">
        <v>1164</v>
      </c>
    </row>
    <row r="688" s="2" customFormat="1">
      <c r="A688" s="38"/>
      <c r="B688" s="39"/>
      <c r="C688" s="40"/>
      <c r="D688" s="232" t="s">
        <v>165</v>
      </c>
      <c r="E688" s="40"/>
      <c r="F688" s="233" t="s">
        <v>1163</v>
      </c>
      <c r="G688" s="40"/>
      <c r="H688" s="40"/>
      <c r="I688" s="136"/>
      <c r="J688" s="40"/>
      <c r="K688" s="40"/>
      <c r="L688" s="44"/>
      <c r="M688" s="234"/>
      <c r="N688" s="235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165</v>
      </c>
      <c r="AU688" s="17" t="s">
        <v>82</v>
      </c>
    </row>
    <row r="689" s="13" customFormat="1">
      <c r="A689" s="13"/>
      <c r="B689" s="236"/>
      <c r="C689" s="237"/>
      <c r="D689" s="232" t="s">
        <v>166</v>
      </c>
      <c r="E689" s="238" t="s">
        <v>19</v>
      </c>
      <c r="F689" s="239" t="s">
        <v>2344</v>
      </c>
      <c r="G689" s="237"/>
      <c r="H689" s="240">
        <v>6.5119999999999996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6" t="s">
        <v>166</v>
      </c>
      <c r="AU689" s="246" t="s">
        <v>82</v>
      </c>
      <c r="AV689" s="13" t="s">
        <v>85</v>
      </c>
      <c r="AW689" s="13" t="s">
        <v>34</v>
      </c>
      <c r="AX689" s="13" t="s">
        <v>82</v>
      </c>
      <c r="AY689" s="246" t="s">
        <v>158</v>
      </c>
    </row>
    <row r="690" s="2" customFormat="1" ht="21.75" customHeight="1">
      <c r="A690" s="38"/>
      <c r="B690" s="39"/>
      <c r="C690" s="219" t="s">
        <v>1131</v>
      </c>
      <c r="D690" s="219" t="s">
        <v>159</v>
      </c>
      <c r="E690" s="220" t="s">
        <v>1166</v>
      </c>
      <c r="F690" s="221" t="s">
        <v>1167</v>
      </c>
      <c r="G690" s="222" t="s">
        <v>202</v>
      </c>
      <c r="H690" s="223">
        <v>1</v>
      </c>
      <c r="I690" s="224"/>
      <c r="J690" s="225">
        <f>ROUND(I690*H690,2)</f>
        <v>0</v>
      </c>
      <c r="K690" s="221" t="s">
        <v>19</v>
      </c>
      <c r="L690" s="44"/>
      <c r="M690" s="226" t="s">
        <v>19</v>
      </c>
      <c r="N690" s="227" t="s">
        <v>45</v>
      </c>
      <c r="O690" s="84"/>
      <c r="P690" s="228">
        <f>O690*H690</f>
        <v>0</v>
      </c>
      <c r="Q690" s="228">
        <v>0</v>
      </c>
      <c r="R690" s="228">
        <f>Q690*H690</f>
        <v>0</v>
      </c>
      <c r="S690" s="228">
        <v>0</v>
      </c>
      <c r="T690" s="229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0" t="s">
        <v>236</v>
      </c>
      <c r="AT690" s="230" t="s">
        <v>159</v>
      </c>
      <c r="AU690" s="230" t="s">
        <v>82</v>
      </c>
      <c r="AY690" s="17" t="s">
        <v>158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7" t="s">
        <v>82</v>
      </c>
      <c r="BK690" s="231">
        <f>ROUND(I690*H690,2)</f>
        <v>0</v>
      </c>
      <c r="BL690" s="17" t="s">
        <v>236</v>
      </c>
      <c r="BM690" s="230" t="s">
        <v>1168</v>
      </c>
    </row>
    <row r="691" s="2" customFormat="1">
      <c r="A691" s="38"/>
      <c r="B691" s="39"/>
      <c r="C691" s="40"/>
      <c r="D691" s="232" t="s">
        <v>165</v>
      </c>
      <c r="E691" s="40"/>
      <c r="F691" s="233" t="s">
        <v>1167</v>
      </c>
      <c r="G691" s="40"/>
      <c r="H691" s="40"/>
      <c r="I691" s="136"/>
      <c r="J691" s="40"/>
      <c r="K691" s="40"/>
      <c r="L691" s="44"/>
      <c r="M691" s="234"/>
      <c r="N691" s="235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165</v>
      </c>
      <c r="AU691" s="17" t="s">
        <v>82</v>
      </c>
    </row>
    <row r="692" s="13" customFormat="1">
      <c r="A692" s="13"/>
      <c r="B692" s="236"/>
      <c r="C692" s="237"/>
      <c r="D692" s="232" t="s">
        <v>166</v>
      </c>
      <c r="E692" s="238" t="s">
        <v>19</v>
      </c>
      <c r="F692" s="239" t="s">
        <v>2256</v>
      </c>
      <c r="G692" s="237"/>
      <c r="H692" s="240">
        <v>1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166</v>
      </c>
      <c r="AU692" s="246" t="s">
        <v>82</v>
      </c>
      <c r="AV692" s="13" t="s">
        <v>85</v>
      </c>
      <c r="AW692" s="13" t="s">
        <v>34</v>
      </c>
      <c r="AX692" s="13" t="s">
        <v>82</v>
      </c>
      <c r="AY692" s="246" t="s">
        <v>158</v>
      </c>
    </row>
    <row r="693" s="2" customFormat="1" ht="16.5" customHeight="1">
      <c r="A693" s="38"/>
      <c r="B693" s="39"/>
      <c r="C693" s="219" t="s">
        <v>1136</v>
      </c>
      <c r="D693" s="219" t="s">
        <v>159</v>
      </c>
      <c r="E693" s="220" t="s">
        <v>1170</v>
      </c>
      <c r="F693" s="221" t="s">
        <v>1171</v>
      </c>
      <c r="G693" s="222" t="s">
        <v>1059</v>
      </c>
      <c r="H693" s="223">
        <v>0.057000000000000002</v>
      </c>
      <c r="I693" s="224"/>
      <c r="J693" s="225">
        <f>ROUND(I693*H693,2)</f>
        <v>0</v>
      </c>
      <c r="K693" s="221" t="s">
        <v>19</v>
      </c>
      <c r="L693" s="44"/>
      <c r="M693" s="226" t="s">
        <v>19</v>
      </c>
      <c r="N693" s="227" t="s">
        <v>45</v>
      </c>
      <c r="O693" s="84"/>
      <c r="P693" s="228">
        <f>O693*H693</f>
        <v>0</v>
      </c>
      <c r="Q693" s="228">
        <v>1.0601700000000001</v>
      </c>
      <c r="R693" s="228">
        <f>Q693*H693</f>
        <v>0.060429690000000008</v>
      </c>
      <c r="S693" s="228">
        <v>0</v>
      </c>
      <c r="T693" s="229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0" t="s">
        <v>236</v>
      </c>
      <c r="AT693" s="230" t="s">
        <v>159</v>
      </c>
      <c r="AU693" s="230" t="s">
        <v>82</v>
      </c>
      <c r="AY693" s="17" t="s">
        <v>158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7" t="s">
        <v>82</v>
      </c>
      <c r="BK693" s="231">
        <f>ROUND(I693*H693,2)</f>
        <v>0</v>
      </c>
      <c r="BL693" s="17" t="s">
        <v>236</v>
      </c>
      <c r="BM693" s="230" t="s">
        <v>1172</v>
      </c>
    </row>
    <row r="694" s="2" customFormat="1">
      <c r="A694" s="38"/>
      <c r="B694" s="39"/>
      <c r="C694" s="40"/>
      <c r="D694" s="232" t="s">
        <v>165</v>
      </c>
      <c r="E694" s="40"/>
      <c r="F694" s="233" t="s">
        <v>1171</v>
      </c>
      <c r="G694" s="40"/>
      <c r="H694" s="40"/>
      <c r="I694" s="136"/>
      <c r="J694" s="40"/>
      <c r="K694" s="40"/>
      <c r="L694" s="44"/>
      <c r="M694" s="234"/>
      <c r="N694" s="235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165</v>
      </c>
      <c r="AU694" s="17" t="s">
        <v>82</v>
      </c>
    </row>
    <row r="695" s="13" customFormat="1">
      <c r="A695" s="13"/>
      <c r="B695" s="236"/>
      <c r="C695" s="237"/>
      <c r="D695" s="232" t="s">
        <v>166</v>
      </c>
      <c r="E695" s="238" t="s">
        <v>19</v>
      </c>
      <c r="F695" s="239" t="s">
        <v>2345</v>
      </c>
      <c r="G695" s="237"/>
      <c r="H695" s="240">
        <v>0.057000000000000002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6" t="s">
        <v>166</v>
      </c>
      <c r="AU695" s="246" t="s">
        <v>82</v>
      </c>
      <c r="AV695" s="13" t="s">
        <v>85</v>
      </c>
      <c r="AW695" s="13" t="s">
        <v>34</v>
      </c>
      <c r="AX695" s="13" t="s">
        <v>82</v>
      </c>
      <c r="AY695" s="246" t="s">
        <v>158</v>
      </c>
    </row>
    <row r="696" s="2" customFormat="1" ht="21.75" customHeight="1">
      <c r="A696" s="38"/>
      <c r="B696" s="39"/>
      <c r="C696" s="219" t="s">
        <v>1140</v>
      </c>
      <c r="D696" s="219" t="s">
        <v>159</v>
      </c>
      <c r="E696" s="220" t="s">
        <v>1175</v>
      </c>
      <c r="F696" s="221" t="s">
        <v>1176</v>
      </c>
      <c r="G696" s="222" t="s">
        <v>162</v>
      </c>
      <c r="H696" s="223">
        <v>80</v>
      </c>
      <c r="I696" s="224"/>
      <c r="J696" s="225">
        <f>ROUND(I696*H696,2)</f>
        <v>0</v>
      </c>
      <c r="K696" s="221" t="s">
        <v>213</v>
      </c>
      <c r="L696" s="44"/>
      <c r="M696" s="226" t="s">
        <v>19</v>
      </c>
      <c r="N696" s="227" t="s">
        <v>45</v>
      </c>
      <c r="O696" s="84"/>
      <c r="P696" s="228">
        <f>O696*H696</f>
        <v>0</v>
      </c>
      <c r="Q696" s="228">
        <v>0</v>
      </c>
      <c r="R696" s="228">
        <f>Q696*H696</f>
        <v>0</v>
      </c>
      <c r="S696" s="228">
        <v>0</v>
      </c>
      <c r="T696" s="229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0" t="s">
        <v>236</v>
      </c>
      <c r="AT696" s="230" t="s">
        <v>159</v>
      </c>
      <c r="AU696" s="230" t="s">
        <v>82</v>
      </c>
      <c r="AY696" s="17" t="s">
        <v>158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7" t="s">
        <v>82</v>
      </c>
      <c r="BK696" s="231">
        <f>ROUND(I696*H696,2)</f>
        <v>0</v>
      </c>
      <c r="BL696" s="17" t="s">
        <v>236</v>
      </c>
      <c r="BM696" s="230" t="s">
        <v>1177</v>
      </c>
    </row>
    <row r="697" s="2" customFormat="1">
      <c r="A697" s="38"/>
      <c r="B697" s="39"/>
      <c r="C697" s="40"/>
      <c r="D697" s="232" t="s">
        <v>165</v>
      </c>
      <c r="E697" s="40"/>
      <c r="F697" s="233" t="s">
        <v>1178</v>
      </c>
      <c r="G697" s="40"/>
      <c r="H697" s="40"/>
      <c r="I697" s="136"/>
      <c r="J697" s="40"/>
      <c r="K697" s="40"/>
      <c r="L697" s="44"/>
      <c r="M697" s="234"/>
      <c r="N697" s="235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165</v>
      </c>
      <c r="AU697" s="17" t="s">
        <v>82</v>
      </c>
    </row>
    <row r="698" s="2" customFormat="1">
      <c r="A698" s="38"/>
      <c r="B698" s="39"/>
      <c r="C698" s="40"/>
      <c r="D698" s="232" t="s">
        <v>216</v>
      </c>
      <c r="E698" s="40"/>
      <c r="F698" s="258" t="s">
        <v>1179</v>
      </c>
      <c r="G698" s="40"/>
      <c r="H698" s="40"/>
      <c r="I698" s="136"/>
      <c r="J698" s="40"/>
      <c r="K698" s="40"/>
      <c r="L698" s="44"/>
      <c r="M698" s="234"/>
      <c r="N698" s="235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216</v>
      </c>
      <c r="AU698" s="17" t="s">
        <v>82</v>
      </c>
    </row>
    <row r="699" s="13" customFormat="1">
      <c r="A699" s="13"/>
      <c r="B699" s="236"/>
      <c r="C699" s="237"/>
      <c r="D699" s="232" t="s">
        <v>166</v>
      </c>
      <c r="E699" s="238" t="s">
        <v>19</v>
      </c>
      <c r="F699" s="239" t="s">
        <v>2346</v>
      </c>
      <c r="G699" s="237"/>
      <c r="H699" s="240">
        <v>40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6" t="s">
        <v>166</v>
      </c>
      <c r="AU699" s="246" t="s">
        <v>82</v>
      </c>
      <c r="AV699" s="13" t="s">
        <v>85</v>
      </c>
      <c r="AW699" s="13" t="s">
        <v>34</v>
      </c>
      <c r="AX699" s="13" t="s">
        <v>74</v>
      </c>
      <c r="AY699" s="246" t="s">
        <v>158</v>
      </c>
    </row>
    <row r="700" s="13" customFormat="1">
      <c r="A700" s="13"/>
      <c r="B700" s="236"/>
      <c r="C700" s="237"/>
      <c r="D700" s="232" t="s">
        <v>166</v>
      </c>
      <c r="E700" s="238" t="s">
        <v>19</v>
      </c>
      <c r="F700" s="239" t="s">
        <v>2347</v>
      </c>
      <c r="G700" s="237"/>
      <c r="H700" s="240">
        <v>40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6" t="s">
        <v>166</v>
      </c>
      <c r="AU700" s="246" t="s">
        <v>82</v>
      </c>
      <c r="AV700" s="13" t="s">
        <v>85</v>
      </c>
      <c r="AW700" s="13" t="s">
        <v>34</v>
      </c>
      <c r="AX700" s="13" t="s">
        <v>74</v>
      </c>
      <c r="AY700" s="246" t="s">
        <v>158</v>
      </c>
    </row>
    <row r="701" s="14" customFormat="1">
      <c r="A701" s="14"/>
      <c r="B701" s="247"/>
      <c r="C701" s="248"/>
      <c r="D701" s="232" t="s">
        <v>166</v>
      </c>
      <c r="E701" s="249" t="s">
        <v>19</v>
      </c>
      <c r="F701" s="250" t="s">
        <v>175</v>
      </c>
      <c r="G701" s="248"/>
      <c r="H701" s="251">
        <v>80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7" t="s">
        <v>166</v>
      </c>
      <c r="AU701" s="257" t="s">
        <v>82</v>
      </c>
      <c r="AV701" s="14" t="s">
        <v>163</v>
      </c>
      <c r="AW701" s="14" t="s">
        <v>34</v>
      </c>
      <c r="AX701" s="14" t="s">
        <v>82</v>
      </c>
      <c r="AY701" s="257" t="s">
        <v>158</v>
      </c>
    </row>
    <row r="702" s="2" customFormat="1" ht="21.75" customHeight="1">
      <c r="A702" s="38"/>
      <c r="B702" s="39"/>
      <c r="C702" s="219" t="s">
        <v>1146</v>
      </c>
      <c r="D702" s="219" t="s">
        <v>159</v>
      </c>
      <c r="E702" s="220" t="s">
        <v>1182</v>
      </c>
      <c r="F702" s="221" t="s">
        <v>1183</v>
      </c>
      <c r="G702" s="222" t="s">
        <v>162</v>
      </c>
      <c r="H702" s="223">
        <v>80</v>
      </c>
      <c r="I702" s="224"/>
      <c r="J702" s="225">
        <f>ROUND(I702*H702,2)</f>
        <v>0</v>
      </c>
      <c r="K702" s="221" t="s">
        <v>213</v>
      </c>
      <c r="L702" s="44"/>
      <c r="M702" s="226" t="s">
        <v>19</v>
      </c>
      <c r="N702" s="227" t="s">
        <v>45</v>
      </c>
      <c r="O702" s="84"/>
      <c r="P702" s="228">
        <f>O702*H702</f>
        <v>0</v>
      </c>
      <c r="Q702" s="228">
        <v>0</v>
      </c>
      <c r="R702" s="228">
        <f>Q702*H702</f>
        <v>0</v>
      </c>
      <c r="S702" s="228">
        <v>0</v>
      </c>
      <c r="T702" s="229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0" t="s">
        <v>236</v>
      </c>
      <c r="AT702" s="230" t="s">
        <v>159</v>
      </c>
      <c r="AU702" s="230" t="s">
        <v>82</v>
      </c>
      <c r="AY702" s="17" t="s">
        <v>158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7" t="s">
        <v>82</v>
      </c>
      <c r="BK702" s="231">
        <f>ROUND(I702*H702,2)</f>
        <v>0</v>
      </c>
      <c r="BL702" s="17" t="s">
        <v>236</v>
      </c>
      <c r="BM702" s="230" t="s">
        <v>1184</v>
      </c>
    </row>
    <row r="703" s="2" customFormat="1">
      <c r="A703" s="38"/>
      <c r="B703" s="39"/>
      <c r="C703" s="40"/>
      <c r="D703" s="232" t="s">
        <v>165</v>
      </c>
      <c r="E703" s="40"/>
      <c r="F703" s="233" t="s">
        <v>1185</v>
      </c>
      <c r="G703" s="40"/>
      <c r="H703" s="40"/>
      <c r="I703" s="136"/>
      <c r="J703" s="40"/>
      <c r="K703" s="40"/>
      <c r="L703" s="44"/>
      <c r="M703" s="234"/>
      <c r="N703" s="235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165</v>
      </c>
      <c r="AU703" s="17" t="s">
        <v>82</v>
      </c>
    </row>
    <row r="704" s="13" customFormat="1">
      <c r="A704" s="13"/>
      <c r="B704" s="236"/>
      <c r="C704" s="237"/>
      <c r="D704" s="232" t="s">
        <v>166</v>
      </c>
      <c r="E704" s="238" t="s">
        <v>19</v>
      </c>
      <c r="F704" s="239" t="s">
        <v>2346</v>
      </c>
      <c r="G704" s="237"/>
      <c r="H704" s="240">
        <v>40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166</v>
      </c>
      <c r="AU704" s="246" t="s">
        <v>82</v>
      </c>
      <c r="AV704" s="13" t="s">
        <v>85</v>
      </c>
      <c r="AW704" s="13" t="s">
        <v>34</v>
      </c>
      <c r="AX704" s="13" t="s">
        <v>74</v>
      </c>
      <c r="AY704" s="246" t="s">
        <v>158</v>
      </c>
    </row>
    <row r="705" s="13" customFormat="1">
      <c r="A705" s="13"/>
      <c r="B705" s="236"/>
      <c r="C705" s="237"/>
      <c r="D705" s="232" t="s">
        <v>166</v>
      </c>
      <c r="E705" s="238" t="s">
        <v>19</v>
      </c>
      <c r="F705" s="239" t="s">
        <v>2347</v>
      </c>
      <c r="G705" s="237"/>
      <c r="H705" s="240">
        <v>40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6" t="s">
        <v>166</v>
      </c>
      <c r="AU705" s="246" t="s">
        <v>82</v>
      </c>
      <c r="AV705" s="13" t="s">
        <v>85</v>
      </c>
      <c r="AW705" s="13" t="s">
        <v>34</v>
      </c>
      <c r="AX705" s="13" t="s">
        <v>74</v>
      </c>
      <c r="AY705" s="246" t="s">
        <v>158</v>
      </c>
    </row>
    <row r="706" s="14" customFormat="1">
      <c r="A706" s="14"/>
      <c r="B706" s="247"/>
      <c r="C706" s="248"/>
      <c r="D706" s="232" t="s">
        <v>166</v>
      </c>
      <c r="E706" s="249" t="s">
        <v>19</v>
      </c>
      <c r="F706" s="250" t="s">
        <v>175</v>
      </c>
      <c r="G706" s="248"/>
      <c r="H706" s="251">
        <v>80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166</v>
      </c>
      <c r="AU706" s="257" t="s">
        <v>82</v>
      </c>
      <c r="AV706" s="14" t="s">
        <v>163</v>
      </c>
      <c r="AW706" s="14" t="s">
        <v>34</v>
      </c>
      <c r="AX706" s="14" t="s">
        <v>82</v>
      </c>
      <c r="AY706" s="257" t="s">
        <v>158</v>
      </c>
    </row>
    <row r="707" s="2" customFormat="1" ht="21.75" customHeight="1">
      <c r="A707" s="38"/>
      <c r="B707" s="39"/>
      <c r="C707" s="219" t="s">
        <v>1151</v>
      </c>
      <c r="D707" s="219" t="s">
        <v>159</v>
      </c>
      <c r="E707" s="220" t="s">
        <v>1187</v>
      </c>
      <c r="F707" s="221" t="s">
        <v>1188</v>
      </c>
      <c r="G707" s="222" t="s">
        <v>162</v>
      </c>
      <c r="H707" s="223">
        <v>140</v>
      </c>
      <c r="I707" s="224"/>
      <c r="J707" s="225">
        <f>ROUND(I707*H707,2)</f>
        <v>0</v>
      </c>
      <c r="K707" s="221" t="s">
        <v>213</v>
      </c>
      <c r="L707" s="44"/>
      <c r="M707" s="226" t="s">
        <v>19</v>
      </c>
      <c r="N707" s="227" t="s">
        <v>45</v>
      </c>
      <c r="O707" s="84"/>
      <c r="P707" s="228">
        <f>O707*H707</f>
        <v>0</v>
      </c>
      <c r="Q707" s="228">
        <v>0</v>
      </c>
      <c r="R707" s="228">
        <f>Q707*H707</f>
        <v>0</v>
      </c>
      <c r="S707" s="228">
        <v>0</v>
      </c>
      <c r="T707" s="229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0" t="s">
        <v>236</v>
      </c>
      <c r="AT707" s="230" t="s">
        <v>159</v>
      </c>
      <c r="AU707" s="230" t="s">
        <v>82</v>
      </c>
      <c r="AY707" s="17" t="s">
        <v>158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7" t="s">
        <v>82</v>
      </c>
      <c r="BK707" s="231">
        <f>ROUND(I707*H707,2)</f>
        <v>0</v>
      </c>
      <c r="BL707" s="17" t="s">
        <v>236</v>
      </c>
      <c r="BM707" s="230" t="s">
        <v>1189</v>
      </c>
    </row>
    <row r="708" s="2" customFormat="1">
      <c r="A708" s="38"/>
      <c r="B708" s="39"/>
      <c r="C708" s="40"/>
      <c r="D708" s="232" t="s">
        <v>165</v>
      </c>
      <c r="E708" s="40"/>
      <c r="F708" s="233" t="s">
        <v>1190</v>
      </c>
      <c r="G708" s="40"/>
      <c r="H708" s="40"/>
      <c r="I708" s="136"/>
      <c r="J708" s="40"/>
      <c r="K708" s="40"/>
      <c r="L708" s="44"/>
      <c r="M708" s="234"/>
      <c r="N708" s="235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165</v>
      </c>
      <c r="AU708" s="17" t="s">
        <v>82</v>
      </c>
    </row>
    <row r="709" s="2" customFormat="1">
      <c r="A709" s="38"/>
      <c r="B709" s="39"/>
      <c r="C709" s="40"/>
      <c r="D709" s="232" t="s">
        <v>216</v>
      </c>
      <c r="E709" s="40"/>
      <c r="F709" s="258" t="s">
        <v>1179</v>
      </c>
      <c r="G709" s="40"/>
      <c r="H709" s="40"/>
      <c r="I709" s="136"/>
      <c r="J709" s="40"/>
      <c r="K709" s="40"/>
      <c r="L709" s="44"/>
      <c r="M709" s="234"/>
      <c r="N709" s="235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216</v>
      </c>
      <c r="AU709" s="17" t="s">
        <v>82</v>
      </c>
    </row>
    <row r="710" s="13" customFormat="1">
      <c r="A710" s="13"/>
      <c r="B710" s="236"/>
      <c r="C710" s="237"/>
      <c r="D710" s="232" t="s">
        <v>166</v>
      </c>
      <c r="E710" s="238" t="s">
        <v>19</v>
      </c>
      <c r="F710" s="239" t="s">
        <v>2348</v>
      </c>
      <c r="G710" s="237"/>
      <c r="H710" s="240">
        <v>30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6" t="s">
        <v>166</v>
      </c>
      <c r="AU710" s="246" t="s">
        <v>82</v>
      </c>
      <c r="AV710" s="13" t="s">
        <v>85</v>
      </c>
      <c r="AW710" s="13" t="s">
        <v>34</v>
      </c>
      <c r="AX710" s="13" t="s">
        <v>74</v>
      </c>
      <c r="AY710" s="246" t="s">
        <v>158</v>
      </c>
    </row>
    <row r="711" s="13" customFormat="1">
      <c r="A711" s="13"/>
      <c r="B711" s="236"/>
      <c r="C711" s="237"/>
      <c r="D711" s="232" t="s">
        <v>166</v>
      </c>
      <c r="E711" s="238" t="s">
        <v>19</v>
      </c>
      <c r="F711" s="239" t="s">
        <v>2349</v>
      </c>
      <c r="G711" s="237"/>
      <c r="H711" s="240">
        <v>110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166</v>
      </c>
      <c r="AU711" s="246" t="s">
        <v>82</v>
      </c>
      <c r="AV711" s="13" t="s">
        <v>85</v>
      </c>
      <c r="AW711" s="13" t="s">
        <v>34</v>
      </c>
      <c r="AX711" s="13" t="s">
        <v>74</v>
      </c>
      <c r="AY711" s="246" t="s">
        <v>158</v>
      </c>
    </row>
    <row r="712" s="14" customFormat="1">
      <c r="A712" s="14"/>
      <c r="B712" s="247"/>
      <c r="C712" s="248"/>
      <c r="D712" s="232" t="s">
        <v>166</v>
      </c>
      <c r="E712" s="249" t="s">
        <v>19</v>
      </c>
      <c r="F712" s="250" t="s">
        <v>175</v>
      </c>
      <c r="G712" s="248"/>
      <c r="H712" s="251">
        <v>140</v>
      </c>
      <c r="I712" s="252"/>
      <c r="J712" s="248"/>
      <c r="K712" s="248"/>
      <c r="L712" s="253"/>
      <c r="M712" s="254"/>
      <c r="N712" s="255"/>
      <c r="O712" s="255"/>
      <c r="P712" s="255"/>
      <c r="Q712" s="255"/>
      <c r="R712" s="255"/>
      <c r="S712" s="255"/>
      <c r="T712" s="25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7" t="s">
        <v>166</v>
      </c>
      <c r="AU712" s="257" t="s">
        <v>82</v>
      </c>
      <c r="AV712" s="14" t="s">
        <v>163</v>
      </c>
      <c r="AW712" s="14" t="s">
        <v>34</v>
      </c>
      <c r="AX712" s="14" t="s">
        <v>82</v>
      </c>
      <c r="AY712" s="257" t="s">
        <v>158</v>
      </c>
    </row>
    <row r="713" s="2" customFormat="1" ht="21.75" customHeight="1">
      <c r="A713" s="38"/>
      <c r="B713" s="39"/>
      <c r="C713" s="219" t="s">
        <v>1156</v>
      </c>
      <c r="D713" s="219" t="s">
        <v>159</v>
      </c>
      <c r="E713" s="220" t="s">
        <v>1193</v>
      </c>
      <c r="F713" s="221" t="s">
        <v>1194</v>
      </c>
      <c r="G713" s="222" t="s">
        <v>162</v>
      </c>
      <c r="H713" s="223">
        <v>140</v>
      </c>
      <c r="I713" s="224"/>
      <c r="J713" s="225">
        <f>ROUND(I713*H713,2)</f>
        <v>0</v>
      </c>
      <c r="K713" s="221" t="s">
        <v>213</v>
      </c>
      <c r="L713" s="44"/>
      <c r="M713" s="226" t="s">
        <v>19</v>
      </c>
      <c r="N713" s="227" t="s">
        <v>45</v>
      </c>
      <c r="O713" s="84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0" t="s">
        <v>236</v>
      </c>
      <c r="AT713" s="230" t="s">
        <v>159</v>
      </c>
      <c r="AU713" s="230" t="s">
        <v>82</v>
      </c>
      <c r="AY713" s="17" t="s">
        <v>158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7" t="s">
        <v>82</v>
      </c>
      <c r="BK713" s="231">
        <f>ROUND(I713*H713,2)</f>
        <v>0</v>
      </c>
      <c r="BL713" s="17" t="s">
        <v>236</v>
      </c>
      <c r="BM713" s="230" t="s">
        <v>1195</v>
      </c>
    </row>
    <row r="714" s="2" customFormat="1">
      <c r="A714" s="38"/>
      <c r="B714" s="39"/>
      <c r="C714" s="40"/>
      <c r="D714" s="232" t="s">
        <v>165</v>
      </c>
      <c r="E714" s="40"/>
      <c r="F714" s="233" t="s">
        <v>1196</v>
      </c>
      <c r="G714" s="40"/>
      <c r="H714" s="40"/>
      <c r="I714" s="136"/>
      <c r="J714" s="40"/>
      <c r="K714" s="40"/>
      <c r="L714" s="44"/>
      <c r="M714" s="234"/>
      <c r="N714" s="235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165</v>
      </c>
      <c r="AU714" s="17" t="s">
        <v>82</v>
      </c>
    </row>
    <row r="715" s="13" customFormat="1">
      <c r="A715" s="13"/>
      <c r="B715" s="236"/>
      <c r="C715" s="237"/>
      <c r="D715" s="232" t="s">
        <v>166</v>
      </c>
      <c r="E715" s="238" t="s">
        <v>19</v>
      </c>
      <c r="F715" s="239" t="s">
        <v>2348</v>
      </c>
      <c r="G715" s="237"/>
      <c r="H715" s="240">
        <v>30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6" t="s">
        <v>166</v>
      </c>
      <c r="AU715" s="246" t="s">
        <v>82</v>
      </c>
      <c r="AV715" s="13" t="s">
        <v>85</v>
      </c>
      <c r="AW715" s="13" t="s">
        <v>34</v>
      </c>
      <c r="AX715" s="13" t="s">
        <v>74</v>
      </c>
      <c r="AY715" s="246" t="s">
        <v>158</v>
      </c>
    </row>
    <row r="716" s="13" customFormat="1">
      <c r="A716" s="13"/>
      <c r="B716" s="236"/>
      <c r="C716" s="237"/>
      <c r="D716" s="232" t="s">
        <v>166</v>
      </c>
      <c r="E716" s="238" t="s">
        <v>19</v>
      </c>
      <c r="F716" s="239" t="s">
        <v>2349</v>
      </c>
      <c r="G716" s="237"/>
      <c r="H716" s="240">
        <v>110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166</v>
      </c>
      <c r="AU716" s="246" t="s">
        <v>82</v>
      </c>
      <c r="AV716" s="13" t="s">
        <v>85</v>
      </c>
      <c r="AW716" s="13" t="s">
        <v>34</v>
      </c>
      <c r="AX716" s="13" t="s">
        <v>74</v>
      </c>
      <c r="AY716" s="246" t="s">
        <v>158</v>
      </c>
    </row>
    <row r="717" s="14" customFormat="1">
      <c r="A717" s="14"/>
      <c r="B717" s="247"/>
      <c r="C717" s="248"/>
      <c r="D717" s="232" t="s">
        <v>166</v>
      </c>
      <c r="E717" s="249" t="s">
        <v>19</v>
      </c>
      <c r="F717" s="250" t="s">
        <v>175</v>
      </c>
      <c r="G717" s="248"/>
      <c r="H717" s="251">
        <v>140</v>
      </c>
      <c r="I717" s="252"/>
      <c r="J717" s="248"/>
      <c r="K717" s="248"/>
      <c r="L717" s="253"/>
      <c r="M717" s="254"/>
      <c r="N717" s="255"/>
      <c r="O717" s="255"/>
      <c r="P717" s="255"/>
      <c r="Q717" s="255"/>
      <c r="R717" s="255"/>
      <c r="S717" s="255"/>
      <c r="T717" s="25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7" t="s">
        <v>166</v>
      </c>
      <c r="AU717" s="257" t="s">
        <v>82</v>
      </c>
      <c r="AV717" s="14" t="s">
        <v>163</v>
      </c>
      <c r="AW717" s="14" t="s">
        <v>34</v>
      </c>
      <c r="AX717" s="14" t="s">
        <v>82</v>
      </c>
      <c r="AY717" s="257" t="s">
        <v>158</v>
      </c>
    </row>
    <row r="718" s="2" customFormat="1" ht="21.75" customHeight="1">
      <c r="A718" s="38"/>
      <c r="B718" s="39"/>
      <c r="C718" s="219" t="s">
        <v>1161</v>
      </c>
      <c r="D718" s="219" t="s">
        <v>159</v>
      </c>
      <c r="E718" s="220" t="s">
        <v>1198</v>
      </c>
      <c r="F718" s="221" t="s">
        <v>1199</v>
      </c>
      <c r="G718" s="222" t="s">
        <v>162</v>
      </c>
      <c r="H718" s="223">
        <v>65</v>
      </c>
      <c r="I718" s="224"/>
      <c r="J718" s="225">
        <f>ROUND(I718*H718,2)</f>
        <v>0</v>
      </c>
      <c r="K718" s="221" t="s">
        <v>213</v>
      </c>
      <c r="L718" s="44"/>
      <c r="M718" s="226" t="s">
        <v>19</v>
      </c>
      <c r="N718" s="227" t="s">
        <v>45</v>
      </c>
      <c r="O718" s="84"/>
      <c r="P718" s="228">
        <f>O718*H718</f>
        <v>0</v>
      </c>
      <c r="Q718" s="228">
        <v>0</v>
      </c>
      <c r="R718" s="228">
        <f>Q718*H718</f>
        <v>0</v>
      </c>
      <c r="S718" s="228">
        <v>0</v>
      </c>
      <c r="T718" s="229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30" t="s">
        <v>236</v>
      </c>
      <c r="AT718" s="230" t="s">
        <v>159</v>
      </c>
      <c r="AU718" s="230" t="s">
        <v>82</v>
      </c>
      <c r="AY718" s="17" t="s">
        <v>158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7" t="s">
        <v>82</v>
      </c>
      <c r="BK718" s="231">
        <f>ROUND(I718*H718,2)</f>
        <v>0</v>
      </c>
      <c r="BL718" s="17" t="s">
        <v>236</v>
      </c>
      <c r="BM718" s="230" t="s">
        <v>2350</v>
      </c>
    </row>
    <row r="719" s="2" customFormat="1">
      <c r="A719" s="38"/>
      <c r="B719" s="39"/>
      <c r="C719" s="40"/>
      <c r="D719" s="232" t="s">
        <v>165</v>
      </c>
      <c r="E719" s="40"/>
      <c r="F719" s="233" t="s">
        <v>1201</v>
      </c>
      <c r="G719" s="40"/>
      <c r="H719" s="40"/>
      <c r="I719" s="136"/>
      <c r="J719" s="40"/>
      <c r="K719" s="40"/>
      <c r="L719" s="44"/>
      <c r="M719" s="234"/>
      <c r="N719" s="235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165</v>
      </c>
      <c r="AU719" s="17" t="s">
        <v>82</v>
      </c>
    </row>
    <row r="720" s="2" customFormat="1">
      <c r="A720" s="38"/>
      <c r="B720" s="39"/>
      <c r="C720" s="40"/>
      <c r="D720" s="232" t="s">
        <v>216</v>
      </c>
      <c r="E720" s="40"/>
      <c r="F720" s="258" t="s">
        <v>1179</v>
      </c>
      <c r="G720" s="40"/>
      <c r="H720" s="40"/>
      <c r="I720" s="136"/>
      <c r="J720" s="40"/>
      <c r="K720" s="40"/>
      <c r="L720" s="44"/>
      <c r="M720" s="234"/>
      <c r="N720" s="235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216</v>
      </c>
      <c r="AU720" s="17" t="s">
        <v>82</v>
      </c>
    </row>
    <row r="721" s="13" customFormat="1">
      <c r="A721" s="13"/>
      <c r="B721" s="236"/>
      <c r="C721" s="237"/>
      <c r="D721" s="232" t="s">
        <v>166</v>
      </c>
      <c r="E721" s="238" t="s">
        <v>19</v>
      </c>
      <c r="F721" s="239" t="s">
        <v>2351</v>
      </c>
      <c r="G721" s="237"/>
      <c r="H721" s="240">
        <v>55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6" t="s">
        <v>166</v>
      </c>
      <c r="AU721" s="246" t="s">
        <v>82</v>
      </c>
      <c r="AV721" s="13" t="s">
        <v>85</v>
      </c>
      <c r="AW721" s="13" t="s">
        <v>34</v>
      </c>
      <c r="AX721" s="13" t="s">
        <v>74</v>
      </c>
      <c r="AY721" s="246" t="s">
        <v>158</v>
      </c>
    </row>
    <row r="722" s="13" customFormat="1">
      <c r="A722" s="13"/>
      <c r="B722" s="236"/>
      <c r="C722" s="237"/>
      <c r="D722" s="232" t="s">
        <v>166</v>
      </c>
      <c r="E722" s="238" t="s">
        <v>19</v>
      </c>
      <c r="F722" s="239" t="s">
        <v>2352</v>
      </c>
      <c r="G722" s="237"/>
      <c r="H722" s="240">
        <v>10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6" t="s">
        <v>166</v>
      </c>
      <c r="AU722" s="246" t="s">
        <v>82</v>
      </c>
      <c r="AV722" s="13" t="s">
        <v>85</v>
      </c>
      <c r="AW722" s="13" t="s">
        <v>34</v>
      </c>
      <c r="AX722" s="13" t="s">
        <v>74</v>
      </c>
      <c r="AY722" s="246" t="s">
        <v>158</v>
      </c>
    </row>
    <row r="723" s="14" customFormat="1">
      <c r="A723" s="14"/>
      <c r="B723" s="247"/>
      <c r="C723" s="248"/>
      <c r="D723" s="232" t="s">
        <v>166</v>
      </c>
      <c r="E723" s="249" t="s">
        <v>19</v>
      </c>
      <c r="F723" s="250" t="s">
        <v>175</v>
      </c>
      <c r="G723" s="248"/>
      <c r="H723" s="251">
        <v>65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7" t="s">
        <v>166</v>
      </c>
      <c r="AU723" s="257" t="s">
        <v>82</v>
      </c>
      <c r="AV723" s="14" t="s">
        <v>163</v>
      </c>
      <c r="AW723" s="14" t="s">
        <v>34</v>
      </c>
      <c r="AX723" s="14" t="s">
        <v>82</v>
      </c>
      <c r="AY723" s="257" t="s">
        <v>158</v>
      </c>
    </row>
    <row r="724" s="2" customFormat="1" ht="21.75" customHeight="1">
      <c r="A724" s="38"/>
      <c r="B724" s="39"/>
      <c r="C724" s="219" t="s">
        <v>1165</v>
      </c>
      <c r="D724" s="219" t="s">
        <v>159</v>
      </c>
      <c r="E724" s="220" t="s">
        <v>1204</v>
      </c>
      <c r="F724" s="221" t="s">
        <v>1205</v>
      </c>
      <c r="G724" s="222" t="s">
        <v>162</v>
      </c>
      <c r="H724" s="223">
        <v>65</v>
      </c>
      <c r="I724" s="224"/>
      <c r="J724" s="225">
        <f>ROUND(I724*H724,2)</f>
        <v>0</v>
      </c>
      <c r="K724" s="221" t="s">
        <v>213</v>
      </c>
      <c r="L724" s="44"/>
      <c r="M724" s="226" t="s">
        <v>19</v>
      </c>
      <c r="N724" s="227" t="s">
        <v>45</v>
      </c>
      <c r="O724" s="84"/>
      <c r="P724" s="228">
        <f>O724*H724</f>
        <v>0</v>
      </c>
      <c r="Q724" s="228">
        <v>0</v>
      </c>
      <c r="R724" s="228">
        <f>Q724*H724</f>
        <v>0</v>
      </c>
      <c r="S724" s="228">
        <v>0</v>
      </c>
      <c r="T724" s="229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0" t="s">
        <v>236</v>
      </c>
      <c r="AT724" s="230" t="s">
        <v>159</v>
      </c>
      <c r="AU724" s="230" t="s">
        <v>82</v>
      </c>
      <c r="AY724" s="17" t="s">
        <v>158</v>
      </c>
      <c r="BE724" s="231">
        <f>IF(N724="základní",J724,0)</f>
        <v>0</v>
      </c>
      <c r="BF724" s="231">
        <f>IF(N724="snížená",J724,0)</f>
        <v>0</v>
      </c>
      <c r="BG724" s="231">
        <f>IF(N724="zákl. přenesená",J724,0)</f>
        <v>0</v>
      </c>
      <c r="BH724" s="231">
        <f>IF(N724="sníž. přenesená",J724,0)</f>
        <v>0</v>
      </c>
      <c r="BI724" s="231">
        <f>IF(N724="nulová",J724,0)</f>
        <v>0</v>
      </c>
      <c r="BJ724" s="17" t="s">
        <v>82</v>
      </c>
      <c r="BK724" s="231">
        <f>ROUND(I724*H724,2)</f>
        <v>0</v>
      </c>
      <c r="BL724" s="17" t="s">
        <v>236</v>
      </c>
      <c r="BM724" s="230" t="s">
        <v>2353</v>
      </c>
    </row>
    <row r="725" s="2" customFormat="1">
      <c r="A725" s="38"/>
      <c r="B725" s="39"/>
      <c r="C725" s="40"/>
      <c r="D725" s="232" t="s">
        <v>165</v>
      </c>
      <c r="E725" s="40"/>
      <c r="F725" s="233" t="s">
        <v>1207</v>
      </c>
      <c r="G725" s="40"/>
      <c r="H725" s="40"/>
      <c r="I725" s="136"/>
      <c r="J725" s="40"/>
      <c r="K725" s="40"/>
      <c r="L725" s="44"/>
      <c r="M725" s="234"/>
      <c r="N725" s="235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165</v>
      </c>
      <c r="AU725" s="17" t="s">
        <v>82</v>
      </c>
    </row>
    <row r="726" s="13" customFormat="1">
      <c r="A726" s="13"/>
      <c r="B726" s="236"/>
      <c r="C726" s="237"/>
      <c r="D726" s="232" t="s">
        <v>166</v>
      </c>
      <c r="E726" s="238" t="s">
        <v>19</v>
      </c>
      <c r="F726" s="239" t="s">
        <v>2351</v>
      </c>
      <c r="G726" s="237"/>
      <c r="H726" s="240">
        <v>55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166</v>
      </c>
      <c r="AU726" s="246" t="s">
        <v>82</v>
      </c>
      <c r="AV726" s="13" t="s">
        <v>85</v>
      </c>
      <c r="AW726" s="13" t="s">
        <v>34</v>
      </c>
      <c r="AX726" s="13" t="s">
        <v>74</v>
      </c>
      <c r="AY726" s="246" t="s">
        <v>158</v>
      </c>
    </row>
    <row r="727" s="13" customFormat="1">
      <c r="A727" s="13"/>
      <c r="B727" s="236"/>
      <c r="C727" s="237"/>
      <c r="D727" s="232" t="s">
        <v>166</v>
      </c>
      <c r="E727" s="238" t="s">
        <v>19</v>
      </c>
      <c r="F727" s="239" t="s">
        <v>2352</v>
      </c>
      <c r="G727" s="237"/>
      <c r="H727" s="240">
        <v>10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166</v>
      </c>
      <c r="AU727" s="246" t="s">
        <v>82</v>
      </c>
      <c r="AV727" s="13" t="s">
        <v>85</v>
      </c>
      <c r="AW727" s="13" t="s">
        <v>34</v>
      </c>
      <c r="AX727" s="13" t="s">
        <v>74</v>
      </c>
      <c r="AY727" s="246" t="s">
        <v>158</v>
      </c>
    </row>
    <row r="728" s="14" customFormat="1">
      <c r="A728" s="14"/>
      <c r="B728" s="247"/>
      <c r="C728" s="248"/>
      <c r="D728" s="232" t="s">
        <v>166</v>
      </c>
      <c r="E728" s="249" t="s">
        <v>19</v>
      </c>
      <c r="F728" s="250" t="s">
        <v>175</v>
      </c>
      <c r="G728" s="248"/>
      <c r="H728" s="251">
        <v>65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166</v>
      </c>
      <c r="AU728" s="257" t="s">
        <v>82</v>
      </c>
      <c r="AV728" s="14" t="s">
        <v>163</v>
      </c>
      <c r="AW728" s="14" t="s">
        <v>34</v>
      </c>
      <c r="AX728" s="14" t="s">
        <v>82</v>
      </c>
      <c r="AY728" s="257" t="s">
        <v>158</v>
      </c>
    </row>
    <row r="729" s="2" customFormat="1" ht="21.75" customHeight="1">
      <c r="A729" s="38"/>
      <c r="B729" s="39"/>
      <c r="C729" s="219" t="s">
        <v>1169</v>
      </c>
      <c r="D729" s="219" t="s">
        <v>159</v>
      </c>
      <c r="E729" s="220" t="s">
        <v>1464</v>
      </c>
      <c r="F729" s="221" t="s">
        <v>1465</v>
      </c>
      <c r="G729" s="222" t="s">
        <v>1035</v>
      </c>
      <c r="H729" s="223">
        <v>16.800000000000001</v>
      </c>
      <c r="I729" s="224"/>
      <c r="J729" s="225">
        <f>ROUND(I729*H729,2)</f>
        <v>0</v>
      </c>
      <c r="K729" s="221" t="s">
        <v>213</v>
      </c>
      <c r="L729" s="44"/>
      <c r="M729" s="226" t="s">
        <v>19</v>
      </c>
      <c r="N729" s="227" t="s">
        <v>45</v>
      </c>
      <c r="O729" s="84"/>
      <c r="P729" s="228">
        <f>O729*H729</f>
        <v>0</v>
      </c>
      <c r="Q729" s="228">
        <v>0</v>
      </c>
      <c r="R729" s="228">
        <f>Q729*H729</f>
        <v>0</v>
      </c>
      <c r="S729" s="228">
        <v>0</v>
      </c>
      <c r="T729" s="229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0" t="s">
        <v>236</v>
      </c>
      <c r="AT729" s="230" t="s">
        <v>159</v>
      </c>
      <c r="AU729" s="230" t="s">
        <v>82</v>
      </c>
      <c r="AY729" s="17" t="s">
        <v>158</v>
      </c>
      <c r="BE729" s="231">
        <f>IF(N729="základní",J729,0)</f>
        <v>0</v>
      </c>
      <c r="BF729" s="231">
        <f>IF(N729="snížená",J729,0)</f>
        <v>0</v>
      </c>
      <c r="BG729" s="231">
        <f>IF(N729="zákl. přenesená",J729,0)</f>
        <v>0</v>
      </c>
      <c r="BH729" s="231">
        <f>IF(N729="sníž. přenesená",J729,0)</f>
        <v>0</v>
      </c>
      <c r="BI729" s="231">
        <f>IF(N729="nulová",J729,0)</f>
        <v>0</v>
      </c>
      <c r="BJ729" s="17" t="s">
        <v>82</v>
      </c>
      <c r="BK729" s="231">
        <f>ROUND(I729*H729,2)</f>
        <v>0</v>
      </c>
      <c r="BL729" s="17" t="s">
        <v>236</v>
      </c>
      <c r="BM729" s="230" t="s">
        <v>1466</v>
      </c>
    </row>
    <row r="730" s="2" customFormat="1">
      <c r="A730" s="38"/>
      <c r="B730" s="39"/>
      <c r="C730" s="40"/>
      <c r="D730" s="232" t="s">
        <v>165</v>
      </c>
      <c r="E730" s="40"/>
      <c r="F730" s="233" t="s">
        <v>1465</v>
      </c>
      <c r="G730" s="40"/>
      <c r="H730" s="40"/>
      <c r="I730" s="136"/>
      <c r="J730" s="40"/>
      <c r="K730" s="40"/>
      <c r="L730" s="44"/>
      <c r="M730" s="234"/>
      <c r="N730" s="235"/>
      <c r="O730" s="84"/>
      <c r="P730" s="84"/>
      <c r="Q730" s="84"/>
      <c r="R730" s="84"/>
      <c r="S730" s="84"/>
      <c r="T730" s="85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165</v>
      </c>
      <c r="AU730" s="17" t="s">
        <v>82</v>
      </c>
    </row>
    <row r="731" s="13" customFormat="1">
      <c r="A731" s="13"/>
      <c r="B731" s="236"/>
      <c r="C731" s="237"/>
      <c r="D731" s="232" t="s">
        <v>166</v>
      </c>
      <c r="E731" s="238" t="s">
        <v>19</v>
      </c>
      <c r="F731" s="239" t="s">
        <v>2354</v>
      </c>
      <c r="G731" s="237"/>
      <c r="H731" s="240">
        <v>16.800000000000001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6" t="s">
        <v>166</v>
      </c>
      <c r="AU731" s="246" t="s">
        <v>82</v>
      </c>
      <c r="AV731" s="13" t="s">
        <v>85</v>
      </c>
      <c r="AW731" s="13" t="s">
        <v>34</v>
      </c>
      <c r="AX731" s="13" t="s">
        <v>82</v>
      </c>
      <c r="AY731" s="246" t="s">
        <v>158</v>
      </c>
    </row>
    <row r="732" s="2" customFormat="1" ht="21.75" customHeight="1">
      <c r="A732" s="38"/>
      <c r="B732" s="39"/>
      <c r="C732" s="219" t="s">
        <v>1174</v>
      </c>
      <c r="D732" s="219" t="s">
        <v>159</v>
      </c>
      <c r="E732" s="220" t="s">
        <v>1468</v>
      </c>
      <c r="F732" s="221" t="s">
        <v>1469</v>
      </c>
      <c r="G732" s="222" t="s">
        <v>1035</v>
      </c>
      <c r="H732" s="223">
        <v>16.800000000000001</v>
      </c>
      <c r="I732" s="224"/>
      <c r="J732" s="225">
        <f>ROUND(I732*H732,2)</f>
        <v>0</v>
      </c>
      <c r="K732" s="221" t="s">
        <v>213</v>
      </c>
      <c r="L732" s="44"/>
      <c r="M732" s="226" t="s">
        <v>19</v>
      </c>
      <c r="N732" s="227" t="s">
        <v>45</v>
      </c>
      <c r="O732" s="84"/>
      <c r="P732" s="228">
        <f>O732*H732</f>
        <v>0</v>
      </c>
      <c r="Q732" s="228">
        <v>0</v>
      </c>
      <c r="R732" s="228">
        <f>Q732*H732</f>
        <v>0</v>
      </c>
      <c r="S732" s="228">
        <v>0</v>
      </c>
      <c r="T732" s="229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30" t="s">
        <v>236</v>
      </c>
      <c r="AT732" s="230" t="s">
        <v>159</v>
      </c>
      <c r="AU732" s="230" t="s">
        <v>82</v>
      </c>
      <c r="AY732" s="17" t="s">
        <v>158</v>
      </c>
      <c r="BE732" s="231">
        <f>IF(N732="základní",J732,0)</f>
        <v>0</v>
      </c>
      <c r="BF732" s="231">
        <f>IF(N732="snížená",J732,0)</f>
        <v>0</v>
      </c>
      <c r="BG732" s="231">
        <f>IF(N732="zákl. přenesená",J732,0)</f>
        <v>0</v>
      </c>
      <c r="BH732" s="231">
        <f>IF(N732="sníž. přenesená",J732,0)</f>
        <v>0</v>
      </c>
      <c r="BI732" s="231">
        <f>IF(N732="nulová",J732,0)</f>
        <v>0</v>
      </c>
      <c r="BJ732" s="17" t="s">
        <v>82</v>
      </c>
      <c r="BK732" s="231">
        <f>ROUND(I732*H732,2)</f>
        <v>0</v>
      </c>
      <c r="BL732" s="17" t="s">
        <v>236</v>
      </c>
      <c r="BM732" s="230" t="s">
        <v>1961</v>
      </c>
    </row>
    <row r="733" s="2" customFormat="1">
      <c r="A733" s="38"/>
      <c r="B733" s="39"/>
      <c r="C733" s="40"/>
      <c r="D733" s="232" t="s">
        <v>165</v>
      </c>
      <c r="E733" s="40"/>
      <c r="F733" s="233" t="s">
        <v>1471</v>
      </c>
      <c r="G733" s="40"/>
      <c r="H733" s="40"/>
      <c r="I733" s="136"/>
      <c r="J733" s="40"/>
      <c r="K733" s="40"/>
      <c r="L733" s="44"/>
      <c r="M733" s="234"/>
      <c r="N733" s="235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165</v>
      </c>
      <c r="AU733" s="17" t="s">
        <v>82</v>
      </c>
    </row>
    <row r="734" s="2" customFormat="1">
      <c r="A734" s="38"/>
      <c r="B734" s="39"/>
      <c r="C734" s="40"/>
      <c r="D734" s="232" t="s">
        <v>216</v>
      </c>
      <c r="E734" s="40"/>
      <c r="F734" s="258" t="s">
        <v>1472</v>
      </c>
      <c r="G734" s="40"/>
      <c r="H734" s="40"/>
      <c r="I734" s="136"/>
      <c r="J734" s="40"/>
      <c r="K734" s="40"/>
      <c r="L734" s="44"/>
      <c r="M734" s="234"/>
      <c r="N734" s="235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216</v>
      </c>
      <c r="AU734" s="17" t="s">
        <v>82</v>
      </c>
    </row>
    <row r="735" s="13" customFormat="1">
      <c r="A735" s="13"/>
      <c r="B735" s="236"/>
      <c r="C735" s="237"/>
      <c r="D735" s="232" t="s">
        <v>166</v>
      </c>
      <c r="E735" s="238" t="s">
        <v>19</v>
      </c>
      <c r="F735" s="239" t="s">
        <v>2354</v>
      </c>
      <c r="G735" s="237"/>
      <c r="H735" s="240">
        <v>16.800000000000001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6" t="s">
        <v>166</v>
      </c>
      <c r="AU735" s="246" t="s">
        <v>82</v>
      </c>
      <c r="AV735" s="13" t="s">
        <v>85</v>
      </c>
      <c r="AW735" s="13" t="s">
        <v>34</v>
      </c>
      <c r="AX735" s="13" t="s">
        <v>82</v>
      </c>
      <c r="AY735" s="246" t="s">
        <v>158</v>
      </c>
    </row>
    <row r="736" s="2" customFormat="1" ht="16.5" customHeight="1">
      <c r="A736" s="38"/>
      <c r="B736" s="39"/>
      <c r="C736" s="219" t="s">
        <v>1181</v>
      </c>
      <c r="D736" s="219" t="s">
        <v>159</v>
      </c>
      <c r="E736" s="220" t="s">
        <v>1473</v>
      </c>
      <c r="F736" s="221" t="s">
        <v>1474</v>
      </c>
      <c r="G736" s="222" t="s">
        <v>162</v>
      </c>
      <c r="H736" s="223">
        <v>20</v>
      </c>
      <c r="I736" s="224"/>
      <c r="J736" s="225">
        <f>ROUND(I736*H736,2)</f>
        <v>0</v>
      </c>
      <c r="K736" s="221" t="s">
        <v>213</v>
      </c>
      <c r="L736" s="44"/>
      <c r="M736" s="226" t="s">
        <v>19</v>
      </c>
      <c r="N736" s="227" t="s">
        <v>45</v>
      </c>
      <c r="O736" s="84"/>
      <c r="P736" s="228">
        <f>O736*H736</f>
        <v>0</v>
      </c>
      <c r="Q736" s="228">
        <v>0</v>
      </c>
      <c r="R736" s="228">
        <f>Q736*H736</f>
        <v>0</v>
      </c>
      <c r="S736" s="228">
        <v>0</v>
      </c>
      <c r="T736" s="229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0" t="s">
        <v>236</v>
      </c>
      <c r="AT736" s="230" t="s">
        <v>159</v>
      </c>
      <c r="AU736" s="230" t="s">
        <v>82</v>
      </c>
      <c r="AY736" s="17" t="s">
        <v>158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7" t="s">
        <v>82</v>
      </c>
      <c r="BK736" s="231">
        <f>ROUND(I736*H736,2)</f>
        <v>0</v>
      </c>
      <c r="BL736" s="17" t="s">
        <v>236</v>
      </c>
      <c r="BM736" s="230" t="s">
        <v>1475</v>
      </c>
    </row>
    <row r="737" s="2" customFormat="1">
      <c r="A737" s="38"/>
      <c r="B737" s="39"/>
      <c r="C737" s="40"/>
      <c r="D737" s="232" t="s">
        <v>165</v>
      </c>
      <c r="E737" s="40"/>
      <c r="F737" s="233" t="s">
        <v>1474</v>
      </c>
      <c r="G737" s="40"/>
      <c r="H737" s="40"/>
      <c r="I737" s="136"/>
      <c r="J737" s="40"/>
      <c r="K737" s="40"/>
      <c r="L737" s="44"/>
      <c r="M737" s="234"/>
      <c r="N737" s="235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165</v>
      </c>
      <c r="AU737" s="17" t="s">
        <v>82</v>
      </c>
    </row>
    <row r="738" s="13" customFormat="1">
      <c r="A738" s="13"/>
      <c r="B738" s="236"/>
      <c r="C738" s="237"/>
      <c r="D738" s="232" t="s">
        <v>166</v>
      </c>
      <c r="E738" s="238" t="s">
        <v>19</v>
      </c>
      <c r="F738" s="239" t="s">
        <v>2355</v>
      </c>
      <c r="G738" s="237"/>
      <c r="H738" s="240">
        <v>20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6" t="s">
        <v>166</v>
      </c>
      <c r="AU738" s="246" t="s">
        <v>82</v>
      </c>
      <c r="AV738" s="13" t="s">
        <v>85</v>
      </c>
      <c r="AW738" s="13" t="s">
        <v>34</v>
      </c>
      <c r="AX738" s="13" t="s">
        <v>82</v>
      </c>
      <c r="AY738" s="246" t="s">
        <v>158</v>
      </c>
    </row>
    <row r="739" s="2" customFormat="1" ht="21.75" customHeight="1">
      <c r="A739" s="38"/>
      <c r="B739" s="39"/>
      <c r="C739" s="219" t="s">
        <v>1186</v>
      </c>
      <c r="D739" s="219" t="s">
        <v>159</v>
      </c>
      <c r="E739" s="220" t="s">
        <v>1209</v>
      </c>
      <c r="F739" s="221" t="s">
        <v>1210</v>
      </c>
      <c r="G739" s="222" t="s">
        <v>162</v>
      </c>
      <c r="H739" s="223">
        <v>305</v>
      </c>
      <c r="I739" s="224"/>
      <c r="J739" s="225">
        <f>ROUND(I739*H739,2)</f>
        <v>0</v>
      </c>
      <c r="K739" s="221" t="s">
        <v>213</v>
      </c>
      <c r="L739" s="44"/>
      <c r="M739" s="226" t="s">
        <v>19</v>
      </c>
      <c r="N739" s="227" t="s">
        <v>45</v>
      </c>
      <c r="O739" s="84"/>
      <c r="P739" s="228">
        <f>O739*H739</f>
        <v>0</v>
      </c>
      <c r="Q739" s="228">
        <v>0.00013999999999999999</v>
      </c>
      <c r="R739" s="228">
        <f>Q739*H739</f>
        <v>0.042699999999999995</v>
      </c>
      <c r="S739" s="228">
        <v>0</v>
      </c>
      <c r="T739" s="229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30" t="s">
        <v>236</v>
      </c>
      <c r="AT739" s="230" t="s">
        <v>159</v>
      </c>
      <c r="AU739" s="230" t="s">
        <v>82</v>
      </c>
      <c r="AY739" s="17" t="s">
        <v>158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7" t="s">
        <v>82</v>
      </c>
      <c r="BK739" s="231">
        <f>ROUND(I739*H739,2)</f>
        <v>0</v>
      </c>
      <c r="BL739" s="17" t="s">
        <v>236</v>
      </c>
      <c r="BM739" s="230" t="s">
        <v>1211</v>
      </c>
    </row>
    <row r="740" s="2" customFormat="1">
      <c r="A740" s="38"/>
      <c r="B740" s="39"/>
      <c r="C740" s="40"/>
      <c r="D740" s="232" t="s">
        <v>165</v>
      </c>
      <c r="E740" s="40"/>
      <c r="F740" s="233" t="s">
        <v>1210</v>
      </c>
      <c r="G740" s="40"/>
      <c r="H740" s="40"/>
      <c r="I740" s="136"/>
      <c r="J740" s="40"/>
      <c r="K740" s="40"/>
      <c r="L740" s="44"/>
      <c r="M740" s="234"/>
      <c r="N740" s="235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165</v>
      </c>
      <c r="AU740" s="17" t="s">
        <v>82</v>
      </c>
    </row>
    <row r="741" s="13" customFormat="1">
      <c r="A741" s="13"/>
      <c r="B741" s="236"/>
      <c r="C741" s="237"/>
      <c r="D741" s="232" t="s">
        <v>166</v>
      </c>
      <c r="E741" s="238" t="s">
        <v>19</v>
      </c>
      <c r="F741" s="239" t="s">
        <v>2356</v>
      </c>
      <c r="G741" s="237"/>
      <c r="H741" s="240">
        <v>305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166</v>
      </c>
      <c r="AU741" s="246" t="s">
        <v>82</v>
      </c>
      <c r="AV741" s="13" t="s">
        <v>85</v>
      </c>
      <c r="AW741" s="13" t="s">
        <v>34</v>
      </c>
      <c r="AX741" s="13" t="s">
        <v>82</v>
      </c>
      <c r="AY741" s="246" t="s">
        <v>158</v>
      </c>
    </row>
    <row r="742" s="2" customFormat="1" ht="16.5" customHeight="1">
      <c r="A742" s="38"/>
      <c r="B742" s="39"/>
      <c r="C742" s="219" t="s">
        <v>1192</v>
      </c>
      <c r="D742" s="219" t="s">
        <v>159</v>
      </c>
      <c r="E742" s="220" t="s">
        <v>1214</v>
      </c>
      <c r="F742" s="221" t="s">
        <v>1215</v>
      </c>
      <c r="G742" s="222" t="s">
        <v>162</v>
      </c>
      <c r="H742" s="223">
        <v>400</v>
      </c>
      <c r="I742" s="224"/>
      <c r="J742" s="225">
        <f>ROUND(I742*H742,2)</f>
        <v>0</v>
      </c>
      <c r="K742" s="221" t="s">
        <v>213</v>
      </c>
      <c r="L742" s="44"/>
      <c r="M742" s="226" t="s">
        <v>19</v>
      </c>
      <c r="N742" s="227" t="s">
        <v>45</v>
      </c>
      <c r="O742" s="84"/>
      <c r="P742" s="228">
        <f>O742*H742</f>
        <v>0</v>
      </c>
      <c r="Q742" s="228">
        <v>9.0000000000000006E-05</v>
      </c>
      <c r="R742" s="228">
        <f>Q742*H742</f>
        <v>0.036000000000000004</v>
      </c>
      <c r="S742" s="228">
        <v>0</v>
      </c>
      <c r="T742" s="229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30" t="s">
        <v>236</v>
      </c>
      <c r="AT742" s="230" t="s">
        <v>159</v>
      </c>
      <c r="AU742" s="230" t="s">
        <v>82</v>
      </c>
      <c r="AY742" s="17" t="s">
        <v>158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17" t="s">
        <v>82</v>
      </c>
      <c r="BK742" s="231">
        <f>ROUND(I742*H742,2)</f>
        <v>0</v>
      </c>
      <c r="BL742" s="17" t="s">
        <v>236</v>
      </c>
      <c r="BM742" s="230" t="s">
        <v>1216</v>
      </c>
    </row>
    <row r="743" s="2" customFormat="1">
      <c r="A743" s="38"/>
      <c r="B743" s="39"/>
      <c r="C743" s="40"/>
      <c r="D743" s="232" t="s">
        <v>165</v>
      </c>
      <c r="E743" s="40"/>
      <c r="F743" s="233" t="s">
        <v>1215</v>
      </c>
      <c r="G743" s="40"/>
      <c r="H743" s="40"/>
      <c r="I743" s="136"/>
      <c r="J743" s="40"/>
      <c r="K743" s="40"/>
      <c r="L743" s="44"/>
      <c r="M743" s="234"/>
      <c r="N743" s="235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165</v>
      </c>
      <c r="AU743" s="17" t="s">
        <v>82</v>
      </c>
    </row>
    <row r="744" s="2" customFormat="1" ht="16.5" customHeight="1">
      <c r="A744" s="38"/>
      <c r="B744" s="39"/>
      <c r="C744" s="259" t="s">
        <v>1197</v>
      </c>
      <c r="D744" s="259" t="s">
        <v>199</v>
      </c>
      <c r="E744" s="260" t="s">
        <v>1218</v>
      </c>
      <c r="F744" s="261" t="s">
        <v>1219</v>
      </c>
      <c r="G744" s="262" t="s">
        <v>1220</v>
      </c>
      <c r="H744" s="263">
        <v>400</v>
      </c>
      <c r="I744" s="264"/>
      <c r="J744" s="265">
        <f>ROUND(I744*H744,2)</f>
        <v>0</v>
      </c>
      <c r="K744" s="261" t="s">
        <v>213</v>
      </c>
      <c r="L744" s="266"/>
      <c r="M744" s="267" t="s">
        <v>19</v>
      </c>
      <c r="N744" s="268" t="s">
        <v>45</v>
      </c>
      <c r="O744" s="84"/>
      <c r="P744" s="228">
        <f>O744*H744</f>
        <v>0</v>
      </c>
      <c r="Q744" s="228">
        <v>0.00042999999999999999</v>
      </c>
      <c r="R744" s="228">
        <f>Q744*H744</f>
        <v>0.17199999999999999</v>
      </c>
      <c r="S744" s="228">
        <v>0</v>
      </c>
      <c r="T744" s="229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0" t="s">
        <v>241</v>
      </c>
      <c r="AT744" s="230" t="s">
        <v>199</v>
      </c>
      <c r="AU744" s="230" t="s">
        <v>82</v>
      </c>
      <c r="AY744" s="17" t="s">
        <v>158</v>
      </c>
      <c r="BE744" s="231">
        <f>IF(N744="základní",J744,0)</f>
        <v>0</v>
      </c>
      <c r="BF744" s="231">
        <f>IF(N744="snížená",J744,0)</f>
        <v>0</v>
      </c>
      <c r="BG744" s="231">
        <f>IF(N744="zákl. přenesená",J744,0)</f>
        <v>0</v>
      </c>
      <c r="BH744" s="231">
        <f>IF(N744="sníž. přenesená",J744,0)</f>
        <v>0</v>
      </c>
      <c r="BI744" s="231">
        <f>IF(N744="nulová",J744,0)</f>
        <v>0</v>
      </c>
      <c r="BJ744" s="17" t="s">
        <v>82</v>
      </c>
      <c r="BK744" s="231">
        <f>ROUND(I744*H744,2)</f>
        <v>0</v>
      </c>
      <c r="BL744" s="17" t="s">
        <v>236</v>
      </c>
      <c r="BM744" s="230" t="s">
        <v>1221</v>
      </c>
    </row>
    <row r="745" s="2" customFormat="1">
      <c r="A745" s="38"/>
      <c r="B745" s="39"/>
      <c r="C745" s="40"/>
      <c r="D745" s="232" t="s">
        <v>165</v>
      </c>
      <c r="E745" s="40"/>
      <c r="F745" s="233" t="s">
        <v>1219</v>
      </c>
      <c r="G745" s="40"/>
      <c r="H745" s="40"/>
      <c r="I745" s="136"/>
      <c r="J745" s="40"/>
      <c r="K745" s="40"/>
      <c r="L745" s="44"/>
      <c r="M745" s="234"/>
      <c r="N745" s="235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165</v>
      </c>
      <c r="AU745" s="17" t="s">
        <v>82</v>
      </c>
    </row>
    <row r="746" s="2" customFormat="1" ht="21.75" customHeight="1">
      <c r="A746" s="38"/>
      <c r="B746" s="39"/>
      <c r="C746" s="219" t="s">
        <v>1203</v>
      </c>
      <c r="D746" s="219" t="s">
        <v>159</v>
      </c>
      <c r="E746" s="220" t="s">
        <v>1224</v>
      </c>
      <c r="F746" s="221" t="s">
        <v>1225</v>
      </c>
      <c r="G746" s="222" t="s">
        <v>202</v>
      </c>
      <c r="H746" s="223">
        <v>18</v>
      </c>
      <c r="I746" s="224"/>
      <c r="J746" s="225">
        <f>ROUND(I746*H746,2)</f>
        <v>0</v>
      </c>
      <c r="K746" s="221" t="s">
        <v>213</v>
      </c>
      <c r="L746" s="44"/>
      <c r="M746" s="226" t="s">
        <v>19</v>
      </c>
      <c r="N746" s="227" t="s">
        <v>45</v>
      </c>
      <c r="O746" s="84"/>
      <c r="P746" s="228">
        <f>O746*H746</f>
        <v>0</v>
      </c>
      <c r="Q746" s="228">
        <v>0.37640000000000001</v>
      </c>
      <c r="R746" s="228">
        <f>Q746*H746</f>
        <v>6.7751999999999999</v>
      </c>
      <c r="S746" s="228">
        <v>0</v>
      </c>
      <c r="T746" s="229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30" t="s">
        <v>236</v>
      </c>
      <c r="AT746" s="230" t="s">
        <v>159</v>
      </c>
      <c r="AU746" s="230" t="s">
        <v>82</v>
      </c>
      <c r="AY746" s="17" t="s">
        <v>158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17" t="s">
        <v>82</v>
      </c>
      <c r="BK746" s="231">
        <f>ROUND(I746*H746,2)</f>
        <v>0</v>
      </c>
      <c r="BL746" s="17" t="s">
        <v>236</v>
      </c>
      <c r="BM746" s="230" t="s">
        <v>1226</v>
      </c>
    </row>
    <row r="747" s="2" customFormat="1">
      <c r="A747" s="38"/>
      <c r="B747" s="39"/>
      <c r="C747" s="40"/>
      <c r="D747" s="232" t="s">
        <v>165</v>
      </c>
      <c r="E747" s="40"/>
      <c r="F747" s="233" t="s">
        <v>1225</v>
      </c>
      <c r="G747" s="40"/>
      <c r="H747" s="40"/>
      <c r="I747" s="136"/>
      <c r="J747" s="40"/>
      <c r="K747" s="40"/>
      <c r="L747" s="44"/>
      <c r="M747" s="234"/>
      <c r="N747" s="235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165</v>
      </c>
      <c r="AU747" s="17" t="s">
        <v>82</v>
      </c>
    </row>
    <row r="748" s="13" customFormat="1">
      <c r="A748" s="13"/>
      <c r="B748" s="236"/>
      <c r="C748" s="237"/>
      <c r="D748" s="232" t="s">
        <v>166</v>
      </c>
      <c r="E748" s="238" t="s">
        <v>19</v>
      </c>
      <c r="F748" s="239" t="s">
        <v>2357</v>
      </c>
      <c r="G748" s="237"/>
      <c r="H748" s="240">
        <v>18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166</v>
      </c>
      <c r="AU748" s="246" t="s">
        <v>82</v>
      </c>
      <c r="AV748" s="13" t="s">
        <v>85</v>
      </c>
      <c r="AW748" s="13" t="s">
        <v>34</v>
      </c>
      <c r="AX748" s="13" t="s">
        <v>82</v>
      </c>
      <c r="AY748" s="246" t="s">
        <v>158</v>
      </c>
    </row>
    <row r="749" s="2" customFormat="1" ht="21.75" customHeight="1">
      <c r="A749" s="38"/>
      <c r="B749" s="39"/>
      <c r="C749" s="219" t="s">
        <v>1208</v>
      </c>
      <c r="D749" s="219" t="s">
        <v>159</v>
      </c>
      <c r="E749" s="220" t="s">
        <v>1229</v>
      </c>
      <c r="F749" s="221" t="s">
        <v>2358</v>
      </c>
      <c r="G749" s="222" t="s">
        <v>1035</v>
      </c>
      <c r="H749" s="223">
        <v>8.7040000000000006</v>
      </c>
      <c r="I749" s="224"/>
      <c r="J749" s="225">
        <f>ROUND(I749*H749,2)</f>
        <v>0</v>
      </c>
      <c r="K749" s="221" t="s">
        <v>19</v>
      </c>
      <c r="L749" s="44"/>
      <c r="M749" s="226" t="s">
        <v>19</v>
      </c>
      <c r="N749" s="227" t="s">
        <v>45</v>
      </c>
      <c r="O749" s="84"/>
      <c r="P749" s="228">
        <f>O749*H749</f>
        <v>0</v>
      </c>
      <c r="Q749" s="228">
        <v>2.2563399999999998</v>
      </c>
      <c r="R749" s="228">
        <f>Q749*H749</f>
        <v>19.639183360000001</v>
      </c>
      <c r="S749" s="228">
        <v>0</v>
      </c>
      <c r="T749" s="229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0" t="s">
        <v>236</v>
      </c>
      <c r="AT749" s="230" t="s">
        <v>159</v>
      </c>
      <c r="AU749" s="230" t="s">
        <v>82</v>
      </c>
      <c r="AY749" s="17" t="s">
        <v>158</v>
      </c>
      <c r="BE749" s="231">
        <f>IF(N749="základní",J749,0)</f>
        <v>0</v>
      </c>
      <c r="BF749" s="231">
        <f>IF(N749="snížená",J749,0)</f>
        <v>0</v>
      </c>
      <c r="BG749" s="231">
        <f>IF(N749="zákl. přenesená",J749,0)</f>
        <v>0</v>
      </c>
      <c r="BH749" s="231">
        <f>IF(N749="sníž. přenesená",J749,0)</f>
        <v>0</v>
      </c>
      <c r="BI749" s="231">
        <f>IF(N749="nulová",J749,0)</f>
        <v>0</v>
      </c>
      <c r="BJ749" s="17" t="s">
        <v>82</v>
      </c>
      <c r="BK749" s="231">
        <f>ROUND(I749*H749,2)</f>
        <v>0</v>
      </c>
      <c r="BL749" s="17" t="s">
        <v>236</v>
      </c>
      <c r="BM749" s="230" t="s">
        <v>1231</v>
      </c>
    </row>
    <row r="750" s="2" customFormat="1">
      <c r="A750" s="38"/>
      <c r="B750" s="39"/>
      <c r="C750" s="40"/>
      <c r="D750" s="232" t="s">
        <v>165</v>
      </c>
      <c r="E750" s="40"/>
      <c r="F750" s="233" t="s">
        <v>2358</v>
      </c>
      <c r="G750" s="40"/>
      <c r="H750" s="40"/>
      <c r="I750" s="136"/>
      <c r="J750" s="40"/>
      <c r="K750" s="40"/>
      <c r="L750" s="44"/>
      <c r="M750" s="234"/>
      <c r="N750" s="235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165</v>
      </c>
      <c r="AU750" s="17" t="s">
        <v>82</v>
      </c>
    </row>
    <row r="751" s="13" customFormat="1">
      <c r="A751" s="13"/>
      <c r="B751" s="236"/>
      <c r="C751" s="237"/>
      <c r="D751" s="232" t="s">
        <v>166</v>
      </c>
      <c r="E751" s="238" t="s">
        <v>19</v>
      </c>
      <c r="F751" s="239" t="s">
        <v>2359</v>
      </c>
      <c r="G751" s="237"/>
      <c r="H751" s="240">
        <v>8.7040000000000006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6" t="s">
        <v>166</v>
      </c>
      <c r="AU751" s="246" t="s">
        <v>82</v>
      </c>
      <c r="AV751" s="13" t="s">
        <v>85</v>
      </c>
      <c r="AW751" s="13" t="s">
        <v>34</v>
      </c>
      <c r="AX751" s="13" t="s">
        <v>82</v>
      </c>
      <c r="AY751" s="246" t="s">
        <v>158</v>
      </c>
    </row>
    <row r="752" s="2" customFormat="1" ht="21.75" customHeight="1">
      <c r="A752" s="38"/>
      <c r="B752" s="39"/>
      <c r="C752" s="219" t="s">
        <v>1213</v>
      </c>
      <c r="D752" s="219" t="s">
        <v>159</v>
      </c>
      <c r="E752" s="220" t="s">
        <v>1234</v>
      </c>
      <c r="F752" s="221" t="s">
        <v>1235</v>
      </c>
      <c r="G752" s="222" t="s">
        <v>1059</v>
      </c>
      <c r="H752" s="223">
        <v>18.277999999999999</v>
      </c>
      <c r="I752" s="224"/>
      <c r="J752" s="225">
        <f>ROUND(I752*H752,2)</f>
        <v>0</v>
      </c>
      <c r="K752" s="221" t="s">
        <v>213</v>
      </c>
      <c r="L752" s="44"/>
      <c r="M752" s="226" t="s">
        <v>19</v>
      </c>
      <c r="N752" s="227" t="s">
        <v>45</v>
      </c>
      <c r="O752" s="84"/>
      <c r="P752" s="228">
        <f>O752*H752</f>
        <v>0</v>
      </c>
      <c r="Q752" s="228">
        <v>0</v>
      </c>
      <c r="R752" s="228">
        <f>Q752*H752</f>
        <v>0</v>
      </c>
      <c r="S752" s="228">
        <v>0</v>
      </c>
      <c r="T752" s="229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0" t="s">
        <v>236</v>
      </c>
      <c r="AT752" s="230" t="s">
        <v>159</v>
      </c>
      <c r="AU752" s="230" t="s">
        <v>82</v>
      </c>
      <c r="AY752" s="17" t="s">
        <v>158</v>
      </c>
      <c r="BE752" s="231">
        <f>IF(N752="základní",J752,0)</f>
        <v>0</v>
      </c>
      <c r="BF752" s="231">
        <f>IF(N752="snížená",J752,0)</f>
        <v>0</v>
      </c>
      <c r="BG752" s="231">
        <f>IF(N752="zákl. přenesená",J752,0)</f>
        <v>0</v>
      </c>
      <c r="BH752" s="231">
        <f>IF(N752="sníž. přenesená",J752,0)</f>
        <v>0</v>
      </c>
      <c r="BI752" s="231">
        <f>IF(N752="nulová",J752,0)</f>
        <v>0</v>
      </c>
      <c r="BJ752" s="17" t="s">
        <v>82</v>
      </c>
      <c r="BK752" s="231">
        <f>ROUND(I752*H752,2)</f>
        <v>0</v>
      </c>
      <c r="BL752" s="17" t="s">
        <v>236</v>
      </c>
      <c r="BM752" s="230" t="s">
        <v>1236</v>
      </c>
    </row>
    <row r="753" s="2" customFormat="1">
      <c r="A753" s="38"/>
      <c r="B753" s="39"/>
      <c r="C753" s="40"/>
      <c r="D753" s="232" t="s">
        <v>165</v>
      </c>
      <c r="E753" s="40"/>
      <c r="F753" s="233" t="s">
        <v>1235</v>
      </c>
      <c r="G753" s="40"/>
      <c r="H753" s="40"/>
      <c r="I753" s="136"/>
      <c r="J753" s="40"/>
      <c r="K753" s="40"/>
      <c r="L753" s="44"/>
      <c r="M753" s="234"/>
      <c r="N753" s="235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165</v>
      </c>
      <c r="AU753" s="17" t="s">
        <v>82</v>
      </c>
    </row>
    <row r="754" s="13" customFormat="1">
      <c r="A754" s="13"/>
      <c r="B754" s="236"/>
      <c r="C754" s="237"/>
      <c r="D754" s="232" t="s">
        <v>166</v>
      </c>
      <c r="E754" s="238" t="s">
        <v>19</v>
      </c>
      <c r="F754" s="239" t="s">
        <v>2360</v>
      </c>
      <c r="G754" s="237"/>
      <c r="H754" s="240">
        <v>18.277999999999999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6" t="s">
        <v>166</v>
      </c>
      <c r="AU754" s="246" t="s">
        <v>82</v>
      </c>
      <c r="AV754" s="13" t="s">
        <v>85</v>
      </c>
      <c r="AW754" s="13" t="s">
        <v>34</v>
      </c>
      <c r="AX754" s="13" t="s">
        <v>82</v>
      </c>
      <c r="AY754" s="246" t="s">
        <v>158</v>
      </c>
    </row>
    <row r="755" s="2" customFormat="1" ht="21.75" customHeight="1">
      <c r="A755" s="38"/>
      <c r="B755" s="39"/>
      <c r="C755" s="219" t="s">
        <v>1217</v>
      </c>
      <c r="D755" s="219" t="s">
        <v>159</v>
      </c>
      <c r="E755" s="220" t="s">
        <v>1239</v>
      </c>
      <c r="F755" s="221" t="s">
        <v>1240</v>
      </c>
      <c r="G755" s="222" t="s">
        <v>1059</v>
      </c>
      <c r="H755" s="223">
        <v>18.277999999999999</v>
      </c>
      <c r="I755" s="224"/>
      <c r="J755" s="225">
        <f>ROUND(I755*H755,2)</f>
        <v>0</v>
      </c>
      <c r="K755" s="221" t="s">
        <v>213</v>
      </c>
      <c r="L755" s="44"/>
      <c r="M755" s="226" t="s">
        <v>19</v>
      </c>
      <c r="N755" s="227" t="s">
        <v>45</v>
      </c>
      <c r="O755" s="84"/>
      <c r="P755" s="228">
        <f>O755*H755</f>
        <v>0</v>
      </c>
      <c r="Q755" s="228">
        <v>0</v>
      </c>
      <c r="R755" s="228">
        <f>Q755*H755</f>
        <v>0</v>
      </c>
      <c r="S755" s="228">
        <v>0</v>
      </c>
      <c r="T755" s="229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30" t="s">
        <v>236</v>
      </c>
      <c r="AT755" s="230" t="s">
        <v>159</v>
      </c>
      <c r="AU755" s="230" t="s">
        <v>82</v>
      </c>
      <c r="AY755" s="17" t="s">
        <v>158</v>
      </c>
      <c r="BE755" s="231">
        <f>IF(N755="základní",J755,0)</f>
        <v>0</v>
      </c>
      <c r="BF755" s="231">
        <f>IF(N755="snížená",J755,0)</f>
        <v>0</v>
      </c>
      <c r="BG755" s="231">
        <f>IF(N755="zákl. přenesená",J755,0)</f>
        <v>0</v>
      </c>
      <c r="BH755" s="231">
        <f>IF(N755="sníž. přenesená",J755,0)</f>
        <v>0</v>
      </c>
      <c r="BI755" s="231">
        <f>IF(N755="nulová",J755,0)</f>
        <v>0</v>
      </c>
      <c r="BJ755" s="17" t="s">
        <v>82</v>
      </c>
      <c r="BK755" s="231">
        <f>ROUND(I755*H755,2)</f>
        <v>0</v>
      </c>
      <c r="BL755" s="17" t="s">
        <v>236</v>
      </c>
      <c r="BM755" s="230" t="s">
        <v>1241</v>
      </c>
    </row>
    <row r="756" s="2" customFormat="1">
      <c r="A756" s="38"/>
      <c r="B756" s="39"/>
      <c r="C756" s="40"/>
      <c r="D756" s="232" t="s">
        <v>165</v>
      </c>
      <c r="E756" s="40"/>
      <c r="F756" s="233" t="s">
        <v>1240</v>
      </c>
      <c r="G756" s="40"/>
      <c r="H756" s="40"/>
      <c r="I756" s="136"/>
      <c r="J756" s="40"/>
      <c r="K756" s="40"/>
      <c r="L756" s="44"/>
      <c r="M756" s="234"/>
      <c r="N756" s="235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165</v>
      </c>
      <c r="AU756" s="17" t="s">
        <v>82</v>
      </c>
    </row>
    <row r="757" s="13" customFormat="1">
      <c r="A757" s="13"/>
      <c r="B757" s="236"/>
      <c r="C757" s="237"/>
      <c r="D757" s="232" t="s">
        <v>166</v>
      </c>
      <c r="E757" s="238" t="s">
        <v>19</v>
      </c>
      <c r="F757" s="239" t="s">
        <v>2360</v>
      </c>
      <c r="G757" s="237"/>
      <c r="H757" s="240">
        <v>18.277999999999999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166</v>
      </c>
      <c r="AU757" s="246" t="s">
        <v>82</v>
      </c>
      <c r="AV757" s="13" t="s">
        <v>85</v>
      </c>
      <c r="AW757" s="13" t="s">
        <v>34</v>
      </c>
      <c r="AX757" s="13" t="s">
        <v>82</v>
      </c>
      <c r="AY757" s="246" t="s">
        <v>158</v>
      </c>
    </row>
    <row r="758" s="2" customFormat="1" ht="16.5" customHeight="1">
      <c r="A758" s="38"/>
      <c r="B758" s="39"/>
      <c r="C758" s="219" t="s">
        <v>1223</v>
      </c>
      <c r="D758" s="219" t="s">
        <v>159</v>
      </c>
      <c r="E758" s="220" t="s">
        <v>1243</v>
      </c>
      <c r="F758" s="221" t="s">
        <v>1244</v>
      </c>
      <c r="G758" s="222" t="s">
        <v>194</v>
      </c>
      <c r="H758" s="223">
        <v>549</v>
      </c>
      <c r="I758" s="224"/>
      <c r="J758" s="225">
        <f>ROUND(I758*H758,2)</f>
        <v>0</v>
      </c>
      <c r="K758" s="221" t="s">
        <v>213</v>
      </c>
      <c r="L758" s="44"/>
      <c r="M758" s="226" t="s">
        <v>19</v>
      </c>
      <c r="N758" s="227" t="s">
        <v>45</v>
      </c>
      <c r="O758" s="84"/>
      <c r="P758" s="228">
        <f>O758*H758</f>
        <v>0</v>
      </c>
      <c r="Q758" s="228">
        <v>0</v>
      </c>
      <c r="R758" s="228">
        <f>Q758*H758</f>
        <v>0</v>
      </c>
      <c r="S758" s="228">
        <v>0</v>
      </c>
      <c r="T758" s="229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0" t="s">
        <v>236</v>
      </c>
      <c r="AT758" s="230" t="s">
        <v>159</v>
      </c>
      <c r="AU758" s="230" t="s">
        <v>82</v>
      </c>
      <c r="AY758" s="17" t="s">
        <v>158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17" t="s">
        <v>82</v>
      </c>
      <c r="BK758" s="231">
        <f>ROUND(I758*H758,2)</f>
        <v>0</v>
      </c>
      <c r="BL758" s="17" t="s">
        <v>236</v>
      </c>
      <c r="BM758" s="230" t="s">
        <v>1245</v>
      </c>
    </row>
    <row r="759" s="2" customFormat="1">
      <c r="A759" s="38"/>
      <c r="B759" s="39"/>
      <c r="C759" s="40"/>
      <c r="D759" s="232" t="s">
        <v>165</v>
      </c>
      <c r="E759" s="40"/>
      <c r="F759" s="233" t="s">
        <v>1244</v>
      </c>
      <c r="G759" s="40"/>
      <c r="H759" s="40"/>
      <c r="I759" s="136"/>
      <c r="J759" s="40"/>
      <c r="K759" s="40"/>
      <c r="L759" s="44"/>
      <c r="M759" s="234"/>
      <c r="N759" s="235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165</v>
      </c>
      <c r="AU759" s="17" t="s">
        <v>82</v>
      </c>
    </row>
    <row r="760" s="13" customFormat="1">
      <c r="A760" s="13"/>
      <c r="B760" s="236"/>
      <c r="C760" s="237"/>
      <c r="D760" s="232" t="s">
        <v>166</v>
      </c>
      <c r="E760" s="238" t="s">
        <v>19</v>
      </c>
      <c r="F760" s="239" t="s">
        <v>2361</v>
      </c>
      <c r="G760" s="237"/>
      <c r="H760" s="240">
        <v>549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6" t="s">
        <v>166</v>
      </c>
      <c r="AU760" s="246" t="s">
        <v>82</v>
      </c>
      <c r="AV760" s="13" t="s">
        <v>85</v>
      </c>
      <c r="AW760" s="13" t="s">
        <v>34</v>
      </c>
      <c r="AX760" s="13" t="s">
        <v>82</v>
      </c>
      <c r="AY760" s="246" t="s">
        <v>158</v>
      </c>
    </row>
    <row r="761" s="2" customFormat="1" ht="21.75" customHeight="1">
      <c r="A761" s="38"/>
      <c r="B761" s="39"/>
      <c r="C761" s="219" t="s">
        <v>1228</v>
      </c>
      <c r="D761" s="219" t="s">
        <v>159</v>
      </c>
      <c r="E761" s="220" t="s">
        <v>1968</v>
      </c>
      <c r="F761" s="221" t="s">
        <v>1969</v>
      </c>
      <c r="G761" s="222" t="s">
        <v>162</v>
      </c>
      <c r="H761" s="223">
        <v>40</v>
      </c>
      <c r="I761" s="224"/>
      <c r="J761" s="225">
        <f>ROUND(I761*H761,2)</f>
        <v>0</v>
      </c>
      <c r="K761" s="221" t="s">
        <v>213</v>
      </c>
      <c r="L761" s="44"/>
      <c r="M761" s="226" t="s">
        <v>19</v>
      </c>
      <c r="N761" s="227" t="s">
        <v>45</v>
      </c>
      <c r="O761" s="84"/>
      <c r="P761" s="228">
        <f>O761*H761</f>
        <v>0</v>
      </c>
      <c r="Q761" s="228">
        <v>0</v>
      </c>
      <c r="R761" s="228">
        <f>Q761*H761</f>
        <v>0</v>
      </c>
      <c r="S761" s="228">
        <v>0</v>
      </c>
      <c r="T761" s="229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30" t="s">
        <v>236</v>
      </c>
      <c r="AT761" s="230" t="s">
        <v>159</v>
      </c>
      <c r="AU761" s="230" t="s">
        <v>82</v>
      </c>
      <c r="AY761" s="17" t="s">
        <v>158</v>
      </c>
      <c r="BE761" s="231">
        <f>IF(N761="základní",J761,0)</f>
        <v>0</v>
      </c>
      <c r="BF761" s="231">
        <f>IF(N761="snížená",J761,0)</f>
        <v>0</v>
      </c>
      <c r="BG761" s="231">
        <f>IF(N761="zákl. přenesená",J761,0)</f>
        <v>0</v>
      </c>
      <c r="BH761" s="231">
        <f>IF(N761="sníž. přenesená",J761,0)</f>
        <v>0</v>
      </c>
      <c r="BI761" s="231">
        <f>IF(N761="nulová",J761,0)</f>
        <v>0</v>
      </c>
      <c r="BJ761" s="17" t="s">
        <v>82</v>
      </c>
      <c r="BK761" s="231">
        <f>ROUND(I761*H761,2)</f>
        <v>0</v>
      </c>
      <c r="BL761" s="17" t="s">
        <v>236</v>
      </c>
      <c r="BM761" s="230" t="s">
        <v>1970</v>
      </c>
    </row>
    <row r="762" s="2" customFormat="1">
      <c r="A762" s="38"/>
      <c r="B762" s="39"/>
      <c r="C762" s="40"/>
      <c r="D762" s="232" t="s">
        <v>165</v>
      </c>
      <c r="E762" s="40"/>
      <c r="F762" s="233" t="s">
        <v>1971</v>
      </c>
      <c r="G762" s="40"/>
      <c r="H762" s="40"/>
      <c r="I762" s="136"/>
      <c r="J762" s="40"/>
      <c r="K762" s="40"/>
      <c r="L762" s="44"/>
      <c r="M762" s="234"/>
      <c r="N762" s="235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165</v>
      </c>
      <c r="AU762" s="17" t="s">
        <v>82</v>
      </c>
    </row>
    <row r="763" s="2" customFormat="1">
      <c r="A763" s="38"/>
      <c r="B763" s="39"/>
      <c r="C763" s="40"/>
      <c r="D763" s="232" t="s">
        <v>216</v>
      </c>
      <c r="E763" s="40"/>
      <c r="F763" s="258" t="s">
        <v>1118</v>
      </c>
      <c r="G763" s="40"/>
      <c r="H763" s="40"/>
      <c r="I763" s="136"/>
      <c r="J763" s="40"/>
      <c r="K763" s="40"/>
      <c r="L763" s="44"/>
      <c r="M763" s="234"/>
      <c r="N763" s="235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216</v>
      </c>
      <c r="AU763" s="17" t="s">
        <v>82</v>
      </c>
    </row>
    <row r="764" s="13" customFormat="1">
      <c r="A764" s="13"/>
      <c r="B764" s="236"/>
      <c r="C764" s="237"/>
      <c r="D764" s="232" t="s">
        <v>166</v>
      </c>
      <c r="E764" s="238" t="s">
        <v>19</v>
      </c>
      <c r="F764" s="239" t="s">
        <v>2362</v>
      </c>
      <c r="G764" s="237"/>
      <c r="H764" s="240">
        <v>40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166</v>
      </c>
      <c r="AU764" s="246" t="s">
        <v>82</v>
      </c>
      <c r="AV764" s="13" t="s">
        <v>85</v>
      </c>
      <c r="AW764" s="13" t="s">
        <v>34</v>
      </c>
      <c r="AX764" s="13" t="s">
        <v>82</v>
      </c>
      <c r="AY764" s="246" t="s">
        <v>158</v>
      </c>
    </row>
    <row r="765" s="2" customFormat="1" ht="21.75" customHeight="1">
      <c r="A765" s="38"/>
      <c r="B765" s="39"/>
      <c r="C765" s="219" t="s">
        <v>1233</v>
      </c>
      <c r="D765" s="219" t="s">
        <v>159</v>
      </c>
      <c r="E765" s="220" t="s">
        <v>1789</v>
      </c>
      <c r="F765" s="221" t="s">
        <v>1790</v>
      </c>
      <c r="G765" s="222" t="s">
        <v>194</v>
      </c>
      <c r="H765" s="223">
        <v>16</v>
      </c>
      <c r="I765" s="224"/>
      <c r="J765" s="225">
        <f>ROUND(I765*H765,2)</f>
        <v>0</v>
      </c>
      <c r="K765" s="221" t="s">
        <v>213</v>
      </c>
      <c r="L765" s="44"/>
      <c r="M765" s="226" t="s">
        <v>19</v>
      </c>
      <c r="N765" s="227" t="s">
        <v>45</v>
      </c>
      <c r="O765" s="84"/>
      <c r="P765" s="228">
        <f>O765*H765</f>
        <v>0</v>
      </c>
      <c r="Q765" s="228">
        <v>0.15192</v>
      </c>
      <c r="R765" s="228">
        <f>Q765*H765</f>
        <v>2.43072</v>
      </c>
      <c r="S765" s="228">
        <v>0</v>
      </c>
      <c r="T765" s="229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30" t="s">
        <v>236</v>
      </c>
      <c r="AT765" s="230" t="s">
        <v>159</v>
      </c>
      <c r="AU765" s="230" t="s">
        <v>82</v>
      </c>
      <c r="AY765" s="17" t="s">
        <v>158</v>
      </c>
      <c r="BE765" s="231">
        <f>IF(N765="základní",J765,0)</f>
        <v>0</v>
      </c>
      <c r="BF765" s="231">
        <f>IF(N765="snížená",J765,0)</f>
        <v>0</v>
      </c>
      <c r="BG765" s="231">
        <f>IF(N765="zákl. přenesená",J765,0)</f>
        <v>0</v>
      </c>
      <c r="BH765" s="231">
        <f>IF(N765="sníž. přenesená",J765,0)</f>
        <v>0</v>
      </c>
      <c r="BI765" s="231">
        <f>IF(N765="nulová",J765,0)</f>
        <v>0</v>
      </c>
      <c r="BJ765" s="17" t="s">
        <v>82</v>
      </c>
      <c r="BK765" s="231">
        <f>ROUND(I765*H765,2)</f>
        <v>0</v>
      </c>
      <c r="BL765" s="17" t="s">
        <v>236</v>
      </c>
      <c r="BM765" s="230" t="s">
        <v>1973</v>
      </c>
    </row>
    <row r="766" s="2" customFormat="1">
      <c r="A766" s="38"/>
      <c r="B766" s="39"/>
      <c r="C766" s="40"/>
      <c r="D766" s="232" t="s">
        <v>165</v>
      </c>
      <c r="E766" s="40"/>
      <c r="F766" s="233" t="s">
        <v>1792</v>
      </c>
      <c r="G766" s="40"/>
      <c r="H766" s="40"/>
      <c r="I766" s="136"/>
      <c r="J766" s="40"/>
      <c r="K766" s="40"/>
      <c r="L766" s="44"/>
      <c r="M766" s="234"/>
      <c r="N766" s="235"/>
      <c r="O766" s="84"/>
      <c r="P766" s="84"/>
      <c r="Q766" s="84"/>
      <c r="R766" s="84"/>
      <c r="S766" s="84"/>
      <c r="T766" s="85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165</v>
      </c>
      <c r="AU766" s="17" t="s">
        <v>82</v>
      </c>
    </row>
    <row r="767" s="2" customFormat="1">
      <c r="A767" s="38"/>
      <c r="B767" s="39"/>
      <c r="C767" s="40"/>
      <c r="D767" s="232" t="s">
        <v>216</v>
      </c>
      <c r="E767" s="40"/>
      <c r="F767" s="258" t="s">
        <v>1124</v>
      </c>
      <c r="G767" s="40"/>
      <c r="H767" s="40"/>
      <c r="I767" s="136"/>
      <c r="J767" s="40"/>
      <c r="K767" s="40"/>
      <c r="L767" s="44"/>
      <c r="M767" s="234"/>
      <c r="N767" s="235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216</v>
      </c>
      <c r="AU767" s="17" t="s">
        <v>82</v>
      </c>
    </row>
    <row r="768" s="13" customFormat="1">
      <c r="A768" s="13"/>
      <c r="B768" s="236"/>
      <c r="C768" s="237"/>
      <c r="D768" s="232" t="s">
        <v>166</v>
      </c>
      <c r="E768" s="238" t="s">
        <v>19</v>
      </c>
      <c r="F768" s="239" t="s">
        <v>2363</v>
      </c>
      <c r="G768" s="237"/>
      <c r="H768" s="240">
        <v>16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6" t="s">
        <v>166</v>
      </c>
      <c r="AU768" s="246" t="s">
        <v>82</v>
      </c>
      <c r="AV768" s="13" t="s">
        <v>85</v>
      </c>
      <c r="AW768" s="13" t="s">
        <v>34</v>
      </c>
      <c r="AX768" s="13" t="s">
        <v>82</v>
      </c>
      <c r="AY768" s="246" t="s">
        <v>158</v>
      </c>
    </row>
    <row r="769" s="2" customFormat="1" ht="21.75" customHeight="1">
      <c r="A769" s="38"/>
      <c r="B769" s="39"/>
      <c r="C769" s="259" t="s">
        <v>1238</v>
      </c>
      <c r="D769" s="259" t="s">
        <v>199</v>
      </c>
      <c r="E769" s="260" t="s">
        <v>1794</v>
      </c>
      <c r="F769" s="261" t="s">
        <v>1795</v>
      </c>
      <c r="G769" s="262" t="s">
        <v>1059</v>
      </c>
      <c r="H769" s="263">
        <v>2.2400000000000002</v>
      </c>
      <c r="I769" s="264"/>
      <c r="J769" s="265">
        <f>ROUND(I769*H769,2)</f>
        <v>0</v>
      </c>
      <c r="K769" s="261" t="s">
        <v>213</v>
      </c>
      <c r="L769" s="266"/>
      <c r="M769" s="267" t="s">
        <v>19</v>
      </c>
      <c r="N769" s="268" t="s">
        <v>45</v>
      </c>
      <c r="O769" s="84"/>
      <c r="P769" s="228">
        <f>O769*H769</f>
        <v>0</v>
      </c>
      <c r="Q769" s="228">
        <v>1</v>
      </c>
      <c r="R769" s="228">
        <f>Q769*H769</f>
        <v>2.2400000000000002</v>
      </c>
      <c r="S769" s="228">
        <v>0</v>
      </c>
      <c r="T769" s="229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0" t="s">
        <v>255</v>
      </c>
      <c r="AT769" s="230" t="s">
        <v>199</v>
      </c>
      <c r="AU769" s="230" t="s">
        <v>82</v>
      </c>
      <c r="AY769" s="17" t="s">
        <v>158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7" t="s">
        <v>82</v>
      </c>
      <c r="BK769" s="231">
        <f>ROUND(I769*H769,2)</f>
        <v>0</v>
      </c>
      <c r="BL769" s="17" t="s">
        <v>255</v>
      </c>
      <c r="BM769" s="230" t="s">
        <v>1975</v>
      </c>
    </row>
    <row r="770" s="2" customFormat="1">
      <c r="A770" s="38"/>
      <c r="B770" s="39"/>
      <c r="C770" s="40"/>
      <c r="D770" s="232" t="s">
        <v>165</v>
      </c>
      <c r="E770" s="40"/>
      <c r="F770" s="233" t="s">
        <v>1795</v>
      </c>
      <c r="G770" s="40"/>
      <c r="H770" s="40"/>
      <c r="I770" s="136"/>
      <c r="J770" s="40"/>
      <c r="K770" s="40"/>
      <c r="L770" s="44"/>
      <c r="M770" s="234"/>
      <c r="N770" s="235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165</v>
      </c>
      <c r="AU770" s="17" t="s">
        <v>82</v>
      </c>
    </row>
    <row r="771" s="13" customFormat="1">
      <c r="A771" s="13"/>
      <c r="B771" s="236"/>
      <c r="C771" s="237"/>
      <c r="D771" s="232" t="s">
        <v>166</v>
      </c>
      <c r="E771" s="238" t="s">
        <v>19</v>
      </c>
      <c r="F771" s="239" t="s">
        <v>2364</v>
      </c>
      <c r="G771" s="237"/>
      <c r="H771" s="240">
        <v>2.2400000000000002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6" t="s">
        <v>166</v>
      </c>
      <c r="AU771" s="246" t="s">
        <v>82</v>
      </c>
      <c r="AV771" s="13" t="s">
        <v>85</v>
      </c>
      <c r="AW771" s="13" t="s">
        <v>34</v>
      </c>
      <c r="AX771" s="13" t="s">
        <v>82</v>
      </c>
      <c r="AY771" s="246" t="s">
        <v>158</v>
      </c>
    </row>
    <row r="772" s="2" customFormat="1" ht="21.75" customHeight="1">
      <c r="A772" s="38"/>
      <c r="B772" s="39"/>
      <c r="C772" s="219" t="s">
        <v>1242</v>
      </c>
      <c r="D772" s="219" t="s">
        <v>159</v>
      </c>
      <c r="E772" s="220" t="s">
        <v>1798</v>
      </c>
      <c r="F772" s="221" t="s">
        <v>1790</v>
      </c>
      <c r="G772" s="222" t="s">
        <v>194</v>
      </c>
      <c r="H772" s="223">
        <v>32</v>
      </c>
      <c r="I772" s="224"/>
      <c r="J772" s="225">
        <f>ROUND(I772*H772,2)</f>
        <v>0</v>
      </c>
      <c r="K772" s="221" t="s">
        <v>19</v>
      </c>
      <c r="L772" s="44"/>
      <c r="M772" s="226" t="s">
        <v>19</v>
      </c>
      <c r="N772" s="227" t="s">
        <v>45</v>
      </c>
      <c r="O772" s="84"/>
      <c r="P772" s="228">
        <f>O772*H772</f>
        <v>0</v>
      </c>
      <c r="Q772" s="228">
        <v>0.15192</v>
      </c>
      <c r="R772" s="228">
        <f>Q772*H772</f>
        <v>4.86144</v>
      </c>
      <c r="S772" s="228">
        <v>0</v>
      </c>
      <c r="T772" s="229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30" t="s">
        <v>236</v>
      </c>
      <c r="AT772" s="230" t="s">
        <v>159</v>
      </c>
      <c r="AU772" s="230" t="s">
        <v>82</v>
      </c>
      <c r="AY772" s="17" t="s">
        <v>158</v>
      </c>
      <c r="BE772" s="231">
        <f>IF(N772="základní",J772,0)</f>
        <v>0</v>
      </c>
      <c r="BF772" s="231">
        <f>IF(N772="snížená",J772,0)</f>
        <v>0</v>
      </c>
      <c r="BG772" s="231">
        <f>IF(N772="zákl. přenesená",J772,0)</f>
        <v>0</v>
      </c>
      <c r="BH772" s="231">
        <f>IF(N772="sníž. přenesená",J772,0)</f>
        <v>0</v>
      </c>
      <c r="BI772" s="231">
        <f>IF(N772="nulová",J772,0)</f>
        <v>0</v>
      </c>
      <c r="BJ772" s="17" t="s">
        <v>82</v>
      </c>
      <c r="BK772" s="231">
        <f>ROUND(I772*H772,2)</f>
        <v>0</v>
      </c>
      <c r="BL772" s="17" t="s">
        <v>236</v>
      </c>
      <c r="BM772" s="230" t="s">
        <v>1977</v>
      </c>
    </row>
    <row r="773" s="2" customFormat="1">
      <c r="A773" s="38"/>
      <c r="B773" s="39"/>
      <c r="C773" s="40"/>
      <c r="D773" s="232" t="s">
        <v>165</v>
      </c>
      <c r="E773" s="40"/>
      <c r="F773" s="233" t="s">
        <v>1800</v>
      </c>
      <c r="G773" s="40"/>
      <c r="H773" s="40"/>
      <c r="I773" s="136"/>
      <c r="J773" s="40"/>
      <c r="K773" s="40"/>
      <c r="L773" s="44"/>
      <c r="M773" s="234"/>
      <c r="N773" s="235"/>
      <c r="O773" s="84"/>
      <c r="P773" s="84"/>
      <c r="Q773" s="84"/>
      <c r="R773" s="84"/>
      <c r="S773" s="84"/>
      <c r="T773" s="85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165</v>
      </c>
      <c r="AU773" s="17" t="s">
        <v>82</v>
      </c>
    </row>
    <row r="774" s="2" customFormat="1">
      <c r="A774" s="38"/>
      <c r="B774" s="39"/>
      <c r="C774" s="40"/>
      <c r="D774" s="232" t="s">
        <v>216</v>
      </c>
      <c r="E774" s="40"/>
      <c r="F774" s="258" t="s">
        <v>1124</v>
      </c>
      <c r="G774" s="40"/>
      <c r="H774" s="40"/>
      <c r="I774" s="136"/>
      <c r="J774" s="40"/>
      <c r="K774" s="40"/>
      <c r="L774" s="44"/>
      <c r="M774" s="234"/>
      <c r="N774" s="235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216</v>
      </c>
      <c r="AU774" s="17" t="s">
        <v>82</v>
      </c>
    </row>
    <row r="775" s="13" customFormat="1">
      <c r="A775" s="13"/>
      <c r="B775" s="236"/>
      <c r="C775" s="237"/>
      <c r="D775" s="232" t="s">
        <v>166</v>
      </c>
      <c r="E775" s="238" t="s">
        <v>19</v>
      </c>
      <c r="F775" s="239" t="s">
        <v>2365</v>
      </c>
      <c r="G775" s="237"/>
      <c r="H775" s="240">
        <v>32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166</v>
      </c>
      <c r="AU775" s="246" t="s">
        <v>82</v>
      </c>
      <c r="AV775" s="13" t="s">
        <v>85</v>
      </c>
      <c r="AW775" s="13" t="s">
        <v>34</v>
      </c>
      <c r="AX775" s="13" t="s">
        <v>82</v>
      </c>
      <c r="AY775" s="246" t="s">
        <v>158</v>
      </c>
    </row>
    <row r="776" s="2" customFormat="1" ht="21.75" customHeight="1">
      <c r="A776" s="38"/>
      <c r="B776" s="39"/>
      <c r="C776" s="259" t="s">
        <v>1249</v>
      </c>
      <c r="D776" s="259" t="s">
        <v>199</v>
      </c>
      <c r="E776" s="260" t="s">
        <v>1802</v>
      </c>
      <c r="F776" s="261" t="s">
        <v>1803</v>
      </c>
      <c r="G776" s="262" t="s">
        <v>1059</v>
      </c>
      <c r="H776" s="263">
        <v>3.5840000000000001</v>
      </c>
      <c r="I776" s="264"/>
      <c r="J776" s="265">
        <f>ROUND(I776*H776,2)</f>
        <v>0</v>
      </c>
      <c r="K776" s="261" t="s">
        <v>213</v>
      </c>
      <c r="L776" s="266"/>
      <c r="M776" s="267" t="s">
        <v>19</v>
      </c>
      <c r="N776" s="268" t="s">
        <v>45</v>
      </c>
      <c r="O776" s="84"/>
      <c r="P776" s="228">
        <f>O776*H776</f>
        <v>0</v>
      </c>
      <c r="Q776" s="228">
        <v>1</v>
      </c>
      <c r="R776" s="228">
        <f>Q776*H776</f>
        <v>3.5840000000000001</v>
      </c>
      <c r="S776" s="228">
        <v>0</v>
      </c>
      <c r="T776" s="229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30" t="s">
        <v>255</v>
      </c>
      <c r="AT776" s="230" t="s">
        <v>199</v>
      </c>
      <c r="AU776" s="230" t="s">
        <v>82</v>
      </c>
      <c r="AY776" s="17" t="s">
        <v>158</v>
      </c>
      <c r="BE776" s="231">
        <f>IF(N776="základní",J776,0)</f>
        <v>0</v>
      </c>
      <c r="BF776" s="231">
        <f>IF(N776="snížená",J776,0)</f>
        <v>0</v>
      </c>
      <c r="BG776" s="231">
        <f>IF(N776="zákl. přenesená",J776,0)</f>
        <v>0</v>
      </c>
      <c r="BH776" s="231">
        <f>IF(N776="sníž. přenesená",J776,0)</f>
        <v>0</v>
      </c>
      <c r="BI776" s="231">
        <f>IF(N776="nulová",J776,0)</f>
        <v>0</v>
      </c>
      <c r="BJ776" s="17" t="s">
        <v>82</v>
      </c>
      <c r="BK776" s="231">
        <f>ROUND(I776*H776,2)</f>
        <v>0</v>
      </c>
      <c r="BL776" s="17" t="s">
        <v>255</v>
      </c>
      <c r="BM776" s="230" t="s">
        <v>1979</v>
      </c>
    </row>
    <row r="777" s="2" customFormat="1">
      <c r="A777" s="38"/>
      <c r="B777" s="39"/>
      <c r="C777" s="40"/>
      <c r="D777" s="232" t="s">
        <v>165</v>
      </c>
      <c r="E777" s="40"/>
      <c r="F777" s="233" t="s">
        <v>1803</v>
      </c>
      <c r="G777" s="40"/>
      <c r="H777" s="40"/>
      <c r="I777" s="136"/>
      <c r="J777" s="40"/>
      <c r="K777" s="40"/>
      <c r="L777" s="44"/>
      <c r="M777" s="234"/>
      <c r="N777" s="235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165</v>
      </c>
      <c r="AU777" s="17" t="s">
        <v>82</v>
      </c>
    </row>
    <row r="778" s="13" customFormat="1">
      <c r="A778" s="13"/>
      <c r="B778" s="236"/>
      <c r="C778" s="237"/>
      <c r="D778" s="232" t="s">
        <v>166</v>
      </c>
      <c r="E778" s="238" t="s">
        <v>19</v>
      </c>
      <c r="F778" s="239" t="s">
        <v>2366</v>
      </c>
      <c r="G778" s="237"/>
      <c r="H778" s="240">
        <v>3.5840000000000001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6" t="s">
        <v>166</v>
      </c>
      <c r="AU778" s="246" t="s">
        <v>82</v>
      </c>
      <c r="AV778" s="13" t="s">
        <v>85</v>
      </c>
      <c r="AW778" s="13" t="s">
        <v>34</v>
      </c>
      <c r="AX778" s="13" t="s">
        <v>82</v>
      </c>
      <c r="AY778" s="246" t="s">
        <v>158</v>
      </c>
    </row>
    <row r="779" s="2" customFormat="1" ht="16.5" customHeight="1">
      <c r="A779" s="38"/>
      <c r="B779" s="39"/>
      <c r="C779" s="259" t="s">
        <v>1257</v>
      </c>
      <c r="D779" s="259" t="s">
        <v>199</v>
      </c>
      <c r="E779" s="260" t="s">
        <v>1806</v>
      </c>
      <c r="F779" s="261" t="s">
        <v>1807</v>
      </c>
      <c r="G779" s="262" t="s">
        <v>531</v>
      </c>
      <c r="H779" s="263">
        <v>40</v>
      </c>
      <c r="I779" s="264"/>
      <c r="J779" s="265">
        <f>ROUND(I779*H779,2)</f>
        <v>0</v>
      </c>
      <c r="K779" s="261" t="s">
        <v>213</v>
      </c>
      <c r="L779" s="266"/>
      <c r="M779" s="267" t="s">
        <v>19</v>
      </c>
      <c r="N779" s="268" t="s">
        <v>45</v>
      </c>
      <c r="O779" s="84"/>
      <c r="P779" s="228">
        <f>O779*H779</f>
        <v>0</v>
      </c>
      <c r="Q779" s="228">
        <v>0.001</v>
      </c>
      <c r="R779" s="228">
        <f>Q779*H779</f>
        <v>0.040000000000000001</v>
      </c>
      <c r="S779" s="228">
        <v>0</v>
      </c>
      <c r="T779" s="229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30" t="s">
        <v>255</v>
      </c>
      <c r="AT779" s="230" t="s">
        <v>199</v>
      </c>
      <c r="AU779" s="230" t="s">
        <v>82</v>
      </c>
      <c r="AY779" s="17" t="s">
        <v>158</v>
      </c>
      <c r="BE779" s="231">
        <f>IF(N779="základní",J779,0)</f>
        <v>0</v>
      </c>
      <c r="BF779" s="231">
        <f>IF(N779="snížená",J779,0)</f>
        <v>0</v>
      </c>
      <c r="BG779" s="231">
        <f>IF(N779="zákl. přenesená",J779,0)</f>
        <v>0</v>
      </c>
      <c r="BH779" s="231">
        <f>IF(N779="sníž. přenesená",J779,0)</f>
        <v>0</v>
      </c>
      <c r="BI779" s="231">
        <f>IF(N779="nulová",J779,0)</f>
        <v>0</v>
      </c>
      <c r="BJ779" s="17" t="s">
        <v>82</v>
      </c>
      <c r="BK779" s="231">
        <f>ROUND(I779*H779,2)</f>
        <v>0</v>
      </c>
      <c r="BL779" s="17" t="s">
        <v>255</v>
      </c>
      <c r="BM779" s="230" t="s">
        <v>1981</v>
      </c>
    </row>
    <row r="780" s="2" customFormat="1">
      <c r="A780" s="38"/>
      <c r="B780" s="39"/>
      <c r="C780" s="40"/>
      <c r="D780" s="232" t="s">
        <v>165</v>
      </c>
      <c r="E780" s="40"/>
      <c r="F780" s="233" t="s">
        <v>1807</v>
      </c>
      <c r="G780" s="40"/>
      <c r="H780" s="40"/>
      <c r="I780" s="136"/>
      <c r="J780" s="40"/>
      <c r="K780" s="40"/>
      <c r="L780" s="44"/>
      <c r="M780" s="234"/>
      <c r="N780" s="235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165</v>
      </c>
      <c r="AU780" s="17" t="s">
        <v>82</v>
      </c>
    </row>
    <row r="781" s="2" customFormat="1" ht="16.5" customHeight="1">
      <c r="A781" s="38"/>
      <c r="B781" s="39"/>
      <c r="C781" s="259" t="s">
        <v>1266</v>
      </c>
      <c r="D781" s="259" t="s">
        <v>199</v>
      </c>
      <c r="E781" s="260" t="s">
        <v>1810</v>
      </c>
      <c r="F781" s="261" t="s">
        <v>1811</v>
      </c>
      <c r="G781" s="262" t="s">
        <v>1059</v>
      </c>
      <c r="H781" s="263">
        <v>3.5840000000000001</v>
      </c>
      <c r="I781" s="264"/>
      <c r="J781" s="265">
        <f>ROUND(I781*H781,2)</f>
        <v>0</v>
      </c>
      <c r="K781" s="261" t="s">
        <v>213</v>
      </c>
      <c r="L781" s="266"/>
      <c r="M781" s="267" t="s">
        <v>19</v>
      </c>
      <c r="N781" s="268" t="s">
        <v>45</v>
      </c>
      <c r="O781" s="84"/>
      <c r="P781" s="228">
        <f>O781*H781</f>
        <v>0</v>
      </c>
      <c r="Q781" s="228">
        <v>1</v>
      </c>
      <c r="R781" s="228">
        <f>Q781*H781</f>
        <v>3.5840000000000001</v>
      </c>
      <c r="S781" s="228">
        <v>0</v>
      </c>
      <c r="T781" s="229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30" t="s">
        <v>255</v>
      </c>
      <c r="AT781" s="230" t="s">
        <v>199</v>
      </c>
      <c r="AU781" s="230" t="s">
        <v>82</v>
      </c>
      <c r="AY781" s="17" t="s">
        <v>158</v>
      </c>
      <c r="BE781" s="231">
        <f>IF(N781="základní",J781,0)</f>
        <v>0</v>
      </c>
      <c r="BF781" s="231">
        <f>IF(N781="snížená",J781,0)</f>
        <v>0</v>
      </c>
      <c r="BG781" s="231">
        <f>IF(N781="zákl. přenesená",J781,0)</f>
        <v>0</v>
      </c>
      <c r="BH781" s="231">
        <f>IF(N781="sníž. přenesená",J781,0)</f>
        <v>0</v>
      </c>
      <c r="BI781" s="231">
        <f>IF(N781="nulová",J781,0)</f>
        <v>0</v>
      </c>
      <c r="BJ781" s="17" t="s">
        <v>82</v>
      </c>
      <c r="BK781" s="231">
        <f>ROUND(I781*H781,2)</f>
        <v>0</v>
      </c>
      <c r="BL781" s="17" t="s">
        <v>255</v>
      </c>
      <c r="BM781" s="230" t="s">
        <v>1982</v>
      </c>
    </row>
    <row r="782" s="2" customFormat="1">
      <c r="A782" s="38"/>
      <c r="B782" s="39"/>
      <c r="C782" s="40"/>
      <c r="D782" s="232" t="s">
        <v>165</v>
      </c>
      <c r="E782" s="40"/>
      <c r="F782" s="233" t="s">
        <v>1811</v>
      </c>
      <c r="G782" s="40"/>
      <c r="H782" s="40"/>
      <c r="I782" s="136"/>
      <c r="J782" s="40"/>
      <c r="K782" s="40"/>
      <c r="L782" s="44"/>
      <c r="M782" s="234"/>
      <c r="N782" s="235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165</v>
      </c>
      <c r="AU782" s="17" t="s">
        <v>82</v>
      </c>
    </row>
    <row r="783" s="13" customFormat="1">
      <c r="A783" s="13"/>
      <c r="B783" s="236"/>
      <c r="C783" s="237"/>
      <c r="D783" s="232" t="s">
        <v>166</v>
      </c>
      <c r="E783" s="238" t="s">
        <v>19</v>
      </c>
      <c r="F783" s="239" t="s">
        <v>2366</v>
      </c>
      <c r="G783" s="237"/>
      <c r="H783" s="240">
        <v>3.5840000000000001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166</v>
      </c>
      <c r="AU783" s="246" t="s">
        <v>82</v>
      </c>
      <c r="AV783" s="13" t="s">
        <v>85</v>
      </c>
      <c r="AW783" s="13" t="s">
        <v>34</v>
      </c>
      <c r="AX783" s="13" t="s">
        <v>82</v>
      </c>
      <c r="AY783" s="246" t="s">
        <v>158</v>
      </c>
    </row>
    <row r="784" s="2" customFormat="1" ht="21.75" customHeight="1">
      <c r="A784" s="38"/>
      <c r="B784" s="39"/>
      <c r="C784" s="219" t="s">
        <v>1273</v>
      </c>
      <c r="D784" s="219" t="s">
        <v>159</v>
      </c>
      <c r="E784" s="220" t="s">
        <v>1813</v>
      </c>
      <c r="F784" s="221" t="s">
        <v>1814</v>
      </c>
      <c r="G784" s="222" t="s">
        <v>162</v>
      </c>
      <c r="H784" s="223">
        <v>40</v>
      </c>
      <c r="I784" s="224"/>
      <c r="J784" s="225">
        <f>ROUND(I784*H784,2)</f>
        <v>0</v>
      </c>
      <c r="K784" s="221" t="s">
        <v>19</v>
      </c>
      <c r="L784" s="44"/>
      <c r="M784" s="226" t="s">
        <v>19</v>
      </c>
      <c r="N784" s="227" t="s">
        <v>45</v>
      </c>
      <c r="O784" s="84"/>
      <c r="P784" s="228">
        <f>O784*H784</f>
        <v>0</v>
      </c>
      <c r="Q784" s="228">
        <v>0</v>
      </c>
      <c r="R784" s="228">
        <f>Q784*H784</f>
        <v>0</v>
      </c>
      <c r="S784" s="228">
        <v>0</v>
      </c>
      <c r="T784" s="229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30" t="s">
        <v>236</v>
      </c>
      <c r="AT784" s="230" t="s">
        <v>159</v>
      </c>
      <c r="AU784" s="230" t="s">
        <v>82</v>
      </c>
      <c r="AY784" s="17" t="s">
        <v>158</v>
      </c>
      <c r="BE784" s="231">
        <f>IF(N784="základní",J784,0)</f>
        <v>0</v>
      </c>
      <c r="BF784" s="231">
        <f>IF(N784="snížená",J784,0)</f>
        <v>0</v>
      </c>
      <c r="BG784" s="231">
        <f>IF(N784="zákl. přenesená",J784,0)</f>
        <v>0</v>
      </c>
      <c r="BH784" s="231">
        <f>IF(N784="sníž. přenesená",J784,0)</f>
        <v>0</v>
      </c>
      <c r="BI784" s="231">
        <f>IF(N784="nulová",J784,0)</f>
        <v>0</v>
      </c>
      <c r="BJ784" s="17" t="s">
        <v>82</v>
      </c>
      <c r="BK784" s="231">
        <f>ROUND(I784*H784,2)</f>
        <v>0</v>
      </c>
      <c r="BL784" s="17" t="s">
        <v>236</v>
      </c>
      <c r="BM784" s="230" t="s">
        <v>1984</v>
      </c>
    </row>
    <row r="785" s="2" customFormat="1">
      <c r="A785" s="38"/>
      <c r="B785" s="39"/>
      <c r="C785" s="40"/>
      <c r="D785" s="232" t="s">
        <v>165</v>
      </c>
      <c r="E785" s="40"/>
      <c r="F785" s="233" t="s">
        <v>1814</v>
      </c>
      <c r="G785" s="40"/>
      <c r="H785" s="40"/>
      <c r="I785" s="136"/>
      <c r="J785" s="40"/>
      <c r="K785" s="40"/>
      <c r="L785" s="44"/>
      <c r="M785" s="234"/>
      <c r="N785" s="235"/>
      <c r="O785" s="84"/>
      <c r="P785" s="84"/>
      <c r="Q785" s="84"/>
      <c r="R785" s="84"/>
      <c r="S785" s="84"/>
      <c r="T785" s="85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165</v>
      </c>
      <c r="AU785" s="17" t="s">
        <v>82</v>
      </c>
    </row>
    <row r="786" s="2" customFormat="1">
      <c r="A786" s="38"/>
      <c r="B786" s="39"/>
      <c r="C786" s="40"/>
      <c r="D786" s="232" t="s">
        <v>216</v>
      </c>
      <c r="E786" s="40"/>
      <c r="F786" s="258" t="s">
        <v>1118</v>
      </c>
      <c r="G786" s="40"/>
      <c r="H786" s="40"/>
      <c r="I786" s="136"/>
      <c r="J786" s="40"/>
      <c r="K786" s="40"/>
      <c r="L786" s="44"/>
      <c r="M786" s="234"/>
      <c r="N786" s="235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216</v>
      </c>
      <c r="AU786" s="17" t="s">
        <v>82</v>
      </c>
    </row>
    <row r="787" s="13" customFormat="1">
      <c r="A787" s="13"/>
      <c r="B787" s="236"/>
      <c r="C787" s="237"/>
      <c r="D787" s="232" t="s">
        <v>166</v>
      </c>
      <c r="E787" s="238" t="s">
        <v>19</v>
      </c>
      <c r="F787" s="239" t="s">
        <v>2367</v>
      </c>
      <c r="G787" s="237"/>
      <c r="H787" s="240">
        <v>40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6" t="s">
        <v>166</v>
      </c>
      <c r="AU787" s="246" t="s">
        <v>82</v>
      </c>
      <c r="AV787" s="13" t="s">
        <v>85</v>
      </c>
      <c r="AW787" s="13" t="s">
        <v>34</v>
      </c>
      <c r="AX787" s="13" t="s">
        <v>82</v>
      </c>
      <c r="AY787" s="246" t="s">
        <v>158</v>
      </c>
    </row>
    <row r="788" s="12" customFormat="1" ht="25.92" customHeight="1">
      <c r="A788" s="12"/>
      <c r="B788" s="205"/>
      <c r="C788" s="206"/>
      <c r="D788" s="207" t="s">
        <v>73</v>
      </c>
      <c r="E788" s="208" t="s">
        <v>1262</v>
      </c>
      <c r="F788" s="208" t="s">
        <v>1263</v>
      </c>
      <c r="G788" s="206"/>
      <c r="H788" s="206"/>
      <c r="I788" s="209"/>
      <c r="J788" s="210">
        <f>BK788</f>
        <v>0</v>
      </c>
      <c r="K788" s="206"/>
      <c r="L788" s="211"/>
      <c r="M788" s="212"/>
      <c r="N788" s="213"/>
      <c r="O788" s="213"/>
      <c r="P788" s="214">
        <f>P789</f>
        <v>0</v>
      </c>
      <c r="Q788" s="213"/>
      <c r="R788" s="214">
        <f>R789</f>
        <v>0</v>
      </c>
      <c r="S788" s="213"/>
      <c r="T788" s="215">
        <f>T789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16" t="s">
        <v>191</v>
      </c>
      <c r="AT788" s="217" t="s">
        <v>73</v>
      </c>
      <c r="AU788" s="217" t="s">
        <v>74</v>
      </c>
      <c r="AY788" s="216" t="s">
        <v>158</v>
      </c>
      <c r="BK788" s="218">
        <f>BK789</f>
        <v>0</v>
      </c>
    </row>
    <row r="789" s="12" customFormat="1" ht="22.8" customHeight="1">
      <c r="A789" s="12"/>
      <c r="B789" s="205"/>
      <c r="C789" s="206"/>
      <c r="D789" s="207" t="s">
        <v>73</v>
      </c>
      <c r="E789" s="269" t="s">
        <v>1264</v>
      </c>
      <c r="F789" s="269" t="s">
        <v>1265</v>
      </c>
      <c r="G789" s="206"/>
      <c r="H789" s="206"/>
      <c r="I789" s="209"/>
      <c r="J789" s="270">
        <f>BK789</f>
        <v>0</v>
      </c>
      <c r="K789" s="206"/>
      <c r="L789" s="211"/>
      <c r="M789" s="212"/>
      <c r="N789" s="213"/>
      <c r="O789" s="213"/>
      <c r="P789" s="214">
        <f>SUM(P790:P803)</f>
        <v>0</v>
      </c>
      <c r="Q789" s="213"/>
      <c r="R789" s="214">
        <f>SUM(R790:R803)</f>
        <v>0</v>
      </c>
      <c r="S789" s="213"/>
      <c r="T789" s="215">
        <f>SUM(T790:T803)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16" t="s">
        <v>191</v>
      </c>
      <c r="AT789" s="217" t="s">
        <v>73</v>
      </c>
      <c r="AU789" s="217" t="s">
        <v>82</v>
      </c>
      <c r="AY789" s="216" t="s">
        <v>158</v>
      </c>
      <c r="BK789" s="218">
        <f>SUM(BK790:BK803)</f>
        <v>0</v>
      </c>
    </row>
    <row r="790" s="2" customFormat="1" ht="16.5" customHeight="1">
      <c r="A790" s="38"/>
      <c r="B790" s="39"/>
      <c r="C790" s="219" t="s">
        <v>1277</v>
      </c>
      <c r="D790" s="219" t="s">
        <v>159</v>
      </c>
      <c r="E790" s="220" t="s">
        <v>1267</v>
      </c>
      <c r="F790" s="221" t="s">
        <v>1268</v>
      </c>
      <c r="G790" s="222" t="s">
        <v>1269</v>
      </c>
      <c r="H790" s="223">
        <v>1</v>
      </c>
      <c r="I790" s="224"/>
      <c r="J790" s="225">
        <f>ROUND(I790*H790,2)</f>
        <v>0</v>
      </c>
      <c r="K790" s="221" t="s">
        <v>213</v>
      </c>
      <c r="L790" s="44"/>
      <c r="M790" s="226" t="s">
        <v>19</v>
      </c>
      <c r="N790" s="227" t="s">
        <v>45</v>
      </c>
      <c r="O790" s="84"/>
      <c r="P790" s="228">
        <f>O790*H790</f>
        <v>0</v>
      </c>
      <c r="Q790" s="228">
        <v>0</v>
      </c>
      <c r="R790" s="228">
        <f>Q790*H790</f>
        <v>0</v>
      </c>
      <c r="S790" s="228">
        <v>0</v>
      </c>
      <c r="T790" s="229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0" t="s">
        <v>1270</v>
      </c>
      <c r="AT790" s="230" t="s">
        <v>159</v>
      </c>
      <c r="AU790" s="230" t="s">
        <v>85</v>
      </c>
      <c r="AY790" s="17" t="s">
        <v>158</v>
      </c>
      <c r="BE790" s="231">
        <f>IF(N790="základní",J790,0)</f>
        <v>0</v>
      </c>
      <c r="BF790" s="231">
        <f>IF(N790="snížená",J790,0)</f>
        <v>0</v>
      </c>
      <c r="BG790" s="231">
        <f>IF(N790="zákl. přenesená",J790,0)</f>
        <v>0</v>
      </c>
      <c r="BH790" s="231">
        <f>IF(N790="sníž. přenesená",J790,0)</f>
        <v>0</v>
      </c>
      <c r="BI790" s="231">
        <f>IF(N790="nulová",J790,0)</f>
        <v>0</v>
      </c>
      <c r="BJ790" s="17" t="s">
        <v>82</v>
      </c>
      <c r="BK790" s="231">
        <f>ROUND(I790*H790,2)</f>
        <v>0</v>
      </c>
      <c r="BL790" s="17" t="s">
        <v>1270</v>
      </c>
      <c r="BM790" s="230" t="s">
        <v>1271</v>
      </c>
    </row>
    <row r="791" s="2" customFormat="1">
      <c r="A791" s="38"/>
      <c r="B791" s="39"/>
      <c r="C791" s="40"/>
      <c r="D791" s="232" t="s">
        <v>165</v>
      </c>
      <c r="E791" s="40"/>
      <c r="F791" s="233" t="s">
        <v>1272</v>
      </c>
      <c r="G791" s="40"/>
      <c r="H791" s="40"/>
      <c r="I791" s="136"/>
      <c r="J791" s="40"/>
      <c r="K791" s="40"/>
      <c r="L791" s="44"/>
      <c r="M791" s="234"/>
      <c r="N791" s="235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165</v>
      </c>
      <c r="AU791" s="17" t="s">
        <v>85</v>
      </c>
    </row>
    <row r="792" s="2" customFormat="1" ht="16.5" customHeight="1">
      <c r="A792" s="38"/>
      <c r="B792" s="39"/>
      <c r="C792" s="219" t="s">
        <v>1281</v>
      </c>
      <c r="D792" s="219" t="s">
        <v>159</v>
      </c>
      <c r="E792" s="220" t="s">
        <v>1274</v>
      </c>
      <c r="F792" s="221" t="s">
        <v>1275</v>
      </c>
      <c r="G792" s="222" t="s">
        <v>1269</v>
      </c>
      <c r="H792" s="223">
        <v>1</v>
      </c>
      <c r="I792" s="224"/>
      <c r="J792" s="225">
        <f>ROUND(I792*H792,2)</f>
        <v>0</v>
      </c>
      <c r="K792" s="221" t="s">
        <v>213</v>
      </c>
      <c r="L792" s="44"/>
      <c r="M792" s="226" t="s">
        <v>19</v>
      </c>
      <c r="N792" s="227" t="s">
        <v>45</v>
      </c>
      <c r="O792" s="84"/>
      <c r="P792" s="228">
        <f>O792*H792</f>
        <v>0</v>
      </c>
      <c r="Q792" s="228">
        <v>0</v>
      </c>
      <c r="R792" s="228">
        <f>Q792*H792</f>
        <v>0</v>
      </c>
      <c r="S792" s="228">
        <v>0</v>
      </c>
      <c r="T792" s="229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30" t="s">
        <v>1270</v>
      </c>
      <c r="AT792" s="230" t="s">
        <v>159</v>
      </c>
      <c r="AU792" s="230" t="s">
        <v>85</v>
      </c>
      <c r="AY792" s="17" t="s">
        <v>158</v>
      </c>
      <c r="BE792" s="231">
        <f>IF(N792="základní",J792,0)</f>
        <v>0</v>
      </c>
      <c r="BF792" s="231">
        <f>IF(N792="snížená",J792,0)</f>
        <v>0</v>
      </c>
      <c r="BG792" s="231">
        <f>IF(N792="zákl. přenesená",J792,0)</f>
        <v>0</v>
      </c>
      <c r="BH792" s="231">
        <f>IF(N792="sníž. přenesená",J792,0)</f>
        <v>0</v>
      </c>
      <c r="BI792" s="231">
        <f>IF(N792="nulová",J792,0)</f>
        <v>0</v>
      </c>
      <c r="BJ792" s="17" t="s">
        <v>82</v>
      </c>
      <c r="BK792" s="231">
        <f>ROUND(I792*H792,2)</f>
        <v>0</v>
      </c>
      <c r="BL792" s="17" t="s">
        <v>1270</v>
      </c>
      <c r="BM792" s="230" t="s">
        <v>1276</v>
      </c>
    </row>
    <row r="793" s="2" customFormat="1">
      <c r="A793" s="38"/>
      <c r="B793" s="39"/>
      <c r="C793" s="40"/>
      <c r="D793" s="232" t="s">
        <v>165</v>
      </c>
      <c r="E793" s="40"/>
      <c r="F793" s="233" t="s">
        <v>1275</v>
      </c>
      <c r="G793" s="40"/>
      <c r="H793" s="40"/>
      <c r="I793" s="136"/>
      <c r="J793" s="40"/>
      <c r="K793" s="40"/>
      <c r="L793" s="44"/>
      <c r="M793" s="234"/>
      <c r="N793" s="235"/>
      <c r="O793" s="84"/>
      <c r="P793" s="84"/>
      <c r="Q793" s="84"/>
      <c r="R793" s="84"/>
      <c r="S793" s="84"/>
      <c r="T793" s="85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T793" s="17" t="s">
        <v>165</v>
      </c>
      <c r="AU793" s="17" t="s">
        <v>85</v>
      </c>
    </row>
    <row r="794" s="2" customFormat="1" ht="16.5" customHeight="1">
      <c r="A794" s="38"/>
      <c r="B794" s="39"/>
      <c r="C794" s="219" t="s">
        <v>1285</v>
      </c>
      <c r="D794" s="219" t="s">
        <v>159</v>
      </c>
      <c r="E794" s="220" t="s">
        <v>1278</v>
      </c>
      <c r="F794" s="221" t="s">
        <v>1279</v>
      </c>
      <c r="G794" s="222" t="s">
        <v>1269</v>
      </c>
      <c r="H794" s="223">
        <v>1</v>
      </c>
      <c r="I794" s="224"/>
      <c r="J794" s="225">
        <f>ROUND(I794*H794,2)</f>
        <v>0</v>
      </c>
      <c r="K794" s="221" t="s">
        <v>213</v>
      </c>
      <c r="L794" s="44"/>
      <c r="M794" s="226" t="s">
        <v>19</v>
      </c>
      <c r="N794" s="227" t="s">
        <v>45</v>
      </c>
      <c r="O794" s="84"/>
      <c r="P794" s="228">
        <f>O794*H794</f>
        <v>0</v>
      </c>
      <c r="Q794" s="228">
        <v>0</v>
      </c>
      <c r="R794" s="228">
        <f>Q794*H794</f>
        <v>0</v>
      </c>
      <c r="S794" s="228">
        <v>0</v>
      </c>
      <c r="T794" s="229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30" t="s">
        <v>1270</v>
      </c>
      <c r="AT794" s="230" t="s">
        <v>159</v>
      </c>
      <c r="AU794" s="230" t="s">
        <v>85</v>
      </c>
      <c r="AY794" s="17" t="s">
        <v>158</v>
      </c>
      <c r="BE794" s="231">
        <f>IF(N794="základní",J794,0)</f>
        <v>0</v>
      </c>
      <c r="BF794" s="231">
        <f>IF(N794="snížená",J794,0)</f>
        <v>0</v>
      </c>
      <c r="BG794" s="231">
        <f>IF(N794="zákl. přenesená",J794,0)</f>
        <v>0</v>
      </c>
      <c r="BH794" s="231">
        <f>IF(N794="sníž. přenesená",J794,0)</f>
        <v>0</v>
      </c>
      <c r="BI794" s="231">
        <f>IF(N794="nulová",J794,0)</f>
        <v>0</v>
      </c>
      <c r="BJ794" s="17" t="s">
        <v>82</v>
      </c>
      <c r="BK794" s="231">
        <f>ROUND(I794*H794,2)</f>
        <v>0</v>
      </c>
      <c r="BL794" s="17" t="s">
        <v>1270</v>
      </c>
      <c r="BM794" s="230" t="s">
        <v>1280</v>
      </c>
    </row>
    <row r="795" s="2" customFormat="1">
      <c r="A795" s="38"/>
      <c r="B795" s="39"/>
      <c r="C795" s="40"/>
      <c r="D795" s="232" t="s">
        <v>165</v>
      </c>
      <c r="E795" s="40"/>
      <c r="F795" s="233" t="s">
        <v>1279</v>
      </c>
      <c r="G795" s="40"/>
      <c r="H795" s="40"/>
      <c r="I795" s="136"/>
      <c r="J795" s="40"/>
      <c r="K795" s="40"/>
      <c r="L795" s="44"/>
      <c r="M795" s="234"/>
      <c r="N795" s="235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165</v>
      </c>
      <c r="AU795" s="17" t="s">
        <v>85</v>
      </c>
    </row>
    <row r="796" s="2" customFormat="1" ht="21.75" customHeight="1">
      <c r="A796" s="38"/>
      <c r="B796" s="39"/>
      <c r="C796" s="219" t="s">
        <v>1289</v>
      </c>
      <c r="D796" s="219" t="s">
        <v>159</v>
      </c>
      <c r="E796" s="220" t="s">
        <v>1282</v>
      </c>
      <c r="F796" s="221" t="s">
        <v>1283</v>
      </c>
      <c r="G796" s="222" t="s">
        <v>1269</v>
      </c>
      <c r="H796" s="223">
        <v>1</v>
      </c>
      <c r="I796" s="224"/>
      <c r="J796" s="225">
        <f>ROUND(I796*H796,2)</f>
        <v>0</v>
      </c>
      <c r="K796" s="221" t="s">
        <v>213</v>
      </c>
      <c r="L796" s="44"/>
      <c r="M796" s="226" t="s">
        <v>19</v>
      </c>
      <c r="N796" s="227" t="s">
        <v>45</v>
      </c>
      <c r="O796" s="84"/>
      <c r="P796" s="228">
        <f>O796*H796</f>
        <v>0</v>
      </c>
      <c r="Q796" s="228">
        <v>0</v>
      </c>
      <c r="R796" s="228">
        <f>Q796*H796</f>
        <v>0</v>
      </c>
      <c r="S796" s="228">
        <v>0</v>
      </c>
      <c r="T796" s="229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30" t="s">
        <v>1270</v>
      </c>
      <c r="AT796" s="230" t="s">
        <v>159</v>
      </c>
      <c r="AU796" s="230" t="s">
        <v>85</v>
      </c>
      <c r="AY796" s="17" t="s">
        <v>158</v>
      </c>
      <c r="BE796" s="231">
        <f>IF(N796="základní",J796,0)</f>
        <v>0</v>
      </c>
      <c r="BF796" s="231">
        <f>IF(N796="snížená",J796,0)</f>
        <v>0</v>
      </c>
      <c r="BG796" s="231">
        <f>IF(N796="zákl. přenesená",J796,0)</f>
        <v>0</v>
      </c>
      <c r="BH796" s="231">
        <f>IF(N796="sníž. přenesená",J796,0)</f>
        <v>0</v>
      </c>
      <c r="BI796" s="231">
        <f>IF(N796="nulová",J796,0)</f>
        <v>0</v>
      </c>
      <c r="BJ796" s="17" t="s">
        <v>82</v>
      </c>
      <c r="BK796" s="231">
        <f>ROUND(I796*H796,2)</f>
        <v>0</v>
      </c>
      <c r="BL796" s="17" t="s">
        <v>1270</v>
      </c>
      <c r="BM796" s="230" t="s">
        <v>1284</v>
      </c>
    </row>
    <row r="797" s="2" customFormat="1">
      <c r="A797" s="38"/>
      <c r="B797" s="39"/>
      <c r="C797" s="40"/>
      <c r="D797" s="232" t="s">
        <v>165</v>
      </c>
      <c r="E797" s="40"/>
      <c r="F797" s="233" t="s">
        <v>1283</v>
      </c>
      <c r="G797" s="40"/>
      <c r="H797" s="40"/>
      <c r="I797" s="136"/>
      <c r="J797" s="40"/>
      <c r="K797" s="40"/>
      <c r="L797" s="44"/>
      <c r="M797" s="234"/>
      <c r="N797" s="235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165</v>
      </c>
      <c r="AU797" s="17" t="s">
        <v>85</v>
      </c>
    </row>
    <row r="798" s="2" customFormat="1" ht="33" customHeight="1">
      <c r="A798" s="38"/>
      <c r="B798" s="39"/>
      <c r="C798" s="219" t="s">
        <v>1986</v>
      </c>
      <c r="D798" s="219" t="s">
        <v>159</v>
      </c>
      <c r="E798" s="220" t="s">
        <v>2368</v>
      </c>
      <c r="F798" s="221" t="s">
        <v>2369</v>
      </c>
      <c r="G798" s="222" t="s">
        <v>1269</v>
      </c>
      <c r="H798" s="223">
        <v>1</v>
      </c>
      <c r="I798" s="224"/>
      <c r="J798" s="225">
        <f>ROUND(I798*H798,2)</f>
        <v>0</v>
      </c>
      <c r="K798" s="221" t="s">
        <v>19</v>
      </c>
      <c r="L798" s="44"/>
      <c r="M798" s="226" t="s">
        <v>19</v>
      </c>
      <c r="N798" s="227" t="s">
        <v>45</v>
      </c>
      <c r="O798" s="84"/>
      <c r="P798" s="228">
        <f>O798*H798</f>
        <v>0</v>
      </c>
      <c r="Q798" s="228">
        <v>0</v>
      </c>
      <c r="R798" s="228">
        <f>Q798*H798</f>
        <v>0</v>
      </c>
      <c r="S798" s="228">
        <v>0</v>
      </c>
      <c r="T798" s="229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0" t="s">
        <v>1270</v>
      </c>
      <c r="AT798" s="230" t="s">
        <v>159</v>
      </c>
      <c r="AU798" s="230" t="s">
        <v>85</v>
      </c>
      <c r="AY798" s="17" t="s">
        <v>158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7" t="s">
        <v>82</v>
      </c>
      <c r="BK798" s="231">
        <f>ROUND(I798*H798,2)</f>
        <v>0</v>
      </c>
      <c r="BL798" s="17" t="s">
        <v>1270</v>
      </c>
      <c r="BM798" s="230" t="s">
        <v>2370</v>
      </c>
    </row>
    <row r="799" s="2" customFormat="1">
      <c r="A799" s="38"/>
      <c r="B799" s="39"/>
      <c r="C799" s="40"/>
      <c r="D799" s="232" t="s">
        <v>165</v>
      </c>
      <c r="E799" s="40"/>
      <c r="F799" s="233" t="s">
        <v>2369</v>
      </c>
      <c r="G799" s="40"/>
      <c r="H799" s="40"/>
      <c r="I799" s="136"/>
      <c r="J799" s="40"/>
      <c r="K799" s="40"/>
      <c r="L799" s="44"/>
      <c r="M799" s="234"/>
      <c r="N799" s="235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165</v>
      </c>
      <c r="AU799" s="17" t="s">
        <v>85</v>
      </c>
    </row>
    <row r="800" s="2" customFormat="1" ht="16.5" customHeight="1">
      <c r="A800" s="38"/>
      <c r="B800" s="39"/>
      <c r="C800" s="219" t="s">
        <v>1987</v>
      </c>
      <c r="D800" s="219" t="s">
        <v>159</v>
      </c>
      <c r="E800" s="220" t="s">
        <v>1286</v>
      </c>
      <c r="F800" s="221" t="s">
        <v>1287</v>
      </c>
      <c r="G800" s="222" t="s">
        <v>1269</v>
      </c>
      <c r="H800" s="223">
        <v>1</v>
      </c>
      <c r="I800" s="224"/>
      <c r="J800" s="225">
        <f>ROUND(I800*H800,2)</f>
        <v>0</v>
      </c>
      <c r="K800" s="221" t="s">
        <v>213</v>
      </c>
      <c r="L800" s="44"/>
      <c r="M800" s="226" t="s">
        <v>19</v>
      </c>
      <c r="N800" s="227" t="s">
        <v>45</v>
      </c>
      <c r="O800" s="84"/>
      <c r="P800" s="228">
        <f>O800*H800</f>
        <v>0</v>
      </c>
      <c r="Q800" s="228">
        <v>0</v>
      </c>
      <c r="R800" s="228">
        <f>Q800*H800</f>
        <v>0</v>
      </c>
      <c r="S800" s="228">
        <v>0</v>
      </c>
      <c r="T800" s="229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30" t="s">
        <v>1270</v>
      </c>
      <c r="AT800" s="230" t="s">
        <v>159</v>
      </c>
      <c r="AU800" s="230" t="s">
        <v>85</v>
      </c>
      <c r="AY800" s="17" t="s">
        <v>158</v>
      </c>
      <c r="BE800" s="231">
        <f>IF(N800="základní",J800,0)</f>
        <v>0</v>
      </c>
      <c r="BF800" s="231">
        <f>IF(N800="snížená",J800,0)</f>
        <v>0</v>
      </c>
      <c r="BG800" s="231">
        <f>IF(N800="zákl. přenesená",J800,0)</f>
        <v>0</v>
      </c>
      <c r="BH800" s="231">
        <f>IF(N800="sníž. přenesená",J800,0)</f>
        <v>0</v>
      </c>
      <c r="BI800" s="231">
        <f>IF(N800="nulová",J800,0)</f>
        <v>0</v>
      </c>
      <c r="BJ800" s="17" t="s">
        <v>82</v>
      </c>
      <c r="BK800" s="231">
        <f>ROUND(I800*H800,2)</f>
        <v>0</v>
      </c>
      <c r="BL800" s="17" t="s">
        <v>1270</v>
      </c>
      <c r="BM800" s="230" t="s">
        <v>1288</v>
      </c>
    </row>
    <row r="801" s="2" customFormat="1">
      <c r="A801" s="38"/>
      <c r="B801" s="39"/>
      <c r="C801" s="40"/>
      <c r="D801" s="232" t="s">
        <v>165</v>
      </c>
      <c r="E801" s="40"/>
      <c r="F801" s="233" t="s">
        <v>1287</v>
      </c>
      <c r="G801" s="40"/>
      <c r="H801" s="40"/>
      <c r="I801" s="136"/>
      <c r="J801" s="40"/>
      <c r="K801" s="40"/>
      <c r="L801" s="44"/>
      <c r="M801" s="234"/>
      <c r="N801" s="235"/>
      <c r="O801" s="84"/>
      <c r="P801" s="84"/>
      <c r="Q801" s="84"/>
      <c r="R801" s="84"/>
      <c r="S801" s="84"/>
      <c r="T801" s="85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165</v>
      </c>
      <c r="AU801" s="17" t="s">
        <v>85</v>
      </c>
    </row>
    <row r="802" s="2" customFormat="1" ht="16.5" customHeight="1">
      <c r="A802" s="38"/>
      <c r="B802" s="39"/>
      <c r="C802" s="219" t="s">
        <v>1988</v>
      </c>
      <c r="D802" s="219" t="s">
        <v>159</v>
      </c>
      <c r="E802" s="220" t="s">
        <v>1290</v>
      </c>
      <c r="F802" s="221" t="s">
        <v>1291</v>
      </c>
      <c r="G802" s="222" t="s">
        <v>1269</v>
      </c>
      <c r="H802" s="223">
        <v>1</v>
      </c>
      <c r="I802" s="224"/>
      <c r="J802" s="225">
        <f>ROUND(I802*H802,2)</f>
        <v>0</v>
      </c>
      <c r="K802" s="221" t="s">
        <v>213</v>
      </c>
      <c r="L802" s="44"/>
      <c r="M802" s="226" t="s">
        <v>19</v>
      </c>
      <c r="N802" s="227" t="s">
        <v>45</v>
      </c>
      <c r="O802" s="84"/>
      <c r="P802" s="228">
        <f>O802*H802</f>
        <v>0</v>
      </c>
      <c r="Q802" s="228">
        <v>0</v>
      </c>
      <c r="R802" s="228">
        <f>Q802*H802</f>
        <v>0</v>
      </c>
      <c r="S802" s="228">
        <v>0</v>
      </c>
      <c r="T802" s="229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30" t="s">
        <v>1270</v>
      </c>
      <c r="AT802" s="230" t="s">
        <v>159</v>
      </c>
      <c r="AU802" s="230" t="s">
        <v>85</v>
      </c>
      <c r="AY802" s="17" t="s">
        <v>158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7" t="s">
        <v>82</v>
      </c>
      <c r="BK802" s="231">
        <f>ROUND(I802*H802,2)</f>
        <v>0</v>
      </c>
      <c r="BL802" s="17" t="s">
        <v>1270</v>
      </c>
      <c r="BM802" s="230" t="s">
        <v>1292</v>
      </c>
    </row>
    <row r="803" s="2" customFormat="1">
      <c r="A803" s="38"/>
      <c r="B803" s="39"/>
      <c r="C803" s="40"/>
      <c r="D803" s="232" t="s">
        <v>165</v>
      </c>
      <c r="E803" s="40"/>
      <c r="F803" s="233" t="s">
        <v>1291</v>
      </c>
      <c r="G803" s="40"/>
      <c r="H803" s="40"/>
      <c r="I803" s="136"/>
      <c r="J803" s="40"/>
      <c r="K803" s="40"/>
      <c r="L803" s="44"/>
      <c r="M803" s="271"/>
      <c r="N803" s="272"/>
      <c r="O803" s="273"/>
      <c r="P803" s="273"/>
      <c r="Q803" s="273"/>
      <c r="R803" s="273"/>
      <c r="S803" s="273"/>
      <c r="T803" s="274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165</v>
      </c>
      <c r="AU803" s="17" t="s">
        <v>85</v>
      </c>
    </row>
    <row r="804" s="2" customFormat="1" ht="6.96" customHeight="1">
      <c r="A804" s="38"/>
      <c r="B804" s="59"/>
      <c r="C804" s="60"/>
      <c r="D804" s="60"/>
      <c r="E804" s="60"/>
      <c r="F804" s="60"/>
      <c r="G804" s="60"/>
      <c r="H804" s="60"/>
      <c r="I804" s="169"/>
      <c r="J804" s="60"/>
      <c r="K804" s="60"/>
      <c r="L804" s="44"/>
      <c r="M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</row>
  </sheetData>
  <sheetProtection sheet="1" autoFilter="0" formatColumns="0" formatRows="0" objects="1" scenarios="1" spinCount="100000" saltValue="gBYo4pzXnRIvzg7tjDIj5Ic6hIVq8zu/YLK+wgv76LnWM5MuRh2SB8kLh9J9gFEysaNk1qH64CSuJtC67yYYIQ==" hashValue="qXWVTsWW8HA33/BrUnYiul9pouBdrJCXVSqMwzGAej7IzdR24l3bzpfVLkzv6LRzvmJnCJ4KnBL9WNB/artytA==" algorithmName="SHA-512" password="CC35"/>
  <autoFilter ref="C90:K80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2371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108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2372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ROUND(J85,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ROUND((SUM(BE85:BE132)),  2)</f>
        <v>0</v>
      </c>
      <c r="G33" s="38"/>
      <c r="H33" s="38"/>
      <c r="I33" s="158">
        <v>0.20999999999999999</v>
      </c>
      <c r="J33" s="157">
        <f>ROUND(((SUM(BE85:BE132))*I33),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ROUND((SUM(BF85:BF132)),  2)</f>
        <v>0</v>
      </c>
      <c r="G34" s="38"/>
      <c r="H34" s="38"/>
      <c r="I34" s="158">
        <v>0.14999999999999999</v>
      </c>
      <c r="J34" s="157">
        <f>ROUND(((SUM(BF85:BF132))*I34),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ROUND((SUM(BG85:BG132)),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ROUND((SUM(BH85:BH132)),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ROUND((SUM(BI85:BI132)),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III.a. - Purkyňovo nám.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J85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J86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132</v>
      </c>
      <c r="E61" s="182"/>
      <c r="F61" s="182"/>
      <c r="G61" s="182"/>
      <c r="H61" s="182"/>
      <c r="I61" s="183"/>
      <c r="J61" s="184">
        <f>J89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6"/>
      <c r="C62" s="187"/>
      <c r="D62" s="188" t="s">
        <v>1992</v>
      </c>
      <c r="E62" s="189"/>
      <c r="F62" s="189"/>
      <c r="G62" s="189"/>
      <c r="H62" s="189"/>
      <c r="I62" s="190"/>
      <c r="J62" s="191">
        <f>J90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J97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J104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J111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136"/>
      <c r="J66" s="40"/>
      <c r="K66" s="4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143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73" t="str">
        <f>E7</f>
        <v>Preference veřejné dopravy města Třebíč</v>
      </c>
      <c r="F75" s="32"/>
      <c r="G75" s="32"/>
      <c r="H75" s="32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119</v>
      </c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III.a. - Purkyňovo nám.</v>
      </c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Město Třebíč</v>
      </c>
      <c r="G79" s="40"/>
      <c r="H79" s="40"/>
      <c r="I79" s="140" t="s">
        <v>23</v>
      </c>
      <c r="J79" s="72" t="str">
        <f>IF(J12="","",J12)</f>
        <v>25. 5. 2021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Třebíč</v>
      </c>
      <c r="G81" s="40"/>
      <c r="H81" s="40"/>
      <c r="I81" s="140" t="s">
        <v>32</v>
      </c>
      <c r="J81" s="36" t="str">
        <f>E21</f>
        <v>Ing. Karel Tomek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140" t="s">
        <v>35</v>
      </c>
      <c r="J82" s="36" t="str">
        <f>E24</f>
        <v>Ivalú Macarena Ávila Herrera</v>
      </c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93"/>
      <c r="B84" s="194"/>
      <c r="C84" s="195" t="s">
        <v>144</v>
      </c>
      <c r="D84" s="196" t="s">
        <v>59</v>
      </c>
      <c r="E84" s="196" t="s">
        <v>55</v>
      </c>
      <c r="F84" s="196" t="s">
        <v>56</v>
      </c>
      <c r="G84" s="196" t="s">
        <v>145</v>
      </c>
      <c r="H84" s="196" t="s">
        <v>146</v>
      </c>
      <c r="I84" s="197" t="s">
        <v>147</v>
      </c>
      <c r="J84" s="196" t="s">
        <v>128</v>
      </c>
      <c r="K84" s="198" t="s">
        <v>148</v>
      </c>
      <c r="L84" s="199"/>
      <c r="M84" s="92" t="s">
        <v>19</v>
      </c>
      <c r="N84" s="93" t="s">
        <v>44</v>
      </c>
      <c r="O84" s="93" t="s">
        <v>149</v>
      </c>
      <c r="P84" s="93" t="s">
        <v>150</v>
      </c>
      <c r="Q84" s="93" t="s">
        <v>151</v>
      </c>
      <c r="R84" s="93" t="s">
        <v>152</v>
      </c>
      <c r="S84" s="93" t="s">
        <v>153</v>
      </c>
      <c r="T84" s="94" t="s">
        <v>154</v>
      </c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</row>
    <row r="85" s="2" customFormat="1" ht="22.8" customHeight="1">
      <c r="A85" s="38"/>
      <c r="B85" s="39"/>
      <c r="C85" s="99" t="s">
        <v>155</v>
      </c>
      <c r="D85" s="40"/>
      <c r="E85" s="40"/>
      <c r="F85" s="40"/>
      <c r="G85" s="40"/>
      <c r="H85" s="40"/>
      <c r="I85" s="136"/>
      <c r="J85" s="200">
        <f>BK85</f>
        <v>0</v>
      </c>
      <c r="K85" s="40"/>
      <c r="L85" s="44"/>
      <c r="M85" s="95"/>
      <c r="N85" s="201"/>
      <c r="O85" s="96"/>
      <c r="P85" s="202">
        <f>P86+P89+P104+P111</f>
        <v>0</v>
      </c>
      <c r="Q85" s="96"/>
      <c r="R85" s="202">
        <f>R86+R89+R104+R111</f>
        <v>0.0041949999999999999</v>
      </c>
      <c r="S85" s="96"/>
      <c r="T85" s="203">
        <f>T86+T89+T104+T111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73</v>
      </c>
      <c r="AU85" s="17" t="s">
        <v>129</v>
      </c>
      <c r="BK85" s="204">
        <f>BK86+BK89+BK104+BK111</f>
        <v>0</v>
      </c>
    </row>
    <row r="86" s="12" customFormat="1" ht="25.92" customHeight="1">
      <c r="A86" s="12"/>
      <c r="B86" s="205"/>
      <c r="C86" s="206"/>
      <c r="D86" s="207" t="s">
        <v>73</v>
      </c>
      <c r="E86" s="208" t="s">
        <v>156</v>
      </c>
      <c r="F86" s="208" t="s">
        <v>157</v>
      </c>
      <c r="G86" s="206"/>
      <c r="H86" s="206"/>
      <c r="I86" s="209"/>
      <c r="J86" s="210">
        <f>BK86</f>
        <v>0</v>
      </c>
      <c r="K86" s="206"/>
      <c r="L86" s="211"/>
      <c r="M86" s="212"/>
      <c r="N86" s="213"/>
      <c r="O86" s="213"/>
      <c r="P86" s="214">
        <f>SUM(P87:P88)</f>
        <v>0</v>
      </c>
      <c r="Q86" s="213"/>
      <c r="R86" s="214">
        <f>SUM(R87:R88)</f>
        <v>0</v>
      </c>
      <c r="S86" s="213"/>
      <c r="T86" s="215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6" t="s">
        <v>82</v>
      </c>
      <c r="AT86" s="217" t="s">
        <v>73</v>
      </c>
      <c r="AU86" s="217" t="s">
        <v>74</v>
      </c>
      <c r="AY86" s="216" t="s">
        <v>158</v>
      </c>
      <c r="BK86" s="218">
        <f>SUM(BK87:BK88)</f>
        <v>0</v>
      </c>
    </row>
    <row r="87" s="2" customFormat="1" ht="21.75" customHeight="1">
      <c r="A87" s="38"/>
      <c r="B87" s="39"/>
      <c r="C87" s="219" t="s">
        <v>82</v>
      </c>
      <c r="D87" s="219" t="s">
        <v>159</v>
      </c>
      <c r="E87" s="220" t="s">
        <v>169</v>
      </c>
      <c r="F87" s="221" t="s">
        <v>170</v>
      </c>
      <c r="G87" s="222" t="s">
        <v>171</v>
      </c>
      <c r="H87" s="223">
        <v>1</v>
      </c>
      <c r="I87" s="224"/>
      <c r="J87" s="225">
        <f>ROUND(I87*H87,2)</f>
        <v>0</v>
      </c>
      <c r="K87" s="221" t="s">
        <v>19</v>
      </c>
      <c r="L87" s="44"/>
      <c r="M87" s="226" t="s">
        <v>19</v>
      </c>
      <c r="N87" s="227" t="s">
        <v>45</v>
      </c>
      <c r="O87" s="84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30" t="s">
        <v>163</v>
      </c>
      <c r="AT87" s="230" t="s">
        <v>159</v>
      </c>
      <c r="AU87" s="230" t="s">
        <v>82</v>
      </c>
      <c r="AY87" s="17" t="s">
        <v>158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7" t="s">
        <v>82</v>
      </c>
      <c r="BK87" s="231">
        <f>ROUND(I87*H87,2)</f>
        <v>0</v>
      </c>
      <c r="BL87" s="17" t="s">
        <v>163</v>
      </c>
      <c r="BM87" s="230" t="s">
        <v>2373</v>
      </c>
    </row>
    <row r="88" s="2" customFormat="1">
      <c r="A88" s="38"/>
      <c r="B88" s="39"/>
      <c r="C88" s="40"/>
      <c r="D88" s="232" t="s">
        <v>165</v>
      </c>
      <c r="E88" s="40"/>
      <c r="F88" s="233" t="s">
        <v>170</v>
      </c>
      <c r="G88" s="40"/>
      <c r="H88" s="40"/>
      <c r="I88" s="136"/>
      <c r="J88" s="40"/>
      <c r="K88" s="40"/>
      <c r="L88" s="44"/>
      <c r="M88" s="234"/>
      <c r="N88" s="235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165</v>
      </c>
      <c r="AU88" s="17" t="s">
        <v>82</v>
      </c>
    </row>
    <row r="89" s="12" customFormat="1" ht="25.92" customHeight="1">
      <c r="A89" s="12"/>
      <c r="B89" s="205"/>
      <c r="C89" s="206"/>
      <c r="D89" s="207" t="s">
        <v>73</v>
      </c>
      <c r="E89" s="208" t="s">
        <v>206</v>
      </c>
      <c r="F89" s="208" t="s">
        <v>207</v>
      </c>
      <c r="G89" s="206"/>
      <c r="H89" s="206"/>
      <c r="I89" s="209"/>
      <c r="J89" s="210">
        <f>BK89</f>
        <v>0</v>
      </c>
      <c r="K89" s="206"/>
      <c r="L89" s="211"/>
      <c r="M89" s="212"/>
      <c r="N89" s="213"/>
      <c r="O89" s="213"/>
      <c r="P89" s="214">
        <f>P90+P97</f>
        <v>0</v>
      </c>
      <c r="Q89" s="213"/>
      <c r="R89" s="214">
        <f>R90+R97</f>
        <v>0.0029550000000000002</v>
      </c>
      <c r="S89" s="213"/>
      <c r="T89" s="215">
        <f>T90+T97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6" t="s">
        <v>85</v>
      </c>
      <c r="AT89" s="217" t="s">
        <v>73</v>
      </c>
      <c r="AU89" s="217" t="s">
        <v>74</v>
      </c>
      <c r="AY89" s="216" t="s">
        <v>158</v>
      </c>
      <c r="BK89" s="218">
        <f>BK90+BK97</f>
        <v>0</v>
      </c>
    </row>
    <row r="90" s="12" customFormat="1" ht="22.8" customHeight="1">
      <c r="A90" s="12"/>
      <c r="B90" s="205"/>
      <c r="C90" s="206"/>
      <c r="D90" s="207" t="s">
        <v>73</v>
      </c>
      <c r="E90" s="269" t="s">
        <v>1996</v>
      </c>
      <c r="F90" s="269" t="s">
        <v>1997</v>
      </c>
      <c r="G90" s="206"/>
      <c r="H90" s="206"/>
      <c r="I90" s="209"/>
      <c r="J90" s="270">
        <f>BK90</f>
        <v>0</v>
      </c>
      <c r="K90" s="206"/>
      <c r="L90" s="211"/>
      <c r="M90" s="212"/>
      <c r="N90" s="213"/>
      <c r="O90" s="213"/>
      <c r="P90" s="214">
        <f>SUM(P91:P96)</f>
        <v>0</v>
      </c>
      <c r="Q90" s="213"/>
      <c r="R90" s="214">
        <f>SUM(R91:R96)</f>
        <v>0.0019550000000000001</v>
      </c>
      <c r="S90" s="213"/>
      <c r="T90" s="215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6" t="s">
        <v>85</v>
      </c>
      <c r="AT90" s="217" t="s">
        <v>73</v>
      </c>
      <c r="AU90" s="217" t="s">
        <v>82</v>
      </c>
      <c r="AY90" s="216" t="s">
        <v>158</v>
      </c>
      <c r="BK90" s="218">
        <f>SUM(BK91:BK96)</f>
        <v>0</v>
      </c>
    </row>
    <row r="91" s="2" customFormat="1" ht="21.75" customHeight="1">
      <c r="A91" s="38"/>
      <c r="B91" s="39"/>
      <c r="C91" s="219" t="s">
        <v>85</v>
      </c>
      <c r="D91" s="219" t="s">
        <v>159</v>
      </c>
      <c r="E91" s="220" t="s">
        <v>2374</v>
      </c>
      <c r="F91" s="221" t="s">
        <v>2375</v>
      </c>
      <c r="G91" s="222" t="s">
        <v>162</v>
      </c>
      <c r="H91" s="223">
        <v>10</v>
      </c>
      <c r="I91" s="224"/>
      <c r="J91" s="225">
        <f>ROUND(I91*H91,2)</f>
        <v>0</v>
      </c>
      <c r="K91" s="221" t="s">
        <v>213</v>
      </c>
      <c r="L91" s="44"/>
      <c r="M91" s="226" t="s">
        <v>19</v>
      </c>
      <c r="N91" s="227" t="s">
        <v>45</v>
      </c>
      <c r="O91" s="84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0" t="s">
        <v>195</v>
      </c>
      <c r="AT91" s="230" t="s">
        <v>159</v>
      </c>
      <c r="AU91" s="230" t="s">
        <v>85</v>
      </c>
      <c r="AY91" s="17" t="s">
        <v>158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7" t="s">
        <v>82</v>
      </c>
      <c r="BK91" s="231">
        <f>ROUND(I91*H91,2)</f>
        <v>0</v>
      </c>
      <c r="BL91" s="17" t="s">
        <v>195</v>
      </c>
      <c r="BM91" s="230" t="s">
        <v>2376</v>
      </c>
    </row>
    <row r="92" s="2" customFormat="1">
      <c r="A92" s="38"/>
      <c r="B92" s="39"/>
      <c r="C92" s="40"/>
      <c r="D92" s="232" t="s">
        <v>165</v>
      </c>
      <c r="E92" s="40"/>
      <c r="F92" s="233" t="s">
        <v>2377</v>
      </c>
      <c r="G92" s="40"/>
      <c r="H92" s="40"/>
      <c r="I92" s="136"/>
      <c r="J92" s="40"/>
      <c r="K92" s="40"/>
      <c r="L92" s="44"/>
      <c r="M92" s="234"/>
      <c r="N92" s="235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165</v>
      </c>
      <c r="AU92" s="17" t="s">
        <v>85</v>
      </c>
    </row>
    <row r="93" s="2" customFormat="1" ht="16.5" customHeight="1">
      <c r="A93" s="38"/>
      <c r="B93" s="39"/>
      <c r="C93" s="259" t="s">
        <v>176</v>
      </c>
      <c r="D93" s="259" t="s">
        <v>199</v>
      </c>
      <c r="E93" s="260" t="s">
        <v>1332</v>
      </c>
      <c r="F93" s="261" t="s">
        <v>1333</v>
      </c>
      <c r="G93" s="262" t="s">
        <v>162</v>
      </c>
      <c r="H93" s="263">
        <v>11.5</v>
      </c>
      <c r="I93" s="264"/>
      <c r="J93" s="265">
        <f>ROUND(I93*H93,2)</f>
        <v>0</v>
      </c>
      <c r="K93" s="261" t="s">
        <v>213</v>
      </c>
      <c r="L93" s="266"/>
      <c r="M93" s="267" t="s">
        <v>19</v>
      </c>
      <c r="N93" s="268" t="s">
        <v>45</v>
      </c>
      <c r="O93" s="84"/>
      <c r="P93" s="228">
        <f>O93*H93</f>
        <v>0</v>
      </c>
      <c r="Q93" s="228">
        <v>0.00017000000000000001</v>
      </c>
      <c r="R93" s="228">
        <f>Q93*H93</f>
        <v>0.0019550000000000001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203</v>
      </c>
      <c r="AT93" s="230" t="s">
        <v>199</v>
      </c>
      <c r="AU93" s="230" t="s">
        <v>85</v>
      </c>
      <c r="AY93" s="17" t="s">
        <v>158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82</v>
      </c>
      <c r="BK93" s="231">
        <f>ROUND(I93*H93,2)</f>
        <v>0</v>
      </c>
      <c r="BL93" s="17" t="s">
        <v>195</v>
      </c>
      <c r="BM93" s="230" t="s">
        <v>2378</v>
      </c>
    </row>
    <row r="94" s="2" customFormat="1">
      <c r="A94" s="38"/>
      <c r="B94" s="39"/>
      <c r="C94" s="40"/>
      <c r="D94" s="232" t="s">
        <v>165</v>
      </c>
      <c r="E94" s="40"/>
      <c r="F94" s="233" t="s">
        <v>1333</v>
      </c>
      <c r="G94" s="40"/>
      <c r="H94" s="40"/>
      <c r="I94" s="136"/>
      <c r="J94" s="40"/>
      <c r="K94" s="40"/>
      <c r="L94" s="44"/>
      <c r="M94" s="234"/>
      <c r="N94" s="23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165</v>
      </c>
      <c r="AU94" s="17" t="s">
        <v>85</v>
      </c>
    </row>
    <row r="95" s="13" customFormat="1">
      <c r="A95" s="13"/>
      <c r="B95" s="236"/>
      <c r="C95" s="237"/>
      <c r="D95" s="232" t="s">
        <v>166</v>
      </c>
      <c r="E95" s="238" t="s">
        <v>19</v>
      </c>
      <c r="F95" s="239" t="s">
        <v>2379</v>
      </c>
      <c r="G95" s="237"/>
      <c r="H95" s="240">
        <v>10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166</v>
      </c>
      <c r="AU95" s="246" t="s">
        <v>85</v>
      </c>
      <c r="AV95" s="13" t="s">
        <v>85</v>
      </c>
      <c r="AW95" s="13" t="s">
        <v>34</v>
      </c>
      <c r="AX95" s="13" t="s">
        <v>82</v>
      </c>
      <c r="AY95" s="246" t="s">
        <v>158</v>
      </c>
    </row>
    <row r="96" s="13" customFormat="1">
      <c r="A96" s="13"/>
      <c r="B96" s="236"/>
      <c r="C96" s="237"/>
      <c r="D96" s="232" t="s">
        <v>166</v>
      </c>
      <c r="E96" s="237"/>
      <c r="F96" s="239" t="s">
        <v>1331</v>
      </c>
      <c r="G96" s="237"/>
      <c r="H96" s="240">
        <v>11.5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85</v>
      </c>
      <c r="AV96" s="13" t="s">
        <v>85</v>
      </c>
      <c r="AW96" s="13" t="s">
        <v>4</v>
      </c>
      <c r="AX96" s="13" t="s">
        <v>82</v>
      </c>
      <c r="AY96" s="246" t="s">
        <v>158</v>
      </c>
    </row>
    <row r="97" s="12" customFormat="1" ht="22.8" customHeight="1">
      <c r="A97" s="12"/>
      <c r="B97" s="205"/>
      <c r="C97" s="206"/>
      <c r="D97" s="207" t="s">
        <v>73</v>
      </c>
      <c r="E97" s="269" t="s">
        <v>208</v>
      </c>
      <c r="F97" s="269" t="s">
        <v>209</v>
      </c>
      <c r="G97" s="206"/>
      <c r="H97" s="206"/>
      <c r="I97" s="209"/>
      <c r="J97" s="270">
        <f>BK97</f>
        <v>0</v>
      </c>
      <c r="K97" s="206"/>
      <c r="L97" s="211"/>
      <c r="M97" s="212"/>
      <c r="N97" s="213"/>
      <c r="O97" s="213"/>
      <c r="P97" s="214">
        <f>SUM(P98:P103)</f>
        <v>0</v>
      </c>
      <c r="Q97" s="213"/>
      <c r="R97" s="214">
        <f>SUM(R98:R103)</f>
        <v>0.001</v>
      </c>
      <c r="S97" s="213"/>
      <c r="T97" s="215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6" t="s">
        <v>85</v>
      </c>
      <c r="AT97" s="217" t="s">
        <v>73</v>
      </c>
      <c r="AU97" s="217" t="s">
        <v>82</v>
      </c>
      <c r="AY97" s="216" t="s">
        <v>158</v>
      </c>
      <c r="BK97" s="218">
        <f>SUM(BK98:BK103)</f>
        <v>0</v>
      </c>
    </row>
    <row r="98" s="2" customFormat="1" ht="21.75" customHeight="1">
      <c r="A98" s="38"/>
      <c r="B98" s="39"/>
      <c r="C98" s="219" t="s">
        <v>163</v>
      </c>
      <c r="D98" s="219" t="s">
        <v>159</v>
      </c>
      <c r="E98" s="220" t="s">
        <v>224</v>
      </c>
      <c r="F98" s="221" t="s">
        <v>225</v>
      </c>
      <c r="G98" s="222" t="s">
        <v>202</v>
      </c>
      <c r="H98" s="223">
        <v>1</v>
      </c>
      <c r="I98" s="224"/>
      <c r="J98" s="225">
        <f>ROUND(I98*H98,2)</f>
        <v>0</v>
      </c>
      <c r="K98" s="221" t="s">
        <v>213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195</v>
      </c>
      <c r="AT98" s="230" t="s">
        <v>159</v>
      </c>
      <c r="AU98" s="230" t="s">
        <v>85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195</v>
      </c>
      <c r="BM98" s="230" t="s">
        <v>2380</v>
      </c>
    </row>
    <row r="99" s="2" customFormat="1">
      <c r="A99" s="38"/>
      <c r="B99" s="39"/>
      <c r="C99" s="40"/>
      <c r="D99" s="232" t="s">
        <v>165</v>
      </c>
      <c r="E99" s="40"/>
      <c r="F99" s="233" t="s">
        <v>225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85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243</v>
      </c>
      <c r="G100" s="237"/>
      <c r="H100" s="240">
        <v>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85</v>
      </c>
      <c r="AV100" s="13" t="s">
        <v>85</v>
      </c>
      <c r="AW100" s="13" t="s">
        <v>34</v>
      </c>
      <c r="AX100" s="13" t="s">
        <v>82</v>
      </c>
      <c r="AY100" s="246" t="s">
        <v>158</v>
      </c>
    </row>
    <row r="101" s="2" customFormat="1" ht="16.5" customHeight="1">
      <c r="A101" s="38"/>
      <c r="B101" s="39"/>
      <c r="C101" s="259" t="s">
        <v>191</v>
      </c>
      <c r="D101" s="259" t="s">
        <v>199</v>
      </c>
      <c r="E101" s="260" t="s">
        <v>229</v>
      </c>
      <c r="F101" s="261" t="s">
        <v>230</v>
      </c>
      <c r="G101" s="262" t="s">
        <v>202</v>
      </c>
      <c r="H101" s="263">
        <v>1</v>
      </c>
      <c r="I101" s="264"/>
      <c r="J101" s="265">
        <f>ROUND(I101*H101,2)</f>
        <v>0</v>
      </c>
      <c r="K101" s="261" t="s">
        <v>19</v>
      </c>
      <c r="L101" s="266"/>
      <c r="M101" s="267" t="s">
        <v>19</v>
      </c>
      <c r="N101" s="268" t="s">
        <v>45</v>
      </c>
      <c r="O101" s="84"/>
      <c r="P101" s="228">
        <f>O101*H101</f>
        <v>0</v>
      </c>
      <c r="Q101" s="228">
        <v>0.001</v>
      </c>
      <c r="R101" s="228">
        <f>Q101*H101</f>
        <v>0.001</v>
      </c>
      <c r="S101" s="228">
        <v>0</v>
      </c>
      <c r="T101" s="22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30" t="s">
        <v>203</v>
      </c>
      <c r="AT101" s="230" t="s">
        <v>199</v>
      </c>
      <c r="AU101" s="230" t="s">
        <v>85</v>
      </c>
      <c r="AY101" s="17" t="s">
        <v>158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7" t="s">
        <v>82</v>
      </c>
      <c r="BK101" s="231">
        <f>ROUND(I101*H101,2)</f>
        <v>0</v>
      </c>
      <c r="BL101" s="17" t="s">
        <v>195</v>
      </c>
      <c r="BM101" s="230" t="s">
        <v>2381</v>
      </c>
    </row>
    <row r="102" s="2" customFormat="1">
      <c r="A102" s="38"/>
      <c r="B102" s="39"/>
      <c r="C102" s="40"/>
      <c r="D102" s="232" t="s">
        <v>165</v>
      </c>
      <c r="E102" s="40"/>
      <c r="F102" s="233" t="s">
        <v>232</v>
      </c>
      <c r="G102" s="40"/>
      <c r="H102" s="40"/>
      <c r="I102" s="136"/>
      <c r="J102" s="40"/>
      <c r="K102" s="40"/>
      <c r="L102" s="44"/>
      <c r="M102" s="234"/>
      <c r="N102" s="235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165</v>
      </c>
      <c r="AU102" s="17" t="s">
        <v>85</v>
      </c>
    </row>
    <row r="103" s="13" customFormat="1">
      <c r="A103" s="13"/>
      <c r="B103" s="236"/>
      <c r="C103" s="237"/>
      <c r="D103" s="232" t="s">
        <v>166</v>
      </c>
      <c r="E103" s="238" t="s">
        <v>19</v>
      </c>
      <c r="F103" s="239" t="s">
        <v>243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166</v>
      </c>
      <c r="AU103" s="246" t="s">
        <v>85</v>
      </c>
      <c r="AV103" s="13" t="s">
        <v>85</v>
      </c>
      <c r="AW103" s="13" t="s">
        <v>34</v>
      </c>
      <c r="AX103" s="13" t="s">
        <v>82</v>
      </c>
      <c r="AY103" s="246" t="s">
        <v>158</v>
      </c>
    </row>
    <row r="104" s="12" customFormat="1" ht="25.92" customHeight="1">
      <c r="A104" s="12"/>
      <c r="B104" s="205"/>
      <c r="C104" s="206"/>
      <c r="D104" s="207" t="s">
        <v>73</v>
      </c>
      <c r="E104" s="208" t="s">
        <v>244</v>
      </c>
      <c r="F104" s="208" t="s">
        <v>245</v>
      </c>
      <c r="G104" s="206"/>
      <c r="H104" s="206"/>
      <c r="I104" s="209"/>
      <c r="J104" s="210">
        <f>BK104</f>
        <v>0</v>
      </c>
      <c r="K104" s="206"/>
      <c r="L104" s="211"/>
      <c r="M104" s="212"/>
      <c r="N104" s="213"/>
      <c r="O104" s="213"/>
      <c r="P104" s="214">
        <f>SUM(P105:P110)</f>
        <v>0</v>
      </c>
      <c r="Q104" s="213"/>
      <c r="R104" s="214">
        <f>SUM(R105:R110)</f>
        <v>0</v>
      </c>
      <c r="S104" s="213"/>
      <c r="T104" s="215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6" t="s">
        <v>176</v>
      </c>
      <c r="AT104" s="217" t="s">
        <v>73</v>
      </c>
      <c r="AU104" s="217" t="s">
        <v>74</v>
      </c>
      <c r="AY104" s="216" t="s">
        <v>158</v>
      </c>
      <c r="BK104" s="218">
        <f>SUM(BK105:BK110)</f>
        <v>0</v>
      </c>
    </row>
    <row r="105" s="2" customFormat="1" ht="16.5" customHeight="1">
      <c r="A105" s="38"/>
      <c r="B105" s="39"/>
      <c r="C105" s="219" t="s">
        <v>198</v>
      </c>
      <c r="D105" s="219" t="s">
        <v>159</v>
      </c>
      <c r="E105" s="220" t="s">
        <v>234</v>
      </c>
      <c r="F105" s="221" t="s">
        <v>2382</v>
      </c>
      <c r="G105" s="222" t="s">
        <v>202</v>
      </c>
      <c r="H105" s="223">
        <v>1</v>
      </c>
      <c r="I105" s="224"/>
      <c r="J105" s="225">
        <f>ROUND(I105*H105,2)</f>
        <v>0</v>
      </c>
      <c r="K105" s="221" t="s">
        <v>19</v>
      </c>
      <c r="L105" s="44"/>
      <c r="M105" s="226" t="s">
        <v>19</v>
      </c>
      <c r="N105" s="227" t="s">
        <v>45</v>
      </c>
      <c r="O105" s="84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30" t="s">
        <v>236</v>
      </c>
      <c r="AT105" s="230" t="s">
        <v>159</v>
      </c>
      <c r="AU105" s="230" t="s">
        <v>82</v>
      </c>
      <c r="AY105" s="17" t="s">
        <v>158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7" t="s">
        <v>82</v>
      </c>
      <c r="BK105" s="231">
        <f>ROUND(I105*H105,2)</f>
        <v>0</v>
      </c>
      <c r="BL105" s="17" t="s">
        <v>236</v>
      </c>
      <c r="BM105" s="230" t="s">
        <v>2383</v>
      </c>
    </row>
    <row r="106" s="2" customFormat="1">
      <c r="A106" s="38"/>
      <c r="B106" s="39"/>
      <c r="C106" s="40"/>
      <c r="D106" s="232" t="s">
        <v>165</v>
      </c>
      <c r="E106" s="40"/>
      <c r="F106" s="233" t="s">
        <v>2382</v>
      </c>
      <c r="G106" s="40"/>
      <c r="H106" s="40"/>
      <c r="I106" s="136"/>
      <c r="J106" s="40"/>
      <c r="K106" s="40"/>
      <c r="L106" s="44"/>
      <c r="M106" s="234"/>
      <c r="N106" s="235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165</v>
      </c>
      <c r="AU106" s="17" t="s">
        <v>82</v>
      </c>
    </row>
    <row r="107" s="2" customFormat="1" ht="16.5" customHeight="1">
      <c r="A107" s="38"/>
      <c r="B107" s="39"/>
      <c r="C107" s="259" t="s">
        <v>210</v>
      </c>
      <c r="D107" s="259" t="s">
        <v>199</v>
      </c>
      <c r="E107" s="260" t="s">
        <v>2384</v>
      </c>
      <c r="F107" s="261" t="s">
        <v>240</v>
      </c>
      <c r="G107" s="262" t="s">
        <v>202</v>
      </c>
      <c r="H107" s="263">
        <v>1</v>
      </c>
      <c r="I107" s="264"/>
      <c r="J107" s="265">
        <f>ROUND(I107*H107,2)</f>
        <v>0</v>
      </c>
      <c r="K107" s="261" t="s">
        <v>19</v>
      </c>
      <c r="L107" s="266"/>
      <c r="M107" s="267" t="s">
        <v>19</v>
      </c>
      <c r="N107" s="268" t="s">
        <v>45</v>
      </c>
      <c r="O107" s="84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241</v>
      </c>
      <c r="AT107" s="230" t="s">
        <v>199</v>
      </c>
      <c r="AU107" s="230" t="s">
        <v>82</v>
      </c>
      <c r="AY107" s="17" t="s">
        <v>158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82</v>
      </c>
      <c r="BK107" s="231">
        <f>ROUND(I107*H107,2)</f>
        <v>0</v>
      </c>
      <c r="BL107" s="17" t="s">
        <v>236</v>
      </c>
      <c r="BM107" s="230" t="s">
        <v>2385</v>
      </c>
    </row>
    <row r="108" s="2" customFormat="1">
      <c r="A108" s="38"/>
      <c r="B108" s="39"/>
      <c r="C108" s="40"/>
      <c r="D108" s="232" t="s">
        <v>165</v>
      </c>
      <c r="E108" s="40"/>
      <c r="F108" s="233" t="s">
        <v>240</v>
      </c>
      <c r="G108" s="40"/>
      <c r="H108" s="40"/>
      <c r="I108" s="136"/>
      <c r="J108" s="40"/>
      <c r="K108" s="40"/>
      <c r="L108" s="44"/>
      <c r="M108" s="234"/>
      <c r="N108" s="235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165</v>
      </c>
      <c r="AU108" s="17" t="s">
        <v>82</v>
      </c>
    </row>
    <row r="109" s="2" customFormat="1">
      <c r="A109" s="38"/>
      <c r="B109" s="39"/>
      <c r="C109" s="40"/>
      <c r="D109" s="232" t="s">
        <v>181</v>
      </c>
      <c r="E109" s="40"/>
      <c r="F109" s="258" t="s">
        <v>2386</v>
      </c>
      <c r="G109" s="40"/>
      <c r="H109" s="40"/>
      <c r="I109" s="136"/>
      <c r="J109" s="40"/>
      <c r="K109" s="40"/>
      <c r="L109" s="44"/>
      <c r="M109" s="234"/>
      <c r="N109" s="23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181</v>
      </c>
      <c r="AU109" s="17" t="s">
        <v>82</v>
      </c>
    </row>
    <row r="110" s="13" customFormat="1">
      <c r="A110" s="13"/>
      <c r="B110" s="236"/>
      <c r="C110" s="237"/>
      <c r="D110" s="232" t="s">
        <v>166</v>
      </c>
      <c r="E110" s="238" t="s">
        <v>19</v>
      </c>
      <c r="F110" s="239" t="s">
        <v>243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166</v>
      </c>
      <c r="AU110" s="246" t="s">
        <v>82</v>
      </c>
      <c r="AV110" s="13" t="s">
        <v>85</v>
      </c>
      <c r="AW110" s="13" t="s">
        <v>34</v>
      </c>
      <c r="AX110" s="13" t="s">
        <v>82</v>
      </c>
      <c r="AY110" s="246" t="s">
        <v>158</v>
      </c>
    </row>
    <row r="111" s="12" customFormat="1" ht="25.92" customHeight="1">
      <c r="A111" s="12"/>
      <c r="B111" s="205"/>
      <c r="C111" s="206"/>
      <c r="D111" s="207" t="s">
        <v>73</v>
      </c>
      <c r="E111" s="208" t="s">
        <v>408</v>
      </c>
      <c r="F111" s="208" t="s">
        <v>409</v>
      </c>
      <c r="G111" s="206"/>
      <c r="H111" s="206"/>
      <c r="I111" s="209"/>
      <c r="J111" s="210">
        <f>BK111</f>
        <v>0</v>
      </c>
      <c r="K111" s="206"/>
      <c r="L111" s="211"/>
      <c r="M111" s="212"/>
      <c r="N111" s="213"/>
      <c r="O111" s="213"/>
      <c r="P111" s="214">
        <f>SUM(P112:P132)</f>
        <v>0</v>
      </c>
      <c r="Q111" s="213"/>
      <c r="R111" s="214">
        <f>SUM(R112:R132)</f>
        <v>0.00124</v>
      </c>
      <c r="S111" s="213"/>
      <c r="T111" s="215">
        <f>SUM(T112:T132)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6" t="s">
        <v>176</v>
      </c>
      <c r="AT111" s="217" t="s">
        <v>73</v>
      </c>
      <c r="AU111" s="217" t="s">
        <v>74</v>
      </c>
      <c r="AY111" s="216" t="s">
        <v>158</v>
      </c>
      <c r="BK111" s="218">
        <f>SUM(BK112:BK132)</f>
        <v>0</v>
      </c>
    </row>
    <row r="112" s="2" customFormat="1" ht="16.5" customHeight="1">
      <c r="A112" s="38"/>
      <c r="B112" s="39"/>
      <c r="C112" s="219" t="s">
        <v>218</v>
      </c>
      <c r="D112" s="219" t="s">
        <v>159</v>
      </c>
      <c r="E112" s="220" t="s">
        <v>503</v>
      </c>
      <c r="F112" s="221" t="s">
        <v>504</v>
      </c>
      <c r="G112" s="222" t="s">
        <v>202</v>
      </c>
      <c r="H112" s="223">
        <v>2</v>
      </c>
      <c r="I112" s="224"/>
      <c r="J112" s="225">
        <f>ROUND(I112*H112,2)</f>
        <v>0</v>
      </c>
      <c r="K112" s="221" t="s">
        <v>19</v>
      </c>
      <c r="L112" s="44"/>
      <c r="M112" s="226" t="s">
        <v>19</v>
      </c>
      <c r="N112" s="227" t="s">
        <v>45</v>
      </c>
      <c r="O112" s="84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0" t="s">
        <v>236</v>
      </c>
      <c r="AT112" s="230" t="s">
        <v>159</v>
      </c>
      <c r="AU112" s="230" t="s">
        <v>82</v>
      </c>
      <c r="AY112" s="17" t="s">
        <v>158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82</v>
      </c>
      <c r="BK112" s="231">
        <f>ROUND(I112*H112,2)</f>
        <v>0</v>
      </c>
      <c r="BL112" s="17" t="s">
        <v>236</v>
      </c>
      <c r="BM112" s="230" t="s">
        <v>2387</v>
      </c>
    </row>
    <row r="113" s="2" customFormat="1">
      <c r="A113" s="38"/>
      <c r="B113" s="39"/>
      <c r="C113" s="40"/>
      <c r="D113" s="232" t="s">
        <v>165</v>
      </c>
      <c r="E113" s="40"/>
      <c r="F113" s="233" t="s">
        <v>504</v>
      </c>
      <c r="G113" s="40"/>
      <c r="H113" s="40"/>
      <c r="I113" s="136"/>
      <c r="J113" s="40"/>
      <c r="K113" s="40"/>
      <c r="L113" s="44"/>
      <c r="M113" s="234"/>
      <c r="N113" s="235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165</v>
      </c>
      <c r="AU113" s="17" t="s">
        <v>82</v>
      </c>
    </row>
    <row r="114" s="2" customFormat="1" ht="16.5" customHeight="1">
      <c r="A114" s="38"/>
      <c r="B114" s="39"/>
      <c r="C114" s="259" t="s">
        <v>156</v>
      </c>
      <c r="D114" s="259" t="s">
        <v>199</v>
      </c>
      <c r="E114" s="260" t="s">
        <v>506</v>
      </c>
      <c r="F114" s="261" t="s">
        <v>507</v>
      </c>
      <c r="G114" s="262" t="s">
        <v>508</v>
      </c>
      <c r="H114" s="263">
        <v>2</v>
      </c>
      <c r="I114" s="264"/>
      <c r="J114" s="265">
        <f>ROUND(I114*H114,2)</f>
        <v>0</v>
      </c>
      <c r="K114" s="261" t="s">
        <v>19</v>
      </c>
      <c r="L114" s="266"/>
      <c r="M114" s="267" t="s">
        <v>19</v>
      </c>
      <c r="N114" s="268" t="s">
        <v>45</v>
      </c>
      <c r="O114" s="84"/>
      <c r="P114" s="228">
        <f>O114*H114</f>
        <v>0</v>
      </c>
      <c r="Q114" s="228">
        <v>0.00062</v>
      </c>
      <c r="R114" s="228">
        <f>Q114*H114</f>
        <v>0.00124</v>
      </c>
      <c r="S114" s="228">
        <v>0</v>
      </c>
      <c r="T114" s="22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30" t="s">
        <v>241</v>
      </c>
      <c r="AT114" s="230" t="s">
        <v>199</v>
      </c>
      <c r="AU114" s="230" t="s">
        <v>82</v>
      </c>
      <c r="AY114" s="17" t="s">
        <v>158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82</v>
      </c>
      <c r="BK114" s="231">
        <f>ROUND(I114*H114,2)</f>
        <v>0</v>
      </c>
      <c r="BL114" s="17" t="s">
        <v>236</v>
      </c>
      <c r="BM114" s="230" t="s">
        <v>2388</v>
      </c>
    </row>
    <row r="115" s="2" customFormat="1">
      <c r="A115" s="38"/>
      <c r="B115" s="39"/>
      <c r="C115" s="40"/>
      <c r="D115" s="232" t="s">
        <v>165</v>
      </c>
      <c r="E115" s="40"/>
      <c r="F115" s="233" t="s">
        <v>507</v>
      </c>
      <c r="G115" s="40"/>
      <c r="H115" s="40"/>
      <c r="I115" s="136"/>
      <c r="J115" s="40"/>
      <c r="K115" s="40"/>
      <c r="L115" s="44"/>
      <c r="M115" s="234"/>
      <c r="N115" s="23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165</v>
      </c>
      <c r="AU115" s="17" t="s">
        <v>82</v>
      </c>
    </row>
    <row r="116" s="13" customFormat="1">
      <c r="A116" s="13"/>
      <c r="B116" s="236"/>
      <c r="C116" s="237"/>
      <c r="D116" s="232" t="s">
        <v>166</v>
      </c>
      <c r="E116" s="238" t="s">
        <v>19</v>
      </c>
      <c r="F116" s="239" t="s">
        <v>2389</v>
      </c>
      <c r="G116" s="237"/>
      <c r="H116" s="240">
        <v>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166</v>
      </c>
      <c r="AU116" s="246" t="s">
        <v>82</v>
      </c>
      <c r="AV116" s="13" t="s">
        <v>85</v>
      </c>
      <c r="AW116" s="13" t="s">
        <v>34</v>
      </c>
      <c r="AX116" s="13" t="s">
        <v>82</v>
      </c>
      <c r="AY116" s="246" t="s">
        <v>158</v>
      </c>
    </row>
    <row r="117" s="2" customFormat="1" ht="33" customHeight="1">
      <c r="A117" s="38"/>
      <c r="B117" s="39"/>
      <c r="C117" s="219" t="s">
        <v>228</v>
      </c>
      <c r="D117" s="219" t="s">
        <v>159</v>
      </c>
      <c r="E117" s="220" t="s">
        <v>2390</v>
      </c>
      <c r="F117" s="221" t="s">
        <v>2391</v>
      </c>
      <c r="G117" s="222" t="s">
        <v>202</v>
      </c>
      <c r="H117" s="223">
        <v>1</v>
      </c>
      <c r="I117" s="224"/>
      <c r="J117" s="225">
        <f>ROUND(I117*H117,2)</f>
        <v>0</v>
      </c>
      <c r="K117" s="221" t="s">
        <v>19</v>
      </c>
      <c r="L117" s="44"/>
      <c r="M117" s="226" t="s">
        <v>19</v>
      </c>
      <c r="N117" s="227" t="s">
        <v>45</v>
      </c>
      <c r="O117" s="84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30" t="s">
        <v>236</v>
      </c>
      <c r="AT117" s="230" t="s">
        <v>159</v>
      </c>
      <c r="AU117" s="230" t="s">
        <v>82</v>
      </c>
      <c r="AY117" s="17" t="s">
        <v>158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7" t="s">
        <v>82</v>
      </c>
      <c r="BK117" s="231">
        <f>ROUND(I117*H117,2)</f>
        <v>0</v>
      </c>
      <c r="BL117" s="17" t="s">
        <v>236</v>
      </c>
      <c r="BM117" s="230" t="s">
        <v>2392</v>
      </c>
    </row>
    <row r="118" s="2" customFormat="1">
      <c r="A118" s="38"/>
      <c r="B118" s="39"/>
      <c r="C118" s="40"/>
      <c r="D118" s="232" t="s">
        <v>165</v>
      </c>
      <c r="E118" s="40"/>
      <c r="F118" s="233" t="s">
        <v>2391</v>
      </c>
      <c r="G118" s="40"/>
      <c r="H118" s="40"/>
      <c r="I118" s="136"/>
      <c r="J118" s="40"/>
      <c r="K118" s="40"/>
      <c r="L118" s="44"/>
      <c r="M118" s="234"/>
      <c r="N118" s="23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165</v>
      </c>
      <c r="AU118" s="17" t="s">
        <v>82</v>
      </c>
    </row>
    <row r="119" s="13" customFormat="1">
      <c r="A119" s="13"/>
      <c r="B119" s="236"/>
      <c r="C119" s="237"/>
      <c r="D119" s="232" t="s">
        <v>166</v>
      </c>
      <c r="E119" s="238" t="s">
        <v>19</v>
      </c>
      <c r="F119" s="239" t="s">
        <v>2393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85</v>
      </c>
      <c r="AW119" s="13" t="s">
        <v>34</v>
      </c>
      <c r="AX119" s="13" t="s">
        <v>82</v>
      </c>
      <c r="AY119" s="246" t="s">
        <v>158</v>
      </c>
    </row>
    <row r="120" s="2" customFormat="1" ht="33" customHeight="1">
      <c r="A120" s="38"/>
      <c r="B120" s="39"/>
      <c r="C120" s="219" t="s">
        <v>233</v>
      </c>
      <c r="D120" s="219" t="s">
        <v>159</v>
      </c>
      <c r="E120" s="220" t="s">
        <v>2394</v>
      </c>
      <c r="F120" s="221" t="s">
        <v>2395</v>
      </c>
      <c r="G120" s="222" t="s">
        <v>202</v>
      </c>
      <c r="H120" s="223">
        <v>1</v>
      </c>
      <c r="I120" s="224"/>
      <c r="J120" s="225">
        <f>ROUND(I120*H120,2)</f>
        <v>0</v>
      </c>
      <c r="K120" s="221" t="s">
        <v>19</v>
      </c>
      <c r="L120" s="44"/>
      <c r="M120" s="226" t="s">
        <v>19</v>
      </c>
      <c r="N120" s="227" t="s">
        <v>45</v>
      </c>
      <c r="O120" s="84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0" t="s">
        <v>236</v>
      </c>
      <c r="AT120" s="230" t="s">
        <v>159</v>
      </c>
      <c r="AU120" s="230" t="s">
        <v>82</v>
      </c>
      <c r="AY120" s="17" t="s">
        <v>158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7" t="s">
        <v>82</v>
      </c>
      <c r="BK120" s="231">
        <f>ROUND(I120*H120,2)</f>
        <v>0</v>
      </c>
      <c r="BL120" s="17" t="s">
        <v>236</v>
      </c>
      <c r="BM120" s="230" t="s">
        <v>2396</v>
      </c>
    </row>
    <row r="121" s="2" customFormat="1">
      <c r="A121" s="38"/>
      <c r="B121" s="39"/>
      <c r="C121" s="40"/>
      <c r="D121" s="232" t="s">
        <v>165</v>
      </c>
      <c r="E121" s="40"/>
      <c r="F121" s="233" t="s">
        <v>2395</v>
      </c>
      <c r="G121" s="40"/>
      <c r="H121" s="40"/>
      <c r="I121" s="136"/>
      <c r="J121" s="40"/>
      <c r="K121" s="40"/>
      <c r="L121" s="44"/>
      <c r="M121" s="234"/>
      <c r="N121" s="235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165</v>
      </c>
      <c r="AU121" s="17" t="s">
        <v>82</v>
      </c>
    </row>
    <row r="122" s="13" customFormat="1">
      <c r="A122" s="13"/>
      <c r="B122" s="236"/>
      <c r="C122" s="237"/>
      <c r="D122" s="232" t="s">
        <v>166</v>
      </c>
      <c r="E122" s="238" t="s">
        <v>19</v>
      </c>
      <c r="F122" s="239" t="s">
        <v>2393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166</v>
      </c>
      <c r="AU122" s="246" t="s">
        <v>82</v>
      </c>
      <c r="AV122" s="13" t="s">
        <v>85</v>
      </c>
      <c r="AW122" s="13" t="s">
        <v>34</v>
      </c>
      <c r="AX122" s="13" t="s">
        <v>82</v>
      </c>
      <c r="AY122" s="246" t="s">
        <v>158</v>
      </c>
    </row>
    <row r="123" s="2" customFormat="1" ht="21.75" customHeight="1">
      <c r="A123" s="38"/>
      <c r="B123" s="39"/>
      <c r="C123" s="219" t="s">
        <v>238</v>
      </c>
      <c r="D123" s="219" t="s">
        <v>159</v>
      </c>
      <c r="E123" s="220" t="s">
        <v>966</v>
      </c>
      <c r="F123" s="221" t="s">
        <v>967</v>
      </c>
      <c r="G123" s="222" t="s">
        <v>202</v>
      </c>
      <c r="H123" s="223">
        <v>1</v>
      </c>
      <c r="I123" s="224"/>
      <c r="J123" s="225">
        <f>ROUND(I123*H123,2)</f>
        <v>0</v>
      </c>
      <c r="K123" s="221" t="s">
        <v>19</v>
      </c>
      <c r="L123" s="44"/>
      <c r="M123" s="226" t="s">
        <v>19</v>
      </c>
      <c r="N123" s="227" t="s">
        <v>45</v>
      </c>
      <c r="O123" s="84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236</v>
      </c>
      <c r="AT123" s="230" t="s">
        <v>159</v>
      </c>
      <c r="AU123" s="230" t="s">
        <v>82</v>
      </c>
      <c r="AY123" s="17" t="s">
        <v>158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82</v>
      </c>
      <c r="BK123" s="231">
        <f>ROUND(I123*H123,2)</f>
        <v>0</v>
      </c>
      <c r="BL123" s="17" t="s">
        <v>236</v>
      </c>
      <c r="BM123" s="230" t="s">
        <v>2397</v>
      </c>
    </row>
    <row r="124" s="2" customFormat="1">
      <c r="A124" s="38"/>
      <c r="B124" s="39"/>
      <c r="C124" s="40"/>
      <c r="D124" s="232" t="s">
        <v>165</v>
      </c>
      <c r="E124" s="40"/>
      <c r="F124" s="233" t="s">
        <v>967</v>
      </c>
      <c r="G124" s="40"/>
      <c r="H124" s="40"/>
      <c r="I124" s="136"/>
      <c r="J124" s="40"/>
      <c r="K124" s="40"/>
      <c r="L124" s="44"/>
      <c r="M124" s="234"/>
      <c r="N124" s="23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165</v>
      </c>
      <c r="AU124" s="17" t="s">
        <v>82</v>
      </c>
    </row>
    <row r="125" s="13" customFormat="1">
      <c r="A125" s="13"/>
      <c r="B125" s="236"/>
      <c r="C125" s="237"/>
      <c r="D125" s="232" t="s">
        <v>166</v>
      </c>
      <c r="E125" s="238" t="s">
        <v>19</v>
      </c>
      <c r="F125" s="239" t="s">
        <v>2398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166</v>
      </c>
      <c r="AU125" s="246" t="s">
        <v>82</v>
      </c>
      <c r="AV125" s="13" t="s">
        <v>85</v>
      </c>
      <c r="AW125" s="13" t="s">
        <v>34</v>
      </c>
      <c r="AX125" s="13" t="s">
        <v>82</v>
      </c>
      <c r="AY125" s="246" t="s">
        <v>158</v>
      </c>
    </row>
    <row r="126" s="2" customFormat="1" ht="21.75" customHeight="1">
      <c r="A126" s="38"/>
      <c r="B126" s="39"/>
      <c r="C126" s="219" t="s">
        <v>246</v>
      </c>
      <c r="D126" s="219" t="s">
        <v>159</v>
      </c>
      <c r="E126" s="220" t="s">
        <v>971</v>
      </c>
      <c r="F126" s="221" t="s">
        <v>2399</v>
      </c>
      <c r="G126" s="222" t="s">
        <v>202</v>
      </c>
      <c r="H126" s="223">
        <v>1</v>
      </c>
      <c r="I126" s="224"/>
      <c r="J126" s="225">
        <f>ROUND(I126*H126,2)</f>
        <v>0</v>
      </c>
      <c r="K126" s="221" t="s">
        <v>19</v>
      </c>
      <c r="L126" s="44"/>
      <c r="M126" s="226" t="s">
        <v>19</v>
      </c>
      <c r="N126" s="227" t="s">
        <v>45</v>
      </c>
      <c r="O126" s="84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236</v>
      </c>
      <c r="AT126" s="230" t="s">
        <v>159</v>
      </c>
      <c r="AU126" s="230" t="s">
        <v>82</v>
      </c>
      <c r="AY126" s="17" t="s">
        <v>158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82</v>
      </c>
      <c r="BK126" s="231">
        <f>ROUND(I126*H126,2)</f>
        <v>0</v>
      </c>
      <c r="BL126" s="17" t="s">
        <v>236</v>
      </c>
      <c r="BM126" s="230" t="s">
        <v>2400</v>
      </c>
    </row>
    <row r="127" s="2" customFormat="1">
      <c r="A127" s="38"/>
      <c r="B127" s="39"/>
      <c r="C127" s="40"/>
      <c r="D127" s="232" t="s">
        <v>165</v>
      </c>
      <c r="E127" s="40"/>
      <c r="F127" s="233" t="s">
        <v>2399</v>
      </c>
      <c r="G127" s="40"/>
      <c r="H127" s="40"/>
      <c r="I127" s="136"/>
      <c r="J127" s="40"/>
      <c r="K127" s="40"/>
      <c r="L127" s="44"/>
      <c r="M127" s="234"/>
      <c r="N127" s="235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165</v>
      </c>
      <c r="AU127" s="17" t="s">
        <v>82</v>
      </c>
    </row>
    <row r="128" s="13" customFormat="1">
      <c r="A128" s="13"/>
      <c r="B128" s="236"/>
      <c r="C128" s="237"/>
      <c r="D128" s="232" t="s">
        <v>166</v>
      </c>
      <c r="E128" s="238" t="s">
        <v>19</v>
      </c>
      <c r="F128" s="239" t="s">
        <v>2398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82</v>
      </c>
      <c r="AV128" s="13" t="s">
        <v>85</v>
      </c>
      <c r="AW128" s="13" t="s">
        <v>34</v>
      </c>
      <c r="AX128" s="13" t="s">
        <v>82</v>
      </c>
      <c r="AY128" s="246" t="s">
        <v>158</v>
      </c>
    </row>
    <row r="129" s="2" customFormat="1" ht="16.5" customHeight="1">
      <c r="A129" s="38"/>
      <c r="B129" s="39"/>
      <c r="C129" s="219" t="s">
        <v>252</v>
      </c>
      <c r="D129" s="219" t="s">
        <v>159</v>
      </c>
      <c r="E129" s="220" t="s">
        <v>975</v>
      </c>
      <c r="F129" s="221" t="s">
        <v>976</v>
      </c>
      <c r="G129" s="222" t="s">
        <v>977</v>
      </c>
      <c r="H129" s="223">
        <v>1</v>
      </c>
      <c r="I129" s="224"/>
      <c r="J129" s="225">
        <f>ROUND(I129*H129,2)</f>
        <v>0</v>
      </c>
      <c r="K129" s="221" t="s">
        <v>19</v>
      </c>
      <c r="L129" s="44"/>
      <c r="M129" s="226" t="s">
        <v>19</v>
      </c>
      <c r="N129" s="227" t="s">
        <v>45</v>
      </c>
      <c r="O129" s="8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236</v>
      </c>
      <c r="AT129" s="230" t="s">
        <v>159</v>
      </c>
      <c r="AU129" s="230" t="s">
        <v>82</v>
      </c>
      <c r="AY129" s="17" t="s">
        <v>158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82</v>
      </c>
      <c r="BK129" s="231">
        <f>ROUND(I129*H129,2)</f>
        <v>0</v>
      </c>
      <c r="BL129" s="17" t="s">
        <v>236</v>
      </c>
      <c r="BM129" s="230" t="s">
        <v>2401</v>
      </c>
    </row>
    <row r="130" s="2" customFormat="1">
      <c r="A130" s="38"/>
      <c r="B130" s="39"/>
      <c r="C130" s="40"/>
      <c r="D130" s="232" t="s">
        <v>165</v>
      </c>
      <c r="E130" s="40"/>
      <c r="F130" s="233" t="s">
        <v>2402</v>
      </c>
      <c r="G130" s="40"/>
      <c r="H130" s="40"/>
      <c r="I130" s="136"/>
      <c r="J130" s="40"/>
      <c r="K130" s="40"/>
      <c r="L130" s="44"/>
      <c r="M130" s="234"/>
      <c r="N130" s="23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82</v>
      </c>
    </row>
    <row r="131" s="2" customFormat="1" ht="16.5" customHeight="1">
      <c r="A131" s="38"/>
      <c r="B131" s="39"/>
      <c r="C131" s="219" t="s">
        <v>8</v>
      </c>
      <c r="D131" s="219" t="s">
        <v>159</v>
      </c>
      <c r="E131" s="220" t="s">
        <v>981</v>
      </c>
      <c r="F131" s="221" t="s">
        <v>982</v>
      </c>
      <c r="G131" s="222" t="s">
        <v>977</v>
      </c>
      <c r="H131" s="223">
        <v>1</v>
      </c>
      <c r="I131" s="224"/>
      <c r="J131" s="225">
        <f>ROUND(I131*H131,2)</f>
        <v>0</v>
      </c>
      <c r="K131" s="221" t="s">
        <v>19</v>
      </c>
      <c r="L131" s="44"/>
      <c r="M131" s="226" t="s">
        <v>19</v>
      </c>
      <c r="N131" s="227" t="s">
        <v>45</v>
      </c>
      <c r="O131" s="84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236</v>
      </c>
      <c r="AT131" s="230" t="s">
        <v>159</v>
      </c>
      <c r="AU131" s="230" t="s">
        <v>82</v>
      </c>
      <c r="AY131" s="17" t="s">
        <v>158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82</v>
      </c>
      <c r="BK131" s="231">
        <f>ROUND(I131*H131,2)</f>
        <v>0</v>
      </c>
      <c r="BL131" s="17" t="s">
        <v>236</v>
      </c>
      <c r="BM131" s="230" t="s">
        <v>2403</v>
      </c>
    </row>
    <row r="132" s="2" customFormat="1">
      <c r="A132" s="38"/>
      <c r="B132" s="39"/>
      <c r="C132" s="40"/>
      <c r="D132" s="232" t="s">
        <v>165</v>
      </c>
      <c r="E132" s="40"/>
      <c r="F132" s="233" t="s">
        <v>2404</v>
      </c>
      <c r="G132" s="40"/>
      <c r="H132" s="40"/>
      <c r="I132" s="136"/>
      <c r="J132" s="40"/>
      <c r="K132" s="40"/>
      <c r="L132" s="44"/>
      <c r="M132" s="271"/>
      <c r="N132" s="272"/>
      <c r="O132" s="273"/>
      <c r="P132" s="273"/>
      <c r="Q132" s="273"/>
      <c r="R132" s="273"/>
      <c r="S132" s="273"/>
      <c r="T132" s="274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82</v>
      </c>
    </row>
    <row r="133" s="2" customFormat="1" ht="6.96" customHeight="1">
      <c r="A133" s="38"/>
      <c r="B133" s="59"/>
      <c r="C133" s="60"/>
      <c r="D133" s="60"/>
      <c r="E133" s="60"/>
      <c r="F133" s="60"/>
      <c r="G133" s="60"/>
      <c r="H133" s="60"/>
      <c r="I133" s="169"/>
      <c r="J133" s="60"/>
      <c r="K133" s="60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Q5SHQb95XlHWCXYer8/Z86Og7ZtL/8/UWT+3xN1m0aB8uQ2OamuA6kOJxGKJD+yk1cxZyPnocp+aTjLQxr8B1g==" hashValue="LBYPMZ3SkaCVf7HzH9eDzS6F0dXxd/A4+Pp/YoKgaP7Al+ZMLTBMfy27aBAULpALiliBD1RzwAz+lYrrlBpz2Q==" algorithmName="SHA-512" password="CC35"/>
  <autoFilter ref="C84:K13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2405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108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2372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ROUND(J85,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ROUND((SUM(BE85:BE132)),  2)</f>
        <v>0</v>
      </c>
      <c r="G33" s="38"/>
      <c r="H33" s="38"/>
      <c r="I33" s="158">
        <v>0.20999999999999999</v>
      </c>
      <c r="J33" s="157">
        <f>ROUND(((SUM(BE85:BE132))*I33),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ROUND((SUM(BF85:BF132)),  2)</f>
        <v>0</v>
      </c>
      <c r="G34" s="38"/>
      <c r="H34" s="38"/>
      <c r="I34" s="158">
        <v>0.14999999999999999</v>
      </c>
      <c r="J34" s="157">
        <f>ROUND(((SUM(BF85:BF132))*I34),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ROUND((SUM(BG85:BG132)),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ROUND((SUM(BH85:BH132)),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ROUND((SUM(BI85:BI132)),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IV.a. - Hrotovická x Spojovací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J85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J86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132</v>
      </c>
      <c r="E61" s="182"/>
      <c r="F61" s="182"/>
      <c r="G61" s="182"/>
      <c r="H61" s="182"/>
      <c r="I61" s="183"/>
      <c r="J61" s="184">
        <f>J89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6"/>
      <c r="C62" s="187"/>
      <c r="D62" s="188" t="s">
        <v>1992</v>
      </c>
      <c r="E62" s="189"/>
      <c r="F62" s="189"/>
      <c r="G62" s="189"/>
      <c r="H62" s="189"/>
      <c r="I62" s="190"/>
      <c r="J62" s="191">
        <f>J90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J97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J104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J111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136"/>
      <c r="J66" s="40"/>
      <c r="K66" s="4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143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73" t="str">
        <f>E7</f>
        <v>Preference veřejné dopravy města Třebíč</v>
      </c>
      <c r="F75" s="32"/>
      <c r="G75" s="32"/>
      <c r="H75" s="32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119</v>
      </c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IV.a. - Hrotovická x Spojovací</v>
      </c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Město Třebíč</v>
      </c>
      <c r="G79" s="40"/>
      <c r="H79" s="40"/>
      <c r="I79" s="140" t="s">
        <v>23</v>
      </c>
      <c r="J79" s="72" t="str">
        <f>IF(J12="","",J12)</f>
        <v>25. 5. 2021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Třebíč</v>
      </c>
      <c r="G81" s="40"/>
      <c r="H81" s="40"/>
      <c r="I81" s="140" t="s">
        <v>32</v>
      </c>
      <c r="J81" s="36" t="str">
        <f>E21</f>
        <v>Ing. Karel Tomek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140" t="s">
        <v>35</v>
      </c>
      <c r="J82" s="36" t="str">
        <f>E24</f>
        <v>Ivalú Macarena Ávila Herrera</v>
      </c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93"/>
      <c r="B84" s="194"/>
      <c r="C84" s="195" t="s">
        <v>144</v>
      </c>
      <c r="D84" s="196" t="s">
        <v>59</v>
      </c>
      <c r="E84" s="196" t="s">
        <v>55</v>
      </c>
      <c r="F84" s="196" t="s">
        <v>56</v>
      </c>
      <c r="G84" s="196" t="s">
        <v>145</v>
      </c>
      <c r="H84" s="196" t="s">
        <v>146</v>
      </c>
      <c r="I84" s="197" t="s">
        <v>147</v>
      </c>
      <c r="J84" s="196" t="s">
        <v>128</v>
      </c>
      <c r="K84" s="198" t="s">
        <v>148</v>
      </c>
      <c r="L84" s="199"/>
      <c r="M84" s="92" t="s">
        <v>19</v>
      </c>
      <c r="N84" s="93" t="s">
        <v>44</v>
      </c>
      <c r="O84" s="93" t="s">
        <v>149</v>
      </c>
      <c r="P84" s="93" t="s">
        <v>150</v>
      </c>
      <c r="Q84" s="93" t="s">
        <v>151</v>
      </c>
      <c r="R84" s="93" t="s">
        <v>152</v>
      </c>
      <c r="S84" s="93" t="s">
        <v>153</v>
      </c>
      <c r="T84" s="94" t="s">
        <v>154</v>
      </c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</row>
    <row r="85" s="2" customFormat="1" ht="22.8" customHeight="1">
      <c r="A85" s="38"/>
      <c r="B85" s="39"/>
      <c r="C85" s="99" t="s">
        <v>155</v>
      </c>
      <c r="D85" s="40"/>
      <c r="E85" s="40"/>
      <c r="F85" s="40"/>
      <c r="G85" s="40"/>
      <c r="H85" s="40"/>
      <c r="I85" s="136"/>
      <c r="J85" s="200">
        <f>BK85</f>
        <v>0</v>
      </c>
      <c r="K85" s="40"/>
      <c r="L85" s="44"/>
      <c r="M85" s="95"/>
      <c r="N85" s="201"/>
      <c r="O85" s="96"/>
      <c r="P85" s="202">
        <f>P86+P89+P104+P111</f>
        <v>0</v>
      </c>
      <c r="Q85" s="96"/>
      <c r="R85" s="202">
        <f>R86+R89+R104+R111</f>
        <v>0.0041949999999999999</v>
      </c>
      <c r="S85" s="96"/>
      <c r="T85" s="203">
        <f>T86+T89+T104+T111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73</v>
      </c>
      <c r="AU85" s="17" t="s">
        <v>129</v>
      </c>
      <c r="BK85" s="204">
        <f>BK86+BK89+BK104+BK111</f>
        <v>0</v>
      </c>
    </row>
    <row r="86" s="12" customFormat="1" ht="25.92" customHeight="1">
      <c r="A86" s="12"/>
      <c r="B86" s="205"/>
      <c r="C86" s="206"/>
      <c r="D86" s="207" t="s">
        <v>73</v>
      </c>
      <c r="E86" s="208" t="s">
        <v>156</v>
      </c>
      <c r="F86" s="208" t="s">
        <v>157</v>
      </c>
      <c r="G86" s="206"/>
      <c r="H86" s="206"/>
      <c r="I86" s="209"/>
      <c r="J86" s="210">
        <f>BK86</f>
        <v>0</v>
      </c>
      <c r="K86" s="206"/>
      <c r="L86" s="211"/>
      <c r="M86" s="212"/>
      <c r="N86" s="213"/>
      <c r="O86" s="213"/>
      <c r="P86" s="214">
        <f>SUM(P87:P88)</f>
        <v>0</v>
      </c>
      <c r="Q86" s="213"/>
      <c r="R86" s="214">
        <f>SUM(R87:R88)</f>
        <v>0</v>
      </c>
      <c r="S86" s="213"/>
      <c r="T86" s="215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6" t="s">
        <v>82</v>
      </c>
      <c r="AT86" s="217" t="s">
        <v>73</v>
      </c>
      <c r="AU86" s="217" t="s">
        <v>74</v>
      </c>
      <c r="AY86" s="216" t="s">
        <v>158</v>
      </c>
      <c r="BK86" s="218">
        <f>SUM(BK87:BK88)</f>
        <v>0</v>
      </c>
    </row>
    <row r="87" s="2" customFormat="1" ht="21.75" customHeight="1">
      <c r="A87" s="38"/>
      <c r="B87" s="39"/>
      <c r="C87" s="219" t="s">
        <v>82</v>
      </c>
      <c r="D87" s="219" t="s">
        <v>159</v>
      </c>
      <c r="E87" s="220" t="s">
        <v>169</v>
      </c>
      <c r="F87" s="221" t="s">
        <v>170</v>
      </c>
      <c r="G87" s="222" t="s">
        <v>171</v>
      </c>
      <c r="H87" s="223">
        <v>1</v>
      </c>
      <c r="I87" s="224"/>
      <c r="J87" s="225">
        <f>ROUND(I87*H87,2)</f>
        <v>0</v>
      </c>
      <c r="K87" s="221" t="s">
        <v>19</v>
      </c>
      <c r="L87" s="44"/>
      <c r="M87" s="226" t="s">
        <v>19</v>
      </c>
      <c r="N87" s="227" t="s">
        <v>45</v>
      </c>
      <c r="O87" s="84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30" t="s">
        <v>163</v>
      </c>
      <c r="AT87" s="230" t="s">
        <v>159</v>
      </c>
      <c r="AU87" s="230" t="s">
        <v>82</v>
      </c>
      <c r="AY87" s="17" t="s">
        <v>158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7" t="s">
        <v>82</v>
      </c>
      <c r="BK87" s="231">
        <f>ROUND(I87*H87,2)</f>
        <v>0</v>
      </c>
      <c r="BL87" s="17" t="s">
        <v>163</v>
      </c>
      <c r="BM87" s="230" t="s">
        <v>2373</v>
      </c>
    </row>
    <row r="88" s="2" customFormat="1">
      <c r="A88" s="38"/>
      <c r="B88" s="39"/>
      <c r="C88" s="40"/>
      <c r="D88" s="232" t="s">
        <v>165</v>
      </c>
      <c r="E88" s="40"/>
      <c r="F88" s="233" t="s">
        <v>170</v>
      </c>
      <c r="G88" s="40"/>
      <c r="H88" s="40"/>
      <c r="I88" s="136"/>
      <c r="J88" s="40"/>
      <c r="K88" s="40"/>
      <c r="L88" s="44"/>
      <c r="M88" s="234"/>
      <c r="N88" s="235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165</v>
      </c>
      <c r="AU88" s="17" t="s">
        <v>82</v>
      </c>
    </row>
    <row r="89" s="12" customFormat="1" ht="25.92" customHeight="1">
      <c r="A89" s="12"/>
      <c r="B89" s="205"/>
      <c r="C89" s="206"/>
      <c r="D89" s="207" t="s">
        <v>73</v>
      </c>
      <c r="E89" s="208" t="s">
        <v>206</v>
      </c>
      <c r="F89" s="208" t="s">
        <v>207</v>
      </c>
      <c r="G89" s="206"/>
      <c r="H89" s="206"/>
      <c r="I89" s="209"/>
      <c r="J89" s="210">
        <f>BK89</f>
        <v>0</v>
      </c>
      <c r="K89" s="206"/>
      <c r="L89" s="211"/>
      <c r="M89" s="212"/>
      <c r="N89" s="213"/>
      <c r="O89" s="213"/>
      <c r="P89" s="214">
        <f>P90+P97</f>
        <v>0</v>
      </c>
      <c r="Q89" s="213"/>
      <c r="R89" s="214">
        <f>R90+R97</f>
        <v>0.0029550000000000002</v>
      </c>
      <c r="S89" s="213"/>
      <c r="T89" s="215">
        <f>T90+T97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6" t="s">
        <v>85</v>
      </c>
      <c r="AT89" s="217" t="s">
        <v>73</v>
      </c>
      <c r="AU89" s="217" t="s">
        <v>74</v>
      </c>
      <c r="AY89" s="216" t="s">
        <v>158</v>
      </c>
      <c r="BK89" s="218">
        <f>BK90+BK97</f>
        <v>0</v>
      </c>
    </row>
    <row r="90" s="12" customFormat="1" ht="22.8" customHeight="1">
      <c r="A90" s="12"/>
      <c r="B90" s="205"/>
      <c r="C90" s="206"/>
      <c r="D90" s="207" t="s">
        <v>73</v>
      </c>
      <c r="E90" s="269" t="s">
        <v>1996</v>
      </c>
      <c r="F90" s="269" t="s">
        <v>1997</v>
      </c>
      <c r="G90" s="206"/>
      <c r="H90" s="206"/>
      <c r="I90" s="209"/>
      <c r="J90" s="270">
        <f>BK90</f>
        <v>0</v>
      </c>
      <c r="K90" s="206"/>
      <c r="L90" s="211"/>
      <c r="M90" s="212"/>
      <c r="N90" s="213"/>
      <c r="O90" s="213"/>
      <c r="P90" s="214">
        <f>SUM(P91:P96)</f>
        <v>0</v>
      </c>
      <c r="Q90" s="213"/>
      <c r="R90" s="214">
        <f>SUM(R91:R96)</f>
        <v>0.0019550000000000001</v>
      </c>
      <c r="S90" s="213"/>
      <c r="T90" s="215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6" t="s">
        <v>85</v>
      </c>
      <c r="AT90" s="217" t="s">
        <v>73</v>
      </c>
      <c r="AU90" s="217" t="s">
        <v>82</v>
      </c>
      <c r="AY90" s="216" t="s">
        <v>158</v>
      </c>
      <c r="BK90" s="218">
        <f>SUM(BK91:BK96)</f>
        <v>0</v>
      </c>
    </row>
    <row r="91" s="2" customFormat="1" ht="21.75" customHeight="1">
      <c r="A91" s="38"/>
      <c r="B91" s="39"/>
      <c r="C91" s="219" t="s">
        <v>85</v>
      </c>
      <c r="D91" s="219" t="s">
        <v>159</v>
      </c>
      <c r="E91" s="220" t="s">
        <v>2374</v>
      </c>
      <c r="F91" s="221" t="s">
        <v>2375</v>
      </c>
      <c r="G91" s="222" t="s">
        <v>162</v>
      </c>
      <c r="H91" s="223">
        <v>10</v>
      </c>
      <c r="I91" s="224"/>
      <c r="J91" s="225">
        <f>ROUND(I91*H91,2)</f>
        <v>0</v>
      </c>
      <c r="K91" s="221" t="s">
        <v>213</v>
      </c>
      <c r="L91" s="44"/>
      <c r="M91" s="226" t="s">
        <v>19</v>
      </c>
      <c r="N91" s="227" t="s">
        <v>45</v>
      </c>
      <c r="O91" s="84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0" t="s">
        <v>195</v>
      </c>
      <c r="AT91" s="230" t="s">
        <v>159</v>
      </c>
      <c r="AU91" s="230" t="s">
        <v>85</v>
      </c>
      <c r="AY91" s="17" t="s">
        <v>158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7" t="s">
        <v>82</v>
      </c>
      <c r="BK91" s="231">
        <f>ROUND(I91*H91,2)</f>
        <v>0</v>
      </c>
      <c r="BL91" s="17" t="s">
        <v>195</v>
      </c>
      <c r="BM91" s="230" t="s">
        <v>2376</v>
      </c>
    </row>
    <row r="92" s="2" customFormat="1">
      <c r="A92" s="38"/>
      <c r="B92" s="39"/>
      <c r="C92" s="40"/>
      <c r="D92" s="232" t="s">
        <v>165</v>
      </c>
      <c r="E92" s="40"/>
      <c r="F92" s="233" t="s">
        <v>2377</v>
      </c>
      <c r="G92" s="40"/>
      <c r="H92" s="40"/>
      <c r="I92" s="136"/>
      <c r="J92" s="40"/>
      <c r="K92" s="40"/>
      <c r="L92" s="44"/>
      <c r="M92" s="234"/>
      <c r="N92" s="235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165</v>
      </c>
      <c r="AU92" s="17" t="s">
        <v>85</v>
      </c>
    </row>
    <row r="93" s="2" customFormat="1" ht="16.5" customHeight="1">
      <c r="A93" s="38"/>
      <c r="B93" s="39"/>
      <c r="C93" s="259" t="s">
        <v>176</v>
      </c>
      <c r="D93" s="259" t="s">
        <v>199</v>
      </c>
      <c r="E93" s="260" t="s">
        <v>1332</v>
      </c>
      <c r="F93" s="261" t="s">
        <v>1333</v>
      </c>
      <c r="G93" s="262" t="s">
        <v>162</v>
      </c>
      <c r="H93" s="263">
        <v>11.5</v>
      </c>
      <c r="I93" s="264"/>
      <c r="J93" s="265">
        <f>ROUND(I93*H93,2)</f>
        <v>0</v>
      </c>
      <c r="K93" s="261" t="s">
        <v>213</v>
      </c>
      <c r="L93" s="266"/>
      <c r="M93" s="267" t="s">
        <v>19</v>
      </c>
      <c r="N93" s="268" t="s">
        <v>45</v>
      </c>
      <c r="O93" s="84"/>
      <c r="P93" s="228">
        <f>O93*H93</f>
        <v>0</v>
      </c>
      <c r="Q93" s="228">
        <v>0.00017000000000000001</v>
      </c>
      <c r="R93" s="228">
        <f>Q93*H93</f>
        <v>0.0019550000000000001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203</v>
      </c>
      <c r="AT93" s="230" t="s">
        <v>199</v>
      </c>
      <c r="AU93" s="230" t="s">
        <v>85</v>
      </c>
      <c r="AY93" s="17" t="s">
        <v>158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82</v>
      </c>
      <c r="BK93" s="231">
        <f>ROUND(I93*H93,2)</f>
        <v>0</v>
      </c>
      <c r="BL93" s="17" t="s">
        <v>195</v>
      </c>
      <c r="BM93" s="230" t="s">
        <v>2378</v>
      </c>
    </row>
    <row r="94" s="2" customFormat="1">
      <c r="A94" s="38"/>
      <c r="B94" s="39"/>
      <c r="C94" s="40"/>
      <c r="D94" s="232" t="s">
        <v>165</v>
      </c>
      <c r="E94" s="40"/>
      <c r="F94" s="233" t="s">
        <v>1333</v>
      </c>
      <c r="G94" s="40"/>
      <c r="H94" s="40"/>
      <c r="I94" s="136"/>
      <c r="J94" s="40"/>
      <c r="K94" s="40"/>
      <c r="L94" s="44"/>
      <c r="M94" s="234"/>
      <c r="N94" s="23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165</v>
      </c>
      <c r="AU94" s="17" t="s">
        <v>85</v>
      </c>
    </row>
    <row r="95" s="13" customFormat="1">
      <c r="A95" s="13"/>
      <c r="B95" s="236"/>
      <c r="C95" s="237"/>
      <c r="D95" s="232" t="s">
        <v>166</v>
      </c>
      <c r="E95" s="238" t="s">
        <v>19</v>
      </c>
      <c r="F95" s="239" t="s">
        <v>2406</v>
      </c>
      <c r="G95" s="237"/>
      <c r="H95" s="240">
        <v>10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166</v>
      </c>
      <c r="AU95" s="246" t="s">
        <v>85</v>
      </c>
      <c r="AV95" s="13" t="s">
        <v>85</v>
      </c>
      <c r="AW95" s="13" t="s">
        <v>34</v>
      </c>
      <c r="AX95" s="13" t="s">
        <v>82</v>
      </c>
      <c r="AY95" s="246" t="s">
        <v>158</v>
      </c>
    </row>
    <row r="96" s="13" customFormat="1">
      <c r="A96" s="13"/>
      <c r="B96" s="236"/>
      <c r="C96" s="237"/>
      <c r="D96" s="232" t="s">
        <v>166</v>
      </c>
      <c r="E96" s="237"/>
      <c r="F96" s="239" t="s">
        <v>1331</v>
      </c>
      <c r="G96" s="237"/>
      <c r="H96" s="240">
        <v>11.5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85</v>
      </c>
      <c r="AV96" s="13" t="s">
        <v>85</v>
      </c>
      <c r="AW96" s="13" t="s">
        <v>4</v>
      </c>
      <c r="AX96" s="13" t="s">
        <v>82</v>
      </c>
      <c r="AY96" s="246" t="s">
        <v>158</v>
      </c>
    </row>
    <row r="97" s="12" customFormat="1" ht="22.8" customHeight="1">
      <c r="A97" s="12"/>
      <c r="B97" s="205"/>
      <c r="C97" s="206"/>
      <c r="D97" s="207" t="s">
        <v>73</v>
      </c>
      <c r="E97" s="269" t="s">
        <v>208</v>
      </c>
      <c r="F97" s="269" t="s">
        <v>209</v>
      </c>
      <c r="G97" s="206"/>
      <c r="H97" s="206"/>
      <c r="I97" s="209"/>
      <c r="J97" s="270">
        <f>BK97</f>
        <v>0</v>
      </c>
      <c r="K97" s="206"/>
      <c r="L97" s="211"/>
      <c r="M97" s="212"/>
      <c r="N97" s="213"/>
      <c r="O97" s="213"/>
      <c r="P97" s="214">
        <f>SUM(P98:P103)</f>
        <v>0</v>
      </c>
      <c r="Q97" s="213"/>
      <c r="R97" s="214">
        <f>SUM(R98:R103)</f>
        <v>0.001</v>
      </c>
      <c r="S97" s="213"/>
      <c r="T97" s="215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6" t="s">
        <v>85</v>
      </c>
      <c r="AT97" s="217" t="s">
        <v>73</v>
      </c>
      <c r="AU97" s="217" t="s">
        <v>82</v>
      </c>
      <c r="AY97" s="216" t="s">
        <v>158</v>
      </c>
      <c r="BK97" s="218">
        <f>SUM(BK98:BK103)</f>
        <v>0</v>
      </c>
    </row>
    <row r="98" s="2" customFormat="1" ht="21.75" customHeight="1">
      <c r="A98" s="38"/>
      <c r="B98" s="39"/>
      <c r="C98" s="219" t="s">
        <v>163</v>
      </c>
      <c r="D98" s="219" t="s">
        <v>159</v>
      </c>
      <c r="E98" s="220" t="s">
        <v>224</v>
      </c>
      <c r="F98" s="221" t="s">
        <v>225</v>
      </c>
      <c r="G98" s="222" t="s">
        <v>202</v>
      </c>
      <c r="H98" s="223">
        <v>1</v>
      </c>
      <c r="I98" s="224"/>
      <c r="J98" s="225">
        <f>ROUND(I98*H98,2)</f>
        <v>0</v>
      </c>
      <c r="K98" s="221" t="s">
        <v>213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195</v>
      </c>
      <c r="AT98" s="230" t="s">
        <v>159</v>
      </c>
      <c r="AU98" s="230" t="s">
        <v>85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195</v>
      </c>
      <c r="BM98" s="230" t="s">
        <v>2380</v>
      </c>
    </row>
    <row r="99" s="2" customFormat="1">
      <c r="A99" s="38"/>
      <c r="B99" s="39"/>
      <c r="C99" s="40"/>
      <c r="D99" s="232" t="s">
        <v>165</v>
      </c>
      <c r="E99" s="40"/>
      <c r="F99" s="233" t="s">
        <v>225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85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243</v>
      </c>
      <c r="G100" s="237"/>
      <c r="H100" s="240">
        <v>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85</v>
      </c>
      <c r="AV100" s="13" t="s">
        <v>85</v>
      </c>
      <c r="AW100" s="13" t="s">
        <v>34</v>
      </c>
      <c r="AX100" s="13" t="s">
        <v>82</v>
      </c>
      <c r="AY100" s="246" t="s">
        <v>158</v>
      </c>
    </row>
    <row r="101" s="2" customFormat="1" ht="16.5" customHeight="1">
      <c r="A101" s="38"/>
      <c r="B101" s="39"/>
      <c r="C101" s="259" t="s">
        <v>191</v>
      </c>
      <c r="D101" s="259" t="s">
        <v>199</v>
      </c>
      <c r="E101" s="260" t="s">
        <v>229</v>
      </c>
      <c r="F101" s="261" t="s">
        <v>230</v>
      </c>
      <c r="G101" s="262" t="s">
        <v>202</v>
      </c>
      <c r="H101" s="263">
        <v>1</v>
      </c>
      <c r="I101" s="264"/>
      <c r="J101" s="265">
        <f>ROUND(I101*H101,2)</f>
        <v>0</v>
      </c>
      <c r="K101" s="261" t="s">
        <v>19</v>
      </c>
      <c r="L101" s="266"/>
      <c r="M101" s="267" t="s">
        <v>19</v>
      </c>
      <c r="N101" s="268" t="s">
        <v>45</v>
      </c>
      <c r="O101" s="84"/>
      <c r="P101" s="228">
        <f>O101*H101</f>
        <v>0</v>
      </c>
      <c r="Q101" s="228">
        <v>0.001</v>
      </c>
      <c r="R101" s="228">
        <f>Q101*H101</f>
        <v>0.001</v>
      </c>
      <c r="S101" s="228">
        <v>0</v>
      </c>
      <c r="T101" s="22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30" t="s">
        <v>203</v>
      </c>
      <c r="AT101" s="230" t="s">
        <v>199</v>
      </c>
      <c r="AU101" s="230" t="s">
        <v>85</v>
      </c>
      <c r="AY101" s="17" t="s">
        <v>158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7" t="s">
        <v>82</v>
      </c>
      <c r="BK101" s="231">
        <f>ROUND(I101*H101,2)</f>
        <v>0</v>
      </c>
      <c r="BL101" s="17" t="s">
        <v>195</v>
      </c>
      <c r="BM101" s="230" t="s">
        <v>2381</v>
      </c>
    </row>
    <row r="102" s="2" customFormat="1">
      <c r="A102" s="38"/>
      <c r="B102" s="39"/>
      <c r="C102" s="40"/>
      <c r="D102" s="232" t="s">
        <v>165</v>
      </c>
      <c r="E102" s="40"/>
      <c r="F102" s="233" t="s">
        <v>232</v>
      </c>
      <c r="G102" s="40"/>
      <c r="H102" s="40"/>
      <c r="I102" s="136"/>
      <c r="J102" s="40"/>
      <c r="K102" s="40"/>
      <c r="L102" s="44"/>
      <c r="M102" s="234"/>
      <c r="N102" s="235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165</v>
      </c>
      <c r="AU102" s="17" t="s">
        <v>85</v>
      </c>
    </row>
    <row r="103" s="13" customFormat="1">
      <c r="A103" s="13"/>
      <c r="B103" s="236"/>
      <c r="C103" s="237"/>
      <c r="D103" s="232" t="s">
        <v>166</v>
      </c>
      <c r="E103" s="238" t="s">
        <v>19</v>
      </c>
      <c r="F103" s="239" t="s">
        <v>243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166</v>
      </c>
      <c r="AU103" s="246" t="s">
        <v>85</v>
      </c>
      <c r="AV103" s="13" t="s">
        <v>85</v>
      </c>
      <c r="AW103" s="13" t="s">
        <v>34</v>
      </c>
      <c r="AX103" s="13" t="s">
        <v>82</v>
      </c>
      <c r="AY103" s="246" t="s">
        <v>158</v>
      </c>
    </row>
    <row r="104" s="12" customFormat="1" ht="25.92" customHeight="1">
      <c r="A104" s="12"/>
      <c r="B104" s="205"/>
      <c r="C104" s="206"/>
      <c r="D104" s="207" t="s">
        <v>73</v>
      </c>
      <c r="E104" s="208" t="s">
        <v>244</v>
      </c>
      <c r="F104" s="208" t="s">
        <v>245</v>
      </c>
      <c r="G104" s="206"/>
      <c r="H104" s="206"/>
      <c r="I104" s="209"/>
      <c r="J104" s="210">
        <f>BK104</f>
        <v>0</v>
      </c>
      <c r="K104" s="206"/>
      <c r="L104" s="211"/>
      <c r="M104" s="212"/>
      <c r="N104" s="213"/>
      <c r="O104" s="213"/>
      <c r="P104" s="214">
        <f>SUM(P105:P110)</f>
        <v>0</v>
      </c>
      <c r="Q104" s="213"/>
      <c r="R104" s="214">
        <f>SUM(R105:R110)</f>
        <v>0</v>
      </c>
      <c r="S104" s="213"/>
      <c r="T104" s="215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6" t="s">
        <v>176</v>
      </c>
      <c r="AT104" s="217" t="s">
        <v>73</v>
      </c>
      <c r="AU104" s="217" t="s">
        <v>74</v>
      </c>
      <c r="AY104" s="216" t="s">
        <v>158</v>
      </c>
      <c r="BK104" s="218">
        <f>SUM(BK105:BK110)</f>
        <v>0</v>
      </c>
    </row>
    <row r="105" s="2" customFormat="1" ht="16.5" customHeight="1">
      <c r="A105" s="38"/>
      <c r="B105" s="39"/>
      <c r="C105" s="219" t="s">
        <v>198</v>
      </c>
      <c r="D105" s="219" t="s">
        <v>159</v>
      </c>
      <c r="E105" s="220" t="s">
        <v>234</v>
      </c>
      <c r="F105" s="221" t="s">
        <v>2382</v>
      </c>
      <c r="G105" s="222" t="s">
        <v>202</v>
      </c>
      <c r="H105" s="223">
        <v>1</v>
      </c>
      <c r="I105" s="224"/>
      <c r="J105" s="225">
        <f>ROUND(I105*H105,2)</f>
        <v>0</v>
      </c>
      <c r="K105" s="221" t="s">
        <v>19</v>
      </c>
      <c r="L105" s="44"/>
      <c r="M105" s="226" t="s">
        <v>19</v>
      </c>
      <c r="N105" s="227" t="s">
        <v>45</v>
      </c>
      <c r="O105" s="84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30" t="s">
        <v>236</v>
      </c>
      <c r="AT105" s="230" t="s">
        <v>159</v>
      </c>
      <c r="AU105" s="230" t="s">
        <v>82</v>
      </c>
      <c r="AY105" s="17" t="s">
        <v>158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7" t="s">
        <v>82</v>
      </c>
      <c r="BK105" s="231">
        <f>ROUND(I105*H105,2)</f>
        <v>0</v>
      </c>
      <c r="BL105" s="17" t="s">
        <v>236</v>
      </c>
      <c r="BM105" s="230" t="s">
        <v>2383</v>
      </c>
    </row>
    <row r="106" s="2" customFormat="1">
      <c r="A106" s="38"/>
      <c r="B106" s="39"/>
      <c r="C106" s="40"/>
      <c r="D106" s="232" t="s">
        <v>165</v>
      </c>
      <c r="E106" s="40"/>
      <c r="F106" s="233" t="s">
        <v>2382</v>
      </c>
      <c r="G106" s="40"/>
      <c r="H106" s="40"/>
      <c r="I106" s="136"/>
      <c r="J106" s="40"/>
      <c r="K106" s="40"/>
      <c r="L106" s="44"/>
      <c r="M106" s="234"/>
      <c r="N106" s="235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165</v>
      </c>
      <c r="AU106" s="17" t="s">
        <v>82</v>
      </c>
    </row>
    <row r="107" s="2" customFormat="1" ht="16.5" customHeight="1">
      <c r="A107" s="38"/>
      <c r="B107" s="39"/>
      <c r="C107" s="259" t="s">
        <v>210</v>
      </c>
      <c r="D107" s="259" t="s">
        <v>199</v>
      </c>
      <c r="E107" s="260" t="s">
        <v>2384</v>
      </c>
      <c r="F107" s="261" t="s">
        <v>240</v>
      </c>
      <c r="G107" s="262" t="s">
        <v>202</v>
      </c>
      <c r="H107" s="263">
        <v>1</v>
      </c>
      <c r="I107" s="264"/>
      <c r="J107" s="265">
        <f>ROUND(I107*H107,2)</f>
        <v>0</v>
      </c>
      <c r="K107" s="261" t="s">
        <v>19</v>
      </c>
      <c r="L107" s="266"/>
      <c r="M107" s="267" t="s">
        <v>19</v>
      </c>
      <c r="N107" s="268" t="s">
        <v>45</v>
      </c>
      <c r="O107" s="84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241</v>
      </c>
      <c r="AT107" s="230" t="s">
        <v>199</v>
      </c>
      <c r="AU107" s="230" t="s">
        <v>82</v>
      </c>
      <c r="AY107" s="17" t="s">
        <v>158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82</v>
      </c>
      <c r="BK107" s="231">
        <f>ROUND(I107*H107,2)</f>
        <v>0</v>
      </c>
      <c r="BL107" s="17" t="s">
        <v>236</v>
      </c>
      <c r="BM107" s="230" t="s">
        <v>2385</v>
      </c>
    </row>
    <row r="108" s="2" customFormat="1">
      <c r="A108" s="38"/>
      <c r="B108" s="39"/>
      <c r="C108" s="40"/>
      <c r="D108" s="232" t="s">
        <v>165</v>
      </c>
      <c r="E108" s="40"/>
      <c r="F108" s="233" t="s">
        <v>240</v>
      </c>
      <c r="G108" s="40"/>
      <c r="H108" s="40"/>
      <c r="I108" s="136"/>
      <c r="J108" s="40"/>
      <c r="K108" s="40"/>
      <c r="L108" s="44"/>
      <c r="M108" s="234"/>
      <c r="N108" s="235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165</v>
      </c>
      <c r="AU108" s="17" t="s">
        <v>82</v>
      </c>
    </row>
    <row r="109" s="2" customFormat="1">
      <c r="A109" s="38"/>
      <c r="B109" s="39"/>
      <c r="C109" s="40"/>
      <c r="D109" s="232" t="s">
        <v>181</v>
      </c>
      <c r="E109" s="40"/>
      <c r="F109" s="258" t="s">
        <v>2386</v>
      </c>
      <c r="G109" s="40"/>
      <c r="H109" s="40"/>
      <c r="I109" s="136"/>
      <c r="J109" s="40"/>
      <c r="K109" s="40"/>
      <c r="L109" s="44"/>
      <c r="M109" s="234"/>
      <c r="N109" s="23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181</v>
      </c>
      <c r="AU109" s="17" t="s">
        <v>82</v>
      </c>
    </row>
    <row r="110" s="13" customFormat="1">
      <c r="A110" s="13"/>
      <c r="B110" s="236"/>
      <c r="C110" s="237"/>
      <c r="D110" s="232" t="s">
        <v>166</v>
      </c>
      <c r="E110" s="238" t="s">
        <v>19</v>
      </c>
      <c r="F110" s="239" t="s">
        <v>243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166</v>
      </c>
      <c r="AU110" s="246" t="s">
        <v>82</v>
      </c>
      <c r="AV110" s="13" t="s">
        <v>85</v>
      </c>
      <c r="AW110" s="13" t="s">
        <v>34</v>
      </c>
      <c r="AX110" s="13" t="s">
        <v>82</v>
      </c>
      <c r="AY110" s="246" t="s">
        <v>158</v>
      </c>
    </row>
    <row r="111" s="12" customFormat="1" ht="25.92" customHeight="1">
      <c r="A111" s="12"/>
      <c r="B111" s="205"/>
      <c r="C111" s="206"/>
      <c r="D111" s="207" t="s">
        <v>73</v>
      </c>
      <c r="E111" s="208" t="s">
        <v>408</v>
      </c>
      <c r="F111" s="208" t="s">
        <v>409</v>
      </c>
      <c r="G111" s="206"/>
      <c r="H111" s="206"/>
      <c r="I111" s="209"/>
      <c r="J111" s="210">
        <f>BK111</f>
        <v>0</v>
      </c>
      <c r="K111" s="206"/>
      <c r="L111" s="211"/>
      <c r="M111" s="212"/>
      <c r="N111" s="213"/>
      <c r="O111" s="213"/>
      <c r="P111" s="214">
        <f>SUM(P112:P132)</f>
        <v>0</v>
      </c>
      <c r="Q111" s="213"/>
      <c r="R111" s="214">
        <f>SUM(R112:R132)</f>
        <v>0.00124</v>
      </c>
      <c r="S111" s="213"/>
      <c r="T111" s="215">
        <f>SUM(T112:T132)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6" t="s">
        <v>176</v>
      </c>
      <c r="AT111" s="217" t="s">
        <v>73</v>
      </c>
      <c r="AU111" s="217" t="s">
        <v>74</v>
      </c>
      <c r="AY111" s="216" t="s">
        <v>158</v>
      </c>
      <c r="BK111" s="218">
        <f>SUM(BK112:BK132)</f>
        <v>0</v>
      </c>
    </row>
    <row r="112" s="2" customFormat="1" ht="16.5" customHeight="1">
      <c r="A112" s="38"/>
      <c r="B112" s="39"/>
      <c r="C112" s="219" t="s">
        <v>218</v>
      </c>
      <c r="D112" s="219" t="s">
        <v>159</v>
      </c>
      <c r="E112" s="220" t="s">
        <v>503</v>
      </c>
      <c r="F112" s="221" t="s">
        <v>504</v>
      </c>
      <c r="G112" s="222" t="s">
        <v>202</v>
      </c>
      <c r="H112" s="223">
        <v>2</v>
      </c>
      <c r="I112" s="224"/>
      <c r="J112" s="225">
        <f>ROUND(I112*H112,2)</f>
        <v>0</v>
      </c>
      <c r="K112" s="221" t="s">
        <v>19</v>
      </c>
      <c r="L112" s="44"/>
      <c r="M112" s="226" t="s">
        <v>19</v>
      </c>
      <c r="N112" s="227" t="s">
        <v>45</v>
      </c>
      <c r="O112" s="84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0" t="s">
        <v>236</v>
      </c>
      <c r="AT112" s="230" t="s">
        <v>159</v>
      </c>
      <c r="AU112" s="230" t="s">
        <v>82</v>
      </c>
      <c r="AY112" s="17" t="s">
        <v>158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82</v>
      </c>
      <c r="BK112" s="231">
        <f>ROUND(I112*H112,2)</f>
        <v>0</v>
      </c>
      <c r="BL112" s="17" t="s">
        <v>236</v>
      </c>
      <c r="BM112" s="230" t="s">
        <v>2387</v>
      </c>
    </row>
    <row r="113" s="2" customFormat="1">
      <c r="A113" s="38"/>
      <c r="B113" s="39"/>
      <c r="C113" s="40"/>
      <c r="D113" s="232" t="s">
        <v>165</v>
      </c>
      <c r="E113" s="40"/>
      <c r="F113" s="233" t="s">
        <v>504</v>
      </c>
      <c r="G113" s="40"/>
      <c r="H113" s="40"/>
      <c r="I113" s="136"/>
      <c r="J113" s="40"/>
      <c r="K113" s="40"/>
      <c r="L113" s="44"/>
      <c r="M113" s="234"/>
      <c r="N113" s="235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165</v>
      </c>
      <c r="AU113" s="17" t="s">
        <v>82</v>
      </c>
    </row>
    <row r="114" s="2" customFormat="1" ht="16.5" customHeight="1">
      <c r="A114" s="38"/>
      <c r="B114" s="39"/>
      <c r="C114" s="259" t="s">
        <v>156</v>
      </c>
      <c r="D114" s="259" t="s">
        <v>199</v>
      </c>
      <c r="E114" s="260" t="s">
        <v>506</v>
      </c>
      <c r="F114" s="261" t="s">
        <v>507</v>
      </c>
      <c r="G114" s="262" t="s">
        <v>508</v>
      </c>
      <c r="H114" s="263">
        <v>2</v>
      </c>
      <c r="I114" s="264"/>
      <c r="J114" s="265">
        <f>ROUND(I114*H114,2)</f>
        <v>0</v>
      </c>
      <c r="K114" s="261" t="s">
        <v>19</v>
      </c>
      <c r="L114" s="266"/>
      <c r="M114" s="267" t="s">
        <v>19</v>
      </c>
      <c r="N114" s="268" t="s">
        <v>45</v>
      </c>
      <c r="O114" s="84"/>
      <c r="P114" s="228">
        <f>O114*H114</f>
        <v>0</v>
      </c>
      <c r="Q114" s="228">
        <v>0.00062</v>
      </c>
      <c r="R114" s="228">
        <f>Q114*H114</f>
        <v>0.00124</v>
      </c>
      <c r="S114" s="228">
        <v>0</v>
      </c>
      <c r="T114" s="22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30" t="s">
        <v>241</v>
      </c>
      <c r="AT114" s="230" t="s">
        <v>199</v>
      </c>
      <c r="AU114" s="230" t="s">
        <v>82</v>
      </c>
      <c r="AY114" s="17" t="s">
        <v>158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82</v>
      </c>
      <c r="BK114" s="231">
        <f>ROUND(I114*H114,2)</f>
        <v>0</v>
      </c>
      <c r="BL114" s="17" t="s">
        <v>236</v>
      </c>
      <c r="BM114" s="230" t="s">
        <v>2388</v>
      </c>
    </row>
    <row r="115" s="2" customFormat="1">
      <c r="A115" s="38"/>
      <c r="B115" s="39"/>
      <c r="C115" s="40"/>
      <c r="D115" s="232" t="s">
        <v>165</v>
      </c>
      <c r="E115" s="40"/>
      <c r="F115" s="233" t="s">
        <v>507</v>
      </c>
      <c r="G115" s="40"/>
      <c r="H115" s="40"/>
      <c r="I115" s="136"/>
      <c r="J115" s="40"/>
      <c r="K115" s="40"/>
      <c r="L115" s="44"/>
      <c r="M115" s="234"/>
      <c r="N115" s="23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165</v>
      </c>
      <c r="AU115" s="17" t="s">
        <v>82</v>
      </c>
    </row>
    <row r="116" s="13" customFormat="1">
      <c r="A116" s="13"/>
      <c r="B116" s="236"/>
      <c r="C116" s="237"/>
      <c r="D116" s="232" t="s">
        <v>166</v>
      </c>
      <c r="E116" s="238" t="s">
        <v>19</v>
      </c>
      <c r="F116" s="239" t="s">
        <v>2407</v>
      </c>
      <c r="G116" s="237"/>
      <c r="H116" s="240">
        <v>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166</v>
      </c>
      <c r="AU116" s="246" t="s">
        <v>82</v>
      </c>
      <c r="AV116" s="13" t="s">
        <v>85</v>
      </c>
      <c r="AW116" s="13" t="s">
        <v>34</v>
      </c>
      <c r="AX116" s="13" t="s">
        <v>82</v>
      </c>
      <c r="AY116" s="246" t="s">
        <v>158</v>
      </c>
    </row>
    <row r="117" s="2" customFormat="1" ht="33" customHeight="1">
      <c r="A117" s="38"/>
      <c r="B117" s="39"/>
      <c r="C117" s="219" t="s">
        <v>228</v>
      </c>
      <c r="D117" s="219" t="s">
        <v>159</v>
      </c>
      <c r="E117" s="220" t="s">
        <v>2390</v>
      </c>
      <c r="F117" s="221" t="s">
        <v>2391</v>
      </c>
      <c r="G117" s="222" t="s">
        <v>202</v>
      </c>
      <c r="H117" s="223">
        <v>1</v>
      </c>
      <c r="I117" s="224"/>
      <c r="J117" s="225">
        <f>ROUND(I117*H117,2)</f>
        <v>0</v>
      </c>
      <c r="K117" s="221" t="s">
        <v>19</v>
      </c>
      <c r="L117" s="44"/>
      <c r="M117" s="226" t="s">
        <v>19</v>
      </c>
      <c r="N117" s="227" t="s">
        <v>45</v>
      </c>
      <c r="O117" s="84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30" t="s">
        <v>236</v>
      </c>
      <c r="AT117" s="230" t="s">
        <v>159</v>
      </c>
      <c r="AU117" s="230" t="s">
        <v>82</v>
      </c>
      <c r="AY117" s="17" t="s">
        <v>158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7" t="s">
        <v>82</v>
      </c>
      <c r="BK117" s="231">
        <f>ROUND(I117*H117,2)</f>
        <v>0</v>
      </c>
      <c r="BL117" s="17" t="s">
        <v>236</v>
      </c>
      <c r="BM117" s="230" t="s">
        <v>2392</v>
      </c>
    </row>
    <row r="118" s="2" customFormat="1">
      <c r="A118" s="38"/>
      <c r="B118" s="39"/>
      <c r="C118" s="40"/>
      <c r="D118" s="232" t="s">
        <v>165</v>
      </c>
      <c r="E118" s="40"/>
      <c r="F118" s="233" t="s">
        <v>2391</v>
      </c>
      <c r="G118" s="40"/>
      <c r="H118" s="40"/>
      <c r="I118" s="136"/>
      <c r="J118" s="40"/>
      <c r="K118" s="40"/>
      <c r="L118" s="44"/>
      <c r="M118" s="234"/>
      <c r="N118" s="23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165</v>
      </c>
      <c r="AU118" s="17" t="s">
        <v>82</v>
      </c>
    </row>
    <row r="119" s="13" customFormat="1">
      <c r="A119" s="13"/>
      <c r="B119" s="236"/>
      <c r="C119" s="237"/>
      <c r="D119" s="232" t="s">
        <v>166</v>
      </c>
      <c r="E119" s="238" t="s">
        <v>19</v>
      </c>
      <c r="F119" s="239" t="s">
        <v>2408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85</v>
      </c>
      <c r="AW119" s="13" t="s">
        <v>34</v>
      </c>
      <c r="AX119" s="13" t="s">
        <v>82</v>
      </c>
      <c r="AY119" s="246" t="s">
        <v>158</v>
      </c>
    </row>
    <row r="120" s="2" customFormat="1" ht="33" customHeight="1">
      <c r="A120" s="38"/>
      <c r="B120" s="39"/>
      <c r="C120" s="219" t="s">
        <v>233</v>
      </c>
      <c r="D120" s="219" t="s">
        <v>159</v>
      </c>
      <c r="E120" s="220" t="s">
        <v>2394</v>
      </c>
      <c r="F120" s="221" t="s">
        <v>2395</v>
      </c>
      <c r="G120" s="222" t="s">
        <v>202</v>
      </c>
      <c r="H120" s="223">
        <v>1</v>
      </c>
      <c r="I120" s="224"/>
      <c r="J120" s="225">
        <f>ROUND(I120*H120,2)</f>
        <v>0</v>
      </c>
      <c r="K120" s="221" t="s">
        <v>19</v>
      </c>
      <c r="L120" s="44"/>
      <c r="M120" s="226" t="s">
        <v>19</v>
      </c>
      <c r="N120" s="227" t="s">
        <v>45</v>
      </c>
      <c r="O120" s="84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0" t="s">
        <v>236</v>
      </c>
      <c r="AT120" s="230" t="s">
        <v>159</v>
      </c>
      <c r="AU120" s="230" t="s">
        <v>82</v>
      </c>
      <c r="AY120" s="17" t="s">
        <v>158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7" t="s">
        <v>82</v>
      </c>
      <c r="BK120" s="231">
        <f>ROUND(I120*H120,2)</f>
        <v>0</v>
      </c>
      <c r="BL120" s="17" t="s">
        <v>236</v>
      </c>
      <c r="BM120" s="230" t="s">
        <v>2396</v>
      </c>
    </row>
    <row r="121" s="2" customFormat="1">
      <c r="A121" s="38"/>
      <c r="B121" s="39"/>
      <c r="C121" s="40"/>
      <c r="D121" s="232" t="s">
        <v>165</v>
      </c>
      <c r="E121" s="40"/>
      <c r="F121" s="233" t="s">
        <v>2395</v>
      </c>
      <c r="G121" s="40"/>
      <c r="H121" s="40"/>
      <c r="I121" s="136"/>
      <c r="J121" s="40"/>
      <c r="K121" s="40"/>
      <c r="L121" s="44"/>
      <c r="M121" s="234"/>
      <c r="N121" s="235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165</v>
      </c>
      <c r="AU121" s="17" t="s">
        <v>82</v>
      </c>
    </row>
    <row r="122" s="13" customFormat="1">
      <c r="A122" s="13"/>
      <c r="B122" s="236"/>
      <c r="C122" s="237"/>
      <c r="D122" s="232" t="s">
        <v>166</v>
      </c>
      <c r="E122" s="238" t="s">
        <v>19</v>
      </c>
      <c r="F122" s="239" t="s">
        <v>2408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166</v>
      </c>
      <c r="AU122" s="246" t="s">
        <v>82</v>
      </c>
      <c r="AV122" s="13" t="s">
        <v>85</v>
      </c>
      <c r="AW122" s="13" t="s">
        <v>34</v>
      </c>
      <c r="AX122" s="13" t="s">
        <v>82</v>
      </c>
      <c r="AY122" s="246" t="s">
        <v>158</v>
      </c>
    </row>
    <row r="123" s="2" customFormat="1" ht="21.75" customHeight="1">
      <c r="A123" s="38"/>
      <c r="B123" s="39"/>
      <c r="C123" s="219" t="s">
        <v>238</v>
      </c>
      <c r="D123" s="219" t="s">
        <v>159</v>
      </c>
      <c r="E123" s="220" t="s">
        <v>966</v>
      </c>
      <c r="F123" s="221" t="s">
        <v>967</v>
      </c>
      <c r="G123" s="222" t="s">
        <v>202</v>
      </c>
      <c r="H123" s="223">
        <v>1</v>
      </c>
      <c r="I123" s="224"/>
      <c r="J123" s="225">
        <f>ROUND(I123*H123,2)</f>
        <v>0</v>
      </c>
      <c r="K123" s="221" t="s">
        <v>19</v>
      </c>
      <c r="L123" s="44"/>
      <c r="M123" s="226" t="s">
        <v>19</v>
      </c>
      <c r="N123" s="227" t="s">
        <v>45</v>
      </c>
      <c r="O123" s="84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236</v>
      </c>
      <c r="AT123" s="230" t="s">
        <v>159</v>
      </c>
      <c r="AU123" s="230" t="s">
        <v>82</v>
      </c>
      <c r="AY123" s="17" t="s">
        <v>158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82</v>
      </c>
      <c r="BK123" s="231">
        <f>ROUND(I123*H123,2)</f>
        <v>0</v>
      </c>
      <c r="BL123" s="17" t="s">
        <v>236</v>
      </c>
      <c r="BM123" s="230" t="s">
        <v>2397</v>
      </c>
    </row>
    <row r="124" s="2" customFormat="1">
      <c r="A124" s="38"/>
      <c r="B124" s="39"/>
      <c r="C124" s="40"/>
      <c r="D124" s="232" t="s">
        <v>165</v>
      </c>
      <c r="E124" s="40"/>
      <c r="F124" s="233" t="s">
        <v>967</v>
      </c>
      <c r="G124" s="40"/>
      <c r="H124" s="40"/>
      <c r="I124" s="136"/>
      <c r="J124" s="40"/>
      <c r="K124" s="40"/>
      <c r="L124" s="44"/>
      <c r="M124" s="234"/>
      <c r="N124" s="23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165</v>
      </c>
      <c r="AU124" s="17" t="s">
        <v>82</v>
      </c>
    </row>
    <row r="125" s="13" customFormat="1">
      <c r="A125" s="13"/>
      <c r="B125" s="236"/>
      <c r="C125" s="237"/>
      <c r="D125" s="232" t="s">
        <v>166</v>
      </c>
      <c r="E125" s="238" t="s">
        <v>19</v>
      </c>
      <c r="F125" s="239" t="s">
        <v>2408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166</v>
      </c>
      <c r="AU125" s="246" t="s">
        <v>82</v>
      </c>
      <c r="AV125" s="13" t="s">
        <v>85</v>
      </c>
      <c r="AW125" s="13" t="s">
        <v>34</v>
      </c>
      <c r="AX125" s="13" t="s">
        <v>82</v>
      </c>
      <c r="AY125" s="246" t="s">
        <v>158</v>
      </c>
    </row>
    <row r="126" s="2" customFormat="1" ht="21.75" customHeight="1">
      <c r="A126" s="38"/>
      <c r="B126" s="39"/>
      <c r="C126" s="219" t="s">
        <v>246</v>
      </c>
      <c r="D126" s="219" t="s">
        <v>159</v>
      </c>
      <c r="E126" s="220" t="s">
        <v>971</v>
      </c>
      <c r="F126" s="221" t="s">
        <v>2399</v>
      </c>
      <c r="G126" s="222" t="s">
        <v>202</v>
      </c>
      <c r="H126" s="223">
        <v>1</v>
      </c>
      <c r="I126" s="224"/>
      <c r="J126" s="225">
        <f>ROUND(I126*H126,2)</f>
        <v>0</v>
      </c>
      <c r="K126" s="221" t="s">
        <v>19</v>
      </c>
      <c r="L126" s="44"/>
      <c r="M126" s="226" t="s">
        <v>19</v>
      </c>
      <c r="N126" s="227" t="s">
        <v>45</v>
      </c>
      <c r="O126" s="84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236</v>
      </c>
      <c r="AT126" s="230" t="s">
        <v>159</v>
      </c>
      <c r="AU126" s="230" t="s">
        <v>82</v>
      </c>
      <c r="AY126" s="17" t="s">
        <v>158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82</v>
      </c>
      <c r="BK126" s="231">
        <f>ROUND(I126*H126,2)</f>
        <v>0</v>
      </c>
      <c r="BL126" s="17" t="s">
        <v>236</v>
      </c>
      <c r="BM126" s="230" t="s">
        <v>2400</v>
      </c>
    </row>
    <row r="127" s="2" customFormat="1">
      <c r="A127" s="38"/>
      <c r="B127" s="39"/>
      <c r="C127" s="40"/>
      <c r="D127" s="232" t="s">
        <v>165</v>
      </c>
      <c r="E127" s="40"/>
      <c r="F127" s="233" t="s">
        <v>2399</v>
      </c>
      <c r="G127" s="40"/>
      <c r="H127" s="40"/>
      <c r="I127" s="136"/>
      <c r="J127" s="40"/>
      <c r="K127" s="40"/>
      <c r="L127" s="44"/>
      <c r="M127" s="234"/>
      <c r="N127" s="235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165</v>
      </c>
      <c r="AU127" s="17" t="s">
        <v>82</v>
      </c>
    </row>
    <row r="128" s="13" customFormat="1">
      <c r="A128" s="13"/>
      <c r="B128" s="236"/>
      <c r="C128" s="237"/>
      <c r="D128" s="232" t="s">
        <v>166</v>
      </c>
      <c r="E128" s="238" t="s">
        <v>19</v>
      </c>
      <c r="F128" s="239" t="s">
        <v>2408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82</v>
      </c>
      <c r="AV128" s="13" t="s">
        <v>85</v>
      </c>
      <c r="AW128" s="13" t="s">
        <v>34</v>
      </c>
      <c r="AX128" s="13" t="s">
        <v>82</v>
      </c>
      <c r="AY128" s="246" t="s">
        <v>158</v>
      </c>
    </row>
    <row r="129" s="2" customFormat="1" ht="16.5" customHeight="1">
      <c r="A129" s="38"/>
      <c r="B129" s="39"/>
      <c r="C129" s="219" t="s">
        <v>252</v>
      </c>
      <c r="D129" s="219" t="s">
        <v>159</v>
      </c>
      <c r="E129" s="220" t="s">
        <v>975</v>
      </c>
      <c r="F129" s="221" t="s">
        <v>976</v>
      </c>
      <c r="G129" s="222" t="s">
        <v>977</v>
      </c>
      <c r="H129" s="223">
        <v>1</v>
      </c>
      <c r="I129" s="224"/>
      <c r="J129" s="225">
        <f>ROUND(I129*H129,2)</f>
        <v>0</v>
      </c>
      <c r="K129" s="221" t="s">
        <v>19</v>
      </c>
      <c r="L129" s="44"/>
      <c r="M129" s="226" t="s">
        <v>19</v>
      </c>
      <c r="N129" s="227" t="s">
        <v>45</v>
      </c>
      <c r="O129" s="8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236</v>
      </c>
      <c r="AT129" s="230" t="s">
        <v>159</v>
      </c>
      <c r="AU129" s="230" t="s">
        <v>82</v>
      </c>
      <c r="AY129" s="17" t="s">
        <v>158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82</v>
      </c>
      <c r="BK129" s="231">
        <f>ROUND(I129*H129,2)</f>
        <v>0</v>
      </c>
      <c r="BL129" s="17" t="s">
        <v>236</v>
      </c>
      <c r="BM129" s="230" t="s">
        <v>2401</v>
      </c>
    </row>
    <row r="130" s="2" customFormat="1">
      <c r="A130" s="38"/>
      <c r="B130" s="39"/>
      <c r="C130" s="40"/>
      <c r="D130" s="232" t="s">
        <v>165</v>
      </c>
      <c r="E130" s="40"/>
      <c r="F130" s="233" t="s">
        <v>2402</v>
      </c>
      <c r="G130" s="40"/>
      <c r="H130" s="40"/>
      <c r="I130" s="136"/>
      <c r="J130" s="40"/>
      <c r="K130" s="40"/>
      <c r="L130" s="44"/>
      <c r="M130" s="234"/>
      <c r="N130" s="23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82</v>
      </c>
    </row>
    <row r="131" s="2" customFormat="1" ht="16.5" customHeight="1">
      <c r="A131" s="38"/>
      <c r="B131" s="39"/>
      <c r="C131" s="219" t="s">
        <v>8</v>
      </c>
      <c r="D131" s="219" t="s">
        <v>159</v>
      </c>
      <c r="E131" s="220" t="s">
        <v>981</v>
      </c>
      <c r="F131" s="221" t="s">
        <v>982</v>
      </c>
      <c r="G131" s="222" t="s">
        <v>977</v>
      </c>
      <c r="H131" s="223">
        <v>1</v>
      </c>
      <c r="I131" s="224"/>
      <c r="J131" s="225">
        <f>ROUND(I131*H131,2)</f>
        <v>0</v>
      </c>
      <c r="K131" s="221" t="s">
        <v>19</v>
      </c>
      <c r="L131" s="44"/>
      <c r="M131" s="226" t="s">
        <v>19</v>
      </c>
      <c r="N131" s="227" t="s">
        <v>45</v>
      </c>
      <c r="O131" s="84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236</v>
      </c>
      <c r="AT131" s="230" t="s">
        <v>159</v>
      </c>
      <c r="AU131" s="230" t="s">
        <v>82</v>
      </c>
      <c r="AY131" s="17" t="s">
        <v>158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82</v>
      </c>
      <c r="BK131" s="231">
        <f>ROUND(I131*H131,2)</f>
        <v>0</v>
      </c>
      <c r="BL131" s="17" t="s">
        <v>236</v>
      </c>
      <c r="BM131" s="230" t="s">
        <v>2403</v>
      </c>
    </row>
    <row r="132" s="2" customFormat="1">
      <c r="A132" s="38"/>
      <c r="B132" s="39"/>
      <c r="C132" s="40"/>
      <c r="D132" s="232" t="s">
        <v>165</v>
      </c>
      <c r="E132" s="40"/>
      <c r="F132" s="233" t="s">
        <v>2404</v>
      </c>
      <c r="G132" s="40"/>
      <c r="H132" s="40"/>
      <c r="I132" s="136"/>
      <c r="J132" s="40"/>
      <c r="K132" s="40"/>
      <c r="L132" s="44"/>
      <c r="M132" s="271"/>
      <c r="N132" s="272"/>
      <c r="O132" s="273"/>
      <c r="P132" s="273"/>
      <c r="Q132" s="273"/>
      <c r="R132" s="273"/>
      <c r="S132" s="273"/>
      <c r="T132" s="274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82</v>
      </c>
    </row>
    <row r="133" s="2" customFormat="1" ht="6.96" customHeight="1">
      <c r="A133" s="38"/>
      <c r="B133" s="59"/>
      <c r="C133" s="60"/>
      <c r="D133" s="60"/>
      <c r="E133" s="60"/>
      <c r="F133" s="60"/>
      <c r="G133" s="60"/>
      <c r="H133" s="60"/>
      <c r="I133" s="169"/>
      <c r="J133" s="60"/>
      <c r="K133" s="60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HA6dlEBmV1oyV+PpYul5WrWKBqdsiSPFux57Ke0mLL/J+zBauT0qbMDS55NmyhjsOleSZfr/RWrDg//fU3/abQ==" hashValue="nKiSVfNSi3K8tsfFKCv8CKljNO0emoZOea6vVlxBMGQxjjt7S8auRz52fI6HAcPf9McWHDA1eUf78n99o34CSw==" algorithmName="SHA-512" password="CC35"/>
  <autoFilter ref="C84:K13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2409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108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2372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ROUND(J85,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ROUND((SUM(BE85:BE132)),  2)</f>
        <v>0</v>
      </c>
      <c r="G33" s="38"/>
      <c r="H33" s="38"/>
      <c r="I33" s="158">
        <v>0.20999999999999999</v>
      </c>
      <c r="J33" s="157">
        <f>ROUND(((SUM(BE85:BE132))*I33),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ROUND((SUM(BF85:BF132)),  2)</f>
        <v>0</v>
      </c>
      <c r="G34" s="38"/>
      <c r="H34" s="38"/>
      <c r="I34" s="158">
        <v>0.14999999999999999</v>
      </c>
      <c r="J34" s="157">
        <f>ROUND(((SUM(BF85:BF132))*I34),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ROUND((SUM(BG85:BG132)),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ROUND((SUM(BH85:BH132)),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ROUND((SUM(BI85:BI132)),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V.a. - Hrotovická x Kosmákova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J85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J86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132</v>
      </c>
      <c r="E61" s="182"/>
      <c r="F61" s="182"/>
      <c r="G61" s="182"/>
      <c r="H61" s="182"/>
      <c r="I61" s="183"/>
      <c r="J61" s="184">
        <f>J89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6"/>
      <c r="C62" s="187"/>
      <c r="D62" s="188" t="s">
        <v>1992</v>
      </c>
      <c r="E62" s="189"/>
      <c r="F62" s="189"/>
      <c r="G62" s="189"/>
      <c r="H62" s="189"/>
      <c r="I62" s="190"/>
      <c r="J62" s="191">
        <f>J90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J97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J104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J111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136"/>
      <c r="J66" s="40"/>
      <c r="K66" s="4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143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73" t="str">
        <f>E7</f>
        <v>Preference veřejné dopravy města Třebíč</v>
      </c>
      <c r="F75" s="32"/>
      <c r="G75" s="32"/>
      <c r="H75" s="32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119</v>
      </c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V.a. - Hrotovická x Kosmákova</v>
      </c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Město Třebíč</v>
      </c>
      <c r="G79" s="40"/>
      <c r="H79" s="40"/>
      <c r="I79" s="140" t="s">
        <v>23</v>
      </c>
      <c r="J79" s="72" t="str">
        <f>IF(J12="","",J12)</f>
        <v>25. 5. 2021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Třebíč</v>
      </c>
      <c r="G81" s="40"/>
      <c r="H81" s="40"/>
      <c r="I81" s="140" t="s">
        <v>32</v>
      </c>
      <c r="J81" s="36" t="str">
        <f>E21</f>
        <v>Ing. Karel Tomek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140" t="s">
        <v>35</v>
      </c>
      <c r="J82" s="36" t="str">
        <f>E24</f>
        <v>Ivalú Macarena Ávila Herrera</v>
      </c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93"/>
      <c r="B84" s="194"/>
      <c r="C84" s="195" t="s">
        <v>144</v>
      </c>
      <c r="D84" s="196" t="s">
        <v>59</v>
      </c>
      <c r="E84" s="196" t="s">
        <v>55</v>
      </c>
      <c r="F84" s="196" t="s">
        <v>56</v>
      </c>
      <c r="G84" s="196" t="s">
        <v>145</v>
      </c>
      <c r="H84" s="196" t="s">
        <v>146</v>
      </c>
      <c r="I84" s="197" t="s">
        <v>147</v>
      </c>
      <c r="J84" s="196" t="s">
        <v>128</v>
      </c>
      <c r="K84" s="198" t="s">
        <v>148</v>
      </c>
      <c r="L84" s="199"/>
      <c r="M84" s="92" t="s">
        <v>19</v>
      </c>
      <c r="N84" s="93" t="s">
        <v>44</v>
      </c>
      <c r="O84" s="93" t="s">
        <v>149</v>
      </c>
      <c r="P84" s="93" t="s">
        <v>150</v>
      </c>
      <c r="Q84" s="93" t="s">
        <v>151</v>
      </c>
      <c r="R84" s="93" t="s">
        <v>152</v>
      </c>
      <c r="S84" s="93" t="s">
        <v>153</v>
      </c>
      <c r="T84" s="94" t="s">
        <v>154</v>
      </c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</row>
    <row r="85" s="2" customFormat="1" ht="22.8" customHeight="1">
      <c r="A85" s="38"/>
      <c r="B85" s="39"/>
      <c r="C85" s="99" t="s">
        <v>155</v>
      </c>
      <c r="D85" s="40"/>
      <c r="E85" s="40"/>
      <c r="F85" s="40"/>
      <c r="G85" s="40"/>
      <c r="H85" s="40"/>
      <c r="I85" s="136"/>
      <c r="J85" s="200">
        <f>BK85</f>
        <v>0</v>
      </c>
      <c r="K85" s="40"/>
      <c r="L85" s="44"/>
      <c r="M85" s="95"/>
      <c r="N85" s="201"/>
      <c r="O85" s="96"/>
      <c r="P85" s="202">
        <f>P86+P89+P104+P111</f>
        <v>0</v>
      </c>
      <c r="Q85" s="96"/>
      <c r="R85" s="202">
        <f>R86+R89+R104+R111</f>
        <v>0.0041949999999999999</v>
      </c>
      <c r="S85" s="96"/>
      <c r="T85" s="203">
        <f>T86+T89+T104+T111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73</v>
      </c>
      <c r="AU85" s="17" t="s">
        <v>129</v>
      </c>
      <c r="BK85" s="204">
        <f>BK86+BK89+BK104+BK111</f>
        <v>0</v>
      </c>
    </row>
    <row r="86" s="12" customFormat="1" ht="25.92" customHeight="1">
      <c r="A86" s="12"/>
      <c r="B86" s="205"/>
      <c r="C86" s="206"/>
      <c r="D86" s="207" t="s">
        <v>73</v>
      </c>
      <c r="E86" s="208" t="s">
        <v>156</v>
      </c>
      <c r="F86" s="208" t="s">
        <v>157</v>
      </c>
      <c r="G86" s="206"/>
      <c r="H86" s="206"/>
      <c r="I86" s="209"/>
      <c r="J86" s="210">
        <f>BK86</f>
        <v>0</v>
      </c>
      <c r="K86" s="206"/>
      <c r="L86" s="211"/>
      <c r="M86" s="212"/>
      <c r="N86" s="213"/>
      <c r="O86" s="213"/>
      <c r="P86" s="214">
        <f>SUM(P87:P88)</f>
        <v>0</v>
      </c>
      <c r="Q86" s="213"/>
      <c r="R86" s="214">
        <f>SUM(R87:R88)</f>
        <v>0</v>
      </c>
      <c r="S86" s="213"/>
      <c r="T86" s="215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6" t="s">
        <v>82</v>
      </c>
      <c r="AT86" s="217" t="s">
        <v>73</v>
      </c>
      <c r="AU86" s="217" t="s">
        <v>74</v>
      </c>
      <c r="AY86" s="216" t="s">
        <v>158</v>
      </c>
      <c r="BK86" s="218">
        <f>SUM(BK87:BK88)</f>
        <v>0</v>
      </c>
    </row>
    <row r="87" s="2" customFormat="1" ht="21.75" customHeight="1">
      <c r="A87" s="38"/>
      <c r="B87" s="39"/>
      <c r="C87" s="219" t="s">
        <v>82</v>
      </c>
      <c r="D87" s="219" t="s">
        <v>159</v>
      </c>
      <c r="E87" s="220" t="s">
        <v>169</v>
      </c>
      <c r="F87" s="221" t="s">
        <v>170</v>
      </c>
      <c r="G87" s="222" t="s">
        <v>171</v>
      </c>
      <c r="H87" s="223">
        <v>1</v>
      </c>
      <c r="I87" s="224"/>
      <c r="J87" s="225">
        <f>ROUND(I87*H87,2)</f>
        <v>0</v>
      </c>
      <c r="K87" s="221" t="s">
        <v>19</v>
      </c>
      <c r="L87" s="44"/>
      <c r="M87" s="226" t="s">
        <v>19</v>
      </c>
      <c r="N87" s="227" t="s">
        <v>45</v>
      </c>
      <c r="O87" s="84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30" t="s">
        <v>163</v>
      </c>
      <c r="AT87" s="230" t="s">
        <v>159</v>
      </c>
      <c r="AU87" s="230" t="s">
        <v>82</v>
      </c>
      <c r="AY87" s="17" t="s">
        <v>158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7" t="s">
        <v>82</v>
      </c>
      <c r="BK87" s="231">
        <f>ROUND(I87*H87,2)</f>
        <v>0</v>
      </c>
      <c r="BL87" s="17" t="s">
        <v>163</v>
      </c>
      <c r="BM87" s="230" t="s">
        <v>2373</v>
      </c>
    </row>
    <row r="88" s="2" customFormat="1">
      <c r="A88" s="38"/>
      <c r="B88" s="39"/>
      <c r="C88" s="40"/>
      <c r="D88" s="232" t="s">
        <v>165</v>
      </c>
      <c r="E88" s="40"/>
      <c r="F88" s="233" t="s">
        <v>170</v>
      </c>
      <c r="G88" s="40"/>
      <c r="H88" s="40"/>
      <c r="I88" s="136"/>
      <c r="J88" s="40"/>
      <c r="K88" s="40"/>
      <c r="L88" s="44"/>
      <c r="M88" s="234"/>
      <c r="N88" s="235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165</v>
      </c>
      <c r="AU88" s="17" t="s">
        <v>82</v>
      </c>
    </row>
    <row r="89" s="12" customFormat="1" ht="25.92" customHeight="1">
      <c r="A89" s="12"/>
      <c r="B89" s="205"/>
      <c r="C89" s="206"/>
      <c r="D89" s="207" t="s">
        <v>73</v>
      </c>
      <c r="E89" s="208" t="s">
        <v>206</v>
      </c>
      <c r="F89" s="208" t="s">
        <v>207</v>
      </c>
      <c r="G89" s="206"/>
      <c r="H89" s="206"/>
      <c r="I89" s="209"/>
      <c r="J89" s="210">
        <f>BK89</f>
        <v>0</v>
      </c>
      <c r="K89" s="206"/>
      <c r="L89" s="211"/>
      <c r="M89" s="212"/>
      <c r="N89" s="213"/>
      <c r="O89" s="213"/>
      <c r="P89" s="214">
        <f>P90+P97</f>
        <v>0</v>
      </c>
      <c r="Q89" s="213"/>
      <c r="R89" s="214">
        <f>R90+R97</f>
        <v>0.0029550000000000002</v>
      </c>
      <c r="S89" s="213"/>
      <c r="T89" s="215">
        <f>T90+T97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6" t="s">
        <v>85</v>
      </c>
      <c r="AT89" s="217" t="s">
        <v>73</v>
      </c>
      <c r="AU89" s="217" t="s">
        <v>74</v>
      </c>
      <c r="AY89" s="216" t="s">
        <v>158</v>
      </c>
      <c r="BK89" s="218">
        <f>BK90+BK97</f>
        <v>0</v>
      </c>
    </row>
    <row r="90" s="12" customFormat="1" ht="22.8" customHeight="1">
      <c r="A90" s="12"/>
      <c r="B90" s="205"/>
      <c r="C90" s="206"/>
      <c r="D90" s="207" t="s">
        <v>73</v>
      </c>
      <c r="E90" s="269" t="s">
        <v>1996</v>
      </c>
      <c r="F90" s="269" t="s">
        <v>1997</v>
      </c>
      <c r="G90" s="206"/>
      <c r="H90" s="206"/>
      <c r="I90" s="209"/>
      <c r="J90" s="270">
        <f>BK90</f>
        <v>0</v>
      </c>
      <c r="K90" s="206"/>
      <c r="L90" s="211"/>
      <c r="M90" s="212"/>
      <c r="N90" s="213"/>
      <c r="O90" s="213"/>
      <c r="P90" s="214">
        <f>SUM(P91:P96)</f>
        <v>0</v>
      </c>
      <c r="Q90" s="213"/>
      <c r="R90" s="214">
        <f>SUM(R91:R96)</f>
        <v>0.0019550000000000001</v>
      </c>
      <c r="S90" s="213"/>
      <c r="T90" s="215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6" t="s">
        <v>85</v>
      </c>
      <c r="AT90" s="217" t="s">
        <v>73</v>
      </c>
      <c r="AU90" s="217" t="s">
        <v>82</v>
      </c>
      <c r="AY90" s="216" t="s">
        <v>158</v>
      </c>
      <c r="BK90" s="218">
        <f>SUM(BK91:BK96)</f>
        <v>0</v>
      </c>
    </row>
    <row r="91" s="2" customFormat="1" ht="21.75" customHeight="1">
      <c r="A91" s="38"/>
      <c r="B91" s="39"/>
      <c r="C91" s="219" t="s">
        <v>85</v>
      </c>
      <c r="D91" s="219" t="s">
        <v>159</v>
      </c>
      <c r="E91" s="220" t="s">
        <v>2374</v>
      </c>
      <c r="F91" s="221" t="s">
        <v>2375</v>
      </c>
      <c r="G91" s="222" t="s">
        <v>162</v>
      </c>
      <c r="H91" s="223">
        <v>10</v>
      </c>
      <c r="I91" s="224"/>
      <c r="J91" s="225">
        <f>ROUND(I91*H91,2)</f>
        <v>0</v>
      </c>
      <c r="K91" s="221" t="s">
        <v>213</v>
      </c>
      <c r="L91" s="44"/>
      <c r="M91" s="226" t="s">
        <v>19</v>
      </c>
      <c r="N91" s="227" t="s">
        <v>45</v>
      </c>
      <c r="O91" s="84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0" t="s">
        <v>195</v>
      </c>
      <c r="AT91" s="230" t="s">
        <v>159</v>
      </c>
      <c r="AU91" s="230" t="s">
        <v>85</v>
      </c>
      <c r="AY91" s="17" t="s">
        <v>158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7" t="s">
        <v>82</v>
      </c>
      <c r="BK91" s="231">
        <f>ROUND(I91*H91,2)</f>
        <v>0</v>
      </c>
      <c r="BL91" s="17" t="s">
        <v>195</v>
      </c>
      <c r="BM91" s="230" t="s">
        <v>2376</v>
      </c>
    </row>
    <row r="92" s="2" customFormat="1">
      <c r="A92" s="38"/>
      <c r="B92" s="39"/>
      <c r="C92" s="40"/>
      <c r="D92" s="232" t="s">
        <v>165</v>
      </c>
      <c r="E92" s="40"/>
      <c r="F92" s="233" t="s">
        <v>2377</v>
      </c>
      <c r="G92" s="40"/>
      <c r="H92" s="40"/>
      <c r="I92" s="136"/>
      <c r="J92" s="40"/>
      <c r="K92" s="40"/>
      <c r="L92" s="44"/>
      <c r="M92" s="234"/>
      <c r="N92" s="235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165</v>
      </c>
      <c r="AU92" s="17" t="s">
        <v>85</v>
      </c>
    </row>
    <row r="93" s="2" customFormat="1" ht="16.5" customHeight="1">
      <c r="A93" s="38"/>
      <c r="B93" s="39"/>
      <c r="C93" s="259" t="s">
        <v>176</v>
      </c>
      <c r="D93" s="259" t="s">
        <v>199</v>
      </c>
      <c r="E93" s="260" t="s">
        <v>1332</v>
      </c>
      <c r="F93" s="261" t="s">
        <v>1333</v>
      </c>
      <c r="G93" s="262" t="s">
        <v>162</v>
      </c>
      <c r="H93" s="263">
        <v>11.5</v>
      </c>
      <c r="I93" s="264"/>
      <c r="J93" s="265">
        <f>ROUND(I93*H93,2)</f>
        <v>0</v>
      </c>
      <c r="K93" s="261" t="s">
        <v>213</v>
      </c>
      <c r="L93" s="266"/>
      <c r="M93" s="267" t="s">
        <v>19</v>
      </c>
      <c r="N93" s="268" t="s">
        <v>45</v>
      </c>
      <c r="O93" s="84"/>
      <c r="P93" s="228">
        <f>O93*H93</f>
        <v>0</v>
      </c>
      <c r="Q93" s="228">
        <v>0.00017000000000000001</v>
      </c>
      <c r="R93" s="228">
        <f>Q93*H93</f>
        <v>0.0019550000000000001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203</v>
      </c>
      <c r="AT93" s="230" t="s">
        <v>199</v>
      </c>
      <c r="AU93" s="230" t="s">
        <v>85</v>
      </c>
      <c r="AY93" s="17" t="s">
        <v>158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82</v>
      </c>
      <c r="BK93" s="231">
        <f>ROUND(I93*H93,2)</f>
        <v>0</v>
      </c>
      <c r="BL93" s="17" t="s">
        <v>195</v>
      </c>
      <c r="BM93" s="230" t="s">
        <v>2378</v>
      </c>
    </row>
    <row r="94" s="2" customFormat="1">
      <c r="A94" s="38"/>
      <c r="B94" s="39"/>
      <c r="C94" s="40"/>
      <c r="D94" s="232" t="s">
        <v>165</v>
      </c>
      <c r="E94" s="40"/>
      <c r="F94" s="233" t="s">
        <v>1333</v>
      </c>
      <c r="G94" s="40"/>
      <c r="H94" s="40"/>
      <c r="I94" s="136"/>
      <c r="J94" s="40"/>
      <c r="K94" s="40"/>
      <c r="L94" s="44"/>
      <c r="M94" s="234"/>
      <c r="N94" s="23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165</v>
      </c>
      <c r="AU94" s="17" t="s">
        <v>85</v>
      </c>
    </row>
    <row r="95" s="13" customFormat="1">
      <c r="A95" s="13"/>
      <c r="B95" s="236"/>
      <c r="C95" s="237"/>
      <c r="D95" s="232" t="s">
        <v>166</v>
      </c>
      <c r="E95" s="238" t="s">
        <v>19</v>
      </c>
      <c r="F95" s="239" t="s">
        <v>2410</v>
      </c>
      <c r="G95" s="237"/>
      <c r="H95" s="240">
        <v>10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166</v>
      </c>
      <c r="AU95" s="246" t="s">
        <v>85</v>
      </c>
      <c r="AV95" s="13" t="s">
        <v>85</v>
      </c>
      <c r="AW95" s="13" t="s">
        <v>34</v>
      </c>
      <c r="AX95" s="13" t="s">
        <v>82</v>
      </c>
      <c r="AY95" s="246" t="s">
        <v>158</v>
      </c>
    </row>
    <row r="96" s="13" customFormat="1">
      <c r="A96" s="13"/>
      <c r="B96" s="236"/>
      <c r="C96" s="237"/>
      <c r="D96" s="232" t="s">
        <v>166</v>
      </c>
      <c r="E96" s="237"/>
      <c r="F96" s="239" t="s">
        <v>1331</v>
      </c>
      <c r="G96" s="237"/>
      <c r="H96" s="240">
        <v>11.5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85</v>
      </c>
      <c r="AV96" s="13" t="s">
        <v>85</v>
      </c>
      <c r="AW96" s="13" t="s">
        <v>4</v>
      </c>
      <c r="AX96" s="13" t="s">
        <v>82</v>
      </c>
      <c r="AY96" s="246" t="s">
        <v>158</v>
      </c>
    </row>
    <row r="97" s="12" customFormat="1" ht="22.8" customHeight="1">
      <c r="A97" s="12"/>
      <c r="B97" s="205"/>
      <c r="C97" s="206"/>
      <c r="D97" s="207" t="s">
        <v>73</v>
      </c>
      <c r="E97" s="269" t="s">
        <v>208</v>
      </c>
      <c r="F97" s="269" t="s">
        <v>209</v>
      </c>
      <c r="G97" s="206"/>
      <c r="H97" s="206"/>
      <c r="I97" s="209"/>
      <c r="J97" s="270">
        <f>BK97</f>
        <v>0</v>
      </c>
      <c r="K97" s="206"/>
      <c r="L97" s="211"/>
      <c r="M97" s="212"/>
      <c r="N97" s="213"/>
      <c r="O97" s="213"/>
      <c r="P97" s="214">
        <f>SUM(P98:P103)</f>
        <v>0</v>
      </c>
      <c r="Q97" s="213"/>
      <c r="R97" s="214">
        <f>SUM(R98:R103)</f>
        <v>0.001</v>
      </c>
      <c r="S97" s="213"/>
      <c r="T97" s="215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6" t="s">
        <v>85</v>
      </c>
      <c r="AT97" s="217" t="s">
        <v>73</v>
      </c>
      <c r="AU97" s="217" t="s">
        <v>82</v>
      </c>
      <c r="AY97" s="216" t="s">
        <v>158</v>
      </c>
      <c r="BK97" s="218">
        <f>SUM(BK98:BK103)</f>
        <v>0</v>
      </c>
    </row>
    <row r="98" s="2" customFormat="1" ht="21.75" customHeight="1">
      <c r="A98" s="38"/>
      <c r="B98" s="39"/>
      <c r="C98" s="219" t="s">
        <v>163</v>
      </c>
      <c r="D98" s="219" t="s">
        <v>159</v>
      </c>
      <c r="E98" s="220" t="s">
        <v>224</v>
      </c>
      <c r="F98" s="221" t="s">
        <v>225</v>
      </c>
      <c r="G98" s="222" t="s">
        <v>202</v>
      </c>
      <c r="H98" s="223">
        <v>1</v>
      </c>
      <c r="I98" s="224"/>
      <c r="J98" s="225">
        <f>ROUND(I98*H98,2)</f>
        <v>0</v>
      </c>
      <c r="K98" s="221" t="s">
        <v>213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195</v>
      </c>
      <c r="AT98" s="230" t="s">
        <v>159</v>
      </c>
      <c r="AU98" s="230" t="s">
        <v>85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195</v>
      </c>
      <c r="BM98" s="230" t="s">
        <v>2380</v>
      </c>
    </row>
    <row r="99" s="2" customFormat="1">
      <c r="A99" s="38"/>
      <c r="B99" s="39"/>
      <c r="C99" s="40"/>
      <c r="D99" s="232" t="s">
        <v>165</v>
      </c>
      <c r="E99" s="40"/>
      <c r="F99" s="233" t="s">
        <v>225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85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243</v>
      </c>
      <c r="G100" s="237"/>
      <c r="H100" s="240">
        <v>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85</v>
      </c>
      <c r="AV100" s="13" t="s">
        <v>85</v>
      </c>
      <c r="AW100" s="13" t="s">
        <v>34</v>
      </c>
      <c r="AX100" s="13" t="s">
        <v>82</v>
      </c>
      <c r="AY100" s="246" t="s">
        <v>158</v>
      </c>
    </row>
    <row r="101" s="2" customFormat="1" ht="16.5" customHeight="1">
      <c r="A101" s="38"/>
      <c r="B101" s="39"/>
      <c r="C101" s="259" t="s">
        <v>191</v>
      </c>
      <c r="D101" s="259" t="s">
        <v>199</v>
      </c>
      <c r="E101" s="260" t="s">
        <v>229</v>
      </c>
      <c r="F101" s="261" t="s">
        <v>230</v>
      </c>
      <c r="G101" s="262" t="s">
        <v>202</v>
      </c>
      <c r="H101" s="263">
        <v>1</v>
      </c>
      <c r="I101" s="264"/>
      <c r="J101" s="265">
        <f>ROUND(I101*H101,2)</f>
        <v>0</v>
      </c>
      <c r="K101" s="261" t="s">
        <v>19</v>
      </c>
      <c r="L101" s="266"/>
      <c r="M101" s="267" t="s">
        <v>19</v>
      </c>
      <c r="N101" s="268" t="s">
        <v>45</v>
      </c>
      <c r="O101" s="84"/>
      <c r="P101" s="228">
        <f>O101*H101</f>
        <v>0</v>
      </c>
      <c r="Q101" s="228">
        <v>0.001</v>
      </c>
      <c r="R101" s="228">
        <f>Q101*H101</f>
        <v>0.001</v>
      </c>
      <c r="S101" s="228">
        <v>0</v>
      </c>
      <c r="T101" s="22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30" t="s">
        <v>203</v>
      </c>
      <c r="AT101" s="230" t="s">
        <v>199</v>
      </c>
      <c r="AU101" s="230" t="s">
        <v>85</v>
      </c>
      <c r="AY101" s="17" t="s">
        <v>158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7" t="s">
        <v>82</v>
      </c>
      <c r="BK101" s="231">
        <f>ROUND(I101*H101,2)</f>
        <v>0</v>
      </c>
      <c r="BL101" s="17" t="s">
        <v>195</v>
      </c>
      <c r="BM101" s="230" t="s">
        <v>2381</v>
      </c>
    </row>
    <row r="102" s="2" customFormat="1">
      <c r="A102" s="38"/>
      <c r="B102" s="39"/>
      <c r="C102" s="40"/>
      <c r="D102" s="232" t="s">
        <v>165</v>
      </c>
      <c r="E102" s="40"/>
      <c r="F102" s="233" t="s">
        <v>232</v>
      </c>
      <c r="G102" s="40"/>
      <c r="H102" s="40"/>
      <c r="I102" s="136"/>
      <c r="J102" s="40"/>
      <c r="K102" s="40"/>
      <c r="L102" s="44"/>
      <c r="M102" s="234"/>
      <c r="N102" s="235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165</v>
      </c>
      <c r="AU102" s="17" t="s">
        <v>85</v>
      </c>
    </row>
    <row r="103" s="13" customFormat="1">
      <c r="A103" s="13"/>
      <c r="B103" s="236"/>
      <c r="C103" s="237"/>
      <c r="D103" s="232" t="s">
        <v>166</v>
      </c>
      <c r="E103" s="238" t="s">
        <v>19</v>
      </c>
      <c r="F103" s="239" t="s">
        <v>243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166</v>
      </c>
      <c r="AU103" s="246" t="s">
        <v>85</v>
      </c>
      <c r="AV103" s="13" t="s">
        <v>85</v>
      </c>
      <c r="AW103" s="13" t="s">
        <v>34</v>
      </c>
      <c r="AX103" s="13" t="s">
        <v>82</v>
      </c>
      <c r="AY103" s="246" t="s">
        <v>158</v>
      </c>
    </row>
    <row r="104" s="12" customFormat="1" ht="25.92" customHeight="1">
      <c r="A104" s="12"/>
      <c r="B104" s="205"/>
      <c r="C104" s="206"/>
      <c r="D104" s="207" t="s">
        <v>73</v>
      </c>
      <c r="E104" s="208" t="s">
        <v>244</v>
      </c>
      <c r="F104" s="208" t="s">
        <v>245</v>
      </c>
      <c r="G104" s="206"/>
      <c r="H104" s="206"/>
      <c r="I104" s="209"/>
      <c r="J104" s="210">
        <f>BK104</f>
        <v>0</v>
      </c>
      <c r="K104" s="206"/>
      <c r="L104" s="211"/>
      <c r="M104" s="212"/>
      <c r="N104" s="213"/>
      <c r="O104" s="213"/>
      <c r="P104" s="214">
        <f>SUM(P105:P110)</f>
        <v>0</v>
      </c>
      <c r="Q104" s="213"/>
      <c r="R104" s="214">
        <f>SUM(R105:R110)</f>
        <v>0</v>
      </c>
      <c r="S104" s="213"/>
      <c r="T104" s="215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6" t="s">
        <v>176</v>
      </c>
      <c r="AT104" s="217" t="s">
        <v>73</v>
      </c>
      <c r="AU104" s="217" t="s">
        <v>74</v>
      </c>
      <c r="AY104" s="216" t="s">
        <v>158</v>
      </c>
      <c r="BK104" s="218">
        <f>SUM(BK105:BK110)</f>
        <v>0</v>
      </c>
    </row>
    <row r="105" s="2" customFormat="1" ht="16.5" customHeight="1">
      <c r="A105" s="38"/>
      <c r="B105" s="39"/>
      <c r="C105" s="219" t="s">
        <v>198</v>
      </c>
      <c r="D105" s="219" t="s">
        <v>159</v>
      </c>
      <c r="E105" s="220" t="s">
        <v>234</v>
      </c>
      <c r="F105" s="221" t="s">
        <v>2382</v>
      </c>
      <c r="G105" s="222" t="s">
        <v>202</v>
      </c>
      <c r="H105" s="223">
        <v>1</v>
      </c>
      <c r="I105" s="224"/>
      <c r="J105" s="225">
        <f>ROUND(I105*H105,2)</f>
        <v>0</v>
      </c>
      <c r="K105" s="221" t="s">
        <v>19</v>
      </c>
      <c r="L105" s="44"/>
      <c r="M105" s="226" t="s">
        <v>19</v>
      </c>
      <c r="N105" s="227" t="s">
        <v>45</v>
      </c>
      <c r="O105" s="84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30" t="s">
        <v>236</v>
      </c>
      <c r="AT105" s="230" t="s">
        <v>159</v>
      </c>
      <c r="AU105" s="230" t="s">
        <v>82</v>
      </c>
      <c r="AY105" s="17" t="s">
        <v>158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7" t="s">
        <v>82</v>
      </c>
      <c r="BK105" s="231">
        <f>ROUND(I105*H105,2)</f>
        <v>0</v>
      </c>
      <c r="BL105" s="17" t="s">
        <v>236</v>
      </c>
      <c r="BM105" s="230" t="s">
        <v>2383</v>
      </c>
    </row>
    <row r="106" s="2" customFormat="1">
      <c r="A106" s="38"/>
      <c r="B106" s="39"/>
      <c r="C106" s="40"/>
      <c r="D106" s="232" t="s">
        <v>165</v>
      </c>
      <c r="E106" s="40"/>
      <c r="F106" s="233" t="s">
        <v>2382</v>
      </c>
      <c r="G106" s="40"/>
      <c r="H106" s="40"/>
      <c r="I106" s="136"/>
      <c r="J106" s="40"/>
      <c r="K106" s="40"/>
      <c r="L106" s="44"/>
      <c r="M106" s="234"/>
      <c r="N106" s="235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165</v>
      </c>
      <c r="AU106" s="17" t="s">
        <v>82</v>
      </c>
    </row>
    <row r="107" s="2" customFormat="1" ht="16.5" customHeight="1">
      <c r="A107" s="38"/>
      <c r="B107" s="39"/>
      <c r="C107" s="259" t="s">
        <v>210</v>
      </c>
      <c r="D107" s="259" t="s">
        <v>199</v>
      </c>
      <c r="E107" s="260" t="s">
        <v>2384</v>
      </c>
      <c r="F107" s="261" t="s">
        <v>240</v>
      </c>
      <c r="G107" s="262" t="s">
        <v>202</v>
      </c>
      <c r="H107" s="263">
        <v>1</v>
      </c>
      <c r="I107" s="264"/>
      <c r="J107" s="265">
        <f>ROUND(I107*H107,2)</f>
        <v>0</v>
      </c>
      <c r="K107" s="261" t="s">
        <v>19</v>
      </c>
      <c r="L107" s="266"/>
      <c r="M107" s="267" t="s">
        <v>19</v>
      </c>
      <c r="N107" s="268" t="s">
        <v>45</v>
      </c>
      <c r="O107" s="84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241</v>
      </c>
      <c r="AT107" s="230" t="s">
        <v>199</v>
      </c>
      <c r="AU107" s="230" t="s">
        <v>82</v>
      </c>
      <c r="AY107" s="17" t="s">
        <v>158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82</v>
      </c>
      <c r="BK107" s="231">
        <f>ROUND(I107*H107,2)</f>
        <v>0</v>
      </c>
      <c r="BL107" s="17" t="s">
        <v>236</v>
      </c>
      <c r="BM107" s="230" t="s">
        <v>2385</v>
      </c>
    </row>
    <row r="108" s="2" customFormat="1">
      <c r="A108" s="38"/>
      <c r="B108" s="39"/>
      <c r="C108" s="40"/>
      <c r="D108" s="232" t="s">
        <v>165</v>
      </c>
      <c r="E108" s="40"/>
      <c r="F108" s="233" t="s">
        <v>240</v>
      </c>
      <c r="G108" s="40"/>
      <c r="H108" s="40"/>
      <c r="I108" s="136"/>
      <c r="J108" s="40"/>
      <c r="K108" s="40"/>
      <c r="L108" s="44"/>
      <c r="M108" s="234"/>
      <c r="N108" s="235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165</v>
      </c>
      <c r="AU108" s="17" t="s">
        <v>82</v>
      </c>
    </row>
    <row r="109" s="2" customFormat="1">
      <c r="A109" s="38"/>
      <c r="B109" s="39"/>
      <c r="C109" s="40"/>
      <c r="D109" s="232" t="s">
        <v>181</v>
      </c>
      <c r="E109" s="40"/>
      <c r="F109" s="258" t="s">
        <v>2386</v>
      </c>
      <c r="G109" s="40"/>
      <c r="H109" s="40"/>
      <c r="I109" s="136"/>
      <c r="J109" s="40"/>
      <c r="K109" s="40"/>
      <c r="L109" s="44"/>
      <c r="M109" s="234"/>
      <c r="N109" s="23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181</v>
      </c>
      <c r="AU109" s="17" t="s">
        <v>82</v>
      </c>
    </row>
    <row r="110" s="13" customFormat="1">
      <c r="A110" s="13"/>
      <c r="B110" s="236"/>
      <c r="C110" s="237"/>
      <c r="D110" s="232" t="s">
        <v>166</v>
      </c>
      <c r="E110" s="238" t="s">
        <v>19</v>
      </c>
      <c r="F110" s="239" t="s">
        <v>243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166</v>
      </c>
      <c r="AU110" s="246" t="s">
        <v>82</v>
      </c>
      <c r="AV110" s="13" t="s">
        <v>85</v>
      </c>
      <c r="AW110" s="13" t="s">
        <v>34</v>
      </c>
      <c r="AX110" s="13" t="s">
        <v>82</v>
      </c>
      <c r="AY110" s="246" t="s">
        <v>158</v>
      </c>
    </row>
    <row r="111" s="12" customFormat="1" ht="25.92" customHeight="1">
      <c r="A111" s="12"/>
      <c r="B111" s="205"/>
      <c r="C111" s="206"/>
      <c r="D111" s="207" t="s">
        <v>73</v>
      </c>
      <c r="E111" s="208" t="s">
        <v>408</v>
      </c>
      <c r="F111" s="208" t="s">
        <v>409</v>
      </c>
      <c r="G111" s="206"/>
      <c r="H111" s="206"/>
      <c r="I111" s="209"/>
      <c r="J111" s="210">
        <f>BK111</f>
        <v>0</v>
      </c>
      <c r="K111" s="206"/>
      <c r="L111" s="211"/>
      <c r="M111" s="212"/>
      <c r="N111" s="213"/>
      <c r="O111" s="213"/>
      <c r="P111" s="214">
        <f>SUM(P112:P132)</f>
        <v>0</v>
      </c>
      <c r="Q111" s="213"/>
      <c r="R111" s="214">
        <f>SUM(R112:R132)</f>
        <v>0.00124</v>
      </c>
      <c r="S111" s="213"/>
      <c r="T111" s="215">
        <f>SUM(T112:T132)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6" t="s">
        <v>176</v>
      </c>
      <c r="AT111" s="217" t="s">
        <v>73</v>
      </c>
      <c r="AU111" s="217" t="s">
        <v>74</v>
      </c>
      <c r="AY111" s="216" t="s">
        <v>158</v>
      </c>
      <c r="BK111" s="218">
        <f>SUM(BK112:BK132)</f>
        <v>0</v>
      </c>
    </row>
    <row r="112" s="2" customFormat="1" ht="16.5" customHeight="1">
      <c r="A112" s="38"/>
      <c r="B112" s="39"/>
      <c r="C112" s="219" t="s">
        <v>218</v>
      </c>
      <c r="D112" s="219" t="s">
        <v>159</v>
      </c>
      <c r="E112" s="220" t="s">
        <v>503</v>
      </c>
      <c r="F112" s="221" t="s">
        <v>504</v>
      </c>
      <c r="G112" s="222" t="s">
        <v>202</v>
      </c>
      <c r="H112" s="223">
        <v>2</v>
      </c>
      <c r="I112" s="224"/>
      <c r="J112" s="225">
        <f>ROUND(I112*H112,2)</f>
        <v>0</v>
      </c>
      <c r="K112" s="221" t="s">
        <v>19</v>
      </c>
      <c r="L112" s="44"/>
      <c r="M112" s="226" t="s">
        <v>19</v>
      </c>
      <c r="N112" s="227" t="s">
        <v>45</v>
      </c>
      <c r="O112" s="84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0" t="s">
        <v>236</v>
      </c>
      <c r="AT112" s="230" t="s">
        <v>159</v>
      </c>
      <c r="AU112" s="230" t="s">
        <v>82</v>
      </c>
      <c r="AY112" s="17" t="s">
        <v>158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82</v>
      </c>
      <c r="BK112" s="231">
        <f>ROUND(I112*H112,2)</f>
        <v>0</v>
      </c>
      <c r="BL112" s="17" t="s">
        <v>236</v>
      </c>
      <c r="BM112" s="230" t="s">
        <v>2387</v>
      </c>
    </row>
    <row r="113" s="2" customFormat="1">
      <c r="A113" s="38"/>
      <c r="B113" s="39"/>
      <c r="C113" s="40"/>
      <c r="D113" s="232" t="s">
        <v>165</v>
      </c>
      <c r="E113" s="40"/>
      <c r="F113" s="233" t="s">
        <v>504</v>
      </c>
      <c r="G113" s="40"/>
      <c r="H113" s="40"/>
      <c r="I113" s="136"/>
      <c r="J113" s="40"/>
      <c r="K113" s="40"/>
      <c r="L113" s="44"/>
      <c r="M113" s="234"/>
      <c r="N113" s="235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165</v>
      </c>
      <c r="AU113" s="17" t="s">
        <v>82</v>
      </c>
    </row>
    <row r="114" s="2" customFormat="1" ht="16.5" customHeight="1">
      <c r="A114" s="38"/>
      <c r="B114" s="39"/>
      <c r="C114" s="259" t="s">
        <v>156</v>
      </c>
      <c r="D114" s="259" t="s">
        <v>199</v>
      </c>
      <c r="E114" s="260" t="s">
        <v>506</v>
      </c>
      <c r="F114" s="261" t="s">
        <v>507</v>
      </c>
      <c r="G114" s="262" t="s">
        <v>508</v>
      </c>
      <c r="H114" s="263">
        <v>2</v>
      </c>
      <c r="I114" s="264"/>
      <c r="J114" s="265">
        <f>ROUND(I114*H114,2)</f>
        <v>0</v>
      </c>
      <c r="K114" s="261" t="s">
        <v>19</v>
      </c>
      <c r="L114" s="266"/>
      <c r="M114" s="267" t="s">
        <v>19</v>
      </c>
      <c r="N114" s="268" t="s">
        <v>45</v>
      </c>
      <c r="O114" s="84"/>
      <c r="P114" s="228">
        <f>O114*H114</f>
        <v>0</v>
      </c>
      <c r="Q114" s="228">
        <v>0.00062</v>
      </c>
      <c r="R114" s="228">
        <f>Q114*H114</f>
        <v>0.00124</v>
      </c>
      <c r="S114" s="228">
        <v>0</v>
      </c>
      <c r="T114" s="22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30" t="s">
        <v>241</v>
      </c>
      <c r="AT114" s="230" t="s">
        <v>199</v>
      </c>
      <c r="AU114" s="230" t="s">
        <v>82</v>
      </c>
      <c r="AY114" s="17" t="s">
        <v>158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82</v>
      </c>
      <c r="BK114" s="231">
        <f>ROUND(I114*H114,2)</f>
        <v>0</v>
      </c>
      <c r="BL114" s="17" t="s">
        <v>236</v>
      </c>
      <c r="BM114" s="230" t="s">
        <v>2388</v>
      </c>
    </row>
    <row r="115" s="2" customFormat="1">
      <c r="A115" s="38"/>
      <c r="B115" s="39"/>
      <c r="C115" s="40"/>
      <c r="D115" s="232" t="s">
        <v>165</v>
      </c>
      <c r="E115" s="40"/>
      <c r="F115" s="233" t="s">
        <v>507</v>
      </c>
      <c r="G115" s="40"/>
      <c r="H115" s="40"/>
      <c r="I115" s="136"/>
      <c r="J115" s="40"/>
      <c r="K115" s="40"/>
      <c r="L115" s="44"/>
      <c r="M115" s="234"/>
      <c r="N115" s="23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165</v>
      </c>
      <c r="AU115" s="17" t="s">
        <v>82</v>
      </c>
    </row>
    <row r="116" s="13" customFormat="1">
      <c r="A116" s="13"/>
      <c r="B116" s="236"/>
      <c r="C116" s="237"/>
      <c r="D116" s="232" t="s">
        <v>166</v>
      </c>
      <c r="E116" s="238" t="s">
        <v>19</v>
      </c>
      <c r="F116" s="239" t="s">
        <v>2411</v>
      </c>
      <c r="G116" s="237"/>
      <c r="H116" s="240">
        <v>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166</v>
      </c>
      <c r="AU116" s="246" t="s">
        <v>82</v>
      </c>
      <c r="AV116" s="13" t="s">
        <v>85</v>
      </c>
      <c r="AW116" s="13" t="s">
        <v>34</v>
      </c>
      <c r="AX116" s="13" t="s">
        <v>82</v>
      </c>
      <c r="AY116" s="246" t="s">
        <v>158</v>
      </c>
    </row>
    <row r="117" s="2" customFormat="1" ht="33" customHeight="1">
      <c r="A117" s="38"/>
      <c r="B117" s="39"/>
      <c r="C117" s="219" t="s">
        <v>228</v>
      </c>
      <c r="D117" s="219" t="s">
        <v>159</v>
      </c>
      <c r="E117" s="220" t="s">
        <v>2390</v>
      </c>
      <c r="F117" s="221" t="s">
        <v>2391</v>
      </c>
      <c r="G117" s="222" t="s">
        <v>202</v>
      </c>
      <c r="H117" s="223">
        <v>1</v>
      </c>
      <c r="I117" s="224"/>
      <c r="J117" s="225">
        <f>ROUND(I117*H117,2)</f>
        <v>0</v>
      </c>
      <c r="K117" s="221" t="s">
        <v>19</v>
      </c>
      <c r="L117" s="44"/>
      <c r="M117" s="226" t="s">
        <v>19</v>
      </c>
      <c r="N117" s="227" t="s">
        <v>45</v>
      </c>
      <c r="O117" s="84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30" t="s">
        <v>236</v>
      </c>
      <c r="AT117" s="230" t="s">
        <v>159</v>
      </c>
      <c r="AU117" s="230" t="s">
        <v>82</v>
      </c>
      <c r="AY117" s="17" t="s">
        <v>158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7" t="s">
        <v>82</v>
      </c>
      <c r="BK117" s="231">
        <f>ROUND(I117*H117,2)</f>
        <v>0</v>
      </c>
      <c r="BL117" s="17" t="s">
        <v>236</v>
      </c>
      <c r="BM117" s="230" t="s">
        <v>2392</v>
      </c>
    </row>
    <row r="118" s="2" customFormat="1">
      <c r="A118" s="38"/>
      <c r="B118" s="39"/>
      <c r="C118" s="40"/>
      <c r="D118" s="232" t="s">
        <v>165</v>
      </c>
      <c r="E118" s="40"/>
      <c r="F118" s="233" t="s">
        <v>2391</v>
      </c>
      <c r="G118" s="40"/>
      <c r="H118" s="40"/>
      <c r="I118" s="136"/>
      <c r="J118" s="40"/>
      <c r="K118" s="40"/>
      <c r="L118" s="44"/>
      <c r="M118" s="234"/>
      <c r="N118" s="23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165</v>
      </c>
      <c r="AU118" s="17" t="s">
        <v>82</v>
      </c>
    </row>
    <row r="119" s="13" customFormat="1">
      <c r="A119" s="13"/>
      <c r="B119" s="236"/>
      <c r="C119" s="237"/>
      <c r="D119" s="232" t="s">
        <v>166</v>
      </c>
      <c r="E119" s="238" t="s">
        <v>19</v>
      </c>
      <c r="F119" s="239" t="s">
        <v>2412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85</v>
      </c>
      <c r="AW119" s="13" t="s">
        <v>34</v>
      </c>
      <c r="AX119" s="13" t="s">
        <v>82</v>
      </c>
      <c r="AY119" s="246" t="s">
        <v>158</v>
      </c>
    </row>
    <row r="120" s="2" customFormat="1" ht="33" customHeight="1">
      <c r="A120" s="38"/>
      <c r="B120" s="39"/>
      <c r="C120" s="219" t="s">
        <v>233</v>
      </c>
      <c r="D120" s="219" t="s">
        <v>159</v>
      </c>
      <c r="E120" s="220" t="s">
        <v>2394</v>
      </c>
      <c r="F120" s="221" t="s">
        <v>2395</v>
      </c>
      <c r="G120" s="222" t="s">
        <v>202</v>
      </c>
      <c r="H120" s="223">
        <v>1</v>
      </c>
      <c r="I120" s="224"/>
      <c r="J120" s="225">
        <f>ROUND(I120*H120,2)</f>
        <v>0</v>
      </c>
      <c r="K120" s="221" t="s">
        <v>19</v>
      </c>
      <c r="L120" s="44"/>
      <c r="M120" s="226" t="s">
        <v>19</v>
      </c>
      <c r="N120" s="227" t="s">
        <v>45</v>
      </c>
      <c r="O120" s="84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0" t="s">
        <v>236</v>
      </c>
      <c r="AT120" s="230" t="s">
        <v>159</v>
      </c>
      <c r="AU120" s="230" t="s">
        <v>82</v>
      </c>
      <c r="AY120" s="17" t="s">
        <v>158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7" t="s">
        <v>82</v>
      </c>
      <c r="BK120" s="231">
        <f>ROUND(I120*H120,2)</f>
        <v>0</v>
      </c>
      <c r="BL120" s="17" t="s">
        <v>236</v>
      </c>
      <c r="BM120" s="230" t="s">
        <v>2396</v>
      </c>
    </row>
    <row r="121" s="2" customFormat="1">
      <c r="A121" s="38"/>
      <c r="B121" s="39"/>
      <c r="C121" s="40"/>
      <c r="D121" s="232" t="s">
        <v>165</v>
      </c>
      <c r="E121" s="40"/>
      <c r="F121" s="233" t="s">
        <v>2395</v>
      </c>
      <c r="G121" s="40"/>
      <c r="H121" s="40"/>
      <c r="I121" s="136"/>
      <c r="J121" s="40"/>
      <c r="K121" s="40"/>
      <c r="L121" s="44"/>
      <c r="M121" s="234"/>
      <c r="N121" s="235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165</v>
      </c>
      <c r="AU121" s="17" t="s">
        <v>82</v>
      </c>
    </row>
    <row r="122" s="13" customFormat="1">
      <c r="A122" s="13"/>
      <c r="B122" s="236"/>
      <c r="C122" s="237"/>
      <c r="D122" s="232" t="s">
        <v>166</v>
      </c>
      <c r="E122" s="238" t="s">
        <v>19</v>
      </c>
      <c r="F122" s="239" t="s">
        <v>2412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166</v>
      </c>
      <c r="AU122" s="246" t="s">
        <v>82</v>
      </c>
      <c r="AV122" s="13" t="s">
        <v>85</v>
      </c>
      <c r="AW122" s="13" t="s">
        <v>34</v>
      </c>
      <c r="AX122" s="13" t="s">
        <v>82</v>
      </c>
      <c r="AY122" s="246" t="s">
        <v>158</v>
      </c>
    </row>
    <row r="123" s="2" customFormat="1" ht="21.75" customHeight="1">
      <c r="A123" s="38"/>
      <c r="B123" s="39"/>
      <c r="C123" s="219" t="s">
        <v>238</v>
      </c>
      <c r="D123" s="219" t="s">
        <v>159</v>
      </c>
      <c r="E123" s="220" t="s">
        <v>966</v>
      </c>
      <c r="F123" s="221" t="s">
        <v>967</v>
      </c>
      <c r="G123" s="222" t="s">
        <v>202</v>
      </c>
      <c r="H123" s="223">
        <v>1</v>
      </c>
      <c r="I123" s="224"/>
      <c r="J123" s="225">
        <f>ROUND(I123*H123,2)</f>
        <v>0</v>
      </c>
      <c r="K123" s="221" t="s">
        <v>19</v>
      </c>
      <c r="L123" s="44"/>
      <c r="M123" s="226" t="s">
        <v>19</v>
      </c>
      <c r="N123" s="227" t="s">
        <v>45</v>
      </c>
      <c r="O123" s="84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236</v>
      </c>
      <c r="AT123" s="230" t="s">
        <v>159</v>
      </c>
      <c r="AU123" s="230" t="s">
        <v>82</v>
      </c>
      <c r="AY123" s="17" t="s">
        <v>158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82</v>
      </c>
      <c r="BK123" s="231">
        <f>ROUND(I123*H123,2)</f>
        <v>0</v>
      </c>
      <c r="BL123" s="17" t="s">
        <v>236</v>
      </c>
      <c r="BM123" s="230" t="s">
        <v>2397</v>
      </c>
    </row>
    <row r="124" s="2" customFormat="1">
      <c r="A124" s="38"/>
      <c r="B124" s="39"/>
      <c r="C124" s="40"/>
      <c r="D124" s="232" t="s">
        <v>165</v>
      </c>
      <c r="E124" s="40"/>
      <c r="F124" s="233" t="s">
        <v>967</v>
      </c>
      <c r="G124" s="40"/>
      <c r="H124" s="40"/>
      <c r="I124" s="136"/>
      <c r="J124" s="40"/>
      <c r="K124" s="40"/>
      <c r="L124" s="44"/>
      <c r="M124" s="234"/>
      <c r="N124" s="23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165</v>
      </c>
      <c r="AU124" s="17" t="s">
        <v>82</v>
      </c>
    </row>
    <row r="125" s="13" customFormat="1">
      <c r="A125" s="13"/>
      <c r="B125" s="236"/>
      <c r="C125" s="237"/>
      <c r="D125" s="232" t="s">
        <v>166</v>
      </c>
      <c r="E125" s="238" t="s">
        <v>19</v>
      </c>
      <c r="F125" s="239" t="s">
        <v>2412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166</v>
      </c>
      <c r="AU125" s="246" t="s">
        <v>82</v>
      </c>
      <c r="AV125" s="13" t="s">
        <v>85</v>
      </c>
      <c r="AW125" s="13" t="s">
        <v>34</v>
      </c>
      <c r="AX125" s="13" t="s">
        <v>82</v>
      </c>
      <c r="AY125" s="246" t="s">
        <v>158</v>
      </c>
    </row>
    <row r="126" s="2" customFormat="1" ht="21.75" customHeight="1">
      <c r="A126" s="38"/>
      <c r="B126" s="39"/>
      <c r="C126" s="219" t="s">
        <v>246</v>
      </c>
      <c r="D126" s="219" t="s">
        <v>159</v>
      </c>
      <c r="E126" s="220" t="s">
        <v>971</v>
      </c>
      <c r="F126" s="221" t="s">
        <v>2399</v>
      </c>
      <c r="G126" s="222" t="s">
        <v>202</v>
      </c>
      <c r="H126" s="223">
        <v>1</v>
      </c>
      <c r="I126" s="224"/>
      <c r="J126" s="225">
        <f>ROUND(I126*H126,2)</f>
        <v>0</v>
      </c>
      <c r="K126" s="221" t="s">
        <v>19</v>
      </c>
      <c r="L126" s="44"/>
      <c r="M126" s="226" t="s">
        <v>19</v>
      </c>
      <c r="N126" s="227" t="s">
        <v>45</v>
      </c>
      <c r="O126" s="84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236</v>
      </c>
      <c r="AT126" s="230" t="s">
        <v>159</v>
      </c>
      <c r="AU126" s="230" t="s">
        <v>82</v>
      </c>
      <c r="AY126" s="17" t="s">
        <v>158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82</v>
      </c>
      <c r="BK126" s="231">
        <f>ROUND(I126*H126,2)</f>
        <v>0</v>
      </c>
      <c r="BL126" s="17" t="s">
        <v>236</v>
      </c>
      <c r="BM126" s="230" t="s">
        <v>2400</v>
      </c>
    </row>
    <row r="127" s="2" customFormat="1">
      <c r="A127" s="38"/>
      <c r="B127" s="39"/>
      <c r="C127" s="40"/>
      <c r="D127" s="232" t="s">
        <v>165</v>
      </c>
      <c r="E127" s="40"/>
      <c r="F127" s="233" t="s">
        <v>2399</v>
      </c>
      <c r="G127" s="40"/>
      <c r="H127" s="40"/>
      <c r="I127" s="136"/>
      <c r="J127" s="40"/>
      <c r="K127" s="40"/>
      <c r="L127" s="44"/>
      <c r="M127" s="234"/>
      <c r="N127" s="235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165</v>
      </c>
      <c r="AU127" s="17" t="s">
        <v>82</v>
      </c>
    </row>
    <row r="128" s="13" customFormat="1">
      <c r="A128" s="13"/>
      <c r="B128" s="236"/>
      <c r="C128" s="237"/>
      <c r="D128" s="232" t="s">
        <v>166</v>
      </c>
      <c r="E128" s="238" t="s">
        <v>19</v>
      </c>
      <c r="F128" s="239" t="s">
        <v>2412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82</v>
      </c>
      <c r="AV128" s="13" t="s">
        <v>85</v>
      </c>
      <c r="AW128" s="13" t="s">
        <v>34</v>
      </c>
      <c r="AX128" s="13" t="s">
        <v>82</v>
      </c>
      <c r="AY128" s="246" t="s">
        <v>158</v>
      </c>
    </row>
    <row r="129" s="2" customFormat="1" ht="16.5" customHeight="1">
      <c r="A129" s="38"/>
      <c r="B129" s="39"/>
      <c r="C129" s="219" t="s">
        <v>252</v>
      </c>
      <c r="D129" s="219" t="s">
        <v>159</v>
      </c>
      <c r="E129" s="220" t="s">
        <v>975</v>
      </c>
      <c r="F129" s="221" t="s">
        <v>976</v>
      </c>
      <c r="G129" s="222" t="s">
        <v>977</v>
      </c>
      <c r="H129" s="223">
        <v>1</v>
      </c>
      <c r="I129" s="224"/>
      <c r="J129" s="225">
        <f>ROUND(I129*H129,2)</f>
        <v>0</v>
      </c>
      <c r="K129" s="221" t="s">
        <v>19</v>
      </c>
      <c r="L129" s="44"/>
      <c r="M129" s="226" t="s">
        <v>19</v>
      </c>
      <c r="N129" s="227" t="s">
        <v>45</v>
      </c>
      <c r="O129" s="8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236</v>
      </c>
      <c r="AT129" s="230" t="s">
        <v>159</v>
      </c>
      <c r="AU129" s="230" t="s">
        <v>82</v>
      </c>
      <c r="AY129" s="17" t="s">
        <v>158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82</v>
      </c>
      <c r="BK129" s="231">
        <f>ROUND(I129*H129,2)</f>
        <v>0</v>
      </c>
      <c r="BL129" s="17" t="s">
        <v>236</v>
      </c>
      <c r="BM129" s="230" t="s">
        <v>2401</v>
      </c>
    </row>
    <row r="130" s="2" customFormat="1">
      <c r="A130" s="38"/>
      <c r="B130" s="39"/>
      <c r="C130" s="40"/>
      <c r="D130" s="232" t="s">
        <v>165</v>
      </c>
      <c r="E130" s="40"/>
      <c r="F130" s="233" t="s">
        <v>2402</v>
      </c>
      <c r="G130" s="40"/>
      <c r="H130" s="40"/>
      <c r="I130" s="136"/>
      <c r="J130" s="40"/>
      <c r="K130" s="40"/>
      <c r="L130" s="44"/>
      <c r="M130" s="234"/>
      <c r="N130" s="23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82</v>
      </c>
    </row>
    <row r="131" s="2" customFormat="1" ht="16.5" customHeight="1">
      <c r="A131" s="38"/>
      <c r="B131" s="39"/>
      <c r="C131" s="219" t="s">
        <v>8</v>
      </c>
      <c r="D131" s="219" t="s">
        <v>159</v>
      </c>
      <c r="E131" s="220" t="s">
        <v>981</v>
      </c>
      <c r="F131" s="221" t="s">
        <v>982</v>
      </c>
      <c r="G131" s="222" t="s">
        <v>977</v>
      </c>
      <c r="H131" s="223">
        <v>1</v>
      </c>
      <c r="I131" s="224"/>
      <c r="J131" s="225">
        <f>ROUND(I131*H131,2)</f>
        <v>0</v>
      </c>
      <c r="K131" s="221" t="s">
        <v>19</v>
      </c>
      <c r="L131" s="44"/>
      <c r="M131" s="226" t="s">
        <v>19</v>
      </c>
      <c r="N131" s="227" t="s">
        <v>45</v>
      </c>
      <c r="O131" s="84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236</v>
      </c>
      <c r="AT131" s="230" t="s">
        <v>159</v>
      </c>
      <c r="AU131" s="230" t="s">
        <v>82</v>
      </c>
      <c r="AY131" s="17" t="s">
        <v>158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82</v>
      </c>
      <c r="BK131" s="231">
        <f>ROUND(I131*H131,2)</f>
        <v>0</v>
      </c>
      <c r="BL131" s="17" t="s">
        <v>236</v>
      </c>
      <c r="BM131" s="230" t="s">
        <v>2403</v>
      </c>
    </row>
    <row r="132" s="2" customFormat="1">
      <c r="A132" s="38"/>
      <c r="B132" s="39"/>
      <c r="C132" s="40"/>
      <c r="D132" s="232" t="s">
        <v>165</v>
      </c>
      <c r="E132" s="40"/>
      <c r="F132" s="233" t="s">
        <v>2404</v>
      </c>
      <c r="G132" s="40"/>
      <c r="H132" s="40"/>
      <c r="I132" s="136"/>
      <c r="J132" s="40"/>
      <c r="K132" s="40"/>
      <c r="L132" s="44"/>
      <c r="M132" s="271"/>
      <c r="N132" s="272"/>
      <c r="O132" s="273"/>
      <c r="P132" s="273"/>
      <c r="Q132" s="273"/>
      <c r="R132" s="273"/>
      <c r="S132" s="273"/>
      <c r="T132" s="274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82</v>
      </c>
    </row>
    <row r="133" s="2" customFormat="1" ht="6.96" customHeight="1">
      <c r="A133" s="38"/>
      <c r="B133" s="59"/>
      <c r="C133" s="60"/>
      <c r="D133" s="60"/>
      <c r="E133" s="60"/>
      <c r="F133" s="60"/>
      <c r="G133" s="60"/>
      <c r="H133" s="60"/>
      <c r="I133" s="169"/>
      <c r="J133" s="60"/>
      <c r="K133" s="60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vlw+DZOLIdabzZOz3aIYB1CoSQtUOxeq5IGddNXMCBLhrEQLrUIDgjx7bgFCDHFY3nVGm+Z2boCg2xJNEB3r7g==" hashValue="EDKIcb7tr0CZewM1cOaVG4UNcwqqQxI9r2C3GQxdTqUXi0b7jj3EbmuOcU5X+Ytf2EJetkaN69QC2J4VNgpOFA==" algorithmName="SHA-512" password="CC35"/>
  <autoFilter ref="C84:K13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118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Preference veřejné dopravy města Třebíč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119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2413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108</v>
      </c>
      <c r="G11" s="38"/>
      <c r="H11" s="38"/>
      <c r="I11" s="140" t="s">
        <v>20</v>
      </c>
      <c r="J11" s="139" t="s">
        <v>121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25. 5. 2021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42" t="s">
        <v>122</v>
      </c>
      <c r="E13" s="38"/>
      <c r="F13" s="143" t="s">
        <v>2372</v>
      </c>
      <c r="G13" s="38"/>
      <c r="H13" s="38"/>
      <c r="I13" s="144" t="s">
        <v>124</v>
      </c>
      <c r="J13" s="143" t="s">
        <v>125</v>
      </c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22</v>
      </c>
      <c r="F15" s="38"/>
      <c r="G15" s="38"/>
      <c r="H15" s="38"/>
      <c r="I15" s="140" t="s">
        <v>28</v>
      </c>
      <c r="J15" s="139" t="s">
        <v>29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30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32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35</v>
      </c>
      <c r="E23" s="38"/>
      <c r="F23" s="38"/>
      <c r="G23" s="38"/>
      <c r="H23" s="38"/>
      <c r="I23" s="140" t="s">
        <v>26</v>
      </c>
      <c r="J23" s="139" t="s">
        <v>36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38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136"/>
      <c r="J30" s="153">
        <f>ROUND(J85,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5" t="s">
        <v>41</v>
      </c>
      <c r="J32" s="154" t="s">
        <v>43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44</v>
      </c>
      <c r="E33" s="134" t="s">
        <v>45</v>
      </c>
      <c r="F33" s="157">
        <f>ROUND((SUM(BE85:BE132)),  2)</f>
        <v>0</v>
      </c>
      <c r="G33" s="38"/>
      <c r="H33" s="38"/>
      <c r="I33" s="158">
        <v>0.20999999999999999</v>
      </c>
      <c r="J33" s="157">
        <f>ROUND(((SUM(BE85:BE132))*I33),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46</v>
      </c>
      <c r="F34" s="157">
        <f>ROUND((SUM(BF85:BF132)),  2)</f>
        <v>0</v>
      </c>
      <c r="G34" s="38"/>
      <c r="H34" s="38"/>
      <c r="I34" s="158">
        <v>0.14999999999999999</v>
      </c>
      <c r="J34" s="157">
        <f>ROUND(((SUM(BF85:BF132))*I34),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47</v>
      </c>
      <c r="F35" s="157">
        <f>ROUND((SUM(BG85:BG132)),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48</v>
      </c>
      <c r="F36" s="157">
        <f>ROUND((SUM(BH85:BH132)),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49</v>
      </c>
      <c r="F37" s="157">
        <f>ROUND((SUM(BI85:BI132)),  2)</f>
        <v>0</v>
      </c>
      <c r="G37" s="38"/>
      <c r="H37" s="38"/>
      <c r="I37" s="158">
        <v>0</v>
      </c>
      <c r="J37" s="157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3" t="str">
        <f>E7</f>
        <v>Preference veřejné dopravy města Třebíč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VI.a. - Komenského nám. - sever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40" t="s">
        <v>23</v>
      </c>
      <c r="J52" s="72" t="str">
        <f>IF(J12="","",J12)</f>
        <v>25. 5. 2021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40" t="s">
        <v>32</v>
      </c>
      <c r="J54" s="36" t="str">
        <f>E21</f>
        <v>Ing. Karel Tomek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40" t="s">
        <v>35</v>
      </c>
      <c r="J55" s="36" t="str">
        <f>E24</f>
        <v>Ivalú Macarena Ávila Herrera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4" t="s">
        <v>127</v>
      </c>
      <c r="D57" s="175"/>
      <c r="E57" s="175"/>
      <c r="F57" s="175"/>
      <c r="G57" s="175"/>
      <c r="H57" s="175"/>
      <c r="I57" s="176"/>
      <c r="J57" s="177" t="s">
        <v>128</v>
      </c>
      <c r="K57" s="175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8" t="s">
        <v>72</v>
      </c>
      <c r="D59" s="40"/>
      <c r="E59" s="40"/>
      <c r="F59" s="40"/>
      <c r="G59" s="40"/>
      <c r="H59" s="40"/>
      <c r="I59" s="136"/>
      <c r="J59" s="102">
        <f>J85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s="9" customFormat="1" ht="24.96" customHeight="1">
      <c r="A60" s="9"/>
      <c r="B60" s="179"/>
      <c r="C60" s="180"/>
      <c r="D60" s="181" t="s">
        <v>130</v>
      </c>
      <c r="E60" s="182"/>
      <c r="F60" s="182"/>
      <c r="G60" s="182"/>
      <c r="H60" s="182"/>
      <c r="I60" s="183"/>
      <c r="J60" s="184">
        <f>J86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132</v>
      </c>
      <c r="E61" s="182"/>
      <c r="F61" s="182"/>
      <c r="G61" s="182"/>
      <c r="H61" s="182"/>
      <c r="I61" s="183"/>
      <c r="J61" s="184">
        <f>J89</f>
        <v>0</v>
      </c>
      <c r="K61" s="180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6"/>
      <c r="C62" s="187"/>
      <c r="D62" s="188" t="s">
        <v>1992</v>
      </c>
      <c r="E62" s="189"/>
      <c r="F62" s="189"/>
      <c r="G62" s="189"/>
      <c r="H62" s="189"/>
      <c r="I62" s="190"/>
      <c r="J62" s="191">
        <f>J90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133</v>
      </c>
      <c r="E63" s="189"/>
      <c r="F63" s="189"/>
      <c r="G63" s="189"/>
      <c r="H63" s="189"/>
      <c r="I63" s="190"/>
      <c r="J63" s="191">
        <f>J97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134</v>
      </c>
      <c r="E64" s="182"/>
      <c r="F64" s="182"/>
      <c r="G64" s="182"/>
      <c r="H64" s="182"/>
      <c r="I64" s="183"/>
      <c r="J64" s="184">
        <f>J104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135</v>
      </c>
      <c r="E65" s="182"/>
      <c r="F65" s="182"/>
      <c r="G65" s="182"/>
      <c r="H65" s="182"/>
      <c r="I65" s="183"/>
      <c r="J65" s="184">
        <f>J111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136"/>
      <c r="J66" s="40"/>
      <c r="K66" s="4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143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73" t="str">
        <f>E7</f>
        <v>Preference veřejné dopravy města Třebíč</v>
      </c>
      <c r="F75" s="32"/>
      <c r="G75" s="32"/>
      <c r="H75" s="32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119</v>
      </c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VI.a. - Komenského nám. - sever</v>
      </c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Město Třebíč</v>
      </c>
      <c r="G79" s="40"/>
      <c r="H79" s="40"/>
      <c r="I79" s="140" t="s">
        <v>23</v>
      </c>
      <c r="J79" s="72" t="str">
        <f>IF(J12="","",J12)</f>
        <v>25. 5. 2021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Třebíč</v>
      </c>
      <c r="G81" s="40"/>
      <c r="H81" s="40"/>
      <c r="I81" s="140" t="s">
        <v>32</v>
      </c>
      <c r="J81" s="36" t="str">
        <f>E21</f>
        <v>Ing. Karel Tomek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140" t="s">
        <v>35</v>
      </c>
      <c r="J82" s="36" t="str">
        <f>E24</f>
        <v>Ivalú Macarena Ávila Herrera</v>
      </c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93"/>
      <c r="B84" s="194"/>
      <c r="C84" s="195" t="s">
        <v>144</v>
      </c>
      <c r="D84" s="196" t="s">
        <v>59</v>
      </c>
      <c r="E84" s="196" t="s">
        <v>55</v>
      </c>
      <c r="F84" s="196" t="s">
        <v>56</v>
      </c>
      <c r="G84" s="196" t="s">
        <v>145</v>
      </c>
      <c r="H84" s="196" t="s">
        <v>146</v>
      </c>
      <c r="I84" s="197" t="s">
        <v>147</v>
      </c>
      <c r="J84" s="196" t="s">
        <v>128</v>
      </c>
      <c r="K84" s="198" t="s">
        <v>148</v>
      </c>
      <c r="L84" s="199"/>
      <c r="M84" s="92" t="s">
        <v>19</v>
      </c>
      <c r="N84" s="93" t="s">
        <v>44</v>
      </c>
      <c r="O84" s="93" t="s">
        <v>149</v>
      </c>
      <c r="P84" s="93" t="s">
        <v>150</v>
      </c>
      <c r="Q84" s="93" t="s">
        <v>151</v>
      </c>
      <c r="R84" s="93" t="s">
        <v>152</v>
      </c>
      <c r="S84" s="93" t="s">
        <v>153</v>
      </c>
      <c r="T84" s="94" t="s">
        <v>154</v>
      </c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</row>
    <row r="85" s="2" customFormat="1" ht="22.8" customHeight="1">
      <c r="A85" s="38"/>
      <c r="B85" s="39"/>
      <c r="C85" s="99" t="s">
        <v>155</v>
      </c>
      <c r="D85" s="40"/>
      <c r="E85" s="40"/>
      <c r="F85" s="40"/>
      <c r="G85" s="40"/>
      <c r="H85" s="40"/>
      <c r="I85" s="136"/>
      <c r="J85" s="200">
        <f>BK85</f>
        <v>0</v>
      </c>
      <c r="K85" s="40"/>
      <c r="L85" s="44"/>
      <c r="M85" s="95"/>
      <c r="N85" s="201"/>
      <c r="O85" s="96"/>
      <c r="P85" s="202">
        <f>P86+P89+P104+P111</f>
        <v>0</v>
      </c>
      <c r="Q85" s="96"/>
      <c r="R85" s="202">
        <f>R86+R89+R104+R111</f>
        <v>0.0041949999999999999</v>
      </c>
      <c r="S85" s="96"/>
      <c r="T85" s="203">
        <f>T86+T89+T104+T111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73</v>
      </c>
      <c r="AU85" s="17" t="s">
        <v>129</v>
      </c>
      <c r="BK85" s="204">
        <f>BK86+BK89+BK104+BK111</f>
        <v>0</v>
      </c>
    </row>
    <row r="86" s="12" customFormat="1" ht="25.92" customHeight="1">
      <c r="A86" s="12"/>
      <c r="B86" s="205"/>
      <c r="C86" s="206"/>
      <c r="D86" s="207" t="s">
        <v>73</v>
      </c>
      <c r="E86" s="208" t="s">
        <v>156</v>
      </c>
      <c r="F86" s="208" t="s">
        <v>157</v>
      </c>
      <c r="G86" s="206"/>
      <c r="H86" s="206"/>
      <c r="I86" s="209"/>
      <c r="J86" s="210">
        <f>BK86</f>
        <v>0</v>
      </c>
      <c r="K86" s="206"/>
      <c r="L86" s="211"/>
      <c r="M86" s="212"/>
      <c r="N86" s="213"/>
      <c r="O86" s="213"/>
      <c r="P86" s="214">
        <f>SUM(P87:P88)</f>
        <v>0</v>
      </c>
      <c r="Q86" s="213"/>
      <c r="R86" s="214">
        <f>SUM(R87:R88)</f>
        <v>0</v>
      </c>
      <c r="S86" s="213"/>
      <c r="T86" s="215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6" t="s">
        <v>82</v>
      </c>
      <c r="AT86" s="217" t="s">
        <v>73</v>
      </c>
      <c r="AU86" s="217" t="s">
        <v>74</v>
      </c>
      <c r="AY86" s="216" t="s">
        <v>158</v>
      </c>
      <c r="BK86" s="218">
        <f>SUM(BK87:BK88)</f>
        <v>0</v>
      </c>
    </row>
    <row r="87" s="2" customFormat="1" ht="21.75" customHeight="1">
      <c r="A87" s="38"/>
      <c r="B87" s="39"/>
      <c r="C87" s="219" t="s">
        <v>82</v>
      </c>
      <c r="D87" s="219" t="s">
        <v>159</v>
      </c>
      <c r="E87" s="220" t="s">
        <v>169</v>
      </c>
      <c r="F87" s="221" t="s">
        <v>170</v>
      </c>
      <c r="G87" s="222" t="s">
        <v>171</v>
      </c>
      <c r="H87" s="223">
        <v>1</v>
      </c>
      <c r="I87" s="224"/>
      <c r="J87" s="225">
        <f>ROUND(I87*H87,2)</f>
        <v>0</v>
      </c>
      <c r="K87" s="221" t="s">
        <v>19</v>
      </c>
      <c r="L87" s="44"/>
      <c r="M87" s="226" t="s">
        <v>19</v>
      </c>
      <c r="N87" s="227" t="s">
        <v>45</v>
      </c>
      <c r="O87" s="84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30" t="s">
        <v>163</v>
      </c>
      <c r="AT87" s="230" t="s">
        <v>159</v>
      </c>
      <c r="AU87" s="230" t="s">
        <v>82</v>
      </c>
      <c r="AY87" s="17" t="s">
        <v>158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7" t="s">
        <v>82</v>
      </c>
      <c r="BK87" s="231">
        <f>ROUND(I87*H87,2)</f>
        <v>0</v>
      </c>
      <c r="BL87" s="17" t="s">
        <v>163</v>
      </c>
      <c r="BM87" s="230" t="s">
        <v>2373</v>
      </c>
    </row>
    <row r="88" s="2" customFormat="1">
      <c r="A88" s="38"/>
      <c r="B88" s="39"/>
      <c r="C88" s="40"/>
      <c r="D88" s="232" t="s">
        <v>165</v>
      </c>
      <c r="E88" s="40"/>
      <c r="F88" s="233" t="s">
        <v>170</v>
      </c>
      <c r="G88" s="40"/>
      <c r="H88" s="40"/>
      <c r="I88" s="136"/>
      <c r="J88" s="40"/>
      <c r="K88" s="40"/>
      <c r="L88" s="44"/>
      <c r="M88" s="234"/>
      <c r="N88" s="235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165</v>
      </c>
      <c r="AU88" s="17" t="s">
        <v>82</v>
      </c>
    </row>
    <row r="89" s="12" customFormat="1" ht="25.92" customHeight="1">
      <c r="A89" s="12"/>
      <c r="B89" s="205"/>
      <c r="C89" s="206"/>
      <c r="D89" s="207" t="s">
        <v>73</v>
      </c>
      <c r="E89" s="208" t="s">
        <v>206</v>
      </c>
      <c r="F89" s="208" t="s">
        <v>207</v>
      </c>
      <c r="G89" s="206"/>
      <c r="H89" s="206"/>
      <c r="I89" s="209"/>
      <c r="J89" s="210">
        <f>BK89</f>
        <v>0</v>
      </c>
      <c r="K89" s="206"/>
      <c r="L89" s="211"/>
      <c r="M89" s="212"/>
      <c r="N89" s="213"/>
      <c r="O89" s="213"/>
      <c r="P89" s="214">
        <f>P90+P97</f>
        <v>0</v>
      </c>
      <c r="Q89" s="213"/>
      <c r="R89" s="214">
        <f>R90+R97</f>
        <v>0.0029550000000000002</v>
      </c>
      <c r="S89" s="213"/>
      <c r="T89" s="215">
        <f>T90+T97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6" t="s">
        <v>85</v>
      </c>
      <c r="AT89" s="217" t="s">
        <v>73</v>
      </c>
      <c r="AU89" s="217" t="s">
        <v>74</v>
      </c>
      <c r="AY89" s="216" t="s">
        <v>158</v>
      </c>
      <c r="BK89" s="218">
        <f>BK90+BK97</f>
        <v>0</v>
      </c>
    </row>
    <row r="90" s="12" customFormat="1" ht="22.8" customHeight="1">
      <c r="A90" s="12"/>
      <c r="B90" s="205"/>
      <c r="C90" s="206"/>
      <c r="D90" s="207" t="s">
        <v>73</v>
      </c>
      <c r="E90" s="269" t="s">
        <v>1996</v>
      </c>
      <c r="F90" s="269" t="s">
        <v>1997</v>
      </c>
      <c r="G90" s="206"/>
      <c r="H90" s="206"/>
      <c r="I90" s="209"/>
      <c r="J90" s="270">
        <f>BK90</f>
        <v>0</v>
      </c>
      <c r="K90" s="206"/>
      <c r="L90" s="211"/>
      <c r="M90" s="212"/>
      <c r="N90" s="213"/>
      <c r="O90" s="213"/>
      <c r="P90" s="214">
        <f>SUM(P91:P96)</f>
        <v>0</v>
      </c>
      <c r="Q90" s="213"/>
      <c r="R90" s="214">
        <f>SUM(R91:R96)</f>
        <v>0.0019550000000000001</v>
      </c>
      <c r="S90" s="213"/>
      <c r="T90" s="215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6" t="s">
        <v>85</v>
      </c>
      <c r="AT90" s="217" t="s">
        <v>73</v>
      </c>
      <c r="AU90" s="217" t="s">
        <v>82</v>
      </c>
      <c r="AY90" s="216" t="s">
        <v>158</v>
      </c>
      <c r="BK90" s="218">
        <f>SUM(BK91:BK96)</f>
        <v>0</v>
      </c>
    </row>
    <row r="91" s="2" customFormat="1" ht="21.75" customHeight="1">
      <c r="A91" s="38"/>
      <c r="B91" s="39"/>
      <c r="C91" s="219" t="s">
        <v>85</v>
      </c>
      <c r="D91" s="219" t="s">
        <v>159</v>
      </c>
      <c r="E91" s="220" t="s">
        <v>2374</v>
      </c>
      <c r="F91" s="221" t="s">
        <v>2375</v>
      </c>
      <c r="G91" s="222" t="s">
        <v>162</v>
      </c>
      <c r="H91" s="223">
        <v>10</v>
      </c>
      <c r="I91" s="224"/>
      <c r="J91" s="225">
        <f>ROUND(I91*H91,2)</f>
        <v>0</v>
      </c>
      <c r="K91" s="221" t="s">
        <v>213</v>
      </c>
      <c r="L91" s="44"/>
      <c r="M91" s="226" t="s">
        <v>19</v>
      </c>
      <c r="N91" s="227" t="s">
        <v>45</v>
      </c>
      <c r="O91" s="84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0" t="s">
        <v>195</v>
      </c>
      <c r="AT91" s="230" t="s">
        <v>159</v>
      </c>
      <c r="AU91" s="230" t="s">
        <v>85</v>
      </c>
      <c r="AY91" s="17" t="s">
        <v>158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7" t="s">
        <v>82</v>
      </c>
      <c r="BK91" s="231">
        <f>ROUND(I91*H91,2)</f>
        <v>0</v>
      </c>
      <c r="BL91" s="17" t="s">
        <v>195</v>
      </c>
      <c r="BM91" s="230" t="s">
        <v>2376</v>
      </c>
    </row>
    <row r="92" s="2" customFormat="1">
      <c r="A92" s="38"/>
      <c r="B92" s="39"/>
      <c r="C92" s="40"/>
      <c r="D92" s="232" t="s">
        <v>165</v>
      </c>
      <c r="E92" s="40"/>
      <c r="F92" s="233" t="s">
        <v>2377</v>
      </c>
      <c r="G92" s="40"/>
      <c r="H92" s="40"/>
      <c r="I92" s="136"/>
      <c r="J92" s="40"/>
      <c r="K92" s="40"/>
      <c r="L92" s="44"/>
      <c r="M92" s="234"/>
      <c r="N92" s="235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165</v>
      </c>
      <c r="AU92" s="17" t="s">
        <v>85</v>
      </c>
    </row>
    <row r="93" s="2" customFormat="1" ht="16.5" customHeight="1">
      <c r="A93" s="38"/>
      <c r="B93" s="39"/>
      <c r="C93" s="259" t="s">
        <v>176</v>
      </c>
      <c r="D93" s="259" t="s">
        <v>199</v>
      </c>
      <c r="E93" s="260" t="s">
        <v>1332</v>
      </c>
      <c r="F93" s="261" t="s">
        <v>1333</v>
      </c>
      <c r="G93" s="262" t="s">
        <v>162</v>
      </c>
      <c r="H93" s="263">
        <v>11.5</v>
      </c>
      <c r="I93" s="264"/>
      <c r="J93" s="265">
        <f>ROUND(I93*H93,2)</f>
        <v>0</v>
      </c>
      <c r="K93" s="261" t="s">
        <v>213</v>
      </c>
      <c r="L93" s="266"/>
      <c r="M93" s="267" t="s">
        <v>19</v>
      </c>
      <c r="N93" s="268" t="s">
        <v>45</v>
      </c>
      <c r="O93" s="84"/>
      <c r="P93" s="228">
        <f>O93*H93</f>
        <v>0</v>
      </c>
      <c r="Q93" s="228">
        <v>0.00017000000000000001</v>
      </c>
      <c r="R93" s="228">
        <f>Q93*H93</f>
        <v>0.0019550000000000001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203</v>
      </c>
      <c r="AT93" s="230" t="s">
        <v>199</v>
      </c>
      <c r="AU93" s="230" t="s">
        <v>85</v>
      </c>
      <c r="AY93" s="17" t="s">
        <v>158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82</v>
      </c>
      <c r="BK93" s="231">
        <f>ROUND(I93*H93,2)</f>
        <v>0</v>
      </c>
      <c r="BL93" s="17" t="s">
        <v>195</v>
      </c>
      <c r="BM93" s="230" t="s">
        <v>2378</v>
      </c>
    </row>
    <row r="94" s="2" customFormat="1">
      <c r="A94" s="38"/>
      <c r="B94" s="39"/>
      <c r="C94" s="40"/>
      <c r="D94" s="232" t="s">
        <v>165</v>
      </c>
      <c r="E94" s="40"/>
      <c r="F94" s="233" t="s">
        <v>1333</v>
      </c>
      <c r="G94" s="40"/>
      <c r="H94" s="40"/>
      <c r="I94" s="136"/>
      <c r="J94" s="40"/>
      <c r="K94" s="40"/>
      <c r="L94" s="44"/>
      <c r="M94" s="234"/>
      <c r="N94" s="23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165</v>
      </c>
      <c r="AU94" s="17" t="s">
        <v>85</v>
      </c>
    </row>
    <row r="95" s="13" customFormat="1">
      <c r="A95" s="13"/>
      <c r="B95" s="236"/>
      <c r="C95" s="237"/>
      <c r="D95" s="232" t="s">
        <v>166</v>
      </c>
      <c r="E95" s="238" t="s">
        <v>19</v>
      </c>
      <c r="F95" s="239" t="s">
        <v>2414</v>
      </c>
      <c r="G95" s="237"/>
      <c r="H95" s="240">
        <v>10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166</v>
      </c>
      <c r="AU95" s="246" t="s">
        <v>85</v>
      </c>
      <c r="AV95" s="13" t="s">
        <v>85</v>
      </c>
      <c r="AW95" s="13" t="s">
        <v>34</v>
      </c>
      <c r="AX95" s="13" t="s">
        <v>82</v>
      </c>
      <c r="AY95" s="246" t="s">
        <v>158</v>
      </c>
    </row>
    <row r="96" s="13" customFormat="1">
      <c r="A96" s="13"/>
      <c r="B96" s="236"/>
      <c r="C96" s="237"/>
      <c r="D96" s="232" t="s">
        <v>166</v>
      </c>
      <c r="E96" s="237"/>
      <c r="F96" s="239" t="s">
        <v>1331</v>
      </c>
      <c r="G96" s="237"/>
      <c r="H96" s="240">
        <v>11.5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166</v>
      </c>
      <c r="AU96" s="246" t="s">
        <v>85</v>
      </c>
      <c r="AV96" s="13" t="s">
        <v>85</v>
      </c>
      <c r="AW96" s="13" t="s">
        <v>4</v>
      </c>
      <c r="AX96" s="13" t="s">
        <v>82</v>
      </c>
      <c r="AY96" s="246" t="s">
        <v>158</v>
      </c>
    </row>
    <row r="97" s="12" customFormat="1" ht="22.8" customHeight="1">
      <c r="A97" s="12"/>
      <c r="B97" s="205"/>
      <c r="C97" s="206"/>
      <c r="D97" s="207" t="s">
        <v>73</v>
      </c>
      <c r="E97" s="269" t="s">
        <v>208</v>
      </c>
      <c r="F97" s="269" t="s">
        <v>209</v>
      </c>
      <c r="G97" s="206"/>
      <c r="H97" s="206"/>
      <c r="I97" s="209"/>
      <c r="J97" s="270">
        <f>BK97</f>
        <v>0</v>
      </c>
      <c r="K97" s="206"/>
      <c r="L97" s="211"/>
      <c r="M97" s="212"/>
      <c r="N97" s="213"/>
      <c r="O97" s="213"/>
      <c r="P97" s="214">
        <f>SUM(P98:P103)</f>
        <v>0</v>
      </c>
      <c r="Q97" s="213"/>
      <c r="R97" s="214">
        <f>SUM(R98:R103)</f>
        <v>0.001</v>
      </c>
      <c r="S97" s="213"/>
      <c r="T97" s="215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6" t="s">
        <v>85</v>
      </c>
      <c r="AT97" s="217" t="s">
        <v>73</v>
      </c>
      <c r="AU97" s="217" t="s">
        <v>82</v>
      </c>
      <c r="AY97" s="216" t="s">
        <v>158</v>
      </c>
      <c r="BK97" s="218">
        <f>SUM(BK98:BK103)</f>
        <v>0</v>
      </c>
    </row>
    <row r="98" s="2" customFormat="1" ht="21.75" customHeight="1">
      <c r="A98" s="38"/>
      <c r="B98" s="39"/>
      <c r="C98" s="219" t="s">
        <v>163</v>
      </c>
      <c r="D98" s="219" t="s">
        <v>159</v>
      </c>
      <c r="E98" s="220" t="s">
        <v>224</v>
      </c>
      <c r="F98" s="221" t="s">
        <v>225</v>
      </c>
      <c r="G98" s="222" t="s">
        <v>202</v>
      </c>
      <c r="H98" s="223">
        <v>1</v>
      </c>
      <c r="I98" s="224"/>
      <c r="J98" s="225">
        <f>ROUND(I98*H98,2)</f>
        <v>0</v>
      </c>
      <c r="K98" s="221" t="s">
        <v>213</v>
      </c>
      <c r="L98" s="44"/>
      <c r="M98" s="226" t="s">
        <v>19</v>
      </c>
      <c r="N98" s="227" t="s">
        <v>45</v>
      </c>
      <c r="O98" s="84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195</v>
      </c>
      <c r="AT98" s="230" t="s">
        <v>159</v>
      </c>
      <c r="AU98" s="230" t="s">
        <v>85</v>
      </c>
      <c r="AY98" s="17" t="s">
        <v>158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82</v>
      </c>
      <c r="BK98" s="231">
        <f>ROUND(I98*H98,2)</f>
        <v>0</v>
      </c>
      <c r="BL98" s="17" t="s">
        <v>195</v>
      </c>
      <c r="BM98" s="230" t="s">
        <v>2380</v>
      </c>
    </row>
    <row r="99" s="2" customFormat="1">
      <c r="A99" s="38"/>
      <c r="B99" s="39"/>
      <c r="C99" s="40"/>
      <c r="D99" s="232" t="s">
        <v>165</v>
      </c>
      <c r="E99" s="40"/>
      <c r="F99" s="233" t="s">
        <v>225</v>
      </c>
      <c r="G99" s="40"/>
      <c r="H99" s="40"/>
      <c r="I99" s="136"/>
      <c r="J99" s="40"/>
      <c r="K99" s="40"/>
      <c r="L99" s="44"/>
      <c r="M99" s="234"/>
      <c r="N99" s="23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85</v>
      </c>
    </row>
    <row r="100" s="13" customFormat="1">
      <c r="A100" s="13"/>
      <c r="B100" s="236"/>
      <c r="C100" s="237"/>
      <c r="D100" s="232" t="s">
        <v>166</v>
      </c>
      <c r="E100" s="238" t="s">
        <v>19</v>
      </c>
      <c r="F100" s="239" t="s">
        <v>243</v>
      </c>
      <c r="G100" s="237"/>
      <c r="H100" s="240">
        <v>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166</v>
      </c>
      <c r="AU100" s="246" t="s">
        <v>85</v>
      </c>
      <c r="AV100" s="13" t="s">
        <v>85</v>
      </c>
      <c r="AW100" s="13" t="s">
        <v>34</v>
      </c>
      <c r="AX100" s="13" t="s">
        <v>82</v>
      </c>
      <c r="AY100" s="246" t="s">
        <v>158</v>
      </c>
    </row>
    <row r="101" s="2" customFormat="1" ht="16.5" customHeight="1">
      <c r="A101" s="38"/>
      <c r="B101" s="39"/>
      <c r="C101" s="259" t="s">
        <v>191</v>
      </c>
      <c r="D101" s="259" t="s">
        <v>199</v>
      </c>
      <c r="E101" s="260" t="s">
        <v>229</v>
      </c>
      <c r="F101" s="261" t="s">
        <v>230</v>
      </c>
      <c r="G101" s="262" t="s">
        <v>202</v>
      </c>
      <c r="H101" s="263">
        <v>1</v>
      </c>
      <c r="I101" s="264"/>
      <c r="J101" s="265">
        <f>ROUND(I101*H101,2)</f>
        <v>0</v>
      </c>
      <c r="K101" s="261" t="s">
        <v>19</v>
      </c>
      <c r="L101" s="266"/>
      <c r="M101" s="267" t="s">
        <v>19</v>
      </c>
      <c r="N101" s="268" t="s">
        <v>45</v>
      </c>
      <c r="O101" s="84"/>
      <c r="P101" s="228">
        <f>O101*H101</f>
        <v>0</v>
      </c>
      <c r="Q101" s="228">
        <v>0.001</v>
      </c>
      <c r="R101" s="228">
        <f>Q101*H101</f>
        <v>0.001</v>
      </c>
      <c r="S101" s="228">
        <v>0</v>
      </c>
      <c r="T101" s="22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30" t="s">
        <v>203</v>
      </c>
      <c r="AT101" s="230" t="s">
        <v>199</v>
      </c>
      <c r="AU101" s="230" t="s">
        <v>85</v>
      </c>
      <c r="AY101" s="17" t="s">
        <v>158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7" t="s">
        <v>82</v>
      </c>
      <c r="BK101" s="231">
        <f>ROUND(I101*H101,2)</f>
        <v>0</v>
      </c>
      <c r="BL101" s="17" t="s">
        <v>195</v>
      </c>
      <c r="BM101" s="230" t="s">
        <v>2381</v>
      </c>
    </row>
    <row r="102" s="2" customFormat="1">
      <c r="A102" s="38"/>
      <c r="B102" s="39"/>
      <c r="C102" s="40"/>
      <c r="D102" s="232" t="s">
        <v>165</v>
      </c>
      <c r="E102" s="40"/>
      <c r="F102" s="233" t="s">
        <v>232</v>
      </c>
      <c r="G102" s="40"/>
      <c r="H102" s="40"/>
      <c r="I102" s="136"/>
      <c r="J102" s="40"/>
      <c r="K102" s="40"/>
      <c r="L102" s="44"/>
      <c r="M102" s="234"/>
      <c r="N102" s="235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165</v>
      </c>
      <c r="AU102" s="17" t="s">
        <v>85</v>
      </c>
    </row>
    <row r="103" s="13" customFormat="1">
      <c r="A103" s="13"/>
      <c r="B103" s="236"/>
      <c r="C103" s="237"/>
      <c r="D103" s="232" t="s">
        <v>166</v>
      </c>
      <c r="E103" s="238" t="s">
        <v>19</v>
      </c>
      <c r="F103" s="239" t="s">
        <v>243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166</v>
      </c>
      <c r="AU103" s="246" t="s">
        <v>85</v>
      </c>
      <c r="AV103" s="13" t="s">
        <v>85</v>
      </c>
      <c r="AW103" s="13" t="s">
        <v>34</v>
      </c>
      <c r="AX103" s="13" t="s">
        <v>82</v>
      </c>
      <c r="AY103" s="246" t="s">
        <v>158</v>
      </c>
    </row>
    <row r="104" s="12" customFormat="1" ht="25.92" customHeight="1">
      <c r="A104" s="12"/>
      <c r="B104" s="205"/>
      <c r="C104" s="206"/>
      <c r="D104" s="207" t="s">
        <v>73</v>
      </c>
      <c r="E104" s="208" t="s">
        <v>244</v>
      </c>
      <c r="F104" s="208" t="s">
        <v>245</v>
      </c>
      <c r="G104" s="206"/>
      <c r="H104" s="206"/>
      <c r="I104" s="209"/>
      <c r="J104" s="210">
        <f>BK104</f>
        <v>0</v>
      </c>
      <c r="K104" s="206"/>
      <c r="L104" s="211"/>
      <c r="M104" s="212"/>
      <c r="N104" s="213"/>
      <c r="O104" s="213"/>
      <c r="P104" s="214">
        <f>SUM(P105:P110)</f>
        <v>0</v>
      </c>
      <c r="Q104" s="213"/>
      <c r="R104" s="214">
        <f>SUM(R105:R110)</f>
        <v>0</v>
      </c>
      <c r="S104" s="213"/>
      <c r="T104" s="215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6" t="s">
        <v>176</v>
      </c>
      <c r="AT104" s="217" t="s">
        <v>73</v>
      </c>
      <c r="AU104" s="217" t="s">
        <v>74</v>
      </c>
      <c r="AY104" s="216" t="s">
        <v>158</v>
      </c>
      <c r="BK104" s="218">
        <f>SUM(BK105:BK110)</f>
        <v>0</v>
      </c>
    </row>
    <row r="105" s="2" customFormat="1" ht="16.5" customHeight="1">
      <c r="A105" s="38"/>
      <c r="B105" s="39"/>
      <c r="C105" s="219" t="s">
        <v>198</v>
      </c>
      <c r="D105" s="219" t="s">
        <v>159</v>
      </c>
      <c r="E105" s="220" t="s">
        <v>234</v>
      </c>
      <c r="F105" s="221" t="s">
        <v>2382</v>
      </c>
      <c r="G105" s="222" t="s">
        <v>202</v>
      </c>
      <c r="H105" s="223">
        <v>1</v>
      </c>
      <c r="I105" s="224"/>
      <c r="J105" s="225">
        <f>ROUND(I105*H105,2)</f>
        <v>0</v>
      </c>
      <c r="K105" s="221" t="s">
        <v>19</v>
      </c>
      <c r="L105" s="44"/>
      <c r="M105" s="226" t="s">
        <v>19</v>
      </c>
      <c r="N105" s="227" t="s">
        <v>45</v>
      </c>
      <c r="O105" s="84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30" t="s">
        <v>236</v>
      </c>
      <c r="AT105" s="230" t="s">
        <v>159</v>
      </c>
      <c r="AU105" s="230" t="s">
        <v>82</v>
      </c>
      <c r="AY105" s="17" t="s">
        <v>158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7" t="s">
        <v>82</v>
      </c>
      <c r="BK105" s="231">
        <f>ROUND(I105*H105,2)</f>
        <v>0</v>
      </c>
      <c r="BL105" s="17" t="s">
        <v>236</v>
      </c>
      <c r="BM105" s="230" t="s">
        <v>2383</v>
      </c>
    </row>
    <row r="106" s="2" customFormat="1">
      <c r="A106" s="38"/>
      <c r="B106" s="39"/>
      <c r="C106" s="40"/>
      <c r="D106" s="232" t="s">
        <v>165</v>
      </c>
      <c r="E106" s="40"/>
      <c r="F106" s="233" t="s">
        <v>2382</v>
      </c>
      <c r="G106" s="40"/>
      <c r="H106" s="40"/>
      <c r="I106" s="136"/>
      <c r="J106" s="40"/>
      <c r="K106" s="40"/>
      <c r="L106" s="44"/>
      <c r="M106" s="234"/>
      <c r="N106" s="235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165</v>
      </c>
      <c r="AU106" s="17" t="s">
        <v>82</v>
      </c>
    </row>
    <row r="107" s="2" customFormat="1" ht="16.5" customHeight="1">
      <c r="A107" s="38"/>
      <c r="B107" s="39"/>
      <c r="C107" s="259" t="s">
        <v>210</v>
      </c>
      <c r="D107" s="259" t="s">
        <v>199</v>
      </c>
      <c r="E107" s="260" t="s">
        <v>2384</v>
      </c>
      <c r="F107" s="261" t="s">
        <v>240</v>
      </c>
      <c r="G107" s="262" t="s">
        <v>202</v>
      </c>
      <c r="H107" s="263">
        <v>1</v>
      </c>
      <c r="I107" s="264"/>
      <c r="J107" s="265">
        <f>ROUND(I107*H107,2)</f>
        <v>0</v>
      </c>
      <c r="K107" s="261" t="s">
        <v>19</v>
      </c>
      <c r="L107" s="266"/>
      <c r="M107" s="267" t="s">
        <v>19</v>
      </c>
      <c r="N107" s="268" t="s">
        <v>45</v>
      </c>
      <c r="O107" s="84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241</v>
      </c>
      <c r="AT107" s="230" t="s">
        <v>199</v>
      </c>
      <c r="AU107" s="230" t="s">
        <v>82</v>
      </c>
      <c r="AY107" s="17" t="s">
        <v>158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82</v>
      </c>
      <c r="BK107" s="231">
        <f>ROUND(I107*H107,2)</f>
        <v>0</v>
      </c>
      <c r="BL107" s="17" t="s">
        <v>236</v>
      </c>
      <c r="BM107" s="230" t="s">
        <v>2385</v>
      </c>
    </row>
    <row r="108" s="2" customFormat="1">
      <c r="A108" s="38"/>
      <c r="B108" s="39"/>
      <c r="C108" s="40"/>
      <c r="D108" s="232" t="s">
        <v>165</v>
      </c>
      <c r="E108" s="40"/>
      <c r="F108" s="233" t="s">
        <v>240</v>
      </c>
      <c r="G108" s="40"/>
      <c r="H108" s="40"/>
      <c r="I108" s="136"/>
      <c r="J108" s="40"/>
      <c r="K108" s="40"/>
      <c r="L108" s="44"/>
      <c r="M108" s="234"/>
      <c r="N108" s="235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165</v>
      </c>
      <c r="AU108" s="17" t="s">
        <v>82</v>
      </c>
    </row>
    <row r="109" s="2" customFormat="1">
      <c r="A109" s="38"/>
      <c r="B109" s="39"/>
      <c r="C109" s="40"/>
      <c r="D109" s="232" t="s">
        <v>181</v>
      </c>
      <c r="E109" s="40"/>
      <c r="F109" s="258" t="s">
        <v>2386</v>
      </c>
      <c r="G109" s="40"/>
      <c r="H109" s="40"/>
      <c r="I109" s="136"/>
      <c r="J109" s="40"/>
      <c r="K109" s="40"/>
      <c r="L109" s="44"/>
      <c r="M109" s="234"/>
      <c r="N109" s="23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181</v>
      </c>
      <c r="AU109" s="17" t="s">
        <v>82</v>
      </c>
    </row>
    <row r="110" s="13" customFormat="1">
      <c r="A110" s="13"/>
      <c r="B110" s="236"/>
      <c r="C110" s="237"/>
      <c r="D110" s="232" t="s">
        <v>166</v>
      </c>
      <c r="E110" s="238" t="s">
        <v>19</v>
      </c>
      <c r="F110" s="239" t="s">
        <v>243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166</v>
      </c>
      <c r="AU110" s="246" t="s">
        <v>82</v>
      </c>
      <c r="AV110" s="13" t="s">
        <v>85</v>
      </c>
      <c r="AW110" s="13" t="s">
        <v>34</v>
      </c>
      <c r="AX110" s="13" t="s">
        <v>82</v>
      </c>
      <c r="AY110" s="246" t="s">
        <v>158</v>
      </c>
    </row>
    <row r="111" s="12" customFormat="1" ht="25.92" customHeight="1">
      <c r="A111" s="12"/>
      <c r="B111" s="205"/>
      <c r="C111" s="206"/>
      <c r="D111" s="207" t="s">
        <v>73</v>
      </c>
      <c r="E111" s="208" t="s">
        <v>408</v>
      </c>
      <c r="F111" s="208" t="s">
        <v>409</v>
      </c>
      <c r="G111" s="206"/>
      <c r="H111" s="206"/>
      <c r="I111" s="209"/>
      <c r="J111" s="210">
        <f>BK111</f>
        <v>0</v>
      </c>
      <c r="K111" s="206"/>
      <c r="L111" s="211"/>
      <c r="M111" s="212"/>
      <c r="N111" s="213"/>
      <c r="O111" s="213"/>
      <c r="P111" s="214">
        <f>SUM(P112:P132)</f>
        <v>0</v>
      </c>
      <c r="Q111" s="213"/>
      <c r="R111" s="214">
        <f>SUM(R112:R132)</f>
        <v>0.00124</v>
      </c>
      <c r="S111" s="213"/>
      <c r="T111" s="215">
        <f>SUM(T112:T132)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6" t="s">
        <v>176</v>
      </c>
      <c r="AT111" s="217" t="s">
        <v>73</v>
      </c>
      <c r="AU111" s="217" t="s">
        <v>74</v>
      </c>
      <c r="AY111" s="216" t="s">
        <v>158</v>
      </c>
      <c r="BK111" s="218">
        <f>SUM(BK112:BK132)</f>
        <v>0</v>
      </c>
    </row>
    <row r="112" s="2" customFormat="1" ht="16.5" customHeight="1">
      <c r="A112" s="38"/>
      <c r="B112" s="39"/>
      <c r="C112" s="219" t="s">
        <v>218</v>
      </c>
      <c r="D112" s="219" t="s">
        <v>159</v>
      </c>
      <c r="E112" s="220" t="s">
        <v>503</v>
      </c>
      <c r="F112" s="221" t="s">
        <v>504</v>
      </c>
      <c r="G112" s="222" t="s">
        <v>202</v>
      </c>
      <c r="H112" s="223">
        <v>2</v>
      </c>
      <c r="I112" s="224"/>
      <c r="J112" s="225">
        <f>ROUND(I112*H112,2)</f>
        <v>0</v>
      </c>
      <c r="K112" s="221" t="s">
        <v>19</v>
      </c>
      <c r="L112" s="44"/>
      <c r="M112" s="226" t="s">
        <v>19</v>
      </c>
      <c r="N112" s="227" t="s">
        <v>45</v>
      </c>
      <c r="O112" s="84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0" t="s">
        <v>236</v>
      </c>
      <c r="AT112" s="230" t="s">
        <v>159</v>
      </c>
      <c r="AU112" s="230" t="s">
        <v>82</v>
      </c>
      <c r="AY112" s="17" t="s">
        <v>158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82</v>
      </c>
      <c r="BK112" s="231">
        <f>ROUND(I112*H112,2)</f>
        <v>0</v>
      </c>
      <c r="BL112" s="17" t="s">
        <v>236</v>
      </c>
      <c r="BM112" s="230" t="s">
        <v>2387</v>
      </c>
    </row>
    <row r="113" s="2" customFormat="1">
      <c r="A113" s="38"/>
      <c r="B113" s="39"/>
      <c r="C113" s="40"/>
      <c r="D113" s="232" t="s">
        <v>165</v>
      </c>
      <c r="E113" s="40"/>
      <c r="F113" s="233" t="s">
        <v>504</v>
      </c>
      <c r="G113" s="40"/>
      <c r="H113" s="40"/>
      <c r="I113" s="136"/>
      <c r="J113" s="40"/>
      <c r="K113" s="40"/>
      <c r="L113" s="44"/>
      <c r="M113" s="234"/>
      <c r="N113" s="235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165</v>
      </c>
      <c r="AU113" s="17" t="s">
        <v>82</v>
      </c>
    </row>
    <row r="114" s="2" customFormat="1" ht="16.5" customHeight="1">
      <c r="A114" s="38"/>
      <c r="B114" s="39"/>
      <c r="C114" s="259" t="s">
        <v>156</v>
      </c>
      <c r="D114" s="259" t="s">
        <v>199</v>
      </c>
      <c r="E114" s="260" t="s">
        <v>506</v>
      </c>
      <c r="F114" s="261" t="s">
        <v>507</v>
      </c>
      <c r="G114" s="262" t="s">
        <v>508</v>
      </c>
      <c r="H114" s="263">
        <v>2</v>
      </c>
      <c r="I114" s="264"/>
      <c r="J114" s="265">
        <f>ROUND(I114*H114,2)</f>
        <v>0</v>
      </c>
      <c r="K114" s="261" t="s">
        <v>19</v>
      </c>
      <c r="L114" s="266"/>
      <c r="M114" s="267" t="s">
        <v>19</v>
      </c>
      <c r="N114" s="268" t="s">
        <v>45</v>
      </c>
      <c r="O114" s="84"/>
      <c r="P114" s="228">
        <f>O114*H114</f>
        <v>0</v>
      </c>
      <c r="Q114" s="228">
        <v>0.00062</v>
      </c>
      <c r="R114" s="228">
        <f>Q114*H114</f>
        <v>0.00124</v>
      </c>
      <c r="S114" s="228">
        <v>0</v>
      </c>
      <c r="T114" s="22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30" t="s">
        <v>241</v>
      </c>
      <c r="AT114" s="230" t="s">
        <v>199</v>
      </c>
      <c r="AU114" s="230" t="s">
        <v>82</v>
      </c>
      <c r="AY114" s="17" t="s">
        <v>158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82</v>
      </c>
      <c r="BK114" s="231">
        <f>ROUND(I114*H114,2)</f>
        <v>0</v>
      </c>
      <c r="BL114" s="17" t="s">
        <v>236</v>
      </c>
      <c r="BM114" s="230" t="s">
        <v>2388</v>
      </c>
    </row>
    <row r="115" s="2" customFormat="1">
      <c r="A115" s="38"/>
      <c r="B115" s="39"/>
      <c r="C115" s="40"/>
      <c r="D115" s="232" t="s">
        <v>165</v>
      </c>
      <c r="E115" s="40"/>
      <c r="F115" s="233" t="s">
        <v>507</v>
      </c>
      <c r="G115" s="40"/>
      <c r="H115" s="40"/>
      <c r="I115" s="136"/>
      <c r="J115" s="40"/>
      <c r="K115" s="40"/>
      <c r="L115" s="44"/>
      <c r="M115" s="234"/>
      <c r="N115" s="23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165</v>
      </c>
      <c r="AU115" s="17" t="s">
        <v>82</v>
      </c>
    </row>
    <row r="116" s="13" customFormat="1">
      <c r="A116" s="13"/>
      <c r="B116" s="236"/>
      <c r="C116" s="237"/>
      <c r="D116" s="232" t="s">
        <v>166</v>
      </c>
      <c r="E116" s="238" t="s">
        <v>19</v>
      </c>
      <c r="F116" s="239" t="s">
        <v>2415</v>
      </c>
      <c r="G116" s="237"/>
      <c r="H116" s="240">
        <v>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166</v>
      </c>
      <c r="AU116" s="246" t="s">
        <v>82</v>
      </c>
      <c r="AV116" s="13" t="s">
        <v>85</v>
      </c>
      <c r="AW116" s="13" t="s">
        <v>34</v>
      </c>
      <c r="AX116" s="13" t="s">
        <v>82</v>
      </c>
      <c r="AY116" s="246" t="s">
        <v>158</v>
      </c>
    </row>
    <row r="117" s="2" customFormat="1" ht="33" customHeight="1">
      <c r="A117" s="38"/>
      <c r="B117" s="39"/>
      <c r="C117" s="219" t="s">
        <v>228</v>
      </c>
      <c r="D117" s="219" t="s">
        <v>159</v>
      </c>
      <c r="E117" s="220" t="s">
        <v>2390</v>
      </c>
      <c r="F117" s="221" t="s">
        <v>2391</v>
      </c>
      <c r="G117" s="222" t="s">
        <v>202</v>
      </c>
      <c r="H117" s="223">
        <v>1</v>
      </c>
      <c r="I117" s="224"/>
      <c r="J117" s="225">
        <f>ROUND(I117*H117,2)</f>
        <v>0</v>
      </c>
      <c r="K117" s="221" t="s">
        <v>19</v>
      </c>
      <c r="L117" s="44"/>
      <c r="M117" s="226" t="s">
        <v>19</v>
      </c>
      <c r="N117" s="227" t="s">
        <v>45</v>
      </c>
      <c r="O117" s="84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30" t="s">
        <v>236</v>
      </c>
      <c r="AT117" s="230" t="s">
        <v>159</v>
      </c>
      <c r="AU117" s="230" t="s">
        <v>82</v>
      </c>
      <c r="AY117" s="17" t="s">
        <v>158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7" t="s">
        <v>82</v>
      </c>
      <c r="BK117" s="231">
        <f>ROUND(I117*H117,2)</f>
        <v>0</v>
      </c>
      <c r="BL117" s="17" t="s">
        <v>236</v>
      </c>
      <c r="BM117" s="230" t="s">
        <v>2392</v>
      </c>
    </row>
    <row r="118" s="2" customFormat="1">
      <c r="A118" s="38"/>
      <c r="B118" s="39"/>
      <c r="C118" s="40"/>
      <c r="D118" s="232" t="s">
        <v>165</v>
      </c>
      <c r="E118" s="40"/>
      <c r="F118" s="233" t="s">
        <v>2391</v>
      </c>
      <c r="G118" s="40"/>
      <c r="H118" s="40"/>
      <c r="I118" s="136"/>
      <c r="J118" s="40"/>
      <c r="K118" s="40"/>
      <c r="L118" s="44"/>
      <c r="M118" s="234"/>
      <c r="N118" s="23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165</v>
      </c>
      <c r="AU118" s="17" t="s">
        <v>82</v>
      </c>
    </row>
    <row r="119" s="13" customFormat="1">
      <c r="A119" s="13"/>
      <c r="B119" s="236"/>
      <c r="C119" s="237"/>
      <c r="D119" s="232" t="s">
        <v>166</v>
      </c>
      <c r="E119" s="238" t="s">
        <v>19</v>
      </c>
      <c r="F119" s="239" t="s">
        <v>2416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85</v>
      </c>
      <c r="AW119" s="13" t="s">
        <v>34</v>
      </c>
      <c r="AX119" s="13" t="s">
        <v>82</v>
      </c>
      <c r="AY119" s="246" t="s">
        <v>158</v>
      </c>
    </row>
    <row r="120" s="2" customFormat="1" ht="33" customHeight="1">
      <c r="A120" s="38"/>
      <c r="B120" s="39"/>
      <c r="C120" s="219" t="s">
        <v>233</v>
      </c>
      <c r="D120" s="219" t="s">
        <v>159</v>
      </c>
      <c r="E120" s="220" t="s">
        <v>2394</v>
      </c>
      <c r="F120" s="221" t="s">
        <v>2395</v>
      </c>
      <c r="G120" s="222" t="s">
        <v>202</v>
      </c>
      <c r="H120" s="223">
        <v>1</v>
      </c>
      <c r="I120" s="224"/>
      <c r="J120" s="225">
        <f>ROUND(I120*H120,2)</f>
        <v>0</v>
      </c>
      <c r="K120" s="221" t="s">
        <v>19</v>
      </c>
      <c r="L120" s="44"/>
      <c r="M120" s="226" t="s">
        <v>19</v>
      </c>
      <c r="N120" s="227" t="s">
        <v>45</v>
      </c>
      <c r="O120" s="84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0" t="s">
        <v>236</v>
      </c>
      <c r="AT120" s="230" t="s">
        <v>159</v>
      </c>
      <c r="AU120" s="230" t="s">
        <v>82</v>
      </c>
      <c r="AY120" s="17" t="s">
        <v>158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7" t="s">
        <v>82</v>
      </c>
      <c r="BK120" s="231">
        <f>ROUND(I120*H120,2)</f>
        <v>0</v>
      </c>
      <c r="BL120" s="17" t="s">
        <v>236</v>
      </c>
      <c r="BM120" s="230" t="s">
        <v>2396</v>
      </c>
    </row>
    <row r="121" s="2" customFormat="1">
      <c r="A121" s="38"/>
      <c r="B121" s="39"/>
      <c r="C121" s="40"/>
      <c r="D121" s="232" t="s">
        <v>165</v>
      </c>
      <c r="E121" s="40"/>
      <c r="F121" s="233" t="s">
        <v>2395</v>
      </c>
      <c r="G121" s="40"/>
      <c r="H121" s="40"/>
      <c r="I121" s="136"/>
      <c r="J121" s="40"/>
      <c r="K121" s="40"/>
      <c r="L121" s="44"/>
      <c r="M121" s="234"/>
      <c r="N121" s="235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165</v>
      </c>
      <c r="AU121" s="17" t="s">
        <v>82</v>
      </c>
    </row>
    <row r="122" s="13" customFormat="1">
      <c r="A122" s="13"/>
      <c r="B122" s="236"/>
      <c r="C122" s="237"/>
      <c r="D122" s="232" t="s">
        <v>166</v>
      </c>
      <c r="E122" s="238" t="s">
        <v>19</v>
      </c>
      <c r="F122" s="239" t="s">
        <v>2416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166</v>
      </c>
      <c r="AU122" s="246" t="s">
        <v>82</v>
      </c>
      <c r="AV122" s="13" t="s">
        <v>85</v>
      </c>
      <c r="AW122" s="13" t="s">
        <v>34</v>
      </c>
      <c r="AX122" s="13" t="s">
        <v>82</v>
      </c>
      <c r="AY122" s="246" t="s">
        <v>158</v>
      </c>
    </row>
    <row r="123" s="2" customFormat="1" ht="21.75" customHeight="1">
      <c r="A123" s="38"/>
      <c r="B123" s="39"/>
      <c r="C123" s="219" t="s">
        <v>238</v>
      </c>
      <c r="D123" s="219" t="s">
        <v>159</v>
      </c>
      <c r="E123" s="220" t="s">
        <v>966</v>
      </c>
      <c r="F123" s="221" t="s">
        <v>967</v>
      </c>
      <c r="G123" s="222" t="s">
        <v>202</v>
      </c>
      <c r="H123" s="223">
        <v>1</v>
      </c>
      <c r="I123" s="224"/>
      <c r="J123" s="225">
        <f>ROUND(I123*H123,2)</f>
        <v>0</v>
      </c>
      <c r="K123" s="221" t="s">
        <v>19</v>
      </c>
      <c r="L123" s="44"/>
      <c r="M123" s="226" t="s">
        <v>19</v>
      </c>
      <c r="N123" s="227" t="s">
        <v>45</v>
      </c>
      <c r="O123" s="84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236</v>
      </c>
      <c r="AT123" s="230" t="s">
        <v>159</v>
      </c>
      <c r="AU123" s="230" t="s">
        <v>82</v>
      </c>
      <c r="AY123" s="17" t="s">
        <v>158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82</v>
      </c>
      <c r="BK123" s="231">
        <f>ROUND(I123*H123,2)</f>
        <v>0</v>
      </c>
      <c r="BL123" s="17" t="s">
        <v>236</v>
      </c>
      <c r="BM123" s="230" t="s">
        <v>2397</v>
      </c>
    </row>
    <row r="124" s="2" customFormat="1">
      <c r="A124" s="38"/>
      <c r="B124" s="39"/>
      <c r="C124" s="40"/>
      <c r="D124" s="232" t="s">
        <v>165</v>
      </c>
      <c r="E124" s="40"/>
      <c r="F124" s="233" t="s">
        <v>967</v>
      </c>
      <c r="G124" s="40"/>
      <c r="H124" s="40"/>
      <c r="I124" s="136"/>
      <c r="J124" s="40"/>
      <c r="K124" s="40"/>
      <c r="L124" s="44"/>
      <c r="M124" s="234"/>
      <c r="N124" s="23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165</v>
      </c>
      <c r="AU124" s="17" t="s">
        <v>82</v>
      </c>
    </row>
    <row r="125" s="13" customFormat="1">
      <c r="A125" s="13"/>
      <c r="B125" s="236"/>
      <c r="C125" s="237"/>
      <c r="D125" s="232" t="s">
        <v>166</v>
      </c>
      <c r="E125" s="238" t="s">
        <v>19</v>
      </c>
      <c r="F125" s="239" t="s">
        <v>2416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166</v>
      </c>
      <c r="AU125" s="246" t="s">
        <v>82</v>
      </c>
      <c r="AV125" s="13" t="s">
        <v>85</v>
      </c>
      <c r="AW125" s="13" t="s">
        <v>34</v>
      </c>
      <c r="AX125" s="13" t="s">
        <v>82</v>
      </c>
      <c r="AY125" s="246" t="s">
        <v>158</v>
      </c>
    </row>
    <row r="126" s="2" customFormat="1" ht="21.75" customHeight="1">
      <c r="A126" s="38"/>
      <c r="B126" s="39"/>
      <c r="C126" s="219" t="s">
        <v>246</v>
      </c>
      <c r="D126" s="219" t="s">
        <v>159</v>
      </c>
      <c r="E126" s="220" t="s">
        <v>971</v>
      </c>
      <c r="F126" s="221" t="s">
        <v>2399</v>
      </c>
      <c r="G126" s="222" t="s">
        <v>202</v>
      </c>
      <c r="H126" s="223">
        <v>1</v>
      </c>
      <c r="I126" s="224"/>
      <c r="J126" s="225">
        <f>ROUND(I126*H126,2)</f>
        <v>0</v>
      </c>
      <c r="K126" s="221" t="s">
        <v>19</v>
      </c>
      <c r="L126" s="44"/>
      <c r="M126" s="226" t="s">
        <v>19</v>
      </c>
      <c r="N126" s="227" t="s">
        <v>45</v>
      </c>
      <c r="O126" s="84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236</v>
      </c>
      <c r="AT126" s="230" t="s">
        <v>159</v>
      </c>
      <c r="AU126" s="230" t="s">
        <v>82</v>
      </c>
      <c r="AY126" s="17" t="s">
        <v>158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82</v>
      </c>
      <c r="BK126" s="231">
        <f>ROUND(I126*H126,2)</f>
        <v>0</v>
      </c>
      <c r="BL126" s="17" t="s">
        <v>236</v>
      </c>
      <c r="BM126" s="230" t="s">
        <v>2400</v>
      </c>
    </row>
    <row r="127" s="2" customFormat="1">
      <c r="A127" s="38"/>
      <c r="B127" s="39"/>
      <c r="C127" s="40"/>
      <c r="D127" s="232" t="s">
        <v>165</v>
      </c>
      <c r="E127" s="40"/>
      <c r="F127" s="233" t="s">
        <v>2399</v>
      </c>
      <c r="G127" s="40"/>
      <c r="H127" s="40"/>
      <c r="I127" s="136"/>
      <c r="J127" s="40"/>
      <c r="K127" s="40"/>
      <c r="L127" s="44"/>
      <c r="M127" s="234"/>
      <c r="N127" s="235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165</v>
      </c>
      <c r="AU127" s="17" t="s">
        <v>82</v>
      </c>
    </row>
    <row r="128" s="13" customFormat="1">
      <c r="A128" s="13"/>
      <c r="B128" s="236"/>
      <c r="C128" s="237"/>
      <c r="D128" s="232" t="s">
        <v>166</v>
      </c>
      <c r="E128" s="238" t="s">
        <v>19</v>
      </c>
      <c r="F128" s="239" t="s">
        <v>2416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82</v>
      </c>
      <c r="AV128" s="13" t="s">
        <v>85</v>
      </c>
      <c r="AW128" s="13" t="s">
        <v>34</v>
      </c>
      <c r="AX128" s="13" t="s">
        <v>82</v>
      </c>
      <c r="AY128" s="246" t="s">
        <v>158</v>
      </c>
    </row>
    <row r="129" s="2" customFormat="1" ht="16.5" customHeight="1">
      <c r="A129" s="38"/>
      <c r="B129" s="39"/>
      <c r="C129" s="219" t="s">
        <v>252</v>
      </c>
      <c r="D129" s="219" t="s">
        <v>159</v>
      </c>
      <c r="E129" s="220" t="s">
        <v>975</v>
      </c>
      <c r="F129" s="221" t="s">
        <v>976</v>
      </c>
      <c r="G129" s="222" t="s">
        <v>977</v>
      </c>
      <c r="H129" s="223">
        <v>1</v>
      </c>
      <c r="I129" s="224"/>
      <c r="J129" s="225">
        <f>ROUND(I129*H129,2)</f>
        <v>0</v>
      </c>
      <c r="K129" s="221" t="s">
        <v>19</v>
      </c>
      <c r="L129" s="44"/>
      <c r="M129" s="226" t="s">
        <v>19</v>
      </c>
      <c r="N129" s="227" t="s">
        <v>45</v>
      </c>
      <c r="O129" s="8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236</v>
      </c>
      <c r="AT129" s="230" t="s">
        <v>159</v>
      </c>
      <c r="AU129" s="230" t="s">
        <v>82</v>
      </c>
      <c r="AY129" s="17" t="s">
        <v>158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82</v>
      </c>
      <c r="BK129" s="231">
        <f>ROUND(I129*H129,2)</f>
        <v>0</v>
      </c>
      <c r="BL129" s="17" t="s">
        <v>236</v>
      </c>
      <c r="BM129" s="230" t="s">
        <v>2401</v>
      </c>
    </row>
    <row r="130" s="2" customFormat="1">
      <c r="A130" s="38"/>
      <c r="B130" s="39"/>
      <c r="C130" s="40"/>
      <c r="D130" s="232" t="s">
        <v>165</v>
      </c>
      <c r="E130" s="40"/>
      <c r="F130" s="233" t="s">
        <v>2402</v>
      </c>
      <c r="G130" s="40"/>
      <c r="H130" s="40"/>
      <c r="I130" s="136"/>
      <c r="J130" s="40"/>
      <c r="K130" s="40"/>
      <c r="L130" s="44"/>
      <c r="M130" s="234"/>
      <c r="N130" s="23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82</v>
      </c>
    </row>
    <row r="131" s="2" customFormat="1" ht="16.5" customHeight="1">
      <c r="A131" s="38"/>
      <c r="B131" s="39"/>
      <c r="C131" s="219" t="s">
        <v>8</v>
      </c>
      <c r="D131" s="219" t="s">
        <v>159</v>
      </c>
      <c r="E131" s="220" t="s">
        <v>981</v>
      </c>
      <c r="F131" s="221" t="s">
        <v>982</v>
      </c>
      <c r="G131" s="222" t="s">
        <v>977</v>
      </c>
      <c r="H131" s="223">
        <v>1</v>
      </c>
      <c r="I131" s="224"/>
      <c r="J131" s="225">
        <f>ROUND(I131*H131,2)</f>
        <v>0</v>
      </c>
      <c r="K131" s="221" t="s">
        <v>19</v>
      </c>
      <c r="L131" s="44"/>
      <c r="M131" s="226" t="s">
        <v>19</v>
      </c>
      <c r="N131" s="227" t="s">
        <v>45</v>
      </c>
      <c r="O131" s="84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236</v>
      </c>
      <c r="AT131" s="230" t="s">
        <v>159</v>
      </c>
      <c r="AU131" s="230" t="s">
        <v>82</v>
      </c>
      <c r="AY131" s="17" t="s">
        <v>158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82</v>
      </c>
      <c r="BK131" s="231">
        <f>ROUND(I131*H131,2)</f>
        <v>0</v>
      </c>
      <c r="BL131" s="17" t="s">
        <v>236</v>
      </c>
      <c r="BM131" s="230" t="s">
        <v>2403</v>
      </c>
    </row>
    <row r="132" s="2" customFormat="1">
      <c r="A132" s="38"/>
      <c r="B132" s="39"/>
      <c r="C132" s="40"/>
      <c r="D132" s="232" t="s">
        <v>165</v>
      </c>
      <c r="E132" s="40"/>
      <c r="F132" s="233" t="s">
        <v>2404</v>
      </c>
      <c r="G132" s="40"/>
      <c r="H132" s="40"/>
      <c r="I132" s="136"/>
      <c r="J132" s="40"/>
      <c r="K132" s="40"/>
      <c r="L132" s="44"/>
      <c r="M132" s="271"/>
      <c r="N132" s="272"/>
      <c r="O132" s="273"/>
      <c r="P132" s="273"/>
      <c r="Q132" s="273"/>
      <c r="R132" s="273"/>
      <c r="S132" s="273"/>
      <c r="T132" s="274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82</v>
      </c>
    </row>
    <row r="133" s="2" customFormat="1" ht="6.96" customHeight="1">
      <c r="A133" s="38"/>
      <c r="B133" s="59"/>
      <c r="C133" s="60"/>
      <c r="D133" s="60"/>
      <c r="E133" s="60"/>
      <c r="F133" s="60"/>
      <c r="G133" s="60"/>
      <c r="H133" s="60"/>
      <c r="I133" s="169"/>
      <c r="J133" s="60"/>
      <c r="K133" s="60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8BsUFqQuBWQzLRWpNDB9sNeWkZHiIr9VRMaPQO+p/8F6iooUfmT15AaOEvG1k67stAJBJbaLFc3jRDiNh3cNzw==" hashValue="oT7l0MUNUZaOBWxcgpa3jekxVFAuY8tGzoHa1jfk+WD6qz0rXwvOvbS1C5VE6482TXXGNuLGH9a2fgOQGW2pIw==" algorithmName="SHA-512" password="CC35"/>
  <autoFilter ref="C84:K13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5" customFormat="1" ht="45" customHeight="1">
      <c r="B3" s="279"/>
      <c r="C3" s="280" t="s">
        <v>2417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2418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2419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2420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2421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2422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2423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2424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2425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2426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2427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81</v>
      </c>
      <c r="F18" s="286" t="s">
        <v>2428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2429</v>
      </c>
      <c r="F19" s="286" t="s">
        <v>2430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2431</v>
      </c>
      <c r="F20" s="286" t="s">
        <v>2432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2433</v>
      </c>
      <c r="F21" s="286" t="s">
        <v>2434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2435</v>
      </c>
      <c r="F22" s="286" t="s">
        <v>2436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2437</v>
      </c>
      <c r="F23" s="286" t="s">
        <v>2438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2439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2440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2441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2442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2443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2444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2445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2446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2447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144</v>
      </c>
      <c r="F36" s="286"/>
      <c r="G36" s="286" t="s">
        <v>2448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2449</v>
      </c>
      <c r="F37" s="286"/>
      <c r="G37" s="286" t="s">
        <v>2450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55</v>
      </c>
      <c r="F38" s="286"/>
      <c r="G38" s="286" t="s">
        <v>2451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56</v>
      </c>
      <c r="F39" s="286"/>
      <c r="G39" s="286" t="s">
        <v>2452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145</v>
      </c>
      <c r="F40" s="286"/>
      <c r="G40" s="286" t="s">
        <v>2453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146</v>
      </c>
      <c r="F41" s="286"/>
      <c r="G41" s="286" t="s">
        <v>2454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2455</v>
      </c>
      <c r="F42" s="286"/>
      <c r="G42" s="286" t="s">
        <v>2456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2457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2458</v>
      </c>
      <c r="F44" s="286"/>
      <c r="G44" s="286" t="s">
        <v>2459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148</v>
      </c>
      <c r="F45" s="286"/>
      <c r="G45" s="286" t="s">
        <v>2460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2461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2462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2463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2464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2465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2466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2467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2468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2469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2470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2471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2472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2473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2474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2475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2476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2477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2478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2479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2480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2481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2482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2483</v>
      </c>
      <c r="D76" s="304"/>
      <c r="E76" s="304"/>
      <c r="F76" s="304" t="s">
        <v>2484</v>
      </c>
      <c r="G76" s="305"/>
      <c r="H76" s="304" t="s">
        <v>56</v>
      </c>
      <c r="I76" s="304" t="s">
        <v>59</v>
      </c>
      <c r="J76" s="304" t="s">
        <v>2485</v>
      </c>
      <c r="K76" s="303"/>
    </row>
    <row r="77" s="1" customFormat="1" ht="17.25" customHeight="1">
      <c r="B77" s="301"/>
      <c r="C77" s="306" t="s">
        <v>2486</v>
      </c>
      <c r="D77" s="306"/>
      <c r="E77" s="306"/>
      <c r="F77" s="307" t="s">
        <v>2487</v>
      </c>
      <c r="G77" s="308"/>
      <c r="H77" s="306"/>
      <c r="I77" s="306"/>
      <c r="J77" s="306" t="s">
        <v>2488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55</v>
      </c>
      <c r="D79" s="309"/>
      <c r="E79" s="309"/>
      <c r="F79" s="311" t="s">
        <v>2489</v>
      </c>
      <c r="G79" s="310"/>
      <c r="H79" s="289" t="s">
        <v>2490</v>
      </c>
      <c r="I79" s="289" t="s">
        <v>2491</v>
      </c>
      <c r="J79" s="289">
        <v>20</v>
      </c>
      <c r="K79" s="303"/>
    </row>
    <row r="80" s="1" customFormat="1" ht="15" customHeight="1">
      <c r="B80" s="301"/>
      <c r="C80" s="289" t="s">
        <v>2492</v>
      </c>
      <c r="D80" s="289"/>
      <c r="E80" s="289"/>
      <c r="F80" s="311" t="s">
        <v>2489</v>
      </c>
      <c r="G80" s="310"/>
      <c r="H80" s="289" t="s">
        <v>2493</v>
      </c>
      <c r="I80" s="289" t="s">
        <v>2491</v>
      </c>
      <c r="J80" s="289">
        <v>120</v>
      </c>
      <c r="K80" s="303"/>
    </row>
    <row r="81" s="1" customFormat="1" ht="15" customHeight="1">
      <c r="B81" s="312"/>
      <c r="C81" s="289" t="s">
        <v>2494</v>
      </c>
      <c r="D81" s="289"/>
      <c r="E81" s="289"/>
      <c r="F81" s="311" t="s">
        <v>2495</v>
      </c>
      <c r="G81" s="310"/>
      <c r="H81" s="289" t="s">
        <v>2496</v>
      </c>
      <c r="I81" s="289" t="s">
        <v>2491</v>
      </c>
      <c r="J81" s="289">
        <v>50</v>
      </c>
      <c r="K81" s="303"/>
    </row>
    <row r="82" s="1" customFormat="1" ht="15" customHeight="1">
      <c r="B82" s="312"/>
      <c r="C82" s="289" t="s">
        <v>2497</v>
      </c>
      <c r="D82" s="289"/>
      <c r="E82" s="289"/>
      <c r="F82" s="311" t="s">
        <v>2489</v>
      </c>
      <c r="G82" s="310"/>
      <c r="H82" s="289" t="s">
        <v>2498</v>
      </c>
      <c r="I82" s="289" t="s">
        <v>2499</v>
      </c>
      <c r="J82" s="289"/>
      <c r="K82" s="303"/>
    </row>
    <row r="83" s="1" customFormat="1" ht="15" customHeight="1">
      <c r="B83" s="312"/>
      <c r="C83" s="313" t="s">
        <v>2500</v>
      </c>
      <c r="D83" s="313"/>
      <c r="E83" s="313"/>
      <c r="F83" s="314" t="s">
        <v>2495</v>
      </c>
      <c r="G83" s="313"/>
      <c r="H83" s="313" t="s">
        <v>2501</v>
      </c>
      <c r="I83" s="313" t="s">
        <v>2491</v>
      </c>
      <c r="J83" s="313">
        <v>15</v>
      </c>
      <c r="K83" s="303"/>
    </row>
    <row r="84" s="1" customFormat="1" ht="15" customHeight="1">
      <c r="B84" s="312"/>
      <c r="C84" s="313" t="s">
        <v>2502</v>
      </c>
      <c r="D84" s="313"/>
      <c r="E84" s="313"/>
      <c r="F84" s="314" t="s">
        <v>2495</v>
      </c>
      <c r="G84" s="313"/>
      <c r="H84" s="313" t="s">
        <v>2503</v>
      </c>
      <c r="I84" s="313" t="s">
        <v>2491</v>
      </c>
      <c r="J84" s="313">
        <v>15</v>
      </c>
      <c r="K84" s="303"/>
    </row>
    <row r="85" s="1" customFormat="1" ht="15" customHeight="1">
      <c r="B85" s="312"/>
      <c r="C85" s="313" t="s">
        <v>2504</v>
      </c>
      <c r="D85" s="313"/>
      <c r="E85" s="313"/>
      <c r="F85" s="314" t="s">
        <v>2495</v>
      </c>
      <c r="G85" s="313"/>
      <c r="H85" s="313" t="s">
        <v>2505</v>
      </c>
      <c r="I85" s="313" t="s">
        <v>2491</v>
      </c>
      <c r="J85" s="313">
        <v>20</v>
      </c>
      <c r="K85" s="303"/>
    </row>
    <row r="86" s="1" customFormat="1" ht="15" customHeight="1">
      <c r="B86" s="312"/>
      <c r="C86" s="313" t="s">
        <v>2506</v>
      </c>
      <c r="D86" s="313"/>
      <c r="E86" s="313"/>
      <c r="F86" s="314" t="s">
        <v>2495</v>
      </c>
      <c r="G86" s="313"/>
      <c r="H86" s="313" t="s">
        <v>2507</v>
      </c>
      <c r="I86" s="313" t="s">
        <v>2491</v>
      </c>
      <c r="J86" s="313">
        <v>20</v>
      </c>
      <c r="K86" s="303"/>
    </row>
    <row r="87" s="1" customFormat="1" ht="15" customHeight="1">
      <c r="B87" s="312"/>
      <c r="C87" s="289" t="s">
        <v>2508</v>
      </c>
      <c r="D87" s="289"/>
      <c r="E87" s="289"/>
      <c r="F87" s="311" t="s">
        <v>2495</v>
      </c>
      <c r="G87" s="310"/>
      <c r="H87" s="289" t="s">
        <v>2509</v>
      </c>
      <c r="I87" s="289" t="s">
        <v>2491</v>
      </c>
      <c r="J87" s="289">
        <v>50</v>
      </c>
      <c r="K87" s="303"/>
    </row>
    <row r="88" s="1" customFormat="1" ht="15" customHeight="1">
      <c r="B88" s="312"/>
      <c r="C88" s="289" t="s">
        <v>2510</v>
      </c>
      <c r="D88" s="289"/>
      <c r="E88" s="289"/>
      <c r="F88" s="311" t="s">
        <v>2495</v>
      </c>
      <c r="G88" s="310"/>
      <c r="H88" s="289" t="s">
        <v>2511</v>
      </c>
      <c r="I88" s="289" t="s">
        <v>2491</v>
      </c>
      <c r="J88" s="289">
        <v>20</v>
      </c>
      <c r="K88" s="303"/>
    </row>
    <row r="89" s="1" customFormat="1" ht="15" customHeight="1">
      <c r="B89" s="312"/>
      <c r="C89" s="289" t="s">
        <v>2512</v>
      </c>
      <c r="D89" s="289"/>
      <c r="E89" s="289"/>
      <c r="F89" s="311" t="s">
        <v>2495</v>
      </c>
      <c r="G89" s="310"/>
      <c r="H89" s="289" t="s">
        <v>2513</v>
      </c>
      <c r="I89" s="289" t="s">
        <v>2491</v>
      </c>
      <c r="J89" s="289">
        <v>20</v>
      </c>
      <c r="K89" s="303"/>
    </row>
    <row r="90" s="1" customFormat="1" ht="15" customHeight="1">
      <c r="B90" s="312"/>
      <c r="C90" s="289" t="s">
        <v>2514</v>
      </c>
      <c r="D90" s="289"/>
      <c r="E90" s="289"/>
      <c r="F90" s="311" t="s">
        <v>2495</v>
      </c>
      <c r="G90" s="310"/>
      <c r="H90" s="289" t="s">
        <v>2515</v>
      </c>
      <c r="I90" s="289" t="s">
        <v>2491</v>
      </c>
      <c r="J90" s="289">
        <v>50</v>
      </c>
      <c r="K90" s="303"/>
    </row>
    <row r="91" s="1" customFormat="1" ht="15" customHeight="1">
      <c r="B91" s="312"/>
      <c r="C91" s="289" t="s">
        <v>2516</v>
      </c>
      <c r="D91" s="289"/>
      <c r="E91" s="289"/>
      <c r="F91" s="311" t="s">
        <v>2495</v>
      </c>
      <c r="G91" s="310"/>
      <c r="H91" s="289" t="s">
        <v>2516</v>
      </c>
      <c r="I91" s="289" t="s">
        <v>2491</v>
      </c>
      <c r="J91" s="289">
        <v>50</v>
      </c>
      <c r="K91" s="303"/>
    </row>
    <row r="92" s="1" customFormat="1" ht="15" customHeight="1">
      <c r="B92" s="312"/>
      <c r="C92" s="289" t="s">
        <v>2517</v>
      </c>
      <c r="D92" s="289"/>
      <c r="E92" s="289"/>
      <c r="F92" s="311" t="s">
        <v>2495</v>
      </c>
      <c r="G92" s="310"/>
      <c r="H92" s="289" t="s">
        <v>2518</v>
      </c>
      <c r="I92" s="289" t="s">
        <v>2491</v>
      </c>
      <c r="J92" s="289">
        <v>255</v>
      </c>
      <c r="K92" s="303"/>
    </row>
    <row r="93" s="1" customFormat="1" ht="15" customHeight="1">
      <c r="B93" s="312"/>
      <c r="C93" s="289" t="s">
        <v>2519</v>
      </c>
      <c r="D93" s="289"/>
      <c r="E93" s="289"/>
      <c r="F93" s="311" t="s">
        <v>2489</v>
      </c>
      <c r="G93" s="310"/>
      <c r="H93" s="289" t="s">
        <v>2520</v>
      </c>
      <c r="I93" s="289" t="s">
        <v>2521</v>
      </c>
      <c r="J93" s="289"/>
      <c r="K93" s="303"/>
    </row>
    <row r="94" s="1" customFormat="1" ht="15" customHeight="1">
      <c r="B94" s="312"/>
      <c r="C94" s="289" t="s">
        <v>2522</v>
      </c>
      <c r="D94" s="289"/>
      <c r="E94" s="289"/>
      <c r="F94" s="311" t="s">
        <v>2489</v>
      </c>
      <c r="G94" s="310"/>
      <c r="H94" s="289" t="s">
        <v>2523</v>
      </c>
      <c r="I94" s="289" t="s">
        <v>2524</v>
      </c>
      <c r="J94" s="289"/>
      <c r="K94" s="303"/>
    </row>
    <row r="95" s="1" customFormat="1" ht="15" customHeight="1">
      <c r="B95" s="312"/>
      <c r="C95" s="289" t="s">
        <v>2525</v>
      </c>
      <c r="D95" s="289"/>
      <c r="E95" s="289"/>
      <c r="F95" s="311" t="s">
        <v>2489</v>
      </c>
      <c r="G95" s="310"/>
      <c r="H95" s="289" t="s">
        <v>2525</v>
      </c>
      <c r="I95" s="289" t="s">
        <v>2524</v>
      </c>
      <c r="J95" s="289"/>
      <c r="K95" s="303"/>
    </row>
    <row r="96" s="1" customFormat="1" ht="15" customHeight="1">
      <c r="B96" s="312"/>
      <c r="C96" s="289" t="s">
        <v>40</v>
      </c>
      <c r="D96" s="289"/>
      <c r="E96" s="289"/>
      <c r="F96" s="311" t="s">
        <v>2489</v>
      </c>
      <c r="G96" s="310"/>
      <c r="H96" s="289" t="s">
        <v>2526</v>
      </c>
      <c r="I96" s="289" t="s">
        <v>2524</v>
      </c>
      <c r="J96" s="289"/>
      <c r="K96" s="303"/>
    </row>
    <row r="97" s="1" customFormat="1" ht="15" customHeight="1">
      <c r="B97" s="312"/>
      <c r="C97" s="289" t="s">
        <v>50</v>
      </c>
      <c r="D97" s="289"/>
      <c r="E97" s="289"/>
      <c r="F97" s="311" t="s">
        <v>2489</v>
      </c>
      <c r="G97" s="310"/>
      <c r="H97" s="289" t="s">
        <v>2527</v>
      </c>
      <c r="I97" s="289" t="s">
        <v>2524</v>
      </c>
      <c r="J97" s="289"/>
      <c r="K97" s="303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2528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2483</v>
      </c>
      <c r="D103" s="304"/>
      <c r="E103" s="304"/>
      <c r="F103" s="304" t="s">
        <v>2484</v>
      </c>
      <c r="G103" s="305"/>
      <c r="H103" s="304" t="s">
        <v>56</v>
      </c>
      <c r="I103" s="304" t="s">
        <v>59</v>
      </c>
      <c r="J103" s="304" t="s">
        <v>2485</v>
      </c>
      <c r="K103" s="303"/>
    </row>
    <row r="104" s="1" customFormat="1" ht="17.25" customHeight="1">
      <c r="B104" s="301"/>
      <c r="C104" s="306" t="s">
        <v>2486</v>
      </c>
      <c r="D104" s="306"/>
      <c r="E104" s="306"/>
      <c r="F104" s="307" t="s">
        <v>2487</v>
      </c>
      <c r="G104" s="308"/>
      <c r="H104" s="306"/>
      <c r="I104" s="306"/>
      <c r="J104" s="306" t="s">
        <v>2488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0"/>
      <c r="H105" s="304"/>
      <c r="I105" s="304"/>
      <c r="J105" s="304"/>
      <c r="K105" s="303"/>
    </row>
    <row r="106" s="1" customFormat="1" ht="15" customHeight="1">
      <c r="B106" s="301"/>
      <c r="C106" s="289" t="s">
        <v>55</v>
      </c>
      <c r="D106" s="309"/>
      <c r="E106" s="309"/>
      <c r="F106" s="311" t="s">
        <v>2489</v>
      </c>
      <c r="G106" s="320"/>
      <c r="H106" s="289" t="s">
        <v>2529</v>
      </c>
      <c r="I106" s="289" t="s">
        <v>2491</v>
      </c>
      <c r="J106" s="289">
        <v>20</v>
      </c>
      <c r="K106" s="303"/>
    </row>
    <row r="107" s="1" customFormat="1" ht="15" customHeight="1">
      <c r="B107" s="301"/>
      <c r="C107" s="289" t="s">
        <v>2492</v>
      </c>
      <c r="D107" s="289"/>
      <c r="E107" s="289"/>
      <c r="F107" s="311" t="s">
        <v>2489</v>
      </c>
      <c r="G107" s="289"/>
      <c r="H107" s="289" t="s">
        <v>2529</v>
      </c>
      <c r="I107" s="289" t="s">
        <v>2491</v>
      </c>
      <c r="J107" s="289">
        <v>120</v>
      </c>
      <c r="K107" s="303"/>
    </row>
    <row r="108" s="1" customFormat="1" ht="15" customHeight="1">
      <c r="B108" s="312"/>
      <c r="C108" s="289" t="s">
        <v>2494</v>
      </c>
      <c r="D108" s="289"/>
      <c r="E108" s="289"/>
      <c r="F108" s="311" t="s">
        <v>2495</v>
      </c>
      <c r="G108" s="289"/>
      <c r="H108" s="289" t="s">
        <v>2529</v>
      </c>
      <c r="I108" s="289" t="s">
        <v>2491</v>
      </c>
      <c r="J108" s="289">
        <v>50</v>
      </c>
      <c r="K108" s="303"/>
    </row>
    <row r="109" s="1" customFormat="1" ht="15" customHeight="1">
      <c r="B109" s="312"/>
      <c r="C109" s="289" t="s">
        <v>2497</v>
      </c>
      <c r="D109" s="289"/>
      <c r="E109" s="289"/>
      <c r="F109" s="311" t="s">
        <v>2489</v>
      </c>
      <c r="G109" s="289"/>
      <c r="H109" s="289" t="s">
        <v>2529</v>
      </c>
      <c r="I109" s="289" t="s">
        <v>2499</v>
      </c>
      <c r="J109" s="289"/>
      <c r="K109" s="303"/>
    </row>
    <row r="110" s="1" customFormat="1" ht="15" customHeight="1">
      <c r="B110" s="312"/>
      <c r="C110" s="289" t="s">
        <v>2508</v>
      </c>
      <c r="D110" s="289"/>
      <c r="E110" s="289"/>
      <c r="F110" s="311" t="s">
        <v>2495</v>
      </c>
      <c r="G110" s="289"/>
      <c r="H110" s="289" t="s">
        <v>2529</v>
      </c>
      <c r="I110" s="289" t="s">
        <v>2491</v>
      </c>
      <c r="J110" s="289">
        <v>50</v>
      </c>
      <c r="K110" s="303"/>
    </row>
    <row r="111" s="1" customFormat="1" ht="15" customHeight="1">
      <c r="B111" s="312"/>
      <c r="C111" s="289" t="s">
        <v>2516</v>
      </c>
      <c r="D111" s="289"/>
      <c r="E111" s="289"/>
      <c r="F111" s="311" t="s">
        <v>2495</v>
      </c>
      <c r="G111" s="289"/>
      <c r="H111" s="289" t="s">
        <v>2529</v>
      </c>
      <c r="I111" s="289" t="s">
        <v>2491</v>
      </c>
      <c r="J111" s="289">
        <v>50</v>
      </c>
      <c r="K111" s="303"/>
    </row>
    <row r="112" s="1" customFormat="1" ht="15" customHeight="1">
      <c r="B112" s="312"/>
      <c r="C112" s="289" t="s">
        <v>2514</v>
      </c>
      <c r="D112" s="289"/>
      <c r="E112" s="289"/>
      <c r="F112" s="311" t="s">
        <v>2495</v>
      </c>
      <c r="G112" s="289"/>
      <c r="H112" s="289" t="s">
        <v>2529</v>
      </c>
      <c r="I112" s="289" t="s">
        <v>2491</v>
      </c>
      <c r="J112" s="289">
        <v>50</v>
      </c>
      <c r="K112" s="303"/>
    </row>
    <row r="113" s="1" customFormat="1" ht="15" customHeight="1">
      <c r="B113" s="312"/>
      <c r="C113" s="289" t="s">
        <v>55</v>
      </c>
      <c r="D113" s="289"/>
      <c r="E113" s="289"/>
      <c r="F113" s="311" t="s">
        <v>2489</v>
      </c>
      <c r="G113" s="289"/>
      <c r="H113" s="289" t="s">
        <v>2530</v>
      </c>
      <c r="I113" s="289" t="s">
        <v>2491</v>
      </c>
      <c r="J113" s="289">
        <v>20</v>
      </c>
      <c r="K113" s="303"/>
    </row>
    <row r="114" s="1" customFormat="1" ht="15" customHeight="1">
      <c r="B114" s="312"/>
      <c r="C114" s="289" t="s">
        <v>2531</v>
      </c>
      <c r="D114" s="289"/>
      <c r="E114" s="289"/>
      <c r="F114" s="311" t="s">
        <v>2489</v>
      </c>
      <c r="G114" s="289"/>
      <c r="H114" s="289" t="s">
        <v>2532</v>
      </c>
      <c r="I114" s="289" t="s">
        <v>2491</v>
      </c>
      <c r="J114" s="289">
        <v>120</v>
      </c>
      <c r="K114" s="303"/>
    </row>
    <row r="115" s="1" customFormat="1" ht="15" customHeight="1">
      <c r="B115" s="312"/>
      <c r="C115" s="289" t="s">
        <v>40</v>
      </c>
      <c r="D115" s="289"/>
      <c r="E115" s="289"/>
      <c r="F115" s="311" t="s">
        <v>2489</v>
      </c>
      <c r="G115" s="289"/>
      <c r="H115" s="289" t="s">
        <v>2533</v>
      </c>
      <c r="I115" s="289" t="s">
        <v>2524</v>
      </c>
      <c r="J115" s="289"/>
      <c r="K115" s="303"/>
    </row>
    <row r="116" s="1" customFormat="1" ht="15" customHeight="1">
      <c r="B116" s="312"/>
      <c r="C116" s="289" t="s">
        <v>50</v>
      </c>
      <c r="D116" s="289"/>
      <c r="E116" s="289"/>
      <c r="F116" s="311" t="s">
        <v>2489</v>
      </c>
      <c r="G116" s="289"/>
      <c r="H116" s="289" t="s">
        <v>2534</v>
      </c>
      <c r="I116" s="289" t="s">
        <v>2524</v>
      </c>
      <c r="J116" s="289"/>
      <c r="K116" s="303"/>
    </row>
    <row r="117" s="1" customFormat="1" ht="15" customHeight="1">
      <c r="B117" s="312"/>
      <c r="C117" s="289" t="s">
        <v>59</v>
      </c>
      <c r="D117" s="289"/>
      <c r="E117" s="289"/>
      <c r="F117" s="311" t="s">
        <v>2489</v>
      </c>
      <c r="G117" s="289"/>
      <c r="H117" s="289" t="s">
        <v>2535</v>
      </c>
      <c r="I117" s="289" t="s">
        <v>2536</v>
      </c>
      <c r="J117" s="289"/>
      <c r="K117" s="303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286"/>
      <c r="D119" s="286"/>
      <c r="E119" s="286"/>
      <c r="F119" s="323"/>
      <c r="G119" s="286"/>
      <c r="H119" s="286"/>
      <c r="I119" s="286"/>
      <c r="J119" s="286"/>
      <c r="K119" s="322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80" t="s">
        <v>2537</v>
      </c>
      <c r="D122" s="280"/>
      <c r="E122" s="280"/>
      <c r="F122" s="280"/>
      <c r="G122" s="280"/>
      <c r="H122" s="280"/>
      <c r="I122" s="280"/>
      <c r="J122" s="280"/>
      <c r="K122" s="328"/>
    </row>
    <row r="123" s="1" customFormat="1" ht="17.25" customHeight="1">
      <c r="B123" s="329"/>
      <c r="C123" s="304" t="s">
        <v>2483</v>
      </c>
      <c r="D123" s="304"/>
      <c r="E123" s="304"/>
      <c r="F123" s="304" t="s">
        <v>2484</v>
      </c>
      <c r="G123" s="305"/>
      <c r="H123" s="304" t="s">
        <v>56</v>
      </c>
      <c r="I123" s="304" t="s">
        <v>59</v>
      </c>
      <c r="J123" s="304" t="s">
        <v>2485</v>
      </c>
      <c r="K123" s="330"/>
    </row>
    <row r="124" s="1" customFormat="1" ht="17.25" customHeight="1">
      <c r="B124" s="329"/>
      <c r="C124" s="306" t="s">
        <v>2486</v>
      </c>
      <c r="D124" s="306"/>
      <c r="E124" s="306"/>
      <c r="F124" s="307" t="s">
        <v>2487</v>
      </c>
      <c r="G124" s="308"/>
      <c r="H124" s="306"/>
      <c r="I124" s="306"/>
      <c r="J124" s="306" t="s">
        <v>2488</v>
      </c>
      <c r="K124" s="330"/>
    </row>
    <row r="125" s="1" customFormat="1" ht="5.25" customHeight="1">
      <c r="B125" s="331"/>
      <c r="C125" s="309"/>
      <c r="D125" s="309"/>
      <c r="E125" s="309"/>
      <c r="F125" s="309"/>
      <c r="G125" s="289"/>
      <c r="H125" s="309"/>
      <c r="I125" s="309"/>
      <c r="J125" s="309"/>
      <c r="K125" s="332"/>
    </row>
    <row r="126" s="1" customFormat="1" ht="15" customHeight="1">
      <c r="B126" s="331"/>
      <c r="C126" s="289" t="s">
        <v>2492</v>
      </c>
      <c r="D126" s="309"/>
      <c r="E126" s="309"/>
      <c r="F126" s="311" t="s">
        <v>2489</v>
      </c>
      <c r="G126" s="289"/>
      <c r="H126" s="289" t="s">
        <v>2529</v>
      </c>
      <c r="I126" s="289" t="s">
        <v>2491</v>
      </c>
      <c r="J126" s="289">
        <v>120</v>
      </c>
      <c r="K126" s="333"/>
    </row>
    <row r="127" s="1" customFormat="1" ht="15" customHeight="1">
      <c r="B127" s="331"/>
      <c r="C127" s="289" t="s">
        <v>2538</v>
      </c>
      <c r="D127" s="289"/>
      <c r="E127" s="289"/>
      <c r="F127" s="311" t="s">
        <v>2489</v>
      </c>
      <c r="G127" s="289"/>
      <c r="H127" s="289" t="s">
        <v>2539</v>
      </c>
      <c r="I127" s="289" t="s">
        <v>2491</v>
      </c>
      <c r="J127" s="289" t="s">
        <v>2540</v>
      </c>
      <c r="K127" s="333"/>
    </row>
    <row r="128" s="1" customFormat="1" ht="15" customHeight="1">
      <c r="B128" s="331"/>
      <c r="C128" s="289" t="s">
        <v>2437</v>
      </c>
      <c r="D128" s="289"/>
      <c r="E128" s="289"/>
      <c r="F128" s="311" t="s">
        <v>2489</v>
      </c>
      <c r="G128" s="289"/>
      <c r="H128" s="289" t="s">
        <v>2541</v>
      </c>
      <c r="I128" s="289" t="s">
        <v>2491</v>
      </c>
      <c r="J128" s="289" t="s">
        <v>2540</v>
      </c>
      <c r="K128" s="333"/>
    </row>
    <row r="129" s="1" customFormat="1" ht="15" customHeight="1">
      <c r="B129" s="331"/>
      <c r="C129" s="289" t="s">
        <v>2500</v>
      </c>
      <c r="D129" s="289"/>
      <c r="E129" s="289"/>
      <c r="F129" s="311" t="s">
        <v>2495</v>
      </c>
      <c r="G129" s="289"/>
      <c r="H129" s="289" t="s">
        <v>2501</v>
      </c>
      <c r="I129" s="289" t="s">
        <v>2491</v>
      </c>
      <c r="J129" s="289">
        <v>15</v>
      </c>
      <c r="K129" s="333"/>
    </row>
    <row r="130" s="1" customFormat="1" ht="15" customHeight="1">
      <c r="B130" s="331"/>
      <c r="C130" s="313" t="s">
        <v>2502</v>
      </c>
      <c r="D130" s="313"/>
      <c r="E130" s="313"/>
      <c r="F130" s="314" t="s">
        <v>2495</v>
      </c>
      <c r="G130" s="313"/>
      <c r="H130" s="313" t="s">
        <v>2503</v>
      </c>
      <c r="I130" s="313" t="s">
        <v>2491</v>
      </c>
      <c r="J130" s="313">
        <v>15</v>
      </c>
      <c r="K130" s="333"/>
    </row>
    <row r="131" s="1" customFormat="1" ht="15" customHeight="1">
      <c r="B131" s="331"/>
      <c r="C131" s="313" t="s">
        <v>2504</v>
      </c>
      <c r="D131" s="313"/>
      <c r="E131" s="313"/>
      <c r="F131" s="314" t="s">
        <v>2495</v>
      </c>
      <c r="G131" s="313"/>
      <c r="H131" s="313" t="s">
        <v>2505</v>
      </c>
      <c r="I131" s="313" t="s">
        <v>2491</v>
      </c>
      <c r="J131" s="313">
        <v>20</v>
      </c>
      <c r="K131" s="333"/>
    </row>
    <row r="132" s="1" customFormat="1" ht="15" customHeight="1">
      <c r="B132" s="331"/>
      <c r="C132" s="313" t="s">
        <v>2506</v>
      </c>
      <c r="D132" s="313"/>
      <c r="E132" s="313"/>
      <c r="F132" s="314" t="s">
        <v>2495</v>
      </c>
      <c r="G132" s="313"/>
      <c r="H132" s="313" t="s">
        <v>2507</v>
      </c>
      <c r="I132" s="313" t="s">
        <v>2491</v>
      </c>
      <c r="J132" s="313">
        <v>20</v>
      </c>
      <c r="K132" s="333"/>
    </row>
    <row r="133" s="1" customFormat="1" ht="15" customHeight="1">
      <c r="B133" s="331"/>
      <c r="C133" s="289" t="s">
        <v>2494</v>
      </c>
      <c r="D133" s="289"/>
      <c r="E133" s="289"/>
      <c r="F133" s="311" t="s">
        <v>2495</v>
      </c>
      <c r="G133" s="289"/>
      <c r="H133" s="289" t="s">
        <v>2529</v>
      </c>
      <c r="I133" s="289" t="s">
        <v>2491</v>
      </c>
      <c r="J133" s="289">
        <v>50</v>
      </c>
      <c r="K133" s="333"/>
    </row>
    <row r="134" s="1" customFormat="1" ht="15" customHeight="1">
      <c r="B134" s="331"/>
      <c r="C134" s="289" t="s">
        <v>2508</v>
      </c>
      <c r="D134" s="289"/>
      <c r="E134" s="289"/>
      <c r="F134" s="311" t="s">
        <v>2495</v>
      </c>
      <c r="G134" s="289"/>
      <c r="H134" s="289" t="s">
        <v>2529</v>
      </c>
      <c r="I134" s="289" t="s">
        <v>2491</v>
      </c>
      <c r="J134" s="289">
        <v>50</v>
      </c>
      <c r="K134" s="333"/>
    </row>
    <row r="135" s="1" customFormat="1" ht="15" customHeight="1">
      <c r="B135" s="331"/>
      <c r="C135" s="289" t="s">
        <v>2514</v>
      </c>
      <c r="D135" s="289"/>
      <c r="E135" s="289"/>
      <c r="F135" s="311" t="s">
        <v>2495</v>
      </c>
      <c r="G135" s="289"/>
      <c r="H135" s="289" t="s">
        <v>2529</v>
      </c>
      <c r="I135" s="289" t="s">
        <v>2491</v>
      </c>
      <c r="J135" s="289">
        <v>50</v>
      </c>
      <c r="K135" s="333"/>
    </row>
    <row r="136" s="1" customFormat="1" ht="15" customHeight="1">
      <c r="B136" s="331"/>
      <c r="C136" s="289" t="s">
        <v>2516</v>
      </c>
      <c r="D136" s="289"/>
      <c r="E136" s="289"/>
      <c r="F136" s="311" t="s">
        <v>2495</v>
      </c>
      <c r="G136" s="289"/>
      <c r="H136" s="289" t="s">
        <v>2529</v>
      </c>
      <c r="I136" s="289" t="s">
        <v>2491</v>
      </c>
      <c r="J136" s="289">
        <v>50</v>
      </c>
      <c r="K136" s="333"/>
    </row>
    <row r="137" s="1" customFormat="1" ht="15" customHeight="1">
      <c r="B137" s="331"/>
      <c r="C137" s="289" t="s">
        <v>2517</v>
      </c>
      <c r="D137" s="289"/>
      <c r="E137" s="289"/>
      <c r="F137" s="311" t="s">
        <v>2495</v>
      </c>
      <c r="G137" s="289"/>
      <c r="H137" s="289" t="s">
        <v>2542</v>
      </c>
      <c r="I137" s="289" t="s">
        <v>2491</v>
      </c>
      <c r="J137" s="289">
        <v>255</v>
      </c>
      <c r="K137" s="333"/>
    </row>
    <row r="138" s="1" customFormat="1" ht="15" customHeight="1">
      <c r="B138" s="331"/>
      <c r="C138" s="289" t="s">
        <v>2519</v>
      </c>
      <c r="D138" s="289"/>
      <c r="E138" s="289"/>
      <c r="F138" s="311" t="s">
        <v>2489</v>
      </c>
      <c r="G138" s="289"/>
      <c r="H138" s="289" t="s">
        <v>2543</v>
      </c>
      <c r="I138" s="289" t="s">
        <v>2521</v>
      </c>
      <c r="J138" s="289"/>
      <c r="K138" s="333"/>
    </row>
    <row r="139" s="1" customFormat="1" ht="15" customHeight="1">
      <c r="B139" s="331"/>
      <c r="C139" s="289" t="s">
        <v>2522</v>
      </c>
      <c r="D139" s="289"/>
      <c r="E139" s="289"/>
      <c r="F139" s="311" t="s">
        <v>2489</v>
      </c>
      <c r="G139" s="289"/>
      <c r="H139" s="289" t="s">
        <v>2544</v>
      </c>
      <c r="I139" s="289" t="s">
        <v>2524</v>
      </c>
      <c r="J139" s="289"/>
      <c r="K139" s="333"/>
    </row>
    <row r="140" s="1" customFormat="1" ht="15" customHeight="1">
      <c r="B140" s="331"/>
      <c r="C140" s="289" t="s">
        <v>2525</v>
      </c>
      <c r="D140" s="289"/>
      <c r="E140" s="289"/>
      <c r="F140" s="311" t="s">
        <v>2489</v>
      </c>
      <c r="G140" s="289"/>
      <c r="H140" s="289" t="s">
        <v>2525</v>
      </c>
      <c r="I140" s="289" t="s">
        <v>2524</v>
      </c>
      <c r="J140" s="289"/>
      <c r="K140" s="333"/>
    </row>
    <row r="141" s="1" customFormat="1" ht="15" customHeight="1">
      <c r="B141" s="331"/>
      <c r="C141" s="289" t="s">
        <v>40</v>
      </c>
      <c r="D141" s="289"/>
      <c r="E141" s="289"/>
      <c r="F141" s="311" t="s">
        <v>2489</v>
      </c>
      <c r="G141" s="289"/>
      <c r="H141" s="289" t="s">
        <v>2545</v>
      </c>
      <c r="I141" s="289" t="s">
        <v>2524</v>
      </c>
      <c r="J141" s="289"/>
      <c r="K141" s="333"/>
    </row>
    <row r="142" s="1" customFormat="1" ht="15" customHeight="1">
      <c r="B142" s="331"/>
      <c r="C142" s="289" t="s">
        <v>2546</v>
      </c>
      <c r="D142" s="289"/>
      <c r="E142" s="289"/>
      <c r="F142" s="311" t="s">
        <v>2489</v>
      </c>
      <c r="G142" s="289"/>
      <c r="H142" s="289" t="s">
        <v>2547</v>
      </c>
      <c r="I142" s="289" t="s">
        <v>2524</v>
      </c>
      <c r="J142" s="289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286"/>
      <c r="C144" s="286"/>
      <c r="D144" s="286"/>
      <c r="E144" s="286"/>
      <c r="F144" s="323"/>
      <c r="G144" s="286"/>
      <c r="H144" s="286"/>
      <c r="I144" s="286"/>
      <c r="J144" s="286"/>
      <c r="K144" s="286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2548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2483</v>
      </c>
      <c r="D148" s="304"/>
      <c r="E148" s="304"/>
      <c r="F148" s="304" t="s">
        <v>2484</v>
      </c>
      <c r="G148" s="305"/>
      <c r="H148" s="304" t="s">
        <v>56</v>
      </c>
      <c r="I148" s="304" t="s">
        <v>59</v>
      </c>
      <c r="J148" s="304" t="s">
        <v>2485</v>
      </c>
      <c r="K148" s="303"/>
    </row>
    <row r="149" s="1" customFormat="1" ht="17.25" customHeight="1">
      <c r="B149" s="301"/>
      <c r="C149" s="306" t="s">
        <v>2486</v>
      </c>
      <c r="D149" s="306"/>
      <c r="E149" s="306"/>
      <c r="F149" s="307" t="s">
        <v>2487</v>
      </c>
      <c r="G149" s="308"/>
      <c r="H149" s="306"/>
      <c r="I149" s="306"/>
      <c r="J149" s="306" t="s">
        <v>2488</v>
      </c>
      <c r="K149" s="303"/>
    </row>
    <row r="150" s="1" customFormat="1" ht="5.25" customHeight="1">
      <c r="B150" s="312"/>
      <c r="C150" s="309"/>
      <c r="D150" s="309"/>
      <c r="E150" s="309"/>
      <c r="F150" s="309"/>
      <c r="G150" s="310"/>
      <c r="H150" s="309"/>
      <c r="I150" s="309"/>
      <c r="J150" s="309"/>
      <c r="K150" s="333"/>
    </row>
    <row r="151" s="1" customFormat="1" ht="15" customHeight="1">
      <c r="B151" s="312"/>
      <c r="C151" s="337" t="s">
        <v>2492</v>
      </c>
      <c r="D151" s="289"/>
      <c r="E151" s="289"/>
      <c r="F151" s="338" t="s">
        <v>2489</v>
      </c>
      <c r="G151" s="289"/>
      <c r="H151" s="337" t="s">
        <v>2529</v>
      </c>
      <c r="I151" s="337" t="s">
        <v>2491</v>
      </c>
      <c r="J151" s="337">
        <v>120</v>
      </c>
      <c r="K151" s="333"/>
    </row>
    <row r="152" s="1" customFormat="1" ht="15" customHeight="1">
      <c r="B152" s="312"/>
      <c r="C152" s="337" t="s">
        <v>2538</v>
      </c>
      <c r="D152" s="289"/>
      <c r="E152" s="289"/>
      <c r="F152" s="338" t="s">
        <v>2489</v>
      </c>
      <c r="G152" s="289"/>
      <c r="H152" s="337" t="s">
        <v>2549</v>
      </c>
      <c r="I152" s="337" t="s">
        <v>2491</v>
      </c>
      <c r="J152" s="337" t="s">
        <v>2540</v>
      </c>
      <c r="K152" s="333"/>
    </row>
    <row r="153" s="1" customFormat="1" ht="15" customHeight="1">
      <c r="B153" s="312"/>
      <c r="C153" s="337" t="s">
        <v>2437</v>
      </c>
      <c r="D153" s="289"/>
      <c r="E153" s="289"/>
      <c r="F153" s="338" t="s">
        <v>2489</v>
      </c>
      <c r="G153" s="289"/>
      <c r="H153" s="337" t="s">
        <v>2550</v>
      </c>
      <c r="I153" s="337" t="s">
        <v>2491</v>
      </c>
      <c r="J153" s="337" t="s">
        <v>2540</v>
      </c>
      <c r="K153" s="333"/>
    </row>
    <row r="154" s="1" customFormat="1" ht="15" customHeight="1">
      <c r="B154" s="312"/>
      <c r="C154" s="337" t="s">
        <v>2494</v>
      </c>
      <c r="D154" s="289"/>
      <c r="E154" s="289"/>
      <c r="F154" s="338" t="s">
        <v>2495</v>
      </c>
      <c r="G154" s="289"/>
      <c r="H154" s="337" t="s">
        <v>2529</v>
      </c>
      <c r="I154" s="337" t="s">
        <v>2491</v>
      </c>
      <c r="J154" s="337">
        <v>50</v>
      </c>
      <c r="K154" s="333"/>
    </row>
    <row r="155" s="1" customFormat="1" ht="15" customHeight="1">
      <c r="B155" s="312"/>
      <c r="C155" s="337" t="s">
        <v>2497</v>
      </c>
      <c r="D155" s="289"/>
      <c r="E155" s="289"/>
      <c r="F155" s="338" t="s">
        <v>2489</v>
      </c>
      <c r="G155" s="289"/>
      <c r="H155" s="337" t="s">
        <v>2529</v>
      </c>
      <c r="I155" s="337" t="s">
        <v>2499</v>
      </c>
      <c r="J155" s="337"/>
      <c r="K155" s="333"/>
    </row>
    <row r="156" s="1" customFormat="1" ht="15" customHeight="1">
      <c r="B156" s="312"/>
      <c r="C156" s="337" t="s">
        <v>2508</v>
      </c>
      <c r="D156" s="289"/>
      <c r="E156" s="289"/>
      <c r="F156" s="338" t="s">
        <v>2495</v>
      </c>
      <c r="G156" s="289"/>
      <c r="H156" s="337" t="s">
        <v>2529</v>
      </c>
      <c r="I156" s="337" t="s">
        <v>2491</v>
      </c>
      <c r="J156" s="337">
        <v>50</v>
      </c>
      <c r="K156" s="333"/>
    </row>
    <row r="157" s="1" customFormat="1" ht="15" customHeight="1">
      <c r="B157" s="312"/>
      <c r="C157" s="337" t="s">
        <v>2516</v>
      </c>
      <c r="D157" s="289"/>
      <c r="E157" s="289"/>
      <c r="F157" s="338" t="s">
        <v>2495</v>
      </c>
      <c r="G157" s="289"/>
      <c r="H157" s="337" t="s">
        <v>2529</v>
      </c>
      <c r="I157" s="337" t="s">
        <v>2491</v>
      </c>
      <c r="J157" s="337">
        <v>50</v>
      </c>
      <c r="K157" s="333"/>
    </row>
    <row r="158" s="1" customFormat="1" ht="15" customHeight="1">
      <c r="B158" s="312"/>
      <c r="C158" s="337" t="s">
        <v>2514</v>
      </c>
      <c r="D158" s="289"/>
      <c r="E158" s="289"/>
      <c r="F158" s="338" t="s">
        <v>2495</v>
      </c>
      <c r="G158" s="289"/>
      <c r="H158" s="337" t="s">
        <v>2529</v>
      </c>
      <c r="I158" s="337" t="s">
        <v>2491</v>
      </c>
      <c r="J158" s="337">
        <v>50</v>
      </c>
      <c r="K158" s="333"/>
    </row>
    <row r="159" s="1" customFormat="1" ht="15" customHeight="1">
      <c r="B159" s="312"/>
      <c r="C159" s="337" t="s">
        <v>127</v>
      </c>
      <c r="D159" s="289"/>
      <c r="E159" s="289"/>
      <c r="F159" s="338" t="s">
        <v>2489</v>
      </c>
      <c r="G159" s="289"/>
      <c r="H159" s="337" t="s">
        <v>2551</v>
      </c>
      <c r="I159" s="337" t="s">
        <v>2491</v>
      </c>
      <c r="J159" s="337" t="s">
        <v>2552</v>
      </c>
      <c r="K159" s="333"/>
    </row>
    <row r="160" s="1" customFormat="1" ht="15" customHeight="1">
      <c r="B160" s="312"/>
      <c r="C160" s="337" t="s">
        <v>2553</v>
      </c>
      <c r="D160" s="289"/>
      <c r="E160" s="289"/>
      <c r="F160" s="338" t="s">
        <v>2489</v>
      </c>
      <c r="G160" s="289"/>
      <c r="H160" s="337" t="s">
        <v>2554</v>
      </c>
      <c r="I160" s="337" t="s">
        <v>2524</v>
      </c>
      <c r="J160" s="337"/>
      <c r="K160" s="333"/>
    </row>
    <row r="161" s="1" customFormat="1" ht="15" customHeight="1">
      <c r="B161" s="339"/>
      <c r="C161" s="321"/>
      <c r="D161" s="321"/>
      <c r="E161" s="321"/>
      <c r="F161" s="321"/>
      <c r="G161" s="321"/>
      <c r="H161" s="321"/>
      <c r="I161" s="321"/>
      <c r="J161" s="321"/>
      <c r="K161" s="340"/>
    </row>
    <row r="162" s="1" customFormat="1" ht="18.75" customHeight="1">
      <c r="B162" s="286"/>
      <c r="C162" s="289"/>
      <c r="D162" s="289"/>
      <c r="E162" s="289"/>
      <c r="F162" s="311"/>
      <c r="G162" s="289"/>
      <c r="H162" s="289"/>
      <c r="I162" s="289"/>
      <c r="J162" s="289"/>
      <c r="K162" s="286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2555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2483</v>
      </c>
      <c r="D166" s="304"/>
      <c r="E166" s="304"/>
      <c r="F166" s="304" t="s">
        <v>2484</v>
      </c>
      <c r="G166" s="341"/>
      <c r="H166" s="342" t="s">
        <v>56</v>
      </c>
      <c r="I166" s="342" t="s">
        <v>59</v>
      </c>
      <c r="J166" s="304" t="s">
        <v>2485</v>
      </c>
      <c r="K166" s="281"/>
    </row>
    <row r="167" s="1" customFormat="1" ht="17.25" customHeight="1">
      <c r="B167" s="282"/>
      <c r="C167" s="306" t="s">
        <v>2486</v>
      </c>
      <c r="D167" s="306"/>
      <c r="E167" s="306"/>
      <c r="F167" s="307" t="s">
        <v>2487</v>
      </c>
      <c r="G167" s="343"/>
      <c r="H167" s="344"/>
      <c r="I167" s="344"/>
      <c r="J167" s="306" t="s">
        <v>2488</v>
      </c>
      <c r="K167" s="284"/>
    </row>
    <row r="168" s="1" customFormat="1" ht="5.25" customHeight="1">
      <c r="B168" s="312"/>
      <c r="C168" s="309"/>
      <c r="D168" s="309"/>
      <c r="E168" s="309"/>
      <c r="F168" s="309"/>
      <c r="G168" s="310"/>
      <c r="H168" s="309"/>
      <c r="I168" s="309"/>
      <c r="J168" s="309"/>
      <c r="K168" s="333"/>
    </row>
    <row r="169" s="1" customFormat="1" ht="15" customHeight="1">
      <c r="B169" s="312"/>
      <c r="C169" s="289" t="s">
        <v>2492</v>
      </c>
      <c r="D169" s="289"/>
      <c r="E169" s="289"/>
      <c r="F169" s="311" t="s">
        <v>2489</v>
      </c>
      <c r="G169" s="289"/>
      <c r="H169" s="289" t="s">
        <v>2529</v>
      </c>
      <c r="I169" s="289" t="s">
        <v>2491</v>
      </c>
      <c r="J169" s="289">
        <v>120</v>
      </c>
      <c r="K169" s="333"/>
    </row>
    <row r="170" s="1" customFormat="1" ht="15" customHeight="1">
      <c r="B170" s="312"/>
      <c r="C170" s="289" t="s">
        <v>2538</v>
      </c>
      <c r="D170" s="289"/>
      <c r="E170" s="289"/>
      <c r="F170" s="311" t="s">
        <v>2489</v>
      </c>
      <c r="G170" s="289"/>
      <c r="H170" s="289" t="s">
        <v>2539</v>
      </c>
      <c r="I170" s="289" t="s">
        <v>2491</v>
      </c>
      <c r="J170" s="289" t="s">
        <v>2540</v>
      </c>
      <c r="K170" s="333"/>
    </row>
    <row r="171" s="1" customFormat="1" ht="15" customHeight="1">
      <c r="B171" s="312"/>
      <c r="C171" s="289" t="s">
        <v>2437</v>
      </c>
      <c r="D171" s="289"/>
      <c r="E171" s="289"/>
      <c r="F171" s="311" t="s">
        <v>2489</v>
      </c>
      <c r="G171" s="289"/>
      <c r="H171" s="289" t="s">
        <v>2556</v>
      </c>
      <c r="I171" s="289" t="s">
        <v>2491</v>
      </c>
      <c r="J171" s="289" t="s">
        <v>2540</v>
      </c>
      <c r="K171" s="333"/>
    </row>
    <row r="172" s="1" customFormat="1" ht="15" customHeight="1">
      <c r="B172" s="312"/>
      <c r="C172" s="289" t="s">
        <v>2494</v>
      </c>
      <c r="D172" s="289"/>
      <c r="E172" s="289"/>
      <c r="F172" s="311" t="s">
        <v>2495</v>
      </c>
      <c r="G172" s="289"/>
      <c r="H172" s="289" t="s">
        <v>2556</v>
      </c>
      <c r="I172" s="289" t="s">
        <v>2491</v>
      </c>
      <c r="J172" s="289">
        <v>50</v>
      </c>
      <c r="K172" s="333"/>
    </row>
    <row r="173" s="1" customFormat="1" ht="15" customHeight="1">
      <c r="B173" s="312"/>
      <c r="C173" s="289" t="s">
        <v>2497</v>
      </c>
      <c r="D173" s="289"/>
      <c r="E173" s="289"/>
      <c r="F173" s="311" t="s">
        <v>2489</v>
      </c>
      <c r="G173" s="289"/>
      <c r="H173" s="289" t="s">
        <v>2556</v>
      </c>
      <c r="I173" s="289" t="s">
        <v>2499</v>
      </c>
      <c r="J173" s="289"/>
      <c r="K173" s="333"/>
    </row>
    <row r="174" s="1" customFormat="1" ht="15" customHeight="1">
      <c r="B174" s="312"/>
      <c r="C174" s="289" t="s">
        <v>2508</v>
      </c>
      <c r="D174" s="289"/>
      <c r="E174" s="289"/>
      <c r="F174" s="311" t="s">
        <v>2495</v>
      </c>
      <c r="G174" s="289"/>
      <c r="H174" s="289" t="s">
        <v>2556</v>
      </c>
      <c r="I174" s="289" t="s">
        <v>2491</v>
      </c>
      <c r="J174" s="289">
        <v>50</v>
      </c>
      <c r="K174" s="333"/>
    </row>
    <row r="175" s="1" customFormat="1" ht="15" customHeight="1">
      <c r="B175" s="312"/>
      <c r="C175" s="289" t="s">
        <v>2516</v>
      </c>
      <c r="D175" s="289"/>
      <c r="E175" s="289"/>
      <c r="F175" s="311" t="s">
        <v>2495</v>
      </c>
      <c r="G175" s="289"/>
      <c r="H175" s="289" t="s">
        <v>2556</v>
      </c>
      <c r="I175" s="289" t="s">
        <v>2491</v>
      </c>
      <c r="J175" s="289">
        <v>50</v>
      </c>
      <c r="K175" s="333"/>
    </row>
    <row r="176" s="1" customFormat="1" ht="15" customHeight="1">
      <c r="B176" s="312"/>
      <c r="C176" s="289" t="s">
        <v>2514</v>
      </c>
      <c r="D176" s="289"/>
      <c r="E176" s="289"/>
      <c r="F176" s="311" t="s">
        <v>2495</v>
      </c>
      <c r="G176" s="289"/>
      <c r="H176" s="289" t="s">
        <v>2556</v>
      </c>
      <c r="I176" s="289" t="s">
        <v>2491</v>
      </c>
      <c r="J176" s="289">
        <v>50</v>
      </c>
      <c r="K176" s="333"/>
    </row>
    <row r="177" s="1" customFormat="1" ht="15" customHeight="1">
      <c r="B177" s="312"/>
      <c r="C177" s="289" t="s">
        <v>144</v>
      </c>
      <c r="D177" s="289"/>
      <c r="E177" s="289"/>
      <c r="F177" s="311" t="s">
        <v>2489</v>
      </c>
      <c r="G177" s="289"/>
      <c r="H177" s="289" t="s">
        <v>2557</v>
      </c>
      <c r="I177" s="289" t="s">
        <v>2558</v>
      </c>
      <c r="J177" s="289"/>
      <c r="K177" s="333"/>
    </row>
    <row r="178" s="1" customFormat="1" ht="15" customHeight="1">
      <c r="B178" s="312"/>
      <c r="C178" s="289" t="s">
        <v>59</v>
      </c>
      <c r="D178" s="289"/>
      <c r="E178" s="289"/>
      <c r="F178" s="311" t="s">
        <v>2489</v>
      </c>
      <c r="G178" s="289"/>
      <c r="H178" s="289" t="s">
        <v>2559</v>
      </c>
      <c r="I178" s="289" t="s">
        <v>2560</v>
      </c>
      <c r="J178" s="289">
        <v>1</v>
      </c>
      <c r="K178" s="333"/>
    </row>
    <row r="179" s="1" customFormat="1" ht="15" customHeight="1">
      <c r="B179" s="312"/>
      <c r="C179" s="289" t="s">
        <v>55</v>
      </c>
      <c r="D179" s="289"/>
      <c r="E179" s="289"/>
      <c r="F179" s="311" t="s">
        <v>2489</v>
      </c>
      <c r="G179" s="289"/>
      <c r="H179" s="289" t="s">
        <v>2561</v>
      </c>
      <c r="I179" s="289" t="s">
        <v>2491</v>
      </c>
      <c r="J179" s="289">
        <v>20</v>
      </c>
      <c r="K179" s="333"/>
    </row>
    <row r="180" s="1" customFormat="1" ht="15" customHeight="1">
      <c r="B180" s="312"/>
      <c r="C180" s="289" t="s">
        <v>56</v>
      </c>
      <c r="D180" s="289"/>
      <c r="E180" s="289"/>
      <c r="F180" s="311" t="s">
        <v>2489</v>
      </c>
      <c r="G180" s="289"/>
      <c r="H180" s="289" t="s">
        <v>2562</v>
      </c>
      <c r="I180" s="289" t="s">
        <v>2491</v>
      </c>
      <c r="J180" s="289">
        <v>255</v>
      </c>
      <c r="K180" s="333"/>
    </row>
    <row r="181" s="1" customFormat="1" ht="15" customHeight="1">
      <c r="B181" s="312"/>
      <c r="C181" s="289" t="s">
        <v>145</v>
      </c>
      <c r="D181" s="289"/>
      <c r="E181" s="289"/>
      <c r="F181" s="311" t="s">
        <v>2489</v>
      </c>
      <c r="G181" s="289"/>
      <c r="H181" s="289" t="s">
        <v>2453</v>
      </c>
      <c r="I181" s="289" t="s">
        <v>2491</v>
      </c>
      <c r="J181" s="289">
        <v>10</v>
      </c>
      <c r="K181" s="333"/>
    </row>
    <row r="182" s="1" customFormat="1" ht="15" customHeight="1">
      <c r="B182" s="312"/>
      <c r="C182" s="289" t="s">
        <v>146</v>
      </c>
      <c r="D182" s="289"/>
      <c r="E182" s="289"/>
      <c r="F182" s="311" t="s">
        <v>2489</v>
      </c>
      <c r="G182" s="289"/>
      <c r="H182" s="289" t="s">
        <v>2563</v>
      </c>
      <c r="I182" s="289" t="s">
        <v>2524</v>
      </c>
      <c r="J182" s="289"/>
      <c r="K182" s="333"/>
    </row>
    <row r="183" s="1" customFormat="1" ht="15" customHeight="1">
      <c r="B183" s="312"/>
      <c r="C183" s="289" t="s">
        <v>2564</v>
      </c>
      <c r="D183" s="289"/>
      <c r="E183" s="289"/>
      <c r="F183" s="311" t="s">
        <v>2489</v>
      </c>
      <c r="G183" s="289"/>
      <c r="H183" s="289" t="s">
        <v>2565</v>
      </c>
      <c r="I183" s="289" t="s">
        <v>2524</v>
      </c>
      <c r="J183" s="289"/>
      <c r="K183" s="333"/>
    </row>
    <row r="184" s="1" customFormat="1" ht="15" customHeight="1">
      <c r="B184" s="312"/>
      <c r="C184" s="289" t="s">
        <v>2553</v>
      </c>
      <c r="D184" s="289"/>
      <c r="E184" s="289"/>
      <c r="F184" s="311" t="s">
        <v>2489</v>
      </c>
      <c r="G184" s="289"/>
      <c r="H184" s="289" t="s">
        <v>2566</v>
      </c>
      <c r="I184" s="289" t="s">
        <v>2524</v>
      </c>
      <c r="J184" s="289"/>
      <c r="K184" s="333"/>
    </row>
    <row r="185" s="1" customFormat="1" ht="15" customHeight="1">
      <c r="B185" s="312"/>
      <c r="C185" s="289" t="s">
        <v>148</v>
      </c>
      <c r="D185" s="289"/>
      <c r="E185" s="289"/>
      <c r="F185" s="311" t="s">
        <v>2495</v>
      </c>
      <c r="G185" s="289"/>
      <c r="H185" s="289" t="s">
        <v>2567</v>
      </c>
      <c r="I185" s="289" t="s">
        <v>2491</v>
      </c>
      <c r="J185" s="289">
        <v>50</v>
      </c>
      <c r="K185" s="333"/>
    </row>
    <row r="186" s="1" customFormat="1" ht="15" customHeight="1">
      <c r="B186" s="312"/>
      <c r="C186" s="289" t="s">
        <v>2568</v>
      </c>
      <c r="D186" s="289"/>
      <c r="E186" s="289"/>
      <c r="F186" s="311" t="s">
        <v>2495</v>
      </c>
      <c r="G186" s="289"/>
      <c r="H186" s="289" t="s">
        <v>2569</v>
      </c>
      <c r="I186" s="289" t="s">
        <v>2570</v>
      </c>
      <c r="J186" s="289"/>
      <c r="K186" s="333"/>
    </row>
    <row r="187" s="1" customFormat="1" ht="15" customHeight="1">
      <c r="B187" s="312"/>
      <c r="C187" s="289" t="s">
        <v>2571</v>
      </c>
      <c r="D187" s="289"/>
      <c r="E187" s="289"/>
      <c r="F187" s="311" t="s">
        <v>2495</v>
      </c>
      <c r="G187" s="289"/>
      <c r="H187" s="289" t="s">
        <v>2572</v>
      </c>
      <c r="I187" s="289" t="s">
        <v>2570</v>
      </c>
      <c r="J187" s="289"/>
      <c r="K187" s="333"/>
    </row>
    <row r="188" s="1" customFormat="1" ht="15" customHeight="1">
      <c r="B188" s="312"/>
      <c r="C188" s="289" t="s">
        <v>2573</v>
      </c>
      <c r="D188" s="289"/>
      <c r="E188" s="289"/>
      <c r="F188" s="311" t="s">
        <v>2495</v>
      </c>
      <c r="G188" s="289"/>
      <c r="H188" s="289" t="s">
        <v>2574</v>
      </c>
      <c r="I188" s="289" t="s">
        <v>2570</v>
      </c>
      <c r="J188" s="289"/>
      <c r="K188" s="333"/>
    </row>
    <row r="189" s="1" customFormat="1" ht="15" customHeight="1">
      <c r="B189" s="312"/>
      <c r="C189" s="345" t="s">
        <v>2575</v>
      </c>
      <c r="D189" s="289"/>
      <c r="E189" s="289"/>
      <c r="F189" s="311" t="s">
        <v>2495</v>
      </c>
      <c r="G189" s="289"/>
      <c r="H189" s="289" t="s">
        <v>2576</v>
      </c>
      <c r="I189" s="289" t="s">
        <v>2577</v>
      </c>
      <c r="J189" s="346" t="s">
        <v>2578</v>
      </c>
      <c r="K189" s="333"/>
    </row>
    <row r="190" s="1" customFormat="1" ht="15" customHeight="1">
      <c r="B190" s="312"/>
      <c r="C190" s="296" t="s">
        <v>44</v>
      </c>
      <c r="D190" s="289"/>
      <c r="E190" s="289"/>
      <c r="F190" s="311" t="s">
        <v>2489</v>
      </c>
      <c r="G190" s="289"/>
      <c r="H190" s="286" t="s">
        <v>2579</v>
      </c>
      <c r="I190" s="289" t="s">
        <v>2580</v>
      </c>
      <c r="J190" s="289"/>
      <c r="K190" s="333"/>
    </row>
    <row r="191" s="1" customFormat="1" ht="15" customHeight="1">
      <c r="B191" s="312"/>
      <c r="C191" s="296" t="s">
        <v>2581</v>
      </c>
      <c r="D191" s="289"/>
      <c r="E191" s="289"/>
      <c r="F191" s="311" t="s">
        <v>2489</v>
      </c>
      <c r="G191" s="289"/>
      <c r="H191" s="289" t="s">
        <v>2582</v>
      </c>
      <c r="I191" s="289" t="s">
        <v>2524</v>
      </c>
      <c r="J191" s="289"/>
      <c r="K191" s="333"/>
    </row>
    <row r="192" s="1" customFormat="1" ht="15" customHeight="1">
      <c r="B192" s="312"/>
      <c r="C192" s="296" t="s">
        <v>2583</v>
      </c>
      <c r="D192" s="289"/>
      <c r="E192" s="289"/>
      <c r="F192" s="311" t="s">
        <v>2489</v>
      </c>
      <c r="G192" s="289"/>
      <c r="H192" s="289" t="s">
        <v>2584</v>
      </c>
      <c r="I192" s="289" t="s">
        <v>2524</v>
      </c>
      <c r="J192" s="289"/>
      <c r="K192" s="333"/>
    </row>
    <row r="193" s="1" customFormat="1" ht="15" customHeight="1">
      <c r="B193" s="312"/>
      <c r="C193" s="296" t="s">
        <v>2585</v>
      </c>
      <c r="D193" s="289"/>
      <c r="E193" s="289"/>
      <c r="F193" s="311" t="s">
        <v>2495</v>
      </c>
      <c r="G193" s="289"/>
      <c r="H193" s="289" t="s">
        <v>2586</v>
      </c>
      <c r="I193" s="289" t="s">
        <v>2524</v>
      </c>
      <c r="J193" s="289"/>
      <c r="K193" s="333"/>
    </row>
    <row r="194" s="1" customFormat="1" ht="15" customHeight="1">
      <c r="B194" s="339"/>
      <c r="C194" s="347"/>
      <c r="D194" s="321"/>
      <c r="E194" s="321"/>
      <c r="F194" s="321"/>
      <c r="G194" s="321"/>
      <c r="H194" s="321"/>
      <c r="I194" s="321"/>
      <c r="J194" s="321"/>
      <c r="K194" s="340"/>
    </row>
    <row r="195" s="1" customFormat="1" ht="18.75" customHeight="1">
      <c r="B195" s="286"/>
      <c r="C195" s="289"/>
      <c r="D195" s="289"/>
      <c r="E195" s="289"/>
      <c r="F195" s="311"/>
      <c r="G195" s="289"/>
      <c r="H195" s="289"/>
      <c r="I195" s="289"/>
      <c r="J195" s="289"/>
      <c r="K195" s="286"/>
    </row>
    <row r="196" s="1" customFormat="1" ht="18.75" customHeight="1">
      <c r="B196" s="286"/>
      <c r="C196" s="289"/>
      <c r="D196" s="289"/>
      <c r="E196" s="289"/>
      <c r="F196" s="311"/>
      <c r="G196" s="289"/>
      <c r="H196" s="289"/>
      <c r="I196" s="289"/>
      <c r="J196" s="289"/>
      <c r="K196" s="286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2587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48" t="s">
        <v>2588</v>
      </c>
      <c r="D200" s="348"/>
      <c r="E200" s="348"/>
      <c r="F200" s="348" t="s">
        <v>2589</v>
      </c>
      <c r="G200" s="349"/>
      <c r="H200" s="348" t="s">
        <v>2590</v>
      </c>
      <c r="I200" s="348"/>
      <c r="J200" s="348"/>
      <c r="K200" s="281"/>
    </row>
    <row r="201" s="1" customFormat="1" ht="5.25" customHeight="1">
      <c r="B201" s="312"/>
      <c r="C201" s="309"/>
      <c r="D201" s="309"/>
      <c r="E201" s="309"/>
      <c r="F201" s="309"/>
      <c r="G201" s="289"/>
      <c r="H201" s="309"/>
      <c r="I201" s="309"/>
      <c r="J201" s="309"/>
      <c r="K201" s="333"/>
    </row>
    <row r="202" s="1" customFormat="1" ht="15" customHeight="1">
      <c r="B202" s="312"/>
      <c r="C202" s="289" t="s">
        <v>2580</v>
      </c>
      <c r="D202" s="289"/>
      <c r="E202" s="289"/>
      <c r="F202" s="311" t="s">
        <v>45</v>
      </c>
      <c r="G202" s="289"/>
      <c r="H202" s="289" t="s">
        <v>2591</v>
      </c>
      <c r="I202" s="289"/>
      <c r="J202" s="289"/>
      <c r="K202" s="333"/>
    </row>
    <row r="203" s="1" customFormat="1" ht="15" customHeight="1">
      <c r="B203" s="312"/>
      <c r="C203" s="318"/>
      <c r="D203" s="289"/>
      <c r="E203" s="289"/>
      <c r="F203" s="311" t="s">
        <v>46</v>
      </c>
      <c r="G203" s="289"/>
      <c r="H203" s="289" t="s">
        <v>2592</v>
      </c>
      <c r="I203" s="289"/>
      <c r="J203" s="289"/>
      <c r="K203" s="333"/>
    </row>
    <row r="204" s="1" customFormat="1" ht="15" customHeight="1">
      <c r="B204" s="312"/>
      <c r="C204" s="318"/>
      <c r="D204" s="289"/>
      <c r="E204" s="289"/>
      <c r="F204" s="311" t="s">
        <v>49</v>
      </c>
      <c r="G204" s="289"/>
      <c r="H204" s="289" t="s">
        <v>2593</v>
      </c>
      <c r="I204" s="289"/>
      <c r="J204" s="289"/>
      <c r="K204" s="333"/>
    </row>
    <row r="205" s="1" customFormat="1" ht="15" customHeight="1">
      <c r="B205" s="312"/>
      <c r="C205" s="289"/>
      <c r="D205" s="289"/>
      <c r="E205" s="289"/>
      <c r="F205" s="311" t="s">
        <v>47</v>
      </c>
      <c r="G205" s="289"/>
      <c r="H205" s="289" t="s">
        <v>2594</v>
      </c>
      <c r="I205" s="289"/>
      <c r="J205" s="289"/>
      <c r="K205" s="333"/>
    </row>
    <row r="206" s="1" customFormat="1" ht="15" customHeight="1">
      <c r="B206" s="312"/>
      <c r="C206" s="289"/>
      <c r="D206" s="289"/>
      <c r="E206" s="289"/>
      <c r="F206" s="311" t="s">
        <v>48</v>
      </c>
      <c r="G206" s="289"/>
      <c r="H206" s="289" t="s">
        <v>2595</v>
      </c>
      <c r="I206" s="289"/>
      <c r="J206" s="289"/>
      <c r="K206" s="333"/>
    </row>
    <row r="207" s="1" customFormat="1" ht="15" customHeight="1">
      <c r="B207" s="312"/>
      <c r="C207" s="289"/>
      <c r="D207" s="289"/>
      <c r="E207" s="289"/>
      <c r="F207" s="311"/>
      <c r="G207" s="289"/>
      <c r="H207" s="289"/>
      <c r="I207" s="289"/>
      <c r="J207" s="289"/>
      <c r="K207" s="333"/>
    </row>
    <row r="208" s="1" customFormat="1" ht="15" customHeight="1">
      <c r="B208" s="312"/>
      <c r="C208" s="289" t="s">
        <v>2536</v>
      </c>
      <c r="D208" s="289"/>
      <c r="E208" s="289"/>
      <c r="F208" s="311" t="s">
        <v>81</v>
      </c>
      <c r="G208" s="289"/>
      <c r="H208" s="289" t="s">
        <v>2596</v>
      </c>
      <c r="I208" s="289"/>
      <c r="J208" s="289"/>
      <c r="K208" s="333"/>
    </row>
    <row r="209" s="1" customFormat="1" ht="15" customHeight="1">
      <c r="B209" s="312"/>
      <c r="C209" s="318"/>
      <c r="D209" s="289"/>
      <c r="E209" s="289"/>
      <c r="F209" s="311" t="s">
        <v>2431</v>
      </c>
      <c r="G209" s="289"/>
      <c r="H209" s="289" t="s">
        <v>2432</v>
      </c>
      <c r="I209" s="289"/>
      <c r="J209" s="289"/>
      <c r="K209" s="333"/>
    </row>
    <row r="210" s="1" customFormat="1" ht="15" customHeight="1">
      <c r="B210" s="312"/>
      <c r="C210" s="289"/>
      <c r="D210" s="289"/>
      <c r="E210" s="289"/>
      <c r="F210" s="311" t="s">
        <v>2429</v>
      </c>
      <c r="G210" s="289"/>
      <c r="H210" s="289" t="s">
        <v>2597</v>
      </c>
      <c r="I210" s="289"/>
      <c r="J210" s="289"/>
      <c r="K210" s="333"/>
    </row>
    <row r="211" s="1" customFormat="1" ht="15" customHeight="1">
      <c r="B211" s="350"/>
      <c r="C211" s="318"/>
      <c r="D211" s="318"/>
      <c r="E211" s="318"/>
      <c r="F211" s="311" t="s">
        <v>2433</v>
      </c>
      <c r="G211" s="296"/>
      <c r="H211" s="337" t="s">
        <v>2434</v>
      </c>
      <c r="I211" s="337"/>
      <c r="J211" s="337"/>
      <c r="K211" s="351"/>
    </row>
    <row r="212" s="1" customFormat="1" ht="15" customHeight="1">
      <c r="B212" s="350"/>
      <c r="C212" s="318"/>
      <c r="D212" s="318"/>
      <c r="E212" s="318"/>
      <c r="F212" s="311" t="s">
        <v>2435</v>
      </c>
      <c r="G212" s="296"/>
      <c r="H212" s="337" t="s">
        <v>2598</v>
      </c>
      <c r="I212" s="337"/>
      <c r="J212" s="337"/>
      <c r="K212" s="351"/>
    </row>
    <row r="213" s="1" customFormat="1" ht="15" customHeight="1">
      <c r="B213" s="350"/>
      <c r="C213" s="318"/>
      <c r="D213" s="318"/>
      <c r="E213" s="318"/>
      <c r="F213" s="352"/>
      <c r="G213" s="296"/>
      <c r="H213" s="353"/>
      <c r="I213" s="353"/>
      <c r="J213" s="353"/>
      <c r="K213" s="351"/>
    </row>
    <row r="214" s="1" customFormat="1" ht="15" customHeight="1">
      <c r="B214" s="350"/>
      <c r="C214" s="289" t="s">
        <v>2560</v>
      </c>
      <c r="D214" s="318"/>
      <c r="E214" s="318"/>
      <c r="F214" s="311">
        <v>1</v>
      </c>
      <c r="G214" s="296"/>
      <c r="H214" s="337" t="s">
        <v>2599</v>
      </c>
      <c r="I214" s="337"/>
      <c r="J214" s="337"/>
      <c r="K214" s="351"/>
    </row>
    <row r="215" s="1" customFormat="1" ht="15" customHeight="1">
      <c r="B215" s="350"/>
      <c r="C215" s="318"/>
      <c r="D215" s="318"/>
      <c r="E215" s="318"/>
      <c r="F215" s="311">
        <v>2</v>
      </c>
      <c r="G215" s="296"/>
      <c r="H215" s="337" t="s">
        <v>2600</v>
      </c>
      <c r="I215" s="337"/>
      <c r="J215" s="337"/>
      <c r="K215" s="351"/>
    </row>
    <row r="216" s="1" customFormat="1" ht="15" customHeight="1">
      <c r="B216" s="350"/>
      <c r="C216" s="318"/>
      <c r="D216" s="318"/>
      <c r="E216" s="318"/>
      <c r="F216" s="311">
        <v>3</v>
      </c>
      <c r="G216" s="296"/>
      <c r="H216" s="337" t="s">
        <v>2601</v>
      </c>
      <c r="I216" s="337"/>
      <c r="J216" s="337"/>
      <c r="K216" s="351"/>
    </row>
    <row r="217" s="1" customFormat="1" ht="15" customHeight="1">
      <c r="B217" s="350"/>
      <c r="C217" s="318"/>
      <c r="D217" s="318"/>
      <c r="E217" s="318"/>
      <c r="F217" s="311">
        <v>4</v>
      </c>
      <c r="G217" s="296"/>
      <c r="H217" s="337" t="s">
        <v>2602</v>
      </c>
      <c r="I217" s="337"/>
      <c r="J217" s="337"/>
      <c r="K217" s="351"/>
    </row>
    <row r="218" s="1" customFormat="1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LAPTOP-0VD15FGP\spider_laptop</dc:creator>
  <cp:lastModifiedBy>LAPTOP-0VD15FGP\spider_laptop</cp:lastModifiedBy>
  <dcterms:created xsi:type="dcterms:W3CDTF">2021-06-11T06:47:35Z</dcterms:created>
  <dcterms:modified xsi:type="dcterms:W3CDTF">2021-06-11T06:48:42Z</dcterms:modified>
</cp:coreProperties>
</file>